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pivotCache/pivotCacheDefinition9.xml" ContentType="application/vnd.openxmlformats-officedocument.spreadsheetml.pivotCacheDefinition+xml"/>
  <Override PartName="/xl/pivotCache/pivotCacheRecords9.xml" ContentType="application/vnd.openxmlformats-officedocument.spreadsheetml.pivotCacheRecords+xml"/>
  <Override PartName="/xl/pivotCache/pivotCacheDefinition10.xml" ContentType="application/vnd.openxmlformats-officedocument.spreadsheetml.pivotCacheDefinition+xml"/>
  <Override PartName="/xl/pivotCache/pivotCacheRecords10.xml" ContentType="application/vnd.openxmlformats-officedocument.spreadsheetml.pivotCacheRecords+xml"/>
  <Override PartName="/xl/pivotCache/pivotCacheDefinition11.xml" ContentType="application/vnd.openxmlformats-officedocument.spreadsheetml.pivotCacheDefinition+xml"/>
  <Override PartName="/xl/pivotCache/pivotCacheRecords11.xml" ContentType="application/vnd.openxmlformats-officedocument.spreadsheetml.pivotCacheRecords+xml"/>
  <Override PartName="/xl/pivotCache/pivotCacheDefinition12.xml" ContentType="application/vnd.openxmlformats-officedocument.spreadsheetml.pivotCacheDefinition+xml"/>
  <Override PartName="/xl/pivotCache/pivotCacheRecords12.xml" ContentType="application/vnd.openxmlformats-officedocument.spreadsheetml.pivotCacheRecords+xml"/>
  <Override PartName="/xl/pivotCache/pivotCacheDefinition13.xml" ContentType="application/vnd.openxmlformats-officedocument.spreadsheetml.pivotCacheDefinition+xml"/>
  <Override PartName="/xl/pivotCache/pivotCacheRecords13.xml" ContentType="application/vnd.openxmlformats-officedocument.spreadsheetml.pivotCacheRecords+xml"/>
  <Override PartName="/xl/pivotCache/pivotCacheDefinition14.xml" ContentType="application/vnd.openxmlformats-officedocument.spreadsheetml.pivotCacheDefinition+xml"/>
  <Override PartName="/xl/pivotCache/pivotCacheRecords14.xml" ContentType="application/vnd.openxmlformats-officedocument.spreadsheetml.pivotCacheRecords+xml"/>
  <Override PartName="/xl/pivotCache/pivotCacheDefinition15.xml" ContentType="application/vnd.openxmlformats-officedocument.spreadsheetml.pivotCacheDefinition+xml"/>
  <Override PartName="/xl/pivotCache/pivotCacheRecords15.xml" ContentType="application/vnd.openxmlformats-officedocument.spreadsheetml.pivotCacheRecords+xml"/>
  <Override PartName="/xl/pivotCache/pivotCacheDefinition16.xml" ContentType="application/vnd.openxmlformats-officedocument.spreadsheetml.pivotCacheDefinition+xml"/>
  <Override PartName="/xl/pivotCache/pivotCacheRecords16.xml" ContentType="application/vnd.openxmlformats-officedocument.spreadsheetml.pivotCacheRecords+xml"/>
  <Override PartName="/xl/pivotCache/pivotCacheDefinition17.xml" ContentType="application/vnd.openxmlformats-officedocument.spreadsheetml.pivotCacheDefinition+xml"/>
  <Override PartName="/xl/pivotCache/pivotCacheRecords17.xml" ContentType="application/vnd.openxmlformats-officedocument.spreadsheetml.pivotCacheRecords+xml"/>
  <Override PartName="/xl/pivotCache/pivotCacheDefinition18.xml" ContentType="application/vnd.openxmlformats-officedocument.spreadsheetml.pivotCacheDefinition+xml"/>
  <Override PartName="/xl/pivotCache/pivotCacheRecords18.xml" ContentType="application/vnd.openxmlformats-officedocument.spreadsheetml.pivotCacheRecords+xml"/>
  <Override PartName="/xl/pivotCache/pivotCacheDefinition19.xml" ContentType="application/vnd.openxmlformats-officedocument.spreadsheetml.pivotCacheDefinition+xml"/>
  <Override PartName="/xl/pivotCache/pivotCacheRecords19.xml" ContentType="application/vnd.openxmlformats-officedocument.spreadsheetml.pivotCacheRecords+xml"/>
  <Override PartName="/xl/pivotCache/pivotCacheDefinition20.xml" ContentType="application/vnd.openxmlformats-officedocument.spreadsheetml.pivotCacheDefinition+xml"/>
  <Override PartName="/xl/pivotCache/pivotCacheRecords20.xml" ContentType="application/vnd.openxmlformats-officedocument.spreadsheetml.pivotCacheRecords+xml"/>
  <Override PartName="/xl/pivotCache/pivotCacheDefinition21.xml" ContentType="application/vnd.openxmlformats-officedocument.spreadsheetml.pivotCacheDefinition+xml"/>
  <Override PartName="/xl/pivotCache/pivotCacheRecords21.xml" ContentType="application/vnd.openxmlformats-officedocument.spreadsheetml.pivotCacheRecords+xml"/>
  <Override PartName="/xl/pivotCache/pivotCacheDefinition22.xml" ContentType="application/vnd.openxmlformats-officedocument.spreadsheetml.pivotCacheDefinition+xml"/>
  <Override PartName="/xl/pivotCache/pivotCacheRecords22.xml" ContentType="application/vnd.openxmlformats-officedocument.spreadsheetml.pivotCacheRecords+xml"/>
  <Override PartName="/xl/pivotCache/pivotCacheDefinition23.xml" ContentType="application/vnd.openxmlformats-officedocument.spreadsheetml.pivotCacheDefinition+xml"/>
  <Override PartName="/xl/pivotCache/pivotCacheRecords23.xml" ContentType="application/vnd.openxmlformats-officedocument.spreadsheetml.pivotCacheRecords+xml"/>
  <Override PartName="/xl/pivotCache/pivotCacheDefinition24.xml" ContentType="application/vnd.openxmlformats-officedocument.spreadsheetml.pivotCacheDefinition+xml"/>
  <Override PartName="/xl/pivotCache/pivotCacheRecords24.xml" ContentType="application/vnd.openxmlformats-officedocument.spreadsheetml.pivotCacheRecords+xml"/>
  <Override PartName="/xl/pivotCache/pivotCacheDefinition25.xml" ContentType="application/vnd.openxmlformats-officedocument.spreadsheetml.pivotCacheDefinition+xml"/>
  <Override PartName="/xl/pivotCache/pivotCacheRecords25.xml" ContentType="application/vnd.openxmlformats-officedocument.spreadsheetml.pivotCacheRecords+xml"/>
  <Override PartName="/xl/pivotCache/pivotCacheDefinition26.xml" ContentType="application/vnd.openxmlformats-officedocument.spreadsheetml.pivotCacheDefinition+xml"/>
  <Override PartName="/xl/pivotCache/pivotCacheRecords26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pivotTables/pivotTable19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drawings/drawing5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pivotTables/pivotTable26.xml" ContentType="application/vnd.openxmlformats-officedocument.spreadsheetml.pivotTable+xml"/>
  <Override PartName="/xl/drawings/drawing6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zhu/OneDrive - business/Project/dailyCO2/Code/"/>
    </mc:Choice>
  </mc:AlternateContent>
  <xr:revisionPtr revIDLastSave="0" documentId="13_ncr:1_{D546834E-5A3B-F44B-8CC1-B92023657628}" xr6:coauthVersionLast="45" xr6:coauthVersionMax="45" xr10:uidLastSave="{00000000-0000-0000-0000-000000000000}"/>
  <bookViews>
    <workbookView xWindow="0" yWindow="460" windowWidth="28800" windowHeight="17540" xr2:uid="{412F24AB-0291-A349-BC10-BF55194568C7}"/>
  </bookViews>
  <sheets>
    <sheet name="HistoricalData" sheetId="12" r:id="rId1"/>
    <sheet name="Summary_By Countries" sheetId="9" r:id="rId2"/>
    <sheet name="Summary_By Sector" sheetId="13" r:id="rId3"/>
    <sheet name="Power" sheetId="4" r:id="rId4"/>
    <sheet name="Ground Transportation" sheetId="5" r:id="rId5"/>
    <sheet name="Industry" sheetId="6" r:id="rId6"/>
    <sheet name="Residential" sheetId="7" r:id="rId7"/>
    <sheet name="Aviation" sheetId="8" r:id="rId8"/>
    <sheet name="International Shipping" sheetId="10" r:id="rId9"/>
    <sheet name="Emissions" sheetId="2" state="hidden" r:id="rId10"/>
    <sheet name="EDGAR" sheetId="1" state="hidden" r:id="rId11"/>
  </sheets>
  <externalReferences>
    <externalReference r:id="rId12"/>
    <externalReference r:id="rId13"/>
  </externalReferences>
  <definedNames>
    <definedName name="_xlnm._FilterDatabase" localSheetId="10" hidden="1">EDGAR!$A$1:$I$3866</definedName>
  </definedNames>
  <calcPr calcId="191029"/>
  <pivotCaches>
    <pivotCache cacheId="35" r:id="rId14"/>
    <pivotCache cacheId="36" r:id="rId15"/>
    <pivotCache cacheId="37" r:id="rId16"/>
    <pivotCache cacheId="38" r:id="rId17"/>
    <pivotCache cacheId="39" r:id="rId18"/>
    <pivotCache cacheId="40" r:id="rId19"/>
    <pivotCache cacheId="41" r:id="rId20"/>
    <pivotCache cacheId="42" r:id="rId21"/>
    <pivotCache cacheId="43" r:id="rId22"/>
    <pivotCache cacheId="44" r:id="rId23"/>
    <pivotCache cacheId="45" r:id="rId24"/>
    <pivotCache cacheId="46" r:id="rId25"/>
    <pivotCache cacheId="47" r:id="rId26"/>
    <pivotCache cacheId="48" r:id="rId27"/>
    <pivotCache cacheId="49" r:id="rId28"/>
    <pivotCache cacheId="50" r:id="rId29"/>
    <pivotCache cacheId="51" r:id="rId30"/>
    <pivotCache cacheId="52" r:id="rId31"/>
    <pivotCache cacheId="53" r:id="rId32"/>
    <pivotCache cacheId="54" r:id="rId33"/>
    <pivotCache cacheId="55" r:id="rId34"/>
    <pivotCache cacheId="56" r:id="rId35"/>
    <pivotCache cacheId="57" r:id="rId36"/>
    <pivotCache cacheId="58" r:id="rId37"/>
    <pivotCache cacheId="59" r:id="rId38"/>
    <pivotCache cacheId="60" r:id="rId39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N4" i="9" l="1"/>
  <c r="O4" i="9"/>
  <c r="P4" i="9"/>
  <c r="Q4" i="9"/>
  <c r="R4" i="9"/>
  <c r="S4" i="9"/>
  <c r="T4" i="9"/>
  <c r="V4" i="9" s="1"/>
  <c r="U4" i="9"/>
  <c r="N5" i="9"/>
  <c r="O5" i="9"/>
  <c r="V5" i="9" s="1"/>
  <c r="P5" i="9"/>
  <c r="Q5" i="9"/>
  <c r="R5" i="9"/>
  <c r="S5" i="9"/>
  <c r="T5" i="9"/>
  <c r="U5" i="9"/>
  <c r="N6" i="9"/>
  <c r="V6" i="9" s="1"/>
  <c r="O6" i="9"/>
  <c r="P6" i="9"/>
  <c r="Q6" i="9"/>
  <c r="R6" i="9"/>
  <c r="S6" i="9"/>
  <c r="T6" i="9"/>
  <c r="U6" i="9"/>
  <c r="N7" i="9"/>
  <c r="O7" i="9"/>
  <c r="P7" i="9"/>
  <c r="Q7" i="9"/>
  <c r="R7" i="9"/>
  <c r="S7" i="9"/>
  <c r="T7" i="9"/>
  <c r="U7" i="9"/>
  <c r="V7" i="9"/>
  <c r="N8" i="9"/>
  <c r="O8" i="9"/>
  <c r="P8" i="9"/>
  <c r="Q8" i="9"/>
  <c r="R8" i="9"/>
  <c r="S8" i="9"/>
  <c r="V8" i="9" s="1"/>
  <c r="T8" i="9"/>
  <c r="U8" i="9"/>
  <c r="N9" i="9"/>
  <c r="O9" i="9"/>
  <c r="V9" i="9" s="1"/>
  <c r="P9" i="9"/>
  <c r="Q9" i="9"/>
  <c r="R9" i="9"/>
  <c r="S9" i="9"/>
  <c r="T9" i="9"/>
  <c r="U9" i="9"/>
  <c r="N10" i="9"/>
  <c r="V10" i="9" s="1"/>
  <c r="O10" i="9"/>
  <c r="P10" i="9"/>
  <c r="Q10" i="9"/>
  <c r="R10" i="9"/>
  <c r="S10" i="9"/>
  <c r="T10" i="9"/>
  <c r="U10" i="9"/>
  <c r="N11" i="9"/>
  <c r="O11" i="9"/>
  <c r="P11" i="9"/>
  <c r="Q11" i="9"/>
  <c r="R11" i="9"/>
  <c r="S11" i="9"/>
  <c r="T11" i="9"/>
  <c r="U11" i="9"/>
  <c r="V11" i="9"/>
  <c r="N12" i="9"/>
  <c r="O12" i="9"/>
  <c r="P12" i="9"/>
  <c r="Q12" i="9"/>
  <c r="R12" i="9"/>
  <c r="S12" i="9"/>
  <c r="V12" i="9" s="1"/>
  <c r="T12" i="9"/>
  <c r="U12" i="9"/>
  <c r="N13" i="9"/>
  <c r="O13" i="9"/>
  <c r="V13" i="9" s="1"/>
  <c r="P13" i="9"/>
  <c r="Q13" i="9"/>
  <c r="R13" i="9"/>
  <c r="S13" i="9"/>
  <c r="T13" i="9"/>
  <c r="U13" i="9"/>
  <c r="N14" i="9"/>
  <c r="V14" i="9" s="1"/>
  <c r="O14" i="9"/>
  <c r="P14" i="9"/>
  <c r="Q14" i="9"/>
  <c r="R14" i="9"/>
  <c r="S14" i="9"/>
  <c r="T14" i="9"/>
  <c r="U14" i="9"/>
  <c r="N15" i="9"/>
  <c r="O15" i="9"/>
  <c r="P15" i="9"/>
  <c r="Q15" i="9"/>
  <c r="R15" i="9"/>
  <c r="S15" i="9"/>
  <c r="T15" i="9"/>
  <c r="U15" i="9"/>
  <c r="V15" i="9"/>
  <c r="N16" i="9"/>
  <c r="O16" i="9"/>
  <c r="P16" i="9"/>
  <c r="Q16" i="9"/>
  <c r="R16" i="9"/>
  <c r="S16" i="9"/>
  <c r="V16" i="9" s="1"/>
  <c r="T16" i="9"/>
  <c r="U16" i="9"/>
  <c r="N17" i="9"/>
  <c r="O17" i="9"/>
  <c r="V17" i="9" s="1"/>
  <c r="P17" i="9"/>
  <c r="Q17" i="9"/>
  <c r="R17" i="9"/>
  <c r="S17" i="9"/>
  <c r="T17" i="9"/>
  <c r="U17" i="9"/>
  <c r="N18" i="9"/>
  <c r="V18" i="9" s="1"/>
  <c r="O18" i="9"/>
  <c r="P18" i="9"/>
  <c r="Q18" i="9"/>
  <c r="R18" i="9"/>
  <c r="S18" i="9"/>
  <c r="T18" i="9"/>
  <c r="U18" i="9"/>
  <c r="N19" i="9"/>
  <c r="O19" i="9"/>
  <c r="P19" i="9"/>
  <c r="Q19" i="9"/>
  <c r="R19" i="9"/>
  <c r="S19" i="9"/>
  <c r="T19" i="9"/>
  <c r="U19" i="9"/>
  <c r="V19" i="9"/>
  <c r="N20" i="9"/>
  <c r="O20" i="9"/>
  <c r="P20" i="9"/>
  <c r="Q20" i="9"/>
  <c r="R20" i="9"/>
  <c r="S20" i="9"/>
  <c r="V20" i="9" s="1"/>
  <c r="T20" i="9"/>
  <c r="U20" i="9"/>
  <c r="N21" i="9"/>
  <c r="O21" i="9"/>
  <c r="V21" i="9" s="1"/>
  <c r="P21" i="9"/>
  <c r="Q21" i="9"/>
  <c r="R21" i="9"/>
  <c r="S21" i="9"/>
  <c r="T21" i="9"/>
  <c r="U21" i="9"/>
  <c r="N22" i="9"/>
  <c r="V22" i="9" s="1"/>
  <c r="O22" i="9"/>
  <c r="P22" i="9"/>
  <c r="Q22" i="9"/>
  <c r="R22" i="9"/>
  <c r="S22" i="9"/>
  <c r="T22" i="9"/>
  <c r="U22" i="9"/>
  <c r="N23" i="9"/>
  <c r="O23" i="9"/>
  <c r="P23" i="9"/>
  <c r="Q23" i="9"/>
  <c r="R23" i="9"/>
  <c r="S23" i="9"/>
  <c r="T23" i="9"/>
  <c r="U23" i="9"/>
  <c r="V23" i="9"/>
  <c r="N24" i="9"/>
  <c r="O24" i="9"/>
  <c r="P24" i="9"/>
  <c r="Q24" i="9"/>
  <c r="R24" i="9"/>
  <c r="S24" i="9"/>
  <c r="V24" i="9" s="1"/>
  <c r="T24" i="9"/>
  <c r="U24" i="9"/>
  <c r="N25" i="9"/>
  <c r="O25" i="9"/>
  <c r="V25" i="9" s="1"/>
  <c r="P25" i="9"/>
  <c r="Q25" i="9"/>
  <c r="R25" i="9"/>
  <c r="S25" i="9"/>
  <c r="T25" i="9"/>
  <c r="U25" i="9"/>
  <c r="N26" i="9"/>
  <c r="V26" i="9" s="1"/>
  <c r="O26" i="9"/>
  <c r="P26" i="9"/>
  <c r="Q26" i="9"/>
  <c r="R26" i="9"/>
  <c r="S26" i="9"/>
  <c r="T26" i="9"/>
  <c r="U26" i="9"/>
  <c r="N27" i="9"/>
  <c r="O27" i="9"/>
  <c r="P27" i="9"/>
  <c r="Q27" i="9"/>
  <c r="R27" i="9"/>
  <c r="S27" i="9"/>
  <c r="T27" i="9"/>
  <c r="U27" i="9"/>
  <c r="V27" i="9"/>
  <c r="N28" i="9"/>
  <c r="O28" i="9"/>
  <c r="P28" i="9"/>
  <c r="Q28" i="9"/>
  <c r="R28" i="9"/>
  <c r="S28" i="9"/>
  <c r="V28" i="9" s="1"/>
  <c r="T28" i="9"/>
  <c r="U28" i="9"/>
  <c r="N29" i="9"/>
  <c r="O29" i="9"/>
  <c r="V29" i="9" s="1"/>
  <c r="P29" i="9"/>
  <c r="Q29" i="9"/>
  <c r="R29" i="9"/>
  <c r="S29" i="9"/>
  <c r="T29" i="9"/>
  <c r="U29" i="9"/>
  <c r="N30" i="9"/>
  <c r="V30" i="9" s="1"/>
  <c r="O30" i="9"/>
  <c r="P30" i="9"/>
  <c r="Q30" i="9"/>
  <c r="R30" i="9"/>
  <c r="S30" i="9"/>
  <c r="T30" i="9"/>
  <c r="U30" i="9"/>
  <c r="N31" i="9"/>
  <c r="O31" i="9"/>
  <c r="P31" i="9"/>
  <c r="Q31" i="9"/>
  <c r="R31" i="9"/>
  <c r="S31" i="9"/>
  <c r="T31" i="9"/>
  <c r="U31" i="9"/>
  <c r="V31" i="9"/>
  <c r="N32" i="9"/>
  <c r="O32" i="9"/>
  <c r="P32" i="9"/>
  <c r="Q32" i="9"/>
  <c r="R32" i="9"/>
  <c r="S32" i="9"/>
  <c r="V32" i="9" s="1"/>
  <c r="T32" i="9"/>
  <c r="U32" i="9"/>
  <c r="N33" i="9"/>
  <c r="O33" i="9"/>
  <c r="V33" i="9" s="1"/>
  <c r="P33" i="9"/>
  <c r="Q33" i="9"/>
  <c r="R33" i="9"/>
  <c r="S33" i="9"/>
  <c r="T33" i="9"/>
  <c r="U33" i="9"/>
  <c r="N34" i="9"/>
  <c r="V34" i="9" s="1"/>
  <c r="O34" i="9"/>
  <c r="P34" i="9"/>
  <c r="Q34" i="9"/>
  <c r="R34" i="9"/>
  <c r="S34" i="9"/>
  <c r="T34" i="9"/>
  <c r="U34" i="9"/>
  <c r="N35" i="9"/>
  <c r="O35" i="9"/>
  <c r="P35" i="9"/>
  <c r="Q35" i="9"/>
  <c r="R35" i="9"/>
  <c r="S35" i="9"/>
  <c r="T35" i="9"/>
  <c r="U35" i="9"/>
  <c r="V35" i="9"/>
  <c r="N36" i="9"/>
  <c r="O36" i="9"/>
  <c r="P36" i="9"/>
  <c r="Q36" i="9"/>
  <c r="R36" i="9"/>
  <c r="S36" i="9"/>
  <c r="V36" i="9" s="1"/>
  <c r="T36" i="9"/>
  <c r="U36" i="9"/>
  <c r="N37" i="9"/>
  <c r="O37" i="9"/>
  <c r="V37" i="9" s="1"/>
  <c r="P37" i="9"/>
  <c r="Q37" i="9"/>
  <c r="R37" i="9"/>
  <c r="S37" i="9"/>
  <c r="T37" i="9"/>
  <c r="U37" i="9"/>
  <c r="N38" i="9"/>
  <c r="V38" i="9" s="1"/>
  <c r="O38" i="9"/>
  <c r="P38" i="9"/>
  <c r="Q38" i="9"/>
  <c r="R38" i="9"/>
  <c r="S38" i="9"/>
  <c r="T38" i="9"/>
  <c r="U38" i="9"/>
  <c r="N39" i="9"/>
  <c r="O39" i="9"/>
  <c r="P39" i="9"/>
  <c r="Q39" i="9"/>
  <c r="R39" i="9"/>
  <c r="S39" i="9"/>
  <c r="T39" i="9"/>
  <c r="U39" i="9"/>
  <c r="V39" i="9"/>
  <c r="N40" i="9"/>
  <c r="O40" i="9"/>
  <c r="P40" i="9"/>
  <c r="Q40" i="9"/>
  <c r="R40" i="9"/>
  <c r="S40" i="9"/>
  <c r="V40" i="9" s="1"/>
  <c r="T40" i="9"/>
  <c r="U40" i="9"/>
  <c r="N41" i="9"/>
  <c r="O41" i="9"/>
  <c r="V41" i="9" s="1"/>
  <c r="P41" i="9"/>
  <c r="Q41" i="9"/>
  <c r="R41" i="9"/>
  <c r="S41" i="9"/>
  <c r="T41" i="9"/>
  <c r="U41" i="9"/>
  <c r="N42" i="9"/>
  <c r="V42" i="9" s="1"/>
  <c r="O42" i="9"/>
  <c r="P42" i="9"/>
  <c r="Q42" i="9"/>
  <c r="R42" i="9"/>
  <c r="S42" i="9"/>
  <c r="T42" i="9"/>
  <c r="U42" i="9"/>
  <c r="N43" i="9"/>
  <c r="O43" i="9"/>
  <c r="P43" i="9"/>
  <c r="Q43" i="9"/>
  <c r="R43" i="9"/>
  <c r="S43" i="9"/>
  <c r="T43" i="9"/>
  <c r="U43" i="9"/>
  <c r="V43" i="9"/>
  <c r="N44" i="9"/>
  <c r="O44" i="9"/>
  <c r="P44" i="9"/>
  <c r="Q44" i="9"/>
  <c r="R44" i="9"/>
  <c r="S44" i="9"/>
  <c r="V44" i="9" s="1"/>
  <c r="T44" i="9"/>
  <c r="U44" i="9"/>
  <c r="N45" i="9"/>
  <c r="O45" i="9"/>
  <c r="V45" i="9" s="1"/>
  <c r="P45" i="9"/>
  <c r="Q45" i="9"/>
  <c r="R45" i="9"/>
  <c r="S45" i="9"/>
  <c r="T45" i="9"/>
  <c r="U45" i="9"/>
  <c r="N46" i="9"/>
  <c r="V46" i="9" s="1"/>
  <c r="O46" i="9"/>
  <c r="P46" i="9"/>
  <c r="Q46" i="9"/>
  <c r="R46" i="9"/>
  <c r="S46" i="9"/>
  <c r="T46" i="9"/>
  <c r="U46" i="9"/>
  <c r="N47" i="9"/>
  <c r="O47" i="9"/>
  <c r="P47" i="9"/>
  <c r="Q47" i="9"/>
  <c r="R47" i="9"/>
  <c r="S47" i="9"/>
  <c r="T47" i="9"/>
  <c r="U47" i="9"/>
  <c r="V47" i="9"/>
  <c r="N48" i="9"/>
  <c r="O48" i="9"/>
  <c r="P48" i="9"/>
  <c r="Q48" i="9"/>
  <c r="R48" i="9"/>
  <c r="S48" i="9"/>
  <c r="V48" i="9" s="1"/>
  <c r="T48" i="9"/>
  <c r="U48" i="9"/>
  <c r="N49" i="9"/>
  <c r="O49" i="9"/>
  <c r="V49" i="9" s="1"/>
  <c r="P49" i="9"/>
  <c r="Q49" i="9"/>
  <c r="R49" i="9"/>
  <c r="S49" i="9"/>
  <c r="T49" i="9"/>
  <c r="U49" i="9"/>
  <c r="N50" i="9"/>
  <c r="V50" i="9" s="1"/>
  <c r="O50" i="9"/>
  <c r="P50" i="9"/>
  <c r="Q50" i="9"/>
  <c r="R50" i="9"/>
  <c r="S50" i="9"/>
  <c r="T50" i="9"/>
  <c r="U50" i="9"/>
  <c r="N51" i="9"/>
  <c r="O51" i="9"/>
  <c r="P51" i="9"/>
  <c r="Q51" i="9"/>
  <c r="R51" i="9"/>
  <c r="S51" i="9"/>
  <c r="T51" i="9"/>
  <c r="U51" i="9"/>
  <c r="V51" i="9"/>
  <c r="N52" i="9"/>
  <c r="V52" i="9" s="1"/>
  <c r="O52" i="9"/>
  <c r="P52" i="9"/>
  <c r="Q52" i="9"/>
  <c r="R52" i="9"/>
  <c r="S52" i="9"/>
  <c r="T52" i="9"/>
  <c r="U52" i="9"/>
  <c r="N53" i="9"/>
  <c r="O53" i="9"/>
  <c r="V53" i="9" s="1"/>
  <c r="P53" i="9"/>
  <c r="Q53" i="9"/>
  <c r="R53" i="9"/>
  <c r="S53" i="9"/>
  <c r="T53" i="9"/>
  <c r="U53" i="9"/>
  <c r="N54" i="9"/>
  <c r="V54" i="9" s="1"/>
  <c r="O54" i="9"/>
  <c r="P54" i="9"/>
  <c r="Q54" i="9"/>
  <c r="R54" i="9"/>
  <c r="S54" i="9"/>
  <c r="T54" i="9"/>
  <c r="U54" i="9"/>
  <c r="N55" i="9"/>
  <c r="O55" i="9"/>
  <c r="P55" i="9"/>
  <c r="Q55" i="9"/>
  <c r="R55" i="9"/>
  <c r="S55" i="9"/>
  <c r="T55" i="9"/>
  <c r="U55" i="9"/>
  <c r="V55" i="9"/>
  <c r="N56" i="9"/>
  <c r="O56" i="9"/>
  <c r="P56" i="9"/>
  <c r="Q56" i="9"/>
  <c r="R56" i="9"/>
  <c r="S56" i="9"/>
  <c r="V56" i="9" s="1"/>
  <c r="T56" i="9"/>
  <c r="U56" i="9"/>
  <c r="N57" i="9"/>
  <c r="O57" i="9"/>
  <c r="V57" i="9" s="1"/>
  <c r="P57" i="9"/>
  <c r="Q57" i="9"/>
  <c r="R57" i="9"/>
  <c r="S57" i="9"/>
  <c r="T57" i="9"/>
  <c r="U57" i="9"/>
  <c r="N58" i="9"/>
  <c r="V58" i="9" s="1"/>
  <c r="O58" i="9"/>
  <c r="P58" i="9"/>
  <c r="Q58" i="9"/>
  <c r="R58" i="9"/>
  <c r="S58" i="9"/>
  <c r="T58" i="9"/>
  <c r="U58" i="9"/>
  <c r="N59" i="9"/>
  <c r="O59" i="9"/>
  <c r="P59" i="9"/>
  <c r="Q59" i="9"/>
  <c r="R59" i="9"/>
  <c r="S59" i="9"/>
  <c r="T59" i="9"/>
  <c r="U59" i="9"/>
  <c r="V59" i="9"/>
  <c r="N60" i="9"/>
  <c r="V60" i="9" s="1"/>
  <c r="O60" i="9"/>
  <c r="P60" i="9"/>
  <c r="Q60" i="9"/>
  <c r="R60" i="9"/>
  <c r="S60" i="9"/>
  <c r="T60" i="9"/>
  <c r="U60" i="9"/>
  <c r="N61" i="9"/>
  <c r="O61" i="9"/>
  <c r="V61" i="9" s="1"/>
  <c r="P61" i="9"/>
  <c r="Q61" i="9"/>
  <c r="R61" i="9"/>
  <c r="S61" i="9"/>
  <c r="T61" i="9"/>
  <c r="U61" i="9"/>
  <c r="N62" i="9"/>
  <c r="V62" i="9" s="1"/>
  <c r="O62" i="9"/>
  <c r="P62" i="9"/>
  <c r="Q62" i="9"/>
  <c r="R62" i="9"/>
  <c r="S62" i="9"/>
  <c r="T62" i="9"/>
  <c r="U62" i="9"/>
  <c r="N63" i="9"/>
  <c r="O63" i="9"/>
  <c r="P63" i="9"/>
  <c r="Q63" i="9"/>
  <c r="R63" i="9"/>
  <c r="S63" i="9"/>
  <c r="T63" i="9"/>
  <c r="U63" i="9"/>
  <c r="V63" i="9"/>
  <c r="N64" i="9"/>
  <c r="V64" i="9" s="1"/>
  <c r="O64" i="9"/>
  <c r="P64" i="9"/>
  <c r="Q64" i="9"/>
  <c r="R64" i="9"/>
  <c r="S64" i="9"/>
  <c r="T64" i="9"/>
  <c r="U64" i="9"/>
  <c r="N65" i="9"/>
  <c r="O65" i="9"/>
  <c r="V65" i="9" s="1"/>
  <c r="P65" i="9"/>
  <c r="Q65" i="9"/>
  <c r="R65" i="9"/>
  <c r="S65" i="9"/>
  <c r="T65" i="9"/>
  <c r="U65" i="9"/>
  <c r="N66" i="9"/>
  <c r="V66" i="9" s="1"/>
  <c r="O66" i="9"/>
  <c r="P66" i="9"/>
  <c r="Q66" i="9"/>
  <c r="R66" i="9"/>
  <c r="S66" i="9"/>
  <c r="T66" i="9"/>
  <c r="U66" i="9"/>
  <c r="N67" i="9"/>
  <c r="O67" i="9"/>
  <c r="P67" i="9"/>
  <c r="Q67" i="9"/>
  <c r="R67" i="9"/>
  <c r="S67" i="9"/>
  <c r="T67" i="9"/>
  <c r="U67" i="9"/>
  <c r="V67" i="9"/>
  <c r="N68" i="9"/>
  <c r="V68" i="9" s="1"/>
  <c r="O68" i="9"/>
  <c r="P68" i="9"/>
  <c r="Q68" i="9"/>
  <c r="R68" i="9"/>
  <c r="S68" i="9"/>
  <c r="T68" i="9"/>
  <c r="U68" i="9"/>
  <c r="N69" i="9"/>
  <c r="O69" i="9"/>
  <c r="V69" i="9" s="1"/>
  <c r="P69" i="9"/>
  <c r="Q69" i="9"/>
  <c r="R69" i="9"/>
  <c r="S69" i="9"/>
  <c r="T69" i="9"/>
  <c r="U69" i="9"/>
  <c r="N70" i="9"/>
  <c r="O70" i="9"/>
  <c r="V70" i="9" s="1"/>
  <c r="P70" i="9"/>
  <c r="Q70" i="9"/>
  <c r="R70" i="9"/>
  <c r="S70" i="9"/>
  <c r="T70" i="9"/>
  <c r="U70" i="9"/>
  <c r="N71" i="9"/>
  <c r="O71" i="9"/>
  <c r="P71" i="9"/>
  <c r="Q71" i="9"/>
  <c r="R71" i="9"/>
  <c r="S71" i="9"/>
  <c r="T71" i="9"/>
  <c r="U71" i="9"/>
  <c r="V71" i="9"/>
  <c r="N72" i="9"/>
  <c r="V72" i="9" s="1"/>
  <c r="O72" i="9"/>
  <c r="P72" i="9"/>
  <c r="Q72" i="9"/>
  <c r="R72" i="9"/>
  <c r="S72" i="9"/>
  <c r="T72" i="9"/>
  <c r="U72" i="9"/>
  <c r="N73" i="9"/>
  <c r="O73" i="9"/>
  <c r="V73" i="9" s="1"/>
  <c r="P73" i="9"/>
  <c r="Q73" i="9"/>
  <c r="R73" i="9"/>
  <c r="S73" i="9"/>
  <c r="T73" i="9"/>
  <c r="U73" i="9"/>
  <c r="N74" i="9"/>
  <c r="O74" i="9"/>
  <c r="V74" i="9" s="1"/>
  <c r="P74" i="9"/>
  <c r="Q74" i="9"/>
  <c r="R74" i="9"/>
  <c r="S74" i="9"/>
  <c r="T74" i="9"/>
  <c r="U74" i="9"/>
  <c r="N75" i="9"/>
  <c r="O75" i="9"/>
  <c r="P75" i="9"/>
  <c r="Q75" i="9"/>
  <c r="R75" i="9"/>
  <c r="S75" i="9"/>
  <c r="T75" i="9"/>
  <c r="U75" i="9"/>
  <c r="V75" i="9"/>
  <c r="N76" i="9"/>
  <c r="O76" i="9"/>
  <c r="P76" i="9"/>
  <c r="Q76" i="9"/>
  <c r="V76" i="9" s="1"/>
  <c r="R76" i="9"/>
  <c r="S76" i="9"/>
  <c r="T76" i="9"/>
  <c r="U76" i="9"/>
  <c r="N77" i="9"/>
  <c r="O77" i="9"/>
  <c r="V77" i="9" s="1"/>
  <c r="P77" i="9"/>
  <c r="Q77" i="9"/>
  <c r="R77" i="9"/>
  <c r="S77" i="9"/>
  <c r="T77" i="9"/>
  <c r="U77" i="9"/>
  <c r="N78" i="9"/>
  <c r="O78" i="9"/>
  <c r="V78" i="9" s="1"/>
  <c r="P78" i="9"/>
  <c r="Q78" i="9"/>
  <c r="R78" i="9"/>
  <c r="S78" i="9"/>
  <c r="T78" i="9"/>
  <c r="U78" i="9"/>
  <c r="N79" i="9"/>
  <c r="O79" i="9"/>
  <c r="P79" i="9"/>
  <c r="Q79" i="9"/>
  <c r="R79" i="9"/>
  <c r="S79" i="9"/>
  <c r="T79" i="9"/>
  <c r="U79" i="9"/>
  <c r="V79" i="9"/>
  <c r="N80" i="9"/>
  <c r="O80" i="9"/>
  <c r="P80" i="9"/>
  <c r="Q80" i="9"/>
  <c r="R80" i="9"/>
  <c r="S80" i="9"/>
  <c r="V80" i="9" s="1"/>
  <c r="T80" i="9"/>
  <c r="U80" i="9"/>
  <c r="N81" i="9"/>
  <c r="O81" i="9"/>
  <c r="V81" i="9" s="1"/>
  <c r="P81" i="9"/>
  <c r="Q81" i="9"/>
  <c r="R81" i="9"/>
  <c r="S81" i="9"/>
  <c r="T81" i="9"/>
  <c r="U81" i="9"/>
  <c r="N82" i="9"/>
  <c r="O82" i="9"/>
  <c r="V82" i="9" s="1"/>
  <c r="P82" i="9"/>
  <c r="Q82" i="9"/>
  <c r="R82" i="9"/>
  <c r="S82" i="9"/>
  <c r="T82" i="9"/>
  <c r="U82" i="9"/>
  <c r="N83" i="9"/>
  <c r="O83" i="9"/>
  <c r="P83" i="9"/>
  <c r="Q83" i="9"/>
  <c r="R83" i="9"/>
  <c r="S83" i="9"/>
  <c r="T83" i="9"/>
  <c r="U83" i="9"/>
  <c r="V83" i="9"/>
  <c r="N84" i="9"/>
  <c r="O84" i="9"/>
  <c r="P84" i="9"/>
  <c r="Q84" i="9"/>
  <c r="R84" i="9"/>
  <c r="S84" i="9"/>
  <c r="V84" i="9" s="1"/>
  <c r="T84" i="9"/>
  <c r="U84" i="9"/>
  <c r="N85" i="9"/>
  <c r="O85" i="9"/>
  <c r="V85" i="9" s="1"/>
  <c r="P85" i="9"/>
  <c r="Q85" i="9"/>
  <c r="R85" i="9"/>
  <c r="S85" i="9"/>
  <c r="T85" i="9"/>
  <c r="U85" i="9"/>
  <c r="N86" i="9"/>
  <c r="O86" i="9"/>
  <c r="V86" i="9" s="1"/>
  <c r="P86" i="9"/>
  <c r="Q86" i="9"/>
  <c r="R86" i="9"/>
  <c r="S86" i="9"/>
  <c r="T86" i="9"/>
  <c r="U86" i="9"/>
  <c r="N87" i="9"/>
  <c r="O87" i="9"/>
  <c r="P87" i="9"/>
  <c r="Q87" i="9"/>
  <c r="R87" i="9"/>
  <c r="S87" i="9"/>
  <c r="T87" i="9"/>
  <c r="U87" i="9"/>
  <c r="V87" i="9"/>
  <c r="N88" i="9"/>
  <c r="O88" i="9"/>
  <c r="P88" i="9"/>
  <c r="Q88" i="9"/>
  <c r="V88" i="9" s="1"/>
  <c r="R88" i="9"/>
  <c r="S88" i="9"/>
  <c r="T88" i="9"/>
  <c r="U88" i="9"/>
  <c r="N89" i="9"/>
  <c r="O89" i="9"/>
  <c r="V89" i="9" s="1"/>
  <c r="P89" i="9"/>
  <c r="Q89" i="9"/>
  <c r="R89" i="9"/>
  <c r="S89" i="9"/>
  <c r="T89" i="9"/>
  <c r="U89" i="9"/>
  <c r="N90" i="9"/>
  <c r="V90" i="9" s="1"/>
  <c r="O90" i="9"/>
  <c r="P90" i="9"/>
  <c r="Q90" i="9"/>
  <c r="R90" i="9"/>
  <c r="S90" i="9"/>
  <c r="T90" i="9"/>
  <c r="U90" i="9"/>
  <c r="N91" i="9"/>
  <c r="O91" i="9"/>
  <c r="P91" i="9"/>
  <c r="Q91" i="9"/>
  <c r="R91" i="9"/>
  <c r="S91" i="9"/>
  <c r="T91" i="9"/>
  <c r="U91" i="9"/>
  <c r="V91" i="9"/>
  <c r="N92" i="9"/>
  <c r="V92" i="9" s="1"/>
  <c r="O92" i="9"/>
  <c r="P92" i="9"/>
  <c r="Q92" i="9"/>
  <c r="R92" i="9"/>
  <c r="S92" i="9"/>
  <c r="T92" i="9"/>
  <c r="U92" i="9"/>
  <c r="N93" i="9"/>
  <c r="O93" i="9"/>
  <c r="V93" i="9" s="1"/>
  <c r="P93" i="9"/>
  <c r="Q93" i="9"/>
  <c r="R93" i="9"/>
  <c r="S93" i="9"/>
  <c r="T93" i="9"/>
  <c r="U93" i="9"/>
  <c r="N94" i="9"/>
  <c r="V94" i="9" s="1"/>
  <c r="O94" i="9"/>
  <c r="P94" i="9"/>
  <c r="Q94" i="9"/>
  <c r="R94" i="9"/>
  <c r="S94" i="9"/>
  <c r="T94" i="9"/>
  <c r="U94" i="9"/>
  <c r="N95" i="9"/>
  <c r="O95" i="9"/>
  <c r="P95" i="9"/>
  <c r="Q95" i="9"/>
  <c r="R95" i="9"/>
  <c r="S95" i="9"/>
  <c r="T95" i="9"/>
  <c r="U95" i="9"/>
  <c r="V95" i="9"/>
  <c r="N96" i="9"/>
  <c r="O96" i="9"/>
  <c r="P96" i="9"/>
  <c r="Q96" i="9"/>
  <c r="V96" i="9" s="1"/>
  <c r="R96" i="9"/>
  <c r="S96" i="9"/>
  <c r="T96" i="9"/>
  <c r="U96" i="9"/>
  <c r="N97" i="9"/>
  <c r="O97" i="9"/>
  <c r="V97" i="9" s="1"/>
  <c r="P97" i="9"/>
  <c r="Q97" i="9"/>
  <c r="R97" i="9"/>
  <c r="S97" i="9"/>
  <c r="T97" i="9"/>
  <c r="U97" i="9"/>
  <c r="N98" i="9"/>
  <c r="O98" i="9"/>
  <c r="V98" i="9" s="1"/>
  <c r="P98" i="9"/>
  <c r="Q98" i="9"/>
  <c r="R98" i="9"/>
  <c r="S98" i="9"/>
  <c r="T98" i="9"/>
  <c r="U98" i="9"/>
  <c r="N99" i="9"/>
  <c r="O99" i="9"/>
  <c r="P99" i="9"/>
  <c r="Q99" i="9"/>
  <c r="R99" i="9"/>
  <c r="S99" i="9"/>
  <c r="T99" i="9"/>
  <c r="U99" i="9"/>
  <c r="V99" i="9"/>
  <c r="N100" i="9"/>
  <c r="O100" i="9"/>
  <c r="P100" i="9"/>
  <c r="V100" i="9" s="1"/>
  <c r="Q100" i="9"/>
  <c r="R100" i="9"/>
  <c r="S100" i="9"/>
  <c r="T100" i="9"/>
  <c r="U100" i="9"/>
  <c r="N101" i="9"/>
  <c r="O101" i="9"/>
  <c r="V101" i="9" s="1"/>
  <c r="P101" i="9"/>
  <c r="Q101" i="9"/>
  <c r="R101" i="9"/>
  <c r="S101" i="9"/>
  <c r="T101" i="9"/>
  <c r="U101" i="9"/>
  <c r="N102" i="9"/>
  <c r="O102" i="9"/>
  <c r="V102" i="9" s="1"/>
  <c r="P102" i="9"/>
  <c r="Q102" i="9"/>
  <c r="R102" i="9"/>
  <c r="S102" i="9"/>
  <c r="T102" i="9"/>
  <c r="U102" i="9"/>
  <c r="N103" i="9"/>
  <c r="O103" i="9"/>
  <c r="P103" i="9"/>
  <c r="Q103" i="9"/>
  <c r="R103" i="9"/>
  <c r="S103" i="9"/>
  <c r="T103" i="9"/>
  <c r="U103" i="9"/>
  <c r="V103" i="9"/>
  <c r="N104" i="9"/>
  <c r="V104" i="9" s="1"/>
  <c r="O104" i="9"/>
  <c r="P104" i="9"/>
  <c r="Q104" i="9"/>
  <c r="R104" i="9"/>
  <c r="S104" i="9"/>
  <c r="T104" i="9"/>
  <c r="U104" i="9"/>
  <c r="N105" i="9"/>
  <c r="O105" i="9"/>
  <c r="V105" i="9" s="1"/>
  <c r="P105" i="9"/>
  <c r="Q105" i="9"/>
  <c r="R105" i="9"/>
  <c r="S105" i="9"/>
  <c r="T105" i="9"/>
  <c r="U105" i="9"/>
  <c r="N106" i="9"/>
  <c r="O106" i="9"/>
  <c r="V106" i="9" s="1"/>
  <c r="P106" i="9"/>
  <c r="Q106" i="9"/>
  <c r="R106" i="9"/>
  <c r="S106" i="9"/>
  <c r="T106" i="9"/>
  <c r="U106" i="9"/>
  <c r="N107" i="9"/>
  <c r="O107" i="9"/>
  <c r="P107" i="9"/>
  <c r="Q107" i="9"/>
  <c r="R107" i="9"/>
  <c r="S107" i="9"/>
  <c r="T107" i="9"/>
  <c r="U107" i="9"/>
  <c r="V107" i="9"/>
  <c r="N108" i="9"/>
  <c r="O108" i="9"/>
  <c r="P108" i="9"/>
  <c r="Q108" i="9"/>
  <c r="V108" i="9" s="1"/>
  <c r="R108" i="9"/>
  <c r="S108" i="9"/>
  <c r="T108" i="9"/>
  <c r="U108" i="9"/>
  <c r="N109" i="9"/>
  <c r="O109" i="9"/>
  <c r="V109" i="9" s="1"/>
  <c r="P109" i="9"/>
  <c r="Q109" i="9"/>
  <c r="R109" i="9"/>
  <c r="S109" i="9"/>
  <c r="T109" i="9"/>
  <c r="U109" i="9"/>
  <c r="N110" i="9"/>
  <c r="O110" i="9"/>
  <c r="V110" i="9" s="1"/>
  <c r="P110" i="9"/>
  <c r="Q110" i="9"/>
  <c r="R110" i="9"/>
  <c r="S110" i="9"/>
  <c r="T110" i="9"/>
  <c r="U110" i="9"/>
  <c r="N111" i="9"/>
  <c r="O111" i="9"/>
  <c r="P111" i="9"/>
  <c r="Q111" i="9"/>
  <c r="R111" i="9"/>
  <c r="S111" i="9"/>
  <c r="T111" i="9"/>
  <c r="U111" i="9"/>
  <c r="V111" i="9"/>
  <c r="N112" i="9"/>
  <c r="O112" i="9"/>
  <c r="P112" i="9"/>
  <c r="Q112" i="9"/>
  <c r="R112" i="9"/>
  <c r="S112" i="9"/>
  <c r="V112" i="9" s="1"/>
  <c r="T112" i="9"/>
  <c r="U112" i="9"/>
  <c r="N113" i="9"/>
  <c r="O113" i="9"/>
  <c r="V113" i="9" s="1"/>
  <c r="P113" i="9"/>
  <c r="Q113" i="9"/>
  <c r="R113" i="9"/>
  <c r="S113" i="9"/>
  <c r="T113" i="9"/>
  <c r="U113" i="9"/>
  <c r="N114" i="9"/>
  <c r="O114" i="9"/>
  <c r="V114" i="9" s="1"/>
  <c r="P114" i="9"/>
  <c r="Q114" i="9"/>
  <c r="R114" i="9"/>
  <c r="S114" i="9"/>
  <c r="T114" i="9"/>
  <c r="U114" i="9"/>
  <c r="N115" i="9"/>
  <c r="O115" i="9"/>
  <c r="P115" i="9"/>
  <c r="Q115" i="9"/>
  <c r="R115" i="9"/>
  <c r="S115" i="9"/>
  <c r="T115" i="9"/>
  <c r="U115" i="9"/>
  <c r="V115" i="9"/>
  <c r="N116" i="9"/>
  <c r="O116" i="9"/>
  <c r="P116" i="9"/>
  <c r="V116" i="9" s="1"/>
  <c r="Q116" i="9"/>
  <c r="R116" i="9"/>
  <c r="S116" i="9"/>
  <c r="T116" i="9"/>
  <c r="U116" i="9"/>
  <c r="N117" i="9"/>
  <c r="O117" i="9"/>
  <c r="V117" i="9" s="1"/>
  <c r="P117" i="9"/>
  <c r="Q117" i="9"/>
  <c r="R117" i="9"/>
  <c r="S117" i="9"/>
  <c r="T117" i="9"/>
  <c r="U117" i="9"/>
  <c r="N118" i="9"/>
  <c r="O118" i="9"/>
  <c r="V118" i="9" s="1"/>
  <c r="P118" i="9"/>
  <c r="Q118" i="9"/>
  <c r="R118" i="9"/>
  <c r="S118" i="9"/>
  <c r="T118" i="9"/>
  <c r="U118" i="9"/>
  <c r="N119" i="9"/>
  <c r="O119" i="9"/>
  <c r="P119" i="9"/>
  <c r="Q119" i="9"/>
  <c r="R119" i="9"/>
  <c r="S119" i="9"/>
  <c r="T119" i="9"/>
  <c r="U119" i="9"/>
  <c r="V119" i="9"/>
  <c r="N120" i="9"/>
  <c r="O120" i="9"/>
  <c r="P120" i="9"/>
  <c r="Q120" i="9"/>
  <c r="R120" i="9"/>
  <c r="S120" i="9"/>
  <c r="V120" i="9" s="1"/>
  <c r="T120" i="9"/>
  <c r="U120" i="9"/>
  <c r="N121" i="9"/>
  <c r="O121" i="9"/>
  <c r="V121" i="9" s="1"/>
  <c r="P121" i="9"/>
  <c r="Q121" i="9"/>
  <c r="R121" i="9"/>
  <c r="S121" i="9"/>
  <c r="T121" i="9"/>
  <c r="U121" i="9"/>
  <c r="N122" i="9"/>
  <c r="O122" i="9"/>
  <c r="V122" i="9" s="1"/>
  <c r="P122" i="9"/>
  <c r="Q122" i="9"/>
  <c r="R122" i="9"/>
  <c r="S122" i="9"/>
  <c r="T122" i="9"/>
  <c r="U122" i="9"/>
  <c r="N123" i="9"/>
  <c r="O123" i="9"/>
  <c r="P123" i="9"/>
  <c r="Q123" i="9"/>
  <c r="R123" i="9"/>
  <c r="S123" i="9"/>
  <c r="T123" i="9"/>
  <c r="U123" i="9"/>
  <c r="V123" i="9"/>
  <c r="N124" i="9"/>
  <c r="V124" i="9" s="1"/>
  <c r="O124" i="9"/>
  <c r="P124" i="9"/>
  <c r="Q124" i="9"/>
  <c r="R124" i="9"/>
  <c r="S124" i="9"/>
  <c r="T124" i="9"/>
  <c r="U124" i="9"/>
  <c r="N125" i="9"/>
  <c r="O125" i="9"/>
  <c r="V125" i="9" s="1"/>
  <c r="P125" i="9"/>
  <c r="Q125" i="9"/>
  <c r="R125" i="9"/>
  <c r="S125" i="9"/>
  <c r="T125" i="9"/>
  <c r="U125" i="9"/>
  <c r="N126" i="9"/>
  <c r="V126" i="9" s="1"/>
  <c r="O126" i="9"/>
  <c r="P126" i="9"/>
  <c r="Q126" i="9"/>
  <c r="R126" i="9"/>
  <c r="S126" i="9"/>
  <c r="T126" i="9"/>
  <c r="U126" i="9"/>
  <c r="N127" i="9"/>
  <c r="O127" i="9"/>
  <c r="P127" i="9"/>
  <c r="Q127" i="9"/>
  <c r="R127" i="9"/>
  <c r="S127" i="9"/>
  <c r="T127" i="9"/>
  <c r="U127" i="9"/>
  <c r="V127" i="9"/>
  <c r="N128" i="9"/>
  <c r="O128" i="9"/>
  <c r="P128" i="9"/>
  <c r="V128" i="9" s="1"/>
  <c r="Q128" i="9"/>
  <c r="R128" i="9"/>
  <c r="S128" i="9"/>
  <c r="T128" i="9"/>
  <c r="U128" i="9"/>
  <c r="N129" i="9"/>
  <c r="O129" i="9"/>
  <c r="V129" i="9" s="1"/>
  <c r="P129" i="9"/>
  <c r="Q129" i="9"/>
  <c r="R129" i="9"/>
  <c r="S129" i="9"/>
  <c r="T129" i="9"/>
  <c r="U129" i="9"/>
  <c r="N130" i="9"/>
  <c r="O130" i="9"/>
  <c r="V130" i="9" s="1"/>
  <c r="P130" i="9"/>
  <c r="Q130" i="9"/>
  <c r="R130" i="9"/>
  <c r="S130" i="9"/>
  <c r="T130" i="9"/>
  <c r="U130" i="9"/>
  <c r="N131" i="9"/>
  <c r="O131" i="9"/>
  <c r="P131" i="9"/>
  <c r="Q131" i="9"/>
  <c r="R131" i="9"/>
  <c r="S131" i="9"/>
  <c r="T131" i="9"/>
  <c r="U131" i="9"/>
  <c r="V131" i="9"/>
  <c r="N132" i="9"/>
  <c r="V132" i="9" s="1"/>
  <c r="O132" i="9"/>
  <c r="P132" i="9"/>
  <c r="Q132" i="9"/>
  <c r="R132" i="9"/>
  <c r="S132" i="9"/>
  <c r="T132" i="9"/>
  <c r="U132" i="9"/>
  <c r="N133" i="9"/>
  <c r="O133" i="9"/>
  <c r="V133" i="9" s="1"/>
  <c r="P133" i="9"/>
  <c r="Q133" i="9"/>
  <c r="R133" i="9"/>
  <c r="S133" i="9"/>
  <c r="T133" i="9"/>
  <c r="U133" i="9"/>
  <c r="N134" i="9"/>
  <c r="O134" i="9"/>
  <c r="V134" i="9" s="1"/>
  <c r="P134" i="9"/>
  <c r="Q134" i="9"/>
  <c r="R134" i="9"/>
  <c r="S134" i="9"/>
  <c r="T134" i="9"/>
  <c r="U134" i="9"/>
  <c r="N135" i="9"/>
  <c r="O135" i="9"/>
  <c r="P135" i="9"/>
  <c r="Q135" i="9"/>
  <c r="R135" i="9"/>
  <c r="S135" i="9"/>
  <c r="T135" i="9"/>
  <c r="U135" i="9"/>
  <c r="V135" i="9"/>
  <c r="N136" i="9"/>
  <c r="V136" i="9" s="1"/>
  <c r="O136" i="9"/>
  <c r="P136" i="9"/>
  <c r="Q136" i="9"/>
  <c r="R136" i="9"/>
  <c r="S136" i="9"/>
  <c r="T136" i="9"/>
  <c r="U136" i="9"/>
  <c r="N137" i="9"/>
  <c r="O137" i="9"/>
  <c r="V137" i="9" s="1"/>
  <c r="P137" i="9"/>
  <c r="Q137" i="9"/>
  <c r="R137" i="9"/>
  <c r="S137" i="9"/>
  <c r="T137" i="9"/>
  <c r="U137" i="9"/>
  <c r="N138" i="9"/>
  <c r="O138" i="9"/>
  <c r="P138" i="9"/>
  <c r="Q138" i="9"/>
  <c r="R138" i="9"/>
  <c r="V138" i="9" s="1"/>
  <c r="S138" i="9"/>
  <c r="T138" i="9"/>
  <c r="U138" i="9"/>
  <c r="N139" i="9"/>
  <c r="O139" i="9"/>
  <c r="P139" i="9"/>
  <c r="Q139" i="9"/>
  <c r="R139" i="9"/>
  <c r="S139" i="9"/>
  <c r="T139" i="9"/>
  <c r="U139" i="9"/>
  <c r="V139" i="9"/>
  <c r="N140" i="9"/>
  <c r="V140" i="9" s="1"/>
  <c r="O140" i="9"/>
  <c r="P140" i="9"/>
  <c r="Q140" i="9"/>
  <c r="R140" i="9"/>
  <c r="S140" i="9"/>
  <c r="T140" i="9"/>
  <c r="U140" i="9"/>
  <c r="N141" i="9"/>
  <c r="O141" i="9"/>
  <c r="V141" i="9" s="1"/>
  <c r="P141" i="9"/>
  <c r="Q141" i="9"/>
  <c r="R141" i="9"/>
  <c r="S141" i="9"/>
  <c r="T141" i="9"/>
  <c r="U141" i="9"/>
  <c r="N142" i="9"/>
  <c r="V142" i="9" s="1"/>
  <c r="O142" i="9"/>
  <c r="P142" i="9"/>
  <c r="Q142" i="9"/>
  <c r="R142" i="9"/>
  <c r="S142" i="9"/>
  <c r="T142" i="9"/>
  <c r="U142" i="9"/>
  <c r="N143" i="9"/>
  <c r="O143" i="9"/>
  <c r="P143" i="9"/>
  <c r="Q143" i="9"/>
  <c r="R143" i="9"/>
  <c r="S143" i="9"/>
  <c r="T143" i="9"/>
  <c r="U143" i="9"/>
  <c r="V143" i="9"/>
  <c r="N144" i="9"/>
  <c r="O144" i="9"/>
  <c r="P144" i="9"/>
  <c r="Q144" i="9"/>
  <c r="R144" i="9"/>
  <c r="S144" i="9"/>
  <c r="V144" i="9" s="1"/>
  <c r="T144" i="9"/>
  <c r="U144" i="9"/>
  <c r="N145" i="9"/>
  <c r="O145" i="9"/>
  <c r="V145" i="9" s="1"/>
  <c r="P145" i="9"/>
  <c r="Q145" i="9"/>
  <c r="R145" i="9"/>
  <c r="S145" i="9"/>
  <c r="T145" i="9"/>
  <c r="U145" i="9"/>
  <c r="N146" i="9"/>
  <c r="O146" i="9"/>
  <c r="P146" i="9"/>
  <c r="Q146" i="9"/>
  <c r="R146" i="9"/>
  <c r="V146" i="9" s="1"/>
  <c r="S146" i="9"/>
  <c r="T146" i="9"/>
  <c r="U146" i="9"/>
  <c r="N147" i="9"/>
  <c r="O147" i="9"/>
  <c r="P147" i="9"/>
  <c r="Q147" i="9"/>
  <c r="R147" i="9"/>
  <c r="S147" i="9"/>
  <c r="T147" i="9"/>
  <c r="U147" i="9"/>
  <c r="V147" i="9"/>
  <c r="N148" i="9"/>
  <c r="O148" i="9"/>
  <c r="P148" i="9"/>
  <c r="Q148" i="9"/>
  <c r="R148" i="9"/>
  <c r="S148" i="9"/>
  <c r="V148" i="9" s="1"/>
  <c r="T148" i="9"/>
  <c r="U148" i="9"/>
  <c r="N149" i="9"/>
  <c r="O149" i="9"/>
  <c r="V149" i="9" s="1"/>
  <c r="P149" i="9"/>
  <c r="Q149" i="9"/>
  <c r="R149" i="9"/>
  <c r="S149" i="9"/>
  <c r="T149" i="9"/>
  <c r="U149" i="9"/>
  <c r="N150" i="9"/>
  <c r="O150" i="9"/>
  <c r="P150" i="9"/>
  <c r="Q150" i="9"/>
  <c r="R150" i="9"/>
  <c r="V150" i="9" s="1"/>
  <c r="S150" i="9"/>
  <c r="T150" i="9"/>
  <c r="U150" i="9"/>
  <c r="N151" i="9"/>
  <c r="O151" i="9"/>
  <c r="P151" i="9"/>
  <c r="Q151" i="9"/>
  <c r="R151" i="9"/>
  <c r="S151" i="9"/>
  <c r="T151" i="9"/>
  <c r="U151" i="9"/>
  <c r="V151" i="9"/>
  <c r="N152" i="9"/>
  <c r="V152" i="9" s="1"/>
  <c r="O152" i="9"/>
  <c r="P152" i="9"/>
  <c r="Q152" i="9"/>
  <c r="R152" i="9"/>
  <c r="S152" i="9"/>
  <c r="T152" i="9"/>
  <c r="U152" i="9"/>
  <c r="N153" i="9"/>
  <c r="O153" i="9"/>
  <c r="V153" i="9" s="1"/>
  <c r="P153" i="9"/>
  <c r="Q153" i="9"/>
  <c r="R153" i="9"/>
  <c r="S153" i="9"/>
  <c r="T153" i="9"/>
  <c r="U153" i="9"/>
  <c r="N154" i="9"/>
  <c r="O154" i="9"/>
  <c r="P154" i="9"/>
  <c r="Q154" i="9"/>
  <c r="R154" i="9"/>
  <c r="V154" i="9" s="1"/>
  <c r="S154" i="9"/>
  <c r="T154" i="9"/>
  <c r="U154" i="9"/>
  <c r="AK64" i="9" l="1"/>
  <c r="AL64" i="9"/>
  <c r="AM64" i="9"/>
  <c r="AN64" i="9"/>
  <c r="AO64" i="9"/>
  <c r="AK65" i="9"/>
  <c r="AL65" i="9"/>
  <c r="AM65" i="9"/>
  <c r="AN65" i="9"/>
  <c r="AO65" i="9"/>
  <c r="AK66" i="9"/>
  <c r="AL66" i="9"/>
  <c r="AM66" i="9"/>
  <c r="AN66" i="9"/>
  <c r="AO66" i="9"/>
  <c r="AK67" i="9"/>
  <c r="AL67" i="9"/>
  <c r="AM67" i="9"/>
  <c r="AN67" i="9"/>
  <c r="AO67" i="9"/>
  <c r="AK68" i="9"/>
  <c r="AL68" i="9"/>
  <c r="AM68" i="9"/>
  <c r="AN68" i="9"/>
  <c r="AO68" i="9"/>
  <c r="AK69" i="9"/>
  <c r="AL69" i="9"/>
  <c r="AM69" i="9"/>
  <c r="AN69" i="9"/>
  <c r="AO69" i="9"/>
  <c r="AK70" i="9"/>
  <c r="AL70" i="9"/>
  <c r="AM70" i="9"/>
  <c r="AN70" i="9"/>
  <c r="AO70" i="9"/>
  <c r="AK71" i="9"/>
  <c r="AL71" i="9"/>
  <c r="AM71" i="9"/>
  <c r="AN71" i="9"/>
  <c r="AO71" i="9"/>
  <c r="AK72" i="9"/>
  <c r="AL72" i="9"/>
  <c r="AM72" i="9"/>
  <c r="AN72" i="9"/>
  <c r="AO72" i="9"/>
  <c r="AK73" i="9"/>
  <c r="AL73" i="9"/>
  <c r="AM73" i="9"/>
  <c r="AN73" i="9"/>
  <c r="AO73" i="9"/>
  <c r="AK74" i="9"/>
  <c r="AL74" i="9"/>
  <c r="AM74" i="9"/>
  <c r="AN74" i="9"/>
  <c r="AO74" i="9"/>
  <c r="AK75" i="9"/>
  <c r="AL75" i="9"/>
  <c r="AM75" i="9"/>
  <c r="AN75" i="9"/>
  <c r="AO75" i="9"/>
  <c r="AK76" i="9"/>
  <c r="AL76" i="9"/>
  <c r="AM76" i="9"/>
  <c r="AN76" i="9"/>
  <c r="AO76" i="9"/>
  <c r="AK77" i="9"/>
  <c r="AL77" i="9"/>
  <c r="AM77" i="9"/>
  <c r="AN77" i="9"/>
  <c r="AO77" i="9"/>
  <c r="AK78" i="9"/>
  <c r="AL78" i="9"/>
  <c r="AM78" i="9"/>
  <c r="AN78" i="9"/>
  <c r="AO78" i="9"/>
  <c r="AK79" i="9"/>
  <c r="AL79" i="9"/>
  <c r="AM79" i="9"/>
  <c r="AN79" i="9"/>
  <c r="AO79" i="9"/>
  <c r="AK80" i="9"/>
  <c r="AL80" i="9"/>
  <c r="AM80" i="9"/>
  <c r="AN80" i="9"/>
  <c r="AO80" i="9"/>
  <c r="AK81" i="9"/>
  <c r="AL81" i="9"/>
  <c r="AM81" i="9"/>
  <c r="AN81" i="9"/>
  <c r="AO81" i="9"/>
  <c r="AK82" i="9"/>
  <c r="AL82" i="9"/>
  <c r="AM82" i="9"/>
  <c r="AN82" i="9"/>
  <c r="AO82" i="9"/>
  <c r="AK83" i="9"/>
  <c r="AL83" i="9"/>
  <c r="AM83" i="9"/>
  <c r="AN83" i="9"/>
  <c r="AO83" i="9"/>
  <c r="AK84" i="9"/>
  <c r="AL84" i="9"/>
  <c r="AM84" i="9"/>
  <c r="AN84" i="9"/>
  <c r="AO84" i="9"/>
  <c r="AK85" i="9"/>
  <c r="AL85" i="9"/>
  <c r="AM85" i="9"/>
  <c r="AN85" i="9"/>
  <c r="AO85" i="9"/>
  <c r="AK86" i="9"/>
  <c r="AL86" i="9"/>
  <c r="AM86" i="9"/>
  <c r="AN86" i="9"/>
  <c r="AO86" i="9"/>
  <c r="AK87" i="9"/>
  <c r="AL87" i="9"/>
  <c r="AM87" i="9"/>
  <c r="AN87" i="9"/>
  <c r="AO87" i="9"/>
  <c r="AK88" i="9"/>
  <c r="AL88" i="9"/>
  <c r="AM88" i="9"/>
  <c r="AN88" i="9"/>
  <c r="AO88" i="9"/>
  <c r="AK89" i="9"/>
  <c r="AL89" i="9"/>
  <c r="AM89" i="9"/>
  <c r="AN89" i="9"/>
  <c r="AO89" i="9"/>
  <c r="AK90" i="9"/>
  <c r="AL90" i="9"/>
  <c r="AM90" i="9"/>
  <c r="AN90" i="9"/>
  <c r="AO90" i="9"/>
  <c r="AK91" i="9"/>
  <c r="AL91" i="9"/>
  <c r="AM91" i="9"/>
  <c r="AN91" i="9"/>
  <c r="AO91" i="9"/>
  <c r="AK92" i="9"/>
  <c r="AL92" i="9"/>
  <c r="AM92" i="9"/>
  <c r="AN92" i="9"/>
  <c r="AO92" i="9"/>
  <c r="AK93" i="9"/>
  <c r="AL93" i="9"/>
  <c r="AM93" i="9"/>
  <c r="AN93" i="9"/>
  <c r="AO93" i="9"/>
  <c r="AK94" i="9"/>
  <c r="AL94" i="9"/>
  <c r="AM94" i="9"/>
  <c r="AN94" i="9"/>
  <c r="AO94" i="9"/>
  <c r="AK95" i="9"/>
  <c r="AL95" i="9"/>
  <c r="AM95" i="9"/>
  <c r="AN95" i="9"/>
  <c r="AO95" i="9"/>
  <c r="AK96" i="9"/>
  <c r="AL96" i="9"/>
  <c r="AM96" i="9"/>
  <c r="AN96" i="9"/>
  <c r="AO96" i="9"/>
  <c r="AK97" i="9"/>
  <c r="AL97" i="9"/>
  <c r="AM97" i="9"/>
  <c r="AN97" i="9"/>
  <c r="AO97" i="9"/>
  <c r="AK98" i="9"/>
  <c r="AL98" i="9"/>
  <c r="AM98" i="9"/>
  <c r="AN98" i="9"/>
  <c r="AO98" i="9"/>
  <c r="AK99" i="9"/>
  <c r="AL99" i="9"/>
  <c r="AM99" i="9"/>
  <c r="AN99" i="9"/>
  <c r="AO99" i="9"/>
  <c r="AK100" i="9"/>
  <c r="AL100" i="9"/>
  <c r="AM100" i="9"/>
  <c r="AN100" i="9"/>
  <c r="AO100" i="9"/>
  <c r="AK101" i="9"/>
  <c r="AL101" i="9"/>
  <c r="AM101" i="9"/>
  <c r="AN101" i="9"/>
  <c r="AO101" i="9"/>
  <c r="AK102" i="9"/>
  <c r="AL102" i="9"/>
  <c r="AM102" i="9"/>
  <c r="AN102" i="9"/>
  <c r="AO102" i="9"/>
  <c r="AK103" i="9"/>
  <c r="AL103" i="9"/>
  <c r="AM103" i="9"/>
  <c r="AN103" i="9"/>
  <c r="AO103" i="9"/>
  <c r="AK104" i="9"/>
  <c r="AL104" i="9"/>
  <c r="AM104" i="9"/>
  <c r="AN104" i="9"/>
  <c r="AO104" i="9"/>
  <c r="AK105" i="9"/>
  <c r="AL105" i="9"/>
  <c r="AM105" i="9"/>
  <c r="AN105" i="9"/>
  <c r="AO105" i="9"/>
  <c r="AK106" i="9"/>
  <c r="AL106" i="9"/>
  <c r="AM106" i="9"/>
  <c r="AN106" i="9"/>
  <c r="AO106" i="9"/>
  <c r="AK107" i="9"/>
  <c r="AL107" i="9"/>
  <c r="AM107" i="9"/>
  <c r="AN107" i="9"/>
  <c r="AO107" i="9"/>
  <c r="AK108" i="9"/>
  <c r="AL108" i="9"/>
  <c r="AM108" i="9"/>
  <c r="AN108" i="9"/>
  <c r="AO108" i="9"/>
  <c r="AK109" i="9"/>
  <c r="AL109" i="9"/>
  <c r="AM109" i="9"/>
  <c r="AN109" i="9"/>
  <c r="AO109" i="9"/>
  <c r="AK110" i="9"/>
  <c r="AL110" i="9"/>
  <c r="AM110" i="9"/>
  <c r="AN110" i="9"/>
  <c r="AO110" i="9"/>
  <c r="AK111" i="9"/>
  <c r="AL111" i="9"/>
  <c r="AM111" i="9"/>
  <c r="AN111" i="9"/>
  <c r="AO111" i="9"/>
  <c r="AK112" i="9"/>
  <c r="AL112" i="9"/>
  <c r="AM112" i="9"/>
  <c r="AN112" i="9"/>
  <c r="AO112" i="9"/>
  <c r="AK113" i="9"/>
  <c r="AL113" i="9"/>
  <c r="AM113" i="9"/>
  <c r="AN113" i="9"/>
  <c r="AO113" i="9"/>
  <c r="AK114" i="9"/>
  <c r="AL114" i="9"/>
  <c r="AM114" i="9"/>
  <c r="AN114" i="9"/>
  <c r="AO114" i="9"/>
  <c r="AK115" i="9"/>
  <c r="AL115" i="9"/>
  <c r="AM115" i="9"/>
  <c r="AN115" i="9"/>
  <c r="AO115" i="9"/>
  <c r="AK116" i="9"/>
  <c r="AL116" i="9"/>
  <c r="AM116" i="9"/>
  <c r="AN116" i="9"/>
  <c r="AO116" i="9"/>
  <c r="AK117" i="9"/>
  <c r="AL117" i="9"/>
  <c r="AM117" i="9"/>
  <c r="AN117" i="9"/>
  <c r="AO117" i="9"/>
  <c r="AK118" i="9"/>
  <c r="AL118" i="9"/>
  <c r="AM118" i="9"/>
  <c r="AN118" i="9"/>
  <c r="AO118" i="9"/>
  <c r="AK119" i="9"/>
  <c r="AL119" i="9"/>
  <c r="AM119" i="9"/>
  <c r="AN119" i="9"/>
  <c r="AO119" i="9"/>
  <c r="AK120" i="9"/>
  <c r="AL120" i="9"/>
  <c r="AM120" i="9"/>
  <c r="AN120" i="9"/>
  <c r="AO120" i="9"/>
  <c r="AK121" i="9"/>
  <c r="AL121" i="9"/>
  <c r="AM121" i="9"/>
  <c r="AN121" i="9"/>
  <c r="AO121" i="9"/>
  <c r="AK122" i="9"/>
  <c r="AL122" i="9"/>
  <c r="AM122" i="9"/>
  <c r="AN122" i="9"/>
  <c r="AO122" i="9"/>
  <c r="AK123" i="9"/>
  <c r="AL123" i="9"/>
  <c r="AM123" i="9"/>
  <c r="AN123" i="9"/>
  <c r="AO123" i="9"/>
  <c r="AK124" i="9"/>
  <c r="AL124" i="9"/>
  <c r="AM124" i="9"/>
  <c r="AN124" i="9"/>
  <c r="AO124" i="9"/>
  <c r="AK125" i="9"/>
  <c r="AL125" i="9"/>
  <c r="AM125" i="9"/>
  <c r="AN125" i="9"/>
  <c r="AO125" i="9"/>
  <c r="AK126" i="9"/>
  <c r="AL126" i="9"/>
  <c r="AM126" i="9"/>
  <c r="AN126" i="9"/>
  <c r="AO126" i="9"/>
  <c r="AK127" i="9"/>
  <c r="AL127" i="9"/>
  <c r="AM127" i="9"/>
  <c r="AN127" i="9"/>
  <c r="AO127" i="9"/>
  <c r="AK128" i="9"/>
  <c r="AL128" i="9"/>
  <c r="AM128" i="9"/>
  <c r="AN128" i="9"/>
  <c r="AO128" i="9"/>
  <c r="AK129" i="9"/>
  <c r="AL129" i="9"/>
  <c r="AM129" i="9"/>
  <c r="AN129" i="9"/>
  <c r="AO129" i="9"/>
  <c r="AK130" i="9"/>
  <c r="AL130" i="9"/>
  <c r="AM130" i="9"/>
  <c r="AN130" i="9"/>
  <c r="AO130" i="9"/>
  <c r="AK131" i="9"/>
  <c r="AL131" i="9"/>
  <c r="AM131" i="9"/>
  <c r="AN131" i="9"/>
  <c r="AO131" i="9"/>
  <c r="AK132" i="9"/>
  <c r="AL132" i="9"/>
  <c r="AM132" i="9"/>
  <c r="AN132" i="9"/>
  <c r="AO132" i="9"/>
  <c r="AK133" i="9"/>
  <c r="AL133" i="9"/>
  <c r="AM133" i="9"/>
  <c r="AN133" i="9"/>
  <c r="AO133" i="9"/>
  <c r="AK134" i="9"/>
  <c r="AL134" i="9"/>
  <c r="AM134" i="9"/>
  <c r="AN134" i="9"/>
  <c r="AO134" i="9"/>
  <c r="AK135" i="9"/>
  <c r="AL135" i="9"/>
  <c r="AM135" i="9"/>
  <c r="AN135" i="9"/>
  <c r="AO135" i="9"/>
  <c r="AK136" i="9"/>
  <c r="AL136" i="9"/>
  <c r="AM136" i="9"/>
  <c r="AN136" i="9"/>
  <c r="AO136" i="9"/>
  <c r="AK137" i="9"/>
  <c r="AL137" i="9"/>
  <c r="AM137" i="9"/>
  <c r="AN137" i="9"/>
  <c r="AO137" i="9"/>
  <c r="AK138" i="9"/>
  <c r="AL138" i="9"/>
  <c r="AM138" i="9"/>
  <c r="AN138" i="9"/>
  <c r="AO138" i="9"/>
  <c r="AK139" i="9"/>
  <c r="AL139" i="9"/>
  <c r="AM139" i="9"/>
  <c r="AN139" i="9"/>
  <c r="AO139" i="9"/>
  <c r="AK140" i="9"/>
  <c r="AL140" i="9"/>
  <c r="AM140" i="9"/>
  <c r="AN140" i="9"/>
  <c r="AO140" i="9"/>
  <c r="AK141" i="9"/>
  <c r="AL141" i="9"/>
  <c r="AM141" i="9"/>
  <c r="AN141" i="9"/>
  <c r="AO141" i="9"/>
  <c r="AK142" i="9"/>
  <c r="AL142" i="9"/>
  <c r="AM142" i="9"/>
  <c r="AN142" i="9"/>
  <c r="AO142" i="9"/>
  <c r="AK143" i="9"/>
  <c r="AL143" i="9"/>
  <c r="AM143" i="9"/>
  <c r="AN143" i="9"/>
  <c r="AO143" i="9"/>
  <c r="AK144" i="9"/>
  <c r="AL144" i="9"/>
  <c r="AM144" i="9"/>
  <c r="AN144" i="9"/>
  <c r="AO144" i="9"/>
  <c r="AK145" i="9"/>
  <c r="AL145" i="9"/>
  <c r="AM145" i="9"/>
  <c r="AN145" i="9"/>
  <c r="AO145" i="9"/>
  <c r="AK146" i="9"/>
  <c r="AL146" i="9"/>
  <c r="AM146" i="9"/>
  <c r="AN146" i="9"/>
  <c r="AO146" i="9"/>
  <c r="AK147" i="9"/>
  <c r="AL147" i="9"/>
  <c r="AM147" i="9"/>
  <c r="AN147" i="9"/>
  <c r="AO147" i="9"/>
  <c r="AK148" i="9"/>
  <c r="AL148" i="9"/>
  <c r="AM148" i="9"/>
  <c r="AN148" i="9"/>
  <c r="AO148" i="9"/>
  <c r="AK149" i="9"/>
  <c r="AL149" i="9"/>
  <c r="AM149" i="9"/>
  <c r="AN149" i="9"/>
  <c r="AO149" i="9"/>
  <c r="AK150" i="9"/>
  <c r="AL150" i="9"/>
  <c r="AM150" i="9"/>
  <c r="AN150" i="9"/>
  <c r="AO150" i="9"/>
  <c r="AK151" i="9"/>
  <c r="AL151" i="9"/>
  <c r="AM151" i="9"/>
  <c r="AN151" i="9"/>
  <c r="AO151" i="9"/>
  <c r="AK152" i="9"/>
  <c r="AL152" i="9"/>
  <c r="AM152" i="9"/>
  <c r="AN152" i="9"/>
  <c r="AO152" i="9"/>
  <c r="AK153" i="9"/>
  <c r="AL153" i="9"/>
  <c r="AM153" i="9"/>
  <c r="AN153" i="9"/>
  <c r="AO153" i="9"/>
  <c r="AK154" i="9"/>
  <c r="AL154" i="9"/>
  <c r="AM154" i="9"/>
  <c r="AN154" i="9"/>
  <c r="AO154" i="9"/>
  <c r="AK155" i="9"/>
  <c r="AL155" i="9"/>
  <c r="AM155" i="9"/>
  <c r="AN155" i="9"/>
  <c r="AO155" i="9"/>
  <c r="AK156" i="9"/>
  <c r="AL156" i="9"/>
  <c r="AM156" i="9"/>
  <c r="AN156" i="9"/>
  <c r="AO156" i="9"/>
  <c r="AK157" i="9"/>
  <c r="AL157" i="9"/>
  <c r="AM157" i="9"/>
  <c r="AN157" i="9"/>
  <c r="AO157" i="9"/>
  <c r="AK158" i="9"/>
  <c r="AL158" i="9"/>
  <c r="AM158" i="9"/>
  <c r="AN158" i="9"/>
  <c r="AO158" i="9"/>
  <c r="AK159" i="9"/>
  <c r="AL159" i="9"/>
  <c r="AM159" i="9"/>
  <c r="AN159" i="9"/>
  <c r="AO159" i="9"/>
  <c r="AK160" i="9"/>
  <c r="AL160" i="9"/>
  <c r="AM160" i="9"/>
  <c r="AN160" i="9"/>
  <c r="AO160" i="9"/>
  <c r="AK161" i="9"/>
  <c r="AL161" i="9"/>
  <c r="AM161" i="9"/>
  <c r="AN161" i="9"/>
  <c r="AO161" i="9"/>
  <c r="AK162" i="9"/>
  <c r="AL162" i="9"/>
  <c r="AM162" i="9"/>
  <c r="AN162" i="9"/>
  <c r="AO162" i="9"/>
  <c r="AK163" i="9"/>
  <c r="AL163" i="9"/>
  <c r="AM163" i="9"/>
  <c r="AN163" i="9"/>
  <c r="AO163" i="9"/>
  <c r="AK164" i="9"/>
  <c r="AL164" i="9"/>
  <c r="AM164" i="9"/>
  <c r="AN164" i="9"/>
  <c r="AO164" i="9"/>
  <c r="AK165" i="9"/>
  <c r="AL165" i="9"/>
  <c r="AM165" i="9"/>
  <c r="AN165" i="9"/>
  <c r="AO165" i="9"/>
  <c r="AK166" i="9"/>
  <c r="AL166" i="9"/>
  <c r="AM166" i="9"/>
  <c r="AN166" i="9"/>
  <c r="AO166" i="9"/>
  <c r="AK167" i="9"/>
  <c r="AL167" i="9"/>
  <c r="AM167" i="9"/>
  <c r="AN167" i="9"/>
  <c r="AO167" i="9"/>
  <c r="AK168" i="9"/>
  <c r="AL168" i="9"/>
  <c r="AM168" i="9"/>
  <c r="AN168" i="9"/>
  <c r="AO168" i="9"/>
  <c r="AK169" i="9"/>
  <c r="AL169" i="9"/>
  <c r="AM169" i="9"/>
  <c r="AN169" i="9"/>
  <c r="AO169" i="9"/>
  <c r="AK170" i="9"/>
  <c r="AL170" i="9"/>
  <c r="AM170" i="9"/>
  <c r="AN170" i="9"/>
  <c r="AO170" i="9"/>
  <c r="AK171" i="9"/>
  <c r="AL171" i="9"/>
  <c r="AM171" i="9"/>
  <c r="AN171" i="9"/>
  <c r="AO171" i="9"/>
  <c r="AK172" i="9"/>
  <c r="AL172" i="9"/>
  <c r="AM172" i="9"/>
  <c r="AN172" i="9"/>
  <c r="AO172" i="9"/>
  <c r="AK173" i="9"/>
  <c r="AL173" i="9"/>
  <c r="AM173" i="9"/>
  <c r="AN173" i="9"/>
  <c r="AO173" i="9"/>
  <c r="AK174" i="9"/>
  <c r="AL174" i="9"/>
  <c r="AM174" i="9"/>
  <c r="AN174" i="9"/>
  <c r="AO174" i="9"/>
  <c r="AK175" i="9"/>
  <c r="AL175" i="9"/>
  <c r="AM175" i="9"/>
  <c r="AN175" i="9"/>
  <c r="AO175" i="9"/>
  <c r="AK176" i="9"/>
  <c r="AL176" i="9"/>
  <c r="AM176" i="9"/>
  <c r="AN176" i="9"/>
  <c r="AO176" i="9"/>
  <c r="AK177" i="9"/>
  <c r="AL177" i="9"/>
  <c r="AM177" i="9"/>
  <c r="AN177" i="9"/>
  <c r="AO177" i="9"/>
  <c r="AK178" i="9"/>
  <c r="AL178" i="9"/>
  <c r="AM178" i="9"/>
  <c r="AN178" i="9"/>
  <c r="AO178" i="9"/>
  <c r="AK179" i="9"/>
  <c r="AL179" i="9"/>
  <c r="AM179" i="9"/>
  <c r="AN179" i="9"/>
  <c r="AO179" i="9"/>
  <c r="AK180" i="9"/>
  <c r="AL180" i="9"/>
  <c r="AM180" i="9"/>
  <c r="AN180" i="9"/>
  <c r="AO180" i="9"/>
  <c r="AK181" i="9"/>
  <c r="AL181" i="9"/>
  <c r="AM181" i="9"/>
  <c r="AN181" i="9"/>
  <c r="AO181" i="9"/>
  <c r="AK182" i="9"/>
  <c r="AL182" i="9"/>
  <c r="AM182" i="9"/>
  <c r="AN182" i="9"/>
  <c r="AO182" i="9"/>
  <c r="AK183" i="9"/>
  <c r="AL183" i="9"/>
  <c r="AM183" i="9"/>
  <c r="AN183" i="9"/>
  <c r="AO183" i="9"/>
  <c r="AK184" i="9"/>
  <c r="AL184" i="9"/>
  <c r="AM184" i="9"/>
  <c r="AN184" i="9"/>
  <c r="AO184" i="9"/>
  <c r="AK185" i="9"/>
  <c r="AL185" i="9"/>
  <c r="AM185" i="9"/>
  <c r="AN185" i="9"/>
  <c r="AO185" i="9"/>
  <c r="AK186" i="9"/>
  <c r="AL186" i="9"/>
  <c r="AM186" i="9"/>
  <c r="AN186" i="9"/>
  <c r="AO186" i="9"/>
  <c r="AK187" i="9"/>
  <c r="AL187" i="9"/>
  <c r="AM187" i="9"/>
  <c r="AN187" i="9"/>
  <c r="AO187" i="9"/>
  <c r="AK188" i="9"/>
  <c r="AL188" i="9"/>
  <c r="AM188" i="9"/>
  <c r="AN188" i="9"/>
  <c r="AO188" i="9"/>
  <c r="AK189" i="9"/>
  <c r="AL189" i="9"/>
  <c r="AM189" i="9"/>
  <c r="AN189" i="9"/>
  <c r="AO189" i="9"/>
  <c r="AK190" i="9"/>
  <c r="AL190" i="9"/>
  <c r="AM190" i="9"/>
  <c r="AN190" i="9"/>
  <c r="AO190" i="9"/>
  <c r="AK191" i="9"/>
  <c r="AL191" i="9"/>
  <c r="AM191" i="9"/>
  <c r="AN191" i="9"/>
  <c r="AO191" i="9"/>
  <c r="AK192" i="9"/>
  <c r="AL192" i="9"/>
  <c r="AM192" i="9"/>
  <c r="AN192" i="9"/>
  <c r="AO192" i="9"/>
  <c r="AK193" i="9"/>
  <c r="AL193" i="9"/>
  <c r="AM193" i="9"/>
  <c r="AN193" i="9"/>
  <c r="AO193" i="9"/>
  <c r="AK194" i="9"/>
  <c r="AL194" i="9"/>
  <c r="AM194" i="9"/>
  <c r="AN194" i="9"/>
  <c r="AO194" i="9"/>
  <c r="AK195" i="9"/>
  <c r="AL195" i="9"/>
  <c r="AM195" i="9"/>
  <c r="AN195" i="9"/>
  <c r="AO195" i="9"/>
  <c r="AK196" i="9"/>
  <c r="AL196" i="9"/>
  <c r="AM196" i="9"/>
  <c r="AN196" i="9"/>
  <c r="AO196" i="9"/>
  <c r="AK197" i="9"/>
  <c r="AL197" i="9"/>
  <c r="AM197" i="9"/>
  <c r="AN197" i="9"/>
  <c r="AO197" i="9"/>
  <c r="AK198" i="9"/>
  <c r="AL198" i="9"/>
  <c r="AM198" i="9"/>
  <c r="AN198" i="9"/>
  <c r="AO198" i="9"/>
  <c r="AK199" i="9"/>
  <c r="AL199" i="9"/>
  <c r="AM199" i="9"/>
  <c r="AN199" i="9"/>
  <c r="AO199" i="9"/>
  <c r="AK200" i="9"/>
  <c r="AL200" i="9"/>
  <c r="AM200" i="9"/>
  <c r="AN200" i="9"/>
  <c r="AO200" i="9"/>
  <c r="AK201" i="9"/>
  <c r="AL201" i="9"/>
  <c r="AM201" i="9"/>
  <c r="AN201" i="9"/>
  <c r="AO201" i="9"/>
  <c r="AK202" i="9"/>
  <c r="AL202" i="9"/>
  <c r="AM202" i="9"/>
  <c r="AN202" i="9"/>
  <c r="AO202" i="9"/>
  <c r="AK203" i="9"/>
  <c r="AL203" i="9"/>
  <c r="AM203" i="9"/>
  <c r="AN203" i="9"/>
  <c r="AO203" i="9"/>
  <c r="AK204" i="9"/>
  <c r="AL204" i="9"/>
  <c r="AM204" i="9"/>
  <c r="AN204" i="9"/>
  <c r="AO204" i="9"/>
  <c r="AK205" i="9"/>
  <c r="AL205" i="9"/>
  <c r="AM205" i="9"/>
  <c r="AN205" i="9"/>
  <c r="AO205" i="9"/>
  <c r="AK206" i="9"/>
  <c r="AL206" i="9"/>
  <c r="AM206" i="9"/>
  <c r="AN206" i="9"/>
  <c r="AO206" i="9"/>
  <c r="AK207" i="9"/>
  <c r="AL207" i="9"/>
  <c r="AM207" i="9"/>
  <c r="AN207" i="9"/>
  <c r="AO207" i="9"/>
  <c r="AK208" i="9"/>
  <c r="AL208" i="9"/>
  <c r="AM208" i="9"/>
  <c r="AN208" i="9"/>
  <c r="AO208" i="9"/>
  <c r="AK209" i="9"/>
  <c r="AL209" i="9"/>
  <c r="AM209" i="9"/>
  <c r="AN209" i="9"/>
  <c r="AO209" i="9"/>
  <c r="AK210" i="9"/>
  <c r="AL210" i="9"/>
  <c r="AM210" i="9"/>
  <c r="AN210" i="9"/>
  <c r="AO210" i="9"/>
  <c r="AK211" i="9"/>
  <c r="AL211" i="9"/>
  <c r="AM211" i="9"/>
  <c r="AN211" i="9"/>
  <c r="AO211" i="9"/>
  <c r="AK212" i="9"/>
  <c r="AL212" i="9"/>
  <c r="AM212" i="9"/>
  <c r="AN212" i="9"/>
  <c r="AO212" i="9"/>
  <c r="AK213" i="9"/>
  <c r="AL213" i="9"/>
  <c r="AM213" i="9"/>
  <c r="AN213" i="9"/>
  <c r="AO213" i="9"/>
  <c r="AK214" i="9"/>
  <c r="AL214" i="9"/>
  <c r="AM214" i="9"/>
  <c r="AN214" i="9"/>
  <c r="AO214" i="9"/>
  <c r="AK215" i="9"/>
  <c r="AL215" i="9"/>
  <c r="AM215" i="9"/>
  <c r="AN215" i="9"/>
  <c r="AO215" i="9"/>
  <c r="AK216" i="9"/>
  <c r="AL216" i="9"/>
  <c r="AM216" i="9"/>
  <c r="AN216" i="9"/>
  <c r="AO216" i="9"/>
  <c r="AK217" i="9"/>
  <c r="AL217" i="9"/>
  <c r="AM217" i="9"/>
  <c r="AN217" i="9"/>
  <c r="AO217" i="9"/>
  <c r="AK218" i="9"/>
  <c r="AL218" i="9"/>
  <c r="AM218" i="9"/>
  <c r="AN218" i="9"/>
  <c r="AO218" i="9"/>
  <c r="AK219" i="9"/>
  <c r="AL219" i="9"/>
  <c r="AM219" i="9"/>
  <c r="AN219" i="9"/>
  <c r="AO219" i="9"/>
  <c r="AK220" i="9"/>
  <c r="AL220" i="9"/>
  <c r="AM220" i="9"/>
  <c r="AN220" i="9"/>
  <c r="AO220" i="9"/>
  <c r="AK221" i="9"/>
  <c r="AL221" i="9"/>
  <c r="AM221" i="9"/>
  <c r="AN221" i="9"/>
  <c r="AO221" i="9"/>
  <c r="AK222" i="9"/>
  <c r="AL222" i="9"/>
  <c r="AM222" i="9"/>
  <c r="AN222" i="9"/>
  <c r="AO222" i="9"/>
  <c r="AK223" i="9"/>
  <c r="AL223" i="9"/>
  <c r="AM223" i="9"/>
  <c r="AN223" i="9"/>
  <c r="AO223" i="9"/>
  <c r="AK224" i="9"/>
  <c r="AL224" i="9"/>
  <c r="AM224" i="9"/>
  <c r="AN224" i="9"/>
  <c r="AO224" i="9"/>
  <c r="AK225" i="9"/>
  <c r="AL225" i="9"/>
  <c r="AM225" i="9"/>
  <c r="AN225" i="9"/>
  <c r="AO225" i="9"/>
  <c r="AK226" i="9"/>
  <c r="AL226" i="9"/>
  <c r="AM226" i="9"/>
  <c r="AN226" i="9"/>
  <c r="AO226" i="9"/>
  <c r="AK227" i="9"/>
  <c r="AL227" i="9"/>
  <c r="AM227" i="9"/>
  <c r="AN227" i="9"/>
  <c r="AO227" i="9"/>
  <c r="AK228" i="9"/>
  <c r="AL228" i="9"/>
  <c r="AM228" i="9"/>
  <c r="AN228" i="9"/>
  <c r="AO228" i="9"/>
  <c r="AK229" i="9"/>
  <c r="AL229" i="9"/>
  <c r="AM229" i="9"/>
  <c r="AN229" i="9"/>
  <c r="AO229" i="9"/>
  <c r="AK230" i="9"/>
  <c r="AL230" i="9"/>
  <c r="AM230" i="9"/>
  <c r="AN230" i="9"/>
  <c r="AO230" i="9"/>
  <c r="AK231" i="9"/>
  <c r="AL231" i="9"/>
  <c r="AM231" i="9"/>
  <c r="AN231" i="9"/>
  <c r="AO231" i="9"/>
  <c r="AK232" i="9"/>
  <c r="AL232" i="9"/>
  <c r="AM232" i="9"/>
  <c r="AN232" i="9"/>
  <c r="AO232" i="9"/>
  <c r="AK233" i="9"/>
  <c r="AL233" i="9"/>
  <c r="AM233" i="9"/>
  <c r="AN233" i="9"/>
  <c r="AO233" i="9"/>
  <c r="AK234" i="9"/>
  <c r="AL234" i="9"/>
  <c r="AM234" i="9"/>
  <c r="AN234" i="9"/>
  <c r="AO234" i="9"/>
  <c r="AK235" i="9"/>
  <c r="AL235" i="9"/>
  <c r="AM235" i="9"/>
  <c r="AN235" i="9"/>
  <c r="AO235" i="9"/>
  <c r="AK236" i="9"/>
  <c r="AL236" i="9"/>
  <c r="AM236" i="9"/>
  <c r="AN236" i="9"/>
  <c r="AO236" i="9"/>
  <c r="AK237" i="9"/>
  <c r="AL237" i="9"/>
  <c r="AM237" i="9"/>
  <c r="AN237" i="9"/>
  <c r="AO237" i="9"/>
  <c r="AK238" i="9"/>
  <c r="AL238" i="9"/>
  <c r="AM238" i="9"/>
  <c r="AN238" i="9"/>
  <c r="AO238" i="9"/>
  <c r="AK239" i="9"/>
  <c r="AL239" i="9"/>
  <c r="AM239" i="9"/>
  <c r="AN239" i="9"/>
  <c r="AO239" i="9"/>
  <c r="AK240" i="9"/>
  <c r="AL240" i="9"/>
  <c r="AM240" i="9"/>
  <c r="AN240" i="9"/>
  <c r="AO240" i="9"/>
  <c r="AK241" i="9"/>
  <c r="AL241" i="9"/>
  <c r="AM241" i="9"/>
  <c r="AN241" i="9"/>
  <c r="AO241" i="9"/>
  <c r="AK242" i="9"/>
  <c r="AL242" i="9"/>
  <c r="AM242" i="9"/>
  <c r="AN242" i="9"/>
  <c r="AO242" i="9"/>
  <c r="AK243" i="9"/>
  <c r="AL243" i="9"/>
  <c r="AM243" i="9"/>
  <c r="AN243" i="9"/>
  <c r="AO243" i="9"/>
  <c r="AK244" i="9"/>
  <c r="AL244" i="9"/>
  <c r="AM244" i="9"/>
  <c r="AN244" i="9"/>
  <c r="AO244" i="9"/>
  <c r="AK245" i="9"/>
  <c r="AL245" i="9"/>
  <c r="AM245" i="9"/>
  <c r="AN245" i="9"/>
  <c r="AO245" i="9"/>
  <c r="AK246" i="9"/>
  <c r="AL246" i="9"/>
  <c r="AM246" i="9"/>
  <c r="AN246" i="9"/>
  <c r="AO246" i="9"/>
  <c r="AK247" i="9"/>
  <c r="AL247" i="9"/>
  <c r="AM247" i="9"/>
  <c r="AN247" i="9"/>
  <c r="AO247" i="9"/>
  <c r="AK248" i="9"/>
  <c r="AL248" i="9"/>
  <c r="AM248" i="9"/>
  <c r="AN248" i="9"/>
  <c r="AO248" i="9"/>
  <c r="AK249" i="9"/>
  <c r="AL249" i="9"/>
  <c r="AM249" i="9"/>
  <c r="AN249" i="9"/>
  <c r="AO249" i="9"/>
  <c r="AK250" i="9"/>
  <c r="AL250" i="9"/>
  <c r="AM250" i="9"/>
  <c r="AN250" i="9"/>
  <c r="AO250" i="9"/>
  <c r="AK251" i="9"/>
  <c r="AL251" i="9"/>
  <c r="AM251" i="9"/>
  <c r="AN251" i="9"/>
  <c r="AO251" i="9"/>
  <c r="AK252" i="9"/>
  <c r="AL252" i="9"/>
  <c r="AM252" i="9"/>
  <c r="AN252" i="9"/>
  <c r="AO252" i="9"/>
  <c r="AK253" i="9"/>
  <c r="AL253" i="9"/>
  <c r="AM253" i="9"/>
  <c r="AN253" i="9"/>
  <c r="AO253" i="9"/>
  <c r="AK254" i="9"/>
  <c r="AL254" i="9"/>
  <c r="AM254" i="9"/>
  <c r="AN254" i="9"/>
  <c r="AO254" i="9"/>
  <c r="AK255" i="9"/>
  <c r="AL255" i="9"/>
  <c r="AM255" i="9"/>
  <c r="AN255" i="9"/>
  <c r="AO255" i="9"/>
  <c r="AK256" i="9"/>
  <c r="AL256" i="9"/>
  <c r="AM256" i="9"/>
  <c r="AN256" i="9"/>
  <c r="AO256" i="9"/>
  <c r="AK257" i="9"/>
  <c r="AL257" i="9"/>
  <c r="AM257" i="9"/>
  <c r="AN257" i="9"/>
  <c r="AO257" i="9"/>
  <c r="AK258" i="9"/>
  <c r="AL258" i="9"/>
  <c r="AM258" i="9"/>
  <c r="AN258" i="9"/>
  <c r="AO258" i="9"/>
  <c r="AK259" i="9"/>
  <c r="AL259" i="9"/>
  <c r="AM259" i="9"/>
  <c r="AN259" i="9"/>
  <c r="AO259" i="9"/>
  <c r="AK260" i="9"/>
  <c r="AL260" i="9"/>
  <c r="AM260" i="9"/>
  <c r="AN260" i="9"/>
  <c r="AO260" i="9"/>
  <c r="AK261" i="9"/>
  <c r="AL261" i="9"/>
  <c r="AM261" i="9"/>
  <c r="AN261" i="9"/>
  <c r="AO261" i="9"/>
  <c r="AK262" i="9"/>
  <c r="AL262" i="9"/>
  <c r="AM262" i="9"/>
  <c r="AN262" i="9"/>
  <c r="AO262" i="9"/>
  <c r="AK263" i="9"/>
  <c r="AL263" i="9"/>
  <c r="AM263" i="9"/>
  <c r="AN263" i="9"/>
  <c r="AO263" i="9"/>
  <c r="AK264" i="9"/>
  <c r="AL264" i="9"/>
  <c r="AM264" i="9"/>
  <c r="AN264" i="9"/>
  <c r="AO264" i="9"/>
  <c r="AK265" i="9"/>
  <c r="AL265" i="9"/>
  <c r="AM265" i="9"/>
  <c r="AN265" i="9"/>
  <c r="AO265" i="9"/>
  <c r="AK266" i="9"/>
  <c r="AL266" i="9"/>
  <c r="AM266" i="9"/>
  <c r="AN266" i="9"/>
  <c r="AO266" i="9"/>
  <c r="AK267" i="9"/>
  <c r="AL267" i="9"/>
  <c r="AM267" i="9"/>
  <c r="AN267" i="9"/>
  <c r="AO267" i="9"/>
  <c r="AK268" i="9"/>
  <c r="AL268" i="9"/>
  <c r="AM268" i="9"/>
  <c r="AN268" i="9"/>
  <c r="AO268" i="9"/>
  <c r="AK269" i="9"/>
  <c r="AL269" i="9"/>
  <c r="AM269" i="9"/>
  <c r="AN269" i="9"/>
  <c r="AO269" i="9"/>
  <c r="AK270" i="9"/>
  <c r="AL270" i="9"/>
  <c r="AM270" i="9"/>
  <c r="AN270" i="9"/>
  <c r="AO270" i="9"/>
  <c r="AK271" i="9"/>
  <c r="AL271" i="9"/>
  <c r="AM271" i="9"/>
  <c r="AN271" i="9"/>
  <c r="AO271" i="9"/>
  <c r="AK272" i="9"/>
  <c r="AL272" i="9"/>
  <c r="AM272" i="9"/>
  <c r="AN272" i="9"/>
  <c r="AO272" i="9"/>
  <c r="AK273" i="9"/>
  <c r="AL273" i="9"/>
  <c r="AM273" i="9"/>
  <c r="AN273" i="9"/>
  <c r="AO273" i="9"/>
  <c r="AK274" i="9"/>
  <c r="AL274" i="9"/>
  <c r="AM274" i="9"/>
  <c r="AN274" i="9"/>
  <c r="AO274" i="9"/>
  <c r="AK275" i="9"/>
  <c r="AL275" i="9"/>
  <c r="AM275" i="9"/>
  <c r="AN275" i="9"/>
  <c r="AO275" i="9"/>
  <c r="AK276" i="9"/>
  <c r="AL276" i="9"/>
  <c r="AM276" i="9"/>
  <c r="AN276" i="9"/>
  <c r="AO276" i="9"/>
  <c r="AK277" i="9"/>
  <c r="AL277" i="9"/>
  <c r="AM277" i="9"/>
  <c r="AN277" i="9"/>
  <c r="AO277" i="9"/>
  <c r="AK278" i="9"/>
  <c r="AL278" i="9"/>
  <c r="AM278" i="9"/>
  <c r="AN278" i="9"/>
  <c r="AO278" i="9"/>
  <c r="AK279" i="9"/>
  <c r="AL279" i="9"/>
  <c r="AM279" i="9"/>
  <c r="AN279" i="9"/>
  <c r="AO279" i="9"/>
  <c r="AK280" i="9"/>
  <c r="AL280" i="9"/>
  <c r="AM280" i="9"/>
  <c r="AN280" i="9"/>
  <c r="AO280" i="9"/>
  <c r="AK281" i="9"/>
  <c r="AL281" i="9"/>
  <c r="AM281" i="9"/>
  <c r="AN281" i="9"/>
  <c r="AO281" i="9"/>
  <c r="AK282" i="9"/>
  <c r="AL282" i="9"/>
  <c r="AM282" i="9"/>
  <c r="AN282" i="9"/>
  <c r="AO282" i="9"/>
  <c r="AK283" i="9"/>
  <c r="AL283" i="9"/>
  <c r="AM283" i="9"/>
  <c r="AN283" i="9"/>
  <c r="AO283" i="9"/>
  <c r="AK284" i="9"/>
  <c r="AL284" i="9"/>
  <c r="AM284" i="9"/>
  <c r="AN284" i="9"/>
  <c r="AO284" i="9"/>
  <c r="AK285" i="9"/>
  <c r="AL285" i="9"/>
  <c r="AM285" i="9"/>
  <c r="AN285" i="9"/>
  <c r="AO285" i="9"/>
  <c r="AK286" i="9"/>
  <c r="AL286" i="9"/>
  <c r="AM286" i="9"/>
  <c r="AN286" i="9"/>
  <c r="AO286" i="9"/>
  <c r="AK287" i="9"/>
  <c r="AL287" i="9"/>
  <c r="AM287" i="9"/>
  <c r="AN287" i="9"/>
  <c r="AO287" i="9"/>
  <c r="AK288" i="9"/>
  <c r="AL288" i="9"/>
  <c r="AM288" i="9"/>
  <c r="AN288" i="9"/>
  <c r="AO288" i="9"/>
  <c r="AK289" i="9"/>
  <c r="AL289" i="9"/>
  <c r="AM289" i="9"/>
  <c r="AN289" i="9"/>
  <c r="AO289" i="9"/>
  <c r="AK290" i="9"/>
  <c r="AL290" i="9"/>
  <c r="AM290" i="9"/>
  <c r="AN290" i="9"/>
  <c r="AO290" i="9"/>
  <c r="AK291" i="9"/>
  <c r="AL291" i="9"/>
  <c r="AM291" i="9"/>
  <c r="AN291" i="9"/>
  <c r="AO291" i="9"/>
  <c r="AK292" i="9"/>
  <c r="AL292" i="9"/>
  <c r="AM292" i="9"/>
  <c r="AN292" i="9"/>
  <c r="AO292" i="9"/>
  <c r="AK293" i="9"/>
  <c r="AL293" i="9"/>
  <c r="AM293" i="9"/>
  <c r="AN293" i="9"/>
  <c r="AO293" i="9"/>
  <c r="AK294" i="9"/>
  <c r="AL294" i="9"/>
  <c r="AM294" i="9"/>
  <c r="AN294" i="9"/>
  <c r="AO294" i="9"/>
  <c r="AK295" i="9"/>
  <c r="AL295" i="9"/>
  <c r="AM295" i="9"/>
  <c r="AN295" i="9"/>
  <c r="AO295" i="9"/>
  <c r="AK296" i="9"/>
  <c r="AL296" i="9"/>
  <c r="AM296" i="9"/>
  <c r="AN296" i="9"/>
  <c r="AO296" i="9"/>
  <c r="AK297" i="9"/>
  <c r="AL297" i="9"/>
  <c r="AM297" i="9"/>
  <c r="AN297" i="9"/>
  <c r="AO297" i="9"/>
  <c r="AK298" i="9"/>
  <c r="AL298" i="9"/>
  <c r="AM298" i="9"/>
  <c r="AN298" i="9"/>
  <c r="AO298" i="9"/>
  <c r="AK299" i="9"/>
  <c r="AL299" i="9"/>
  <c r="AM299" i="9"/>
  <c r="AN299" i="9"/>
  <c r="AO299" i="9"/>
  <c r="AK300" i="9"/>
  <c r="AL300" i="9"/>
  <c r="AM300" i="9"/>
  <c r="AN300" i="9"/>
  <c r="AO300" i="9"/>
  <c r="AK301" i="9"/>
  <c r="AL301" i="9"/>
  <c r="AM301" i="9"/>
  <c r="AN301" i="9"/>
  <c r="AO301" i="9"/>
  <c r="AK302" i="9"/>
  <c r="AL302" i="9"/>
  <c r="AM302" i="9"/>
  <c r="AN302" i="9"/>
  <c r="AO302" i="9"/>
  <c r="AK303" i="9"/>
  <c r="AL303" i="9"/>
  <c r="AM303" i="9"/>
  <c r="AN303" i="9"/>
  <c r="AO303" i="9"/>
  <c r="AK304" i="9"/>
  <c r="AL304" i="9"/>
  <c r="AM304" i="9"/>
  <c r="AN304" i="9"/>
  <c r="AO304" i="9"/>
  <c r="AK305" i="9"/>
  <c r="AL305" i="9"/>
  <c r="AM305" i="9"/>
  <c r="AN305" i="9"/>
  <c r="AO305" i="9"/>
  <c r="AK306" i="9"/>
  <c r="AL306" i="9"/>
  <c r="AM306" i="9"/>
  <c r="AN306" i="9"/>
  <c r="AO306" i="9"/>
  <c r="AK307" i="9"/>
  <c r="AL307" i="9"/>
  <c r="AM307" i="9"/>
  <c r="AN307" i="9"/>
  <c r="AO307" i="9"/>
  <c r="AK308" i="9"/>
  <c r="AL308" i="9"/>
  <c r="AM308" i="9"/>
  <c r="AN308" i="9"/>
  <c r="AO308" i="9"/>
  <c r="AK309" i="9"/>
  <c r="AL309" i="9"/>
  <c r="AM309" i="9"/>
  <c r="AN309" i="9"/>
  <c r="AO309" i="9"/>
  <c r="AK310" i="9"/>
  <c r="AL310" i="9"/>
  <c r="AM310" i="9"/>
  <c r="AN310" i="9"/>
  <c r="AO310" i="9"/>
  <c r="AK311" i="9"/>
  <c r="AL311" i="9"/>
  <c r="AM311" i="9"/>
  <c r="AN311" i="9"/>
  <c r="AO311" i="9"/>
  <c r="AK312" i="9"/>
  <c r="AL312" i="9"/>
  <c r="AM312" i="9"/>
  <c r="AN312" i="9"/>
  <c r="AO312" i="9"/>
  <c r="AK313" i="9"/>
  <c r="AL313" i="9"/>
  <c r="AM313" i="9"/>
  <c r="AN313" i="9"/>
  <c r="AO313" i="9"/>
  <c r="AK314" i="9"/>
  <c r="AL314" i="9"/>
  <c r="AM314" i="9"/>
  <c r="AN314" i="9"/>
  <c r="AO314" i="9"/>
  <c r="AK315" i="9"/>
  <c r="AL315" i="9"/>
  <c r="AM315" i="9"/>
  <c r="AN315" i="9"/>
  <c r="AO315" i="9"/>
  <c r="AK316" i="9"/>
  <c r="AL316" i="9"/>
  <c r="AM316" i="9"/>
  <c r="AN316" i="9"/>
  <c r="AO316" i="9"/>
  <c r="AK317" i="9"/>
  <c r="AL317" i="9"/>
  <c r="AM317" i="9"/>
  <c r="AN317" i="9"/>
  <c r="AO317" i="9"/>
  <c r="AK318" i="9"/>
  <c r="AL318" i="9"/>
  <c r="AM318" i="9"/>
  <c r="AN318" i="9"/>
  <c r="AO318" i="9"/>
  <c r="AK319" i="9"/>
  <c r="AL319" i="9"/>
  <c r="AM319" i="9"/>
  <c r="AN319" i="9"/>
  <c r="AO319" i="9"/>
  <c r="AK320" i="9"/>
  <c r="AL320" i="9"/>
  <c r="AM320" i="9"/>
  <c r="AN320" i="9"/>
  <c r="AO320" i="9"/>
  <c r="AK321" i="9"/>
  <c r="AL321" i="9"/>
  <c r="AM321" i="9"/>
  <c r="AN321" i="9"/>
  <c r="AO321" i="9"/>
  <c r="AK322" i="9"/>
  <c r="AL322" i="9"/>
  <c r="AM322" i="9"/>
  <c r="AN322" i="9"/>
  <c r="AO322" i="9"/>
  <c r="AK323" i="9"/>
  <c r="AL323" i="9"/>
  <c r="AM323" i="9"/>
  <c r="AN323" i="9"/>
  <c r="AO323" i="9"/>
  <c r="AK324" i="9"/>
  <c r="AL324" i="9"/>
  <c r="AM324" i="9"/>
  <c r="AN324" i="9"/>
  <c r="AO324" i="9"/>
  <c r="AK325" i="9"/>
  <c r="AL325" i="9"/>
  <c r="AM325" i="9"/>
  <c r="AN325" i="9"/>
  <c r="AO325" i="9"/>
  <c r="AK326" i="9"/>
  <c r="AL326" i="9"/>
  <c r="AM326" i="9"/>
  <c r="AN326" i="9"/>
  <c r="AO326" i="9"/>
  <c r="AK327" i="9"/>
  <c r="AL327" i="9"/>
  <c r="AM327" i="9"/>
  <c r="AN327" i="9"/>
  <c r="AO327" i="9"/>
  <c r="AK328" i="9"/>
  <c r="AL328" i="9"/>
  <c r="AM328" i="9"/>
  <c r="AN328" i="9"/>
  <c r="AO328" i="9"/>
  <c r="AK329" i="9"/>
  <c r="AL329" i="9"/>
  <c r="AM329" i="9"/>
  <c r="AN329" i="9"/>
  <c r="AO329" i="9"/>
  <c r="AK330" i="9"/>
  <c r="AL330" i="9"/>
  <c r="AM330" i="9"/>
  <c r="AN330" i="9"/>
  <c r="AO330" i="9"/>
  <c r="AK331" i="9"/>
  <c r="AL331" i="9"/>
  <c r="AM331" i="9"/>
  <c r="AN331" i="9"/>
  <c r="AO331" i="9"/>
  <c r="AK332" i="9"/>
  <c r="AL332" i="9"/>
  <c r="AM332" i="9"/>
  <c r="AN332" i="9"/>
  <c r="AO332" i="9"/>
  <c r="AK333" i="9"/>
  <c r="AL333" i="9"/>
  <c r="AM333" i="9"/>
  <c r="AN333" i="9"/>
  <c r="AO333" i="9"/>
  <c r="AK334" i="9"/>
  <c r="AL334" i="9"/>
  <c r="AM334" i="9"/>
  <c r="AN334" i="9"/>
  <c r="AO334" i="9"/>
  <c r="AK335" i="9"/>
  <c r="AL335" i="9"/>
  <c r="AM335" i="9"/>
  <c r="AN335" i="9"/>
  <c r="AO335" i="9"/>
  <c r="AK336" i="9"/>
  <c r="AL336" i="9"/>
  <c r="AM336" i="9"/>
  <c r="AN336" i="9"/>
  <c r="AO336" i="9"/>
  <c r="AK337" i="9"/>
  <c r="AL337" i="9"/>
  <c r="AM337" i="9"/>
  <c r="AN337" i="9"/>
  <c r="AO337" i="9"/>
  <c r="AK338" i="9"/>
  <c r="AL338" i="9"/>
  <c r="AM338" i="9"/>
  <c r="AN338" i="9"/>
  <c r="AO338" i="9"/>
  <c r="AK339" i="9"/>
  <c r="AL339" i="9"/>
  <c r="AM339" i="9"/>
  <c r="AN339" i="9"/>
  <c r="AO339" i="9"/>
  <c r="AK340" i="9"/>
  <c r="AL340" i="9"/>
  <c r="AM340" i="9"/>
  <c r="AN340" i="9"/>
  <c r="AO340" i="9"/>
  <c r="AK341" i="9"/>
  <c r="AL341" i="9"/>
  <c r="AM341" i="9"/>
  <c r="AN341" i="9"/>
  <c r="AO341" i="9"/>
  <c r="AK342" i="9"/>
  <c r="AL342" i="9"/>
  <c r="AM342" i="9"/>
  <c r="AN342" i="9"/>
  <c r="AO342" i="9"/>
  <c r="AK343" i="9"/>
  <c r="AL343" i="9"/>
  <c r="AM343" i="9"/>
  <c r="AN343" i="9"/>
  <c r="AO343" i="9"/>
  <c r="AK344" i="9"/>
  <c r="AL344" i="9"/>
  <c r="AM344" i="9"/>
  <c r="AN344" i="9"/>
  <c r="AO344" i="9"/>
  <c r="AK345" i="9"/>
  <c r="AL345" i="9"/>
  <c r="AM345" i="9"/>
  <c r="AN345" i="9"/>
  <c r="AO345" i="9"/>
  <c r="AK346" i="9"/>
  <c r="AL346" i="9"/>
  <c r="AM346" i="9"/>
  <c r="AN346" i="9"/>
  <c r="AO346" i="9"/>
  <c r="AK347" i="9"/>
  <c r="AL347" i="9"/>
  <c r="AM347" i="9"/>
  <c r="AN347" i="9"/>
  <c r="AO347" i="9"/>
  <c r="AK348" i="9"/>
  <c r="AL348" i="9"/>
  <c r="AM348" i="9"/>
  <c r="AN348" i="9"/>
  <c r="AO348" i="9"/>
  <c r="AK349" i="9"/>
  <c r="AL349" i="9"/>
  <c r="AM349" i="9"/>
  <c r="AN349" i="9"/>
  <c r="AO349" i="9"/>
  <c r="AK350" i="9"/>
  <c r="AL350" i="9"/>
  <c r="AM350" i="9"/>
  <c r="AN350" i="9"/>
  <c r="AO350" i="9"/>
  <c r="AK351" i="9"/>
  <c r="AL351" i="9"/>
  <c r="AM351" i="9"/>
  <c r="AN351" i="9"/>
  <c r="AO351" i="9"/>
  <c r="AK352" i="9"/>
  <c r="AL352" i="9"/>
  <c r="AM352" i="9"/>
  <c r="AN352" i="9"/>
  <c r="AO352" i="9"/>
  <c r="AK353" i="9"/>
  <c r="AL353" i="9"/>
  <c r="AM353" i="9"/>
  <c r="AN353" i="9"/>
  <c r="AO353" i="9"/>
  <c r="AK354" i="9"/>
  <c r="AL354" i="9"/>
  <c r="AM354" i="9"/>
  <c r="AN354" i="9"/>
  <c r="AO354" i="9"/>
  <c r="AK355" i="9"/>
  <c r="AL355" i="9"/>
  <c r="AM355" i="9"/>
  <c r="AN355" i="9"/>
  <c r="AO355" i="9"/>
  <c r="AK356" i="9"/>
  <c r="AL356" i="9"/>
  <c r="AM356" i="9"/>
  <c r="AN356" i="9"/>
  <c r="AO356" i="9"/>
  <c r="AK357" i="9"/>
  <c r="AL357" i="9"/>
  <c r="AM357" i="9"/>
  <c r="AN357" i="9"/>
  <c r="AO357" i="9"/>
  <c r="AK358" i="9"/>
  <c r="AL358" i="9"/>
  <c r="AM358" i="9"/>
  <c r="AN358" i="9"/>
  <c r="AO358" i="9"/>
  <c r="AK359" i="9"/>
  <c r="AL359" i="9"/>
  <c r="AM359" i="9"/>
  <c r="AN359" i="9"/>
  <c r="AO359" i="9"/>
  <c r="AK360" i="9"/>
  <c r="AL360" i="9"/>
  <c r="AM360" i="9"/>
  <c r="AN360" i="9"/>
  <c r="AO360" i="9"/>
  <c r="AK361" i="9"/>
  <c r="AL361" i="9"/>
  <c r="AM361" i="9"/>
  <c r="AN361" i="9"/>
  <c r="AO361" i="9"/>
  <c r="AK362" i="9"/>
  <c r="AL362" i="9"/>
  <c r="AM362" i="9"/>
  <c r="AN362" i="9"/>
  <c r="AO362" i="9"/>
  <c r="AK363" i="9"/>
  <c r="AL363" i="9"/>
  <c r="AM363" i="9"/>
  <c r="AN363" i="9"/>
  <c r="AO363" i="9"/>
  <c r="AK364" i="9"/>
  <c r="AL364" i="9"/>
  <c r="AM364" i="9"/>
  <c r="AN364" i="9"/>
  <c r="AO364" i="9"/>
  <c r="AK365" i="9"/>
  <c r="AL365" i="9"/>
  <c r="AM365" i="9"/>
  <c r="AN365" i="9"/>
  <c r="AO365" i="9"/>
  <c r="AK366" i="9"/>
  <c r="AL366" i="9"/>
  <c r="AM366" i="9"/>
  <c r="AN366" i="9"/>
  <c r="AO366" i="9"/>
  <c r="AK367" i="9"/>
  <c r="AL367" i="9"/>
  <c r="AM367" i="9"/>
  <c r="AN367" i="9"/>
  <c r="AO367" i="9"/>
  <c r="AK368" i="9"/>
  <c r="AL368" i="9"/>
  <c r="AM368" i="9"/>
  <c r="AN368" i="9"/>
  <c r="AO368" i="9"/>
  <c r="AO63" i="9" l="1"/>
  <c r="AN63" i="9"/>
  <c r="AM63" i="9"/>
  <c r="AL63" i="9"/>
  <c r="AK63" i="9"/>
  <c r="BC30" i="9"/>
  <c r="BC41" i="9" s="1"/>
  <c r="BB30" i="9"/>
  <c r="BB41" i="9" s="1"/>
  <c r="BA30" i="9"/>
  <c r="BA41" i="9" s="1"/>
  <c r="AZ30" i="9"/>
  <c r="AZ41" i="9" s="1"/>
  <c r="AY30" i="9"/>
  <c r="AY41" i="9" s="1"/>
  <c r="BC29" i="9"/>
  <c r="BC40" i="9" s="1"/>
  <c r="BB29" i="9"/>
  <c r="BB40" i="9" s="1"/>
  <c r="BA29" i="9"/>
  <c r="BA40" i="9" s="1"/>
  <c r="AZ29" i="9"/>
  <c r="AZ40" i="9" s="1"/>
  <c r="AY29" i="9"/>
  <c r="AY40" i="9" s="1"/>
  <c r="BC28" i="9"/>
  <c r="BC39" i="9" s="1"/>
  <c r="BB28" i="9"/>
  <c r="BB39" i="9" s="1"/>
  <c r="BA28" i="9"/>
  <c r="BA39" i="9" s="1"/>
  <c r="AZ28" i="9"/>
  <c r="AZ39" i="9" s="1"/>
  <c r="AY28" i="9"/>
  <c r="BC27" i="9"/>
  <c r="BB27" i="9"/>
  <c r="BB38" i="9" s="1"/>
  <c r="BA27" i="9"/>
  <c r="BA38" i="9" s="1"/>
  <c r="AZ27" i="9"/>
  <c r="AZ38" i="9" s="1"/>
  <c r="AY27" i="9"/>
  <c r="AY38" i="9" s="1"/>
  <c r="BC26" i="9"/>
  <c r="BB26" i="9"/>
  <c r="BA26" i="9"/>
  <c r="BA37" i="9" s="1"/>
  <c r="AZ26" i="9"/>
  <c r="AY26" i="9"/>
  <c r="AY37" i="9" s="1"/>
  <c r="AR64" i="9"/>
  <c r="AS64" i="9"/>
  <c r="AT64" i="9"/>
  <c r="AU64" i="9"/>
  <c r="AV64" i="9"/>
  <c r="AR65" i="9"/>
  <c r="AS65" i="9"/>
  <c r="AT65" i="9"/>
  <c r="AU65" i="9"/>
  <c r="AV65" i="9"/>
  <c r="AR66" i="9"/>
  <c r="AS66" i="9"/>
  <c r="AT66" i="9"/>
  <c r="AU66" i="9"/>
  <c r="AV66" i="9"/>
  <c r="AR67" i="9"/>
  <c r="AS67" i="9"/>
  <c r="AT67" i="9"/>
  <c r="AU67" i="9"/>
  <c r="AV67" i="9"/>
  <c r="AR68" i="9"/>
  <c r="AS68" i="9"/>
  <c r="AT68" i="9"/>
  <c r="AU68" i="9"/>
  <c r="AV68" i="9"/>
  <c r="AR69" i="9"/>
  <c r="AS69" i="9"/>
  <c r="AT69" i="9"/>
  <c r="AU69" i="9"/>
  <c r="AV69" i="9"/>
  <c r="AR70" i="9"/>
  <c r="AS70" i="9"/>
  <c r="AT70" i="9"/>
  <c r="AU70" i="9"/>
  <c r="AV70" i="9"/>
  <c r="AR71" i="9"/>
  <c r="AS71" i="9"/>
  <c r="AT71" i="9"/>
  <c r="AU71" i="9"/>
  <c r="AV71" i="9"/>
  <c r="AR72" i="9"/>
  <c r="AS72" i="9"/>
  <c r="AT72" i="9"/>
  <c r="AU72" i="9"/>
  <c r="AV72" i="9"/>
  <c r="AR73" i="9"/>
  <c r="AS73" i="9"/>
  <c r="AT73" i="9"/>
  <c r="AU73" i="9"/>
  <c r="AV73" i="9"/>
  <c r="AR74" i="9"/>
  <c r="AS74" i="9"/>
  <c r="AT74" i="9"/>
  <c r="AU74" i="9"/>
  <c r="AV74" i="9"/>
  <c r="AR75" i="9"/>
  <c r="AS75" i="9"/>
  <c r="AT75" i="9"/>
  <c r="AU75" i="9"/>
  <c r="AV75" i="9"/>
  <c r="AR76" i="9"/>
  <c r="AS76" i="9"/>
  <c r="AT76" i="9"/>
  <c r="AU76" i="9"/>
  <c r="AV76" i="9"/>
  <c r="AR77" i="9"/>
  <c r="AS77" i="9"/>
  <c r="AT77" i="9"/>
  <c r="AU77" i="9"/>
  <c r="AV77" i="9"/>
  <c r="AR78" i="9"/>
  <c r="AS78" i="9"/>
  <c r="AT78" i="9"/>
  <c r="AU78" i="9"/>
  <c r="AV78" i="9"/>
  <c r="AR79" i="9"/>
  <c r="AS79" i="9"/>
  <c r="AT79" i="9"/>
  <c r="AU79" i="9"/>
  <c r="AV79" i="9"/>
  <c r="AR80" i="9"/>
  <c r="AS80" i="9"/>
  <c r="AT80" i="9"/>
  <c r="AU80" i="9"/>
  <c r="AV80" i="9"/>
  <c r="AR81" i="9"/>
  <c r="AS81" i="9"/>
  <c r="AT81" i="9"/>
  <c r="AU81" i="9"/>
  <c r="AV81" i="9"/>
  <c r="AR82" i="9"/>
  <c r="AS82" i="9"/>
  <c r="AT82" i="9"/>
  <c r="AU82" i="9"/>
  <c r="AV82" i="9"/>
  <c r="AR83" i="9"/>
  <c r="AS83" i="9"/>
  <c r="AT83" i="9"/>
  <c r="AU83" i="9"/>
  <c r="AV83" i="9"/>
  <c r="AR84" i="9"/>
  <c r="AS84" i="9"/>
  <c r="AT84" i="9"/>
  <c r="AU84" i="9"/>
  <c r="AV84" i="9"/>
  <c r="AR85" i="9"/>
  <c r="AS85" i="9"/>
  <c r="AT85" i="9"/>
  <c r="AU85" i="9"/>
  <c r="AV85" i="9"/>
  <c r="AR86" i="9"/>
  <c r="AS86" i="9"/>
  <c r="AT86" i="9"/>
  <c r="AU86" i="9"/>
  <c r="AV86" i="9"/>
  <c r="AR87" i="9"/>
  <c r="AS87" i="9"/>
  <c r="AT87" i="9"/>
  <c r="AU87" i="9"/>
  <c r="AV87" i="9"/>
  <c r="AR88" i="9"/>
  <c r="AS88" i="9"/>
  <c r="AT88" i="9"/>
  <c r="AU88" i="9"/>
  <c r="AV88" i="9"/>
  <c r="AR89" i="9"/>
  <c r="AS89" i="9"/>
  <c r="AT89" i="9"/>
  <c r="AU89" i="9"/>
  <c r="AV89" i="9"/>
  <c r="AR90" i="9"/>
  <c r="AS90" i="9"/>
  <c r="AT90" i="9"/>
  <c r="AU90" i="9"/>
  <c r="AV90" i="9"/>
  <c r="AR91" i="9"/>
  <c r="AS91" i="9"/>
  <c r="AT91" i="9"/>
  <c r="AU91" i="9"/>
  <c r="AV91" i="9"/>
  <c r="AR92" i="9"/>
  <c r="AS92" i="9"/>
  <c r="AT92" i="9"/>
  <c r="AU92" i="9"/>
  <c r="AV92" i="9"/>
  <c r="AR93" i="9"/>
  <c r="AS93" i="9"/>
  <c r="AT93" i="9"/>
  <c r="AU93" i="9"/>
  <c r="AV93" i="9"/>
  <c r="AR94" i="9"/>
  <c r="AS94" i="9"/>
  <c r="AT94" i="9"/>
  <c r="AU94" i="9"/>
  <c r="AV94" i="9"/>
  <c r="AR95" i="9"/>
  <c r="AS95" i="9"/>
  <c r="AT95" i="9"/>
  <c r="AU95" i="9"/>
  <c r="AV95" i="9"/>
  <c r="AR96" i="9"/>
  <c r="AS96" i="9"/>
  <c r="AT96" i="9"/>
  <c r="AU96" i="9"/>
  <c r="AV96" i="9"/>
  <c r="AR97" i="9"/>
  <c r="AS97" i="9"/>
  <c r="AT97" i="9"/>
  <c r="AU97" i="9"/>
  <c r="AV97" i="9"/>
  <c r="AR98" i="9"/>
  <c r="AS98" i="9"/>
  <c r="AT98" i="9"/>
  <c r="AU98" i="9"/>
  <c r="AV98" i="9"/>
  <c r="AR99" i="9"/>
  <c r="AS99" i="9"/>
  <c r="AT99" i="9"/>
  <c r="AU99" i="9"/>
  <c r="AV99" i="9"/>
  <c r="AR100" i="9"/>
  <c r="AS100" i="9"/>
  <c r="AT100" i="9"/>
  <c r="AU100" i="9"/>
  <c r="AV100" i="9"/>
  <c r="AR101" i="9"/>
  <c r="AS101" i="9"/>
  <c r="AT101" i="9"/>
  <c r="AU101" i="9"/>
  <c r="AV101" i="9"/>
  <c r="AR102" i="9"/>
  <c r="AS102" i="9"/>
  <c r="AT102" i="9"/>
  <c r="AU102" i="9"/>
  <c r="AV102" i="9"/>
  <c r="AR103" i="9"/>
  <c r="AS103" i="9"/>
  <c r="AT103" i="9"/>
  <c r="AU103" i="9"/>
  <c r="AV103" i="9"/>
  <c r="AR104" i="9"/>
  <c r="AS104" i="9"/>
  <c r="AT104" i="9"/>
  <c r="AU104" i="9"/>
  <c r="AV104" i="9"/>
  <c r="AR105" i="9"/>
  <c r="AS105" i="9"/>
  <c r="AT105" i="9"/>
  <c r="AU105" i="9"/>
  <c r="AV105" i="9"/>
  <c r="AR106" i="9"/>
  <c r="AS106" i="9"/>
  <c r="AT106" i="9"/>
  <c r="AU106" i="9"/>
  <c r="AV106" i="9"/>
  <c r="AR107" i="9"/>
  <c r="AS107" i="9"/>
  <c r="AT107" i="9"/>
  <c r="AU107" i="9"/>
  <c r="AV107" i="9"/>
  <c r="AR108" i="9"/>
  <c r="AS108" i="9"/>
  <c r="AT108" i="9"/>
  <c r="AU108" i="9"/>
  <c r="AV108" i="9"/>
  <c r="AR109" i="9"/>
  <c r="AS109" i="9"/>
  <c r="AT109" i="9"/>
  <c r="AU109" i="9"/>
  <c r="AV109" i="9"/>
  <c r="AR110" i="9"/>
  <c r="AS110" i="9"/>
  <c r="AT110" i="9"/>
  <c r="AU110" i="9"/>
  <c r="AV110" i="9"/>
  <c r="AR111" i="9"/>
  <c r="AS111" i="9"/>
  <c r="AT111" i="9"/>
  <c r="AU111" i="9"/>
  <c r="AV111" i="9"/>
  <c r="AR112" i="9"/>
  <c r="AS112" i="9"/>
  <c r="AT112" i="9"/>
  <c r="AU112" i="9"/>
  <c r="AV112" i="9"/>
  <c r="AR113" i="9"/>
  <c r="AS113" i="9"/>
  <c r="AT113" i="9"/>
  <c r="AU113" i="9"/>
  <c r="AV113" i="9"/>
  <c r="AR114" i="9"/>
  <c r="AS114" i="9"/>
  <c r="AT114" i="9"/>
  <c r="AU114" i="9"/>
  <c r="AV114" i="9"/>
  <c r="AR115" i="9"/>
  <c r="AS115" i="9"/>
  <c r="AT115" i="9"/>
  <c r="AU115" i="9"/>
  <c r="AV115" i="9"/>
  <c r="AR116" i="9"/>
  <c r="AS116" i="9"/>
  <c r="AT116" i="9"/>
  <c r="AU116" i="9"/>
  <c r="AV116" i="9"/>
  <c r="AR117" i="9"/>
  <c r="AS117" i="9"/>
  <c r="AT117" i="9"/>
  <c r="AU117" i="9"/>
  <c r="AV117" i="9"/>
  <c r="AR118" i="9"/>
  <c r="AS118" i="9"/>
  <c r="AT118" i="9"/>
  <c r="AU118" i="9"/>
  <c r="AV118" i="9"/>
  <c r="AR119" i="9"/>
  <c r="AS119" i="9"/>
  <c r="AT119" i="9"/>
  <c r="AU119" i="9"/>
  <c r="AV119" i="9"/>
  <c r="AR120" i="9"/>
  <c r="AS120" i="9"/>
  <c r="AT120" i="9"/>
  <c r="AU120" i="9"/>
  <c r="AV120" i="9"/>
  <c r="AR121" i="9"/>
  <c r="AS121" i="9"/>
  <c r="AT121" i="9"/>
  <c r="AU121" i="9"/>
  <c r="AV121" i="9"/>
  <c r="AR122" i="9"/>
  <c r="AS122" i="9"/>
  <c r="AT122" i="9"/>
  <c r="AU122" i="9"/>
  <c r="AV122" i="9"/>
  <c r="AR123" i="9"/>
  <c r="AS123" i="9"/>
  <c r="AT123" i="9"/>
  <c r="AU123" i="9"/>
  <c r="AV123" i="9"/>
  <c r="AR124" i="9"/>
  <c r="AS124" i="9"/>
  <c r="AT124" i="9"/>
  <c r="AU124" i="9"/>
  <c r="AV124" i="9"/>
  <c r="AR125" i="9"/>
  <c r="AS125" i="9"/>
  <c r="AT125" i="9"/>
  <c r="AU125" i="9"/>
  <c r="AV125" i="9"/>
  <c r="AR126" i="9"/>
  <c r="AS126" i="9"/>
  <c r="AT126" i="9"/>
  <c r="AU126" i="9"/>
  <c r="AV126" i="9"/>
  <c r="AR127" i="9"/>
  <c r="AS127" i="9"/>
  <c r="AT127" i="9"/>
  <c r="AU127" i="9"/>
  <c r="AV127" i="9"/>
  <c r="AR128" i="9"/>
  <c r="AS128" i="9"/>
  <c r="AT128" i="9"/>
  <c r="AU128" i="9"/>
  <c r="AV128" i="9"/>
  <c r="AR129" i="9"/>
  <c r="AS129" i="9"/>
  <c r="AT129" i="9"/>
  <c r="AU129" i="9"/>
  <c r="AV129" i="9"/>
  <c r="AR130" i="9"/>
  <c r="AS130" i="9"/>
  <c r="AT130" i="9"/>
  <c r="AU130" i="9"/>
  <c r="AV130" i="9"/>
  <c r="AR131" i="9"/>
  <c r="AS131" i="9"/>
  <c r="AT131" i="9"/>
  <c r="AU131" i="9"/>
  <c r="AV131" i="9"/>
  <c r="AR132" i="9"/>
  <c r="AS132" i="9"/>
  <c r="AT132" i="9"/>
  <c r="AU132" i="9"/>
  <c r="AV132" i="9"/>
  <c r="AR133" i="9"/>
  <c r="AS133" i="9"/>
  <c r="AT133" i="9"/>
  <c r="AU133" i="9"/>
  <c r="AV133" i="9"/>
  <c r="AR134" i="9"/>
  <c r="AS134" i="9"/>
  <c r="AT134" i="9"/>
  <c r="AU134" i="9"/>
  <c r="AV134" i="9"/>
  <c r="AR135" i="9"/>
  <c r="AS135" i="9"/>
  <c r="AT135" i="9"/>
  <c r="AU135" i="9"/>
  <c r="AV135" i="9"/>
  <c r="AR136" i="9"/>
  <c r="AS136" i="9"/>
  <c r="AT136" i="9"/>
  <c r="AU136" i="9"/>
  <c r="AV136" i="9"/>
  <c r="AR137" i="9"/>
  <c r="AS137" i="9"/>
  <c r="AT137" i="9"/>
  <c r="AU137" i="9"/>
  <c r="AV137" i="9"/>
  <c r="AR138" i="9"/>
  <c r="AS138" i="9"/>
  <c r="AT138" i="9"/>
  <c r="AU138" i="9"/>
  <c r="AV138" i="9"/>
  <c r="AR139" i="9"/>
  <c r="AS139" i="9"/>
  <c r="AT139" i="9"/>
  <c r="AU139" i="9"/>
  <c r="AV139" i="9"/>
  <c r="AR140" i="9"/>
  <c r="AS140" i="9"/>
  <c r="AT140" i="9"/>
  <c r="AU140" i="9"/>
  <c r="AV140" i="9"/>
  <c r="AR141" i="9"/>
  <c r="AS141" i="9"/>
  <c r="AT141" i="9"/>
  <c r="AU141" i="9"/>
  <c r="AV141" i="9"/>
  <c r="AR142" i="9"/>
  <c r="AS142" i="9"/>
  <c r="AT142" i="9"/>
  <c r="AU142" i="9"/>
  <c r="AV142" i="9"/>
  <c r="AR143" i="9"/>
  <c r="AS143" i="9"/>
  <c r="AT143" i="9"/>
  <c r="AU143" i="9"/>
  <c r="AV143" i="9"/>
  <c r="AR144" i="9"/>
  <c r="AS144" i="9"/>
  <c r="AT144" i="9"/>
  <c r="AU144" i="9"/>
  <c r="AV144" i="9"/>
  <c r="AR145" i="9"/>
  <c r="AS145" i="9"/>
  <c r="AT145" i="9"/>
  <c r="AU145" i="9"/>
  <c r="AV145" i="9"/>
  <c r="AR146" i="9"/>
  <c r="AS146" i="9"/>
  <c r="AT146" i="9"/>
  <c r="AU146" i="9"/>
  <c r="AV146" i="9"/>
  <c r="AR147" i="9"/>
  <c r="AS147" i="9"/>
  <c r="AT147" i="9"/>
  <c r="AU147" i="9"/>
  <c r="AV147" i="9"/>
  <c r="AR148" i="9"/>
  <c r="AS148" i="9"/>
  <c r="AT148" i="9"/>
  <c r="AU148" i="9"/>
  <c r="AV148" i="9"/>
  <c r="AR149" i="9"/>
  <c r="AS149" i="9"/>
  <c r="AT149" i="9"/>
  <c r="AU149" i="9"/>
  <c r="AV149" i="9"/>
  <c r="AR150" i="9"/>
  <c r="AS150" i="9"/>
  <c r="AT150" i="9"/>
  <c r="AU150" i="9"/>
  <c r="AV150" i="9"/>
  <c r="AR151" i="9"/>
  <c r="AS151" i="9"/>
  <c r="AT151" i="9"/>
  <c r="AU151" i="9"/>
  <c r="AV151" i="9"/>
  <c r="AR152" i="9"/>
  <c r="AS152" i="9"/>
  <c r="AT152" i="9"/>
  <c r="AU152" i="9"/>
  <c r="AV152" i="9"/>
  <c r="AR153" i="9"/>
  <c r="AS153" i="9"/>
  <c r="AT153" i="9"/>
  <c r="AU153" i="9"/>
  <c r="AV153" i="9"/>
  <c r="AR154" i="9"/>
  <c r="AS154" i="9"/>
  <c r="AT154" i="9"/>
  <c r="AU154" i="9"/>
  <c r="AV154" i="9"/>
  <c r="AR62" i="9"/>
  <c r="AS62" i="9"/>
  <c r="AT62" i="9"/>
  <c r="AU62" i="9"/>
  <c r="AV62" i="9"/>
  <c r="AR63" i="9"/>
  <c r="AS63" i="9"/>
  <c r="AT63" i="9"/>
  <c r="AU63" i="9"/>
  <c r="AV63" i="9"/>
  <c r="AV61" i="9"/>
  <c r="AU61" i="9"/>
  <c r="AT61" i="9"/>
  <c r="AS61" i="9"/>
  <c r="AR61" i="9"/>
  <c r="AV60" i="9"/>
  <c r="AU60" i="9"/>
  <c r="AT60" i="9"/>
  <c r="AS60" i="9"/>
  <c r="AR60" i="9"/>
  <c r="AV59" i="9"/>
  <c r="AU59" i="9"/>
  <c r="AT59" i="9"/>
  <c r="AS59" i="9"/>
  <c r="AR59" i="9"/>
  <c r="AV58" i="9"/>
  <c r="AU58" i="9"/>
  <c r="AT58" i="9"/>
  <c r="AS58" i="9"/>
  <c r="AR58" i="9"/>
  <c r="AV57" i="9"/>
  <c r="AU57" i="9"/>
  <c r="AT57" i="9"/>
  <c r="AS57" i="9"/>
  <c r="AR57" i="9"/>
  <c r="AV56" i="9"/>
  <c r="AU56" i="9"/>
  <c r="AT56" i="9"/>
  <c r="AS56" i="9"/>
  <c r="AR56" i="9"/>
  <c r="AV55" i="9"/>
  <c r="AU55" i="9"/>
  <c r="AT55" i="9"/>
  <c r="AS55" i="9"/>
  <c r="AR55" i="9"/>
  <c r="AV54" i="9"/>
  <c r="AU54" i="9"/>
  <c r="AT54" i="9"/>
  <c r="AS54" i="9"/>
  <c r="AR54" i="9"/>
  <c r="AV53" i="9"/>
  <c r="AU53" i="9"/>
  <c r="AT53" i="9"/>
  <c r="AS53" i="9"/>
  <c r="AR53" i="9"/>
  <c r="AV52" i="9"/>
  <c r="AU52" i="9"/>
  <c r="AT52" i="9"/>
  <c r="AS52" i="9"/>
  <c r="AR52" i="9"/>
  <c r="AV51" i="9"/>
  <c r="AU51" i="9"/>
  <c r="AT51" i="9"/>
  <c r="AS51" i="9"/>
  <c r="AR51" i="9"/>
  <c r="AV50" i="9"/>
  <c r="AU50" i="9"/>
  <c r="AT50" i="9"/>
  <c r="AS50" i="9"/>
  <c r="AR50" i="9"/>
  <c r="AV49" i="9"/>
  <c r="AU49" i="9"/>
  <c r="AT49" i="9"/>
  <c r="AS49" i="9"/>
  <c r="AR49" i="9"/>
  <c r="AV48" i="9"/>
  <c r="AU48" i="9"/>
  <c r="AT48" i="9"/>
  <c r="AS48" i="9"/>
  <c r="AR48" i="9"/>
  <c r="AV47" i="9"/>
  <c r="AU47" i="9"/>
  <c r="AT47" i="9"/>
  <c r="AS47" i="9"/>
  <c r="AR47" i="9"/>
  <c r="AV46" i="9"/>
  <c r="AU46" i="9"/>
  <c r="AT46" i="9"/>
  <c r="AS46" i="9"/>
  <c r="AR46" i="9"/>
  <c r="AV45" i="9"/>
  <c r="AU45" i="9"/>
  <c r="AT45" i="9"/>
  <c r="AS45" i="9"/>
  <c r="AR45" i="9"/>
  <c r="AV44" i="9"/>
  <c r="AU44" i="9"/>
  <c r="AT44" i="9"/>
  <c r="AS44" i="9"/>
  <c r="AR44" i="9"/>
  <c r="AV43" i="9"/>
  <c r="AU43" i="9"/>
  <c r="AT43" i="9"/>
  <c r="AS43" i="9"/>
  <c r="AR43" i="9"/>
  <c r="AV42" i="9"/>
  <c r="AU42" i="9"/>
  <c r="AT42" i="9"/>
  <c r="AS42" i="9"/>
  <c r="AR42" i="9"/>
  <c r="AV41" i="9"/>
  <c r="AU41" i="9"/>
  <c r="AT41" i="9"/>
  <c r="AS41" i="9"/>
  <c r="AR41" i="9"/>
  <c r="AV40" i="9"/>
  <c r="AU40" i="9"/>
  <c r="AT40" i="9"/>
  <c r="AS40" i="9"/>
  <c r="AR40" i="9"/>
  <c r="AV39" i="9"/>
  <c r="AU39" i="9"/>
  <c r="AT39" i="9"/>
  <c r="AS39" i="9"/>
  <c r="AR39" i="9"/>
  <c r="AV38" i="9"/>
  <c r="AU38" i="9"/>
  <c r="AT38" i="9"/>
  <c r="AS38" i="9"/>
  <c r="AR38" i="9"/>
  <c r="AV37" i="9"/>
  <c r="AU37" i="9"/>
  <c r="AT37" i="9"/>
  <c r="AS37" i="9"/>
  <c r="AR37" i="9"/>
  <c r="AV36" i="9"/>
  <c r="AU36" i="9"/>
  <c r="AT36" i="9"/>
  <c r="AS36" i="9"/>
  <c r="AR36" i="9"/>
  <c r="AV35" i="9"/>
  <c r="AU35" i="9"/>
  <c r="AT35" i="9"/>
  <c r="AS35" i="9"/>
  <c r="AR35" i="9"/>
  <c r="AV34" i="9"/>
  <c r="AU34" i="9"/>
  <c r="AT34" i="9"/>
  <c r="AS34" i="9"/>
  <c r="AR34" i="9"/>
  <c r="AV33" i="9"/>
  <c r="AU33" i="9"/>
  <c r="AT33" i="9"/>
  <c r="AS33" i="9"/>
  <c r="AR33" i="9"/>
  <c r="AV32" i="9"/>
  <c r="AU32" i="9"/>
  <c r="AT32" i="9"/>
  <c r="AS32" i="9"/>
  <c r="AR32" i="9"/>
  <c r="AV31" i="9"/>
  <c r="AU31" i="9"/>
  <c r="AT31" i="9"/>
  <c r="AS31" i="9"/>
  <c r="AR31" i="9"/>
  <c r="AV30" i="9"/>
  <c r="AU30" i="9"/>
  <c r="AT30" i="9"/>
  <c r="AS30" i="9"/>
  <c r="AR30" i="9"/>
  <c r="AV29" i="9"/>
  <c r="AU29" i="9"/>
  <c r="AT29" i="9"/>
  <c r="AS29" i="9"/>
  <c r="AR29" i="9"/>
  <c r="AV28" i="9"/>
  <c r="AU28" i="9"/>
  <c r="AT28" i="9"/>
  <c r="AS28" i="9"/>
  <c r="AR28" i="9"/>
  <c r="AV27" i="9"/>
  <c r="AU27" i="9"/>
  <c r="AT27" i="9"/>
  <c r="AS27" i="9"/>
  <c r="AR27" i="9"/>
  <c r="AV26" i="9"/>
  <c r="AU26" i="9"/>
  <c r="AT26" i="9"/>
  <c r="AS26" i="9"/>
  <c r="AR26" i="9"/>
  <c r="AV25" i="9"/>
  <c r="AU25" i="9"/>
  <c r="AT25" i="9"/>
  <c r="AS25" i="9"/>
  <c r="AR25" i="9"/>
  <c r="AV24" i="9"/>
  <c r="AU24" i="9"/>
  <c r="AT24" i="9"/>
  <c r="AS24" i="9"/>
  <c r="AR24" i="9"/>
  <c r="AV23" i="9"/>
  <c r="AU23" i="9"/>
  <c r="AT23" i="9"/>
  <c r="AS23" i="9"/>
  <c r="AR23" i="9"/>
  <c r="AV22" i="9"/>
  <c r="AU22" i="9"/>
  <c r="AT22" i="9"/>
  <c r="AS22" i="9"/>
  <c r="AR22" i="9"/>
  <c r="AV21" i="9"/>
  <c r="AU21" i="9"/>
  <c r="AT21" i="9"/>
  <c r="AS21" i="9"/>
  <c r="AR21" i="9"/>
  <c r="AV20" i="9"/>
  <c r="AU20" i="9"/>
  <c r="AT20" i="9"/>
  <c r="AS20" i="9"/>
  <c r="AR20" i="9"/>
  <c r="AV19" i="9"/>
  <c r="AU19" i="9"/>
  <c r="AT19" i="9"/>
  <c r="AS19" i="9"/>
  <c r="AR19" i="9"/>
  <c r="AV18" i="9"/>
  <c r="AU18" i="9"/>
  <c r="AT18" i="9"/>
  <c r="AS18" i="9"/>
  <c r="AR18" i="9"/>
  <c r="AV17" i="9"/>
  <c r="AU17" i="9"/>
  <c r="AT17" i="9"/>
  <c r="AS17" i="9"/>
  <c r="AR17" i="9"/>
  <c r="AV16" i="9"/>
  <c r="AU16" i="9"/>
  <c r="AT16" i="9"/>
  <c r="AS16" i="9"/>
  <c r="AR16" i="9"/>
  <c r="AV15" i="9"/>
  <c r="AU15" i="9"/>
  <c r="AT15" i="9"/>
  <c r="AS15" i="9"/>
  <c r="AR15" i="9"/>
  <c r="AV14" i="9"/>
  <c r="AU14" i="9"/>
  <c r="AT14" i="9"/>
  <c r="AS14" i="9"/>
  <c r="AR14" i="9"/>
  <c r="AV13" i="9"/>
  <c r="AU13" i="9"/>
  <c r="AT13" i="9"/>
  <c r="AS13" i="9"/>
  <c r="AR13" i="9"/>
  <c r="AV12" i="9"/>
  <c r="AU12" i="9"/>
  <c r="AT12" i="9"/>
  <c r="AS12" i="9"/>
  <c r="AR12" i="9"/>
  <c r="AV11" i="9"/>
  <c r="AU11" i="9"/>
  <c r="AT11" i="9"/>
  <c r="AS11" i="9"/>
  <c r="AR11" i="9"/>
  <c r="AV10" i="9"/>
  <c r="AU10" i="9"/>
  <c r="AT10" i="9"/>
  <c r="AS10" i="9"/>
  <c r="AR10" i="9"/>
  <c r="AV9" i="9"/>
  <c r="AU9" i="9"/>
  <c r="AT9" i="9"/>
  <c r="AS9" i="9"/>
  <c r="AR9" i="9"/>
  <c r="AV8" i="9"/>
  <c r="AU8" i="9"/>
  <c r="AT8" i="9"/>
  <c r="AS8" i="9"/>
  <c r="AR8" i="9"/>
  <c r="AV7" i="9"/>
  <c r="AU7" i="9"/>
  <c r="AT7" i="9"/>
  <c r="AS7" i="9"/>
  <c r="AR7" i="9"/>
  <c r="AV6" i="9"/>
  <c r="AU6" i="9"/>
  <c r="AT6" i="9"/>
  <c r="AS6" i="9"/>
  <c r="AR6" i="9"/>
  <c r="AV5" i="9"/>
  <c r="AU5" i="9"/>
  <c r="AT5" i="9"/>
  <c r="AS5" i="9"/>
  <c r="AR5" i="9"/>
  <c r="AV4" i="9"/>
  <c r="AU4" i="9"/>
  <c r="AT4" i="9"/>
  <c r="AS4" i="9"/>
  <c r="AR4" i="9"/>
  <c r="AV3" i="9"/>
  <c r="AU3" i="9"/>
  <c r="AT3" i="9"/>
  <c r="AS3" i="9"/>
  <c r="AR3" i="9"/>
  <c r="AK4" i="9"/>
  <c r="AL4" i="9"/>
  <c r="AM4" i="9"/>
  <c r="AN4" i="9"/>
  <c r="AO4" i="9"/>
  <c r="AK5" i="9"/>
  <c r="AL5" i="9"/>
  <c r="AM5" i="9"/>
  <c r="AN5" i="9"/>
  <c r="AO5" i="9"/>
  <c r="AK6" i="9"/>
  <c r="AL6" i="9"/>
  <c r="AM6" i="9"/>
  <c r="AN6" i="9"/>
  <c r="AO6" i="9"/>
  <c r="AK7" i="9"/>
  <c r="AL7" i="9"/>
  <c r="AM7" i="9"/>
  <c r="AN7" i="9"/>
  <c r="AO7" i="9"/>
  <c r="AK8" i="9"/>
  <c r="AL8" i="9"/>
  <c r="AM8" i="9"/>
  <c r="AN8" i="9"/>
  <c r="AO8" i="9"/>
  <c r="AK9" i="9"/>
  <c r="AL9" i="9"/>
  <c r="AM9" i="9"/>
  <c r="AN9" i="9"/>
  <c r="AO9" i="9"/>
  <c r="AK10" i="9"/>
  <c r="AL10" i="9"/>
  <c r="AM10" i="9"/>
  <c r="AN10" i="9"/>
  <c r="AO10" i="9"/>
  <c r="AK11" i="9"/>
  <c r="AL11" i="9"/>
  <c r="AM11" i="9"/>
  <c r="AN11" i="9"/>
  <c r="AO11" i="9"/>
  <c r="AK12" i="9"/>
  <c r="AL12" i="9"/>
  <c r="AM12" i="9"/>
  <c r="AN12" i="9"/>
  <c r="AO12" i="9"/>
  <c r="AK13" i="9"/>
  <c r="AL13" i="9"/>
  <c r="AM13" i="9"/>
  <c r="AN13" i="9"/>
  <c r="AO13" i="9"/>
  <c r="AK14" i="9"/>
  <c r="AL14" i="9"/>
  <c r="AM14" i="9"/>
  <c r="AN14" i="9"/>
  <c r="AO14" i="9"/>
  <c r="AK15" i="9"/>
  <c r="AL15" i="9"/>
  <c r="AM15" i="9"/>
  <c r="AN15" i="9"/>
  <c r="AO15" i="9"/>
  <c r="AK16" i="9"/>
  <c r="AL16" i="9"/>
  <c r="AM16" i="9"/>
  <c r="AN16" i="9"/>
  <c r="AO16" i="9"/>
  <c r="AK17" i="9"/>
  <c r="AL17" i="9"/>
  <c r="AM17" i="9"/>
  <c r="AN17" i="9"/>
  <c r="AO17" i="9"/>
  <c r="AK18" i="9"/>
  <c r="AL18" i="9"/>
  <c r="AM18" i="9"/>
  <c r="AN18" i="9"/>
  <c r="AO18" i="9"/>
  <c r="AK19" i="9"/>
  <c r="AL19" i="9"/>
  <c r="AM19" i="9"/>
  <c r="AN19" i="9"/>
  <c r="AO19" i="9"/>
  <c r="AK20" i="9"/>
  <c r="AL20" i="9"/>
  <c r="AM20" i="9"/>
  <c r="AN20" i="9"/>
  <c r="AO20" i="9"/>
  <c r="AK21" i="9"/>
  <c r="AL21" i="9"/>
  <c r="AM21" i="9"/>
  <c r="AN21" i="9"/>
  <c r="AO21" i="9"/>
  <c r="AK22" i="9"/>
  <c r="AL22" i="9"/>
  <c r="AM22" i="9"/>
  <c r="AN22" i="9"/>
  <c r="AO22" i="9"/>
  <c r="AK23" i="9"/>
  <c r="AL23" i="9"/>
  <c r="AM23" i="9"/>
  <c r="AN23" i="9"/>
  <c r="AO23" i="9"/>
  <c r="AK24" i="9"/>
  <c r="AL24" i="9"/>
  <c r="AM24" i="9"/>
  <c r="AN24" i="9"/>
  <c r="AO24" i="9"/>
  <c r="AK25" i="9"/>
  <c r="AL25" i="9"/>
  <c r="AM25" i="9"/>
  <c r="AN25" i="9"/>
  <c r="AO25" i="9"/>
  <c r="AK26" i="9"/>
  <c r="AL26" i="9"/>
  <c r="AM26" i="9"/>
  <c r="AN26" i="9"/>
  <c r="AO26" i="9"/>
  <c r="AK27" i="9"/>
  <c r="AL27" i="9"/>
  <c r="AM27" i="9"/>
  <c r="AN27" i="9"/>
  <c r="AO27" i="9"/>
  <c r="AK28" i="9"/>
  <c r="AL28" i="9"/>
  <c r="AM28" i="9"/>
  <c r="AN28" i="9"/>
  <c r="AO28" i="9"/>
  <c r="AK29" i="9"/>
  <c r="AL29" i="9"/>
  <c r="AM29" i="9"/>
  <c r="AN29" i="9"/>
  <c r="AO29" i="9"/>
  <c r="AK30" i="9"/>
  <c r="AL30" i="9"/>
  <c r="AM30" i="9"/>
  <c r="AN30" i="9"/>
  <c r="AO30" i="9"/>
  <c r="AK31" i="9"/>
  <c r="AL31" i="9"/>
  <c r="AM31" i="9"/>
  <c r="AN31" i="9"/>
  <c r="AO31" i="9"/>
  <c r="AK32" i="9"/>
  <c r="AL32" i="9"/>
  <c r="AM32" i="9"/>
  <c r="AN32" i="9"/>
  <c r="AO32" i="9"/>
  <c r="AK33" i="9"/>
  <c r="AL33" i="9"/>
  <c r="AM33" i="9"/>
  <c r="AN33" i="9"/>
  <c r="AO33" i="9"/>
  <c r="AK34" i="9"/>
  <c r="AL34" i="9"/>
  <c r="AM34" i="9"/>
  <c r="AN34" i="9"/>
  <c r="AO34" i="9"/>
  <c r="AK35" i="9"/>
  <c r="AL35" i="9"/>
  <c r="AM35" i="9"/>
  <c r="AN35" i="9"/>
  <c r="AO35" i="9"/>
  <c r="AK36" i="9"/>
  <c r="AL36" i="9"/>
  <c r="AM36" i="9"/>
  <c r="AN36" i="9"/>
  <c r="AO36" i="9"/>
  <c r="AK37" i="9"/>
  <c r="AL37" i="9"/>
  <c r="AM37" i="9"/>
  <c r="AN37" i="9"/>
  <c r="AO37" i="9"/>
  <c r="AK38" i="9"/>
  <c r="AL38" i="9"/>
  <c r="AM38" i="9"/>
  <c r="AN38" i="9"/>
  <c r="AO38" i="9"/>
  <c r="AK39" i="9"/>
  <c r="AL39" i="9"/>
  <c r="AM39" i="9"/>
  <c r="AN39" i="9"/>
  <c r="AO39" i="9"/>
  <c r="AK40" i="9"/>
  <c r="AL40" i="9"/>
  <c r="AM40" i="9"/>
  <c r="AN40" i="9"/>
  <c r="AO40" i="9"/>
  <c r="AK41" i="9"/>
  <c r="AL41" i="9"/>
  <c r="AM41" i="9"/>
  <c r="AN41" i="9"/>
  <c r="AO41" i="9"/>
  <c r="AK42" i="9"/>
  <c r="AL42" i="9"/>
  <c r="AM42" i="9"/>
  <c r="AN42" i="9"/>
  <c r="AO42" i="9"/>
  <c r="AK43" i="9"/>
  <c r="AL43" i="9"/>
  <c r="AM43" i="9"/>
  <c r="AN43" i="9"/>
  <c r="AO43" i="9"/>
  <c r="AK44" i="9"/>
  <c r="AL44" i="9"/>
  <c r="AM44" i="9"/>
  <c r="AN44" i="9"/>
  <c r="AO44" i="9"/>
  <c r="AK45" i="9"/>
  <c r="AL45" i="9"/>
  <c r="AM45" i="9"/>
  <c r="AN45" i="9"/>
  <c r="AO45" i="9"/>
  <c r="AK46" i="9"/>
  <c r="AL46" i="9"/>
  <c r="AM46" i="9"/>
  <c r="AN46" i="9"/>
  <c r="AO46" i="9"/>
  <c r="AK47" i="9"/>
  <c r="AL47" i="9"/>
  <c r="AM47" i="9"/>
  <c r="AN47" i="9"/>
  <c r="AO47" i="9"/>
  <c r="AK48" i="9"/>
  <c r="AL48" i="9"/>
  <c r="AM48" i="9"/>
  <c r="AN48" i="9"/>
  <c r="AO48" i="9"/>
  <c r="AK49" i="9"/>
  <c r="AL49" i="9"/>
  <c r="AM49" i="9"/>
  <c r="AN49" i="9"/>
  <c r="AO49" i="9"/>
  <c r="AK50" i="9"/>
  <c r="AL50" i="9"/>
  <c r="AM50" i="9"/>
  <c r="AN50" i="9"/>
  <c r="AO50" i="9"/>
  <c r="AK51" i="9"/>
  <c r="AL51" i="9"/>
  <c r="AM51" i="9"/>
  <c r="AN51" i="9"/>
  <c r="AO51" i="9"/>
  <c r="AK52" i="9"/>
  <c r="AL52" i="9"/>
  <c r="AM52" i="9"/>
  <c r="AN52" i="9"/>
  <c r="AO52" i="9"/>
  <c r="AK53" i="9"/>
  <c r="AL53" i="9"/>
  <c r="AM53" i="9"/>
  <c r="AN53" i="9"/>
  <c r="AO53" i="9"/>
  <c r="AK54" i="9"/>
  <c r="AL54" i="9"/>
  <c r="AM54" i="9"/>
  <c r="AN54" i="9"/>
  <c r="AO54" i="9"/>
  <c r="AK55" i="9"/>
  <c r="AL55" i="9"/>
  <c r="AM55" i="9"/>
  <c r="AN55" i="9"/>
  <c r="AO55" i="9"/>
  <c r="AK56" i="9"/>
  <c r="AL56" i="9"/>
  <c r="AM56" i="9"/>
  <c r="AN56" i="9"/>
  <c r="AO56" i="9"/>
  <c r="AK57" i="9"/>
  <c r="AL57" i="9"/>
  <c r="AM57" i="9"/>
  <c r="AN57" i="9"/>
  <c r="AO57" i="9"/>
  <c r="AK58" i="9"/>
  <c r="AL58" i="9"/>
  <c r="AM58" i="9"/>
  <c r="AN58" i="9"/>
  <c r="AO58" i="9"/>
  <c r="AK59" i="9"/>
  <c r="AL59" i="9"/>
  <c r="AM59" i="9"/>
  <c r="AN59" i="9"/>
  <c r="AO59" i="9"/>
  <c r="AK60" i="9"/>
  <c r="AL60" i="9"/>
  <c r="AM60" i="9"/>
  <c r="AN60" i="9"/>
  <c r="AO60" i="9"/>
  <c r="AK61" i="9"/>
  <c r="AL61" i="9"/>
  <c r="AM61" i="9"/>
  <c r="AN61" i="9"/>
  <c r="AO61" i="9"/>
  <c r="AL3" i="9"/>
  <c r="AM3" i="9"/>
  <c r="AN3" i="9"/>
  <c r="AO3" i="9"/>
  <c r="AK3" i="9"/>
  <c r="H368" i="13"/>
  <c r="G368" i="13"/>
  <c r="F368" i="13"/>
  <c r="E368" i="13"/>
  <c r="D368" i="13"/>
  <c r="H367" i="13"/>
  <c r="G367" i="13"/>
  <c r="F367" i="13"/>
  <c r="E367" i="13"/>
  <c r="D367" i="13"/>
  <c r="H366" i="13"/>
  <c r="G366" i="13"/>
  <c r="F366" i="13"/>
  <c r="E366" i="13"/>
  <c r="D366" i="13"/>
  <c r="H365" i="13"/>
  <c r="G365" i="13"/>
  <c r="F365" i="13"/>
  <c r="E365" i="13"/>
  <c r="D365" i="13"/>
  <c r="H364" i="13"/>
  <c r="G364" i="13"/>
  <c r="F364" i="13"/>
  <c r="E364" i="13"/>
  <c r="D364" i="13"/>
  <c r="H363" i="13"/>
  <c r="G363" i="13"/>
  <c r="F363" i="13"/>
  <c r="E363" i="13"/>
  <c r="D363" i="13"/>
  <c r="H362" i="13"/>
  <c r="G362" i="13"/>
  <c r="F362" i="13"/>
  <c r="E362" i="13"/>
  <c r="D362" i="13"/>
  <c r="H361" i="13"/>
  <c r="G361" i="13"/>
  <c r="F361" i="13"/>
  <c r="E361" i="13"/>
  <c r="D361" i="13"/>
  <c r="H360" i="13"/>
  <c r="G360" i="13"/>
  <c r="F360" i="13"/>
  <c r="E360" i="13"/>
  <c r="D360" i="13"/>
  <c r="H359" i="13"/>
  <c r="G359" i="13"/>
  <c r="F359" i="13"/>
  <c r="E359" i="13"/>
  <c r="D359" i="13"/>
  <c r="H358" i="13"/>
  <c r="G358" i="13"/>
  <c r="F358" i="13"/>
  <c r="E358" i="13"/>
  <c r="D358" i="13"/>
  <c r="H357" i="13"/>
  <c r="G357" i="13"/>
  <c r="F357" i="13"/>
  <c r="E357" i="13"/>
  <c r="D357" i="13"/>
  <c r="H356" i="13"/>
  <c r="G356" i="13"/>
  <c r="F356" i="13"/>
  <c r="E356" i="13"/>
  <c r="D356" i="13"/>
  <c r="H355" i="13"/>
  <c r="G355" i="13"/>
  <c r="F355" i="13"/>
  <c r="E355" i="13"/>
  <c r="D355" i="13"/>
  <c r="H354" i="13"/>
  <c r="G354" i="13"/>
  <c r="F354" i="13"/>
  <c r="E354" i="13"/>
  <c r="D354" i="13"/>
  <c r="H353" i="13"/>
  <c r="G353" i="13"/>
  <c r="F353" i="13"/>
  <c r="E353" i="13"/>
  <c r="D353" i="13"/>
  <c r="H352" i="13"/>
  <c r="G352" i="13"/>
  <c r="F352" i="13"/>
  <c r="E352" i="13"/>
  <c r="D352" i="13"/>
  <c r="H351" i="13"/>
  <c r="G351" i="13"/>
  <c r="F351" i="13"/>
  <c r="E351" i="13"/>
  <c r="D351" i="13"/>
  <c r="H350" i="13"/>
  <c r="G350" i="13"/>
  <c r="F350" i="13"/>
  <c r="E350" i="13"/>
  <c r="D350" i="13"/>
  <c r="H349" i="13"/>
  <c r="G349" i="13"/>
  <c r="F349" i="13"/>
  <c r="E349" i="13"/>
  <c r="D349" i="13"/>
  <c r="H348" i="13"/>
  <c r="G348" i="13"/>
  <c r="F348" i="13"/>
  <c r="E348" i="13"/>
  <c r="D348" i="13"/>
  <c r="H347" i="13"/>
  <c r="G347" i="13"/>
  <c r="F347" i="13"/>
  <c r="E347" i="13"/>
  <c r="D347" i="13"/>
  <c r="H346" i="13"/>
  <c r="G346" i="13"/>
  <c r="F346" i="13"/>
  <c r="E346" i="13"/>
  <c r="D346" i="13"/>
  <c r="H345" i="13"/>
  <c r="G345" i="13"/>
  <c r="F345" i="13"/>
  <c r="E345" i="13"/>
  <c r="D345" i="13"/>
  <c r="H344" i="13"/>
  <c r="G344" i="13"/>
  <c r="F344" i="13"/>
  <c r="E344" i="13"/>
  <c r="D344" i="13"/>
  <c r="H343" i="13"/>
  <c r="G343" i="13"/>
  <c r="F343" i="13"/>
  <c r="E343" i="13"/>
  <c r="D343" i="13"/>
  <c r="H342" i="13"/>
  <c r="G342" i="13"/>
  <c r="F342" i="13"/>
  <c r="E342" i="13"/>
  <c r="D342" i="13"/>
  <c r="H341" i="13"/>
  <c r="G341" i="13"/>
  <c r="F341" i="13"/>
  <c r="E341" i="13"/>
  <c r="D341" i="13"/>
  <c r="H340" i="13"/>
  <c r="G340" i="13"/>
  <c r="F340" i="13"/>
  <c r="E340" i="13"/>
  <c r="D340" i="13"/>
  <c r="H339" i="13"/>
  <c r="G339" i="13"/>
  <c r="F339" i="13"/>
  <c r="E339" i="13"/>
  <c r="D339" i="13"/>
  <c r="H338" i="13"/>
  <c r="G338" i="13"/>
  <c r="F338" i="13"/>
  <c r="E338" i="13"/>
  <c r="D338" i="13"/>
  <c r="H337" i="13"/>
  <c r="G337" i="13"/>
  <c r="F337" i="13"/>
  <c r="E337" i="13"/>
  <c r="D337" i="13"/>
  <c r="H336" i="13"/>
  <c r="G336" i="13"/>
  <c r="F336" i="13"/>
  <c r="E336" i="13"/>
  <c r="D336" i="13"/>
  <c r="H335" i="13"/>
  <c r="G335" i="13"/>
  <c r="F335" i="13"/>
  <c r="E335" i="13"/>
  <c r="D335" i="13"/>
  <c r="H334" i="13"/>
  <c r="G334" i="13"/>
  <c r="F334" i="13"/>
  <c r="E334" i="13"/>
  <c r="D334" i="13"/>
  <c r="H333" i="13"/>
  <c r="G333" i="13"/>
  <c r="F333" i="13"/>
  <c r="E333" i="13"/>
  <c r="D333" i="13"/>
  <c r="H332" i="13"/>
  <c r="G332" i="13"/>
  <c r="F332" i="13"/>
  <c r="E332" i="13"/>
  <c r="D332" i="13"/>
  <c r="H331" i="13"/>
  <c r="G331" i="13"/>
  <c r="F331" i="13"/>
  <c r="E331" i="13"/>
  <c r="D331" i="13"/>
  <c r="H330" i="13"/>
  <c r="G330" i="13"/>
  <c r="F330" i="13"/>
  <c r="E330" i="13"/>
  <c r="D330" i="13"/>
  <c r="H329" i="13"/>
  <c r="G329" i="13"/>
  <c r="F329" i="13"/>
  <c r="E329" i="13"/>
  <c r="D329" i="13"/>
  <c r="H328" i="13"/>
  <c r="G328" i="13"/>
  <c r="F328" i="13"/>
  <c r="E328" i="13"/>
  <c r="D328" i="13"/>
  <c r="H327" i="13"/>
  <c r="G327" i="13"/>
  <c r="F327" i="13"/>
  <c r="E327" i="13"/>
  <c r="D327" i="13"/>
  <c r="H326" i="13"/>
  <c r="G326" i="13"/>
  <c r="F326" i="13"/>
  <c r="E326" i="13"/>
  <c r="D326" i="13"/>
  <c r="H325" i="13"/>
  <c r="G325" i="13"/>
  <c r="F325" i="13"/>
  <c r="E325" i="13"/>
  <c r="D325" i="13"/>
  <c r="H324" i="13"/>
  <c r="G324" i="13"/>
  <c r="F324" i="13"/>
  <c r="E324" i="13"/>
  <c r="D324" i="13"/>
  <c r="H323" i="13"/>
  <c r="G323" i="13"/>
  <c r="F323" i="13"/>
  <c r="E323" i="13"/>
  <c r="D323" i="13"/>
  <c r="H322" i="13"/>
  <c r="G322" i="13"/>
  <c r="F322" i="13"/>
  <c r="E322" i="13"/>
  <c r="D322" i="13"/>
  <c r="H321" i="13"/>
  <c r="G321" i="13"/>
  <c r="F321" i="13"/>
  <c r="E321" i="13"/>
  <c r="D321" i="13"/>
  <c r="H320" i="13"/>
  <c r="G320" i="13"/>
  <c r="F320" i="13"/>
  <c r="E320" i="13"/>
  <c r="D320" i="13"/>
  <c r="H319" i="13"/>
  <c r="G319" i="13"/>
  <c r="F319" i="13"/>
  <c r="E319" i="13"/>
  <c r="D319" i="13"/>
  <c r="H318" i="13"/>
  <c r="G318" i="13"/>
  <c r="F318" i="13"/>
  <c r="E318" i="13"/>
  <c r="D318" i="13"/>
  <c r="H317" i="13"/>
  <c r="G317" i="13"/>
  <c r="F317" i="13"/>
  <c r="E317" i="13"/>
  <c r="D317" i="13"/>
  <c r="H316" i="13"/>
  <c r="G316" i="13"/>
  <c r="F316" i="13"/>
  <c r="E316" i="13"/>
  <c r="D316" i="13"/>
  <c r="H315" i="13"/>
  <c r="G315" i="13"/>
  <c r="F315" i="13"/>
  <c r="E315" i="13"/>
  <c r="D315" i="13"/>
  <c r="H314" i="13"/>
  <c r="G314" i="13"/>
  <c r="F314" i="13"/>
  <c r="E314" i="13"/>
  <c r="D314" i="13"/>
  <c r="H313" i="13"/>
  <c r="G313" i="13"/>
  <c r="F313" i="13"/>
  <c r="E313" i="13"/>
  <c r="D313" i="13"/>
  <c r="H312" i="13"/>
  <c r="G312" i="13"/>
  <c r="F312" i="13"/>
  <c r="E312" i="13"/>
  <c r="D312" i="13"/>
  <c r="H311" i="13"/>
  <c r="G311" i="13"/>
  <c r="F311" i="13"/>
  <c r="E311" i="13"/>
  <c r="D311" i="13"/>
  <c r="H310" i="13"/>
  <c r="G310" i="13"/>
  <c r="F310" i="13"/>
  <c r="E310" i="13"/>
  <c r="D310" i="13"/>
  <c r="H309" i="13"/>
  <c r="G309" i="13"/>
  <c r="F309" i="13"/>
  <c r="E309" i="13"/>
  <c r="D309" i="13"/>
  <c r="H308" i="13"/>
  <c r="G308" i="13"/>
  <c r="F308" i="13"/>
  <c r="E308" i="13"/>
  <c r="D308" i="13"/>
  <c r="H307" i="13"/>
  <c r="G307" i="13"/>
  <c r="F307" i="13"/>
  <c r="E307" i="13"/>
  <c r="D307" i="13"/>
  <c r="H306" i="13"/>
  <c r="G306" i="13"/>
  <c r="F306" i="13"/>
  <c r="E306" i="13"/>
  <c r="D306" i="13"/>
  <c r="H305" i="13"/>
  <c r="G305" i="13"/>
  <c r="F305" i="13"/>
  <c r="E305" i="13"/>
  <c r="D305" i="13"/>
  <c r="H304" i="13"/>
  <c r="G304" i="13"/>
  <c r="F304" i="13"/>
  <c r="E304" i="13"/>
  <c r="D304" i="13"/>
  <c r="H303" i="13"/>
  <c r="G303" i="13"/>
  <c r="F303" i="13"/>
  <c r="E303" i="13"/>
  <c r="D303" i="13"/>
  <c r="H302" i="13"/>
  <c r="G302" i="13"/>
  <c r="F302" i="13"/>
  <c r="E302" i="13"/>
  <c r="D302" i="13"/>
  <c r="H301" i="13"/>
  <c r="G301" i="13"/>
  <c r="F301" i="13"/>
  <c r="E301" i="13"/>
  <c r="D301" i="13"/>
  <c r="H300" i="13"/>
  <c r="G300" i="13"/>
  <c r="F300" i="13"/>
  <c r="E300" i="13"/>
  <c r="D300" i="13"/>
  <c r="H299" i="13"/>
  <c r="G299" i="13"/>
  <c r="F299" i="13"/>
  <c r="E299" i="13"/>
  <c r="D299" i="13"/>
  <c r="H298" i="13"/>
  <c r="G298" i="13"/>
  <c r="F298" i="13"/>
  <c r="E298" i="13"/>
  <c r="D298" i="13"/>
  <c r="H297" i="13"/>
  <c r="G297" i="13"/>
  <c r="F297" i="13"/>
  <c r="E297" i="13"/>
  <c r="D297" i="13"/>
  <c r="H296" i="13"/>
  <c r="G296" i="13"/>
  <c r="F296" i="13"/>
  <c r="E296" i="13"/>
  <c r="D296" i="13"/>
  <c r="H295" i="13"/>
  <c r="G295" i="13"/>
  <c r="F295" i="13"/>
  <c r="E295" i="13"/>
  <c r="D295" i="13"/>
  <c r="H294" i="13"/>
  <c r="G294" i="13"/>
  <c r="F294" i="13"/>
  <c r="E294" i="13"/>
  <c r="D294" i="13"/>
  <c r="H293" i="13"/>
  <c r="G293" i="13"/>
  <c r="F293" i="13"/>
  <c r="E293" i="13"/>
  <c r="D293" i="13"/>
  <c r="H292" i="13"/>
  <c r="G292" i="13"/>
  <c r="F292" i="13"/>
  <c r="E292" i="13"/>
  <c r="D292" i="13"/>
  <c r="H291" i="13"/>
  <c r="G291" i="13"/>
  <c r="F291" i="13"/>
  <c r="E291" i="13"/>
  <c r="D291" i="13"/>
  <c r="H290" i="13"/>
  <c r="G290" i="13"/>
  <c r="F290" i="13"/>
  <c r="E290" i="13"/>
  <c r="D290" i="13"/>
  <c r="H289" i="13"/>
  <c r="G289" i="13"/>
  <c r="F289" i="13"/>
  <c r="E289" i="13"/>
  <c r="D289" i="13"/>
  <c r="H288" i="13"/>
  <c r="G288" i="13"/>
  <c r="F288" i="13"/>
  <c r="E288" i="13"/>
  <c r="D288" i="13"/>
  <c r="H287" i="13"/>
  <c r="G287" i="13"/>
  <c r="F287" i="13"/>
  <c r="E287" i="13"/>
  <c r="D287" i="13"/>
  <c r="H286" i="13"/>
  <c r="G286" i="13"/>
  <c r="F286" i="13"/>
  <c r="E286" i="13"/>
  <c r="D286" i="13"/>
  <c r="H285" i="13"/>
  <c r="G285" i="13"/>
  <c r="F285" i="13"/>
  <c r="E285" i="13"/>
  <c r="D285" i="13"/>
  <c r="H284" i="13"/>
  <c r="G284" i="13"/>
  <c r="F284" i="13"/>
  <c r="E284" i="13"/>
  <c r="D284" i="13"/>
  <c r="H283" i="13"/>
  <c r="G283" i="13"/>
  <c r="F283" i="13"/>
  <c r="E283" i="13"/>
  <c r="D283" i="13"/>
  <c r="H282" i="13"/>
  <c r="G282" i="13"/>
  <c r="F282" i="13"/>
  <c r="E282" i="13"/>
  <c r="D282" i="13"/>
  <c r="H281" i="13"/>
  <c r="G281" i="13"/>
  <c r="F281" i="13"/>
  <c r="E281" i="13"/>
  <c r="D281" i="13"/>
  <c r="H280" i="13"/>
  <c r="G280" i="13"/>
  <c r="F280" i="13"/>
  <c r="E280" i="13"/>
  <c r="D280" i="13"/>
  <c r="H279" i="13"/>
  <c r="G279" i="13"/>
  <c r="F279" i="13"/>
  <c r="E279" i="13"/>
  <c r="D279" i="13"/>
  <c r="H278" i="13"/>
  <c r="G278" i="13"/>
  <c r="F278" i="13"/>
  <c r="E278" i="13"/>
  <c r="D278" i="13"/>
  <c r="H277" i="13"/>
  <c r="G277" i="13"/>
  <c r="F277" i="13"/>
  <c r="E277" i="13"/>
  <c r="D277" i="13"/>
  <c r="H276" i="13"/>
  <c r="G276" i="13"/>
  <c r="F276" i="13"/>
  <c r="E276" i="13"/>
  <c r="D276" i="13"/>
  <c r="H275" i="13"/>
  <c r="G275" i="13"/>
  <c r="F275" i="13"/>
  <c r="E275" i="13"/>
  <c r="D275" i="13"/>
  <c r="H274" i="13"/>
  <c r="G274" i="13"/>
  <c r="F274" i="13"/>
  <c r="E274" i="13"/>
  <c r="D274" i="13"/>
  <c r="H273" i="13"/>
  <c r="G273" i="13"/>
  <c r="F273" i="13"/>
  <c r="E273" i="13"/>
  <c r="D273" i="13"/>
  <c r="H272" i="13"/>
  <c r="G272" i="13"/>
  <c r="F272" i="13"/>
  <c r="E272" i="13"/>
  <c r="D272" i="13"/>
  <c r="H271" i="13"/>
  <c r="G271" i="13"/>
  <c r="F271" i="13"/>
  <c r="E271" i="13"/>
  <c r="D271" i="13"/>
  <c r="H270" i="13"/>
  <c r="G270" i="13"/>
  <c r="F270" i="13"/>
  <c r="E270" i="13"/>
  <c r="D270" i="13"/>
  <c r="H269" i="13"/>
  <c r="G269" i="13"/>
  <c r="F269" i="13"/>
  <c r="E269" i="13"/>
  <c r="D269" i="13"/>
  <c r="H268" i="13"/>
  <c r="G268" i="13"/>
  <c r="F268" i="13"/>
  <c r="E268" i="13"/>
  <c r="D268" i="13"/>
  <c r="H267" i="13"/>
  <c r="G267" i="13"/>
  <c r="F267" i="13"/>
  <c r="E267" i="13"/>
  <c r="D267" i="13"/>
  <c r="H266" i="13"/>
  <c r="G266" i="13"/>
  <c r="F266" i="13"/>
  <c r="E266" i="13"/>
  <c r="D266" i="13"/>
  <c r="H265" i="13"/>
  <c r="G265" i="13"/>
  <c r="F265" i="13"/>
  <c r="E265" i="13"/>
  <c r="D265" i="13"/>
  <c r="H264" i="13"/>
  <c r="G264" i="13"/>
  <c r="F264" i="13"/>
  <c r="E264" i="13"/>
  <c r="D264" i="13"/>
  <c r="H263" i="13"/>
  <c r="G263" i="13"/>
  <c r="F263" i="13"/>
  <c r="E263" i="13"/>
  <c r="D263" i="13"/>
  <c r="H262" i="13"/>
  <c r="G262" i="13"/>
  <c r="F262" i="13"/>
  <c r="E262" i="13"/>
  <c r="D262" i="13"/>
  <c r="H261" i="13"/>
  <c r="G261" i="13"/>
  <c r="F261" i="13"/>
  <c r="E261" i="13"/>
  <c r="D261" i="13"/>
  <c r="H260" i="13"/>
  <c r="G260" i="13"/>
  <c r="F260" i="13"/>
  <c r="E260" i="13"/>
  <c r="D260" i="13"/>
  <c r="H259" i="13"/>
  <c r="G259" i="13"/>
  <c r="F259" i="13"/>
  <c r="E259" i="13"/>
  <c r="D259" i="13"/>
  <c r="H258" i="13"/>
  <c r="G258" i="13"/>
  <c r="F258" i="13"/>
  <c r="E258" i="13"/>
  <c r="D258" i="13"/>
  <c r="H257" i="13"/>
  <c r="G257" i="13"/>
  <c r="F257" i="13"/>
  <c r="E257" i="13"/>
  <c r="D257" i="13"/>
  <c r="H256" i="13"/>
  <c r="G256" i="13"/>
  <c r="F256" i="13"/>
  <c r="E256" i="13"/>
  <c r="D256" i="13"/>
  <c r="H255" i="13"/>
  <c r="G255" i="13"/>
  <c r="F255" i="13"/>
  <c r="E255" i="13"/>
  <c r="D255" i="13"/>
  <c r="H254" i="13"/>
  <c r="G254" i="13"/>
  <c r="F254" i="13"/>
  <c r="E254" i="13"/>
  <c r="D254" i="13"/>
  <c r="H253" i="13"/>
  <c r="G253" i="13"/>
  <c r="F253" i="13"/>
  <c r="E253" i="13"/>
  <c r="D253" i="13"/>
  <c r="H252" i="13"/>
  <c r="G252" i="13"/>
  <c r="F252" i="13"/>
  <c r="E252" i="13"/>
  <c r="D252" i="13"/>
  <c r="H251" i="13"/>
  <c r="G251" i="13"/>
  <c r="F251" i="13"/>
  <c r="E251" i="13"/>
  <c r="D251" i="13"/>
  <c r="H250" i="13"/>
  <c r="G250" i="13"/>
  <c r="F250" i="13"/>
  <c r="E250" i="13"/>
  <c r="D250" i="13"/>
  <c r="H249" i="13"/>
  <c r="G249" i="13"/>
  <c r="F249" i="13"/>
  <c r="E249" i="13"/>
  <c r="D249" i="13"/>
  <c r="H248" i="13"/>
  <c r="G248" i="13"/>
  <c r="F248" i="13"/>
  <c r="E248" i="13"/>
  <c r="D248" i="13"/>
  <c r="H247" i="13"/>
  <c r="G247" i="13"/>
  <c r="F247" i="13"/>
  <c r="E247" i="13"/>
  <c r="D247" i="13"/>
  <c r="H246" i="13"/>
  <c r="G246" i="13"/>
  <c r="F246" i="13"/>
  <c r="E246" i="13"/>
  <c r="D246" i="13"/>
  <c r="H245" i="13"/>
  <c r="G245" i="13"/>
  <c r="F245" i="13"/>
  <c r="E245" i="13"/>
  <c r="D245" i="13"/>
  <c r="H244" i="13"/>
  <c r="G244" i="13"/>
  <c r="F244" i="13"/>
  <c r="E244" i="13"/>
  <c r="D244" i="13"/>
  <c r="H243" i="13"/>
  <c r="G243" i="13"/>
  <c r="F243" i="13"/>
  <c r="E243" i="13"/>
  <c r="D243" i="13"/>
  <c r="H242" i="13"/>
  <c r="G242" i="13"/>
  <c r="F242" i="13"/>
  <c r="E242" i="13"/>
  <c r="D242" i="13"/>
  <c r="H241" i="13"/>
  <c r="G241" i="13"/>
  <c r="F241" i="13"/>
  <c r="E241" i="13"/>
  <c r="D241" i="13"/>
  <c r="H240" i="13"/>
  <c r="G240" i="13"/>
  <c r="F240" i="13"/>
  <c r="E240" i="13"/>
  <c r="D240" i="13"/>
  <c r="H239" i="13"/>
  <c r="G239" i="13"/>
  <c r="F239" i="13"/>
  <c r="E239" i="13"/>
  <c r="D239" i="13"/>
  <c r="H238" i="13"/>
  <c r="G238" i="13"/>
  <c r="F238" i="13"/>
  <c r="E238" i="13"/>
  <c r="D238" i="13"/>
  <c r="H237" i="13"/>
  <c r="G237" i="13"/>
  <c r="F237" i="13"/>
  <c r="E237" i="13"/>
  <c r="D237" i="13"/>
  <c r="H236" i="13"/>
  <c r="G236" i="13"/>
  <c r="F236" i="13"/>
  <c r="E236" i="13"/>
  <c r="D236" i="13"/>
  <c r="H235" i="13"/>
  <c r="G235" i="13"/>
  <c r="F235" i="13"/>
  <c r="E235" i="13"/>
  <c r="D235" i="13"/>
  <c r="H234" i="13"/>
  <c r="G234" i="13"/>
  <c r="F234" i="13"/>
  <c r="E234" i="13"/>
  <c r="D234" i="13"/>
  <c r="H233" i="13"/>
  <c r="G233" i="13"/>
  <c r="F233" i="13"/>
  <c r="E233" i="13"/>
  <c r="D233" i="13"/>
  <c r="H232" i="13"/>
  <c r="G232" i="13"/>
  <c r="F232" i="13"/>
  <c r="E232" i="13"/>
  <c r="D232" i="13"/>
  <c r="H231" i="13"/>
  <c r="G231" i="13"/>
  <c r="F231" i="13"/>
  <c r="E231" i="13"/>
  <c r="D231" i="13"/>
  <c r="H230" i="13"/>
  <c r="G230" i="13"/>
  <c r="F230" i="13"/>
  <c r="E230" i="13"/>
  <c r="D230" i="13"/>
  <c r="H229" i="13"/>
  <c r="G229" i="13"/>
  <c r="F229" i="13"/>
  <c r="E229" i="13"/>
  <c r="D229" i="13"/>
  <c r="H228" i="13"/>
  <c r="G228" i="13"/>
  <c r="F228" i="13"/>
  <c r="E228" i="13"/>
  <c r="D228" i="13"/>
  <c r="H227" i="13"/>
  <c r="G227" i="13"/>
  <c r="F227" i="13"/>
  <c r="E227" i="13"/>
  <c r="D227" i="13"/>
  <c r="H226" i="13"/>
  <c r="G226" i="13"/>
  <c r="F226" i="13"/>
  <c r="E226" i="13"/>
  <c r="D226" i="13"/>
  <c r="H225" i="13"/>
  <c r="G225" i="13"/>
  <c r="F225" i="13"/>
  <c r="E225" i="13"/>
  <c r="D225" i="13"/>
  <c r="H224" i="13"/>
  <c r="G224" i="13"/>
  <c r="F224" i="13"/>
  <c r="E224" i="13"/>
  <c r="D224" i="13"/>
  <c r="H223" i="13"/>
  <c r="G223" i="13"/>
  <c r="F223" i="13"/>
  <c r="E223" i="13"/>
  <c r="D223" i="13"/>
  <c r="H222" i="13"/>
  <c r="G222" i="13"/>
  <c r="F222" i="13"/>
  <c r="E222" i="13"/>
  <c r="D222" i="13"/>
  <c r="H221" i="13"/>
  <c r="G221" i="13"/>
  <c r="F221" i="13"/>
  <c r="E221" i="13"/>
  <c r="D221" i="13"/>
  <c r="H220" i="13"/>
  <c r="G220" i="13"/>
  <c r="F220" i="13"/>
  <c r="E220" i="13"/>
  <c r="D220" i="13"/>
  <c r="H219" i="13"/>
  <c r="G219" i="13"/>
  <c r="F219" i="13"/>
  <c r="E219" i="13"/>
  <c r="D219" i="13"/>
  <c r="H218" i="13"/>
  <c r="G218" i="13"/>
  <c r="F218" i="13"/>
  <c r="E218" i="13"/>
  <c r="D218" i="13"/>
  <c r="H217" i="13"/>
  <c r="G217" i="13"/>
  <c r="F217" i="13"/>
  <c r="E217" i="13"/>
  <c r="D217" i="13"/>
  <c r="H216" i="13"/>
  <c r="G216" i="13"/>
  <c r="F216" i="13"/>
  <c r="E216" i="13"/>
  <c r="D216" i="13"/>
  <c r="H215" i="13"/>
  <c r="G215" i="13"/>
  <c r="F215" i="13"/>
  <c r="E215" i="13"/>
  <c r="D215" i="13"/>
  <c r="H214" i="13"/>
  <c r="G214" i="13"/>
  <c r="F214" i="13"/>
  <c r="E214" i="13"/>
  <c r="D214" i="13"/>
  <c r="H213" i="13"/>
  <c r="G213" i="13"/>
  <c r="F213" i="13"/>
  <c r="E213" i="13"/>
  <c r="D213" i="13"/>
  <c r="H212" i="13"/>
  <c r="G212" i="13"/>
  <c r="F212" i="13"/>
  <c r="E212" i="13"/>
  <c r="D212" i="13"/>
  <c r="H211" i="13"/>
  <c r="G211" i="13"/>
  <c r="F211" i="13"/>
  <c r="E211" i="13"/>
  <c r="D211" i="13"/>
  <c r="H210" i="13"/>
  <c r="G210" i="13"/>
  <c r="F210" i="13"/>
  <c r="E210" i="13"/>
  <c r="D210" i="13"/>
  <c r="H209" i="13"/>
  <c r="G209" i="13"/>
  <c r="F209" i="13"/>
  <c r="E209" i="13"/>
  <c r="D209" i="13"/>
  <c r="H208" i="13"/>
  <c r="G208" i="13"/>
  <c r="F208" i="13"/>
  <c r="E208" i="13"/>
  <c r="D208" i="13"/>
  <c r="H207" i="13"/>
  <c r="G207" i="13"/>
  <c r="F207" i="13"/>
  <c r="E207" i="13"/>
  <c r="D207" i="13"/>
  <c r="H206" i="13"/>
  <c r="G206" i="13"/>
  <c r="F206" i="13"/>
  <c r="E206" i="13"/>
  <c r="D206" i="13"/>
  <c r="H205" i="13"/>
  <c r="G205" i="13"/>
  <c r="F205" i="13"/>
  <c r="E205" i="13"/>
  <c r="D205" i="13"/>
  <c r="H204" i="13"/>
  <c r="G204" i="13"/>
  <c r="F204" i="13"/>
  <c r="E204" i="13"/>
  <c r="D204" i="13"/>
  <c r="H203" i="13"/>
  <c r="G203" i="13"/>
  <c r="F203" i="13"/>
  <c r="E203" i="13"/>
  <c r="D203" i="13"/>
  <c r="H202" i="13"/>
  <c r="G202" i="13"/>
  <c r="F202" i="13"/>
  <c r="E202" i="13"/>
  <c r="D202" i="13"/>
  <c r="H201" i="13"/>
  <c r="G201" i="13"/>
  <c r="F201" i="13"/>
  <c r="E201" i="13"/>
  <c r="D201" i="13"/>
  <c r="H200" i="13"/>
  <c r="G200" i="13"/>
  <c r="F200" i="13"/>
  <c r="E200" i="13"/>
  <c r="D200" i="13"/>
  <c r="H199" i="13"/>
  <c r="G199" i="13"/>
  <c r="F199" i="13"/>
  <c r="E199" i="13"/>
  <c r="D199" i="13"/>
  <c r="H198" i="13"/>
  <c r="G198" i="13"/>
  <c r="F198" i="13"/>
  <c r="E198" i="13"/>
  <c r="D198" i="13"/>
  <c r="H197" i="13"/>
  <c r="G197" i="13"/>
  <c r="F197" i="13"/>
  <c r="E197" i="13"/>
  <c r="D197" i="13"/>
  <c r="H196" i="13"/>
  <c r="G196" i="13"/>
  <c r="F196" i="13"/>
  <c r="E196" i="13"/>
  <c r="D196" i="13"/>
  <c r="H195" i="13"/>
  <c r="G195" i="13"/>
  <c r="F195" i="13"/>
  <c r="E195" i="13"/>
  <c r="D195" i="13"/>
  <c r="H194" i="13"/>
  <c r="G194" i="13"/>
  <c r="F194" i="13"/>
  <c r="E194" i="13"/>
  <c r="D194" i="13"/>
  <c r="H193" i="13"/>
  <c r="G193" i="13"/>
  <c r="F193" i="13"/>
  <c r="E193" i="13"/>
  <c r="D193" i="13"/>
  <c r="H192" i="13"/>
  <c r="G192" i="13"/>
  <c r="F192" i="13"/>
  <c r="E192" i="13"/>
  <c r="D192" i="13"/>
  <c r="H191" i="13"/>
  <c r="G191" i="13"/>
  <c r="F191" i="13"/>
  <c r="E191" i="13"/>
  <c r="D191" i="13"/>
  <c r="H190" i="13"/>
  <c r="G190" i="13"/>
  <c r="F190" i="13"/>
  <c r="E190" i="13"/>
  <c r="D190" i="13"/>
  <c r="H189" i="13"/>
  <c r="G189" i="13"/>
  <c r="F189" i="13"/>
  <c r="E189" i="13"/>
  <c r="D189" i="13"/>
  <c r="H188" i="13"/>
  <c r="G188" i="13"/>
  <c r="F188" i="13"/>
  <c r="E188" i="13"/>
  <c r="D188" i="13"/>
  <c r="H187" i="13"/>
  <c r="G187" i="13"/>
  <c r="F187" i="13"/>
  <c r="E187" i="13"/>
  <c r="D187" i="13"/>
  <c r="H186" i="13"/>
  <c r="G186" i="13"/>
  <c r="F186" i="13"/>
  <c r="E186" i="13"/>
  <c r="D186" i="13"/>
  <c r="H185" i="13"/>
  <c r="G185" i="13"/>
  <c r="F185" i="13"/>
  <c r="E185" i="13"/>
  <c r="D185" i="13"/>
  <c r="H184" i="13"/>
  <c r="G184" i="13"/>
  <c r="F184" i="13"/>
  <c r="E184" i="13"/>
  <c r="D184" i="13"/>
  <c r="H183" i="13"/>
  <c r="G183" i="13"/>
  <c r="F183" i="13"/>
  <c r="E183" i="13"/>
  <c r="D183" i="13"/>
  <c r="H182" i="13"/>
  <c r="G182" i="13"/>
  <c r="F182" i="13"/>
  <c r="E182" i="13"/>
  <c r="D182" i="13"/>
  <c r="H181" i="13"/>
  <c r="G181" i="13"/>
  <c r="F181" i="13"/>
  <c r="E181" i="13"/>
  <c r="D181" i="13"/>
  <c r="H180" i="13"/>
  <c r="G180" i="13"/>
  <c r="F180" i="13"/>
  <c r="E180" i="13"/>
  <c r="D180" i="13"/>
  <c r="H179" i="13"/>
  <c r="G179" i="13"/>
  <c r="F179" i="13"/>
  <c r="E179" i="13"/>
  <c r="D179" i="13"/>
  <c r="H178" i="13"/>
  <c r="G178" i="13"/>
  <c r="F178" i="13"/>
  <c r="E178" i="13"/>
  <c r="D178" i="13"/>
  <c r="H177" i="13"/>
  <c r="G177" i="13"/>
  <c r="F177" i="13"/>
  <c r="E177" i="13"/>
  <c r="D177" i="13"/>
  <c r="H176" i="13"/>
  <c r="G176" i="13"/>
  <c r="F176" i="13"/>
  <c r="E176" i="13"/>
  <c r="D176" i="13"/>
  <c r="H175" i="13"/>
  <c r="G175" i="13"/>
  <c r="F175" i="13"/>
  <c r="E175" i="13"/>
  <c r="D175" i="13"/>
  <c r="H174" i="13"/>
  <c r="G174" i="13"/>
  <c r="F174" i="13"/>
  <c r="E174" i="13"/>
  <c r="D174" i="13"/>
  <c r="H173" i="13"/>
  <c r="G173" i="13"/>
  <c r="F173" i="13"/>
  <c r="E173" i="13"/>
  <c r="D173" i="13"/>
  <c r="H172" i="13"/>
  <c r="G172" i="13"/>
  <c r="F172" i="13"/>
  <c r="E172" i="13"/>
  <c r="D172" i="13"/>
  <c r="H171" i="13"/>
  <c r="G171" i="13"/>
  <c r="F171" i="13"/>
  <c r="E171" i="13"/>
  <c r="D171" i="13"/>
  <c r="H170" i="13"/>
  <c r="G170" i="13"/>
  <c r="F170" i="13"/>
  <c r="E170" i="13"/>
  <c r="D170" i="13"/>
  <c r="H169" i="13"/>
  <c r="G169" i="13"/>
  <c r="F169" i="13"/>
  <c r="E169" i="13"/>
  <c r="D169" i="13"/>
  <c r="H168" i="13"/>
  <c r="G168" i="13"/>
  <c r="F168" i="13"/>
  <c r="E168" i="13"/>
  <c r="D168" i="13"/>
  <c r="H167" i="13"/>
  <c r="G167" i="13"/>
  <c r="F167" i="13"/>
  <c r="E167" i="13"/>
  <c r="D167" i="13"/>
  <c r="H166" i="13"/>
  <c r="G166" i="13"/>
  <c r="F166" i="13"/>
  <c r="E166" i="13"/>
  <c r="D166" i="13"/>
  <c r="H165" i="13"/>
  <c r="G165" i="13"/>
  <c r="F165" i="13"/>
  <c r="E165" i="13"/>
  <c r="D165" i="13"/>
  <c r="H164" i="13"/>
  <c r="G164" i="13"/>
  <c r="F164" i="13"/>
  <c r="E164" i="13"/>
  <c r="D164" i="13"/>
  <c r="H163" i="13"/>
  <c r="G163" i="13"/>
  <c r="F163" i="13"/>
  <c r="E163" i="13"/>
  <c r="D163" i="13"/>
  <c r="H162" i="13"/>
  <c r="G162" i="13"/>
  <c r="F162" i="13"/>
  <c r="E162" i="13"/>
  <c r="D162" i="13"/>
  <c r="H161" i="13"/>
  <c r="G161" i="13"/>
  <c r="F161" i="13"/>
  <c r="E161" i="13"/>
  <c r="D161" i="13"/>
  <c r="H160" i="13"/>
  <c r="G160" i="13"/>
  <c r="F160" i="13"/>
  <c r="E160" i="13"/>
  <c r="D160" i="13"/>
  <c r="H159" i="13"/>
  <c r="G159" i="13"/>
  <c r="F159" i="13"/>
  <c r="E159" i="13"/>
  <c r="D159" i="13"/>
  <c r="H158" i="13"/>
  <c r="G158" i="13"/>
  <c r="F158" i="13"/>
  <c r="E158" i="13"/>
  <c r="D158" i="13"/>
  <c r="H157" i="13"/>
  <c r="G157" i="13"/>
  <c r="F157" i="13"/>
  <c r="E157" i="13"/>
  <c r="D157" i="13"/>
  <c r="H156" i="13"/>
  <c r="G156" i="13"/>
  <c r="F156" i="13"/>
  <c r="E156" i="13"/>
  <c r="D156" i="13"/>
  <c r="H155" i="13"/>
  <c r="G155" i="13"/>
  <c r="F155" i="13"/>
  <c r="E155" i="13"/>
  <c r="D155" i="13"/>
  <c r="Q154" i="13"/>
  <c r="P154" i="13"/>
  <c r="O154" i="13"/>
  <c r="M154" i="13"/>
  <c r="H154" i="13"/>
  <c r="G154" i="13"/>
  <c r="F154" i="13"/>
  <c r="E154" i="13"/>
  <c r="D154" i="13"/>
  <c r="Q153" i="13"/>
  <c r="P153" i="13"/>
  <c r="O153" i="13"/>
  <c r="M153" i="13"/>
  <c r="H153" i="13"/>
  <c r="G153" i="13"/>
  <c r="F153" i="13"/>
  <c r="E153" i="13"/>
  <c r="D153" i="13"/>
  <c r="Q152" i="13"/>
  <c r="P152" i="13"/>
  <c r="O152" i="13"/>
  <c r="M152" i="13"/>
  <c r="H152" i="13"/>
  <c r="G152" i="13"/>
  <c r="F152" i="13"/>
  <c r="E152" i="13"/>
  <c r="D152" i="13"/>
  <c r="Q151" i="13"/>
  <c r="P151" i="13"/>
  <c r="O151" i="13"/>
  <c r="M151" i="13"/>
  <c r="H151" i="13"/>
  <c r="G151" i="13"/>
  <c r="F151" i="13"/>
  <c r="E151" i="13"/>
  <c r="D151" i="13"/>
  <c r="Q150" i="13"/>
  <c r="P150" i="13"/>
  <c r="O150" i="13"/>
  <c r="M150" i="13"/>
  <c r="H150" i="13"/>
  <c r="G150" i="13"/>
  <c r="F150" i="13"/>
  <c r="E150" i="13"/>
  <c r="D150" i="13"/>
  <c r="Q149" i="13"/>
  <c r="P149" i="13"/>
  <c r="O149" i="13"/>
  <c r="M149" i="13"/>
  <c r="H149" i="13"/>
  <c r="G149" i="13"/>
  <c r="F149" i="13"/>
  <c r="E149" i="13"/>
  <c r="D149" i="13"/>
  <c r="Q148" i="13"/>
  <c r="P148" i="13"/>
  <c r="O148" i="13"/>
  <c r="M148" i="13"/>
  <c r="H148" i="13"/>
  <c r="G148" i="13"/>
  <c r="F148" i="13"/>
  <c r="E148" i="13"/>
  <c r="D148" i="13"/>
  <c r="Q147" i="13"/>
  <c r="P147" i="13"/>
  <c r="O147" i="13"/>
  <c r="M147" i="13"/>
  <c r="H147" i="13"/>
  <c r="G147" i="13"/>
  <c r="F147" i="13"/>
  <c r="E147" i="13"/>
  <c r="D147" i="13"/>
  <c r="Q146" i="13"/>
  <c r="P146" i="13"/>
  <c r="O146" i="13"/>
  <c r="M146" i="13"/>
  <c r="H146" i="13"/>
  <c r="G146" i="13"/>
  <c r="F146" i="13"/>
  <c r="E146" i="13"/>
  <c r="D146" i="13"/>
  <c r="Q145" i="13"/>
  <c r="P145" i="13"/>
  <c r="O145" i="13"/>
  <c r="M145" i="13"/>
  <c r="H145" i="13"/>
  <c r="G145" i="13"/>
  <c r="F145" i="13"/>
  <c r="E145" i="13"/>
  <c r="D145" i="13"/>
  <c r="Q144" i="13"/>
  <c r="P144" i="13"/>
  <c r="O144" i="13"/>
  <c r="M144" i="13"/>
  <c r="H144" i="13"/>
  <c r="G144" i="13"/>
  <c r="F144" i="13"/>
  <c r="E144" i="13"/>
  <c r="D144" i="13"/>
  <c r="Q143" i="13"/>
  <c r="P143" i="13"/>
  <c r="O143" i="13"/>
  <c r="M143" i="13"/>
  <c r="H143" i="13"/>
  <c r="G143" i="13"/>
  <c r="F143" i="13"/>
  <c r="E143" i="13"/>
  <c r="D143" i="13"/>
  <c r="Q142" i="13"/>
  <c r="P142" i="13"/>
  <c r="O142" i="13"/>
  <c r="M142" i="13"/>
  <c r="H142" i="13"/>
  <c r="G142" i="13"/>
  <c r="F142" i="13"/>
  <c r="E142" i="13"/>
  <c r="D142" i="13"/>
  <c r="Q141" i="13"/>
  <c r="P141" i="13"/>
  <c r="O141" i="13"/>
  <c r="M141" i="13"/>
  <c r="H141" i="13"/>
  <c r="G141" i="13"/>
  <c r="F141" i="13"/>
  <c r="E141" i="13"/>
  <c r="D141" i="13"/>
  <c r="Q140" i="13"/>
  <c r="P140" i="13"/>
  <c r="O140" i="13"/>
  <c r="M140" i="13"/>
  <c r="H140" i="13"/>
  <c r="G140" i="13"/>
  <c r="F140" i="13"/>
  <c r="E140" i="13"/>
  <c r="D140" i="13"/>
  <c r="Q139" i="13"/>
  <c r="P139" i="13"/>
  <c r="O139" i="13"/>
  <c r="M139" i="13"/>
  <c r="H139" i="13"/>
  <c r="G139" i="13"/>
  <c r="F139" i="13"/>
  <c r="E139" i="13"/>
  <c r="D139" i="13"/>
  <c r="Q138" i="13"/>
  <c r="P138" i="13"/>
  <c r="O138" i="13"/>
  <c r="M138" i="13"/>
  <c r="H138" i="13"/>
  <c r="G138" i="13"/>
  <c r="F138" i="13"/>
  <c r="E138" i="13"/>
  <c r="D138" i="13"/>
  <c r="Q137" i="13"/>
  <c r="P137" i="13"/>
  <c r="O137" i="13"/>
  <c r="M137" i="13"/>
  <c r="H137" i="13"/>
  <c r="G137" i="13"/>
  <c r="F137" i="13"/>
  <c r="E137" i="13"/>
  <c r="D137" i="13"/>
  <c r="Q136" i="13"/>
  <c r="P136" i="13"/>
  <c r="O136" i="13"/>
  <c r="M136" i="13"/>
  <c r="H136" i="13"/>
  <c r="G136" i="13"/>
  <c r="F136" i="13"/>
  <c r="E136" i="13"/>
  <c r="D136" i="13"/>
  <c r="Q135" i="13"/>
  <c r="P135" i="13"/>
  <c r="O135" i="13"/>
  <c r="M135" i="13"/>
  <c r="H135" i="13"/>
  <c r="G135" i="13"/>
  <c r="F135" i="13"/>
  <c r="E135" i="13"/>
  <c r="D135" i="13"/>
  <c r="Q134" i="13"/>
  <c r="P134" i="13"/>
  <c r="O134" i="13"/>
  <c r="M134" i="13"/>
  <c r="H134" i="13"/>
  <c r="G134" i="13"/>
  <c r="F134" i="13"/>
  <c r="E134" i="13"/>
  <c r="D134" i="13"/>
  <c r="Q133" i="13"/>
  <c r="P133" i="13"/>
  <c r="O133" i="13"/>
  <c r="M133" i="13"/>
  <c r="H133" i="13"/>
  <c r="G133" i="13"/>
  <c r="F133" i="13"/>
  <c r="E133" i="13"/>
  <c r="D133" i="13"/>
  <c r="Q132" i="13"/>
  <c r="P132" i="13"/>
  <c r="O132" i="13"/>
  <c r="M132" i="13"/>
  <c r="H132" i="13"/>
  <c r="G132" i="13"/>
  <c r="F132" i="13"/>
  <c r="E132" i="13"/>
  <c r="D132" i="13"/>
  <c r="Q131" i="13"/>
  <c r="P131" i="13"/>
  <c r="O131" i="13"/>
  <c r="M131" i="13"/>
  <c r="H131" i="13"/>
  <c r="G131" i="13"/>
  <c r="F131" i="13"/>
  <c r="E131" i="13"/>
  <c r="D131" i="13"/>
  <c r="Q130" i="13"/>
  <c r="P130" i="13"/>
  <c r="O130" i="13"/>
  <c r="M130" i="13"/>
  <c r="H130" i="13"/>
  <c r="G130" i="13"/>
  <c r="F130" i="13"/>
  <c r="E130" i="13"/>
  <c r="D130" i="13"/>
  <c r="Q129" i="13"/>
  <c r="P129" i="13"/>
  <c r="O129" i="13"/>
  <c r="M129" i="13"/>
  <c r="H129" i="13"/>
  <c r="G129" i="13"/>
  <c r="F129" i="13"/>
  <c r="E129" i="13"/>
  <c r="D129" i="13"/>
  <c r="Q128" i="13"/>
  <c r="P128" i="13"/>
  <c r="O128" i="13"/>
  <c r="M128" i="13"/>
  <c r="H128" i="13"/>
  <c r="G128" i="13"/>
  <c r="F128" i="13"/>
  <c r="E128" i="13"/>
  <c r="D128" i="13"/>
  <c r="Q127" i="13"/>
  <c r="P127" i="13"/>
  <c r="O127" i="13"/>
  <c r="M127" i="13"/>
  <c r="H127" i="13"/>
  <c r="G127" i="13"/>
  <c r="F127" i="13"/>
  <c r="E127" i="13"/>
  <c r="D127" i="13"/>
  <c r="Q126" i="13"/>
  <c r="P126" i="13"/>
  <c r="O126" i="13"/>
  <c r="M126" i="13"/>
  <c r="H126" i="13"/>
  <c r="G126" i="13"/>
  <c r="F126" i="13"/>
  <c r="E126" i="13"/>
  <c r="D126" i="13"/>
  <c r="Q125" i="13"/>
  <c r="P125" i="13"/>
  <c r="O125" i="13"/>
  <c r="M125" i="13"/>
  <c r="H125" i="13"/>
  <c r="G125" i="13"/>
  <c r="F125" i="13"/>
  <c r="E125" i="13"/>
  <c r="D125" i="13"/>
  <c r="Q124" i="13"/>
  <c r="P124" i="13"/>
  <c r="O124" i="13"/>
  <c r="M124" i="13"/>
  <c r="H124" i="13"/>
  <c r="G124" i="13"/>
  <c r="F124" i="13"/>
  <c r="E124" i="13"/>
  <c r="D124" i="13"/>
  <c r="Q123" i="13"/>
  <c r="P123" i="13"/>
  <c r="O123" i="13"/>
  <c r="M123" i="13"/>
  <c r="H123" i="13"/>
  <c r="G123" i="13"/>
  <c r="F123" i="13"/>
  <c r="E123" i="13"/>
  <c r="D123" i="13"/>
  <c r="Q122" i="13"/>
  <c r="P122" i="13"/>
  <c r="O122" i="13"/>
  <c r="M122" i="13"/>
  <c r="H122" i="13"/>
  <c r="G122" i="13"/>
  <c r="F122" i="13"/>
  <c r="E122" i="13"/>
  <c r="D122" i="13"/>
  <c r="Q121" i="13"/>
  <c r="P121" i="13"/>
  <c r="O121" i="13"/>
  <c r="M121" i="13"/>
  <c r="H121" i="13"/>
  <c r="G121" i="13"/>
  <c r="F121" i="13"/>
  <c r="E121" i="13"/>
  <c r="D121" i="13"/>
  <c r="Q120" i="13"/>
  <c r="P120" i="13"/>
  <c r="O120" i="13"/>
  <c r="M120" i="13"/>
  <c r="H120" i="13"/>
  <c r="G120" i="13"/>
  <c r="F120" i="13"/>
  <c r="E120" i="13"/>
  <c r="D120" i="13"/>
  <c r="Q119" i="13"/>
  <c r="P119" i="13"/>
  <c r="O119" i="13"/>
  <c r="M119" i="13"/>
  <c r="H119" i="13"/>
  <c r="G119" i="13"/>
  <c r="F119" i="13"/>
  <c r="E119" i="13"/>
  <c r="D119" i="13"/>
  <c r="Q118" i="13"/>
  <c r="P118" i="13"/>
  <c r="O118" i="13"/>
  <c r="M118" i="13"/>
  <c r="H118" i="13"/>
  <c r="G118" i="13"/>
  <c r="F118" i="13"/>
  <c r="E118" i="13"/>
  <c r="D118" i="13"/>
  <c r="Q117" i="13"/>
  <c r="P117" i="13"/>
  <c r="O117" i="13"/>
  <c r="M117" i="13"/>
  <c r="H117" i="13"/>
  <c r="G117" i="13"/>
  <c r="F117" i="13"/>
  <c r="E117" i="13"/>
  <c r="D117" i="13"/>
  <c r="Q116" i="13"/>
  <c r="P116" i="13"/>
  <c r="O116" i="13"/>
  <c r="M116" i="13"/>
  <c r="H116" i="13"/>
  <c r="G116" i="13"/>
  <c r="F116" i="13"/>
  <c r="E116" i="13"/>
  <c r="D116" i="13"/>
  <c r="Q115" i="13"/>
  <c r="P115" i="13"/>
  <c r="O115" i="13"/>
  <c r="M115" i="13"/>
  <c r="H115" i="13"/>
  <c r="G115" i="13"/>
  <c r="F115" i="13"/>
  <c r="E115" i="13"/>
  <c r="D115" i="13"/>
  <c r="Q114" i="13"/>
  <c r="P114" i="13"/>
  <c r="O114" i="13"/>
  <c r="M114" i="13"/>
  <c r="H114" i="13"/>
  <c r="G114" i="13"/>
  <c r="F114" i="13"/>
  <c r="E114" i="13"/>
  <c r="D114" i="13"/>
  <c r="Q113" i="13"/>
  <c r="P113" i="13"/>
  <c r="O113" i="13"/>
  <c r="M113" i="13"/>
  <c r="H113" i="13"/>
  <c r="G113" i="13"/>
  <c r="F113" i="13"/>
  <c r="E113" i="13"/>
  <c r="D113" i="13"/>
  <c r="Q112" i="13"/>
  <c r="P112" i="13"/>
  <c r="O112" i="13"/>
  <c r="M112" i="13"/>
  <c r="H112" i="13"/>
  <c r="G112" i="13"/>
  <c r="F112" i="13"/>
  <c r="E112" i="13"/>
  <c r="D112" i="13"/>
  <c r="Q111" i="13"/>
  <c r="P111" i="13"/>
  <c r="O111" i="13"/>
  <c r="M111" i="13"/>
  <c r="H111" i="13"/>
  <c r="G111" i="13"/>
  <c r="F111" i="13"/>
  <c r="E111" i="13"/>
  <c r="D111" i="13"/>
  <c r="Q110" i="13"/>
  <c r="P110" i="13"/>
  <c r="O110" i="13"/>
  <c r="M110" i="13"/>
  <c r="H110" i="13"/>
  <c r="G110" i="13"/>
  <c r="F110" i="13"/>
  <c r="E110" i="13"/>
  <c r="D110" i="13"/>
  <c r="Q109" i="13"/>
  <c r="P109" i="13"/>
  <c r="O109" i="13"/>
  <c r="M109" i="13"/>
  <c r="H109" i="13"/>
  <c r="G109" i="13"/>
  <c r="F109" i="13"/>
  <c r="E109" i="13"/>
  <c r="D109" i="13"/>
  <c r="Q108" i="13"/>
  <c r="P108" i="13"/>
  <c r="O108" i="13"/>
  <c r="M108" i="13"/>
  <c r="H108" i="13"/>
  <c r="G108" i="13"/>
  <c r="F108" i="13"/>
  <c r="E108" i="13"/>
  <c r="D108" i="13"/>
  <c r="Q107" i="13"/>
  <c r="P107" i="13"/>
  <c r="O107" i="13"/>
  <c r="M107" i="13"/>
  <c r="H107" i="13"/>
  <c r="G107" i="13"/>
  <c r="F107" i="13"/>
  <c r="E107" i="13"/>
  <c r="D107" i="13"/>
  <c r="Q106" i="13"/>
  <c r="P106" i="13"/>
  <c r="O106" i="13"/>
  <c r="M106" i="13"/>
  <c r="H106" i="13"/>
  <c r="G106" i="13"/>
  <c r="F106" i="13"/>
  <c r="E106" i="13"/>
  <c r="D106" i="13"/>
  <c r="Q105" i="13"/>
  <c r="P105" i="13"/>
  <c r="O105" i="13"/>
  <c r="M105" i="13"/>
  <c r="H105" i="13"/>
  <c r="G105" i="13"/>
  <c r="F105" i="13"/>
  <c r="E105" i="13"/>
  <c r="D105" i="13"/>
  <c r="Q104" i="13"/>
  <c r="P104" i="13"/>
  <c r="O104" i="13"/>
  <c r="M104" i="13"/>
  <c r="H104" i="13"/>
  <c r="G104" i="13"/>
  <c r="F104" i="13"/>
  <c r="E104" i="13"/>
  <c r="D104" i="13"/>
  <c r="Q103" i="13"/>
  <c r="P103" i="13"/>
  <c r="O103" i="13"/>
  <c r="M103" i="13"/>
  <c r="H103" i="13"/>
  <c r="G103" i="13"/>
  <c r="F103" i="13"/>
  <c r="E103" i="13"/>
  <c r="D103" i="13"/>
  <c r="Q102" i="13"/>
  <c r="P102" i="13"/>
  <c r="O102" i="13"/>
  <c r="M102" i="13"/>
  <c r="H102" i="13"/>
  <c r="G102" i="13"/>
  <c r="F102" i="13"/>
  <c r="E102" i="13"/>
  <c r="D102" i="13"/>
  <c r="Q101" i="13"/>
  <c r="P101" i="13"/>
  <c r="O101" i="13"/>
  <c r="M101" i="13"/>
  <c r="H101" i="13"/>
  <c r="G101" i="13"/>
  <c r="F101" i="13"/>
  <c r="E101" i="13"/>
  <c r="D101" i="13"/>
  <c r="Q100" i="13"/>
  <c r="P100" i="13"/>
  <c r="O100" i="13"/>
  <c r="M100" i="13"/>
  <c r="H100" i="13"/>
  <c r="G100" i="13"/>
  <c r="F100" i="13"/>
  <c r="E100" i="13"/>
  <c r="D100" i="13"/>
  <c r="Q99" i="13"/>
  <c r="P99" i="13"/>
  <c r="O99" i="13"/>
  <c r="M99" i="13"/>
  <c r="H99" i="13"/>
  <c r="G99" i="13"/>
  <c r="F99" i="13"/>
  <c r="E99" i="13"/>
  <c r="D99" i="13"/>
  <c r="Q98" i="13"/>
  <c r="P98" i="13"/>
  <c r="O98" i="13"/>
  <c r="M98" i="13"/>
  <c r="H98" i="13"/>
  <c r="G98" i="13"/>
  <c r="F98" i="13"/>
  <c r="E98" i="13"/>
  <c r="D98" i="13"/>
  <c r="Q97" i="13"/>
  <c r="P97" i="13"/>
  <c r="O97" i="13"/>
  <c r="M97" i="13"/>
  <c r="H97" i="13"/>
  <c r="G97" i="13"/>
  <c r="F97" i="13"/>
  <c r="E97" i="13"/>
  <c r="D97" i="13"/>
  <c r="Q96" i="13"/>
  <c r="P96" i="13"/>
  <c r="O96" i="13"/>
  <c r="M96" i="13"/>
  <c r="H96" i="13"/>
  <c r="G96" i="13"/>
  <c r="F96" i="13"/>
  <c r="E96" i="13"/>
  <c r="D96" i="13"/>
  <c r="Q95" i="13"/>
  <c r="P95" i="13"/>
  <c r="O95" i="13"/>
  <c r="M95" i="13"/>
  <c r="H95" i="13"/>
  <c r="G95" i="13"/>
  <c r="F95" i="13"/>
  <c r="E95" i="13"/>
  <c r="D95" i="13"/>
  <c r="Q94" i="13"/>
  <c r="P94" i="13"/>
  <c r="O94" i="13"/>
  <c r="M94" i="13"/>
  <c r="H94" i="13"/>
  <c r="G94" i="13"/>
  <c r="F94" i="13"/>
  <c r="E94" i="13"/>
  <c r="D94" i="13"/>
  <c r="Q93" i="13"/>
  <c r="P93" i="13"/>
  <c r="O93" i="13"/>
  <c r="M93" i="13"/>
  <c r="H93" i="13"/>
  <c r="G93" i="13"/>
  <c r="F93" i="13"/>
  <c r="E93" i="13"/>
  <c r="D93" i="13"/>
  <c r="Q92" i="13"/>
  <c r="P92" i="13"/>
  <c r="O92" i="13"/>
  <c r="M92" i="13"/>
  <c r="H92" i="13"/>
  <c r="G92" i="13"/>
  <c r="F92" i="13"/>
  <c r="E92" i="13"/>
  <c r="D92" i="13"/>
  <c r="Q91" i="13"/>
  <c r="P91" i="13"/>
  <c r="O91" i="13"/>
  <c r="M91" i="13"/>
  <c r="H91" i="13"/>
  <c r="G91" i="13"/>
  <c r="F91" i="13"/>
  <c r="E91" i="13"/>
  <c r="D91" i="13"/>
  <c r="Q90" i="13"/>
  <c r="P90" i="13"/>
  <c r="O90" i="13"/>
  <c r="M90" i="13"/>
  <c r="H90" i="13"/>
  <c r="G90" i="13"/>
  <c r="F90" i="13"/>
  <c r="E90" i="13"/>
  <c r="D90" i="13"/>
  <c r="Q89" i="13"/>
  <c r="P89" i="13"/>
  <c r="O89" i="13"/>
  <c r="M89" i="13"/>
  <c r="H89" i="13"/>
  <c r="G89" i="13"/>
  <c r="F89" i="13"/>
  <c r="E89" i="13"/>
  <c r="D89" i="13"/>
  <c r="Q88" i="13"/>
  <c r="P88" i="13"/>
  <c r="O88" i="13"/>
  <c r="M88" i="13"/>
  <c r="H88" i="13"/>
  <c r="G88" i="13"/>
  <c r="F88" i="13"/>
  <c r="E88" i="13"/>
  <c r="D88" i="13"/>
  <c r="Q87" i="13"/>
  <c r="P87" i="13"/>
  <c r="O87" i="13"/>
  <c r="M87" i="13"/>
  <c r="H87" i="13"/>
  <c r="G87" i="13"/>
  <c r="F87" i="13"/>
  <c r="E87" i="13"/>
  <c r="D87" i="13"/>
  <c r="Q86" i="13"/>
  <c r="P86" i="13"/>
  <c r="O86" i="13"/>
  <c r="M86" i="13"/>
  <c r="H86" i="13"/>
  <c r="G86" i="13"/>
  <c r="F86" i="13"/>
  <c r="E86" i="13"/>
  <c r="D86" i="13"/>
  <c r="Q85" i="13"/>
  <c r="P85" i="13"/>
  <c r="O85" i="13"/>
  <c r="M85" i="13"/>
  <c r="H85" i="13"/>
  <c r="G85" i="13"/>
  <c r="F85" i="13"/>
  <c r="E85" i="13"/>
  <c r="D85" i="13"/>
  <c r="Q84" i="13"/>
  <c r="P84" i="13"/>
  <c r="O84" i="13"/>
  <c r="M84" i="13"/>
  <c r="H84" i="13"/>
  <c r="G84" i="13"/>
  <c r="F84" i="13"/>
  <c r="E84" i="13"/>
  <c r="D84" i="13"/>
  <c r="Q83" i="13"/>
  <c r="P83" i="13"/>
  <c r="O83" i="13"/>
  <c r="M83" i="13"/>
  <c r="H83" i="13"/>
  <c r="G83" i="13"/>
  <c r="F83" i="13"/>
  <c r="E83" i="13"/>
  <c r="D83" i="13"/>
  <c r="Q82" i="13"/>
  <c r="P82" i="13"/>
  <c r="O82" i="13"/>
  <c r="M82" i="13"/>
  <c r="H82" i="13"/>
  <c r="G82" i="13"/>
  <c r="F82" i="13"/>
  <c r="E82" i="13"/>
  <c r="D82" i="13"/>
  <c r="Q81" i="13"/>
  <c r="P81" i="13"/>
  <c r="O81" i="13"/>
  <c r="M81" i="13"/>
  <c r="H81" i="13"/>
  <c r="G81" i="13"/>
  <c r="F81" i="13"/>
  <c r="E81" i="13"/>
  <c r="D81" i="13"/>
  <c r="Q80" i="13"/>
  <c r="P80" i="13"/>
  <c r="O80" i="13"/>
  <c r="M80" i="13"/>
  <c r="H80" i="13"/>
  <c r="G80" i="13"/>
  <c r="F80" i="13"/>
  <c r="E80" i="13"/>
  <c r="D80" i="13"/>
  <c r="Q79" i="13"/>
  <c r="P79" i="13"/>
  <c r="O79" i="13"/>
  <c r="M79" i="13"/>
  <c r="H79" i="13"/>
  <c r="G79" i="13"/>
  <c r="F79" i="13"/>
  <c r="E79" i="13"/>
  <c r="D79" i="13"/>
  <c r="Q78" i="13"/>
  <c r="P78" i="13"/>
  <c r="O78" i="13"/>
  <c r="M78" i="13"/>
  <c r="H78" i="13"/>
  <c r="G78" i="13"/>
  <c r="F78" i="13"/>
  <c r="E78" i="13"/>
  <c r="D78" i="13"/>
  <c r="Q77" i="13"/>
  <c r="P77" i="13"/>
  <c r="O77" i="13"/>
  <c r="M77" i="13"/>
  <c r="H77" i="13"/>
  <c r="G77" i="13"/>
  <c r="F77" i="13"/>
  <c r="E77" i="13"/>
  <c r="D77" i="13"/>
  <c r="Q76" i="13"/>
  <c r="P76" i="13"/>
  <c r="O76" i="13"/>
  <c r="M76" i="13"/>
  <c r="H76" i="13"/>
  <c r="G76" i="13"/>
  <c r="F76" i="13"/>
  <c r="E76" i="13"/>
  <c r="D76" i="13"/>
  <c r="Q75" i="13"/>
  <c r="P75" i="13"/>
  <c r="O75" i="13"/>
  <c r="M75" i="13"/>
  <c r="H75" i="13"/>
  <c r="G75" i="13"/>
  <c r="F75" i="13"/>
  <c r="E75" i="13"/>
  <c r="D75" i="13"/>
  <c r="Q74" i="13"/>
  <c r="P74" i="13"/>
  <c r="O74" i="13"/>
  <c r="M74" i="13"/>
  <c r="H74" i="13"/>
  <c r="G74" i="13"/>
  <c r="F74" i="13"/>
  <c r="E74" i="13"/>
  <c r="D74" i="13"/>
  <c r="Q73" i="13"/>
  <c r="P73" i="13"/>
  <c r="O73" i="13"/>
  <c r="M73" i="13"/>
  <c r="H73" i="13"/>
  <c r="G73" i="13"/>
  <c r="F73" i="13"/>
  <c r="E73" i="13"/>
  <c r="D73" i="13"/>
  <c r="Q72" i="13"/>
  <c r="P72" i="13"/>
  <c r="O72" i="13"/>
  <c r="M72" i="13"/>
  <c r="H72" i="13"/>
  <c r="G72" i="13"/>
  <c r="F72" i="13"/>
  <c r="E72" i="13"/>
  <c r="D72" i="13"/>
  <c r="Q71" i="13"/>
  <c r="P71" i="13"/>
  <c r="O71" i="13"/>
  <c r="M71" i="13"/>
  <c r="H71" i="13"/>
  <c r="G71" i="13"/>
  <c r="F71" i="13"/>
  <c r="E71" i="13"/>
  <c r="D71" i="13"/>
  <c r="Q70" i="13"/>
  <c r="P70" i="13"/>
  <c r="O70" i="13"/>
  <c r="M70" i="13"/>
  <c r="H70" i="13"/>
  <c r="G70" i="13"/>
  <c r="F70" i="13"/>
  <c r="E70" i="13"/>
  <c r="D70" i="13"/>
  <c r="Q69" i="13"/>
  <c r="P69" i="13"/>
  <c r="O69" i="13"/>
  <c r="M69" i="13"/>
  <c r="H69" i="13"/>
  <c r="G69" i="13"/>
  <c r="F69" i="13"/>
  <c r="E69" i="13"/>
  <c r="D69" i="13"/>
  <c r="Q68" i="13"/>
  <c r="P68" i="13"/>
  <c r="O68" i="13"/>
  <c r="M68" i="13"/>
  <c r="H68" i="13"/>
  <c r="G68" i="13"/>
  <c r="F68" i="13"/>
  <c r="E68" i="13"/>
  <c r="D68" i="13"/>
  <c r="Q67" i="13"/>
  <c r="P67" i="13"/>
  <c r="O67" i="13"/>
  <c r="M67" i="13"/>
  <c r="H67" i="13"/>
  <c r="G67" i="13"/>
  <c r="F67" i="13"/>
  <c r="E67" i="13"/>
  <c r="D67" i="13"/>
  <c r="Q66" i="13"/>
  <c r="P66" i="13"/>
  <c r="O66" i="13"/>
  <c r="M66" i="13"/>
  <c r="H66" i="13"/>
  <c r="G66" i="13"/>
  <c r="F66" i="13"/>
  <c r="E66" i="13"/>
  <c r="D66" i="13"/>
  <c r="Q65" i="13"/>
  <c r="P65" i="13"/>
  <c r="O65" i="13"/>
  <c r="M65" i="13"/>
  <c r="H65" i="13"/>
  <c r="G65" i="13"/>
  <c r="F65" i="13"/>
  <c r="E65" i="13"/>
  <c r="D65" i="13"/>
  <c r="Q64" i="13"/>
  <c r="P64" i="13"/>
  <c r="O64" i="13"/>
  <c r="M64" i="13"/>
  <c r="H64" i="13"/>
  <c r="G64" i="13"/>
  <c r="F64" i="13"/>
  <c r="E64" i="13"/>
  <c r="D64" i="13"/>
  <c r="Q63" i="13"/>
  <c r="P63" i="13"/>
  <c r="O63" i="13"/>
  <c r="M63" i="13"/>
  <c r="H63" i="13"/>
  <c r="G63" i="13"/>
  <c r="F63" i="13"/>
  <c r="E63" i="13"/>
  <c r="D63" i="13"/>
  <c r="Q62" i="13"/>
  <c r="P62" i="13"/>
  <c r="O62" i="13"/>
  <c r="M62" i="13"/>
  <c r="Q61" i="13"/>
  <c r="P61" i="13"/>
  <c r="O61" i="13"/>
  <c r="M61" i="13"/>
  <c r="H61" i="13"/>
  <c r="G61" i="13"/>
  <c r="F61" i="13"/>
  <c r="E61" i="13"/>
  <c r="D61" i="13"/>
  <c r="Q60" i="13"/>
  <c r="P60" i="13"/>
  <c r="O60" i="13"/>
  <c r="M60" i="13"/>
  <c r="H60" i="13"/>
  <c r="G60" i="13"/>
  <c r="F60" i="13"/>
  <c r="E60" i="13"/>
  <c r="D60" i="13"/>
  <c r="Q59" i="13"/>
  <c r="P59" i="13"/>
  <c r="O59" i="13"/>
  <c r="M59" i="13"/>
  <c r="H59" i="13"/>
  <c r="G59" i="13"/>
  <c r="F59" i="13"/>
  <c r="E59" i="13"/>
  <c r="D59" i="13"/>
  <c r="Q58" i="13"/>
  <c r="P58" i="13"/>
  <c r="O58" i="13"/>
  <c r="M58" i="13"/>
  <c r="H58" i="13"/>
  <c r="G58" i="13"/>
  <c r="F58" i="13"/>
  <c r="E58" i="13"/>
  <c r="D58" i="13"/>
  <c r="Q57" i="13"/>
  <c r="P57" i="13"/>
  <c r="O57" i="13"/>
  <c r="M57" i="13"/>
  <c r="H57" i="13"/>
  <c r="G57" i="13"/>
  <c r="F57" i="13"/>
  <c r="E57" i="13"/>
  <c r="D57" i="13"/>
  <c r="Q56" i="13"/>
  <c r="P56" i="13"/>
  <c r="O56" i="13"/>
  <c r="M56" i="13"/>
  <c r="H56" i="13"/>
  <c r="G56" i="13"/>
  <c r="F56" i="13"/>
  <c r="E56" i="13"/>
  <c r="D56" i="13"/>
  <c r="Q55" i="13"/>
  <c r="P55" i="13"/>
  <c r="O55" i="13"/>
  <c r="M55" i="13"/>
  <c r="H55" i="13"/>
  <c r="G55" i="13"/>
  <c r="F55" i="13"/>
  <c r="E55" i="13"/>
  <c r="D55" i="13"/>
  <c r="Q54" i="13"/>
  <c r="P54" i="13"/>
  <c r="O54" i="13"/>
  <c r="M54" i="13"/>
  <c r="H54" i="13"/>
  <c r="G54" i="13"/>
  <c r="F54" i="13"/>
  <c r="E54" i="13"/>
  <c r="D54" i="13"/>
  <c r="Q53" i="13"/>
  <c r="P53" i="13"/>
  <c r="O53" i="13"/>
  <c r="M53" i="13"/>
  <c r="H53" i="13"/>
  <c r="G53" i="13"/>
  <c r="F53" i="13"/>
  <c r="E53" i="13"/>
  <c r="D53" i="13"/>
  <c r="Q52" i="13"/>
  <c r="P52" i="13"/>
  <c r="O52" i="13"/>
  <c r="M52" i="13"/>
  <c r="H52" i="13"/>
  <c r="G52" i="13"/>
  <c r="F52" i="13"/>
  <c r="E52" i="13"/>
  <c r="D52" i="13"/>
  <c r="Q51" i="13"/>
  <c r="P51" i="13"/>
  <c r="O51" i="13"/>
  <c r="M51" i="13"/>
  <c r="H51" i="13"/>
  <c r="G51" i="13"/>
  <c r="F51" i="13"/>
  <c r="E51" i="13"/>
  <c r="D51" i="13"/>
  <c r="Q50" i="13"/>
  <c r="P50" i="13"/>
  <c r="O50" i="13"/>
  <c r="M50" i="13"/>
  <c r="H50" i="13"/>
  <c r="G50" i="13"/>
  <c r="F50" i="13"/>
  <c r="E50" i="13"/>
  <c r="D50" i="13"/>
  <c r="Q49" i="13"/>
  <c r="P49" i="13"/>
  <c r="O49" i="13"/>
  <c r="M49" i="13"/>
  <c r="H49" i="13"/>
  <c r="G49" i="13"/>
  <c r="F49" i="13"/>
  <c r="E49" i="13"/>
  <c r="D49" i="13"/>
  <c r="Q48" i="13"/>
  <c r="P48" i="13"/>
  <c r="O48" i="13"/>
  <c r="M48" i="13"/>
  <c r="H48" i="13"/>
  <c r="G48" i="13"/>
  <c r="F48" i="13"/>
  <c r="E48" i="13"/>
  <c r="D48" i="13"/>
  <c r="Q47" i="13"/>
  <c r="P47" i="13"/>
  <c r="O47" i="13"/>
  <c r="M47" i="13"/>
  <c r="H47" i="13"/>
  <c r="G47" i="13"/>
  <c r="F47" i="13"/>
  <c r="E47" i="13"/>
  <c r="D47" i="13"/>
  <c r="Q46" i="13"/>
  <c r="P46" i="13"/>
  <c r="O46" i="13"/>
  <c r="M46" i="13"/>
  <c r="H46" i="13"/>
  <c r="G46" i="13"/>
  <c r="F46" i="13"/>
  <c r="E46" i="13"/>
  <c r="D46" i="13"/>
  <c r="Q45" i="13"/>
  <c r="P45" i="13"/>
  <c r="O45" i="13"/>
  <c r="M45" i="13"/>
  <c r="H45" i="13"/>
  <c r="G45" i="13"/>
  <c r="F45" i="13"/>
  <c r="E45" i="13"/>
  <c r="D45" i="13"/>
  <c r="Q44" i="13"/>
  <c r="P44" i="13"/>
  <c r="O44" i="13"/>
  <c r="M44" i="13"/>
  <c r="H44" i="13"/>
  <c r="G44" i="13"/>
  <c r="F44" i="13"/>
  <c r="E44" i="13"/>
  <c r="D44" i="13"/>
  <c r="Q43" i="13"/>
  <c r="P43" i="13"/>
  <c r="O43" i="13"/>
  <c r="M43" i="13"/>
  <c r="H43" i="13"/>
  <c r="G43" i="13"/>
  <c r="F43" i="13"/>
  <c r="E43" i="13"/>
  <c r="D43" i="13"/>
  <c r="Q42" i="13"/>
  <c r="P42" i="13"/>
  <c r="O42" i="13"/>
  <c r="M42" i="13"/>
  <c r="H42" i="13"/>
  <c r="G42" i="13"/>
  <c r="F42" i="13"/>
  <c r="E42" i="13"/>
  <c r="D42" i="13"/>
  <c r="Q41" i="13"/>
  <c r="P41" i="13"/>
  <c r="O41" i="13"/>
  <c r="M41" i="13"/>
  <c r="H41" i="13"/>
  <c r="G41" i="13"/>
  <c r="F41" i="13"/>
  <c r="E41" i="13"/>
  <c r="D41" i="13"/>
  <c r="Q40" i="13"/>
  <c r="P40" i="13"/>
  <c r="O40" i="13"/>
  <c r="M40" i="13"/>
  <c r="H40" i="13"/>
  <c r="G40" i="13"/>
  <c r="F40" i="13"/>
  <c r="E40" i="13"/>
  <c r="D40" i="13"/>
  <c r="Q39" i="13"/>
  <c r="P39" i="13"/>
  <c r="O39" i="13"/>
  <c r="M39" i="13"/>
  <c r="H39" i="13"/>
  <c r="G39" i="13"/>
  <c r="F39" i="13"/>
  <c r="E39" i="13"/>
  <c r="D39" i="13"/>
  <c r="Q38" i="13"/>
  <c r="P38" i="13"/>
  <c r="O38" i="13"/>
  <c r="M38" i="13"/>
  <c r="H38" i="13"/>
  <c r="G38" i="13"/>
  <c r="F38" i="13"/>
  <c r="E38" i="13"/>
  <c r="D38" i="13"/>
  <c r="Q37" i="13"/>
  <c r="P37" i="13"/>
  <c r="O37" i="13"/>
  <c r="M37" i="13"/>
  <c r="H37" i="13"/>
  <c r="G37" i="13"/>
  <c r="F37" i="13"/>
  <c r="E37" i="13"/>
  <c r="D37" i="13"/>
  <c r="Q36" i="13"/>
  <c r="P36" i="13"/>
  <c r="O36" i="13"/>
  <c r="M36" i="13"/>
  <c r="H36" i="13"/>
  <c r="G36" i="13"/>
  <c r="F36" i="13"/>
  <c r="E36" i="13"/>
  <c r="D36" i="13"/>
  <c r="Q35" i="13"/>
  <c r="P35" i="13"/>
  <c r="O35" i="13"/>
  <c r="M35" i="13"/>
  <c r="H35" i="13"/>
  <c r="G35" i="13"/>
  <c r="F35" i="13"/>
  <c r="E35" i="13"/>
  <c r="D35" i="13"/>
  <c r="Q34" i="13"/>
  <c r="P34" i="13"/>
  <c r="O34" i="13"/>
  <c r="M34" i="13"/>
  <c r="H34" i="13"/>
  <c r="G34" i="13"/>
  <c r="F34" i="13"/>
  <c r="E34" i="13"/>
  <c r="D34" i="13"/>
  <c r="Q33" i="13"/>
  <c r="P33" i="13"/>
  <c r="O33" i="13"/>
  <c r="M33" i="13"/>
  <c r="H33" i="13"/>
  <c r="G33" i="13"/>
  <c r="F33" i="13"/>
  <c r="E33" i="13"/>
  <c r="D33" i="13"/>
  <c r="Q32" i="13"/>
  <c r="P32" i="13"/>
  <c r="O32" i="13"/>
  <c r="M32" i="13"/>
  <c r="H32" i="13"/>
  <c r="G32" i="13"/>
  <c r="F32" i="13"/>
  <c r="E32" i="13"/>
  <c r="D32" i="13"/>
  <c r="Q31" i="13"/>
  <c r="P31" i="13"/>
  <c r="O31" i="13"/>
  <c r="M31" i="13"/>
  <c r="H31" i="13"/>
  <c r="G31" i="13"/>
  <c r="F31" i="13"/>
  <c r="E31" i="13"/>
  <c r="D31" i="13"/>
  <c r="AA30" i="13"/>
  <c r="AA41" i="13" s="1"/>
  <c r="Z30" i="13"/>
  <c r="Z41" i="13" s="1"/>
  <c r="Y30" i="13"/>
  <c r="Y41" i="13" s="1"/>
  <c r="X30" i="13"/>
  <c r="X41" i="13" s="1"/>
  <c r="W30" i="13"/>
  <c r="W41" i="13" s="1"/>
  <c r="V30" i="13"/>
  <c r="V41" i="13" s="1"/>
  <c r="U30" i="13"/>
  <c r="U41" i="13" s="1"/>
  <c r="Q30" i="13"/>
  <c r="P30" i="13"/>
  <c r="O30" i="13"/>
  <c r="M30" i="13"/>
  <c r="H30" i="13"/>
  <c r="G30" i="13"/>
  <c r="F30" i="13"/>
  <c r="E30" i="13"/>
  <c r="D30" i="13"/>
  <c r="AA29" i="13"/>
  <c r="AA40" i="13" s="1"/>
  <c r="Z29" i="13"/>
  <c r="Z40" i="13" s="1"/>
  <c r="Y29" i="13"/>
  <c r="Y40" i="13" s="1"/>
  <c r="X29" i="13"/>
  <c r="X40" i="13" s="1"/>
  <c r="W29" i="13"/>
  <c r="W40" i="13" s="1"/>
  <c r="V29" i="13"/>
  <c r="V40" i="13" s="1"/>
  <c r="U29" i="13"/>
  <c r="U40" i="13" s="1"/>
  <c r="Q29" i="13"/>
  <c r="P29" i="13"/>
  <c r="O29" i="13"/>
  <c r="M29" i="13"/>
  <c r="H29" i="13"/>
  <c r="G29" i="13"/>
  <c r="F29" i="13"/>
  <c r="E29" i="13"/>
  <c r="D29" i="13"/>
  <c r="AA28" i="13"/>
  <c r="AA39" i="13" s="1"/>
  <c r="Z28" i="13"/>
  <c r="Z39" i="13" s="1"/>
  <c r="Y28" i="13"/>
  <c r="Y39" i="13" s="1"/>
  <c r="X28" i="13"/>
  <c r="X39" i="13" s="1"/>
  <c r="W28" i="13"/>
  <c r="W39" i="13" s="1"/>
  <c r="V28" i="13"/>
  <c r="V39" i="13" s="1"/>
  <c r="U28" i="13"/>
  <c r="U39" i="13" s="1"/>
  <c r="Q28" i="13"/>
  <c r="P28" i="13"/>
  <c r="O28" i="13"/>
  <c r="M28" i="13"/>
  <c r="H28" i="13"/>
  <c r="G28" i="13"/>
  <c r="F28" i="13"/>
  <c r="E28" i="13"/>
  <c r="D28" i="13"/>
  <c r="AA27" i="13"/>
  <c r="AA38" i="13" s="1"/>
  <c r="Z27" i="13"/>
  <c r="Z38" i="13" s="1"/>
  <c r="Y27" i="13"/>
  <c r="Y38" i="13" s="1"/>
  <c r="X27" i="13"/>
  <c r="X38" i="13" s="1"/>
  <c r="W27" i="13"/>
  <c r="W38" i="13" s="1"/>
  <c r="V27" i="13"/>
  <c r="V38" i="13" s="1"/>
  <c r="U27" i="13"/>
  <c r="U38" i="13" s="1"/>
  <c r="Q27" i="13"/>
  <c r="P27" i="13"/>
  <c r="O27" i="13"/>
  <c r="M27" i="13"/>
  <c r="H27" i="13"/>
  <c r="G27" i="13"/>
  <c r="F27" i="13"/>
  <c r="E27" i="13"/>
  <c r="D27" i="13"/>
  <c r="AA26" i="13"/>
  <c r="AA37" i="13" s="1"/>
  <c r="Z26" i="13"/>
  <c r="Z37" i="13" s="1"/>
  <c r="Y26" i="13"/>
  <c r="Y37" i="13" s="1"/>
  <c r="X26" i="13"/>
  <c r="X37" i="13" s="1"/>
  <c r="W26" i="13"/>
  <c r="W37" i="13" s="1"/>
  <c r="V26" i="13"/>
  <c r="V37" i="13" s="1"/>
  <c r="U26" i="13"/>
  <c r="U37" i="13" s="1"/>
  <c r="Q26" i="13"/>
  <c r="P26" i="13"/>
  <c r="O26" i="13"/>
  <c r="M26" i="13"/>
  <c r="H26" i="13"/>
  <c r="G26" i="13"/>
  <c r="F26" i="13"/>
  <c r="E26" i="13"/>
  <c r="D26" i="13"/>
  <c r="Q25" i="13"/>
  <c r="P25" i="13"/>
  <c r="O25" i="13"/>
  <c r="M25" i="13"/>
  <c r="H25" i="13"/>
  <c r="G25" i="13"/>
  <c r="F25" i="13"/>
  <c r="E25" i="13"/>
  <c r="D25" i="13"/>
  <c r="Q24" i="13"/>
  <c r="P24" i="13"/>
  <c r="O24" i="13"/>
  <c r="M24" i="13"/>
  <c r="H24" i="13"/>
  <c r="G24" i="13"/>
  <c r="F24" i="13"/>
  <c r="E24" i="13"/>
  <c r="D24" i="13"/>
  <c r="Q23" i="13"/>
  <c r="P23" i="13"/>
  <c r="O23" i="13"/>
  <c r="M23" i="13"/>
  <c r="H23" i="13"/>
  <c r="G23" i="13"/>
  <c r="F23" i="13"/>
  <c r="E23" i="13"/>
  <c r="D23" i="13"/>
  <c r="Q22" i="13"/>
  <c r="P22" i="13"/>
  <c r="O22" i="13"/>
  <c r="M22" i="13"/>
  <c r="H22" i="13"/>
  <c r="G22" i="13"/>
  <c r="F22" i="13"/>
  <c r="E22" i="13"/>
  <c r="D22" i="13"/>
  <c r="Q21" i="13"/>
  <c r="P21" i="13"/>
  <c r="O21" i="13"/>
  <c r="M21" i="13"/>
  <c r="H21" i="13"/>
  <c r="G21" i="13"/>
  <c r="F21" i="13"/>
  <c r="E21" i="13"/>
  <c r="D21" i="13"/>
  <c r="Q20" i="13"/>
  <c r="P20" i="13"/>
  <c r="O20" i="13"/>
  <c r="M20" i="13"/>
  <c r="H20" i="13"/>
  <c r="G20" i="13"/>
  <c r="F20" i="13"/>
  <c r="E20" i="13"/>
  <c r="D20" i="13"/>
  <c r="Q19" i="13"/>
  <c r="P19" i="13"/>
  <c r="O19" i="13"/>
  <c r="M19" i="13"/>
  <c r="H19" i="13"/>
  <c r="G19" i="13"/>
  <c r="F19" i="13"/>
  <c r="E19" i="13"/>
  <c r="D19" i="13"/>
  <c r="Q18" i="13"/>
  <c r="P18" i="13"/>
  <c r="O18" i="13"/>
  <c r="M18" i="13"/>
  <c r="H18" i="13"/>
  <c r="G18" i="13"/>
  <c r="F18" i="13"/>
  <c r="E18" i="13"/>
  <c r="D18" i="13"/>
  <c r="Q17" i="13"/>
  <c r="P17" i="13"/>
  <c r="O17" i="13"/>
  <c r="M17" i="13"/>
  <c r="H17" i="13"/>
  <c r="G17" i="13"/>
  <c r="F17" i="13"/>
  <c r="E17" i="13"/>
  <c r="D17" i="13"/>
  <c r="Q16" i="13"/>
  <c r="P16" i="13"/>
  <c r="O16" i="13"/>
  <c r="M16" i="13"/>
  <c r="H16" i="13"/>
  <c r="G16" i="13"/>
  <c r="F16" i="13"/>
  <c r="E16" i="13"/>
  <c r="D16" i="13"/>
  <c r="Q15" i="13"/>
  <c r="P15" i="13"/>
  <c r="O15" i="13"/>
  <c r="M15" i="13"/>
  <c r="H15" i="13"/>
  <c r="G15" i="13"/>
  <c r="F15" i="13"/>
  <c r="E15" i="13"/>
  <c r="D15" i="13"/>
  <c r="Q14" i="13"/>
  <c r="P14" i="13"/>
  <c r="O14" i="13"/>
  <c r="M14" i="13"/>
  <c r="H14" i="13"/>
  <c r="G14" i="13"/>
  <c r="F14" i="13"/>
  <c r="E14" i="13"/>
  <c r="D14" i="13"/>
  <c r="Q13" i="13"/>
  <c r="P13" i="13"/>
  <c r="O13" i="13"/>
  <c r="M13" i="13"/>
  <c r="H13" i="13"/>
  <c r="G13" i="13"/>
  <c r="F13" i="13"/>
  <c r="E13" i="13"/>
  <c r="D13" i="13"/>
  <c r="Q12" i="13"/>
  <c r="P12" i="13"/>
  <c r="O12" i="13"/>
  <c r="M12" i="13"/>
  <c r="H12" i="13"/>
  <c r="G12" i="13"/>
  <c r="F12" i="13"/>
  <c r="E12" i="13"/>
  <c r="D12" i="13"/>
  <c r="Q11" i="13"/>
  <c r="P11" i="13"/>
  <c r="O11" i="13"/>
  <c r="M11" i="13"/>
  <c r="H11" i="13"/>
  <c r="G11" i="13"/>
  <c r="F11" i="13"/>
  <c r="E11" i="13"/>
  <c r="D11" i="13"/>
  <c r="Q10" i="13"/>
  <c r="P10" i="13"/>
  <c r="O10" i="13"/>
  <c r="M10" i="13"/>
  <c r="H10" i="13"/>
  <c r="G10" i="13"/>
  <c r="F10" i="13"/>
  <c r="E10" i="13"/>
  <c r="D10" i="13"/>
  <c r="Q9" i="13"/>
  <c r="P9" i="13"/>
  <c r="O9" i="13"/>
  <c r="M9" i="13"/>
  <c r="H9" i="13"/>
  <c r="G9" i="13"/>
  <c r="F9" i="13"/>
  <c r="E9" i="13"/>
  <c r="D9" i="13"/>
  <c r="Q8" i="13"/>
  <c r="P8" i="13"/>
  <c r="O8" i="13"/>
  <c r="M8" i="13"/>
  <c r="H8" i="13"/>
  <c r="G8" i="13"/>
  <c r="F8" i="13"/>
  <c r="E8" i="13"/>
  <c r="D8" i="13"/>
  <c r="Q7" i="13"/>
  <c r="P7" i="13"/>
  <c r="O7" i="13"/>
  <c r="M7" i="13"/>
  <c r="H7" i="13"/>
  <c r="G7" i="13"/>
  <c r="F7" i="13"/>
  <c r="E7" i="13"/>
  <c r="D7" i="13"/>
  <c r="Q6" i="13"/>
  <c r="P6" i="13"/>
  <c r="O6" i="13"/>
  <c r="M6" i="13"/>
  <c r="H6" i="13"/>
  <c r="G6" i="13"/>
  <c r="F6" i="13"/>
  <c r="E6" i="13"/>
  <c r="D6" i="13"/>
  <c r="Q5" i="13"/>
  <c r="P5" i="13"/>
  <c r="O5" i="13"/>
  <c r="M5" i="13"/>
  <c r="H5" i="13"/>
  <c r="G5" i="13"/>
  <c r="F5" i="13"/>
  <c r="E5" i="13"/>
  <c r="D5" i="13"/>
  <c r="Q4" i="13"/>
  <c r="P4" i="13"/>
  <c r="O4" i="13"/>
  <c r="M4" i="13"/>
  <c r="H4" i="13"/>
  <c r="G4" i="13"/>
  <c r="F4" i="13"/>
  <c r="E4" i="13"/>
  <c r="D4" i="13"/>
  <c r="Q3" i="13"/>
  <c r="P3" i="13"/>
  <c r="O3" i="13"/>
  <c r="M3" i="13"/>
  <c r="H3" i="13"/>
  <c r="G3" i="13"/>
  <c r="F3" i="13"/>
  <c r="E3" i="13"/>
  <c r="D3" i="13"/>
  <c r="AZ34" i="9" l="1"/>
  <c r="AZ45" i="9" s="1"/>
  <c r="BB31" i="9"/>
  <c r="BB42" i="9" s="1"/>
  <c r="BC31" i="9"/>
  <c r="BC42" i="9" s="1"/>
  <c r="AY34" i="9"/>
  <c r="AY45" i="9" s="1"/>
  <c r="AZ32" i="9"/>
  <c r="AZ43" i="9" s="1"/>
  <c r="BB32" i="9"/>
  <c r="BB43" i="9" s="1"/>
  <c r="BB34" i="9"/>
  <c r="BB45" i="9" s="1"/>
  <c r="AZ37" i="9"/>
  <c r="BC32" i="9"/>
  <c r="BC43" i="9" s="1"/>
  <c r="AY33" i="9"/>
  <c r="AY44" i="9" s="1"/>
  <c r="AY32" i="9"/>
  <c r="AY43" i="9" s="1"/>
  <c r="BA34" i="9"/>
  <c r="BA45" i="9" s="1"/>
  <c r="BC38" i="9"/>
  <c r="AY39" i="9"/>
  <c r="BA32" i="9"/>
  <c r="BA43" i="9" s="1"/>
  <c r="BC34" i="9"/>
  <c r="BC45" i="9" s="1"/>
  <c r="AZ33" i="9"/>
  <c r="AZ44" i="9" s="1"/>
  <c r="BB37" i="9"/>
  <c r="AY31" i="9"/>
  <c r="AY42" i="9" s="1"/>
  <c r="BA33" i="9"/>
  <c r="BA44" i="9" s="1"/>
  <c r="BC37" i="9"/>
  <c r="AZ31" i="9"/>
  <c r="AZ42" i="9" s="1"/>
  <c r="BB33" i="9"/>
  <c r="BB44" i="9" s="1"/>
  <c r="BA31" i="9"/>
  <c r="BA42" i="9" s="1"/>
  <c r="BC33" i="9"/>
  <c r="BC44" i="9" s="1"/>
  <c r="Y31" i="13"/>
  <c r="Y42" i="13" s="1"/>
  <c r="Y32" i="13"/>
  <c r="Y43" i="13" s="1"/>
  <c r="Y33" i="13"/>
  <c r="Y44" i="13" s="1"/>
  <c r="Y34" i="13"/>
  <c r="Y45" i="13" s="1"/>
  <c r="Z31" i="13"/>
  <c r="Z42" i="13" s="1"/>
  <c r="Z32" i="13"/>
  <c r="Z43" i="13" s="1"/>
  <c r="Z33" i="13"/>
  <c r="Z44" i="13" s="1"/>
  <c r="Z34" i="13"/>
  <c r="Z45" i="13" s="1"/>
  <c r="AA31" i="13"/>
  <c r="AA42" i="13" s="1"/>
  <c r="AA32" i="13"/>
  <c r="AA43" i="13" s="1"/>
  <c r="AA33" i="13"/>
  <c r="AA44" i="13" s="1"/>
  <c r="AA34" i="13"/>
  <c r="AA45" i="13" s="1"/>
  <c r="U31" i="13"/>
  <c r="U42" i="13" s="1"/>
  <c r="U32" i="13"/>
  <c r="U43" i="13" s="1"/>
  <c r="U33" i="13"/>
  <c r="U44" i="13" s="1"/>
  <c r="U34" i="13"/>
  <c r="U45" i="13" s="1"/>
  <c r="V31" i="13"/>
  <c r="V42" i="13" s="1"/>
  <c r="V32" i="13"/>
  <c r="V43" i="13" s="1"/>
  <c r="V33" i="13"/>
  <c r="V44" i="13" s="1"/>
  <c r="V34" i="13"/>
  <c r="V45" i="13" s="1"/>
  <c r="W31" i="13"/>
  <c r="W42" i="13" s="1"/>
  <c r="W32" i="13"/>
  <c r="W43" i="13" s="1"/>
  <c r="W33" i="13"/>
  <c r="W44" i="13" s="1"/>
  <c r="W34" i="13"/>
  <c r="W45" i="13" s="1"/>
  <c r="X31" i="13"/>
  <c r="X42" i="13" s="1"/>
  <c r="X32" i="13"/>
  <c r="X43" i="13" s="1"/>
  <c r="X33" i="13"/>
  <c r="X44" i="13" s="1"/>
  <c r="X34" i="13"/>
  <c r="X45" i="13" s="1"/>
  <c r="BC30" i="5" l="1"/>
  <c r="BC41" i="5" s="1"/>
  <c r="BB30" i="5"/>
  <c r="BB41" i="5" s="1"/>
  <c r="BA30" i="5"/>
  <c r="BA41" i="5" s="1"/>
  <c r="AZ30" i="5"/>
  <c r="AZ41" i="5" s="1"/>
  <c r="AY30" i="5"/>
  <c r="AY41" i="5" s="1"/>
  <c r="BC29" i="5"/>
  <c r="BC40" i="5" s="1"/>
  <c r="BB29" i="5"/>
  <c r="BB40" i="5" s="1"/>
  <c r="BA29" i="5"/>
  <c r="BA40" i="5" s="1"/>
  <c r="AZ29" i="5"/>
  <c r="AZ40" i="5" s="1"/>
  <c r="AY29" i="5"/>
  <c r="AY40" i="5" s="1"/>
  <c r="BC28" i="5"/>
  <c r="BC39" i="5" s="1"/>
  <c r="BB28" i="5"/>
  <c r="BB39" i="5" s="1"/>
  <c r="BA28" i="5"/>
  <c r="BA39" i="5" s="1"/>
  <c r="AZ28" i="5"/>
  <c r="AZ39" i="5" s="1"/>
  <c r="AY28" i="5"/>
  <c r="AY39" i="5" s="1"/>
  <c r="BC27" i="5"/>
  <c r="BC38" i="5" s="1"/>
  <c r="BB27" i="5"/>
  <c r="BB38" i="5" s="1"/>
  <c r="BA27" i="5"/>
  <c r="BA38" i="5" s="1"/>
  <c r="AZ27" i="5"/>
  <c r="AY27" i="5"/>
  <c r="AY38" i="5" s="1"/>
  <c r="BC26" i="5"/>
  <c r="BB26" i="5"/>
  <c r="BA26" i="5"/>
  <c r="AZ26" i="5"/>
  <c r="AZ37" i="5" s="1"/>
  <c r="AY26" i="5"/>
  <c r="BC33" i="5" l="1"/>
  <c r="BC44" i="5" s="1"/>
  <c r="BA31" i="5"/>
  <c r="BA42" i="5" s="1"/>
  <c r="BB31" i="5"/>
  <c r="BB42" i="5" s="1"/>
  <c r="AY34" i="5"/>
  <c r="AY45" i="5" s="1"/>
  <c r="BC31" i="5"/>
  <c r="BC42" i="5" s="1"/>
  <c r="AY32" i="5"/>
  <c r="AY43" i="5" s="1"/>
  <c r="BB37" i="5"/>
  <c r="AZ34" i="5"/>
  <c r="AZ45" i="5" s="1"/>
  <c r="BC32" i="5"/>
  <c r="BC43" i="5" s="1"/>
  <c r="BA34" i="5"/>
  <c r="BA45" i="5" s="1"/>
  <c r="AZ32" i="5"/>
  <c r="AZ43" i="5" s="1"/>
  <c r="BB34" i="5"/>
  <c r="BB45" i="5" s="1"/>
  <c r="BA32" i="5"/>
  <c r="BA43" i="5" s="1"/>
  <c r="BC34" i="5"/>
  <c r="BC45" i="5" s="1"/>
  <c r="BB32" i="5"/>
  <c r="BB43" i="5" s="1"/>
  <c r="AY37" i="5"/>
  <c r="AY33" i="5"/>
  <c r="AY44" i="5" s="1"/>
  <c r="BA37" i="5"/>
  <c r="AZ33" i="5"/>
  <c r="AZ44" i="5" s="1"/>
  <c r="AY31" i="5"/>
  <c r="AY42" i="5" s="1"/>
  <c r="BA33" i="5"/>
  <c r="BA44" i="5" s="1"/>
  <c r="BC37" i="5"/>
  <c r="AZ31" i="5"/>
  <c r="AZ42" i="5" s="1"/>
  <c r="BB33" i="5"/>
  <c r="BB44" i="5" s="1"/>
  <c r="AZ38" i="5"/>
  <c r="BC30" i="4" l="1"/>
  <c r="BC41" i="4" s="1"/>
  <c r="BB30" i="4"/>
  <c r="BB41" i="4" s="1"/>
  <c r="BA30" i="4"/>
  <c r="BA41" i="4" s="1"/>
  <c r="AZ30" i="4"/>
  <c r="AZ41" i="4" s="1"/>
  <c r="AY30" i="4"/>
  <c r="AY41" i="4" s="1"/>
  <c r="BC29" i="4"/>
  <c r="BC40" i="4" s="1"/>
  <c r="BB29" i="4"/>
  <c r="BB40" i="4" s="1"/>
  <c r="BA29" i="4"/>
  <c r="BA40" i="4" s="1"/>
  <c r="AZ29" i="4"/>
  <c r="AZ40" i="4" s="1"/>
  <c r="AY29" i="4"/>
  <c r="AY40" i="4" s="1"/>
  <c r="BC28" i="4"/>
  <c r="BC39" i="4" s="1"/>
  <c r="BB28" i="4"/>
  <c r="BB39" i="4" s="1"/>
  <c r="BA28" i="4"/>
  <c r="BA39" i="4" s="1"/>
  <c r="AZ28" i="4"/>
  <c r="AZ39" i="4" s="1"/>
  <c r="AY28" i="4"/>
  <c r="AY39" i="4" s="1"/>
  <c r="BC27" i="4"/>
  <c r="BC38" i="4" s="1"/>
  <c r="BB27" i="4"/>
  <c r="BB38" i="4" s="1"/>
  <c r="BA27" i="4"/>
  <c r="BA38" i="4" s="1"/>
  <c r="AZ27" i="4"/>
  <c r="AY27" i="4"/>
  <c r="AY38" i="4" s="1"/>
  <c r="BC26" i="4"/>
  <c r="BC37" i="4" s="1"/>
  <c r="BB26" i="4"/>
  <c r="BA26" i="4"/>
  <c r="AZ26" i="4"/>
  <c r="AY26" i="4"/>
  <c r="AY37" i="4" s="1"/>
  <c r="BD30" i="6"/>
  <c r="BD41" i="6" s="1"/>
  <c r="BC30" i="6"/>
  <c r="BC41" i="6" s="1"/>
  <c r="BB30" i="6"/>
  <c r="BB41" i="6" s="1"/>
  <c r="BA30" i="6"/>
  <c r="BA41" i="6" s="1"/>
  <c r="AZ30" i="6"/>
  <c r="AZ41" i="6" s="1"/>
  <c r="BD29" i="6"/>
  <c r="BD40" i="6" s="1"/>
  <c r="BC29" i="6"/>
  <c r="BC40" i="6" s="1"/>
  <c r="BB29" i="6"/>
  <c r="BB40" i="6" s="1"/>
  <c r="BA29" i="6"/>
  <c r="BA40" i="6" s="1"/>
  <c r="AZ29" i="6"/>
  <c r="AZ40" i="6" s="1"/>
  <c r="BD28" i="6"/>
  <c r="BD39" i="6" s="1"/>
  <c r="BC28" i="6"/>
  <c r="BC39" i="6" s="1"/>
  <c r="BB28" i="6"/>
  <c r="BB39" i="6" s="1"/>
  <c r="BA28" i="6"/>
  <c r="BA39" i="6" s="1"/>
  <c r="AZ28" i="6"/>
  <c r="BD27" i="6"/>
  <c r="BC27" i="6"/>
  <c r="BC38" i="6" s="1"/>
  <c r="BB27" i="6"/>
  <c r="BB38" i="6" s="1"/>
  <c r="BA27" i="6"/>
  <c r="BA38" i="6" s="1"/>
  <c r="AZ27" i="6"/>
  <c r="AZ38" i="6" s="1"/>
  <c r="BD26" i="6"/>
  <c r="BC26" i="6"/>
  <c r="BB26" i="6"/>
  <c r="BA26" i="6"/>
  <c r="AZ26" i="6"/>
  <c r="BD30" i="7"/>
  <c r="BD41" i="7" s="1"/>
  <c r="BC30" i="7"/>
  <c r="BC41" i="7" s="1"/>
  <c r="BB30" i="7"/>
  <c r="BB41" i="7" s="1"/>
  <c r="BA30" i="7"/>
  <c r="BA41" i="7" s="1"/>
  <c r="AZ30" i="7"/>
  <c r="AZ41" i="7" s="1"/>
  <c r="BD29" i="7"/>
  <c r="BD40" i="7" s="1"/>
  <c r="BC29" i="7"/>
  <c r="BC40" i="7" s="1"/>
  <c r="BB29" i="7"/>
  <c r="BB40" i="7" s="1"/>
  <c r="BA29" i="7"/>
  <c r="BA40" i="7" s="1"/>
  <c r="AZ29" i="7"/>
  <c r="AZ40" i="7" s="1"/>
  <c r="BD28" i="7"/>
  <c r="BC28" i="7"/>
  <c r="BB28" i="7"/>
  <c r="BB39" i="7" s="1"/>
  <c r="BA28" i="7"/>
  <c r="BA39" i="7" s="1"/>
  <c r="AZ28" i="7"/>
  <c r="AZ39" i="7" s="1"/>
  <c r="BD27" i="7"/>
  <c r="BD38" i="7" s="1"/>
  <c r="BC27" i="7"/>
  <c r="BC38" i="7" s="1"/>
  <c r="BB27" i="7"/>
  <c r="BB38" i="7" s="1"/>
  <c r="BA27" i="7"/>
  <c r="AZ27" i="7"/>
  <c r="BD26" i="7"/>
  <c r="BC26" i="7"/>
  <c r="BB26" i="7"/>
  <c r="BA26" i="7"/>
  <c r="AZ26" i="7"/>
  <c r="AZ31" i="4" l="1"/>
  <c r="AZ42" i="4" s="1"/>
  <c r="BD31" i="6"/>
  <c r="BD42" i="6" s="1"/>
  <c r="AZ34" i="6"/>
  <c r="AZ45" i="6" s="1"/>
  <c r="BB31" i="6"/>
  <c r="BB42" i="6" s="1"/>
  <c r="BC31" i="6"/>
  <c r="BC42" i="6" s="1"/>
  <c r="AZ37" i="6"/>
  <c r="BB37" i="6"/>
  <c r="BC37" i="6"/>
  <c r="BD37" i="6"/>
  <c r="BC32" i="7"/>
  <c r="BC43" i="7" s="1"/>
  <c r="AZ31" i="6"/>
  <c r="AZ42" i="6" s="1"/>
  <c r="BD32" i="6"/>
  <c r="BD43" i="6" s="1"/>
  <c r="BD38" i="6"/>
  <c r="BA34" i="6"/>
  <c r="BA45" i="6" s="1"/>
  <c r="AZ32" i="6"/>
  <c r="AZ43" i="6" s="1"/>
  <c r="BA32" i="6"/>
  <c r="BA43" i="6" s="1"/>
  <c r="BA37" i="6"/>
  <c r="AZ33" i="6"/>
  <c r="AZ44" i="6" s="1"/>
  <c r="AZ39" i="6"/>
  <c r="BB31" i="4"/>
  <c r="BB42" i="4" s="1"/>
  <c r="AZ37" i="4"/>
  <c r="BB34" i="4"/>
  <c r="BB45" i="4" s="1"/>
  <c r="AZ34" i="4"/>
  <c r="AZ45" i="4" s="1"/>
  <c r="BC33" i="4"/>
  <c r="BC44" i="4" s="1"/>
  <c r="AY34" i="4"/>
  <c r="AY45" i="4" s="1"/>
  <c r="BC31" i="4"/>
  <c r="BC42" i="4" s="1"/>
  <c r="BA33" i="4"/>
  <c r="BA44" i="4" s="1"/>
  <c r="AZ32" i="4"/>
  <c r="AZ43" i="4" s="1"/>
  <c r="AY32" i="4"/>
  <c r="AY43" i="4" s="1"/>
  <c r="BA34" i="4"/>
  <c r="BA45" i="4" s="1"/>
  <c r="BC34" i="4"/>
  <c r="BC45" i="4" s="1"/>
  <c r="BC32" i="4"/>
  <c r="BC43" i="4" s="1"/>
  <c r="AY33" i="4"/>
  <c r="AY44" i="4" s="1"/>
  <c r="BA37" i="4"/>
  <c r="BA32" i="4"/>
  <c r="BA43" i="4" s="1"/>
  <c r="AZ33" i="4"/>
  <c r="AZ44" i="4" s="1"/>
  <c r="BB37" i="4"/>
  <c r="BB32" i="4"/>
  <c r="BB43" i="4" s="1"/>
  <c r="AY31" i="4"/>
  <c r="AY42" i="4" s="1"/>
  <c r="BB33" i="4"/>
  <c r="BB44" i="4" s="1"/>
  <c r="BA31" i="4"/>
  <c r="BA42" i="4" s="1"/>
  <c r="AZ38" i="4"/>
  <c r="BB34" i="6"/>
  <c r="BB45" i="6" s="1"/>
  <c r="BC34" i="6"/>
  <c r="BC45" i="6" s="1"/>
  <c r="BB32" i="6"/>
  <c r="BB43" i="6" s="1"/>
  <c r="BC32" i="6"/>
  <c r="BC43" i="6" s="1"/>
  <c r="BA33" i="6"/>
  <c r="BA44" i="6" s="1"/>
  <c r="BD34" i="6"/>
  <c r="BD45" i="6" s="1"/>
  <c r="BB33" i="6"/>
  <c r="BB44" i="6" s="1"/>
  <c r="BA31" i="6"/>
  <c r="BA42" i="6" s="1"/>
  <c r="BC33" i="6"/>
  <c r="BC44" i="6" s="1"/>
  <c r="BD33" i="6"/>
  <c r="BD44" i="6" s="1"/>
  <c r="AZ31" i="7"/>
  <c r="AZ42" i="7" s="1"/>
  <c r="BA31" i="7"/>
  <c r="BA42" i="7" s="1"/>
  <c r="BB31" i="7"/>
  <c r="BB42" i="7" s="1"/>
  <c r="BC31" i="7"/>
  <c r="BC42" i="7" s="1"/>
  <c r="BD34" i="7"/>
  <c r="BD45" i="7" s="1"/>
  <c r="AZ33" i="7"/>
  <c r="AZ44" i="7" s="1"/>
  <c r="BC33" i="7"/>
  <c r="BC44" i="7" s="1"/>
  <c r="AZ37" i="7"/>
  <c r="BD32" i="7"/>
  <c r="BD43" i="7" s="1"/>
  <c r="BA33" i="7"/>
  <c r="BA44" i="7" s="1"/>
  <c r="BB33" i="7"/>
  <c r="BB44" i="7" s="1"/>
  <c r="BB37" i="7"/>
  <c r="BA37" i="7"/>
  <c r="BC34" i="7"/>
  <c r="BC45" i="7" s="1"/>
  <c r="BC37" i="7"/>
  <c r="AZ32" i="7"/>
  <c r="AZ43" i="7" s="1"/>
  <c r="AZ38" i="7"/>
  <c r="BC39" i="7"/>
  <c r="BA32" i="7"/>
  <c r="BA43" i="7" s="1"/>
  <c r="BD33" i="7"/>
  <c r="BD44" i="7" s="1"/>
  <c r="BA38" i="7"/>
  <c r="BD39" i="7"/>
  <c r="BB32" i="7"/>
  <c r="BB43" i="7" s="1"/>
  <c r="AZ34" i="7"/>
  <c r="AZ45" i="7" s="1"/>
  <c r="BD31" i="7"/>
  <c r="BD42" i="7" s="1"/>
  <c r="BA34" i="7"/>
  <c r="BA45" i="7" s="1"/>
  <c r="BD37" i="7"/>
  <c r="BB34" i="7"/>
  <c r="BB45" i="7" s="1"/>
  <c r="BD26" i="8" l="1"/>
  <c r="BD27" i="8"/>
  <c r="BD38" i="8" s="1"/>
  <c r="BD28" i="8"/>
  <c r="BD29" i="8"/>
  <c r="BD40" i="8" s="1"/>
  <c r="BD30" i="8"/>
  <c r="BD41" i="8" s="1"/>
  <c r="BH30" i="8"/>
  <c r="BH41" i="8" s="1"/>
  <c r="BG30" i="8"/>
  <c r="BG41" i="8" s="1"/>
  <c r="BF30" i="8"/>
  <c r="BF41" i="8" s="1"/>
  <c r="BE30" i="8"/>
  <c r="BE41" i="8" s="1"/>
  <c r="BH29" i="8"/>
  <c r="BH40" i="8" s="1"/>
  <c r="BG29" i="8"/>
  <c r="BG40" i="8" s="1"/>
  <c r="BF29" i="8"/>
  <c r="BF40" i="8" s="1"/>
  <c r="BE29" i="8"/>
  <c r="BE40" i="8" s="1"/>
  <c r="BH28" i="8"/>
  <c r="BH39" i="8" s="1"/>
  <c r="BG28" i="8"/>
  <c r="BG39" i="8" s="1"/>
  <c r="BF28" i="8"/>
  <c r="BF39" i="8" s="1"/>
  <c r="BE28" i="8"/>
  <c r="BE39" i="8" s="1"/>
  <c r="BH27" i="8"/>
  <c r="BH38" i="8" s="1"/>
  <c r="BG27" i="8"/>
  <c r="BG38" i="8" s="1"/>
  <c r="BF27" i="8"/>
  <c r="BF38" i="8" s="1"/>
  <c r="BE27" i="8"/>
  <c r="BE38" i="8" s="1"/>
  <c r="BH26" i="8"/>
  <c r="BG26" i="8"/>
  <c r="BG37" i="8" s="1"/>
  <c r="BF26" i="8"/>
  <c r="BF37" i="8" s="1"/>
  <c r="BE26" i="8"/>
  <c r="BH34" i="8" l="1"/>
  <c r="BH45" i="8" s="1"/>
  <c r="BD31" i="8"/>
  <c r="BD42" i="8" s="1"/>
  <c r="BH37" i="8"/>
  <c r="BG31" i="8"/>
  <c r="BG42" i="8" s="1"/>
  <c r="BD37" i="8"/>
  <c r="BD33" i="8"/>
  <c r="BD44" i="8" s="1"/>
  <c r="BD32" i="8"/>
  <c r="BD43" i="8" s="1"/>
  <c r="BD39" i="8"/>
  <c r="BD34" i="8"/>
  <c r="BD45" i="8" s="1"/>
  <c r="BG33" i="8"/>
  <c r="BG44" i="8" s="1"/>
  <c r="BG34" i="8"/>
  <c r="BG45" i="8" s="1"/>
  <c r="BF32" i="8"/>
  <c r="BF43" i="8" s="1"/>
  <c r="BF31" i="8"/>
  <c r="BF42" i="8" s="1"/>
  <c r="BE31" i="8"/>
  <c r="BE42" i="8" s="1"/>
  <c r="BF34" i="8"/>
  <c r="BF45" i="8" s="1"/>
  <c r="BE37" i="8"/>
  <c r="BE34" i="8"/>
  <c r="BE45" i="8" s="1"/>
  <c r="BE32" i="8"/>
  <c r="BE43" i="8" s="1"/>
  <c r="BG32" i="8"/>
  <c r="BG43" i="8" s="1"/>
  <c r="BE33" i="8"/>
  <c r="BE44" i="8" s="1"/>
  <c r="BF33" i="8"/>
  <c r="BF44" i="8" s="1"/>
  <c r="BH32" i="8"/>
  <c r="BH43" i="8" s="1"/>
  <c r="BH33" i="8"/>
  <c r="BH44" i="8" s="1"/>
  <c r="BH31" i="8"/>
  <c r="BH42" i="8" s="1"/>
  <c r="K63" i="6" l="1"/>
  <c r="F63" i="10"/>
  <c r="F3" i="10"/>
  <c r="F4" i="10"/>
  <c r="F5" i="10"/>
  <c r="F6" i="10"/>
  <c r="F7" i="10"/>
  <c r="F8" i="10"/>
  <c r="F9" i="10"/>
  <c r="F10" i="10"/>
  <c r="F11" i="10"/>
  <c r="F12" i="10"/>
  <c r="F13" i="10"/>
  <c r="F14" i="10"/>
  <c r="F15" i="10"/>
  <c r="F16" i="10"/>
  <c r="F17" i="10"/>
  <c r="F18" i="10"/>
  <c r="F19" i="10"/>
  <c r="F20" i="10"/>
  <c r="F21" i="10"/>
  <c r="F22" i="10"/>
  <c r="F23" i="10"/>
  <c r="F24" i="10"/>
  <c r="F25" i="10"/>
  <c r="F26" i="10"/>
  <c r="F27" i="10"/>
  <c r="F28" i="10"/>
  <c r="F29" i="10"/>
  <c r="F30" i="10"/>
  <c r="F31" i="10"/>
  <c r="F32" i="10"/>
  <c r="F33" i="10"/>
  <c r="F34" i="10"/>
  <c r="F35" i="10"/>
  <c r="F36" i="10"/>
  <c r="F37" i="10"/>
  <c r="F38" i="10"/>
  <c r="F39" i="10"/>
  <c r="F40" i="10"/>
  <c r="F41" i="10"/>
  <c r="F42" i="10"/>
  <c r="F43" i="10"/>
  <c r="F44" i="10"/>
  <c r="F45" i="10"/>
  <c r="F46" i="10"/>
  <c r="F47" i="10"/>
  <c r="F48" i="10"/>
  <c r="F49" i="10"/>
  <c r="F50" i="10"/>
  <c r="F51" i="10"/>
  <c r="F52" i="10"/>
  <c r="F53" i="10"/>
  <c r="F54" i="10"/>
  <c r="F55" i="10"/>
  <c r="F56" i="10"/>
  <c r="F57" i="10"/>
  <c r="F58" i="10"/>
  <c r="F59" i="10"/>
  <c r="F60" i="10"/>
  <c r="F61" i="10"/>
  <c r="F62" i="10"/>
  <c r="F64" i="10"/>
  <c r="F65" i="10"/>
  <c r="F66" i="10"/>
  <c r="F67" i="10"/>
  <c r="F68" i="10"/>
  <c r="F69" i="10"/>
  <c r="F70" i="10"/>
  <c r="F71" i="10"/>
  <c r="F72" i="10"/>
  <c r="F73" i="10"/>
  <c r="F74" i="10"/>
  <c r="F75" i="10"/>
  <c r="F76" i="10"/>
  <c r="F77" i="10"/>
  <c r="F78" i="10"/>
  <c r="F79" i="10"/>
  <c r="F80" i="10"/>
  <c r="F81" i="10"/>
  <c r="F82" i="10"/>
  <c r="F83" i="10"/>
  <c r="F84" i="10"/>
  <c r="F85" i="10"/>
  <c r="F86" i="10"/>
  <c r="F87" i="10"/>
  <c r="F88" i="10"/>
  <c r="F89" i="10"/>
  <c r="F90" i="10"/>
  <c r="F91" i="10"/>
  <c r="F92" i="10"/>
  <c r="F93" i="10"/>
  <c r="F94" i="10"/>
  <c r="F95" i="10"/>
  <c r="F96" i="10"/>
  <c r="F97" i="10"/>
  <c r="F98" i="10"/>
  <c r="F99" i="10"/>
  <c r="F100" i="10"/>
  <c r="F101" i="10"/>
  <c r="F102" i="10"/>
  <c r="F103" i="10"/>
  <c r="F104" i="10"/>
  <c r="F105" i="10"/>
  <c r="F106" i="10"/>
  <c r="F107" i="10"/>
  <c r="F108" i="10"/>
  <c r="F109" i="10"/>
  <c r="F110" i="10"/>
  <c r="F111" i="10"/>
  <c r="F112" i="10"/>
  <c r="F113" i="10"/>
  <c r="F114" i="10"/>
  <c r="F115" i="10"/>
  <c r="F116" i="10"/>
  <c r="F117" i="10"/>
  <c r="F118" i="10"/>
  <c r="F119" i="10"/>
  <c r="F120" i="10"/>
  <c r="F121" i="10"/>
  <c r="F122" i="10"/>
  <c r="F123" i="10"/>
  <c r="K64" i="4" l="1"/>
  <c r="C64" i="13" s="1"/>
  <c r="I64" i="13" s="1"/>
  <c r="K65" i="4"/>
  <c r="C65" i="13" s="1"/>
  <c r="I65" i="13" s="1"/>
  <c r="K66" i="4"/>
  <c r="C66" i="13" s="1"/>
  <c r="I66" i="13" s="1"/>
  <c r="K67" i="4"/>
  <c r="C67" i="13" s="1"/>
  <c r="I67" i="13" s="1"/>
  <c r="K68" i="4"/>
  <c r="C68" i="13" s="1"/>
  <c r="I68" i="13" s="1"/>
  <c r="K69" i="4"/>
  <c r="C69" i="13" s="1"/>
  <c r="I69" i="13" s="1"/>
  <c r="K70" i="4"/>
  <c r="C70" i="13" s="1"/>
  <c r="I70" i="13" s="1"/>
  <c r="K71" i="4"/>
  <c r="C71" i="13" s="1"/>
  <c r="I71" i="13" s="1"/>
  <c r="K72" i="4"/>
  <c r="C72" i="13" s="1"/>
  <c r="I72" i="13" s="1"/>
  <c r="K73" i="4"/>
  <c r="C73" i="13" s="1"/>
  <c r="I73" i="13" s="1"/>
  <c r="K74" i="4"/>
  <c r="C74" i="13" s="1"/>
  <c r="I74" i="13" s="1"/>
  <c r="K75" i="4"/>
  <c r="C75" i="13" s="1"/>
  <c r="I75" i="13" s="1"/>
  <c r="K76" i="4"/>
  <c r="C76" i="13" s="1"/>
  <c r="I76" i="13" s="1"/>
  <c r="K77" i="4"/>
  <c r="C77" i="13" s="1"/>
  <c r="I77" i="13" s="1"/>
  <c r="K78" i="4"/>
  <c r="C78" i="13" s="1"/>
  <c r="I78" i="13" s="1"/>
  <c r="K79" i="4"/>
  <c r="C79" i="13" s="1"/>
  <c r="I79" i="13" s="1"/>
  <c r="K80" i="4"/>
  <c r="C80" i="13" s="1"/>
  <c r="I80" i="13" s="1"/>
  <c r="K81" i="4"/>
  <c r="C81" i="13" s="1"/>
  <c r="I81" i="13" s="1"/>
  <c r="K82" i="4"/>
  <c r="C82" i="13" s="1"/>
  <c r="I82" i="13" s="1"/>
  <c r="K83" i="4"/>
  <c r="C83" i="13" s="1"/>
  <c r="I83" i="13" s="1"/>
  <c r="K84" i="4"/>
  <c r="C84" i="13" s="1"/>
  <c r="I84" i="13" s="1"/>
  <c r="K85" i="4"/>
  <c r="C85" i="13" s="1"/>
  <c r="I85" i="13" s="1"/>
  <c r="K86" i="4"/>
  <c r="C86" i="13" s="1"/>
  <c r="I86" i="13" s="1"/>
  <c r="K87" i="4"/>
  <c r="C87" i="13" s="1"/>
  <c r="I87" i="13" s="1"/>
  <c r="K88" i="4"/>
  <c r="C88" i="13" s="1"/>
  <c r="I88" i="13" s="1"/>
  <c r="K89" i="4"/>
  <c r="C89" i="13" s="1"/>
  <c r="I89" i="13" s="1"/>
  <c r="K90" i="4"/>
  <c r="C90" i="13" s="1"/>
  <c r="I90" i="13" s="1"/>
  <c r="K91" i="4"/>
  <c r="C91" i="13" s="1"/>
  <c r="I91" i="13" s="1"/>
  <c r="K92" i="4"/>
  <c r="C92" i="13" s="1"/>
  <c r="I92" i="13" s="1"/>
  <c r="K93" i="4"/>
  <c r="C93" i="13" s="1"/>
  <c r="I93" i="13" s="1"/>
  <c r="K94" i="4"/>
  <c r="C94" i="13" s="1"/>
  <c r="I94" i="13" s="1"/>
  <c r="K95" i="4"/>
  <c r="C95" i="13" s="1"/>
  <c r="I95" i="13" s="1"/>
  <c r="K96" i="4"/>
  <c r="C96" i="13" s="1"/>
  <c r="I96" i="13" s="1"/>
  <c r="K97" i="4"/>
  <c r="C97" i="13" s="1"/>
  <c r="I97" i="13" s="1"/>
  <c r="K98" i="4"/>
  <c r="C98" i="13" s="1"/>
  <c r="I98" i="13" s="1"/>
  <c r="K99" i="4"/>
  <c r="C99" i="13" s="1"/>
  <c r="I99" i="13" s="1"/>
  <c r="K100" i="4"/>
  <c r="C100" i="13" s="1"/>
  <c r="I100" i="13" s="1"/>
  <c r="K101" i="4"/>
  <c r="C101" i="13" s="1"/>
  <c r="I101" i="13" s="1"/>
  <c r="K102" i="4"/>
  <c r="C102" i="13" s="1"/>
  <c r="I102" i="13" s="1"/>
  <c r="K103" i="4"/>
  <c r="C103" i="13" s="1"/>
  <c r="I103" i="13" s="1"/>
  <c r="K104" i="4"/>
  <c r="C104" i="13" s="1"/>
  <c r="I104" i="13" s="1"/>
  <c r="K105" i="4"/>
  <c r="C105" i="13" s="1"/>
  <c r="I105" i="13" s="1"/>
  <c r="K106" i="4"/>
  <c r="C106" i="13" s="1"/>
  <c r="I106" i="13" s="1"/>
  <c r="K107" i="4"/>
  <c r="C107" i="13" s="1"/>
  <c r="I107" i="13" s="1"/>
  <c r="K108" i="4"/>
  <c r="C108" i="13" s="1"/>
  <c r="I108" i="13" s="1"/>
  <c r="K109" i="4"/>
  <c r="C109" i="13" s="1"/>
  <c r="I109" i="13" s="1"/>
  <c r="K110" i="4"/>
  <c r="C110" i="13" s="1"/>
  <c r="I110" i="13" s="1"/>
  <c r="K111" i="4"/>
  <c r="C111" i="13" s="1"/>
  <c r="I111" i="13" s="1"/>
  <c r="K112" i="4"/>
  <c r="C112" i="13" s="1"/>
  <c r="I112" i="13" s="1"/>
  <c r="K113" i="4"/>
  <c r="C113" i="13" s="1"/>
  <c r="I113" i="13" s="1"/>
  <c r="K114" i="4"/>
  <c r="C114" i="13" s="1"/>
  <c r="I114" i="13" s="1"/>
  <c r="K115" i="4"/>
  <c r="C115" i="13" s="1"/>
  <c r="I115" i="13" s="1"/>
  <c r="K116" i="4"/>
  <c r="C116" i="13" s="1"/>
  <c r="I116" i="13" s="1"/>
  <c r="K117" i="4"/>
  <c r="C117" i="13" s="1"/>
  <c r="I117" i="13" s="1"/>
  <c r="K118" i="4"/>
  <c r="C118" i="13" s="1"/>
  <c r="I118" i="13" s="1"/>
  <c r="K119" i="4"/>
  <c r="C119" i="13" s="1"/>
  <c r="I119" i="13" s="1"/>
  <c r="K120" i="4"/>
  <c r="C120" i="13" s="1"/>
  <c r="I120" i="13" s="1"/>
  <c r="K121" i="4"/>
  <c r="C121" i="13" s="1"/>
  <c r="I121" i="13" s="1"/>
  <c r="K122" i="4"/>
  <c r="C122" i="13" s="1"/>
  <c r="I122" i="13" s="1"/>
  <c r="K123" i="4"/>
  <c r="C123" i="13" s="1"/>
  <c r="I123" i="13" s="1"/>
  <c r="K124" i="4"/>
  <c r="C124" i="13" s="1"/>
  <c r="I124" i="13" s="1"/>
  <c r="K125" i="4"/>
  <c r="C125" i="13" s="1"/>
  <c r="I125" i="13" s="1"/>
  <c r="K126" i="4"/>
  <c r="C126" i="13" s="1"/>
  <c r="I126" i="13" s="1"/>
  <c r="K127" i="4"/>
  <c r="C127" i="13" s="1"/>
  <c r="I127" i="13" s="1"/>
  <c r="K128" i="4"/>
  <c r="C128" i="13" s="1"/>
  <c r="I128" i="13" s="1"/>
  <c r="K129" i="4"/>
  <c r="C129" i="13" s="1"/>
  <c r="I129" i="13" s="1"/>
  <c r="K130" i="4"/>
  <c r="C130" i="13" s="1"/>
  <c r="I130" i="13" s="1"/>
  <c r="K131" i="4"/>
  <c r="C131" i="13" s="1"/>
  <c r="I131" i="13" s="1"/>
  <c r="K132" i="4"/>
  <c r="C132" i="13" s="1"/>
  <c r="I132" i="13" s="1"/>
  <c r="K133" i="4"/>
  <c r="C133" i="13" s="1"/>
  <c r="I133" i="13" s="1"/>
  <c r="K134" i="4"/>
  <c r="C134" i="13" s="1"/>
  <c r="I134" i="13" s="1"/>
  <c r="K135" i="4"/>
  <c r="C135" i="13" s="1"/>
  <c r="I135" i="13" s="1"/>
  <c r="K136" i="4"/>
  <c r="C136" i="13" s="1"/>
  <c r="I136" i="13" s="1"/>
  <c r="K137" i="4"/>
  <c r="C137" i="13" s="1"/>
  <c r="I137" i="13" s="1"/>
  <c r="K138" i="4"/>
  <c r="C138" i="13" s="1"/>
  <c r="I138" i="13" s="1"/>
  <c r="K139" i="4"/>
  <c r="C139" i="13" s="1"/>
  <c r="I139" i="13" s="1"/>
  <c r="K140" i="4"/>
  <c r="C140" i="13" s="1"/>
  <c r="I140" i="13" s="1"/>
  <c r="K141" i="4"/>
  <c r="C141" i="13" s="1"/>
  <c r="I141" i="13" s="1"/>
  <c r="K142" i="4"/>
  <c r="C142" i="13" s="1"/>
  <c r="I142" i="13" s="1"/>
  <c r="K143" i="4"/>
  <c r="C143" i="13" s="1"/>
  <c r="I143" i="13" s="1"/>
  <c r="K144" i="4"/>
  <c r="C144" i="13" s="1"/>
  <c r="I144" i="13" s="1"/>
  <c r="K145" i="4"/>
  <c r="C145" i="13" s="1"/>
  <c r="I145" i="13" s="1"/>
  <c r="K146" i="4"/>
  <c r="C146" i="13" s="1"/>
  <c r="I146" i="13" s="1"/>
  <c r="K147" i="4"/>
  <c r="C147" i="13" s="1"/>
  <c r="I147" i="13" s="1"/>
  <c r="K148" i="4"/>
  <c r="C148" i="13" s="1"/>
  <c r="I148" i="13" s="1"/>
  <c r="K149" i="4"/>
  <c r="C149" i="13" s="1"/>
  <c r="I149" i="13" s="1"/>
  <c r="K150" i="4"/>
  <c r="C150" i="13" s="1"/>
  <c r="I150" i="13" s="1"/>
  <c r="K151" i="4"/>
  <c r="C151" i="13" s="1"/>
  <c r="I151" i="13" s="1"/>
  <c r="K152" i="4"/>
  <c r="C152" i="13" s="1"/>
  <c r="I152" i="13" s="1"/>
  <c r="K153" i="4"/>
  <c r="C153" i="13" s="1"/>
  <c r="I153" i="13" s="1"/>
  <c r="K154" i="4"/>
  <c r="C154" i="13" s="1"/>
  <c r="I154" i="13" s="1"/>
  <c r="K155" i="4"/>
  <c r="C155" i="13" s="1"/>
  <c r="I155" i="13" s="1"/>
  <c r="K156" i="4"/>
  <c r="C156" i="13" s="1"/>
  <c r="I156" i="13" s="1"/>
  <c r="K157" i="4"/>
  <c r="C157" i="13" s="1"/>
  <c r="I157" i="13" s="1"/>
  <c r="K158" i="4"/>
  <c r="C158" i="13" s="1"/>
  <c r="I158" i="13" s="1"/>
  <c r="K159" i="4"/>
  <c r="C159" i="13" s="1"/>
  <c r="I159" i="13" s="1"/>
  <c r="K160" i="4"/>
  <c r="C160" i="13" s="1"/>
  <c r="I160" i="13" s="1"/>
  <c r="K161" i="4"/>
  <c r="C161" i="13" s="1"/>
  <c r="I161" i="13" s="1"/>
  <c r="K162" i="4"/>
  <c r="C162" i="13" s="1"/>
  <c r="I162" i="13" s="1"/>
  <c r="K163" i="4"/>
  <c r="C163" i="13" s="1"/>
  <c r="I163" i="13" s="1"/>
  <c r="K164" i="4"/>
  <c r="C164" i="13" s="1"/>
  <c r="I164" i="13" s="1"/>
  <c r="K165" i="4"/>
  <c r="C165" i="13" s="1"/>
  <c r="I165" i="13" s="1"/>
  <c r="K166" i="4"/>
  <c r="C166" i="13" s="1"/>
  <c r="I166" i="13" s="1"/>
  <c r="K167" i="4"/>
  <c r="C167" i="13" s="1"/>
  <c r="I167" i="13" s="1"/>
  <c r="K168" i="4"/>
  <c r="C168" i="13" s="1"/>
  <c r="I168" i="13" s="1"/>
  <c r="K169" i="4"/>
  <c r="C169" i="13" s="1"/>
  <c r="I169" i="13" s="1"/>
  <c r="K170" i="4"/>
  <c r="C170" i="13" s="1"/>
  <c r="I170" i="13" s="1"/>
  <c r="K171" i="4"/>
  <c r="C171" i="13" s="1"/>
  <c r="I171" i="13" s="1"/>
  <c r="K172" i="4"/>
  <c r="C172" i="13" s="1"/>
  <c r="I172" i="13" s="1"/>
  <c r="K173" i="4"/>
  <c r="C173" i="13" s="1"/>
  <c r="I173" i="13" s="1"/>
  <c r="K174" i="4"/>
  <c r="C174" i="13" s="1"/>
  <c r="I174" i="13" s="1"/>
  <c r="K175" i="4"/>
  <c r="C175" i="13" s="1"/>
  <c r="I175" i="13" s="1"/>
  <c r="K176" i="4"/>
  <c r="C176" i="13" s="1"/>
  <c r="I176" i="13" s="1"/>
  <c r="K177" i="4"/>
  <c r="C177" i="13" s="1"/>
  <c r="I177" i="13" s="1"/>
  <c r="K178" i="4"/>
  <c r="C178" i="13" s="1"/>
  <c r="I178" i="13" s="1"/>
  <c r="K179" i="4"/>
  <c r="C179" i="13" s="1"/>
  <c r="I179" i="13" s="1"/>
  <c r="K180" i="4"/>
  <c r="C180" i="13" s="1"/>
  <c r="I180" i="13" s="1"/>
  <c r="K181" i="4"/>
  <c r="C181" i="13" s="1"/>
  <c r="I181" i="13" s="1"/>
  <c r="K182" i="4"/>
  <c r="C182" i="13" s="1"/>
  <c r="I182" i="13" s="1"/>
  <c r="K183" i="4"/>
  <c r="C183" i="13" s="1"/>
  <c r="I183" i="13" s="1"/>
  <c r="K184" i="4"/>
  <c r="C184" i="13" s="1"/>
  <c r="I184" i="13" s="1"/>
  <c r="K185" i="4"/>
  <c r="C185" i="13" s="1"/>
  <c r="I185" i="13" s="1"/>
  <c r="K186" i="4"/>
  <c r="C186" i="13" s="1"/>
  <c r="I186" i="13" s="1"/>
  <c r="K187" i="4"/>
  <c r="C187" i="13" s="1"/>
  <c r="I187" i="13" s="1"/>
  <c r="K188" i="4"/>
  <c r="C188" i="13" s="1"/>
  <c r="I188" i="13" s="1"/>
  <c r="K189" i="4"/>
  <c r="C189" i="13" s="1"/>
  <c r="I189" i="13" s="1"/>
  <c r="K190" i="4"/>
  <c r="C190" i="13" s="1"/>
  <c r="I190" i="13" s="1"/>
  <c r="K191" i="4"/>
  <c r="C191" i="13" s="1"/>
  <c r="I191" i="13" s="1"/>
  <c r="K192" i="4"/>
  <c r="C192" i="13" s="1"/>
  <c r="I192" i="13" s="1"/>
  <c r="K193" i="4"/>
  <c r="C193" i="13" s="1"/>
  <c r="I193" i="13" s="1"/>
  <c r="K194" i="4"/>
  <c r="C194" i="13" s="1"/>
  <c r="I194" i="13" s="1"/>
  <c r="K195" i="4"/>
  <c r="C195" i="13" s="1"/>
  <c r="I195" i="13" s="1"/>
  <c r="K196" i="4"/>
  <c r="C196" i="13" s="1"/>
  <c r="I196" i="13" s="1"/>
  <c r="K197" i="4"/>
  <c r="C197" i="13" s="1"/>
  <c r="I197" i="13" s="1"/>
  <c r="K198" i="4"/>
  <c r="C198" i="13" s="1"/>
  <c r="I198" i="13" s="1"/>
  <c r="K199" i="4"/>
  <c r="C199" i="13" s="1"/>
  <c r="I199" i="13" s="1"/>
  <c r="K200" i="4"/>
  <c r="C200" i="13" s="1"/>
  <c r="I200" i="13" s="1"/>
  <c r="K201" i="4"/>
  <c r="C201" i="13" s="1"/>
  <c r="I201" i="13" s="1"/>
  <c r="K202" i="4"/>
  <c r="C202" i="13" s="1"/>
  <c r="I202" i="13" s="1"/>
  <c r="K203" i="4"/>
  <c r="C203" i="13" s="1"/>
  <c r="I203" i="13" s="1"/>
  <c r="K204" i="4"/>
  <c r="C204" i="13" s="1"/>
  <c r="I204" i="13" s="1"/>
  <c r="K205" i="4"/>
  <c r="C205" i="13" s="1"/>
  <c r="I205" i="13" s="1"/>
  <c r="K206" i="4"/>
  <c r="C206" i="13" s="1"/>
  <c r="I206" i="13" s="1"/>
  <c r="K207" i="4"/>
  <c r="C207" i="13" s="1"/>
  <c r="I207" i="13" s="1"/>
  <c r="K208" i="4"/>
  <c r="C208" i="13" s="1"/>
  <c r="I208" i="13" s="1"/>
  <c r="K209" i="4"/>
  <c r="C209" i="13" s="1"/>
  <c r="I209" i="13" s="1"/>
  <c r="K210" i="4"/>
  <c r="C210" i="13" s="1"/>
  <c r="I210" i="13" s="1"/>
  <c r="K211" i="4"/>
  <c r="C211" i="13" s="1"/>
  <c r="I211" i="13" s="1"/>
  <c r="K212" i="4"/>
  <c r="C212" i="13" s="1"/>
  <c r="I212" i="13" s="1"/>
  <c r="K213" i="4"/>
  <c r="C213" i="13" s="1"/>
  <c r="I213" i="13" s="1"/>
  <c r="K214" i="4"/>
  <c r="C214" i="13" s="1"/>
  <c r="I214" i="13" s="1"/>
  <c r="K215" i="4"/>
  <c r="C215" i="13" s="1"/>
  <c r="I215" i="13" s="1"/>
  <c r="K216" i="4"/>
  <c r="C216" i="13" s="1"/>
  <c r="I216" i="13" s="1"/>
  <c r="K217" i="4"/>
  <c r="C217" i="13" s="1"/>
  <c r="I217" i="13" s="1"/>
  <c r="K218" i="4"/>
  <c r="C218" i="13" s="1"/>
  <c r="I218" i="13" s="1"/>
  <c r="K219" i="4"/>
  <c r="C219" i="13" s="1"/>
  <c r="I219" i="13" s="1"/>
  <c r="K220" i="4"/>
  <c r="C220" i="13" s="1"/>
  <c r="I220" i="13" s="1"/>
  <c r="K221" i="4"/>
  <c r="C221" i="13" s="1"/>
  <c r="I221" i="13" s="1"/>
  <c r="K222" i="4"/>
  <c r="C222" i="13" s="1"/>
  <c r="I222" i="13" s="1"/>
  <c r="K223" i="4"/>
  <c r="C223" i="13" s="1"/>
  <c r="I223" i="13" s="1"/>
  <c r="K224" i="4"/>
  <c r="C224" i="13" s="1"/>
  <c r="I224" i="13" s="1"/>
  <c r="K225" i="4"/>
  <c r="C225" i="13" s="1"/>
  <c r="I225" i="13" s="1"/>
  <c r="K226" i="4"/>
  <c r="C226" i="13" s="1"/>
  <c r="I226" i="13" s="1"/>
  <c r="K227" i="4"/>
  <c r="C227" i="13" s="1"/>
  <c r="I227" i="13" s="1"/>
  <c r="K228" i="4"/>
  <c r="C228" i="13" s="1"/>
  <c r="I228" i="13" s="1"/>
  <c r="K229" i="4"/>
  <c r="C229" i="13" s="1"/>
  <c r="I229" i="13" s="1"/>
  <c r="K230" i="4"/>
  <c r="C230" i="13" s="1"/>
  <c r="I230" i="13" s="1"/>
  <c r="K231" i="4"/>
  <c r="C231" i="13" s="1"/>
  <c r="I231" i="13" s="1"/>
  <c r="K232" i="4"/>
  <c r="C232" i="13" s="1"/>
  <c r="I232" i="13" s="1"/>
  <c r="K233" i="4"/>
  <c r="C233" i="13" s="1"/>
  <c r="I233" i="13" s="1"/>
  <c r="K234" i="4"/>
  <c r="C234" i="13" s="1"/>
  <c r="I234" i="13" s="1"/>
  <c r="K235" i="4"/>
  <c r="C235" i="13" s="1"/>
  <c r="I235" i="13" s="1"/>
  <c r="K236" i="4"/>
  <c r="C236" i="13" s="1"/>
  <c r="I236" i="13" s="1"/>
  <c r="K237" i="4"/>
  <c r="C237" i="13" s="1"/>
  <c r="I237" i="13" s="1"/>
  <c r="K238" i="4"/>
  <c r="C238" i="13" s="1"/>
  <c r="I238" i="13" s="1"/>
  <c r="K239" i="4"/>
  <c r="C239" i="13" s="1"/>
  <c r="I239" i="13" s="1"/>
  <c r="K240" i="4"/>
  <c r="C240" i="13" s="1"/>
  <c r="I240" i="13" s="1"/>
  <c r="K241" i="4"/>
  <c r="C241" i="13" s="1"/>
  <c r="I241" i="13" s="1"/>
  <c r="K242" i="4"/>
  <c r="C242" i="13" s="1"/>
  <c r="I242" i="13" s="1"/>
  <c r="K243" i="4"/>
  <c r="C243" i="13" s="1"/>
  <c r="I243" i="13" s="1"/>
  <c r="K244" i="4"/>
  <c r="C244" i="13" s="1"/>
  <c r="I244" i="13" s="1"/>
  <c r="K245" i="4"/>
  <c r="C245" i="13" s="1"/>
  <c r="I245" i="13" s="1"/>
  <c r="K246" i="4"/>
  <c r="C246" i="13" s="1"/>
  <c r="I246" i="13" s="1"/>
  <c r="K247" i="4"/>
  <c r="C247" i="13" s="1"/>
  <c r="I247" i="13" s="1"/>
  <c r="K248" i="4"/>
  <c r="C248" i="13" s="1"/>
  <c r="I248" i="13" s="1"/>
  <c r="K249" i="4"/>
  <c r="C249" i="13" s="1"/>
  <c r="I249" i="13" s="1"/>
  <c r="K250" i="4"/>
  <c r="C250" i="13" s="1"/>
  <c r="I250" i="13" s="1"/>
  <c r="K251" i="4"/>
  <c r="C251" i="13" s="1"/>
  <c r="I251" i="13" s="1"/>
  <c r="K252" i="4"/>
  <c r="C252" i="13" s="1"/>
  <c r="I252" i="13" s="1"/>
  <c r="K253" i="4"/>
  <c r="C253" i="13" s="1"/>
  <c r="I253" i="13" s="1"/>
  <c r="K254" i="4"/>
  <c r="C254" i="13" s="1"/>
  <c r="I254" i="13" s="1"/>
  <c r="K255" i="4"/>
  <c r="C255" i="13" s="1"/>
  <c r="I255" i="13" s="1"/>
  <c r="K256" i="4"/>
  <c r="C256" i="13" s="1"/>
  <c r="I256" i="13" s="1"/>
  <c r="K257" i="4"/>
  <c r="C257" i="13" s="1"/>
  <c r="I257" i="13" s="1"/>
  <c r="K258" i="4"/>
  <c r="C258" i="13" s="1"/>
  <c r="I258" i="13" s="1"/>
  <c r="K259" i="4"/>
  <c r="C259" i="13" s="1"/>
  <c r="I259" i="13" s="1"/>
  <c r="K260" i="4"/>
  <c r="C260" i="13" s="1"/>
  <c r="I260" i="13" s="1"/>
  <c r="K261" i="4"/>
  <c r="C261" i="13" s="1"/>
  <c r="I261" i="13" s="1"/>
  <c r="K262" i="4"/>
  <c r="C262" i="13" s="1"/>
  <c r="I262" i="13" s="1"/>
  <c r="K263" i="4"/>
  <c r="C263" i="13" s="1"/>
  <c r="I263" i="13" s="1"/>
  <c r="K264" i="4"/>
  <c r="C264" i="13" s="1"/>
  <c r="I264" i="13" s="1"/>
  <c r="K265" i="4"/>
  <c r="C265" i="13" s="1"/>
  <c r="I265" i="13" s="1"/>
  <c r="K266" i="4"/>
  <c r="C266" i="13" s="1"/>
  <c r="I266" i="13" s="1"/>
  <c r="K267" i="4"/>
  <c r="C267" i="13" s="1"/>
  <c r="I267" i="13" s="1"/>
  <c r="K268" i="4"/>
  <c r="C268" i="13" s="1"/>
  <c r="I268" i="13" s="1"/>
  <c r="K269" i="4"/>
  <c r="C269" i="13" s="1"/>
  <c r="I269" i="13" s="1"/>
  <c r="K270" i="4"/>
  <c r="C270" i="13" s="1"/>
  <c r="I270" i="13" s="1"/>
  <c r="K271" i="4"/>
  <c r="C271" i="13" s="1"/>
  <c r="I271" i="13" s="1"/>
  <c r="K272" i="4"/>
  <c r="C272" i="13" s="1"/>
  <c r="I272" i="13" s="1"/>
  <c r="K273" i="4"/>
  <c r="C273" i="13" s="1"/>
  <c r="I273" i="13" s="1"/>
  <c r="K274" i="4"/>
  <c r="C274" i="13" s="1"/>
  <c r="I274" i="13" s="1"/>
  <c r="K275" i="4"/>
  <c r="C275" i="13" s="1"/>
  <c r="I275" i="13" s="1"/>
  <c r="K276" i="4"/>
  <c r="C276" i="13" s="1"/>
  <c r="I276" i="13" s="1"/>
  <c r="K277" i="4"/>
  <c r="C277" i="13" s="1"/>
  <c r="I277" i="13" s="1"/>
  <c r="K278" i="4"/>
  <c r="C278" i="13" s="1"/>
  <c r="I278" i="13" s="1"/>
  <c r="K279" i="4"/>
  <c r="C279" i="13" s="1"/>
  <c r="I279" i="13" s="1"/>
  <c r="K280" i="4"/>
  <c r="C280" i="13" s="1"/>
  <c r="I280" i="13" s="1"/>
  <c r="K281" i="4"/>
  <c r="C281" i="13" s="1"/>
  <c r="I281" i="13" s="1"/>
  <c r="K282" i="4"/>
  <c r="C282" i="13" s="1"/>
  <c r="I282" i="13" s="1"/>
  <c r="K283" i="4"/>
  <c r="C283" i="13" s="1"/>
  <c r="I283" i="13" s="1"/>
  <c r="K284" i="4"/>
  <c r="C284" i="13" s="1"/>
  <c r="I284" i="13" s="1"/>
  <c r="K285" i="4"/>
  <c r="C285" i="13" s="1"/>
  <c r="I285" i="13" s="1"/>
  <c r="K286" i="4"/>
  <c r="C286" i="13" s="1"/>
  <c r="I286" i="13" s="1"/>
  <c r="K287" i="4"/>
  <c r="C287" i="13" s="1"/>
  <c r="I287" i="13" s="1"/>
  <c r="K288" i="4"/>
  <c r="C288" i="13" s="1"/>
  <c r="I288" i="13" s="1"/>
  <c r="K289" i="4"/>
  <c r="C289" i="13" s="1"/>
  <c r="I289" i="13" s="1"/>
  <c r="K290" i="4"/>
  <c r="C290" i="13" s="1"/>
  <c r="I290" i="13" s="1"/>
  <c r="K291" i="4"/>
  <c r="C291" i="13" s="1"/>
  <c r="I291" i="13" s="1"/>
  <c r="K292" i="4"/>
  <c r="C292" i="13" s="1"/>
  <c r="I292" i="13" s="1"/>
  <c r="K293" i="4"/>
  <c r="C293" i="13" s="1"/>
  <c r="I293" i="13" s="1"/>
  <c r="K294" i="4"/>
  <c r="C294" i="13" s="1"/>
  <c r="I294" i="13" s="1"/>
  <c r="K295" i="4"/>
  <c r="C295" i="13" s="1"/>
  <c r="I295" i="13" s="1"/>
  <c r="K296" i="4"/>
  <c r="C296" i="13" s="1"/>
  <c r="I296" i="13" s="1"/>
  <c r="K297" i="4"/>
  <c r="C297" i="13" s="1"/>
  <c r="I297" i="13" s="1"/>
  <c r="K298" i="4"/>
  <c r="C298" i="13" s="1"/>
  <c r="I298" i="13" s="1"/>
  <c r="K299" i="4"/>
  <c r="C299" i="13" s="1"/>
  <c r="I299" i="13" s="1"/>
  <c r="K300" i="4"/>
  <c r="C300" i="13" s="1"/>
  <c r="I300" i="13" s="1"/>
  <c r="K301" i="4"/>
  <c r="C301" i="13" s="1"/>
  <c r="I301" i="13" s="1"/>
  <c r="K302" i="4"/>
  <c r="C302" i="13" s="1"/>
  <c r="I302" i="13" s="1"/>
  <c r="K303" i="4"/>
  <c r="C303" i="13" s="1"/>
  <c r="I303" i="13" s="1"/>
  <c r="K304" i="4"/>
  <c r="C304" i="13" s="1"/>
  <c r="I304" i="13" s="1"/>
  <c r="K305" i="4"/>
  <c r="C305" i="13" s="1"/>
  <c r="I305" i="13" s="1"/>
  <c r="K306" i="4"/>
  <c r="C306" i="13" s="1"/>
  <c r="I306" i="13" s="1"/>
  <c r="K307" i="4"/>
  <c r="C307" i="13" s="1"/>
  <c r="I307" i="13" s="1"/>
  <c r="K308" i="4"/>
  <c r="C308" i="13" s="1"/>
  <c r="I308" i="13" s="1"/>
  <c r="K309" i="4"/>
  <c r="C309" i="13" s="1"/>
  <c r="I309" i="13" s="1"/>
  <c r="K310" i="4"/>
  <c r="C310" i="13" s="1"/>
  <c r="I310" i="13" s="1"/>
  <c r="K311" i="4"/>
  <c r="C311" i="13" s="1"/>
  <c r="I311" i="13" s="1"/>
  <c r="K312" i="4"/>
  <c r="C312" i="13" s="1"/>
  <c r="I312" i="13" s="1"/>
  <c r="K313" i="4"/>
  <c r="C313" i="13" s="1"/>
  <c r="I313" i="13" s="1"/>
  <c r="K314" i="4"/>
  <c r="C314" i="13" s="1"/>
  <c r="I314" i="13" s="1"/>
  <c r="K315" i="4"/>
  <c r="C315" i="13" s="1"/>
  <c r="I315" i="13" s="1"/>
  <c r="K316" i="4"/>
  <c r="C316" i="13" s="1"/>
  <c r="I316" i="13" s="1"/>
  <c r="K317" i="4"/>
  <c r="C317" i="13" s="1"/>
  <c r="I317" i="13" s="1"/>
  <c r="K318" i="4"/>
  <c r="C318" i="13" s="1"/>
  <c r="I318" i="13" s="1"/>
  <c r="K319" i="4"/>
  <c r="C319" i="13" s="1"/>
  <c r="I319" i="13" s="1"/>
  <c r="K320" i="4"/>
  <c r="C320" i="13" s="1"/>
  <c r="I320" i="13" s="1"/>
  <c r="K321" i="4"/>
  <c r="C321" i="13" s="1"/>
  <c r="I321" i="13" s="1"/>
  <c r="K322" i="4"/>
  <c r="C322" i="13" s="1"/>
  <c r="I322" i="13" s="1"/>
  <c r="K323" i="4"/>
  <c r="C323" i="13" s="1"/>
  <c r="I323" i="13" s="1"/>
  <c r="K324" i="4"/>
  <c r="C324" i="13" s="1"/>
  <c r="I324" i="13" s="1"/>
  <c r="K325" i="4"/>
  <c r="C325" i="13" s="1"/>
  <c r="I325" i="13" s="1"/>
  <c r="K326" i="4"/>
  <c r="C326" i="13" s="1"/>
  <c r="I326" i="13" s="1"/>
  <c r="K327" i="4"/>
  <c r="C327" i="13" s="1"/>
  <c r="I327" i="13" s="1"/>
  <c r="K328" i="4"/>
  <c r="C328" i="13" s="1"/>
  <c r="I328" i="13" s="1"/>
  <c r="K329" i="4"/>
  <c r="C329" i="13" s="1"/>
  <c r="I329" i="13" s="1"/>
  <c r="K330" i="4"/>
  <c r="C330" i="13" s="1"/>
  <c r="I330" i="13" s="1"/>
  <c r="K331" i="4"/>
  <c r="C331" i="13" s="1"/>
  <c r="I331" i="13" s="1"/>
  <c r="K332" i="4"/>
  <c r="C332" i="13" s="1"/>
  <c r="I332" i="13" s="1"/>
  <c r="K333" i="4"/>
  <c r="C333" i="13" s="1"/>
  <c r="I333" i="13" s="1"/>
  <c r="K334" i="4"/>
  <c r="C334" i="13" s="1"/>
  <c r="I334" i="13" s="1"/>
  <c r="K335" i="4"/>
  <c r="C335" i="13" s="1"/>
  <c r="I335" i="13" s="1"/>
  <c r="K336" i="4"/>
  <c r="C336" i="13" s="1"/>
  <c r="I336" i="13" s="1"/>
  <c r="K337" i="4"/>
  <c r="C337" i="13" s="1"/>
  <c r="I337" i="13" s="1"/>
  <c r="K338" i="4"/>
  <c r="C338" i="13" s="1"/>
  <c r="I338" i="13" s="1"/>
  <c r="K339" i="4"/>
  <c r="C339" i="13" s="1"/>
  <c r="I339" i="13" s="1"/>
  <c r="K340" i="4"/>
  <c r="C340" i="13" s="1"/>
  <c r="I340" i="13" s="1"/>
  <c r="K341" i="4"/>
  <c r="C341" i="13" s="1"/>
  <c r="I341" i="13" s="1"/>
  <c r="K342" i="4"/>
  <c r="C342" i="13" s="1"/>
  <c r="I342" i="13" s="1"/>
  <c r="K343" i="4"/>
  <c r="C343" i="13" s="1"/>
  <c r="I343" i="13" s="1"/>
  <c r="K344" i="4"/>
  <c r="C344" i="13" s="1"/>
  <c r="I344" i="13" s="1"/>
  <c r="K345" i="4"/>
  <c r="C345" i="13" s="1"/>
  <c r="I345" i="13" s="1"/>
  <c r="K346" i="4"/>
  <c r="C346" i="13" s="1"/>
  <c r="I346" i="13" s="1"/>
  <c r="K347" i="4"/>
  <c r="C347" i="13" s="1"/>
  <c r="I347" i="13" s="1"/>
  <c r="K348" i="4"/>
  <c r="C348" i="13" s="1"/>
  <c r="I348" i="13" s="1"/>
  <c r="K349" i="4"/>
  <c r="C349" i="13" s="1"/>
  <c r="I349" i="13" s="1"/>
  <c r="K350" i="4"/>
  <c r="C350" i="13" s="1"/>
  <c r="I350" i="13" s="1"/>
  <c r="K351" i="4"/>
  <c r="C351" i="13" s="1"/>
  <c r="I351" i="13" s="1"/>
  <c r="K352" i="4"/>
  <c r="C352" i="13" s="1"/>
  <c r="I352" i="13" s="1"/>
  <c r="K353" i="4"/>
  <c r="C353" i="13" s="1"/>
  <c r="I353" i="13" s="1"/>
  <c r="K354" i="4"/>
  <c r="C354" i="13" s="1"/>
  <c r="I354" i="13" s="1"/>
  <c r="K355" i="4"/>
  <c r="C355" i="13" s="1"/>
  <c r="I355" i="13" s="1"/>
  <c r="K356" i="4"/>
  <c r="C356" i="13" s="1"/>
  <c r="I356" i="13" s="1"/>
  <c r="K357" i="4"/>
  <c r="C357" i="13" s="1"/>
  <c r="I357" i="13" s="1"/>
  <c r="K358" i="4"/>
  <c r="C358" i="13" s="1"/>
  <c r="I358" i="13" s="1"/>
  <c r="K359" i="4"/>
  <c r="C359" i="13" s="1"/>
  <c r="I359" i="13" s="1"/>
  <c r="K360" i="4"/>
  <c r="C360" i="13" s="1"/>
  <c r="I360" i="13" s="1"/>
  <c r="K361" i="4"/>
  <c r="C361" i="13" s="1"/>
  <c r="I361" i="13" s="1"/>
  <c r="K362" i="4"/>
  <c r="C362" i="13" s="1"/>
  <c r="I362" i="13" s="1"/>
  <c r="K363" i="4"/>
  <c r="C363" i="13" s="1"/>
  <c r="I363" i="13" s="1"/>
  <c r="K364" i="4"/>
  <c r="C364" i="13" s="1"/>
  <c r="I364" i="13" s="1"/>
  <c r="K365" i="4"/>
  <c r="C365" i="13" s="1"/>
  <c r="I365" i="13" s="1"/>
  <c r="K366" i="4"/>
  <c r="C366" i="13" s="1"/>
  <c r="I366" i="13" s="1"/>
  <c r="K367" i="4"/>
  <c r="C367" i="13" s="1"/>
  <c r="I367" i="13" s="1"/>
  <c r="K368" i="4"/>
  <c r="C368" i="13" s="1"/>
  <c r="I368" i="13" s="1"/>
  <c r="K63" i="4"/>
  <c r="C63" i="13" s="1"/>
  <c r="I63" i="13" s="1"/>
  <c r="V4" i="4"/>
  <c r="L4" i="13" s="1"/>
  <c r="V5" i="4"/>
  <c r="L5" i="13" s="1"/>
  <c r="V6" i="4"/>
  <c r="L6" i="13" s="1"/>
  <c r="V7" i="4"/>
  <c r="L7" i="13" s="1"/>
  <c r="V8" i="4"/>
  <c r="L8" i="13" s="1"/>
  <c r="V9" i="4"/>
  <c r="L9" i="13" s="1"/>
  <c r="V10" i="4"/>
  <c r="L10" i="13" s="1"/>
  <c r="V11" i="4"/>
  <c r="L11" i="13" s="1"/>
  <c r="V12" i="4"/>
  <c r="L12" i="13" s="1"/>
  <c r="V13" i="4"/>
  <c r="L13" i="13" s="1"/>
  <c r="V14" i="4"/>
  <c r="L14" i="13" s="1"/>
  <c r="V15" i="4"/>
  <c r="L15" i="13" s="1"/>
  <c r="V16" i="4"/>
  <c r="L16" i="13" s="1"/>
  <c r="V17" i="4"/>
  <c r="L17" i="13" s="1"/>
  <c r="V18" i="4"/>
  <c r="L18" i="13" s="1"/>
  <c r="V19" i="4"/>
  <c r="L19" i="13" s="1"/>
  <c r="V20" i="4"/>
  <c r="L20" i="13" s="1"/>
  <c r="V21" i="4"/>
  <c r="L21" i="13" s="1"/>
  <c r="V22" i="4"/>
  <c r="L22" i="13" s="1"/>
  <c r="V23" i="4"/>
  <c r="L23" i="13" s="1"/>
  <c r="V24" i="4"/>
  <c r="L24" i="13" s="1"/>
  <c r="V25" i="4"/>
  <c r="L25" i="13" s="1"/>
  <c r="V26" i="4"/>
  <c r="L26" i="13" s="1"/>
  <c r="V27" i="4"/>
  <c r="L27" i="13" s="1"/>
  <c r="V28" i="4"/>
  <c r="L28" i="13" s="1"/>
  <c r="V29" i="4"/>
  <c r="L29" i="13" s="1"/>
  <c r="V30" i="4"/>
  <c r="L30" i="13" s="1"/>
  <c r="V31" i="4"/>
  <c r="L31" i="13" s="1"/>
  <c r="V32" i="4"/>
  <c r="L32" i="13" s="1"/>
  <c r="V33" i="4"/>
  <c r="L33" i="13" s="1"/>
  <c r="V34" i="4"/>
  <c r="L34" i="13" s="1"/>
  <c r="V35" i="4"/>
  <c r="L35" i="13" s="1"/>
  <c r="V36" i="4"/>
  <c r="L36" i="13" s="1"/>
  <c r="V37" i="4"/>
  <c r="L37" i="13" s="1"/>
  <c r="V38" i="4"/>
  <c r="L38" i="13" s="1"/>
  <c r="V39" i="4"/>
  <c r="L39" i="13" s="1"/>
  <c r="V40" i="4"/>
  <c r="L40" i="13" s="1"/>
  <c r="V41" i="4"/>
  <c r="L41" i="13" s="1"/>
  <c r="V42" i="4"/>
  <c r="L42" i="13" s="1"/>
  <c r="V43" i="4"/>
  <c r="L43" i="13" s="1"/>
  <c r="V44" i="4"/>
  <c r="L44" i="13" s="1"/>
  <c r="V45" i="4"/>
  <c r="L45" i="13" s="1"/>
  <c r="V46" i="4"/>
  <c r="L46" i="13" s="1"/>
  <c r="V47" i="4"/>
  <c r="L47" i="13" s="1"/>
  <c r="V48" i="4"/>
  <c r="L48" i="13" s="1"/>
  <c r="V49" i="4"/>
  <c r="L49" i="13" s="1"/>
  <c r="V50" i="4"/>
  <c r="L50" i="13" s="1"/>
  <c r="V51" i="4"/>
  <c r="L51" i="13" s="1"/>
  <c r="V52" i="4"/>
  <c r="L52" i="13" s="1"/>
  <c r="V53" i="4"/>
  <c r="L53" i="13" s="1"/>
  <c r="V54" i="4"/>
  <c r="L54" i="13" s="1"/>
  <c r="V55" i="4"/>
  <c r="L55" i="13" s="1"/>
  <c r="V56" i="4"/>
  <c r="L56" i="13" s="1"/>
  <c r="V57" i="4"/>
  <c r="L57" i="13" s="1"/>
  <c r="V58" i="4"/>
  <c r="L58" i="13" s="1"/>
  <c r="V59" i="4"/>
  <c r="L59" i="13" s="1"/>
  <c r="V60" i="4"/>
  <c r="L60" i="13" s="1"/>
  <c r="V61" i="4"/>
  <c r="L61" i="13" s="1"/>
  <c r="V62" i="4"/>
  <c r="L62" i="13" s="1"/>
  <c r="V63" i="4"/>
  <c r="L63" i="13" s="1"/>
  <c r="V64" i="4"/>
  <c r="L64" i="13" s="1"/>
  <c r="V65" i="4"/>
  <c r="L65" i="13" s="1"/>
  <c r="V66" i="4"/>
  <c r="L66" i="13" s="1"/>
  <c r="V67" i="4"/>
  <c r="L67" i="13" s="1"/>
  <c r="V68" i="4"/>
  <c r="L68" i="13" s="1"/>
  <c r="V69" i="4"/>
  <c r="L69" i="13" s="1"/>
  <c r="V70" i="4"/>
  <c r="L70" i="13" s="1"/>
  <c r="V71" i="4"/>
  <c r="L71" i="13" s="1"/>
  <c r="V72" i="4"/>
  <c r="L72" i="13" s="1"/>
  <c r="V73" i="4"/>
  <c r="L73" i="13" s="1"/>
  <c r="V74" i="4"/>
  <c r="L74" i="13" s="1"/>
  <c r="V75" i="4"/>
  <c r="L75" i="13" s="1"/>
  <c r="V76" i="4"/>
  <c r="L76" i="13" s="1"/>
  <c r="V77" i="4"/>
  <c r="L77" i="13" s="1"/>
  <c r="V78" i="4"/>
  <c r="L78" i="13" s="1"/>
  <c r="V79" i="4"/>
  <c r="L79" i="13" s="1"/>
  <c r="V80" i="4"/>
  <c r="L80" i="13" s="1"/>
  <c r="V81" i="4"/>
  <c r="L81" i="13" s="1"/>
  <c r="V82" i="4"/>
  <c r="L82" i="13" s="1"/>
  <c r="V83" i="4"/>
  <c r="L83" i="13" s="1"/>
  <c r="V84" i="4"/>
  <c r="L84" i="13" s="1"/>
  <c r="V85" i="4"/>
  <c r="L85" i="13" s="1"/>
  <c r="V86" i="4"/>
  <c r="L86" i="13" s="1"/>
  <c r="V87" i="4"/>
  <c r="L87" i="13" s="1"/>
  <c r="V88" i="4"/>
  <c r="L88" i="13" s="1"/>
  <c r="V89" i="4"/>
  <c r="L89" i="13" s="1"/>
  <c r="V90" i="4"/>
  <c r="L90" i="13" s="1"/>
  <c r="V91" i="4"/>
  <c r="L91" i="13" s="1"/>
  <c r="V92" i="4"/>
  <c r="L92" i="13" s="1"/>
  <c r="V93" i="4"/>
  <c r="L93" i="13" s="1"/>
  <c r="V94" i="4"/>
  <c r="L94" i="13" s="1"/>
  <c r="V95" i="4"/>
  <c r="L95" i="13" s="1"/>
  <c r="V96" i="4"/>
  <c r="L96" i="13" s="1"/>
  <c r="V97" i="4"/>
  <c r="L97" i="13" s="1"/>
  <c r="V98" i="4"/>
  <c r="L98" i="13" s="1"/>
  <c r="V99" i="4"/>
  <c r="L99" i="13" s="1"/>
  <c r="V100" i="4"/>
  <c r="L100" i="13" s="1"/>
  <c r="V101" i="4"/>
  <c r="L101" i="13" s="1"/>
  <c r="V102" i="4"/>
  <c r="L102" i="13" s="1"/>
  <c r="V103" i="4"/>
  <c r="L103" i="13" s="1"/>
  <c r="V104" i="4"/>
  <c r="L104" i="13" s="1"/>
  <c r="V105" i="4"/>
  <c r="L105" i="13" s="1"/>
  <c r="V106" i="4"/>
  <c r="L106" i="13" s="1"/>
  <c r="V107" i="4"/>
  <c r="L107" i="13" s="1"/>
  <c r="V108" i="4"/>
  <c r="L108" i="13" s="1"/>
  <c r="V109" i="4"/>
  <c r="L109" i="13" s="1"/>
  <c r="V110" i="4"/>
  <c r="L110" i="13" s="1"/>
  <c r="V111" i="4"/>
  <c r="L111" i="13" s="1"/>
  <c r="V112" i="4"/>
  <c r="L112" i="13" s="1"/>
  <c r="V113" i="4"/>
  <c r="L113" i="13" s="1"/>
  <c r="V114" i="4"/>
  <c r="L114" i="13" s="1"/>
  <c r="V115" i="4"/>
  <c r="L115" i="13" s="1"/>
  <c r="V116" i="4"/>
  <c r="L116" i="13" s="1"/>
  <c r="V117" i="4"/>
  <c r="L117" i="13" s="1"/>
  <c r="V118" i="4"/>
  <c r="L118" i="13" s="1"/>
  <c r="V119" i="4"/>
  <c r="L119" i="13" s="1"/>
  <c r="V120" i="4"/>
  <c r="L120" i="13" s="1"/>
  <c r="V121" i="4"/>
  <c r="L121" i="13" s="1"/>
  <c r="V122" i="4"/>
  <c r="L122" i="13" s="1"/>
  <c r="V123" i="4"/>
  <c r="L123" i="13" s="1"/>
  <c r="V124" i="4"/>
  <c r="L124" i="13" s="1"/>
  <c r="V125" i="4"/>
  <c r="L125" i="13" s="1"/>
  <c r="V126" i="4"/>
  <c r="L126" i="13" s="1"/>
  <c r="V127" i="4"/>
  <c r="L127" i="13" s="1"/>
  <c r="V128" i="4"/>
  <c r="L128" i="13" s="1"/>
  <c r="V129" i="4"/>
  <c r="L129" i="13" s="1"/>
  <c r="V130" i="4"/>
  <c r="L130" i="13" s="1"/>
  <c r="V131" i="4"/>
  <c r="L131" i="13" s="1"/>
  <c r="V132" i="4"/>
  <c r="L132" i="13" s="1"/>
  <c r="V133" i="4"/>
  <c r="L133" i="13" s="1"/>
  <c r="V134" i="4"/>
  <c r="L134" i="13" s="1"/>
  <c r="V135" i="4"/>
  <c r="L135" i="13" s="1"/>
  <c r="V136" i="4"/>
  <c r="L136" i="13" s="1"/>
  <c r="V137" i="4"/>
  <c r="L137" i="13" s="1"/>
  <c r="V138" i="4"/>
  <c r="L138" i="13" s="1"/>
  <c r="V139" i="4"/>
  <c r="L139" i="13" s="1"/>
  <c r="V140" i="4"/>
  <c r="L140" i="13" s="1"/>
  <c r="V141" i="4"/>
  <c r="L141" i="13" s="1"/>
  <c r="V142" i="4"/>
  <c r="L142" i="13" s="1"/>
  <c r="V143" i="4"/>
  <c r="L143" i="13" s="1"/>
  <c r="V144" i="4"/>
  <c r="L144" i="13" s="1"/>
  <c r="V145" i="4"/>
  <c r="L145" i="13" s="1"/>
  <c r="V146" i="4"/>
  <c r="L146" i="13" s="1"/>
  <c r="V147" i="4"/>
  <c r="L147" i="13" s="1"/>
  <c r="V148" i="4"/>
  <c r="L148" i="13" s="1"/>
  <c r="V149" i="4"/>
  <c r="L149" i="13" s="1"/>
  <c r="V150" i="4"/>
  <c r="L150" i="13" s="1"/>
  <c r="V151" i="4"/>
  <c r="L151" i="13" s="1"/>
  <c r="V152" i="4"/>
  <c r="L152" i="13" s="1"/>
  <c r="V153" i="4"/>
  <c r="L153" i="13" s="1"/>
  <c r="V154" i="4"/>
  <c r="L154" i="13" s="1"/>
  <c r="V3" i="4"/>
  <c r="L3" i="13" s="1"/>
  <c r="K23" i="4"/>
  <c r="C23" i="13" s="1"/>
  <c r="I23" i="13" s="1"/>
  <c r="K24" i="4"/>
  <c r="C24" i="13" s="1"/>
  <c r="I24" i="13" s="1"/>
  <c r="K25" i="4"/>
  <c r="C25" i="13" s="1"/>
  <c r="I25" i="13" s="1"/>
  <c r="K26" i="4"/>
  <c r="C26" i="13" s="1"/>
  <c r="I26" i="13" s="1"/>
  <c r="K27" i="4"/>
  <c r="C27" i="13" s="1"/>
  <c r="I27" i="13" s="1"/>
  <c r="K35" i="4"/>
  <c r="C35" i="13" s="1"/>
  <c r="I35" i="13" s="1"/>
  <c r="K36" i="4"/>
  <c r="C36" i="13" s="1"/>
  <c r="I36" i="13" s="1"/>
  <c r="K37" i="4"/>
  <c r="C37" i="13" s="1"/>
  <c r="I37" i="13" s="1"/>
  <c r="K38" i="4"/>
  <c r="C38" i="13" s="1"/>
  <c r="I38" i="13" s="1"/>
  <c r="K39" i="4"/>
  <c r="C39" i="13" s="1"/>
  <c r="I39" i="13" s="1"/>
  <c r="K47" i="4"/>
  <c r="C47" i="13" s="1"/>
  <c r="I47" i="13" s="1"/>
  <c r="K48" i="4"/>
  <c r="C48" i="13" s="1"/>
  <c r="I48" i="13" s="1"/>
  <c r="K49" i="4"/>
  <c r="C49" i="13" s="1"/>
  <c r="I49" i="13" s="1"/>
  <c r="K50" i="4"/>
  <c r="C50" i="13" s="1"/>
  <c r="I50" i="13" s="1"/>
  <c r="K51" i="4"/>
  <c r="C51" i="13" s="1"/>
  <c r="I51" i="13" s="1"/>
  <c r="K59" i="4"/>
  <c r="C59" i="13" s="1"/>
  <c r="I59" i="13" s="1"/>
  <c r="K60" i="4"/>
  <c r="C60" i="13" s="1"/>
  <c r="I60" i="13" s="1"/>
  <c r="K61" i="4"/>
  <c r="C61" i="13" s="1"/>
  <c r="I61" i="13" s="1"/>
  <c r="K3" i="4"/>
  <c r="C3" i="13" s="1"/>
  <c r="I3" i="13" s="1"/>
  <c r="K4" i="4"/>
  <c r="C4" i="13" s="1"/>
  <c r="I4" i="13" s="1"/>
  <c r="K5" i="4"/>
  <c r="C5" i="13" s="1"/>
  <c r="I5" i="13" s="1"/>
  <c r="K6" i="4"/>
  <c r="C6" i="13" s="1"/>
  <c r="I6" i="13" s="1"/>
  <c r="K7" i="4"/>
  <c r="C7" i="13" s="1"/>
  <c r="I7" i="13" s="1"/>
  <c r="K8" i="4"/>
  <c r="C8" i="13" s="1"/>
  <c r="I8" i="13" s="1"/>
  <c r="K9" i="4"/>
  <c r="C9" i="13" s="1"/>
  <c r="I9" i="13" s="1"/>
  <c r="K10" i="4"/>
  <c r="C10" i="13" s="1"/>
  <c r="I10" i="13" s="1"/>
  <c r="K11" i="4"/>
  <c r="C11" i="13" s="1"/>
  <c r="I11" i="13" s="1"/>
  <c r="K12" i="4"/>
  <c r="C12" i="13" s="1"/>
  <c r="I12" i="13" s="1"/>
  <c r="K13" i="4"/>
  <c r="C13" i="13" s="1"/>
  <c r="I13" i="13" s="1"/>
  <c r="K14" i="4"/>
  <c r="C14" i="13" s="1"/>
  <c r="I14" i="13" s="1"/>
  <c r="K15" i="4"/>
  <c r="C15" i="13" s="1"/>
  <c r="I15" i="13" s="1"/>
  <c r="K16" i="4"/>
  <c r="C16" i="13" s="1"/>
  <c r="I16" i="13" s="1"/>
  <c r="K17" i="4"/>
  <c r="C17" i="13" s="1"/>
  <c r="I17" i="13" s="1"/>
  <c r="K18" i="4"/>
  <c r="C18" i="13" s="1"/>
  <c r="I18" i="13" s="1"/>
  <c r="K19" i="4"/>
  <c r="C19" i="13" s="1"/>
  <c r="I19" i="13" s="1"/>
  <c r="K20" i="4"/>
  <c r="C20" i="13" s="1"/>
  <c r="I20" i="13" s="1"/>
  <c r="K21" i="4"/>
  <c r="C21" i="13" s="1"/>
  <c r="I21" i="13" s="1"/>
  <c r="K22" i="4"/>
  <c r="C22" i="13" s="1"/>
  <c r="I22" i="13" s="1"/>
  <c r="K28" i="4"/>
  <c r="C28" i="13" s="1"/>
  <c r="I28" i="13" s="1"/>
  <c r="K29" i="4"/>
  <c r="C29" i="13" s="1"/>
  <c r="I29" i="13" s="1"/>
  <c r="K30" i="4"/>
  <c r="C30" i="13" s="1"/>
  <c r="I30" i="13" s="1"/>
  <c r="K31" i="4"/>
  <c r="C31" i="13" s="1"/>
  <c r="I31" i="13" s="1"/>
  <c r="K32" i="4"/>
  <c r="C32" i="13" s="1"/>
  <c r="I32" i="13" s="1"/>
  <c r="K33" i="4"/>
  <c r="C33" i="13" s="1"/>
  <c r="I33" i="13" s="1"/>
  <c r="K34" i="4"/>
  <c r="C34" i="13" s="1"/>
  <c r="I34" i="13" s="1"/>
  <c r="K40" i="4"/>
  <c r="C40" i="13" s="1"/>
  <c r="I40" i="13" s="1"/>
  <c r="K41" i="4"/>
  <c r="C41" i="13" s="1"/>
  <c r="I41" i="13" s="1"/>
  <c r="K42" i="4"/>
  <c r="C42" i="13" s="1"/>
  <c r="I42" i="13" s="1"/>
  <c r="K43" i="4"/>
  <c r="C43" i="13" s="1"/>
  <c r="I43" i="13" s="1"/>
  <c r="K44" i="4"/>
  <c r="C44" i="13" s="1"/>
  <c r="I44" i="13" s="1"/>
  <c r="K45" i="4"/>
  <c r="C45" i="13" s="1"/>
  <c r="I45" i="13" s="1"/>
  <c r="K46" i="4"/>
  <c r="C46" i="13" s="1"/>
  <c r="I46" i="13" s="1"/>
  <c r="K52" i="4"/>
  <c r="C52" i="13" s="1"/>
  <c r="I52" i="13" s="1"/>
  <c r="K53" i="4"/>
  <c r="C53" i="13" s="1"/>
  <c r="I53" i="13" s="1"/>
  <c r="K54" i="4"/>
  <c r="C54" i="13" s="1"/>
  <c r="I54" i="13" s="1"/>
  <c r="K55" i="4"/>
  <c r="C55" i="13" s="1"/>
  <c r="I55" i="13" s="1"/>
  <c r="K56" i="4"/>
  <c r="C56" i="13" s="1"/>
  <c r="I56" i="13" s="1"/>
  <c r="K57" i="4"/>
  <c r="C57" i="13" s="1"/>
  <c r="I57" i="13" s="1"/>
  <c r="K58" i="4"/>
  <c r="C58" i="13" s="1"/>
  <c r="I58" i="13" s="1"/>
  <c r="K3" i="6"/>
  <c r="K4" i="6"/>
  <c r="K89" i="6"/>
  <c r="K115" i="6"/>
  <c r="K174" i="6"/>
  <c r="K274" i="6"/>
  <c r="K310" i="6"/>
  <c r="K322" i="6"/>
  <c r="K110" i="6"/>
  <c r="K334" i="6"/>
  <c r="K219" i="6"/>
  <c r="K17" i="6"/>
  <c r="K40" i="6"/>
  <c r="K242" i="6"/>
  <c r="K67" i="6"/>
  <c r="K90" i="6"/>
  <c r="K91" i="6"/>
  <c r="K92" i="6"/>
  <c r="K101" i="6"/>
  <c r="K116" i="6"/>
  <c r="K127" i="6"/>
  <c r="K149" i="6"/>
  <c r="K150" i="6"/>
  <c r="K151" i="6"/>
  <c r="K152" i="6"/>
  <c r="K153" i="6"/>
  <c r="K175" i="6"/>
  <c r="K176" i="6"/>
  <c r="K177" i="6"/>
  <c r="K185" i="6"/>
  <c r="K186" i="6"/>
  <c r="K200" i="6"/>
  <c r="K201" i="6"/>
  <c r="K208" i="6"/>
  <c r="K209" i="6"/>
  <c r="K210" i="6"/>
  <c r="K223" i="6"/>
  <c r="K224" i="6"/>
  <c r="K225" i="6"/>
  <c r="K231" i="6"/>
  <c r="K232" i="6"/>
  <c r="K233" i="6"/>
  <c r="K245" i="6"/>
  <c r="K246" i="6"/>
  <c r="K247" i="6"/>
  <c r="K248" i="6"/>
  <c r="K249" i="6"/>
  <c r="K254" i="6"/>
  <c r="K261" i="6"/>
  <c r="K266" i="6"/>
  <c r="K267" i="6"/>
  <c r="K268" i="6"/>
  <c r="K269" i="6"/>
  <c r="K270" i="6"/>
  <c r="K281" i="6"/>
  <c r="K283" i="6"/>
  <c r="K284" i="6"/>
  <c r="K285" i="6"/>
  <c r="K290" i="6"/>
  <c r="K297" i="6"/>
  <c r="K302" i="6"/>
  <c r="K303" i="6"/>
  <c r="K305" i="6"/>
  <c r="K306" i="6"/>
  <c r="K317" i="6"/>
  <c r="K318" i="6"/>
  <c r="K319" i="6"/>
  <c r="K320" i="6"/>
  <c r="K321" i="6"/>
  <c r="K326" i="6"/>
  <c r="K333" i="6"/>
  <c r="K338" i="6"/>
  <c r="K339" i="6"/>
  <c r="K340" i="6"/>
  <c r="K341" i="6"/>
  <c r="K342" i="6"/>
  <c r="K353" i="6"/>
  <c r="K354" i="6"/>
  <c r="K355" i="6"/>
  <c r="K356" i="6"/>
  <c r="K357" i="6"/>
  <c r="K362" i="6"/>
  <c r="K8" i="6"/>
  <c r="K9" i="6"/>
  <c r="K10" i="6"/>
  <c r="K11" i="6"/>
  <c r="K12" i="6"/>
  <c r="K23" i="6"/>
  <c r="K24" i="6"/>
  <c r="K25" i="6"/>
  <c r="K26" i="6"/>
  <c r="K27" i="6"/>
  <c r="K29" i="6"/>
  <c r="K38" i="6"/>
  <c r="K39" i="6"/>
  <c r="K41" i="6"/>
  <c r="K44" i="6"/>
  <c r="K45" i="6"/>
  <c r="K46" i="6"/>
  <c r="K53" i="6"/>
  <c r="K56" i="6"/>
  <c r="K57" i="6"/>
  <c r="K58" i="6"/>
  <c r="K59" i="6"/>
  <c r="K60" i="6"/>
  <c r="K93" i="6"/>
  <c r="K117" i="6"/>
  <c r="K125" i="6"/>
  <c r="K126" i="6"/>
  <c r="K282" i="6"/>
  <c r="K304" i="6"/>
  <c r="K206" i="6" l="1"/>
  <c r="K141" i="6"/>
  <c r="K52" i="6"/>
  <c r="K37" i="6"/>
  <c r="K22" i="6"/>
  <c r="K368" i="6"/>
  <c r="K352" i="6"/>
  <c r="K332" i="6"/>
  <c r="K316" i="6"/>
  <c r="K296" i="6"/>
  <c r="K280" i="6"/>
  <c r="K260" i="6"/>
  <c r="K244" i="6"/>
  <c r="K222" i="6"/>
  <c r="K198" i="6"/>
  <c r="K173" i="6"/>
  <c r="K140" i="6"/>
  <c r="K114" i="6"/>
  <c r="K81" i="6"/>
  <c r="K28" i="6"/>
  <c r="K72" i="6"/>
  <c r="K70" i="6"/>
  <c r="K51" i="6"/>
  <c r="K36" i="6"/>
  <c r="K21" i="6"/>
  <c r="K367" i="6"/>
  <c r="K351" i="6"/>
  <c r="K331" i="6"/>
  <c r="K315" i="6"/>
  <c r="K295" i="6"/>
  <c r="K279" i="6"/>
  <c r="K259" i="6"/>
  <c r="K243" i="6"/>
  <c r="K221" i="6"/>
  <c r="K197" i="6"/>
  <c r="K165" i="6"/>
  <c r="K139" i="6"/>
  <c r="K113" i="6"/>
  <c r="K80" i="6"/>
  <c r="K170" i="6"/>
  <c r="K199" i="6"/>
  <c r="K50" i="6"/>
  <c r="K20" i="6"/>
  <c r="K366" i="6"/>
  <c r="K350" i="6"/>
  <c r="K330" i="6"/>
  <c r="K314" i="6"/>
  <c r="K294" i="6"/>
  <c r="K278" i="6"/>
  <c r="K258" i="6"/>
  <c r="K237" i="6"/>
  <c r="K220" i="6"/>
  <c r="K196" i="6"/>
  <c r="K164" i="6"/>
  <c r="K138" i="6"/>
  <c r="K105" i="6"/>
  <c r="K79" i="6"/>
  <c r="K5" i="6"/>
  <c r="K35" i="6"/>
  <c r="K49" i="6"/>
  <c r="K34" i="6"/>
  <c r="K15" i="6"/>
  <c r="K365" i="6"/>
  <c r="K345" i="6"/>
  <c r="K329" i="6"/>
  <c r="K309" i="6"/>
  <c r="K293" i="6"/>
  <c r="K273" i="6"/>
  <c r="K257" i="6"/>
  <c r="K236" i="6"/>
  <c r="K213" i="6"/>
  <c r="K189" i="6"/>
  <c r="K163" i="6"/>
  <c r="K137" i="6"/>
  <c r="K104" i="6"/>
  <c r="K78" i="6"/>
  <c r="K194" i="6"/>
  <c r="K48" i="6"/>
  <c r="K33" i="6"/>
  <c r="K364" i="6"/>
  <c r="K344" i="6"/>
  <c r="K328" i="6"/>
  <c r="K308" i="6"/>
  <c r="K292" i="6"/>
  <c r="K272" i="6"/>
  <c r="K256" i="6"/>
  <c r="K235" i="6"/>
  <c r="K212" i="6"/>
  <c r="K188" i="6"/>
  <c r="K162" i="6"/>
  <c r="K129" i="6"/>
  <c r="K103" i="6"/>
  <c r="K77" i="6"/>
  <c r="K16" i="6"/>
  <c r="K14" i="6"/>
  <c r="K61" i="6"/>
  <c r="K47" i="6"/>
  <c r="K32" i="6"/>
  <c r="K13" i="6"/>
  <c r="K363" i="6"/>
  <c r="K343" i="6"/>
  <c r="K327" i="6"/>
  <c r="K307" i="6"/>
  <c r="K291" i="6"/>
  <c r="K271" i="6"/>
  <c r="K255" i="6"/>
  <c r="K234" i="6"/>
  <c r="K211" i="6"/>
  <c r="K187" i="6"/>
  <c r="K161" i="6"/>
  <c r="K128" i="6"/>
  <c r="K102" i="6"/>
  <c r="K65" i="6"/>
  <c r="K69" i="6"/>
  <c r="K68" i="6"/>
  <c r="K66" i="6"/>
  <c r="K184" i="6"/>
  <c r="K172" i="6"/>
  <c r="K160" i="6"/>
  <c r="K148" i="6"/>
  <c r="K136" i="6"/>
  <c r="K124" i="6"/>
  <c r="K112" i="6"/>
  <c r="K100" i="6"/>
  <c r="K88" i="6"/>
  <c r="K76" i="6"/>
  <c r="K64" i="6"/>
  <c r="K207" i="6"/>
  <c r="K195" i="6"/>
  <c r="K183" i="6"/>
  <c r="K171" i="6"/>
  <c r="K159" i="6"/>
  <c r="K147" i="6"/>
  <c r="K135" i="6"/>
  <c r="K123" i="6"/>
  <c r="K111" i="6"/>
  <c r="K99" i="6"/>
  <c r="K87" i="6"/>
  <c r="K75" i="6"/>
  <c r="K182" i="6"/>
  <c r="K146" i="6"/>
  <c r="K134" i="6"/>
  <c r="K122" i="6"/>
  <c r="K98" i="6"/>
  <c r="K86" i="6"/>
  <c r="K74" i="6"/>
  <c r="K218" i="6"/>
  <c r="K158" i="6"/>
  <c r="K55" i="6"/>
  <c r="K43" i="6"/>
  <c r="K31" i="6"/>
  <c r="K19" i="6"/>
  <c r="K7" i="6"/>
  <c r="K361" i="6"/>
  <c r="K349" i="6"/>
  <c r="K337" i="6"/>
  <c r="K325" i="6"/>
  <c r="K313" i="6"/>
  <c r="K301" i="6"/>
  <c r="K289" i="6"/>
  <c r="K277" i="6"/>
  <c r="K265" i="6"/>
  <c r="K253" i="6"/>
  <c r="K241" i="6"/>
  <c r="K229" i="6"/>
  <c r="K217" i="6"/>
  <c r="K205" i="6"/>
  <c r="K193" i="6"/>
  <c r="K181" i="6"/>
  <c r="K169" i="6"/>
  <c r="K157" i="6"/>
  <c r="K145" i="6"/>
  <c r="K133" i="6"/>
  <c r="K121" i="6"/>
  <c r="K109" i="6"/>
  <c r="K97" i="6"/>
  <c r="K85" i="6"/>
  <c r="K73" i="6"/>
  <c r="K230" i="6"/>
  <c r="K54" i="6"/>
  <c r="K42" i="6"/>
  <c r="K30" i="6"/>
  <c r="K18" i="6"/>
  <c r="K6" i="6"/>
  <c r="K360" i="6"/>
  <c r="K348" i="6"/>
  <c r="K336" i="6"/>
  <c r="K324" i="6"/>
  <c r="K312" i="6"/>
  <c r="K300" i="6"/>
  <c r="K288" i="6"/>
  <c r="K276" i="6"/>
  <c r="K264" i="6"/>
  <c r="K252" i="6"/>
  <c r="K240" i="6"/>
  <c r="K228" i="6"/>
  <c r="K216" i="6"/>
  <c r="K204" i="6"/>
  <c r="K192" i="6"/>
  <c r="K180" i="6"/>
  <c r="K168" i="6"/>
  <c r="K156" i="6"/>
  <c r="K144" i="6"/>
  <c r="K132" i="6"/>
  <c r="K120" i="6"/>
  <c r="K108" i="6"/>
  <c r="K96" i="6"/>
  <c r="K84" i="6"/>
  <c r="K359" i="6"/>
  <c r="K347" i="6"/>
  <c r="K335" i="6"/>
  <c r="K323" i="6"/>
  <c r="K311" i="6"/>
  <c r="K299" i="6"/>
  <c r="K287" i="6"/>
  <c r="K275" i="6"/>
  <c r="K263" i="6"/>
  <c r="K251" i="6"/>
  <c r="K239" i="6"/>
  <c r="K227" i="6"/>
  <c r="K215" i="6"/>
  <c r="K203" i="6"/>
  <c r="K191" i="6"/>
  <c r="K179" i="6"/>
  <c r="K167" i="6"/>
  <c r="K155" i="6"/>
  <c r="K143" i="6"/>
  <c r="K131" i="6"/>
  <c r="K119" i="6"/>
  <c r="K107" i="6"/>
  <c r="K95" i="6"/>
  <c r="K83" i="6"/>
  <c r="K71" i="6"/>
  <c r="K358" i="6"/>
  <c r="K346" i="6"/>
  <c r="K298" i="6"/>
  <c r="K286" i="6"/>
  <c r="K262" i="6"/>
  <c r="K250" i="6"/>
  <c r="K238" i="6"/>
  <c r="K226" i="6"/>
  <c r="K214" i="6"/>
  <c r="K202" i="6"/>
  <c r="K190" i="6"/>
  <c r="K178" i="6"/>
  <c r="K166" i="6"/>
  <c r="K154" i="6"/>
  <c r="K142" i="6"/>
  <c r="K130" i="6"/>
  <c r="K118" i="6"/>
  <c r="K106" i="6"/>
  <c r="K94" i="6"/>
  <c r="K82" i="6"/>
  <c r="F124" i="10" l="1"/>
  <c r="F125" i="10"/>
  <c r="F126" i="10"/>
  <c r="F127" i="10"/>
  <c r="F128" i="10"/>
  <c r="F129" i="10"/>
  <c r="F130" i="10"/>
  <c r="F131" i="10"/>
  <c r="F132" i="10"/>
  <c r="F133" i="10"/>
  <c r="F134" i="10"/>
  <c r="F135" i="10"/>
  <c r="F136" i="10"/>
  <c r="F137" i="10"/>
  <c r="F138" i="10"/>
  <c r="F139" i="10"/>
  <c r="F140" i="10"/>
  <c r="F141" i="10"/>
  <c r="F142" i="10"/>
  <c r="F143" i="10"/>
  <c r="F144" i="10"/>
  <c r="F145" i="10"/>
  <c r="F146" i="10"/>
  <c r="F147" i="10"/>
  <c r="F148" i="10"/>
  <c r="F149" i="10"/>
  <c r="F150" i="10"/>
  <c r="F151" i="10"/>
  <c r="F152" i="10"/>
  <c r="F153" i="10"/>
  <c r="F154" i="10"/>
  <c r="U148" i="6"/>
  <c r="U149" i="6"/>
  <c r="U150" i="6"/>
  <c r="U151" i="6"/>
  <c r="U152" i="6"/>
  <c r="U153" i="6"/>
  <c r="U154" i="6"/>
  <c r="J368" i="8"/>
  <c r="J367" i="8"/>
  <c r="J366" i="8"/>
  <c r="J365" i="8"/>
  <c r="J364" i="8"/>
  <c r="J363" i="8"/>
  <c r="J362" i="8"/>
  <c r="J361" i="8"/>
  <c r="J360" i="8"/>
  <c r="J359" i="8"/>
  <c r="J358" i="8"/>
  <c r="J357" i="8"/>
  <c r="J356" i="8"/>
  <c r="J355" i="8"/>
  <c r="J354" i="8"/>
  <c r="J353" i="8"/>
  <c r="J352" i="8"/>
  <c r="J351" i="8"/>
  <c r="J350" i="8"/>
  <c r="J349" i="8"/>
  <c r="J348" i="8"/>
  <c r="J347" i="8"/>
  <c r="J346" i="8"/>
  <c r="J345" i="8"/>
  <c r="J344" i="8"/>
  <c r="J343" i="8"/>
  <c r="J342" i="8"/>
  <c r="J341" i="8"/>
  <c r="J340" i="8"/>
  <c r="J339" i="8"/>
  <c r="J338" i="8"/>
  <c r="J337" i="8"/>
  <c r="J336" i="8"/>
  <c r="J335" i="8"/>
  <c r="J334" i="8"/>
  <c r="J333" i="8"/>
  <c r="J332" i="8"/>
  <c r="J331" i="8"/>
  <c r="J330" i="8"/>
  <c r="J329" i="8"/>
  <c r="J328" i="8"/>
  <c r="J327" i="8"/>
  <c r="J326" i="8"/>
  <c r="J325" i="8"/>
  <c r="J324" i="8"/>
  <c r="J323" i="8"/>
  <c r="J322" i="8"/>
  <c r="J321" i="8"/>
  <c r="J320" i="8"/>
  <c r="J319" i="8"/>
  <c r="J318" i="8"/>
  <c r="J317" i="8"/>
  <c r="J316" i="8"/>
  <c r="J315" i="8"/>
  <c r="J314" i="8"/>
  <c r="J313" i="8"/>
  <c r="J312" i="8"/>
  <c r="J311" i="8"/>
  <c r="J310" i="8"/>
  <c r="J309" i="8"/>
  <c r="J308" i="8"/>
  <c r="J307" i="8"/>
  <c r="J306" i="8"/>
  <c r="J305" i="8"/>
  <c r="J304" i="8"/>
  <c r="J303" i="8"/>
  <c r="J302" i="8"/>
  <c r="J301" i="8"/>
  <c r="J300" i="8"/>
  <c r="J299" i="8"/>
  <c r="J298" i="8"/>
  <c r="J297" i="8"/>
  <c r="J296" i="8"/>
  <c r="J295" i="8"/>
  <c r="J294" i="8"/>
  <c r="J293" i="8"/>
  <c r="J292" i="8"/>
  <c r="J291" i="8"/>
  <c r="J290" i="8"/>
  <c r="J289" i="8"/>
  <c r="J288" i="8"/>
  <c r="J287" i="8"/>
  <c r="J286" i="8"/>
  <c r="J285" i="8"/>
  <c r="J284" i="8"/>
  <c r="J283" i="8"/>
  <c r="J282" i="8"/>
  <c r="J281" i="8"/>
  <c r="J280" i="8"/>
  <c r="J279" i="8"/>
  <c r="J278" i="8"/>
  <c r="J277" i="8"/>
  <c r="J276" i="8"/>
  <c r="J275" i="8"/>
  <c r="J274" i="8"/>
  <c r="J273" i="8"/>
  <c r="J272" i="8"/>
  <c r="J271" i="8"/>
  <c r="J270" i="8"/>
  <c r="J269" i="8"/>
  <c r="J268" i="8"/>
  <c r="J267" i="8"/>
  <c r="J266" i="8"/>
  <c r="J265" i="8"/>
  <c r="J264" i="8"/>
  <c r="J263" i="8"/>
  <c r="J262" i="8"/>
  <c r="J261" i="8"/>
  <c r="J260" i="8"/>
  <c r="J259" i="8"/>
  <c r="J258" i="8"/>
  <c r="J257" i="8"/>
  <c r="J256" i="8"/>
  <c r="J255" i="8"/>
  <c r="J254" i="8"/>
  <c r="J253" i="8"/>
  <c r="J252" i="8"/>
  <c r="J251" i="8"/>
  <c r="J250" i="8"/>
  <c r="J249" i="8"/>
  <c r="J248" i="8"/>
  <c r="J247" i="8"/>
  <c r="J246" i="8"/>
  <c r="J245" i="8"/>
  <c r="J244" i="8"/>
  <c r="J243" i="8"/>
  <c r="J242" i="8"/>
  <c r="J241" i="8"/>
  <c r="J240" i="8"/>
  <c r="J239" i="8"/>
  <c r="J238" i="8"/>
  <c r="J237" i="8"/>
  <c r="J236" i="8"/>
  <c r="J235" i="8"/>
  <c r="J234" i="8"/>
  <c r="J233" i="8"/>
  <c r="J232" i="8"/>
  <c r="J231" i="8"/>
  <c r="J230" i="8"/>
  <c r="J229" i="8"/>
  <c r="J228" i="8"/>
  <c r="J227" i="8"/>
  <c r="J226" i="8"/>
  <c r="J225" i="8"/>
  <c r="J224" i="8"/>
  <c r="J223" i="8"/>
  <c r="J222" i="8"/>
  <c r="J221" i="8"/>
  <c r="J220" i="8"/>
  <c r="J219" i="8"/>
  <c r="J218" i="8"/>
  <c r="J217" i="8"/>
  <c r="J216" i="8"/>
  <c r="J215" i="8"/>
  <c r="J214" i="8"/>
  <c r="J213" i="8"/>
  <c r="J212" i="8"/>
  <c r="J211" i="8"/>
  <c r="J210" i="8"/>
  <c r="J209" i="8"/>
  <c r="J208" i="8"/>
  <c r="J207" i="8"/>
  <c r="J206" i="8"/>
  <c r="J205" i="8"/>
  <c r="J204" i="8"/>
  <c r="J203" i="8"/>
  <c r="J202" i="8"/>
  <c r="J201" i="8"/>
  <c r="J200" i="8"/>
  <c r="J199" i="8"/>
  <c r="J198" i="8"/>
  <c r="J197" i="8"/>
  <c r="J196" i="8"/>
  <c r="J195" i="8"/>
  <c r="J194" i="8"/>
  <c r="J193" i="8"/>
  <c r="J192" i="8"/>
  <c r="J191" i="8"/>
  <c r="J190" i="8"/>
  <c r="J189" i="8"/>
  <c r="J188" i="8"/>
  <c r="J187" i="8"/>
  <c r="J186" i="8"/>
  <c r="J185" i="8"/>
  <c r="J184" i="8"/>
  <c r="J183" i="8"/>
  <c r="J182" i="8"/>
  <c r="J181" i="8"/>
  <c r="J180" i="8"/>
  <c r="J179" i="8"/>
  <c r="J178" i="8"/>
  <c r="J177" i="8"/>
  <c r="J176" i="8"/>
  <c r="J175" i="8"/>
  <c r="J174" i="8"/>
  <c r="J173" i="8"/>
  <c r="J172" i="8"/>
  <c r="J171" i="8"/>
  <c r="J170" i="8"/>
  <c r="J169" i="8"/>
  <c r="J168" i="8"/>
  <c r="J167" i="8"/>
  <c r="J166" i="8"/>
  <c r="J165" i="8"/>
  <c r="J164" i="8"/>
  <c r="J163" i="8"/>
  <c r="J162" i="8"/>
  <c r="J161" i="8"/>
  <c r="J160" i="8"/>
  <c r="J159" i="8"/>
  <c r="J158" i="8"/>
  <c r="J157" i="8"/>
  <c r="J156" i="8"/>
  <c r="J155" i="8"/>
  <c r="J154" i="8"/>
  <c r="J153" i="8"/>
  <c r="J152" i="8"/>
  <c r="J151" i="8"/>
  <c r="J150" i="8"/>
  <c r="J149" i="8"/>
  <c r="J148" i="8"/>
  <c r="J147" i="8"/>
  <c r="J146" i="8"/>
  <c r="J145" i="8"/>
  <c r="J144" i="8"/>
  <c r="J143" i="8"/>
  <c r="J142" i="8"/>
  <c r="J141" i="8"/>
  <c r="J140" i="8"/>
  <c r="J139" i="8"/>
  <c r="J138" i="8"/>
  <c r="J137" i="8"/>
  <c r="J136" i="8"/>
  <c r="J135" i="8"/>
  <c r="J134" i="8"/>
  <c r="J133" i="8"/>
  <c r="J132" i="8"/>
  <c r="J131" i="8"/>
  <c r="J130" i="8"/>
  <c r="J129" i="8"/>
  <c r="J128" i="8"/>
  <c r="J127" i="8"/>
  <c r="J126" i="8"/>
  <c r="J125" i="8"/>
  <c r="J124" i="8"/>
  <c r="J123" i="8"/>
  <c r="J122" i="8"/>
  <c r="J121" i="8"/>
  <c r="J120" i="8"/>
  <c r="J119" i="8"/>
  <c r="J118" i="8"/>
  <c r="J117" i="8"/>
  <c r="J116" i="8"/>
  <c r="J115" i="8"/>
  <c r="J114" i="8"/>
  <c r="J113" i="8"/>
  <c r="J112" i="8"/>
  <c r="J111" i="8"/>
  <c r="J110" i="8"/>
  <c r="J109" i="8"/>
  <c r="J108" i="8"/>
  <c r="J107" i="8"/>
  <c r="J106" i="8"/>
  <c r="J105" i="8"/>
  <c r="J104" i="8"/>
  <c r="J103" i="8"/>
  <c r="J102" i="8"/>
  <c r="J101" i="8"/>
  <c r="J100" i="8"/>
  <c r="J99" i="8"/>
  <c r="J98" i="8"/>
  <c r="J97" i="8"/>
  <c r="J96" i="8"/>
  <c r="J95" i="8"/>
  <c r="J94" i="8"/>
  <c r="J93" i="8"/>
  <c r="J92" i="8"/>
  <c r="J91" i="8"/>
  <c r="J90" i="8"/>
  <c r="J89" i="8"/>
  <c r="J88" i="8"/>
  <c r="J87" i="8"/>
  <c r="J86" i="8"/>
  <c r="J85" i="8"/>
  <c r="J84" i="8"/>
  <c r="J83" i="8"/>
  <c r="J82" i="8"/>
  <c r="J81" i="8"/>
  <c r="J80" i="8"/>
  <c r="J79" i="8"/>
  <c r="J78" i="8"/>
  <c r="J77" i="8"/>
  <c r="J76" i="8"/>
  <c r="J75" i="8"/>
  <c r="J74" i="8"/>
  <c r="J73" i="8"/>
  <c r="J72" i="8"/>
  <c r="J71" i="8"/>
  <c r="J70" i="8"/>
  <c r="J69" i="8"/>
  <c r="J68" i="8"/>
  <c r="J67" i="8"/>
  <c r="J66" i="8"/>
  <c r="J65" i="8"/>
  <c r="J64" i="8"/>
  <c r="J63" i="8"/>
  <c r="J61" i="8"/>
  <c r="J60" i="8"/>
  <c r="J59" i="8"/>
  <c r="J58" i="8"/>
  <c r="J57" i="8"/>
  <c r="J56" i="8"/>
  <c r="J55" i="8"/>
  <c r="J54" i="8"/>
  <c r="J53" i="8"/>
  <c r="J52" i="8"/>
  <c r="J51" i="8"/>
  <c r="J50" i="8"/>
  <c r="J49" i="8"/>
  <c r="J48" i="8"/>
  <c r="J47" i="8"/>
  <c r="J46" i="8"/>
  <c r="J45" i="8"/>
  <c r="J44" i="8"/>
  <c r="J43" i="8"/>
  <c r="J42" i="8"/>
  <c r="J41" i="8"/>
  <c r="J40" i="8"/>
  <c r="J39" i="8"/>
  <c r="J38" i="8"/>
  <c r="J37" i="8"/>
  <c r="J36" i="8"/>
  <c r="J35" i="8"/>
  <c r="J34" i="8"/>
  <c r="J33" i="8"/>
  <c r="J32" i="8"/>
  <c r="J31" i="8"/>
  <c r="J30" i="8"/>
  <c r="J29" i="8"/>
  <c r="J28" i="8"/>
  <c r="J27" i="8"/>
  <c r="J26" i="8"/>
  <c r="J25" i="8"/>
  <c r="J24" i="8"/>
  <c r="J23" i="8"/>
  <c r="J22" i="8"/>
  <c r="J21" i="8"/>
  <c r="J20" i="8"/>
  <c r="J19" i="8"/>
  <c r="J18" i="8"/>
  <c r="J17" i="8"/>
  <c r="J16" i="8"/>
  <c r="J15" i="8"/>
  <c r="J14" i="8"/>
  <c r="J13" i="8"/>
  <c r="J12" i="8"/>
  <c r="J11" i="8"/>
  <c r="J10" i="8"/>
  <c r="J9" i="8"/>
  <c r="J8" i="8"/>
  <c r="J7" i="8"/>
  <c r="J6" i="8"/>
  <c r="J5" i="8"/>
  <c r="J4" i="8"/>
  <c r="J3" i="8"/>
  <c r="U124" i="6" l="1"/>
  <c r="V124" i="6" s="1"/>
  <c r="N124" i="13" s="1"/>
  <c r="R124" i="13" s="1"/>
  <c r="U125" i="6"/>
  <c r="V125" i="6" s="1"/>
  <c r="N125" i="13" s="1"/>
  <c r="R125" i="13" s="1"/>
  <c r="U126" i="6"/>
  <c r="V126" i="6" s="1"/>
  <c r="N126" i="13" s="1"/>
  <c r="R126" i="13" s="1"/>
  <c r="U127" i="6"/>
  <c r="V127" i="6" s="1"/>
  <c r="N127" i="13" s="1"/>
  <c r="R127" i="13" s="1"/>
  <c r="U128" i="6"/>
  <c r="V128" i="6" s="1"/>
  <c r="N128" i="13" s="1"/>
  <c r="R128" i="13" s="1"/>
  <c r="U129" i="6"/>
  <c r="V129" i="6" s="1"/>
  <c r="N129" i="13" s="1"/>
  <c r="R129" i="13" s="1"/>
  <c r="U130" i="6"/>
  <c r="V130" i="6" s="1"/>
  <c r="N130" i="13" s="1"/>
  <c r="R130" i="13" s="1"/>
  <c r="U131" i="6"/>
  <c r="V131" i="6" s="1"/>
  <c r="N131" i="13" s="1"/>
  <c r="R131" i="13" s="1"/>
  <c r="U132" i="6"/>
  <c r="V132" i="6" s="1"/>
  <c r="N132" i="13" s="1"/>
  <c r="R132" i="13" s="1"/>
  <c r="U133" i="6"/>
  <c r="V133" i="6" s="1"/>
  <c r="N133" i="13" s="1"/>
  <c r="R133" i="13" s="1"/>
  <c r="U134" i="6"/>
  <c r="V134" i="6" s="1"/>
  <c r="N134" i="13" s="1"/>
  <c r="R134" i="13" s="1"/>
  <c r="U135" i="6"/>
  <c r="V135" i="6" s="1"/>
  <c r="N135" i="13" s="1"/>
  <c r="R135" i="13" s="1"/>
  <c r="U136" i="6"/>
  <c r="V136" i="6" s="1"/>
  <c r="N136" i="13" s="1"/>
  <c r="R136" i="13" s="1"/>
  <c r="U137" i="6"/>
  <c r="V137" i="6" s="1"/>
  <c r="N137" i="13" s="1"/>
  <c r="R137" i="13" s="1"/>
  <c r="U138" i="6"/>
  <c r="V138" i="6" s="1"/>
  <c r="N138" i="13" s="1"/>
  <c r="R138" i="13" s="1"/>
  <c r="U139" i="6"/>
  <c r="V139" i="6" s="1"/>
  <c r="N139" i="13" s="1"/>
  <c r="R139" i="13" s="1"/>
  <c r="U140" i="6"/>
  <c r="V140" i="6" s="1"/>
  <c r="N140" i="13" s="1"/>
  <c r="R140" i="13" s="1"/>
  <c r="U141" i="6"/>
  <c r="V141" i="6" s="1"/>
  <c r="N141" i="13" s="1"/>
  <c r="R141" i="13" s="1"/>
  <c r="U142" i="6"/>
  <c r="V142" i="6" s="1"/>
  <c r="N142" i="13" s="1"/>
  <c r="R142" i="13" s="1"/>
  <c r="U143" i="6"/>
  <c r="V143" i="6" s="1"/>
  <c r="N143" i="13" s="1"/>
  <c r="R143" i="13" s="1"/>
  <c r="U144" i="6"/>
  <c r="V144" i="6" s="1"/>
  <c r="N144" i="13" s="1"/>
  <c r="R144" i="13" s="1"/>
  <c r="U145" i="6"/>
  <c r="V145" i="6" s="1"/>
  <c r="N145" i="13" s="1"/>
  <c r="R145" i="13" s="1"/>
  <c r="U146" i="6"/>
  <c r="V146" i="6" s="1"/>
  <c r="N146" i="13" s="1"/>
  <c r="R146" i="13" s="1"/>
  <c r="U147" i="6"/>
  <c r="V147" i="6" s="1"/>
  <c r="N147" i="13" s="1"/>
  <c r="R147" i="13" s="1"/>
  <c r="V148" i="6"/>
  <c r="N148" i="13" s="1"/>
  <c r="R148" i="13" s="1"/>
  <c r="V149" i="6"/>
  <c r="N149" i="13" s="1"/>
  <c r="R149" i="13" s="1"/>
  <c r="V150" i="6"/>
  <c r="N150" i="13" s="1"/>
  <c r="R150" i="13" s="1"/>
  <c r="V151" i="6"/>
  <c r="N151" i="13" s="1"/>
  <c r="R151" i="13" s="1"/>
  <c r="V152" i="6"/>
  <c r="N152" i="13" s="1"/>
  <c r="R152" i="13" s="1"/>
  <c r="V153" i="6"/>
  <c r="N153" i="13" s="1"/>
  <c r="R153" i="13" s="1"/>
  <c r="V154" i="6"/>
  <c r="N154" i="13" s="1"/>
  <c r="R154" i="13" s="1"/>
  <c r="Z26" i="6" l="1"/>
  <c r="Z37" i="6" s="1"/>
  <c r="AH30" i="6"/>
  <c r="AH41" i="6" s="1"/>
  <c r="AG30" i="6"/>
  <c r="AG41" i="6" s="1"/>
  <c r="AF30" i="6"/>
  <c r="AF41" i="6" s="1"/>
  <c r="AE30" i="6"/>
  <c r="AE41" i="6" s="1"/>
  <c r="AD30" i="6"/>
  <c r="AD41" i="6" s="1"/>
  <c r="AC30" i="6"/>
  <c r="AC41" i="6" s="1"/>
  <c r="AB30" i="6"/>
  <c r="AB41" i="6" s="1"/>
  <c r="AA30" i="6"/>
  <c r="AA41" i="6" s="1"/>
  <c r="Z30" i="6"/>
  <c r="Z41" i="6" s="1"/>
  <c r="AH29" i="6"/>
  <c r="AH40" i="6" s="1"/>
  <c r="AG29" i="6"/>
  <c r="AG40" i="6" s="1"/>
  <c r="AF29" i="6"/>
  <c r="AF40" i="6" s="1"/>
  <c r="AE29" i="6"/>
  <c r="AE40" i="6" s="1"/>
  <c r="AD29" i="6"/>
  <c r="AD40" i="6" s="1"/>
  <c r="AC29" i="6"/>
  <c r="AC40" i="6" s="1"/>
  <c r="AB29" i="6"/>
  <c r="AA29" i="6"/>
  <c r="AA40" i="6" s="1"/>
  <c r="Z29" i="6"/>
  <c r="Z40" i="6" s="1"/>
  <c r="AH28" i="6"/>
  <c r="AH39" i="6" s="1"/>
  <c r="AG28" i="6"/>
  <c r="AG39" i="6" s="1"/>
  <c r="AF28" i="6"/>
  <c r="AF39" i="6" s="1"/>
  <c r="AE28" i="6"/>
  <c r="AE39" i="6" s="1"/>
  <c r="AD28" i="6"/>
  <c r="AD39" i="6" s="1"/>
  <c r="AC28" i="6"/>
  <c r="AC39" i="6" s="1"/>
  <c r="AB28" i="6"/>
  <c r="AB39" i="6" s="1"/>
  <c r="AA28" i="6"/>
  <c r="AA39" i="6" s="1"/>
  <c r="Z28" i="6"/>
  <c r="Z39" i="6" s="1"/>
  <c r="AH27" i="6"/>
  <c r="AH38" i="6" s="1"/>
  <c r="AG27" i="6"/>
  <c r="AG38" i="6" s="1"/>
  <c r="AF27" i="6"/>
  <c r="AF38" i="6" s="1"/>
  <c r="AE27" i="6"/>
  <c r="AE38" i="6" s="1"/>
  <c r="AD27" i="6"/>
  <c r="AD38" i="6" s="1"/>
  <c r="AC27" i="6"/>
  <c r="AB27" i="6"/>
  <c r="AA27" i="6"/>
  <c r="AA38" i="6" s="1"/>
  <c r="Z27" i="6"/>
  <c r="AH26" i="6"/>
  <c r="AG26" i="6"/>
  <c r="AG37" i="6" s="1"/>
  <c r="AF26" i="6"/>
  <c r="AF37" i="6" s="1"/>
  <c r="AE26" i="6"/>
  <c r="AD26" i="6"/>
  <c r="AC26" i="6"/>
  <c r="AC37" i="6" s="1"/>
  <c r="AB26" i="6"/>
  <c r="AB37" i="6" s="1"/>
  <c r="AA26" i="6"/>
  <c r="AK26" i="8"/>
  <c r="AK37" i="8" s="1"/>
  <c r="AL26" i="8"/>
  <c r="AL37" i="8" s="1"/>
  <c r="AK27" i="8"/>
  <c r="AK38" i="8" s="1"/>
  <c r="AL27" i="8"/>
  <c r="AL38" i="8" s="1"/>
  <c r="AK28" i="8"/>
  <c r="AK39" i="8" s="1"/>
  <c r="AL28" i="8"/>
  <c r="AL39" i="8" s="1"/>
  <c r="AK29" i="8"/>
  <c r="AK40" i="8" s="1"/>
  <c r="AL29" i="8"/>
  <c r="AL40" i="8" s="1"/>
  <c r="AK30" i="8"/>
  <c r="AK41" i="8" s="1"/>
  <c r="AL30" i="8"/>
  <c r="AL41" i="8" s="1"/>
  <c r="AJ30" i="8"/>
  <c r="AJ41" i="8" s="1"/>
  <c r="AI30" i="8"/>
  <c r="AI41" i="8" s="1"/>
  <c r="AH30" i="8"/>
  <c r="AH41" i="8" s="1"/>
  <c r="AG30" i="8"/>
  <c r="AG41" i="8" s="1"/>
  <c r="AF30" i="8"/>
  <c r="AF41" i="8" s="1"/>
  <c r="AE30" i="8"/>
  <c r="AE41" i="8" s="1"/>
  <c r="AD30" i="8"/>
  <c r="AD41" i="8" s="1"/>
  <c r="AC30" i="8"/>
  <c r="AC41" i="8" s="1"/>
  <c r="AB30" i="8"/>
  <c r="AB41" i="8" s="1"/>
  <c r="AJ29" i="8"/>
  <c r="AJ40" i="8" s="1"/>
  <c r="AI29" i="8"/>
  <c r="AI40" i="8" s="1"/>
  <c r="AH29" i="8"/>
  <c r="AH40" i="8" s="1"/>
  <c r="AG29" i="8"/>
  <c r="AG40" i="8" s="1"/>
  <c r="AF29" i="8"/>
  <c r="AF40" i="8" s="1"/>
  <c r="AE29" i="8"/>
  <c r="AD29" i="8"/>
  <c r="AD40" i="8" s="1"/>
  <c r="AC29" i="8"/>
  <c r="AC40" i="8" s="1"/>
  <c r="AB29" i="8"/>
  <c r="AB40" i="8" s="1"/>
  <c r="AJ28" i="8"/>
  <c r="AJ39" i="8" s="1"/>
  <c r="AI28" i="8"/>
  <c r="AI39" i="8" s="1"/>
  <c r="AH28" i="8"/>
  <c r="AH39" i="8" s="1"/>
  <c r="AG28" i="8"/>
  <c r="AG39" i="8" s="1"/>
  <c r="AF28" i="8"/>
  <c r="AF39" i="8" s="1"/>
  <c r="AE28" i="8"/>
  <c r="AE39" i="8" s="1"/>
  <c r="AD28" i="8"/>
  <c r="AD39" i="8" s="1"/>
  <c r="AC28" i="8"/>
  <c r="AC39" i="8" s="1"/>
  <c r="AB28" i="8"/>
  <c r="AB39" i="8" s="1"/>
  <c r="AJ27" i="8"/>
  <c r="AJ38" i="8" s="1"/>
  <c r="AI27" i="8"/>
  <c r="AI38" i="8" s="1"/>
  <c r="AH27" i="8"/>
  <c r="AH38" i="8" s="1"/>
  <c r="AG27" i="8"/>
  <c r="AG38" i="8" s="1"/>
  <c r="AF27" i="8"/>
  <c r="AE27" i="8"/>
  <c r="AE38" i="8" s="1"/>
  <c r="AD27" i="8"/>
  <c r="AD38" i="8" s="1"/>
  <c r="AC27" i="8"/>
  <c r="AC38" i="8" s="1"/>
  <c r="AB27" i="8"/>
  <c r="AB38" i="8" s="1"/>
  <c r="AJ26" i="8"/>
  <c r="AJ37" i="8" s="1"/>
  <c r="AI26" i="8"/>
  <c r="AH26" i="8"/>
  <c r="AH37" i="8" s="1"/>
  <c r="AG26" i="8"/>
  <c r="AF26" i="8"/>
  <c r="AF37" i="8" s="1"/>
  <c r="AE26" i="8"/>
  <c r="AD26" i="8"/>
  <c r="AC26" i="8"/>
  <c r="AB26" i="8"/>
  <c r="AH37" i="6" l="1"/>
  <c r="AH34" i="6"/>
  <c r="AH45" i="6" s="1"/>
  <c r="AH33" i="6"/>
  <c r="AH44" i="6" s="1"/>
  <c r="Z31" i="6"/>
  <c r="Z42" i="6" s="1"/>
  <c r="AF31" i="8"/>
  <c r="AF42" i="8" s="1"/>
  <c r="Z38" i="6"/>
  <c r="AC32" i="6"/>
  <c r="AC43" i="6" s="1"/>
  <c r="AC33" i="6"/>
  <c r="AC44" i="6" s="1"/>
  <c r="AB31" i="6"/>
  <c r="AB42" i="6" s="1"/>
  <c r="Z33" i="6"/>
  <c r="Z44" i="6" s="1"/>
  <c r="AC31" i="6"/>
  <c r="AC42" i="6" s="1"/>
  <c r="AB33" i="6"/>
  <c r="AB44" i="6" s="1"/>
  <c r="AC38" i="6"/>
  <c r="AA33" i="6"/>
  <c r="AA44" i="6" s="1"/>
  <c r="AC34" i="6"/>
  <c r="AC45" i="6" s="1"/>
  <c r="AH32" i="6"/>
  <c r="AH43" i="6" s="1"/>
  <c r="AB34" i="6"/>
  <c r="AB45" i="6" s="1"/>
  <c r="AD34" i="6"/>
  <c r="AD45" i="6" s="1"/>
  <c r="AE34" i="6"/>
  <c r="AE45" i="6" s="1"/>
  <c r="AA32" i="6"/>
  <c r="AA43" i="6" s="1"/>
  <c r="Z32" i="6"/>
  <c r="Z43" i="6" s="1"/>
  <c r="AD33" i="6"/>
  <c r="AD44" i="6" s="1"/>
  <c r="AG34" i="6"/>
  <c r="AG45" i="6" s="1"/>
  <c r="AB32" i="6"/>
  <c r="AB43" i="6" s="1"/>
  <c r="AE33" i="6"/>
  <c r="AE44" i="6" s="1"/>
  <c r="AB38" i="6"/>
  <c r="AF34" i="6"/>
  <c r="AF45" i="6" s="1"/>
  <c r="AF33" i="6"/>
  <c r="AF44" i="6" s="1"/>
  <c r="AA31" i="6"/>
  <c r="AA42" i="6" s="1"/>
  <c r="AD32" i="6"/>
  <c r="AD43" i="6" s="1"/>
  <c r="AG33" i="6"/>
  <c r="AG44" i="6" s="1"/>
  <c r="AA37" i="6"/>
  <c r="AH31" i="6"/>
  <c r="AH42" i="6" s="1"/>
  <c r="Z34" i="6"/>
  <c r="Z45" i="6" s="1"/>
  <c r="AD31" i="6"/>
  <c r="AD42" i="6" s="1"/>
  <c r="AG32" i="6"/>
  <c r="AG43" i="6" s="1"/>
  <c r="AA34" i="6"/>
  <c r="AA45" i="6" s="1"/>
  <c r="AD37" i="6"/>
  <c r="AE31" i="6"/>
  <c r="AE42" i="6" s="1"/>
  <c r="AE37" i="6"/>
  <c r="AB40" i="6"/>
  <c r="AF32" i="6"/>
  <c r="AF43" i="6" s="1"/>
  <c r="AF31" i="6"/>
  <c r="AF42" i="6" s="1"/>
  <c r="AE32" i="6"/>
  <c r="AE43" i="6" s="1"/>
  <c r="AG31" i="6"/>
  <c r="AG42" i="6" s="1"/>
  <c r="AB31" i="8"/>
  <c r="AB42" i="8" s="1"/>
  <c r="AK31" i="8"/>
  <c r="AK42" i="8" s="1"/>
  <c r="AD33" i="8"/>
  <c r="AD44" i="8" s="1"/>
  <c r="AE34" i="8"/>
  <c r="AE45" i="8" s="1"/>
  <c r="AL32" i="8"/>
  <c r="AL43" i="8" s="1"/>
  <c r="AC33" i="8"/>
  <c r="AC44" i="8" s="1"/>
  <c r="AE32" i="8"/>
  <c r="AE43" i="8" s="1"/>
  <c r="AB37" i="8"/>
  <c r="AK32" i="8"/>
  <c r="AK43" i="8" s="1"/>
  <c r="AK33" i="8"/>
  <c r="AK44" i="8" s="1"/>
  <c r="AG34" i="8"/>
  <c r="AG45" i="8" s="1"/>
  <c r="AE33" i="8"/>
  <c r="AE44" i="8" s="1"/>
  <c r="AL33" i="8"/>
  <c r="AL44" i="8" s="1"/>
  <c r="AL31" i="8"/>
  <c r="AL42" i="8" s="1"/>
  <c r="AB34" i="8"/>
  <c r="AB45" i="8" s="1"/>
  <c r="AF34" i="8"/>
  <c r="AF45" i="8" s="1"/>
  <c r="AI34" i="8"/>
  <c r="AI45" i="8" s="1"/>
  <c r="AB33" i="8"/>
  <c r="AB44" i="8" s="1"/>
  <c r="AB32" i="8"/>
  <c r="AB43" i="8" s="1"/>
  <c r="AK34" i="8"/>
  <c r="AK45" i="8" s="1"/>
  <c r="AL34" i="8"/>
  <c r="AL45" i="8" s="1"/>
  <c r="AJ34" i="8"/>
  <c r="AJ45" i="8" s="1"/>
  <c r="AH34" i="8"/>
  <c r="AH45" i="8" s="1"/>
  <c r="AC31" i="8"/>
  <c r="AC42" i="8" s="1"/>
  <c r="AF32" i="8"/>
  <c r="AF43" i="8" s="1"/>
  <c r="AI33" i="8"/>
  <c r="AI44" i="8" s="1"/>
  <c r="AC37" i="8"/>
  <c r="AF38" i="8"/>
  <c r="AC32" i="8"/>
  <c r="AC43" i="8" s="1"/>
  <c r="AD31" i="8"/>
  <c r="AD42" i="8" s="1"/>
  <c r="AG32" i="8"/>
  <c r="AG43" i="8" s="1"/>
  <c r="AJ33" i="8"/>
  <c r="AJ44" i="8" s="1"/>
  <c r="AD37" i="8"/>
  <c r="AE31" i="8"/>
  <c r="AE42" i="8" s="1"/>
  <c r="AH32" i="8"/>
  <c r="AH43" i="8" s="1"/>
  <c r="AE37" i="8"/>
  <c r="AF33" i="8"/>
  <c r="AF44" i="8" s="1"/>
  <c r="AG33" i="8"/>
  <c r="AG44" i="8" s="1"/>
  <c r="AG31" i="8"/>
  <c r="AG42" i="8" s="1"/>
  <c r="AJ32" i="8"/>
  <c r="AJ43" i="8" s="1"/>
  <c r="AD34" i="8"/>
  <c r="AD45" i="8" s="1"/>
  <c r="AG37" i="8"/>
  <c r="AH33" i="8"/>
  <c r="AH44" i="8" s="1"/>
  <c r="AC34" i="8"/>
  <c r="AC45" i="8" s="1"/>
  <c r="AH31" i="8"/>
  <c r="AH42" i="8" s="1"/>
  <c r="AE40" i="8"/>
  <c r="AI32" i="8"/>
  <c r="AI43" i="8" s="1"/>
  <c r="AI31" i="8"/>
  <c r="AI42" i="8" s="1"/>
  <c r="AI37" i="8"/>
  <c r="AD32" i="8"/>
  <c r="AD43" i="8" s="1"/>
  <c r="AJ31" i="8"/>
  <c r="AJ42" i="8" s="1"/>
  <c r="AH30" i="7" l="1"/>
  <c r="AH41" i="7" s="1"/>
  <c r="AG30" i="7"/>
  <c r="AG41" i="7" s="1"/>
  <c r="AF30" i="7"/>
  <c r="AF41" i="7" s="1"/>
  <c r="AE30" i="7"/>
  <c r="AE41" i="7" s="1"/>
  <c r="AD30" i="7"/>
  <c r="AD41" i="7" s="1"/>
  <c r="AC30" i="7"/>
  <c r="AC41" i="7" s="1"/>
  <c r="AB30" i="7"/>
  <c r="AB41" i="7" s="1"/>
  <c r="AA30" i="7"/>
  <c r="AA41" i="7" s="1"/>
  <c r="Z30" i="7"/>
  <c r="Z41" i="7" s="1"/>
  <c r="AH29" i="7"/>
  <c r="AH40" i="7" s="1"/>
  <c r="AG29" i="7"/>
  <c r="AG40" i="7" s="1"/>
  <c r="AF29" i="7"/>
  <c r="AF40" i="7" s="1"/>
  <c r="AE29" i="7"/>
  <c r="AE40" i="7" s="1"/>
  <c r="AD29" i="7"/>
  <c r="AD40" i="7" s="1"/>
  <c r="AC29" i="7"/>
  <c r="AC40" i="7" s="1"/>
  <c r="AB29" i="7"/>
  <c r="AB40" i="7" s="1"/>
  <c r="AA29" i="7"/>
  <c r="AA40" i="7" s="1"/>
  <c r="Z29" i="7"/>
  <c r="Z40" i="7" s="1"/>
  <c r="AH28" i="7"/>
  <c r="AH39" i="7" s="1"/>
  <c r="AG28" i="7"/>
  <c r="AG39" i="7" s="1"/>
  <c r="AF28" i="7"/>
  <c r="AF39" i="7" s="1"/>
  <c r="AE28" i="7"/>
  <c r="AE39" i="7" s="1"/>
  <c r="AD28" i="7"/>
  <c r="AD39" i="7" s="1"/>
  <c r="AC28" i="7"/>
  <c r="AC39" i="7" s="1"/>
  <c r="AB28" i="7"/>
  <c r="AB39" i="7" s="1"/>
  <c r="AA28" i="7"/>
  <c r="Z28" i="7"/>
  <c r="Z39" i="7" s="1"/>
  <c r="AH27" i="7"/>
  <c r="AH38" i="7" s="1"/>
  <c r="AG27" i="7"/>
  <c r="AG38" i="7" s="1"/>
  <c r="AF27" i="7"/>
  <c r="AF38" i="7" s="1"/>
  <c r="AE27" i="7"/>
  <c r="AE38" i="7" s="1"/>
  <c r="AD27" i="7"/>
  <c r="AD38" i="7" s="1"/>
  <c r="AC27" i="7"/>
  <c r="AB27" i="7"/>
  <c r="AB38" i="7" s="1"/>
  <c r="AA27" i="7"/>
  <c r="AA38" i="7" s="1"/>
  <c r="Z27" i="7"/>
  <c r="Z38" i="7" s="1"/>
  <c r="AH26" i="7"/>
  <c r="AH37" i="7" s="1"/>
  <c r="AG26" i="7"/>
  <c r="AG37" i="7" s="1"/>
  <c r="AF26" i="7"/>
  <c r="AE26" i="7"/>
  <c r="AD26" i="7"/>
  <c r="AC26" i="7"/>
  <c r="AB26" i="7"/>
  <c r="AA26" i="7"/>
  <c r="Z26" i="7"/>
  <c r="Z34" i="7" l="1"/>
  <c r="Z45" i="7" s="1"/>
  <c r="AC31" i="7"/>
  <c r="AC42" i="7" s="1"/>
  <c r="AA33" i="7"/>
  <c r="AA44" i="7" s="1"/>
  <c r="AB33" i="7"/>
  <c r="AB44" i="7" s="1"/>
  <c r="AF32" i="7"/>
  <c r="AF43" i="7" s="1"/>
  <c r="AC34" i="7"/>
  <c r="AC45" i="7" s="1"/>
  <c r="AD34" i="7"/>
  <c r="AD45" i="7" s="1"/>
  <c r="AE34" i="7"/>
  <c r="AE45" i="7" s="1"/>
  <c r="AA32" i="7"/>
  <c r="AA43" i="7" s="1"/>
  <c r="Z31" i="7"/>
  <c r="Z42" i="7" s="1"/>
  <c r="AD33" i="7"/>
  <c r="AD44" i="7" s="1"/>
  <c r="AC37" i="7"/>
  <c r="AB32" i="7"/>
  <c r="AB43" i="7" s="1"/>
  <c r="AE33" i="7"/>
  <c r="AE44" i="7" s="1"/>
  <c r="AH34" i="7"/>
  <c r="AH45" i="7" s="1"/>
  <c r="AC38" i="7"/>
  <c r="AC32" i="7"/>
  <c r="AC43" i="7" s="1"/>
  <c r="Z37" i="7"/>
  <c r="AA31" i="7"/>
  <c r="AA42" i="7" s="1"/>
  <c r="AD32" i="7"/>
  <c r="AD43" i="7" s="1"/>
  <c r="AG33" i="7"/>
  <c r="AG44" i="7" s="1"/>
  <c r="AA37" i="7"/>
  <c r="AF33" i="7"/>
  <c r="AF44" i="7" s="1"/>
  <c r="AB31" i="7"/>
  <c r="AB42" i="7" s="1"/>
  <c r="AE32" i="7"/>
  <c r="AE43" i="7" s="1"/>
  <c r="AH33" i="7"/>
  <c r="AH44" i="7" s="1"/>
  <c r="AB37" i="7"/>
  <c r="AD31" i="7"/>
  <c r="AD42" i="7" s="1"/>
  <c r="AG32" i="7"/>
  <c r="AG43" i="7" s="1"/>
  <c r="AA34" i="7"/>
  <c r="AA45" i="7" s="1"/>
  <c r="AD37" i="7"/>
  <c r="Z32" i="7"/>
  <c r="Z43" i="7" s="1"/>
  <c r="AE31" i="7"/>
  <c r="AE42" i="7" s="1"/>
  <c r="AH32" i="7"/>
  <c r="AH43" i="7" s="1"/>
  <c r="AB34" i="7"/>
  <c r="AB45" i="7" s="1"/>
  <c r="AE37" i="7"/>
  <c r="AC33" i="7"/>
  <c r="AC44" i="7" s="1"/>
  <c r="AF31" i="7"/>
  <c r="AF42" i="7" s="1"/>
  <c r="Z33" i="7"/>
  <c r="Z44" i="7" s="1"/>
  <c r="AF37" i="7"/>
  <c r="AF34" i="7"/>
  <c r="AF45" i="7" s="1"/>
  <c r="AG34" i="7"/>
  <c r="AG45" i="7" s="1"/>
  <c r="AG31" i="7"/>
  <c r="AG42" i="7" s="1"/>
  <c r="AA39" i="7"/>
  <c r="AH31" i="7"/>
  <c r="AH42" i="7" s="1"/>
  <c r="Y30" i="9" l="1"/>
  <c r="Y41" i="9" s="1"/>
  <c r="AG30" i="9"/>
  <c r="AG41" i="9" s="1"/>
  <c r="AF30" i="9"/>
  <c r="AF41" i="9" s="1"/>
  <c r="AE30" i="9"/>
  <c r="AE41" i="9" s="1"/>
  <c r="AD30" i="9"/>
  <c r="AD41" i="9" s="1"/>
  <c r="AC30" i="9"/>
  <c r="AC41" i="9" s="1"/>
  <c r="AB30" i="9"/>
  <c r="AB41" i="9" s="1"/>
  <c r="AA30" i="9"/>
  <c r="AA41" i="9" s="1"/>
  <c r="Z30" i="9"/>
  <c r="Z41" i="9" s="1"/>
  <c r="AG29" i="9"/>
  <c r="AG40" i="9" s="1"/>
  <c r="AF29" i="9"/>
  <c r="AF40" i="9" s="1"/>
  <c r="AE29" i="9"/>
  <c r="AE40" i="9" s="1"/>
  <c r="AD29" i="9"/>
  <c r="AD40" i="9" s="1"/>
  <c r="AC29" i="9"/>
  <c r="AC40" i="9" s="1"/>
  <c r="AB29" i="9"/>
  <c r="AB40" i="9" s="1"/>
  <c r="AA29" i="9"/>
  <c r="AA40" i="9" s="1"/>
  <c r="Z29" i="9"/>
  <c r="Z40" i="9" s="1"/>
  <c r="Y29" i="9"/>
  <c r="Y40" i="9" s="1"/>
  <c r="AG28" i="9"/>
  <c r="AG39" i="9" s="1"/>
  <c r="AF28" i="9"/>
  <c r="AF39" i="9" s="1"/>
  <c r="AE28" i="9"/>
  <c r="AE39" i="9" s="1"/>
  <c r="AD28" i="9"/>
  <c r="AD39" i="9" s="1"/>
  <c r="AC28" i="9"/>
  <c r="AC39" i="9" s="1"/>
  <c r="AB28" i="9"/>
  <c r="AB39" i="9" s="1"/>
  <c r="AA28" i="9"/>
  <c r="AA39" i="9" s="1"/>
  <c r="Z28" i="9"/>
  <c r="Z39" i="9" s="1"/>
  <c r="Y28" i="9"/>
  <c r="Y39" i="9" s="1"/>
  <c r="AG27" i="9"/>
  <c r="AG38" i="9" s="1"/>
  <c r="AF27" i="9"/>
  <c r="AF38" i="9" s="1"/>
  <c r="AE27" i="9"/>
  <c r="AE38" i="9" s="1"/>
  <c r="AD27" i="9"/>
  <c r="AC27" i="9"/>
  <c r="AC38" i="9" s="1"/>
  <c r="AB27" i="9"/>
  <c r="AB38" i="9" s="1"/>
  <c r="AA27" i="9"/>
  <c r="AA38" i="9" s="1"/>
  <c r="Z27" i="9"/>
  <c r="Z38" i="9" s="1"/>
  <c r="Y27" i="9"/>
  <c r="AG26" i="9"/>
  <c r="AG37" i="9" s="1"/>
  <c r="AF26" i="9"/>
  <c r="AE26" i="9"/>
  <c r="AE37" i="9" s="1"/>
  <c r="AD26" i="9"/>
  <c r="AC26" i="9"/>
  <c r="AB26" i="9"/>
  <c r="AA26" i="9"/>
  <c r="Z26" i="9"/>
  <c r="Y26" i="9"/>
  <c r="AG30" i="5"/>
  <c r="AG41" i="5" s="1"/>
  <c r="AF30" i="5"/>
  <c r="AF41" i="5" s="1"/>
  <c r="AE30" i="5"/>
  <c r="AE41" i="5" s="1"/>
  <c r="AD30" i="5"/>
  <c r="AD41" i="5" s="1"/>
  <c r="AC30" i="5"/>
  <c r="AC41" i="5" s="1"/>
  <c r="AB30" i="5"/>
  <c r="AB41" i="5" s="1"/>
  <c r="AA30" i="5"/>
  <c r="AA41" i="5" s="1"/>
  <c r="Z30" i="5"/>
  <c r="Z41" i="5" s="1"/>
  <c r="Y30" i="5"/>
  <c r="Y41" i="5" s="1"/>
  <c r="AG29" i="5"/>
  <c r="AG40" i="5" s="1"/>
  <c r="AF29" i="5"/>
  <c r="AF40" i="5" s="1"/>
  <c r="AE29" i="5"/>
  <c r="AE40" i="5" s="1"/>
  <c r="AD29" i="5"/>
  <c r="AD40" i="5" s="1"/>
  <c r="AC29" i="5"/>
  <c r="AC40" i="5" s="1"/>
  <c r="AB29" i="5"/>
  <c r="AA29" i="5"/>
  <c r="AA40" i="5" s="1"/>
  <c r="Z29" i="5"/>
  <c r="Z40" i="5" s="1"/>
  <c r="Y29" i="5"/>
  <c r="Y40" i="5" s="1"/>
  <c r="AG28" i="5"/>
  <c r="AG39" i="5" s="1"/>
  <c r="AF28" i="5"/>
  <c r="AF39" i="5" s="1"/>
  <c r="AE28" i="5"/>
  <c r="AE39" i="5" s="1"/>
  <c r="AD28" i="5"/>
  <c r="AC28" i="5"/>
  <c r="AC39" i="5" s="1"/>
  <c r="AB28" i="5"/>
  <c r="AB39" i="5" s="1"/>
  <c r="AA28" i="5"/>
  <c r="AA39" i="5" s="1"/>
  <c r="Z28" i="5"/>
  <c r="Z39" i="5" s="1"/>
  <c r="Y28" i="5"/>
  <c r="Y39" i="5" s="1"/>
  <c r="AG27" i="5"/>
  <c r="AG38" i="5" s="1"/>
  <c r="AF27" i="5"/>
  <c r="AF38" i="5" s="1"/>
  <c r="AE27" i="5"/>
  <c r="AE38" i="5" s="1"/>
  <c r="AD27" i="5"/>
  <c r="AC27" i="5"/>
  <c r="AC38" i="5" s="1"/>
  <c r="AB27" i="5"/>
  <c r="AB38" i="5" s="1"/>
  <c r="AA27" i="5"/>
  <c r="AA38" i="5" s="1"/>
  <c r="Z27" i="5"/>
  <c r="Z38" i="5" s="1"/>
  <c r="Y27" i="5"/>
  <c r="Y38" i="5" s="1"/>
  <c r="AG26" i="5"/>
  <c r="AG37" i="5" s="1"/>
  <c r="AF26" i="5"/>
  <c r="AF37" i="5" s="1"/>
  <c r="AE26" i="5"/>
  <c r="AD26" i="5"/>
  <c r="AD37" i="5" s="1"/>
  <c r="AC26" i="5"/>
  <c r="AB26" i="5"/>
  <c r="AA26" i="5"/>
  <c r="Z26" i="5"/>
  <c r="Y26" i="5"/>
  <c r="Y37" i="5" s="1"/>
  <c r="Y30" i="4"/>
  <c r="Y41" i="4" s="1"/>
  <c r="Z30" i="4"/>
  <c r="Z41" i="4" s="1"/>
  <c r="AA30" i="4"/>
  <c r="AA41" i="4" s="1"/>
  <c r="AB30" i="4"/>
  <c r="AB41" i="4" s="1"/>
  <c r="AC30" i="4"/>
  <c r="AC41" i="4" s="1"/>
  <c r="AD30" i="4"/>
  <c r="AD41" i="4" s="1"/>
  <c r="AE30" i="4"/>
  <c r="AE41" i="4" s="1"/>
  <c r="AF30" i="4"/>
  <c r="AF41" i="4" s="1"/>
  <c r="AG30" i="4"/>
  <c r="AG41" i="4" s="1"/>
  <c r="Z33" i="5" l="1"/>
  <c r="Z44" i="5" s="1"/>
  <c r="AB34" i="5"/>
  <c r="AB45" i="5" s="1"/>
  <c r="AD32" i="5"/>
  <c r="AD43" i="5" s="1"/>
  <c r="Y33" i="5"/>
  <c r="Y44" i="5" s="1"/>
  <c r="Z37" i="5"/>
  <c r="AA33" i="5"/>
  <c r="AA44" i="5" s="1"/>
  <c r="AD31" i="5"/>
  <c r="AD42" i="5" s="1"/>
  <c r="Y31" i="9"/>
  <c r="Y42" i="9" s="1"/>
  <c r="AC34" i="5"/>
  <c r="AC45" i="5" s="1"/>
  <c r="AD34" i="5"/>
  <c r="AD45" i="5" s="1"/>
  <c r="AB33" i="5"/>
  <c r="AB44" i="5" s="1"/>
  <c r="AE34" i="5"/>
  <c r="AE45" i="5" s="1"/>
  <c r="Y31" i="5"/>
  <c r="Y42" i="5" s="1"/>
  <c r="Z31" i="5"/>
  <c r="Z42" i="5" s="1"/>
  <c r="AC32" i="5"/>
  <c r="AC43" i="5" s="1"/>
  <c r="AB32" i="5"/>
  <c r="AB43" i="5" s="1"/>
  <c r="Y33" i="9"/>
  <c r="Y44" i="9" s="1"/>
  <c r="Z33" i="9"/>
  <c r="Z44" i="9" s="1"/>
  <c r="AD31" i="9"/>
  <c r="AD42" i="9" s="1"/>
  <c r="AA33" i="9"/>
  <c r="AA44" i="9" s="1"/>
  <c r="AC34" i="9"/>
  <c r="AC45" i="9" s="1"/>
  <c r="AD34" i="9"/>
  <c r="AD45" i="9" s="1"/>
  <c r="AF34" i="9"/>
  <c r="AF45" i="9" s="1"/>
  <c r="Y37" i="9"/>
  <c r="AB34" i="9"/>
  <c r="AB45" i="9" s="1"/>
  <c r="AB32" i="9"/>
  <c r="AB43" i="9" s="1"/>
  <c r="AD37" i="9"/>
  <c r="Y38" i="9"/>
  <c r="Y34" i="9"/>
  <c r="Y45" i="9" s="1"/>
  <c r="AE34" i="9"/>
  <c r="AE45" i="9" s="1"/>
  <c r="AA32" i="9"/>
  <c r="AA43" i="9" s="1"/>
  <c r="AD33" i="9"/>
  <c r="AD44" i="9" s="1"/>
  <c r="AG34" i="9"/>
  <c r="AG45" i="9" s="1"/>
  <c r="AB33" i="9"/>
  <c r="AB44" i="9" s="1"/>
  <c r="AE33" i="9"/>
  <c r="AE44" i="9" s="1"/>
  <c r="Z31" i="9"/>
  <c r="Z42" i="9" s="1"/>
  <c r="AC32" i="9"/>
  <c r="AC43" i="9" s="1"/>
  <c r="AF33" i="9"/>
  <c r="AF44" i="9" s="1"/>
  <c r="Z37" i="9"/>
  <c r="AG33" i="9"/>
  <c r="AG44" i="9" s="1"/>
  <c r="AA37" i="9"/>
  <c r="AD38" i="9"/>
  <c r="Y32" i="9"/>
  <c r="Y43" i="9" s="1"/>
  <c r="AD32" i="9"/>
  <c r="AD43" i="9" s="1"/>
  <c r="AB31" i="9"/>
  <c r="AB42" i="9" s="1"/>
  <c r="AE32" i="9"/>
  <c r="AE43" i="9" s="1"/>
  <c r="AB37" i="9"/>
  <c r="AA31" i="9"/>
  <c r="AA42" i="9" s="1"/>
  <c r="AC31" i="9"/>
  <c r="AC42" i="9" s="1"/>
  <c r="AF32" i="9"/>
  <c r="AF43" i="9" s="1"/>
  <c r="Z34" i="9"/>
  <c r="Z45" i="9" s="1"/>
  <c r="AC37" i="9"/>
  <c r="Z32" i="9"/>
  <c r="Z43" i="9" s="1"/>
  <c r="AG32" i="9"/>
  <c r="AG43" i="9" s="1"/>
  <c r="AE31" i="9"/>
  <c r="AE42" i="9" s="1"/>
  <c r="AC33" i="9"/>
  <c r="AC44" i="9" s="1"/>
  <c r="AF31" i="9"/>
  <c r="AF42" i="9" s="1"/>
  <c r="AF37" i="9"/>
  <c r="AA34" i="9"/>
  <c r="AA45" i="9" s="1"/>
  <c r="AG31" i="9"/>
  <c r="AG42" i="9" s="1"/>
  <c r="AA32" i="5"/>
  <c r="AA43" i="5" s="1"/>
  <c r="AD33" i="5"/>
  <c r="AD44" i="5" s="1"/>
  <c r="AG34" i="5"/>
  <c r="AG45" i="5" s="1"/>
  <c r="AD39" i="5"/>
  <c r="Y32" i="5"/>
  <c r="Y43" i="5" s="1"/>
  <c r="Z32" i="5"/>
  <c r="Z43" i="5" s="1"/>
  <c r="AF33" i="5"/>
  <c r="AF44" i="5" s="1"/>
  <c r="AE33" i="5"/>
  <c r="AE44" i="5" s="1"/>
  <c r="AD38" i="5"/>
  <c r="AB31" i="5"/>
  <c r="AB42" i="5" s="1"/>
  <c r="AE32" i="5"/>
  <c r="AE43" i="5" s="1"/>
  <c r="Y34" i="5"/>
  <c r="Y45" i="5" s="1"/>
  <c r="AB37" i="5"/>
  <c r="AC33" i="5"/>
  <c r="AC44" i="5" s="1"/>
  <c r="AG33" i="5"/>
  <c r="AG44" i="5" s="1"/>
  <c r="AA37" i="5"/>
  <c r="AC31" i="5"/>
  <c r="AC42" i="5" s="1"/>
  <c r="AF32" i="5"/>
  <c r="AF43" i="5" s="1"/>
  <c r="Z34" i="5"/>
  <c r="Z45" i="5" s="1"/>
  <c r="AC37" i="5"/>
  <c r="AA31" i="5"/>
  <c r="AA42" i="5" s="1"/>
  <c r="AE31" i="5"/>
  <c r="AE42" i="5" s="1"/>
  <c r="AE37" i="5"/>
  <c r="AB40" i="5"/>
  <c r="AF34" i="5"/>
  <c r="AF45" i="5" s="1"/>
  <c r="AF31" i="5"/>
  <c r="AF42" i="5" s="1"/>
  <c r="AG32" i="5"/>
  <c r="AG43" i="5" s="1"/>
  <c r="AA34" i="5"/>
  <c r="AA45" i="5" s="1"/>
  <c r="AG31" i="5"/>
  <c r="AG42" i="5" s="1"/>
  <c r="U63" i="6" l="1"/>
  <c r="U64" i="6"/>
  <c r="U65" i="6"/>
  <c r="U66" i="6"/>
  <c r="U67" i="6"/>
  <c r="U68" i="6"/>
  <c r="U69" i="6"/>
  <c r="U70" i="6"/>
  <c r="U71" i="6"/>
  <c r="U72" i="6"/>
  <c r="U73" i="6"/>
  <c r="U74" i="6"/>
  <c r="U75" i="6"/>
  <c r="U76" i="6"/>
  <c r="U77" i="6"/>
  <c r="U78" i="6"/>
  <c r="U79" i="6"/>
  <c r="U80" i="6"/>
  <c r="U81" i="6"/>
  <c r="U82" i="6"/>
  <c r="U83" i="6"/>
  <c r="U84" i="6"/>
  <c r="U85" i="6"/>
  <c r="U86" i="6"/>
  <c r="U87" i="6"/>
  <c r="U88" i="6"/>
  <c r="U89" i="6"/>
  <c r="U90" i="6"/>
  <c r="U91" i="6"/>
  <c r="U92" i="6"/>
  <c r="U93" i="6"/>
  <c r="U94" i="6"/>
  <c r="U95" i="6"/>
  <c r="U96" i="6"/>
  <c r="U97" i="6"/>
  <c r="U98" i="6"/>
  <c r="U99" i="6"/>
  <c r="U100" i="6"/>
  <c r="U101" i="6"/>
  <c r="U102" i="6"/>
  <c r="U103" i="6"/>
  <c r="U104" i="6"/>
  <c r="U105" i="6"/>
  <c r="U106" i="6"/>
  <c r="U107" i="6"/>
  <c r="U108" i="6"/>
  <c r="U109" i="6"/>
  <c r="U110" i="6"/>
  <c r="U111" i="6"/>
  <c r="U112" i="6"/>
  <c r="U113" i="6"/>
  <c r="U114" i="6"/>
  <c r="U115" i="6"/>
  <c r="U116" i="6"/>
  <c r="U117" i="6"/>
  <c r="U118" i="6"/>
  <c r="U119" i="6"/>
  <c r="U120" i="6"/>
  <c r="U121" i="6"/>
  <c r="U122" i="6"/>
  <c r="U123" i="6"/>
  <c r="V123" i="6" s="1"/>
  <c r="N123" i="13" s="1"/>
  <c r="R123" i="13" s="1"/>
  <c r="U62" i="6"/>
  <c r="V62" i="6" s="1"/>
  <c r="N62" i="13" s="1"/>
  <c r="R62" i="13" s="1"/>
  <c r="C123" i="9" l="1"/>
  <c r="D123" i="9"/>
  <c r="E123" i="9"/>
  <c r="F123" i="9"/>
  <c r="G123" i="9"/>
  <c r="H123" i="9"/>
  <c r="I123" i="9"/>
  <c r="J123" i="9"/>
  <c r="K123" i="9" l="1"/>
  <c r="U4" i="6" l="1"/>
  <c r="U5" i="6"/>
  <c r="U6" i="6"/>
  <c r="U7" i="6"/>
  <c r="U8" i="6"/>
  <c r="U9" i="6"/>
  <c r="U10" i="6"/>
  <c r="U11" i="6"/>
  <c r="U12" i="6"/>
  <c r="U13" i="6"/>
  <c r="U14" i="6"/>
  <c r="U15" i="6"/>
  <c r="U16" i="6"/>
  <c r="U17" i="6"/>
  <c r="U18" i="6"/>
  <c r="U19" i="6"/>
  <c r="U20" i="6"/>
  <c r="U21" i="6"/>
  <c r="U22" i="6"/>
  <c r="U23" i="6"/>
  <c r="U24" i="6"/>
  <c r="U25" i="6"/>
  <c r="U26" i="6"/>
  <c r="U27" i="6"/>
  <c r="U28" i="6"/>
  <c r="U29" i="6"/>
  <c r="U30" i="6"/>
  <c r="U31" i="6"/>
  <c r="U32" i="6"/>
  <c r="U33" i="6"/>
  <c r="U34" i="6"/>
  <c r="U35" i="6"/>
  <c r="U36" i="6"/>
  <c r="U37" i="6"/>
  <c r="U38" i="6"/>
  <c r="U39" i="6"/>
  <c r="U40" i="6"/>
  <c r="U41" i="6"/>
  <c r="U42" i="6"/>
  <c r="U43" i="6"/>
  <c r="U44" i="6"/>
  <c r="U45" i="6"/>
  <c r="U46" i="6"/>
  <c r="U47" i="6"/>
  <c r="U48" i="6"/>
  <c r="U49" i="6"/>
  <c r="U50" i="6"/>
  <c r="U51" i="6"/>
  <c r="U52" i="6"/>
  <c r="U53" i="6"/>
  <c r="U54" i="6"/>
  <c r="U55" i="6"/>
  <c r="U56" i="6"/>
  <c r="U57" i="6"/>
  <c r="U58" i="6"/>
  <c r="U59" i="6"/>
  <c r="U60" i="6"/>
  <c r="U61" i="6"/>
  <c r="H222" i="12" l="1"/>
  <c r="H223" i="12"/>
  <c r="H224" i="12"/>
  <c r="H225" i="12"/>
  <c r="H226" i="12"/>
  <c r="H227" i="12"/>
  <c r="H228" i="12"/>
  <c r="H229" i="12"/>
  <c r="H230" i="12"/>
  <c r="H231" i="12"/>
  <c r="H232" i="12"/>
  <c r="H233" i="12"/>
  <c r="H234" i="12"/>
  <c r="H235" i="12"/>
  <c r="H236" i="12"/>
  <c r="H237" i="12"/>
  <c r="H238" i="12"/>
  <c r="H239" i="12"/>
  <c r="H240" i="12"/>
  <c r="H241" i="12"/>
  <c r="H242" i="12"/>
  <c r="H243" i="12"/>
  <c r="H244" i="12"/>
  <c r="H245" i="12"/>
  <c r="H246" i="12"/>
  <c r="H247" i="12"/>
  <c r="H248" i="12"/>
  <c r="H249" i="12"/>
  <c r="H250" i="12"/>
  <c r="H251" i="12"/>
  <c r="H252" i="12"/>
  <c r="H253" i="12"/>
  <c r="H254" i="12"/>
  <c r="H255" i="12"/>
  <c r="H256" i="12"/>
  <c r="H257" i="12"/>
  <c r="H258" i="12"/>
  <c r="H259" i="12"/>
  <c r="H260" i="12"/>
  <c r="H261" i="12"/>
  <c r="H262" i="12"/>
  <c r="H263" i="12"/>
  <c r="H264" i="12"/>
  <c r="H265" i="12"/>
  <c r="H266" i="12"/>
  <c r="H267" i="12"/>
  <c r="H221" i="12"/>
  <c r="B268" i="12"/>
  <c r="B269" i="12"/>
  <c r="B222" i="12"/>
  <c r="B223" i="12"/>
  <c r="B224" i="12"/>
  <c r="B225" i="12"/>
  <c r="B226" i="12"/>
  <c r="B227" i="12"/>
  <c r="B228" i="12"/>
  <c r="B229" i="12"/>
  <c r="B230" i="12"/>
  <c r="B231" i="12"/>
  <c r="B232" i="12"/>
  <c r="B233" i="12"/>
  <c r="B234" i="12"/>
  <c r="B235" i="12"/>
  <c r="B236" i="12"/>
  <c r="B237" i="12"/>
  <c r="B238" i="12"/>
  <c r="B239" i="12"/>
  <c r="B240" i="12"/>
  <c r="B241" i="12"/>
  <c r="B242" i="12"/>
  <c r="B243" i="12"/>
  <c r="B244" i="12"/>
  <c r="B245" i="12"/>
  <c r="B246" i="12"/>
  <c r="B247" i="12"/>
  <c r="B248" i="12"/>
  <c r="B249" i="12"/>
  <c r="B250" i="12"/>
  <c r="B251" i="12"/>
  <c r="B252" i="12"/>
  <c r="B253" i="12"/>
  <c r="B254" i="12"/>
  <c r="B255" i="12"/>
  <c r="B256" i="12"/>
  <c r="B257" i="12"/>
  <c r="B258" i="12"/>
  <c r="B259" i="12"/>
  <c r="B260" i="12"/>
  <c r="B261" i="12"/>
  <c r="B262" i="12"/>
  <c r="B263" i="12"/>
  <c r="B264" i="12"/>
  <c r="B265" i="12"/>
  <c r="B266" i="12"/>
  <c r="B267" i="12"/>
  <c r="B221" i="12"/>
  <c r="B10" i="12" l="1"/>
  <c r="B81" i="12"/>
  <c r="B107" i="12"/>
  <c r="B35" i="12"/>
  <c r="B23" i="12"/>
  <c r="B150" i="12"/>
  <c r="B213" i="12"/>
  <c r="B177" i="12"/>
  <c r="B129" i="12"/>
  <c r="B105" i="12"/>
  <c r="B33" i="12"/>
  <c r="B200" i="12"/>
  <c r="B152" i="12"/>
  <c r="B128" i="12"/>
  <c r="B92" i="12"/>
  <c r="B56" i="12"/>
  <c r="B32" i="12"/>
  <c r="B8" i="12"/>
  <c r="B211" i="12"/>
  <c r="B199" i="12"/>
  <c r="B187" i="12"/>
  <c r="B175" i="12"/>
  <c r="B163" i="12"/>
  <c r="B151" i="12"/>
  <c r="B139" i="12"/>
  <c r="B127" i="12"/>
  <c r="B115" i="12"/>
  <c r="B103" i="12"/>
  <c r="B91" i="12"/>
  <c r="B79" i="12"/>
  <c r="B67" i="12"/>
  <c r="B55" i="12"/>
  <c r="B43" i="12"/>
  <c r="B31" i="12"/>
  <c r="B19" i="12"/>
  <c r="B7" i="12"/>
  <c r="B138" i="12"/>
  <c r="B126" i="12"/>
  <c r="B114" i="12"/>
  <c r="B102" i="12"/>
  <c r="B90" i="12"/>
  <c r="B78" i="12"/>
  <c r="B66" i="12"/>
  <c r="B54" i="12"/>
  <c r="B42" i="12"/>
  <c r="B30" i="12"/>
  <c r="B18" i="12"/>
  <c r="B6" i="12"/>
  <c r="B201" i="12"/>
  <c r="B165" i="12"/>
  <c r="B117" i="12"/>
  <c r="B93" i="12"/>
  <c r="B9" i="12"/>
  <c r="B188" i="12"/>
  <c r="B140" i="12"/>
  <c r="B116" i="12"/>
  <c r="B68" i="12"/>
  <c r="B44" i="12"/>
  <c r="B186" i="12"/>
  <c r="B209" i="12"/>
  <c r="B185" i="12"/>
  <c r="B173" i="12"/>
  <c r="B137" i="12"/>
  <c r="B125" i="12"/>
  <c r="B113" i="12"/>
  <c r="B101" i="12"/>
  <c r="B89" i="12"/>
  <c r="B77" i="12"/>
  <c r="B65" i="12"/>
  <c r="B53" i="12"/>
  <c r="B41" i="12"/>
  <c r="B29" i="12"/>
  <c r="B17" i="12"/>
  <c r="B5" i="12"/>
  <c r="B69" i="12"/>
  <c r="B212" i="12"/>
  <c r="B164" i="12"/>
  <c r="B80" i="12"/>
  <c r="B198" i="12"/>
  <c r="B174" i="12"/>
  <c r="B197" i="12"/>
  <c r="B149" i="12"/>
  <c r="B220" i="12"/>
  <c r="B208" i="12"/>
  <c r="B196" i="12"/>
  <c r="B184" i="12"/>
  <c r="B172" i="12"/>
  <c r="B160" i="12"/>
  <c r="B148" i="12"/>
  <c r="B136" i="12"/>
  <c r="B124" i="12"/>
  <c r="B112" i="12"/>
  <c r="B100" i="12"/>
  <c r="B88" i="12"/>
  <c r="B76" i="12"/>
  <c r="B64" i="12"/>
  <c r="B52" i="12"/>
  <c r="B40" i="12"/>
  <c r="B28" i="12"/>
  <c r="B16" i="12"/>
  <c r="B4" i="12"/>
  <c r="B57" i="12"/>
  <c r="B176" i="12"/>
  <c r="B104" i="12"/>
  <c r="B20" i="12"/>
  <c r="B210" i="12"/>
  <c r="B162" i="12"/>
  <c r="B161" i="12"/>
  <c r="B219" i="12"/>
  <c r="B207" i="12"/>
  <c r="B195" i="12"/>
  <c r="B183" i="12"/>
  <c r="B171" i="12"/>
  <c r="B159" i="12"/>
  <c r="B147" i="12"/>
  <c r="B135" i="12"/>
  <c r="B123" i="12"/>
  <c r="B111" i="12"/>
  <c r="B99" i="12"/>
  <c r="B87" i="12"/>
  <c r="B75" i="12"/>
  <c r="B63" i="12"/>
  <c r="B51" i="12"/>
  <c r="B39" i="12"/>
  <c r="B27" i="12"/>
  <c r="B15" i="12"/>
  <c r="B3" i="12"/>
  <c r="B189" i="12"/>
  <c r="B141" i="12"/>
  <c r="B45" i="12"/>
  <c r="B206" i="12"/>
  <c r="B182" i="12"/>
  <c r="B158" i="12"/>
  <c r="B134" i="12"/>
  <c r="B110" i="12"/>
  <c r="B86" i="12"/>
  <c r="B62" i="12"/>
  <c r="B38" i="12"/>
  <c r="B2" i="12"/>
  <c r="B217" i="12"/>
  <c r="B205" i="12"/>
  <c r="B193" i="12"/>
  <c r="B181" i="12"/>
  <c r="B169" i="12"/>
  <c r="B157" i="12"/>
  <c r="B145" i="12"/>
  <c r="B133" i="12"/>
  <c r="B121" i="12"/>
  <c r="B109" i="12"/>
  <c r="B97" i="12"/>
  <c r="B85" i="12"/>
  <c r="B73" i="12"/>
  <c r="B61" i="12"/>
  <c r="B49" i="12"/>
  <c r="B37" i="12"/>
  <c r="B25" i="12"/>
  <c r="B13" i="12"/>
  <c r="B153" i="12"/>
  <c r="B21" i="12"/>
  <c r="B218" i="12"/>
  <c r="B194" i="12"/>
  <c r="B170" i="12"/>
  <c r="B146" i="12"/>
  <c r="B122" i="12"/>
  <c r="B98" i="12"/>
  <c r="B74" i="12"/>
  <c r="B50" i="12"/>
  <c r="B26" i="12"/>
  <c r="B14" i="12"/>
  <c r="B216" i="12"/>
  <c r="B204" i="12"/>
  <c r="B192" i="12"/>
  <c r="B180" i="12"/>
  <c r="B168" i="12"/>
  <c r="B156" i="12"/>
  <c r="B144" i="12"/>
  <c r="B132" i="12"/>
  <c r="B120" i="12"/>
  <c r="B108" i="12"/>
  <c r="B96" i="12"/>
  <c r="B84" i="12"/>
  <c r="B72" i="12"/>
  <c r="B60" i="12"/>
  <c r="B48" i="12"/>
  <c r="B36" i="12"/>
  <c r="B24" i="12"/>
  <c r="B12" i="12"/>
  <c r="B11" i="12"/>
  <c r="B215" i="12"/>
  <c r="B203" i="12"/>
  <c r="B191" i="12"/>
  <c r="B179" i="12"/>
  <c r="B167" i="12"/>
  <c r="B155" i="12"/>
  <c r="B143" i="12"/>
  <c r="B131" i="12"/>
  <c r="B119" i="12"/>
  <c r="B95" i="12"/>
  <c r="B83" i="12"/>
  <c r="B71" i="12"/>
  <c r="B59" i="12"/>
  <c r="B47" i="12"/>
  <c r="B214" i="12"/>
  <c r="B202" i="12"/>
  <c r="B190" i="12"/>
  <c r="B178" i="12"/>
  <c r="B166" i="12"/>
  <c r="B154" i="12"/>
  <c r="B142" i="12"/>
  <c r="B130" i="12"/>
  <c r="B118" i="12"/>
  <c r="B106" i="12"/>
  <c r="B94" i="12"/>
  <c r="B82" i="12"/>
  <c r="B70" i="12"/>
  <c r="B58" i="12"/>
  <c r="B46" i="12"/>
  <c r="B34" i="12"/>
  <c r="B22" i="12"/>
  <c r="AB26" i="4"/>
  <c r="V7" i="6" l="1"/>
  <c r="N7" i="13" s="1"/>
  <c r="R7" i="13" s="1"/>
  <c r="V8" i="6"/>
  <c r="N8" i="13" s="1"/>
  <c r="R8" i="13" s="1"/>
  <c r="V14" i="6"/>
  <c r="N14" i="13" s="1"/>
  <c r="R14" i="13" s="1"/>
  <c r="V15" i="6"/>
  <c r="N15" i="13" s="1"/>
  <c r="R15" i="13" s="1"/>
  <c r="V19" i="6"/>
  <c r="N19" i="13" s="1"/>
  <c r="R19" i="13" s="1"/>
  <c r="V20" i="6"/>
  <c r="N20" i="13" s="1"/>
  <c r="R20" i="13" s="1"/>
  <c r="V26" i="6"/>
  <c r="N26" i="13" s="1"/>
  <c r="R26" i="13" s="1"/>
  <c r="V27" i="6"/>
  <c r="N27" i="13" s="1"/>
  <c r="R27" i="13" s="1"/>
  <c r="V31" i="6"/>
  <c r="N31" i="13" s="1"/>
  <c r="R31" i="13" s="1"/>
  <c r="V39" i="6"/>
  <c r="N39" i="13" s="1"/>
  <c r="R39" i="13" s="1"/>
  <c r="V43" i="6"/>
  <c r="N43" i="13" s="1"/>
  <c r="R43" i="13" s="1"/>
  <c r="V44" i="6"/>
  <c r="N44" i="13" s="1"/>
  <c r="R44" i="13" s="1"/>
  <c r="V51" i="6"/>
  <c r="N51" i="13" s="1"/>
  <c r="R51" i="13" s="1"/>
  <c r="V55" i="6"/>
  <c r="N55" i="13" s="1"/>
  <c r="R55" i="13" s="1"/>
  <c r="V56" i="6"/>
  <c r="N56" i="13" s="1"/>
  <c r="R56" i="13" s="1"/>
  <c r="V63" i="6"/>
  <c r="N63" i="13" s="1"/>
  <c r="R63" i="13" s="1"/>
  <c r="V65" i="6"/>
  <c r="N65" i="13" s="1"/>
  <c r="R65" i="13" s="1"/>
  <c r="V66" i="6"/>
  <c r="N66" i="13" s="1"/>
  <c r="R66" i="13" s="1"/>
  <c r="V67" i="6"/>
  <c r="N67" i="13" s="1"/>
  <c r="R67" i="13" s="1"/>
  <c r="V68" i="6"/>
  <c r="N68" i="13" s="1"/>
  <c r="R68" i="13" s="1"/>
  <c r="V75" i="6"/>
  <c r="N75" i="13" s="1"/>
  <c r="R75" i="13" s="1"/>
  <c r="V76" i="6"/>
  <c r="N76" i="13" s="1"/>
  <c r="R76" i="13" s="1"/>
  <c r="V79" i="6"/>
  <c r="N79" i="13" s="1"/>
  <c r="R79" i="13" s="1"/>
  <c r="V86" i="6"/>
  <c r="N86" i="13" s="1"/>
  <c r="R86" i="13" s="1"/>
  <c r="V87" i="6"/>
  <c r="N87" i="13" s="1"/>
  <c r="R87" i="13" s="1"/>
  <c r="V89" i="6"/>
  <c r="N89" i="13" s="1"/>
  <c r="R89" i="13" s="1"/>
  <c r="V90" i="6"/>
  <c r="N90" i="13" s="1"/>
  <c r="R90" i="13" s="1"/>
  <c r="V91" i="6"/>
  <c r="N91" i="13" s="1"/>
  <c r="R91" i="13" s="1"/>
  <c r="V92" i="6"/>
  <c r="N92" i="13" s="1"/>
  <c r="R92" i="13" s="1"/>
  <c r="V99" i="6"/>
  <c r="N99" i="13" s="1"/>
  <c r="R99" i="13" s="1"/>
  <c r="V100" i="6"/>
  <c r="N100" i="13" s="1"/>
  <c r="R100" i="13" s="1"/>
  <c r="V101" i="6"/>
  <c r="N101" i="13" s="1"/>
  <c r="R101" i="13" s="1"/>
  <c r="V102" i="6"/>
  <c r="N102" i="13" s="1"/>
  <c r="R102" i="13" s="1"/>
  <c r="V103" i="6"/>
  <c r="N103" i="13" s="1"/>
  <c r="R103" i="13" s="1"/>
  <c r="V104" i="6"/>
  <c r="N104" i="13" s="1"/>
  <c r="R104" i="13" s="1"/>
  <c r="V110" i="6"/>
  <c r="N110" i="13" s="1"/>
  <c r="R110" i="13" s="1"/>
  <c r="V111" i="6"/>
  <c r="N111" i="13" s="1"/>
  <c r="R111" i="13" s="1"/>
  <c r="V112" i="6"/>
  <c r="N112" i="13" s="1"/>
  <c r="R112" i="13" s="1"/>
  <c r="V113" i="6"/>
  <c r="N113" i="13" s="1"/>
  <c r="R113" i="13" s="1"/>
  <c r="V114" i="6"/>
  <c r="N114" i="13" s="1"/>
  <c r="R114" i="13" s="1"/>
  <c r="V115" i="6"/>
  <c r="N115" i="13" s="1"/>
  <c r="R115" i="13" s="1"/>
  <c r="V116" i="6"/>
  <c r="N116" i="13" s="1"/>
  <c r="R116" i="13" s="1"/>
  <c r="V122" i="6"/>
  <c r="N122" i="13" s="1"/>
  <c r="R122" i="13" s="1"/>
  <c r="V109" i="6"/>
  <c r="N109" i="13" s="1"/>
  <c r="R109" i="13" s="1"/>
  <c r="V107" i="6"/>
  <c r="N107" i="13" s="1"/>
  <c r="R107" i="13" s="1"/>
  <c r="V97" i="6"/>
  <c r="N97" i="13" s="1"/>
  <c r="R97" i="13" s="1"/>
  <c r="V95" i="6"/>
  <c r="N95" i="13" s="1"/>
  <c r="R95" i="13" s="1"/>
  <c r="V88" i="6"/>
  <c r="N88" i="13" s="1"/>
  <c r="R88" i="13" s="1"/>
  <c r="V85" i="6"/>
  <c r="N85" i="13" s="1"/>
  <c r="R85" i="13" s="1"/>
  <c r="V83" i="6"/>
  <c r="N83" i="13" s="1"/>
  <c r="R83" i="13" s="1"/>
  <c r="V73" i="6"/>
  <c r="N73" i="13" s="1"/>
  <c r="R73" i="13" s="1"/>
  <c r="V71" i="6"/>
  <c r="N71" i="13" s="1"/>
  <c r="R71" i="13" s="1"/>
  <c r="V64" i="6"/>
  <c r="N64" i="13" s="1"/>
  <c r="R64" i="13" s="1"/>
  <c r="V59" i="6"/>
  <c r="N59" i="13" s="1"/>
  <c r="R59" i="13" s="1"/>
  <c r="V52" i="6"/>
  <c r="N52" i="13" s="1"/>
  <c r="R52" i="13" s="1"/>
  <c r="V40" i="6"/>
  <c r="N40" i="13" s="1"/>
  <c r="R40" i="13" s="1"/>
  <c r="V28" i="6"/>
  <c r="N28" i="13" s="1"/>
  <c r="R28" i="13" s="1"/>
  <c r="V16" i="6"/>
  <c r="N16" i="13" s="1"/>
  <c r="R16" i="13" s="1"/>
  <c r="V4" i="6"/>
  <c r="N4" i="13" s="1"/>
  <c r="R4" i="13" s="1"/>
  <c r="V121" i="6"/>
  <c r="N121" i="13" s="1"/>
  <c r="R121" i="13" s="1"/>
  <c r="V120" i="6"/>
  <c r="N120" i="13" s="1"/>
  <c r="R120" i="13" s="1"/>
  <c r="V119" i="6"/>
  <c r="N119" i="13" s="1"/>
  <c r="R119" i="13" s="1"/>
  <c r="V118" i="6"/>
  <c r="N118" i="13" s="1"/>
  <c r="R118" i="13" s="1"/>
  <c r="V117" i="6"/>
  <c r="N117" i="13" s="1"/>
  <c r="R117" i="13" s="1"/>
  <c r="V108" i="6"/>
  <c r="N108" i="13" s="1"/>
  <c r="R108" i="13" s="1"/>
  <c r="V106" i="6"/>
  <c r="N106" i="13" s="1"/>
  <c r="R106" i="13" s="1"/>
  <c r="V105" i="6"/>
  <c r="N105" i="13" s="1"/>
  <c r="R105" i="13" s="1"/>
  <c r="V98" i="6"/>
  <c r="N98" i="13" s="1"/>
  <c r="R98" i="13" s="1"/>
  <c r="V96" i="6"/>
  <c r="N96" i="13" s="1"/>
  <c r="R96" i="13" s="1"/>
  <c r="V94" i="6"/>
  <c r="N94" i="13" s="1"/>
  <c r="R94" i="13" s="1"/>
  <c r="V93" i="6"/>
  <c r="N93" i="13" s="1"/>
  <c r="R93" i="13" s="1"/>
  <c r="V84" i="6"/>
  <c r="N84" i="13" s="1"/>
  <c r="R84" i="13" s="1"/>
  <c r="V82" i="6"/>
  <c r="N82" i="13" s="1"/>
  <c r="R82" i="13" s="1"/>
  <c r="V81" i="6"/>
  <c r="N81" i="13" s="1"/>
  <c r="R81" i="13" s="1"/>
  <c r="V80" i="6"/>
  <c r="N80" i="13" s="1"/>
  <c r="R80" i="13" s="1"/>
  <c r="V78" i="6"/>
  <c r="N78" i="13" s="1"/>
  <c r="R78" i="13" s="1"/>
  <c r="V77" i="6"/>
  <c r="N77" i="13" s="1"/>
  <c r="R77" i="13" s="1"/>
  <c r="V74" i="6"/>
  <c r="N74" i="13" s="1"/>
  <c r="R74" i="13" s="1"/>
  <c r="V72" i="6"/>
  <c r="N72" i="13" s="1"/>
  <c r="R72" i="13" s="1"/>
  <c r="V70" i="6"/>
  <c r="N70" i="13" s="1"/>
  <c r="R70" i="13" s="1"/>
  <c r="V69" i="6"/>
  <c r="N69" i="13" s="1"/>
  <c r="R69" i="13" s="1"/>
  <c r="V61" i="6"/>
  <c r="N61" i="13" s="1"/>
  <c r="R61" i="13" s="1"/>
  <c r="V60" i="6"/>
  <c r="N60" i="13" s="1"/>
  <c r="R60" i="13" s="1"/>
  <c r="V58" i="6"/>
  <c r="N58" i="13" s="1"/>
  <c r="R58" i="13" s="1"/>
  <c r="V57" i="6"/>
  <c r="N57" i="13" s="1"/>
  <c r="R57" i="13" s="1"/>
  <c r="V54" i="6"/>
  <c r="N54" i="13" s="1"/>
  <c r="R54" i="13" s="1"/>
  <c r="V53" i="6"/>
  <c r="N53" i="13" s="1"/>
  <c r="R53" i="13" s="1"/>
  <c r="V50" i="6"/>
  <c r="N50" i="13" s="1"/>
  <c r="R50" i="13" s="1"/>
  <c r="V49" i="6"/>
  <c r="N49" i="13" s="1"/>
  <c r="R49" i="13" s="1"/>
  <c r="V48" i="6"/>
  <c r="N48" i="13" s="1"/>
  <c r="R48" i="13" s="1"/>
  <c r="V47" i="6"/>
  <c r="N47" i="13" s="1"/>
  <c r="R47" i="13" s="1"/>
  <c r="V46" i="6"/>
  <c r="N46" i="13" s="1"/>
  <c r="R46" i="13" s="1"/>
  <c r="V45" i="6"/>
  <c r="N45" i="13" s="1"/>
  <c r="R45" i="13" s="1"/>
  <c r="V42" i="6"/>
  <c r="N42" i="13" s="1"/>
  <c r="R42" i="13" s="1"/>
  <c r="V41" i="6"/>
  <c r="N41" i="13" s="1"/>
  <c r="R41" i="13" s="1"/>
  <c r="V38" i="6"/>
  <c r="N38" i="13" s="1"/>
  <c r="R38" i="13" s="1"/>
  <c r="V37" i="6"/>
  <c r="N37" i="13" s="1"/>
  <c r="R37" i="13" s="1"/>
  <c r="V36" i="6"/>
  <c r="N36" i="13" s="1"/>
  <c r="R36" i="13" s="1"/>
  <c r="V35" i="6"/>
  <c r="N35" i="13" s="1"/>
  <c r="R35" i="13" s="1"/>
  <c r="V34" i="6"/>
  <c r="N34" i="13" s="1"/>
  <c r="R34" i="13" s="1"/>
  <c r="V33" i="6"/>
  <c r="N33" i="13" s="1"/>
  <c r="R33" i="13" s="1"/>
  <c r="V32" i="6"/>
  <c r="N32" i="13" s="1"/>
  <c r="R32" i="13" s="1"/>
  <c r="V30" i="6"/>
  <c r="N30" i="13" s="1"/>
  <c r="R30" i="13" s="1"/>
  <c r="V29" i="6"/>
  <c r="N29" i="13" s="1"/>
  <c r="R29" i="13" s="1"/>
  <c r="V25" i="6"/>
  <c r="N25" i="13" s="1"/>
  <c r="R25" i="13" s="1"/>
  <c r="V24" i="6"/>
  <c r="N24" i="13" s="1"/>
  <c r="R24" i="13" s="1"/>
  <c r="V23" i="6"/>
  <c r="N23" i="13" s="1"/>
  <c r="R23" i="13" s="1"/>
  <c r="V22" i="6"/>
  <c r="N22" i="13" s="1"/>
  <c r="R22" i="13" s="1"/>
  <c r="V21" i="6"/>
  <c r="N21" i="13" s="1"/>
  <c r="R21" i="13" s="1"/>
  <c r="V18" i="6"/>
  <c r="N18" i="13" s="1"/>
  <c r="R18" i="13" s="1"/>
  <c r="V17" i="6"/>
  <c r="N17" i="13" s="1"/>
  <c r="R17" i="13" s="1"/>
  <c r="V13" i="6"/>
  <c r="N13" i="13" s="1"/>
  <c r="R13" i="13" s="1"/>
  <c r="V12" i="6"/>
  <c r="N12" i="13" s="1"/>
  <c r="R12" i="13" s="1"/>
  <c r="V11" i="6"/>
  <c r="N11" i="13" s="1"/>
  <c r="R11" i="13" s="1"/>
  <c r="V10" i="6"/>
  <c r="N10" i="13" s="1"/>
  <c r="R10" i="13" s="1"/>
  <c r="V9" i="6"/>
  <c r="N9" i="13" s="1"/>
  <c r="R9" i="13" s="1"/>
  <c r="V6" i="6"/>
  <c r="N6" i="13" s="1"/>
  <c r="R6" i="13" s="1"/>
  <c r="V5" i="6"/>
  <c r="N5" i="13" s="1"/>
  <c r="R5" i="13" s="1"/>
  <c r="C64" i="9" l="1"/>
  <c r="D64" i="9"/>
  <c r="E64" i="9"/>
  <c r="F64" i="9"/>
  <c r="G64" i="9"/>
  <c r="H64" i="9"/>
  <c r="I64" i="9"/>
  <c r="J64" i="9"/>
  <c r="C65" i="9"/>
  <c r="D65" i="9"/>
  <c r="E65" i="9"/>
  <c r="F65" i="9"/>
  <c r="G65" i="9"/>
  <c r="H65" i="9"/>
  <c r="I65" i="9"/>
  <c r="J65" i="9"/>
  <c r="C66" i="9"/>
  <c r="D66" i="9"/>
  <c r="E66" i="9"/>
  <c r="F66" i="9"/>
  <c r="G66" i="9"/>
  <c r="H66" i="9"/>
  <c r="I66" i="9"/>
  <c r="J66" i="9"/>
  <c r="C67" i="9"/>
  <c r="D67" i="9"/>
  <c r="E67" i="9"/>
  <c r="F67" i="9"/>
  <c r="G67" i="9"/>
  <c r="H67" i="9"/>
  <c r="I67" i="9"/>
  <c r="J67" i="9"/>
  <c r="C68" i="9"/>
  <c r="D68" i="9"/>
  <c r="E68" i="9"/>
  <c r="F68" i="9"/>
  <c r="G68" i="9"/>
  <c r="H68" i="9"/>
  <c r="I68" i="9"/>
  <c r="J68" i="9"/>
  <c r="C69" i="9"/>
  <c r="D69" i="9"/>
  <c r="E69" i="9"/>
  <c r="F69" i="9"/>
  <c r="G69" i="9"/>
  <c r="H69" i="9"/>
  <c r="I69" i="9"/>
  <c r="J69" i="9"/>
  <c r="C70" i="9"/>
  <c r="D70" i="9"/>
  <c r="E70" i="9"/>
  <c r="F70" i="9"/>
  <c r="G70" i="9"/>
  <c r="H70" i="9"/>
  <c r="I70" i="9"/>
  <c r="J70" i="9"/>
  <c r="C71" i="9"/>
  <c r="D71" i="9"/>
  <c r="E71" i="9"/>
  <c r="F71" i="9"/>
  <c r="G71" i="9"/>
  <c r="H71" i="9"/>
  <c r="I71" i="9"/>
  <c r="J71" i="9"/>
  <c r="C72" i="9"/>
  <c r="D72" i="9"/>
  <c r="E72" i="9"/>
  <c r="F72" i="9"/>
  <c r="G72" i="9"/>
  <c r="H72" i="9"/>
  <c r="I72" i="9"/>
  <c r="J72" i="9"/>
  <c r="C73" i="9"/>
  <c r="D73" i="9"/>
  <c r="E73" i="9"/>
  <c r="F73" i="9"/>
  <c r="G73" i="9"/>
  <c r="H73" i="9"/>
  <c r="I73" i="9"/>
  <c r="J73" i="9"/>
  <c r="C74" i="9"/>
  <c r="D74" i="9"/>
  <c r="E74" i="9"/>
  <c r="F74" i="9"/>
  <c r="G74" i="9"/>
  <c r="H74" i="9"/>
  <c r="I74" i="9"/>
  <c r="J74" i="9"/>
  <c r="C75" i="9"/>
  <c r="D75" i="9"/>
  <c r="E75" i="9"/>
  <c r="F75" i="9"/>
  <c r="G75" i="9"/>
  <c r="H75" i="9"/>
  <c r="I75" i="9"/>
  <c r="J75" i="9"/>
  <c r="C76" i="9"/>
  <c r="D76" i="9"/>
  <c r="E76" i="9"/>
  <c r="F76" i="9"/>
  <c r="G76" i="9"/>
  <c r="H76" i="9"/>
  <c r="I76" i="9"/>
  <c r="J76" i="9"/>
  <c r="C77" i="9"/>
  <c r="D77" i="9"/>
  <c r="E77" i="9"/>
  <c r="F77" i="9"/>
  <c r="G77" i="9"/>
  <c r="H77" i="9"/>
  <c r="I77" i="9"/>
  <c r="J77" i="9"/>
  <c r="C78" i="9"/>
  <c r="D78" i="9"/>
  <c r="E78" i="9"/>
  <c r="F78" i="9"/>
  <c r="G78" i="9"/>
  <c r="H78" i="9"/>
  <c r="I78" i="9"/>
  <c r="J78" i="9"/>
  <c r="C79" i="9"/>
  <c r="D79" i="9"/>
  <c r="E79" i="9"/>
  <c r="F79" i="9"/>
  <c r="G79" i="9"/>
  <c r="H79" i="9"/>
  <c r="I79" i="9"/>
  <c r="J79" i="9"/>
  <c r="C80" i="9"/>
  <c r="D80" i="9"/>
  <c r="E80" i="9"/>
  <c r="F80" i="9"/>
  <c r="G80" i="9"/>
  <c r="H80" i="9"/>
  <c r="I80" i="9"/>
  <c r="J80" i="9"/>
  <c r="C81" i="9"/>
  <c r="D81" i="9"/>
  <c r="E81" i="9"/>
  <c r="F81" i="9"/>
  <c r="G81" i="9"/>
  <c r="H81" i="9"/>
  <c r="I81" i="9"/>
  <c r="J81" i="9"/>
  <c r="C82" i="9"/>
  <c r="D82" i="9"/>
  <c r="E82" i="9"/>
  <c r="F82" i="9"/>
  <c r="G82" i="9"/>
  <c r="H82" i="9"/>
  <c r="I82" i="9"/>
  <c r="J82" i="9"/>
  <c r="C83" i="9"/>
  <c r="D83" i="9"/>
  <c r="E83" i="9"/>
  <c r="F83" i="9"/>
  <c r="G83" i="9"/>
  <c r="H83" i="9"/>
  <c r="I83" i="9"/>
  <c r="J83" i="9"/>
  <c r="C84" i="9"/>
  <c r="D84" i="9"/>
  <c r="E84" i="9"/>
  <c r="F84" i="9"/>
  <c r="G84" i="9"/>
  <c r="H84" i="9"/>
  <c r="I84" i="9"/>
  <c r="J84" i="9"/>
  <c r="C85" i="9"/>
  <c r="D85" i="9"/>
  <c r="E85" i="9"/>
  <c r="F85" i="9"/>
  <c r="G85" i="9"/>
  <c r="H85" i="9"/>
  <c r="I85" i="9"/>
  <c r="J85" i="9"/>
  <c r="C86" i="9"/>
  <c r="D86" i="9"/>
  <c r="E86" i="9"/>
  <c r="F86" i="9"/>
  <c r="G86" i="9"/>
  <c r="H86" i="9"/>
  <c r="I86" i="9"/>
  <c r="J86" i="9"/>
  <c r="C87" i="9"/>
  <c r="D87" i="9"/>
  <c r="E87" i="9"/>
  <c r="F87" i="9"/>
  <c r="G87" i="9"/>
  <c r="H87" i="9"/>
  <c r="I87" i="9"/>
  <c r="J87" i="9"/>
  <c r="C88" i="9"/>
  <c r="D88" i="9"/>
  <c r="E88" i="9"/>
  <c r="F88" i="9"/>
  <c r="G88" i="9"/>
  <c r="H88" i="9"/>
  <c r="I88" i="9"/>
  <c r="J88" i="9"/>
  <c r="C89" i="9"/>
  <c r="D89" i="9"/>
  <c r="E89" i="9"/>
  <c r="F89" i="9"/>
  <c r="G89" i="9"/>
  <c r="H89" i="9"/>
  <c r="I89" i="9"/>
  <c r="J89" i="9"/>
  <c r="C90" i="9"/>
  <c r="D90" i="9"/>
  <c r="E90" i="9"/>
  <c r="F90" i="9"/>
  <c r="G90" i="9"/>
  <c r="H90" i="9"/>
  <c r="I90" i="9"/>
  <c r="J90" i="9"/>
  <c r="C91" i="9"/>
  <c r="D91" i="9"/>
  <c r="E91" i="9"/>
  <c r="F91" i="9"/>
  <c r="G91" i="9"/>
  <c r="H91" i="9"/>
  <c r="I91" i="9"/>
  <c r="J91" i="9"/>
  <c r="C92" i="9"/>
  <c r="D92" i="9"/>
  <c r="E92" i="9"/>
  <c r="F92" i="9"/>
  <c r="G92" i="9"/>
  <c r="H92" i="9"/>
  <c r="I92" i="9"/>
  <c r="J92" i="9"/>
  <c r="C93" i="9"/>
  <c r="D93" i="9"/>
  <c r="E93" i="9"/>
  <c r="F93" i="9"/>
  <c r="G93" i="9"/>
  <c r="H93" i="9"/>
  <c r="I93" i="9"/>
  <c r="J93" i="9"/>
  <c r="C94" i="9"/>
  <c r="D94" i="9"/>
  <c r="E94" i="9"/>
  <c r="F94" i="9"/>
  <c r="G94" i="9"/>
  <c r="H94" i="9"/>
  <c r="I94" i="9"/>
  <c r="J94" i="9"/>
  <c r="C95" i="9"/>
  <c r="D95" i="9"/>
  <c r="E95" i="9"/>
  <c r="F95" i="9"/>
  <c r="G95" i="9"/>
  <c r="H95" i="9"/>
  <c r="I95" i="9"/>
  <c r="J95" i="9"/>
  <c r="C96" i="9"/>
  <c r="D96" i="9"/>
  <c r="E96" i="9"/>
  <c r="F96" i="9"/>
  <c r="G96" i="9"/>
  <c r="H96" i="9"/>
  <c r="I96" i="9"/>
  <c r="J96" i="9"/>
  <c r="C97" i="9"/>
  <c r="D97" i="9"/>
  <c r="E97" i="9"/>
  <c r="F97" i="9"/>
  <c r="G97" i="9"/>
  <c r="H97" i="9"/>
  <c r="I97" i="9"/>
  <c r="J97" i="9"/>
  <c r="C98" i="9"/>
  <c r="D98" i="9"/>
  <c r="E98" i="9"/>
  <c r="F98" i="9"/>
  <c r="G98" i="9"/>
  <c r="H98" i="9"/>
  <c r="I98" i="9"/>
  <c r="J98" i="9"/>
  <c r="C99" i="9"/>
  <c r="D99" i="9"/>
  <c r="E99" i="9"/>
  <c r="F99" i="9"/>
  <c r="G99" i="9"/>
  <c r="H99" i="9"/>
  <c r="I99" i="9"/>
  <c r="J99" i="9"/>
  <c r="C100" i="9"/>
  <c r="D100" i="9"/>
  <c r="E100" i="9"/>
  <c r="F100" i="9"/>
  <c r="G100" i="9"/>
  <c r="H100" i="9"/>
  <c r="I100" i="9"/>
  <c r="J100" i="9"/>
  <c r="C101" i="9"/>
  <c r="D101" i="9"/>
  <c r="E101" i="9"/>
  <c r="F101" i="9"/>
  <c r="G101" i="9"/>
  <c r="H101" i="9"/>
  <c r="I101" i="9"/>
  <c r="J101" i="9"/>
  <c r="C102" i="9"/>
  <c r="D102" i="9"/>
  <c r="E102" i="9"/>
  <c r="F102" i="9"/>
  <c r="G102" i="9"/>
  <c r="H102" i="9"/>
  <c r="I102" i="9"/>
  <c r="J102" i="9"/>
  <c r="C103" i="9"/>
  <c r="D103" i="9"/>
  <c r="E103" i="9"/>
  <c r="F103" i="9"/>
  <c r="G103" i="9"/>
  <c r="H103" i="9"/>
  <c r="I103" i="9"/>
  <c r="J103" i="9"/>
  <c r="C104" i="9"/>
  <c r="D104" i="9"/>
  <c r="E104" i="9"/>
  <c r="F104" i="9"/>
  <c r="G104" i="9"/>
  <c r="H104" i="9"/>
  <c r="I104" i="9"/>
  <c r="J104" i="9"/>
  <c r="C105" i="9"/>
  <c r="D105" i="9"/>
  <c r="E105" i="9"/>
  <c r="F105" i="9"/>
  <c r="G105" i="9"/>
  <c r="H105" i="9"/>
  <c r="I105" i="9"/>
  <c r="J105" i="9"/>
  <c r="C106" i="9"/>
  <c r="D106" i="9"/>
  <c r="E106" i="9"/>
  <c r="F106" i="9"/>
  <c r="G106" i="9"/>
  <c r="H106" i="9"/>
  <c r="I106" i="9"/>
  <c r="J106" i="9"/>
  <c r="C107" i="9"/>
  <c r="D107" i="9"/>
  <c r="E107" i="9"/>
  <c r="F107" i="9"/>
  <c r="G107" i="9"/>
  <c r="H107" i="9"/>
  <c r="I107" i="9"/>
  <c r="J107" i="9"/>
  <c r="C108" i="9"/>
  <c r="D108" i="9"/>
  <c r="E108" i="9"/>
  <c r="F108" i="9"/>
  <c r="G108" i="9"/>
  <c r="H108" i="9"/>
  <c r="I108" i="9"/>
  <c r="J108" i="9"/>
  <c r="C109" i="9"/>
  <c r="D109" i="9"/>
  <c r="E109" i="9"/>
  <c r="F109" i="9"/>
  <c r="G109" i="9"/>
  <c r="H109" i="9"/>
  <c r="I109" i="9"/>
  <c r="J109" i="9"/>
  <c r="C110" i="9"/>
  <c r="D110" i="9"/>
  <c r="E110" i="9"/>
  <c r="F110" i="9"/>
  <c r="G110" i="9"/>
  <c r="H110" i="9"/>
  <c r="I110" i="9"/>
  <c r="J110" i="9"/>
  <c r="C111" i="9"/>
  <c r="D111" i="9"/>
  <c r="E111" i="9"/>
  <c r="F111" i="9"/>
  <c r="G111" i="9"/>
  <c r="H111" i="9"/>
  <c r="I111" i="9"/>
  <c r="J111" i="9"/>
  <c r="C112" i="9"/>
  <c r="D112" i="9"/>
  <c r="E112" i="9"/>
  <c r="F112" i="9"/>
  <c r="G112" i="9"/>
  <c r="H112" i="9"/>
  <c r="I112" i="9"/>
  <c r="J112" i="9"/>
  <c r="C113" i="9"/>
  <c r="D113" i="9"/>
  <c r="E113" i="9"/>
  <c r="F113" i="9"/>
  <c r="G113" i="9"/>
  <c r="H113" i="9"/>
  <c r="I113" i="9"/>
  <c r="J113" i="9"/>
  <c r="C114" i="9"/>
  <c r="D114" i="9"/>
  <c r="E114" i="9"/>
  <c r="F114" i="9"/>
  <c r="G114" i="9"/>
  <c r="H114" i="9"/>
  <c r="I114" i="9"/>
  <c r="J114" i="9"/>
  <c r="C115" i="9"/>
  <c r="D115" i="9"/>
  <c r="E115" i="9"/>
  <c r="F115" i="9"/>
  <c r="G115" i="9"/>
  <c r="H115" i="9"/>
  <c r="I115" i="9"/>
  <c r="J115" i="9"/>
  <c r="C116" i="9"/>
  <c r="D116" i="9"/>
  <c r="E116" i="9"/>
  <c r="F116" i="9"/>
  <c r="G116" i="9"/>
  <c r="H116" i="9"/>
  <c r="I116" i="9"/>
  <c r="J116" i="9"/>
  <c r="C117" i="9"/>
  <c r="D117" i="9"/>
  <c r="E117" i="9"/>
  <c r="F117" i="9"/>
  <c r="G117" i="9"/>
  <c r="H117" i="9"/>
  <c r="I117" i="9"/>
  <c r="J117" i="9"/>
  <c r="C118" i="9"/>
  <c r="D118" i="9"/>
  <c r="E118" i="9"/>
  <c r="F118" i="9"/>
  <c r="G118" i="9"/>
  <c r="H118" i="9"/>
  <c r="I118" i="9"/>
  <c r="J118" i="9"/>
  <c r="C119" i="9"/>
  <c r="D119" i="9"/>
  <c r="E119" i="9"/>
  <c r="F119" i="9"/>
  <c r="G119" i="9"/>
  <c r="H119" i="9"/>
  <c r="I119" i="9"/>
  <c r="J119" i="9"/>
  <c r="C120" i="9"/>
  <c r="D120" i="9"/>
  <c r="E120" i="9"/>
  <c r="F120" i="9"/>
  <c r="G120" i="9"/>
  <c r="H120" i="9"/>
  <c r="I120" i="9"/>
  <c r="J120" i="9"/>
  <c r="C121" i="9"/>
  <c r="D121" i="9"/>
  <c r="E121" i="9"/>
  <c r="F121" i="9"/>
  <c r="G121" i="9"/>
  <c r="H121" i="9"/>
  <c r="I121" i="9"/>
  <c r="J121" i="9"/>
  <c r="C122" i="9"/>
  <c r="D122" i="9"/>
  <c r="E122" i="9"/>
  <c r="F122" i="9"/>
  <c r="G122" i="9"/>
  <c r="H122" i="9"/>
  <c r="I122" i="9"/>
  <c r="J122" i="9"/>
  <c r="C124" i="9"/>
  <c r="D124" i="9"/>
  <c r="E124" i="9"/>
  <c r="F124" i="9"/>
  <c r="G124" i="9"/>
  <c r="H124" i="9"/>
  <c r="I124" i="9"/>
  <c r="J124" i="9"/>
  <c r="C125" i="9"/>
  <c r="D125" i="9"/>
  <c r="E125" i="9"/>
  <c r="F125" i="9"/>
  <c r="G125" i="9"/>
  <c r="H125" i="9"/>
  <c r="I125" i="9"/>
  <c r="J125" i="9"/>
  <c r="C126" i="9"/>
  <c r="D126" i="9"/>
  <c r="E126" i="9"/>
  <c r="F126" i="9"/>
  <c r="G126" i="9"/>
  <c r="H126" i="9"/>
  <c r="I126" i="9"/>
  <c r="J126" i="9"/>
  <c r="C127" i="9"/>
  <c r="D127" i="9"/>
  <c r="E127" i="9"/>
  <c r="F127" i="9"/>
  <c r="G127" i="9"/>
  <c r="H127" i="9"/>
  <c r="I127" i="9"/>
  <c r="J127" i="9"/>
  <c r="C128" i="9"/>
  <c r="D128" i="9"/>
  <c r="E128" i="9"/>
  <c r="F128" i="9"/>
  <c r="G128" i="9"/>
  <c r="H128" i="9"/>
  <c r="I128" i="9"/>
  <c r="J128" i="9"/>
  <c r="C129" i="9"/>
  <c r="D129" i="9"/>
  <c r="E129" i="9"/>
  <c r="F129" i="9"/>
  <c r="G129" i="9"/>
  <c r="H129" i="9"/>
  <c r="I129" i="9"/>
  <c r="J129" i="9"/>
  <c r="C130" i="9"/>
  <c r="D130" i="9"/>
  <c r="E130" i="9"/>
  <c r="F130" i="9"/>
  <c r="G130" i="9"/>
  <c r="H130" i="9"/>
  <c r="I130" i="9"/>
  <c r="J130" i="9"/>
  <c r="C131" i="9"/>
  <c r="D131" i="9"/>
  <c r="E131" i="9"/>
  <c r="F131" i="9"/>
  <c r="G131" i="9"/>
  <c r="H131" i="9"/>
  <c r="I131" i="9"/>
  <c r="J131" i="9"/>
  <c r="C132" i="9"/>
  <c r="D132" i="9"/>
  <c r="E132" i="9"/>
  <c r="F132" i="9"/>
  <c r="G132" i="9"/>
  <c r="H132" i="9"/>
  <c r="I132" i="9"/>
  <c r="J132" i="9"/>
  <c r="C133" i="9"/>
  <c r="D133" i="9"/>
  <c r="E133" i="9"/>
  <c r="F133" i="9"/>
  <c r="G133" i="9"/>
  <c r="H133" i="9"/>
  <c r="I133" i="9"/>
  <c r="J133" i="9"/>
  <c r="C134" i="9"/>
  <c r="D134" i="9"/>
  <c r="E134" i="9"/>
  <c r="F134" i="9"/>
  <c r="G134" i="9"/>
  <c r="H134" i="9"/>
  <c r="I134" i="9"/>
  <c r="J134" i="9"/>
  <c r="C135" i="9"/>
  <c r="D135" i="9"/>
  <c r="E135" i="9"/>
  <c r="F135" i="9"/>
  <c r="G135" i="9"/>
  <c r="H135" i="9"/>
  <c r="I135" i="9"/>
  <c r="J135" i="9"/>
  <c r="C136" i="9"/>
  <c r="D136" i="9"/>
  <c r="E136" i="9"/>
  <c r="F136" i="9"/>
  <c r="G136" i="9"/>
  <c r="H136" i="9"/>
  <c r="I136" i="9"/>
  <c r="J136" i="9"/>
  <c r="C137" i="9"/>
  <c r="D137" i="9"/>
  <c r="E137" i="9"/>
  <c r="F137" i="9"/>
  <c r="G137" i="9"/>
  <c r="H137" i="9"/>
  <c r="I137" i="9"/>
  <c r="J137" i="9"/>
  <c r="C138" i="9"/>
  <c r="D138" i="9"/>
  <c r="E138" i="9"/>
  <c r="F138" i="9"/>
  <c r="G138" i="9"/>
  <c r="H138" i="9"/>
  <c r="I138" i="9"/>
  <c r="J138" i="9"/>
  <c r="C139" i="9"/>
  <c r="D139" i="9"/>
  <c r="E139" i="9"/>
  <c r="F139" i="9"/>
  <c r="G139" i="9"/>
  <c r="H139" i="9"/>
  <c r="I139" i="9"/>
  <c r="J139" i="9"/>
  <c r="C140" i="9"/>
  <c r="D140" i="9"/>
  <c r="E140" i="9"/>
  <c r="F140" i="9"/>
  <c r="G140" i="9"/>
  <c r="H140" i="9"/>
  <c r="I140" i="9"/>
  <c r="J140" i="9"/>
  <c r="C141" i="9"/>
  <c r="D141" i="9"/>
  <c r="E141" i="9"/>
  <c r="F141" i="9"/>
  <c r="G141" i="9"/>
  <c r="H141" i="9"/>
  <c r="I141" i="9"/>
  <c r="J141" i="9"/>
  <c r="C142" i="9"/>
  <c r="D142" i="9"/>
  <c r="E142" i="9"/>
  <c r="F142" i="9"/>
  <c r="G142" i="9"/>
  <c r="H142" i="9"/>
  <c r="I142" i="9"/>
  <c r="J142" i="9"/>
  <c r="C143" i="9"/>
  <c r="D143" i="9"/>
  <c r="E143" i="9"/>
  <c r="F143" i="9"/>
  <c r="G143" i="9"/>
  <c r="H143" i="9"/>
  <c r="I143" i="9"/>
  <c r="J143" i="9"/>
  <c r="C144" i="9"/>
  <c r="D144" i="9"/>
  <c r="E144" i="9"/>
  <c r="F144" i="9"/>
  <c r="G144" i="9"/>
  <c r="H144" i="9"/>
  <c r="I144" i="9"/>
  <c r="J144" i="9"/>
  <c r="C145" i="9"/>
  <c r="D145" i="9"/>
  <c r="E145" i="9"/>
  <c r="F145" i="9"/>
  <c r="G145" i="9"/>
  <c r="H145" i="9"/>
  <c r="I145" i="9"/>
  <c r="J145" i="9"/>
  <c r="C146" i="9"/>
  <c r="D146" i="9"/>
  <c r="E146" i="9"/>
  <c r="F146" i="9"/>
  <c r="G146" i="9"/>
  <c r="H146" i="9"/>
  <c r="I146" i="9"/>
  <c r="J146" i="9"/>
  <c r="C147" i="9"/>
  <c r="D147" i="9"/>
  <c r="E147" i="9"/>
  <c r="F147" i="9"/>
  <c r="G147" i="9"/>
  <c r="H147" i="9"/>
  <c r="I147" i="9"/>
  <c r="J147" i="9"/>
  <c r="C148" i="9"/>
  <c r="D148" i="9"/>
  <c r="E148" i="9"/>
  <c r="F148" i="9"/>
  <c r="G148" i="9"/>
  <c r="H148" i="9"/>
  <c r="I148" i="9"/>
  <c r="J148" i="9"/>
  <c r="C149" i="9"/>
  <c r="D149" i="9"/>
  <c r="E149" i="9"/>
  <c r="F149" i="9"/>
  <c r="G149" i="9"/>
  <c r="H149" i="9"/>
  <c r="I149" i="9"/>
  <c r="J149" i="9"/>
  <c r="C150" i="9"/>
  <c r="D150" i="9"/>
  <c r="E150" i="9"/>
  <c r="F150" i="9"/>
  <c r="G150" i="9"/>
  <c r="H150" i="9"/>
  <c r="I150" i="9"/>
  <c r="J150" i="9"/>
  <c r="C151" i="9"/>
  <c r="D151" i="9"/>
  <c r="E151" i="9"/>
  <c r="F151" i="9"/>
  <c r="G151" i="9"/>
  <c r="H151" i="9"/>
  <c r="I151" i="9"/>
  <c r="J151" i="9"/>
  <c r="C152" i="9"/>
  <c r="D152" i="9"/>
  <c r="E152" i="9"/>
  <c r="F152" i="9"/>
  <c r="G152" i="9"/>
  <c r="H152" i="9"/>
  <c r="I152" i="9"/>
  <c r="J152" i="9"/>
  <c r="C153" i="9"/>
  <c r="D153" i="9"/>
  <c r="E153" i="9"/>
  <c r="F153" i="9"/>
  <c r="G153" i="9"/>
  <c r="H153" i="9"/>
  <c r="I153" i="9"/>
  <c r="J153" i="9"/>
  <c r="C154" i="9"/>
  <c r="D154" i="9"/>
  <c r="E154" i="9"/>
  <c r="F154" i="9"/>
  <c r="G154" i="9"/>
  <c r="H154" i="9"/>
  <c r="I154" i="9"/>
  <c r="J154" i="9"/>
  <c r="C155" i="9"/>
  <c r="D155" i="9"/>
  <c r="E155" i="9"/>
  <c r="F155" i="9"/>
  <c r="G155" i="9"/>
  <c r="H155" i="9"/>
  <c r="I155" i="9"/>
  <c r="J155" i="9"/>
  <c r="C156" i="9"/>
  <c r="D156" i="9"/>
  <c r="E156" i="9"/>
  <c r="F156" i="9"/>
  <c r="G156" i="9"/>
  <c r="H156" i="9"/>
  <c r="I156" i="9"/>
  <c r="J156" i="9"/>
  <c r="C157" i="9"/>
  <c r="D157" i="9"/>
  <c r="E157" i="9"/>
  <c r="F157" i="9"/>
  <c r="G157" i="9"/>
  <c r="H157" i="9"/>
  <c r="I157" i="9"/>
  <c r="J157" i="9"/>
  <c r="C158" i="9"/>
  <c r="D158" i="9"/>
  <c r="E158" i="9"/>
  <c r="F158" i="9"/>
  <c r="G158" i="9"/>
  <c r="H158" i="9"/>
  <c r="I158" i="9"/>
  <c r="J158" i="9"/>
  <c r="C159" i="9"/>
  <c r="D159" i="9"/>
  <c r="E159" i="9"/>
  <c r="F159" i="9"/>
  <c r="G159" i="9"/>
  <c r="H159" i="9"/>
  <c r="I159" i="9"/>
  <c r="J159" i="9"/>
  <c r="C160" i="9"/>
  <c r="D160" i="9"/>
  <c r="E160" i="9"/>
  <c r="F160" i="9"/>
  <c r="G160" i="9"/>
  <c r="H160" i="9"/>
  <c r="I160" i="9"/>
  <c r="J160" i="9"/>
  <c r="C161" i="9"/>
  <c r="D161" i="9"/>
  <c r="E161" i="9"/>
  <c r="F161" i="9"/>
  <c r="G161" i="9"/>
  <c r="H161" i="9"/>
  <c r="I161" i="9"/>
  <c r="J161" i="9"/>
  <c r="C162" i="9"/>
  <c r="D162" i="9"/>
  <c r="E162" i="9"/>
  <c r="F162" i="9"/>
  <c r="G162" i="9"/>
  <c r="H162" i="9"/>
  <c r="I162" i="9"/>
  <c r="J162" i="9"/>
  <c r="C163" i="9"/>
  <c r="D163" i="9"/>
  <c r="E163" i="9"/>
  <c r="F163" i="9"/>
  <c r="G163" i="9"/>
  <c r="H163" i="9"/>
  <c r="I163" i="9"/>
  <c r="J163" i="9"/>
  <c r="C164" i="9"/>
  <c r="D164" i="9"/>
  <c r="E164" i="9"/>
  <c r="F164" i="9"/>
  <c r="G164" i="9"/>
  <c r="H164" i="9"/>
  <c r="I164" i="9"/>
  <c r="J164" i="9"/>
  <c r="C165" i="9"/>
  <c r="D165" i="9"/>
  <c r="E165" i="9"/>
  <c r="F165" i="9"/>
  <c r="G165" i="9"/>
  <c r="H165" i="9"/>
  <c r="I165" i="9"/>
  <c r="J165" i="9"/>
  <c r="C166" i="9"/>
  <c r="D166" i="9"/>
  <c r="E166" i="9"/>
  <c r="F166" i="9"/>
  <c r="G166" i="9"/>
  <c r="H166" i="9"/>
  <c r="I166" i="9"/>
  <c r="J166" i="9"/>
  <c r="C167" i="9"/>
  <c r="D167" i="9"/>
  <c r="E167" i="9"/>
  <c r="F167" i="9"/>
  <c r="G167" i="9"/>
  <c r="H167" i="9"/>
  <c r="I167" i="9"/>
  <c r="J167" i="9"/>
  <c r="C168" i="9"/>
  <c r="D168" i="9"/>
  <c r="E168" i="9"/>
  <c r="F168" i="9"/>
  <c r="G168" i="9"/>
  <c r="H168" i="9"/>
  <c r="I168" i="9"/>
  <c r="J168" i="9"/>
  <c r="C169" i="9"/>
  <c r="D169" i="9"/>
  <c r="E169" i="9"/>
  <c r="F169" i="9"/>
  <c r="G169" i="9"/>
  <c r="H169" i="9"/>
  <c r="I169" i="9"/>
  <c r="J169" i="9"/>
  <c r="C170" i="9"/>
  <c r="D170" i="9"/>
  <c r="E170" i="9"/>
  <c r="F170" i="9"/>
  <c r="G170" i="9"/>
  <c r="H170" i="9"/>
  <c r="I170" i="9"/>
  <c r="J170" i="9"/>
  <c r="C171" i="9"/>
  <c r="D171" i="9"/>
  <c r="E171" i="9"/>
  <c r="F171" i="9"/>
  <c r="G171" i="9"/>
  <c r="H171" i="9"/>
  <c r="I171" i="9"/>
  <c r="J171" i="9"/>
  <c r="C172" i="9"/>
  <c r="D172" i="9"/>
  <c r="E172" i="9"/>
  <c r="F172" i="9"/>
  <c r="G172" i="9"/>
  <c r="H172" i="9"/>
  <c r="I172" i="9"/>
  <c r="J172" i="9"/>
  <c r="C173" i="9"/>
  <c r="D173" i="9"/>
  <c r="E173" i="9"/>
  <c r="F173" i="9"/>
  <c r="G173" i="9"/>
  <c r="H173" i="9"/>
  <c r="I173" i="9"/>
  <c r="J173" i="9"/>
  <c r="C174" i="9"/>
  <c r="D174" i="9"/>
  <c r="E174" i="9"/>
  <c r="F174" i="9"/>
  <c r="G174" i="9"/>
  <c r="H174" i="9"/>
  <c r="I174" i="9"/>
  <c r="J174" i="9"/>
  <c r="C175" i="9"/>
  <c r="D175" i="9"/>
  <c r="E175" i="9"/>
  <c r="F175" i="9"/>
  <c r="G175" i="9"/>
  <c r="H175" i="9"/>
  <c r="I175" i="9"/>
  <c r="J175" i="9"/>
  <c r="C176" i="9"/>
  <c r="D176" i="9"/>
  <c r="E176" i="9"/>
  <c r="F176" i="9"/>
  <c r="G176" i="9"/>
  <c r="H176" i="9"/>
  <c r="I176" i="9"/>
  <c r="J176" i="9"/>
  <c r="C177" i="9"/>
  <c r="D177" i="9"/>
  <c r="E177" i="9"/>
  <c r="F177" i="9"/>
  <c r="G177" i="9"/>
  <c r="H177" i="9"/>
  <c r="I177" i="9"/>
  <c r="J177" i="9"/>
  <c r="C178" i="9"/>
  <c r="D178" i="9"/>
  <c r="E178" i="9"/>
  <c r="F178" i="9"/>
  <c r="G178" i="9"/>
  <c r="H178" i="9"/>
  <c r="I178" i="9"/>
  <c r="J178" i="9"/>
  <c r="C179" i="9"/>
  <c r="D179" i="9"/>
  <c r="E179" i="9"/>
  <c r="F179" i="9"/>
  <c r="G179" i="9"/>
  <c r="H179" i="9"/>
  <c r="I179" i="9"/>
  <c r="J179" i="9"/>
  <c r="C180" i="9"/>
  <c r="D180" i="9"/>
  <c r="E180" i="9"/>
  <c r="F180" i="9"/>
  <c r="G180" i="9"/>
  <c r="H180" i="9"/>
  <c r="I180" i="9"/>
  <c r="J180" i="9"/>
  <c r="C181" i="9"/>
  <c r="D181" i="9"/>
  <c r="E181" i="9"/>
  <c r="F181" i="9"/>
  <c r="G181" i="9"/>
  <c r="H181" i="9"/>
  <c r="I181" i="9"/>
  <c r="J181" i="9"/>
  <c r="C182" i="9"/>
  <c r="D182" i="9"/>
  <c r="E182" i="9"/>
  <c r="F182" i="9"/>
  <c r="G182" i="9"/>
  <c r="H182" i="9"/>
  <c r="I182" i="9"/>
  <c r="J182" i="9"/>
  <c r="C183" i="9"/>
  <c r="D183" i="9"/>
  <c r="E183" i="9"/>
  <c r="F183" i="9"/>
  <c r="G183" i="9"/>
  <c r="H183" i="9"/>
  <c r="I183" i="9"/>
  <c r="J183" i="9"/>
  <c r="C184" i="9"/>
  <c r="D184" i="9"/>
  <c r="E184" i="9"/>
  <c r="F184" i="9"/>
  <c r="G184" i="9"/>
  <c r="H184" i="9"/>
  <c r="I184" i="9"/>
  <c r="J184" i="9"/>
  <c r="C185" i="9"/>
  <c r="D185" i="9"/>
  <c r="E185" i="9"/>
  <c r="F185" i="9"/>
  <c r="G185" i="9"/>
  <c r="H185" i="9"/>
  <c r="I185" i="9"/>
  <c r="J185" i="9"/>
  <c r="C186" i="9"/>
  <c r="D186" i="9"/>
  <c r="E186" i="9"/>
  <c r="F186" i="9"/>
  <c r="G186" i="9"/>
  <c r="H186" i="9"/>
  <c r="I186" i="9"/>
  <c r="J186" i="9"/>
  <c r="C187" i="9"/>
  <c r="D187" i="9"/>
  <c r="E187" i="9"/>
  <c r="F187" i="9"/>
  <c r="G187" i="9"/>
  <c r="H187" i="9"/>
  <c r="I187" i="9"/>
  <c r="J187" i="9"/>
  <c r="C188" i="9"/>
  <c r="D188" i="9"/>
  <c r="E188" i="9"/>
  <c r="F188" i="9"/>
  <c r="G188" i="9"/>
  <c r="H188" i="9"/>
  <c r="I188" i="9"/>
  <c r="J188" i="9"/>
  <c r="C189" i="9"/>
  <c r="D189" i="9"/>
  <c r="E189" i="9"/>
  <c r="F189" i="9"/>
  <c r="G189" i="9"/>
  <c r="H189" i="9"/>
  <c r="I189" i="9"/>
  <c r="J189" i="9"/>
  <c r="C190" i="9"/>
  <c r="D190" i="9"/>
  <c r="E190" i="9"/>
  <c r="F190" i="9"/>
  <c r="G190" i="9"/>
  <c r="H190" i="9"/>
  <c r="I190" i="9"/>
  <c r="J190" i="9"/>
  <c r="C191" i="9"/>
  <c r="D191" i="9"/>
  <c r="E191" i="9"/>
  <c r="F191" i="9"/>
  <c r="G191" i="9"/>
  <c r="H191" i="9"/>
  <c r="I191" i="9"/>
  <c r="J191" i="9"/>
  <c r="C192" i="9"/>
  <c r="D192" i="9"/>
  <c r="E192" i="9"/>
  <c r="F192" i="9"/>
  <c r="G192" i="9"/>
  <c r="H192" i="9"/>
  <c r="I192" i="9"/>
  <c r="J192" i="9"/>
  <c r="C193" i="9"/>
  <c r="D193" i="9"/>
  <c r="E193" i="9"/>
  <c r="F193" i="9"/>
  <c r="G193" i="9"/>
  <c r="H193" i="9"/>
  <c r="I193" i="9"/>
  <c r="J193" i="9"/>
  <c r="C194" i="9"/>
  <c r="D194" i="9"/>
  <c r="E194" i="9"/>
  <c r="F194" i="9"/>
  <c r="G194" i="9"/>
  <c r="H194" i="9"/>
  <c r="I194" i="9"/>
  <c r="J194" i="9"/>
  <c r="C195" i="9"/>
  <c r="D195" i="9"/>
  <c r="E195" i="9"/>
  <c r="F195" i="9"/>
  <c r="G195" i="9"/>
  <c r="H195" i="9"/>
  <c r="I195" i="9"/>
  <c r="J195" i="9"/>
  <c r="C196" i="9"/>
  <c r="D196" i="9"/>
  <c r="E196" i="9"/>
  <c r="F196" i="9"/>
  <c r="G196" i="9"/>
  <c r="H196" i="9"/>
  <c r="I196" i="9"/>
  <c r="J196" i="9"/>
  <c r="C197" i="9"/>
  <c r="D197" i="9"/>
  <c r="E197" i="9"/>
  <c r="F197" i="9"/>
  <c r="G197" i="9"/>
  <c r="H197" i="9"/>
  <c r="I197" i="9"/>
  <c r="J197" i="9"/>
  <c r="C198" i="9"/>
  <c r="D198" i="9"/>
  <c r="E198" i="9"/>
  <c r="F198" i="9"/>
  <c r="G198" i="9"/>
  <c r="H198" i="9"/>
  <c r="I198" i="9"/>
  <c r="J198" i="9"/>
  <c r="C199" i="9"/>
  <c r="D199" i="9"/>
  <c r="E199" i="9"/>
  <c r="F199" i="9"/>
  <c r="G199" i="9"/>
  <c r="H199" i="9"/>
  <c r="I199" i="9"/>
  <c r="J199" i="9"/>
  <c r="C200" i="9"/>
  <c r="D200" i="9"/>
  <c r="E200" i="9"/>
  <c r="F200" i="9"/>
  <c r="G200" i="9"/>
  <c r="H200" i="9"/>
  <c r="I200" i="9"/>
  <c r="J200" i="9"/>
  <c r="C201" i="9"/>
  <c r="D201" i="9"/>
  <c r="E201" i="9"/>
  <c r="F201" i="9"/>
  <c r="G201" i="9"/>
  <c r="H201" i="9"/>
  <c r="I201" i="9"/>
  <c r="J201" i="9"/>
  <c r="C202" i="9"/>
  <c r="D202" i="9"/>
  <c r="E202" i="9"/>
  <c r="F202" i="9"/>
  <c r="G202" i="9"/>
  <c r="H202" i="9"/>
  <c r="I202" i="9"/>
  <c r="J202" i="9"/>
  <c r="C203" i="9"/>
  <c r="D203" i="9"/>
  <c r="E203" i="9"/>
  <c r="F203" i="9"/>
  <c r="G203" i="9"/>
  <c r="H203" i="9"/>
  <c r="I203" i="9"/>
  <c r="J203" i="9"/>
  <c r="C204" i="9"/>
  <c r="D204" i="9"/>
  <c r="E204" i="9"/>
  <c r="F204" i="9"/>
  <c r="G204" i="9"/>
  <c r="H204" i="9"/>
  <c r="I204" i="9"/>
  <c r="J204" i="9"/>
  <c r="C205" i="9"/>
  <c r="D205" i="9"/>
  <c r="E205" i="9"/>
  <c r="F205" i="9"/>
  <c r="G205" i="9"/>
  <c r="H205" i="9"/>
  <c r="I205" i="9"/>
  <c r="J205" i="9"/>
  <c r="C206" i="9"/>
  <c r="D206" i="9"/>
  <c r="E206" i="9"/>
  <c r="F206" i="9"/>
  <c r="G206" i="9"/>
  <c r="H206" i="9"/>
  <c r="I206" i="9"/>
  <c r="J206" i="9"/>
  <c r="C207" i="9"/>
  <c r="D207" i="9"/>
  <c r="E207" i="9"/>
  <c r="F207" i="9"/>
  <c r="G207" i="9"/>
  <c r="H207" i="9"/>
  <c r="I207" i="9"/>
  <c r="J207" i="9"/>
  <c r="C208" i="9"/>
  <c r="D208" i="9"/>
  <c r="E208" i="9"/>
  <c r="F208" i="9"/>
  <c r="G208" i="9"/>
  <c r="H208" i="9"/>
  <c r="I208" i="9"/>
  <c r="J208" i="9"/>
  <c r="C209" i="9"/>
  <c r="D209" i="9"/>
  <c r="E209" i="9"/>
  <c r="F209" i="9"/>
  <c r="G209" i="9"/>
  <c r="H209" i="9"/>
  <c r="I209" i="9"/>
  <c r="J209" i="9"/>
  <c r="C210" i="9"/>
  <c r="D210" i="9"/>
  <c r="E210" i="9"/>
  <c r="F210" i="9"/>
  <c r="G210" i="9"/>
  <c r="H210" i="9"/>
  <c r="I210" i="9"/>
  <c r="J210" i="9"/>
  <c r="C211" i="9"/>
  <c r="D211" i="9"/>
  <c r="E211" i="9"/>
  <c r="F211" i="9"/>
  <c r="G211" i="9"/>
  <c r="H211" i="9"/>
  <c r="I211" i="9"/>
  <c r="J211" i="9"/>
  <c r="C212" i="9"/>
  <c r="D212" i="9"/>
  <c r="E212" i="9"/>
  <c r="F212" i="9"/>
  <c r="G212" i="9"/>
  <c r="H212" i="9"/>
  <c r="I212" i="9"/>
  <c r="J212" i="9"/>
  <c r="C213" i="9"/>
  <c r="D213" i="9"/>
  <c r="E213" i="9"/>
  <c r="F213" i="9"/>
  <c r="G213" i="9"/>
  <c r="H213" i="9"/>
  <c r="I213" i="9"/>
  <c r="J213" i="9"/>
  <c r="C214" i="9"/>
  <c r="D214" i="9"/>
  <c r="E214" i="9"/>
  <c r="F214" i="9"/>
  <c r="G214" i="9"/>
  <c r="H214" i="9"/>
  <c r="I214" i="9"/>
  <c r="J214" i="9"/>
  <c r="C215" i="9"/>
  <c r="D215" i="9"/>
  <c r="E215" i="9"/>
  <c r="F215" i="9"/>
  <c r="G215" i="9"/>
  <c r="H215" i="9"/>
  <c r="I215" i="9"/>
  <c r="J215" i="9"/>
  <c r="C216" i="9"/>
  <c r="D216" i="9"/>
  <c r="E216" i="9"/>
  <c r="F216" i="9"/>
  <c r="G216" i="9"/>
  <c r="H216" i="9"/>
  <c r="I216" i="9"/>
  <c r="J216" i="9"/>
  <c r="C217" i="9"/>
  <c r="D217" i="9"/>
  <c r="E217" i="9"/>
  <c r="F217" i="9"/>
  <c r="G217" i="9"/>
  <c r="H217" i="9"/>
  <c r="I217" i="9"/>
  <c r="J217" i="9"/>
  <c r="C218" i="9"/>
  <c r="D218" i="9"/>
  <c r="E218" i="9"/>
  <c r="F218" i="9"/>
  <c r="G218" i="9"/>
  <c r="H218" i="9"/>
  <c r="I218" i="9"/>
  <c r="J218" i="9"/>
  <c r="C219" i="9"/>
  <c r="D219" i="9"/>
  <c r="E219" i="9"/>
  <c r="F219" i="9"/>
  <c r="G219" i="9"/>
  <c r="H219" i="9"/>
  <c r="I219" i="9"/>
  <c r="J219" i="9"/>
  <c r="C220" i="9"/>
  <c r="D220" i="9"/>
  <c r="E220" i="9"/>
  <c r="F220" i="9"/>
  <c r="G220" i="9"/>
  <c r="H220" i="9"/>
  <c r="I220" i="9"/>
  <c r="J220" i="9"/>
  <c r="C221" i="9"/>
  <c r="D221" i="9"/>
  <c r="E221" i="9"/>
  <c r="F221" i="9"/>
  <c r="G221" i="9"/>
  <c r="H221" i="9"/>
  <c r="I221" i="9"/>
  <c r="J221" i="9"/>
  <c r="C222" i="9"/>
  <c r="D222" i="9"/>
  <c r="E222" i="9"/>
  <c r="F222" i="9"/>
  <c r="G222" i="9"/>
  <c r="H222" i="9"/>
  <c r="I222" i="9"/>
  <c r="J222" i="9"/>
  <c r="C223" i="9"/>
  <c r="D223" i="9"/>
  <c r="E223" i="9"/>
  <c r="F223" i="9"/>
  <c r="G223" i="9"/>
  <c r="H223" i="9"/>
  <c r="I223" i="9"/>
  <c r="J223" i="9"/>
  <c r="C224" i="9"/>
  <c r="D224" i="9"/>
  <c r="E224" i="9"/>
  <c r="F224" i="9"/>
  <c r="G224" i="9"/>
  <c r="H224" i="9"/>
  <c r="I224" i="9"/>
  <c r="J224" i="9"/>
  <c r="C225" i="9"/>
  <c r="D225" i="9"/>
  <c r="E225" i="9"/>
  <c r="F225" i="9"/>
  <c r="G225" i="9"/>
  <c r="H225" i="9"/>
  <c r="I225" i="9"/>
  <c r="J225" i="9"/>
  <c r="C226" i="9"/>
  <c r="D226" i="9"/>
  <c r="E226" i="9"/>
  <c r="F226" i="9"/>
  <c r="G226" i="9"/>
  <c r="H226" i="9"/>
  <c r="I226" i="9"/>
  <c r="J226" i="9"/>
  <c r="C227" i="9"/>
  <c r="D227" i="9"/>
  <c r="E227" i="9"/>
  <c r="F227" i="9"/>
  <c r="G227" i="9"/>
  <c r="H227" i="9"/>
  <c r="I227" i="9"/>
  <c r="J227" i="9"/>
  <c r="C228" i="9"/>
  <c r="D228" i="9"/>
  <c r="E228" i="9"/>
  <c r="F228" i="9"/>
  <c r="G228" i="9"/>
  <c r="H228" i="9"/>
  <c r="I228" i="9"/>
  <c r="J228" i="9"/>
  <c r="C229" i="9"/>
  <c r="D229" i="9"/>
  <c r="E229" i="9"/>
  <c r="F229" i="9"/>
  <c r="G229" i="9"/>
  <c r="H229" i="9"/>
  <c r="I229" i="9"/>
  <c r="J229" i="9"/>
  <c r="C230" i="9"/>
  <c r="D230" i="9"/>
  <c r="E230" i="9"/>
  <c r="F230" i="9"/>
  <c r="G230" i="9"/>
  <c r="H230" i="9"/>
  <c r="I230" i="9"/>
  <c r="J230" i="9"/>
  <c r="C231" i="9"/>
  <c r="D231" i="9"/>
  <c r="E231" i="9"/>
  <c r="F231" i="9"/>
  <c r="G231" i="9"/>
  <c r="H231" i="9"/>
  <c r="I231" i="9"/>
  <c r="J231" i="9"/>
  <c r="C232" i="9"/>
  <c r="D232" i="9"/>
  <c r="E232" i="9"/>
  <c r="F232" i="9"/>
  <c r="G232" i="9"/>
  <c r="H232" i="9"/>
  <c r="I232" i="9"/>
  <c r="J232" i="9"/>
  <c r="C233" i="9"/>
  <c r="D233" i="9"/>
  <c r="E233" i="9"/>
  <c r="F233" i="9"/>
  <c r="G233" i="9"/>
  <c r="H233" i="9"/>
  <c r="I233" i="9"/>
  <c r="J233" i="9"/>
  <c r="C234" i="9"/>
  <c r="D234" i="9"/>
  <c r="E234" i="9"/>
  <c r="F234" i="9"/>
  <c r="G234" i="9"/>
  <c r="H234" i="9"/>
  <c r="I234" i="9"/>
  <c r="J234" i="9"/>
  <c r="C235" i="9"/>
  <c r="D235" i="9"/>
  <c r="E235" i="9"/>
  <c r="F235" i="9"/>
  <c r="G235" i="9"/>
  <c r="H235" i="9"/>
  <c r="I235" i="9"/>
  <c r="J235" i="9"/>
  <c r="C236" i="9"/>
  <c r="D236" i="9"/>
  <c r="E236" i="9"/>
  <c r="F236" i="9"/>
  <c r="G236" i="9"/>
  <c r="H236" i="9"/>
  <c r="I236" i="9"/>
  <c r="J236" i="9"/>
  <c r="C237" i="9"/>
  <c r="D237" i="9"/>
  <c r="E237" i="9"/>
  <c r="F237" i="9"/>
  <c r="G237" i="9"/>
  <c r="H237" i="9"/>
  <c r="I237" i="9"/>
  <c r="J237" i="9"/>
  <c r="C238" i="9"/>
  <c r="D238" i="9"/>
  <c r="E238" i="9"/>
  <c r="F238" i="9"/>
  <c r="G238" i="9"/>
  <c r="H238" i="9"/>
  <c r="I238" i="9"/>
  <c r="J238" i="9"/>
  <c r="C239" i="9"/>
  <c r="D239" i="9"/>
  <c r="E239" i="9"/>
  <c r="F239" i="9"/>
  <c r="G239" i="9"/>
  <c r="H239" i="9"/>
  <c r="I239" i="9"/>
  <c r="J239" i="9"/>
  <c r="C240" i="9"/>
  <c r="D240" i="9"/>
  <c r="E240" i="9"/>
  <c r="F240" i="9"/>
  <c r="G240" i="9"/>
  <c r="H240" i="9"/>
  <c r="I240" i="9"/>
  <c r="J240" i="9"/>
  <c r="C241" i="9"/>
  <c r="D241" i="9"/>
  <c r="E241" i="9"/>
  <c r="F241" i="9"/>
  <c r="G241" i="9"/>
  <c r="H241" i="9"/>
  <c r="I241" i="9"/>
  <c r="J241" i="9"/>
  <c r="C242" i="9"/>
  <c r="D242" i="9"/>
  <c r="E242" i="9"/>
  <c r="F242" i="9"/>
  <c r="G242" i="9"/>
  <c r="H242" i="9"/>
  <c r="I242" i="9"/>
  <c r="J242" i="9"/>
  <c r="C243" i="9"/>
  <c r="D243" i="9"/>
  <c r="E243" i="9"/>
  <c r="F243" i="9"/>
  <c r="G243" i="9"/>
  <c r="H243" i="9"/>
  <c r="I243" i="9"/>
  <c r="J243" i="9"/>
  <c r="C244" i="9"/>
  <c r="D244" i="9"/>
  <c r="E244" i="9"/>
  <c r="F244" i="9"/>
  <c r="G244" i="9"/>
  <c r="H244" i="9"/>
  <c r="I244" i="9"/>
  <c r="J244" i="9"/>
  <c r="C245" i="9"/>
  <c r="D245" i="9"/>
  <c r="E245" i="9"/>
  <c r="F245" i="9"/>
  <c r="G245" i="9"/>
  <c r="H245" i="9"/>
  <c r="I245" i="9"/>
  <c r="J245" i="9"/>
  <c r="C246" i="9"/>
  <c r="D246" i="9"/>
  <c r="E246" i="9"/>
  <c r="F246" i="9"/>
  <c r="G246" i="9"/>
  <c r="H246" i="9"/>
  <c r="I246" i="9"/>
  <c r="J246" i="9"/>
  <c r="C247" i="9"/>
  <c r="D247" i="9"/>
  <c r="E247" i="9"/>
  <c r="F247" i="9"/>
  <c r="G247" i="9"/>
  <c r="H247" i="9"/>
  <c r="I247" i="9"/>
  <c r="J247" i="9"/>
  <c r="C248" i="9"/>
  <c r="D248" i="9"/>
  <c r="E248" i="9"/>
  <c r="F248" i="9"/>
  <c r="G248" i="9"/>
  <c r="H248" i="9"/>
  <c r="I248" i="9"/>
  <c r="J248" i="9"/>
  <c r="C249" i="9"/>
  <c r="D249" i="9"/>
  <c r="E249" i="9"/>
  <c r="F249" i="9"/>
  <c r="G249" i="9"/>
  <c r="H249" i="9"/>
  <c r="I249" i="9"/>
  <c r="J249" i="9"/>
  <c r="C250" i="9"/>
  <c r="D250" i="9"/>
  <c r="E250" i="9"/>
  <c r="F250" i="9"/>
  <c r="G250" i="9"/>
  <c r="H250" i="9"/>
  <c r="I250" i="9"/>
  <c r="J250" i="9"/>
  <c r="C251" i="9"/>
  <c r="D251" i="9"/>
  <c r="E251" i="9"/>
  <c r="F251" i="9"/>
  <c r="G251" i="9"/>
  <c r="H251" i="9"/>
  <c r="I251" i="9"/>
  <c r="J251" i="9"/>
  <c r="C252" i="9"/>
  <c r="D252" i="9"/>
  <c r="E252" i="9"/>
  <c r="F252" i="9"/>
  <c r="G252" i="9"/>
  <c r="H252" i="9"/>
  <c r="I252" i="9"/>
  <c r="J252" i="9"/>
  <c r="C253" i="9"/>
  <c r="D253" i="9"/>
  <c r="E253" i="9"/>
  <c r="F253" i="9"/>
  <c r="G253" i="9"/>
  <c r="H253" i="9"/>
  <c r="I253" i="9"/>
  <c r="J253" i="9"/>
  <c r="C254" i="9"/>
  <c r="D254" i="9"/>
  <c r="E254" i="9"/>
  <c r="F254" i="9"/>
  <c r="G254" i="9"/>
  <c r="H254" i="9"/>
  <c r="I254" i="9"/>
  <c r="J254" i="9"/>
  <c r="C255" i="9"/>
  <c r="D255" i="9"/>
  <c r="E255" i="9"/>
  <c r="F255" i="9"/>
  <c r="G255" i="9"/>
  <c r="H255" i="9"/>
  <c r="I255" i="9"/>
  <c r="J255" i="9"/>
  <c r="C256" i="9"/>
  <c r="D256" i="9"/>
  <c r="E256" i="9"/>
  <c r="F256" i="9"/>
  <c r="G256" i="9"/>
  <c r="H256" i="9"/>
  <c r="I256" i="9"/>
  <c r="J256" i="9"/>
  <c r="C257" i="9"/>
  <c r="D257" i="9"/>
  <c r="E257" i="9"/>
  <c r="F257" i="9"/>
  <c r="G257" i="9"/>
  <c r="H257" i="9"/>
  <c r="I257" i="9"/>
  <c r="J257" i="9"/>
  <c r="C258" i="9"/>
  <c r="D258" i="9"/>
  <c r="E258" i="9"/>
  <c r="F258" i="9"/>
  <c r="G258" i="9"/>
  <c r="H258" i="9"/>
  <c r="I258" i="9"/>
  <c r="J258" i="9"/>
  <c r="C259" i="9"/>
  <c r="D259" i="9"/>
  <c r="E259" i="9"/>
  <c r="F259" i="9"/>
  <c r="G259" i="9"/>
  <c r="H259" i="9"/>
  <c r="I259" i="9"/>
  <c r="J259" i="9"/>
  <c r="C260" i="9"/>
  <c r="D260" i="9"/>
  <c r="E260" i="9"/>
  <c r="F260" i="9"/>
  <c r="G260" i="9"/>
  <c r="H260" i="9"/>
  <c r="I260" i="9"/>
  <c r="J260" i="9"/>
  <c r="C261" i="9"/>
  <c r="D261" i="9"/>
  <c r="E261" i="9"/>
  <c r="F261" i="9"/>
  <c r="G261" i="9"/>
  <c r="H261" i="9"/>
  <c r="I261" i="9"/>
  <c r="J261" i="9"/>
  <c r="C262" i="9"/>
  <c r="D262" i="9"/>
  <c r="E262" i="9"/>
  <c r="F262" i="9"/>
  <c r="G262" i="9"/>
  <c r="H262" i="9"/>
  <c r="I262" i="9"/>
  <c r="J262" i="9"/>
  <c r="C263" i="9"/>
  <c r="D263" i="9"/>
  <c r="E263" i="9"/>
  <c r="F263" i="9"/>
  <c r="G263" i="9"/>
  <c r="H263" i="9"/>
  <c r="I263" i="9"/>
  <c r="J263" i="9"/>
  <c r="C264" i="9"/>
  <c r="D264" i="9"/>
  <c r="E264" i="9"/>
  <c r="F264" i="9"/>
  <c r="G264" i="9"/>
  <c r="H264" i="9"/>
  <c r="I264" i="9"/>
  <c r="J264" i="9"/>
  <c r="C265" i="9"/>
  <c r="D265" i="9"/>
  <c r="E265" i="9"/>
  <c r="F265" i="9"/>
  <c r="G265" i="9"/>
  <c r="H265" i="9"/>
  <c r="I265" i="9"/>
  <c r="J265" i="9"/>
  <c r="C266" i="9"/>
  <c r="D266" i="9"/>
  <c r="E266" i="9"/>
  <c r="F266" i="9"/>
  <c r="G266" i="9"/>
  <c r="H266" i="9"/>
  <c r="I266" i="9"/>
  <c r="J266" i="9"/>
  <c r="C267" i="9"/>
  <c r="D267" i="9"/>
  <c r="E267" i="9"/>
  <c r="F267" i="9"/>
  <c r="G267" i="9"/>
  <c r="H267" i="9"/>
  <c r="I267" i="9"/>
  <c r="J267" i="9"/>
  <c r="C268" i="9"/>
  <c r="D268" i="9"/>
  <c r="E268" i="9"/>
  <c r="F268" i="9"/>
  <c r="G268" i="9"/>
  <c r="H268" i="9"/>
  <c r="I268" i="9"/>
  <c r="J268" i="9"/>
  <c r="C269" i="9"/>
  <c r="D269" i="9"/>
  <c r="E269" i="9"/>
  <c r="F269" i="9"/>
  <c r="G269" i="9"/>
  <c r="H269" i="9"/>
  <c r="I269" i="9"/>
  <c r="J269" i="9"/>
  <c r="C270" i="9"/>
  <c r="D270" i="9"/>
  <c r="E270" i="9"/>
  <c r="F270" i="9"/>
  <c r="G270" i="9"/>
  <c r="H270" i="9"/>
  <c r="I270" i="9"/>
  <c r="J270" i="9"/>
  <c r="C271" i="9"/>
  <c r="D271" i="9"/>
  <c r="E271" i="9"/>
  <c r="F271" i="9"/>
  <c r="G271" i="9"/>
  <c r="H271" i="9"/>
  <c r="I271" i="9"/>
  <c r="J271" i="9"/>
  <c r="C272" i="9"/>
  <c r="D272" i="9"/>
  <c r="E272" i="9"/>
  <c r="F272" i="9"/>
  <c r="G272" i="9"/>
  <c r="H272" i="9"/>
  <c r="I272" i="9"/>
  <c r="J272" i="9"/>
  <c r="C273" i="9"/>
  <c r="D273" i="9"/>
  <c r="E273" i="9"/>
  <c r="F273" i="9"/>
  <c r="G273" i="9"/>
  <c r="H273" i="9"/>
  <c r="I273" i="9"/>
  <c r="J273" i="9"/>
  <c r="C274" i="9"/>
  <c r="D274" i="9"/>
  <c r="E274" i="9"/>
  <c r="F274" i="9"/>
  <c r="G274" i="9"/>
  <c r="H274" i="9"/>
  <c r="I274" i="9"/>
  <c r="J274" i="9"/>
  <c r="C275" i="9"/>
  <c r="D275" i="9"/>
  <c r="E275" i="9"/>
  <c r="F275" i="9"/>
  <c r="G275" i="9"/>
  <c r="H275" i="9"/>
  <c r="I275" i="9"/>
  <c r="J275" i="9"/>
  <c r="C276" i="9"/>
  <c r="D276" i="9"/>
  <c r="E276" i="9"/>
  <c r="F276" i="9"/>
  <c r="G276" i="9"/>
  <c r="H276" i="9"/>
  <c r="I276" i="9"/>
  <c r="J276" i="9"/>
  <c r="C277" i="9"/>
  <c r="D277" i="9"/>
  <c r="E277" i="9"/>
  <c r="F277" i="9"/>
  <c r="G277" i="9"/>
  <c r="H277" i="9"/>
  <c r="I277" i="9"/>
  <c r="J277" i="9"/>
  <c r="C278" i="9"/>
  <c r="D278" i="9"/>
  <c r="E278" i="9"/>
  <c r="F278" i="9"/>
  <c r="G278" i="9"/>
  <c r="H278" i="9"/>
  <c r="I278" i="9"/>
  <c r="J278" i="9"/>
  <c r="C279" i="9"/>
  <c r="D279" i="9"/>
  <c r="E279" i="9"/>
  <c r="F279" i="9"/>
  <c r="G279" i="9"/>
  <c r="H279" i="9"/>
  <c r="I279" i="9"/>
  <c r="J279" i="9"/>
  <c r="C280" i="9"/>
  <c r="D280" i="9"/>
  <c r="E280" i="9"/>
  <c r="F280" i="9"/>
  <c r="G280" i="9"/>
  <c r="H280" i="9"/>
  <c r="I280" i="9"/>
  <c r="J280" i="9"/>
  <c r="C281" i="9"/>
  <c r="D281" i="9"/>
  <c r="E281" i="9"/>
  <c r="F281" i="9"/>
  <c r="G281" i="9"/>
  <c r="H281" i="9"/>
  <c r="I281" i="9"/>
  <c r="J281" i="9"/>
  <c r="C282" i="9"/>
  <c r="D282" i="9"/>
  <c r="E282" i="9"/>
  <c r="F282" i="9"/>
  <c r="G282" i="9"/>
  <c r="H282" i="9"/>
  <c r="I282" i="9"/>
  <c r="J282" i="9"/>
  <c r="C283" i="9"/>
  <c r="D283" i="9"/>
  <c r="E283" i="9"/>
  <c r="F283" i="9"/>
  <c r="G283" i="9"/>
  <c r="H283" i="9"/>
  <c r="I283" i="9"/>
  <c r="J283" i="9"/>
  <c r="C284" i="9"/>
  <c r="D284" i="9"/>
  <c r="E284" i="9"/>
  <c r="F284" i="9"/>
  <c r="G284" i="9"/>
  <c r="H284" i="9"/>
  <c r="I284" i="9"/>
  <c r="J284" i="9"/>
  <c r="C285" i="9"/>
  <c r="D285" i="9"/>
  <c r="E285" i="9"/>
  <c r="F285" i="9"/>
  <c r="G285" i="9"/>
  <c r="H285" i="9"/>
  <c r="I285" i="9"/>
  <c r="J285" i="9"/>
  <c r="C286" i="9"/>
  <c r="D286" i="9"/>
  <c r="E286" i="9"/>
  <c r="F286" i="9"/>
  <c r="G286" i="9"/>
  <c r="H286" i="9"/>
  <c r="I286" i="9"/>
  <c r="J286" i="9"/>
  <c r="C287" i="9"/>
  <c r="D287" i="9"/>
  <c r="E287" i="9"/>
  <c r="F287" i="9"/>
  <c r="G287" i="9"/>
  <c r="H287" i="9"/>
  <c r="I287" i="9"/>
  <c r="J287" i="9"/>
  <c r="C288" i="9"/>
  <c r="D288" i="9"/>
  <c r="E288" i="9"/>
  <c r="F288" i="9"/>
  <c r="G288" i="9"/>
  <c r="H288" i="9"/>
  <c r="I288" i="9"/>
  <c r="J288" i="9"/>
  <c r="C289" i="9"/>
  <c r="D289" i="9"/>
  <c r="E289" i="9"/>
  <c r="F289" i="9"/>
  <c r="G289" i="9"/>
  <c r="H289" i="9"/>
  <c r="I289" i="9"/>
  <c r="J289" i="9"/>
  <c r="C290" i="9"/>
  <c r="D290" i="9"/>
  <c r="E290" i="9"/>
  <c r="F290" i="9"/>
  <c r="G290" i="9"/>
  <c r="H290" i="9"/>
  <c r="I290" i="9"/>
  <c r="J290" i="9"/>
  <c r="C291" i="9"/>
  <c r="D291" i="9"/>
  <c r="E291" i="9"/>
  <c r="F291" i="9"/>
  <c r="G291" i="9"/>
  <c r="H291" i="9"/>
  <c r="I291" i="9"/>
  <c r="J291" i="9"/>
  <c r="C292" i="9"/>
  <c r="D292" i="9"/>
  <c r="E292" i="9"/>
  <c r="F292" i="9"/>
  <c r="G292" i="9"/>
  <c r="H292" i="9"/>
  <c r="I292" i="9"/>
  <c r="J292" i="9"/>
  <c r="C293" i="9"/>
  <c r="D293" i="9"/>
  <c r="E293" i="9"/>
  <c r="F293" i="9"/>
  <c r="G293" i="9"/>
  <c r="H293" i="9"/>
  <c r="I293" i="9"/>
  <c r="J293" i="9"/>
  <c r="C294" i="9"/>
  <c r="D294" i="9"/>
  <c r="E294" i="9"/>
  <c r="F294" i="9"/>
  <c r="G294" i="9"/>
  <c r="H294" i="9"/>
  <c r="I294" i="9"/>
  <c r="J294" i="9"/>
  <c r="C295" i="9"/>
  <c r="D295" i="9"/>
  <c r="E295" i="9"/>
  <c r="F295" i="9"/>
  <c r="G295" i="9"/>
  <c r="H295" i="9"/>
  <c r="I295" i="9"/>
  <c r="J295" i="9"/>
  <c r="C296" i="9"/>
  <c r="D296" i="9"/>
  <c r="E296" i="9"/>
  <c r="F296" i="9"/>
  <c r="G296" i="9"/>
  <c r="H296" i="9"/>
  <c r="I296" i="9"/>
  <c r="J296" i="9"/>
  <c r="C297" i="9"/>
  <c r="D297" i="9"/>
  <c r="E297" i="9"/>
  <c r="F297" i="9"/>
  <c r="G297" i="9"/>
  <c r="H297" i="9"/>
  <c r="I297" i="9"/>
  <c r="J297" i="9"/>
  <c r="C298" i="9"/>
  <c r="D298" i="9"/>
  <c r="E298" i="9"/>
  <c r="F298" i="9"/>
  <c r="G298" i="9"/>
  <c r="H298" i="9"/>
  <c r="I298" i="9"/>
  <c r="J298" i="9"/>
  <c r="C299" i="9"/>
  <c r="D299" i="9"/>
  <c r="E299" i="9"/>
  <c r="F299" i="9"/>
  <c r="G299" i="9"/>
  <c r="H299" i="9"/>
  <c r="I299" i="9"/>
  <c r="J299" i="9"/>
  <c r="C300" i="9"/>
  <c r="D300" i="9"/>
  <c r="E300" i="9"/>
  <c r="F300" i="9"/>
  <c r="G300" i="9"/>
  <c r="H300" i="9"/>
  <c r="I300" i="9"/>
  <c r="J300" i="9"/>
  <c r="C301" i="9"/>
  <c r="D301" i="9"/>
  <c r="E301" i="9"/>
  <c r="F301" i="9"/>
  <c r="G301" i="9"/>
  <c r="H301" i="9"/>
  <c r="I301" i="9"/>
  <c r="J301" i="9"/>
  <c r="C302" i="9"/>
  <c r="D302" i="9"/>
  <c r="E302" i="9"/>
  <c r="F302" i="9"/>
  <c r="G302" i="9"/>
  <c r="H302" i="9"/>
  <c r="I302" i="9"/>
  <c r="J302" i="9"/>
  <c r="C303" i="9"/>
  <c r="D303" i="9"/>
  <c r="E303" i="9"/>
  <c r="F303" i="9"/>
  <c r="G303" i="9"/>
  <c r="H303" i="9"/>
  <c r="I303" i="9"/>
  <c r="J303" i="9"/>
  <c r="C304" i="9"/>
  <c r="D304" i="9"/>
  <c r="E304" i="9"/>
  <c r="F304" i="9"/>
  <c r="G304" i="9"/>
  <c r="H304" i="9"/>
  <c r="I304" i="9"/>
  <c r="J304" i="9"/>
  <c r="C305" i="9"/>
  <c r="D305" i="9"/>
  <c r="E305" i="9"/>
  <c r="F305" i="9"/>
  <c r="G305" i="9"/>
  <c r="H305" i="9"/>
  <c r="I305" i="9"/>
  <c r="J305" i="9"/>
  <c r="C306" i="9"/>
  <c r="D306" i="9"/>
  <c r="E306" i="9"/>
  <c r="F306" i="9"/>
  <c r="G306" i="9"/>
  <c r="H306" i="9"/>
  <c r="I306" i="9"/>
  <c r="J306" i="9"/>
  <c r="C307" i="9"/>
  <c r="D307" i="9"/>
  <c r="E307" i="9"/>
  <c r="F307" i="9"/>
  <c r="G307" i="9"/>
  <c r="H307" i="9"/>
  <c r="I307" i="9"/>
  <c r="J307" i="9"/>
  <c r="C308" i="9"/>
  <c r="D308" i="9"/>
  <c r="E308" i="9"/>
  <c r="F308" i="9"/>
  <c r="G308" i="9"/>
  <c r="H308" i="9"/>
  <c r="I308" i="9"/>
  <c r="J308" i="9"/>
  <c r="C309" i="9"/>
  <c r="D309" i="9"/>
  <c r="E309" i="9"/>
  <c r="F309" i="9"/>
  <c r="G309" i="9"/>
  <c r="H309" i="9"/>
  <c r="I309" i="9"/>
  <c r="J309" i="9"/>
  <c r="C310" i="9"/>
  <c r="D310" i="9"/>
  <c r="E310" i="9"/>
  <c r="F310" i="9"/>
  <c r="G310" i="9"/>
  <c r="H310" i="9"/>
  <c r="I310" i="9"/>
  <c r="J310" i="9"/>
  <c r="C311" i="9"/>
  <c r="D311" i="9"/>
  <c r="E311" i="9"/>
  <c r="F311" i="9"/>
  <c r="G311" i="9"/>
  <c r="H311" i="9"/>
  <c r="I311" i="9"/>
  <c r="J311" i="9"/>
  <c r="C312" i="9"/>
  <c r="D312" i="9"/>
  <c r="E312" i="9"/>
  <c r="F312" i="9"/>
  <c r="G312" i="9"/>
  <c r="H312" i="9"/>
  <c r="I312" i="9"/>
  <c r="J312" i="9"/>
  <c r="C313" i="9"/>
  <c r="D313" i="9"/>
  <c r="E313" i="9"/>
  <c r="F313" i="9"/>
  <c r="G313" i="9"/>
  <c r="H313" i="9"/>
  <c r="I313" i="9"/>
  <c r="J313" i="9"/>
  <c r="C314" i="9"/>
  <c r="D314" i="9"/>
  <c r="E314" i="9"/>
  <c r="F314" i="9"/>
  <c r="G314" i="9"/>
  <c r="H314" i="9"/>
  <c r="I314" i="9"/>
  <c r="J314" i="9"/>
  <c r="C315" i="9"/>
  <c r="D315" i="9"/>
  <c r="E315" i="9"/>
  <c r="F315" i="9"/>
  <c r="G315" i="9"/>
  <c r="H315" i="9"/>
  <c r="I315" i="9"/>
  <c r="J315" i="9"/>
  <c r="C316" i="9"/>
  <c r="D316" i="9"/>
  <c r="E316" i="9"/>
  <c r="F316" i="9"/>
  <c r="G316" i="9"/>
  <c r="H316" i="9"/>
  <c r="I316" i="9"/>
  <c r="J316" i="9"/>
  <c r="C317" i="9"/>
  <c r="D317" i="9"/>
  <c r="E317" i="9"/>
  <c r="F317" i="9"/>
  <c r="G317" i="9"/>
  <c r="H317" i="9"/>
  <c r="I317" i="9"/>
  <c r="J317" i="9"/>
  <c r="C318" i="9"/>
  <c r="D318" i="9"/>
  <c r="E318" i="9"/>
  <c r="F318" i="9"/>
  <c r="G318" i="9"/>
  <c r="H318" i="9"/>
  <c r="I318" i="9"/>
  <c r="J318" i="9"/>
  <c r="C319" i="9"/>
  <c r="D319" i="9"/>
  <c r="E319" i="9"/>
  <c r="F319" i="9"/>
  <c r="G319" i="9"/>
  <c r="H319" i="9"/>
  <c r="I319" i="9"/>
  <c r="J319" i="9"/>
  <c r="C320" i="9"/>
  <c r="D320" i="9"/>
  <c r="E320" i="9"/>
  <c r="F320" i="9"/>
  <c r="G320" i="9"/>
  <c r="H320" i="9"/>
  <c r="I320" i="9"/>
  <c r="J320" i="9"/>
  <c r="C321" i="9"/>
  <c r="D321" i="9"/>
  <c r="E321" i="9"/>
  <c r="F321" i="9"/>
  <c r="G321" i="9"/>
  <c r="H321" i="9"/>
  <c r="I321" i="9"/>
  <c r="J321" i="9"/>
  <c r="C322" i="9"/>
  <c r="D322" i="9"/>
  <c r="E322" i="9"/>
  <c r="F322" i="9"/>
  <c r="G322" i="9"/>
  <c r="H322" i="9"/>
  <c r="I322" i="9"/>
  <c r="J322" i="9"/>
  <c r="C323" i="9"/>
  <c r="D323" i="9"/>
  <c r="E323" i="9"/>
  <c r="F323" i="9"/>
  <c r="G323" i="9"/>
  <c r="H323" i="9"/>
  <c r="I323" i="9"/>
  <c r="J323" i="9"/>
  <c r="C324" i="9"/>
  <c r="D324" i="9"/>
  <c r="E324" i="9"/>
  <c r="F324" i="9"/>
  <c r="G324" i="9"/>
  <c r="H324" i="9"/>
  <c r="I324" i="9"/>
  <c r="J324" i="9"/>
  <c r="C325" i="9"/>
  <c r="D325" i="9"/>
  <c r="E325" i="9"/>
  <c r="F325" i="9"/>
  <c r="G325" i="9"/>
  <c r="H325" i="9"/>
  <c r="I325" i="9"/>
  <c r="J325" i="9"/>
  <c r="C326" i="9"/>
  <c r="D326" i="9"/>
  <c r="E326" i="9"/>
  <c r="F326" i="9"/>
  <c r="G326" i="9"/>
  <c r="H326" i="9"/>
  <c r="I326" i="9"/>
  <c r="J326" i="9"/>
  <c r="C327" i="9"/>
  <c r="D327" i="9"/>
  <c r="E327" i="9"/>
  <c r="F327" i="9"/>
  <c r="G327" i="9"/>
  <c r="H327" i="9"/>
  <c r="I327" i="9"/>
  <c r="J327" i="9"/>
  <c r="C328" i="9"/>
  <c r="D328" i="9"/>
  <c r="E328" i="9"/>
  <c r="F328" i="9"/>
  <c r="G328" i="9"/>
  <c r="H328" i="9"/>
  <c r="I328" i="9"/>
  <c r="J328" i="9"/>
  <c r="C329" i="9"/>
  <c r="D329" i="9"/>
  <c r="E329" i="9"/>
  <c r="F329" i="9"/>
  <c r="G329" i="9"/>
  <c r="H329" i="9"/>
  <c r="I329" i="9"/>
  <c r="J329" i="9"/>
  <c r="C330" i="9"/>
  <c r="D330" i="9"/>
  <c r="E330" i="9"/>
  <c r="F330" i="9"/>
  <c r="G330" i="9"/>
  <c r="H330" i="9"/>
  <c r="I330" i="9"/>
  <c r="J330" i="9"/>
  <c r="C331" i="9"/>
  <c r="D331" i="9"/>
  <c r="E331" i="9"/>
  <c r="F331" i="9"/>
  <c r="G331" i="9"/>
  <c r="H331" i="9"/>
  <c r="I331" i="9"/>
  <c r="J331" i="9"/>
  <c r="C332" i="9"/>
  <c r="D332" i="9"/>
  <c r="E332" i="9"/>
  <c r="F332" i="9"/>
  <c r="G332" i="9"/>
  <c r="H332" i="9"/>
  <c r="I332" i="9"/>
  <c r="J332" i="9"/>
  <c r="C333" i="9"/>
  <c r="D333" i="9"/>
  <c r="E333" i="9"/>
  <c r="F333" i="9"/>
  <c r="G333" i="9"/>
  <c r="H333" i="9"/>
  <c r="I333" i="9"/>
  <c r="J333" i="9"/>
  <c r="C334" i="9"/>
  <c r="D334" i="9"/>
  <c r="E334" i="9"/>
  <c r="F334" i="9"/>
  <c r="G334" i="9"/>
  <c r="H334" i="9"/>
  <c r="I334" i="9"/>
  <c r="J334" i="9"/>
  <c r="C335" i="9"/>
  <c r="D335" i="9"/>
  <c r="E335" i="9"/>
  <c r="F335" i="9"/>
  <c r="G335" i="9"/>
  <c r="H335" i="9"/>
  <c r="I335" i="9"/>
  <c r="J335" i="9"/>
  <c r="C336" i="9"/>
  <c r="D336" i="9"/>
  <c r="E336" i="9"/>
  <c r="F336" i="9"/>
  <c r="G336" i="9"/>
  <c r="H336" i="9"/>
  <c r="I336" i="9"/>
  <c r="J336" i="9"/>
  <c r="C337" i="9"/>
  <c r="D337" i="9"/>
  <c r="E337" i="9"/>
  <c r="F337" i="9"/>
  <c r="G337" i="9"/>
  <c r="H337" i="9"/>
  <c r="I337" i="9"/>
  <c r="J337" i="9"/>
  <c r="C338" i="9"/>
  <c r="D338" i="9"/>
  <c r="E338" i="9"/>
  <c r="F338" i="9"/>
  <c r="G338" i="9"/>
  <c r="H338" i="9"/>
  <c r="I338" i="9"/>
  <c r="J338" i="9"/>
  <c r="C339" i="9"/>
  <c r="D339" i="9"/>
  <c r="E339" i="9"/>
  <c r="F339" i="9"/>
  <c r="G339" i="9"/>
  <c r="H339" i="9"/>
  <c r="I339" i="9"/>
  <c r="J339" i="9"/>
  <c r="C340" i="9"/>
  <c r="D340" i="9"/>
  <c r="E340" i="9"/>
  <c r="F340" i="9"/>
  <c r="G340" i="9"/>
  <c r="H340" i="9"/>
  <c r="I340" i="9"/>
  <c r="J340" i="9"/>
  <c r="C341" i="9"/>
  <c r="D341" i="9"/>
  <c r="E341" i="9"/>
  <c r="F341" i="9"/>
  <c r="G341" i="9"/>
  <c r="H341" i="9"/>
  <c r="I341" i="9"/>
  <c r="J341" i="9"/>
  <c r="C342" i="9"/>
  <c r="D342" i="9"/>
  <c r="E342" i="9"/>
  <c r="F342" i="9"/>
  <c r="G342" i="9"/>
  <c r="H342" i="9"/>
  <c r="I342" i="9"/>
  <c r="J342" i="9"/>
  <c r="C343" i="9"/>
  <c r="D343" i="9"/>
  <c r="E343" i="9"/>
  <c r="F343" i="9"/>
  <c r="G343" i="9"/>
  <c r="H343" i="9"/>
  <c r="I343" i="9"/>
  <c r="J343" i="9"/>
  <c r="C344" i="9"/>
  <c r="D344" i="9"/>
  <c r="E344" i="9"/>
  <c r="F344" i="9"/>
  <c r="G344" i="9"/>
  <c r="H344" i="9"/>
  <c r="I344" i="9"/>
  <c r="J344" i="9"/>
  <c r="C345" i="9"/>
  <c r="D345" i="9"/>
  <c r="E345" i="9"/>
  <c r="F345" i="9"/>
  <c r="G345" i="9"/>
  <c r="H345" i="9"/>
  <c r="I345" i="9"/>
  <c r="J345" i="9"/>
  <c r="C346" i="9"/>
  <c r="D346" i="9"/>
  <c r="E346" i="9"/>
  <c r="F346" i="9"/>
  <c r="G346" i="9"/>
  <c r="H346" i="9"/>
  <c r="I346" i="9"/>
  <c r="J346" i="9"/>
  <c r="C347" i="9"/>
  <c r="D347" i="9"/>
  <c r="E347" i="9"/>
  <c r="F347" i="9"/>
  <c r="G347" i="9"/>
  <c r="H347" i="9"/>
  <c r="I347" i="9"/>
  <c r="J347" i="9"/>
  <c r="C348" i="9"/>
  <c r="D348" i="9"/>
  <c r="E348" i="9"/>
  <c r="F348" i="9"/>
  <c r="G348" i="9"/>
  <c r="H348" i="9"/>
  <c r="I348" i="9"/>
  <c r="J348" i="9"/>
  <c r="C349" i="9"/>
  <c r="D349" i="9"/>
  <c r="E349" i="9"/>
  <c r="F349" i="9"/>
  <c r="G349" i="9"/>
  <c r="H349" i="9"/>
  <c r="I349" i="9"/>
  <c r="J349" i="9"/>
  <c r="C350" i="9"/>
  <c r="D350" i="9"/>
  <c r="E350" i="9"/>
  <c r="F350" i="9"/>
  <c r="G350" i="9"/>
  <c r="H350" i="9"/>
  <c r="I350" i="9"/>
  <c r="J350" i="9"/>
  <c r="C351" i="9"/>
  <c r="D351" i="9"/>
  <c r="E351" i="9"/>
  <c r="F351" i="9"/>
  <c r="G351" i="9"/>
  <c r="H351" i="9"/>
  <c r="I351" i="9"/>
  <c r="J351" i="9"/>
  <c r="C352" i="9"/>
  <c r="D352" i="9"/>
  <c r="E352" i="9"/>
  <c r="F352" i="9"/>
  <c r="G352" i="9"/>
  <c r="H352" i="9"/>
  <c r="I352" i="9"/>
  <c r="J352" i="9"/>
  <c r="C353" i="9"/>
  <c r="D353" i="9"/>
  <c r="E353" i="9"/>
  <c r="F353" i="9"/>
  <c r="G353" i="9"/>
  <c r="H353" i="9"/>
  <c r="I353" i="9"/>
  <c r="J353" i="9"/>
  <c r="C354" i="9"/>
  <c r="D354" i="9"/>
  <c r="E354" i="9"/>
  <c r="F354" i="9"/>
  <c r="G354" i="9"/>
  <c r="H354" i="9"/>
  <c r="I354" i="9"/>
  <c r="J354" i="9"/>
  <c r="C355" i="9"/>
  <c r="D355" i="9"/>
  <c r="E355" i="9"/>
  <c r="F355" i="9"/>
  <c r="G355" i="9"/>
  <c r="H355" i="9"/>
  <c r="I355" i="9"/>
  <c r="J355" i="9"/>
  <c r="C356" i="9"/>
  <c r="D356" i="9"/>
  <c r="E356" i="9"/>
  <c r="F356" i="9"/>
  <c r="G356" i="9"/>
  <c r="H356" i="9"/>
  <c r="I356" i="9"/>
  <c r="J356" i="9"/>
  <c r="C357" i="9"/>
  <c r="D357" i="9"/>
  <c r="E357" i="9"/>
  <c r="F357" i="9"/>
  <c r="G357" i="9"/>
  <c r="H357" i="9"/>
  <c r="I357" i="9"/>
  <c r="J357" i="9"/>
  <c r="C358" i="9"/>
  <c r="D358" i="9"/>
  <c r="E358" i="9"/>
  <c r="F358" i="9"/>
  <c r="G358" i="9"/>
  <c r="H358" i="9"/>
  <c r="I358" i="9"/>
  <c r="J358" i="9"/>
  <c r="C359" i="9"/>
  <c r="D359" i="9"/>
  <c r="E359" i="9"/>
  <c r="F359" i="9"/>
  <c r="G359" i="9"/>
  <c r="H359" i="9"/>
  <c r="I359" i="9"/>
  <c r="J359" i="9"/>
  <c r="C360" i="9"/>
  <c r="D360" i="9"/>
  <c r="E360" i="9"/>
  <c r="F360" i="9"/>
  <c r="G360" i="9"/>
  <c r="H360" i="9"/>
  <c r="I360" i="9"/>
  <c r="J360" i="9"/>
  <c r="C361" i="9"/>
  <c r="D361" i="9"/>
  <c r="E361" i="9"/>
  <c r="F361" i="9"/>
  <c r="G361" i="9"/>
  <c r="H361" i="9"/>
  <c r="I361" i="9"/>
  <c r="J361" i="9"/>
  <c r="C362" i="9"/>
  <c r="D362" i="9"/>
  <c r="E362" i="9"/>
  <c r="F362" i="9"/>
  <c r="G362" i="9"/>
  <c r="H362" i="9"/>
  <c r="I362" i="9"/>
  <c r="J362" i="9"/>
  <c r="C363" i="9"/>
  <c r="D363" i="9"/>
  <c r="E363" i="9"/>
  <c r="F363" i="9"/>
  <c r="G363" i="9"/>
  <c r="H363" i="9"/>
  <c r="I363" i="9"/>
  <c r="J363" i="9"/>
  <c r="C364" i="9"/>
  <c r="D364" i="9"/>
  <c r="E364" i="9"/>
  <c r="F364" i="9"/>
  <c r="G364" i="9"/>
  <c r="H364" i="9"/>
  <c r="I364" i="9"/>
  <c r="J364" i="9"/>
  <c r="C365" i="9"/>
  <c r="D365" i="9"/>
  <c r="E365" i="9"/>
  <c r="F365" i="9"/>
  <c r="G365" i="9"/>
  <c r="H365" i="9"/>
  <c r="I365" i="9"/>
  <c r="J365" i="9"/>
  <c r="C366" i="9"/>
  <c r="D366" i="9"/>
  <c r="E366" i="9"/>
  <c r="F366" i="9"/>
  <c r="G366" i="9"/>
  <c r="H366" i="9"/>
  <c r="I366" i="9"/>
  <c r="J366" i="9"/>
  <c r="C367" i="9"/>
  <c r="D367" i="9"/>
  <c r="E367" i="9"/>
  <c r="F367" i="9"/>
  <c r="G367" i="9"/>
  <c r="H367" i="9"/>
  <c r="I367" i="9"/>
  <c r="J367" i="9"/>
  <c r="C368" i="9"/>
  <c r="D368" i="9"/>
  <c r="E368" i="9"/>
  <c r="F368" i="9"/>
  <c r="G368" i="9"/>
  <c r="H368" i="9"/>
  <c r="I368" i="9"/>
  <c r="J368" i="9"/>
  <c r="J63" i="9"/>
  <c r="I63" i="9"/>
  <c r="H63" i="9"/>
  <c r="G63" i="9"/>
  <c r="F63" i="9"/>
  <c r="E63" i="9"/>
  <c r="D63" i="9"/>
  <c r="C63" i="9"/>
  <c r="K235" i="9" l="1"/>
  <c r="K147" i="9"/>
  <c r="K367" i="9"/>
  <c r="K271" i="9"/>
  <c r="K190" i="9"/>
  <c r="K142" i="9"/>
  <c r="K223" i="9"/>
  <c r="K100" i="9"/>
  <c r="K343" i="9"/>
  <c r="K127" i="9"/>
  <c r="K115" i="9"/>
  <c r="K67" i="9"/>
  <c r="K131" i="9"/>
  <c r="K339" i="9"/>
  <c r="K291" i="9"/>
  <c r="K287" i="9"/>
  <c r="K248" i="9"/>
  <c r="K83" i="9"/>
  <c r="K99" i="9"/>
  <c r="K359" i="9"/>
  <c r="K356" i="9"/>
  <c r="K251" i="9"/>
  <c r="K239" i="9"/>
  <c r="K227" i="9"/>
  <c r="K179" i="9"/>
  <c r="K176" i="9"/>
  <c r="K103" i="9"/>
  <c r="K353" i="9"/>
  <c r="K347" i="9"/>
  <c r="K311" i="9"/>
  <c r="K299" i="9"/>
  <c r="K275" i="9"/>
  <c r="K263" i="9"/>
  <c r="K219" i="9"/>
  <c r="K215" i="9"/>
  <c r="K167" i="9"/>
  <c r="K155" i="9"/>
  <c r="K110" i="9"/>
  <c r="K91" i="9"/>
  <c r="K351" i="9"/>
  <c r="K174" i="9"/>
  <c r="K159" i="9"/>
  <c r="K143" i="9"/>
  <c r="K116" i="9"/>
  <c r="K79" i="9"/>
  <c r="K355" i="9"/>
  <c r="K307" i="9"/>
  <c r="K119" i="9"/>
  <c r="K303" i="9"/>
  <c r="K252" i="9"/>
  <c r="K240" i="9"/>
  <c r="K207" i="9"/>
  <c r="K195" i="9"/>
  <c r="K126" i="9"/>
  <c r="K107" i="9"/>
  <c r="K363" i="9"/>
  <c r="K360" i="9"/>
  <c r="K327" i="9"/>
  <c r="K315" i="9"/>
  <c r="K279" i="9"/>
  <c r="K276" i="9"/>
  <c r="K267" i="9"/>
  <c r="K255" i="9"/>
  <c r="K243" i="9"/>
  <c r="K232" i="9"/>
  <c r="K231" i="9"/>
  <c r="K183" i="9"/>
  <c r="K171" i="9"/>
  <c r="K95" i="9"/>
  <c r="K68" i="9"/>
  <c r="K238" i="9"/>
  <c r="K175" i="9"/>
  <c r="K135" i="9"/>
  <c r="K74" i="9"/>
  <c r="K71" i="9"/>
  <c r="K323" i="9"/>
  <c r="K247" i="9"/>
  <c r="K319" i="9"/>
  <c r="K211" i="9"/>
  <c r="K208" i="9"/>
  <c r="K196" i="9"/>
  <c r="K187" i="9"/>
  <c r="K163" i="9"/>
  <c r="K111" i="9"/>
  <c r="K331" i="9"/>
  <c r="K295" i="9"/>
  <c r="K292" i="9"/>
  <c r="K283" i="9"/>
  <c r="K280" i="9"/>
  <c r="K259" i="9"/>
  <c r="K244" i="9"/>
  <c r="K214" i="9"/>
  <c r="K203" i="9"/>
  <c r="K199" i="9"/>
  <c r="K191" i="9"/>
  <c r="K151" i="9"/>
  <c r="K87" i="9"/>
  <c r="K63" i="9"/>
  <c r="K335" i="9"/>
  <c r="K206" i="9"/>
  <c r="K158" i="9"/>
  <c r="K139" i="9"/>
  <c r="K94" i="9"/>
  <c r="K75" i="9"/>
  <c r="K357" i="9"/>
  <c r="K341" i="9"/>
  <c r="K325" i="9"/>
  <c r="K309" i="9"/>
  <c r="K293" i="9"/>
  <c r="K284" i="9"/>
  <c r="K277" i="9"/>
  <c r="K261" i="9"/>
  <c r="K241" i="9"/>
  <c r="K222" i="9"/>
  <c r="K212" i="9"/>
  <c r="K180" i="9"/>
  <c r="K164" i="9"/>
  <c r="K148" i="9"/>
  <c r="K132" i="9"/>
  <c r="K84" i="9"/>
  <c r="K358" i="9"/>
  <c r="K348" i="9"/>
  <c r="K342" i="9"/>
  <c r="K332" i="9"/>
  <c r="K326" i="9"/>
  <c r="K310" i="9"/>
  <c r="K300" i="9"/>
  <c r="K294" i="9"/>
  <c r="K278" i="9"/>
  <c r="K268" i="9"/>
  <c r="K262" i="9"/>
  <c r="K242" i="9"/>
  <c r="K225" i="9"/>
  <c r="K209" i="9"/>
  <c r="K193" i="9"/>
  <c r="K177" i="9"/>
  <c r="K161" i="9"/>
  <c r="K145" i="9"/>
  <c r="K129" i="9"/>
  <c r="K113" i="9"/>
  <c r="K97" i="9"/>
  <c r="K81" i="9"/>
  <c r="K65" i="9"/>
  <c r="K364" i="9"/>
  <c r="K316" i="9"/>
  <c r="K245" i="9"/>
  <c r="K226" i="9"/>
  <c r="K220" i="9"/>
  <c r="K210" i="9"/>
  <c r="K200" i="9"/>
  <c r="K194" i="9"/>
  <c r="K184" i="9"/>
  <c r="K178" i="9"/>
  <c r="K168" i="9"/>
  <c r="K162" i="9"/>
  <c r="K146" i="9"/>
  <c r="K130" i="9"/>
  <c r="K114" i="9"/>
  <c r="K104" i="9"/>
  <c r="K98" i="9"/>
  <c r="K88" i="9"/>
  <c r="K82" i="9"/>
  <c r="K78" i="9"/>
  <c r="K72" i="9"/>
  <c r="K361" i="9"/>
  <c r="K345" i="9"/>
  <c r="K329" i="9"/>
  <c r="K313" i="9"/>
  <c r="K297" i="9"/>
  <c r="K281" i="9"/>
  <c r="K265" i="9"/>
  <c r="K256" i="9"/>
  <c r="K246" i="9"/>
  <c r="K216" i="9"/>
  <c r="K152" i="9"/>
  <c r="K136" i="9"/>
  <c r="K120" i="9"/>
  <c r="K362" i="9"/>
  <c r="K352" i="9"/>
  <c r="K346" i="9"/>
  <c r="K336" i="9"/>
  <c r="K314" i="9"/>
  <c r="K298" i="9"/>
  <c r="K288" i="9"/>
  <c r="K282" i="9"/>
  <c r="K266" i="9"/>
  <c r="K249" i="9"/>
  <c r="K236" i="9"/>
  <c r="K229" i="9"/>
  <c r="K213" i="9"/>
  <c r="K197" i="9"/>
  <c r="K181" i="9"/>
  <c r="K165" i="9"/>
  <c r="K149" i="9"/>
  <c r="K133" i="9"/>
  <c r="K117" i="9"/>
  <c r="K101" i="9"/>
  <c r="K85" i="9"/>
  <c r="K69" i="9"/>
  <c r="K368" i="9"/>
  <c r="K320" i="9"/>
  <c r="K304" i="9"/>
  <c r="K272" i="9"/>
  <c r="K250" i="9"/>
  <c r="K230" i="9"/>
  <c r="K224" i="9"/>
  <c r="K204" i="9"/>
  <c r="K198" i="9"/>
  <c r="K182" i="9"/>
  <c r="K172" i="9"/>
  <c r="K166" i="9"/>
  <c r="K150" i="9"/>
  <c r="K140" i="9"/>
  <c r="K134" i="9"/>
  <c r="K124" i="9"/>
  <c r="K118" i="9"/>
  <c r="K108" i="9"/>
  <c r="K102" i="9"/>
  <c r="K92" i="9"/>
  <c r="K86" i="9"/>
  <c r="K76" i="9"/>
  <c r="K66" i="9"/>
  <c r="K365" i="9"/>
  <c r="K349" i="9"/>
  <c r="K333" i="9"/>
  <c r="K317" i="9"/>
  <c r="K301" i="9"/>
  <c r="K285" i="9"/>
  <c r="K269" i="9"/>
  <c r="K260" i="9"/>
  <c r="K253" i="9"/>
  <c r="K188" i="9"/>
  <c r="K156" i="9"/>
  <c r="K366" i="9"/>
  <c r="K350" i="9"/>
  <c r="K340" i="9"/>
  <c r="K334" i="9"/>
  <c r="K330" i="9"/>
  <c r="K324" i="9"/>
  <c r="K308" i="9"/>
  <c r="K302" i="9"/>
  <c r="K286" i="9"/>
  <c r="K270" i="9"/>
  <c r="K254" i="9"/>
  <c r="K233" i="9"/>
  <c r="K217" i="9"/>
  <c r="K201" i="9"/>
  <c r="K185" i="9"/>
  <c r="K169" i="9"/>
  <c r="K153" i="9"/>
  <c r="K137" i="9"/>
  <c r="K121" i="9"/>
  <c r="K105" i="9"/>
  <c r="K89" i="9"/>
  <c r="K73" i="9"/>
  <c r="K234" i="9"/>
  <c r="K228" i="9"/>
  <c r="K218" i="9"/>
  <c r="K202" i="9"/>
  <c r="K186" i="9"/>
  <c r="K170" i="9"/>
  <c r="K154" i="9"/>
  <c r="K144" i="9"/>
  <c r="K138" i="9"/>
  <c r="K128" i="9"/>
  <c r="K122" i="9"/>
  <c r="K112" i="9"/>
  <c r="K106" i="9"/>
  <c r="K96" i="9"/>
  <c r="K90" i="9"/>
  <c r="K80" i="9"/>
  <c r="K70" i="9"/>
  <c r="K64" i="9"/>
  <c r="K337" i="9"/>
  <c r="K321" i="9"/>
  <c r="K305" i="9"/>
  <c r="K289" i="9"/>
  <c r="K273" i="9"/>
  <c r="K257" i="9"/>
  <c r="K192" i="9"/>
  <c r="K160" i="9"/>
  <c r="K354" i="9"/>
  <c r="K344" i="9"/>
  <c r="K338" i="9"/>
  <c r="K328" i="9"/>
  <c r="K322" i="9"/>
  <c r="K318" i="9"/>
  <c r="K312" i="9"/>
  <c r="K306" i="9"/>
  <c r="K296" i="9"/>
  <c r="K290" i="9"/>
  <c r="K274" i="9"/>
  <c r="K264" i="9"/>
  <c r="K258" i="9"/>
  <c r="K237" i="9"/>
  <c r="K221" i="9"/>
  <c r="K205" i="9"/>
  <c r="K189" i="9"/>
  <c r="K173" i="9"/>
  <c r="K157" i="9"/>
  <c r="K141" i="9"/>
  <c r="K125" i="9"/>
  <c r="K109" i="9"/>
  <c r="K93" i="9"/>
  <c r="K77" i="9"/>
  <c r="AF26" i="4" l="1"/>
  <c r="O3" i="9" l="1"/>
  <c r="P3" i="9"/>
  <c r="Q3" i="9"/>
  <c r="R3" i="9"/>
  <c r="S3" i="9"/>
  <c r="T3" i="9"/>
  <c r="C4" i="9"/>
  <c r="D4" i="9"/>
  <c r="E4" i="9"/>
  <c r="F4" i="9"/>
  <c r="G4" i="9"/>
  <c r="H4" i="9"/>
  <c r="I4" i="9"/>
  <c r="J4" i="9"/>
  <c r="C5" i="9"/>
  <c r="D5" i="9"/>
  <c r="E5" i="9"/>
  <c r="F5" i="9"/>
  <c r="G5" i="9"/>
  <c r="H5" i="9"/>
  <c r="I5" i="9"/>
  <c r="J5" i="9"/>
  <c r="C6" i="9"/>
  <c r="D6" i="9"/>
  <c r="E6" i="9"/>
  <c r="F6" i="9"/>
  <c r="G6" i="9"/>
  <c r="H6" i="9"/>
  <c r="I6" i="9"/>
  <c r="J6" i="9"/>
  <c r="C7" i="9"/>
  <c r="D7" i="9"/>
  <c r="E7" i="9"/>
  <c r="F7" i="9"/>
  <c r="G7" i="9"/>
  <c r="H7" i="9"/>
  <c r="I7" i="9"/>
  <c r="J7" i="9"/>
  <c r="C8" i="9"/>
  <c r="D8" i="9"/>
  <c r="E8" i="9"/>
  <c r="F8" i="9"/>
  <c r="G8" i="9"/>
  <c r="H8" i="9"/>
  <c r="I8" i="9"/>
  <c r="J8" i="9"/>
  <c r="C9" i="9"/>
  <c r="D9" i="9"/>
  <c r="E9" i="9"/>
  <c r="F9" i="9"/>
  <c r="G9" i="9"/>
  <c r="H9" i="9"/>
  <c r="I9" i="9"/>
  <c r="J9" i="9"/>
  <c r="C10" i="9"/>
  <c r="D10" i="9"/>
  <c r="E10" i="9"/>
  <c r="F10" i="9"/>
  <c r="G10" i="9"/>
  <c r="H10" i="9"/>
  <c r="I10" i="9"/>
  <c r="J10" i="9"/>
  <c r="C11" i="9"/>
  <c r="D11" i="9"/>
  <c r="E11" i="9"/>
  <c r="F11" i="9"/>
  <c r="G11" i="9"/>
  <c r="H11" i="9"/>
  <c r="I11" i="9"/>
  <c r="J11" i="9"/>
  <c r="C12" i="9"/>
  <c r="D12" i="9"/>
  <c r="E12" i="9"/>
  <c r="F12" i="9"/>
  <c r="G12" i="9"/>
  <c r="H12" i="9"/>
  <c r="I12" i="9"/>
  <c r="J12" i="9"/>
  <c r="C13" i="9"/>
  <c r="D13" i="9"/>
  <c r="E13" i="9"/>
  <c r="F13" i="9"/>
  <c r="G13" i="9"/>
  <c r="H13" i="9"/>
  <c r="I13" i="9"/>
  <c r="J13" i="9"/>
  <c r="C14" i="9"/>
  <c r="D14" i="9"/>
  <c r="E14" i="9"/>
  <c r="F14" i="9"/>
  <c r="G14" i="9"/>
  <c r="H14" i="9"/>
  <c r="I14" i="9"/>
  <c r="J14" i="9"/>
  <c r="C15" i="9"/>
  <c r="D15" i="9"/>
  <c r="E15" i="9"/>
  <c r="F15" i="9"/>
  <c r="G15" i="9"/>
  <c r="H15" i="9"/>
  <c r="I15" i="9"/>
  <c r="J15" i="9"/>
  <c r="C16" i="9"/>
  <c r="D16" i="9"/>
  <c r="E16" i="9"/>
  <c r="F16" i="9"/>
  <c r="G16" i="9"/>
  <c r="H16" i="9"/>
  <c r="I16" i="9"/>
  <c r="J16" i="9"/>
  <c r="C17" i="9"/>
  <c r="D17" i="9"/>
  <c r="E17" i="9"/>
  <c r="F17" i="9"/>
  <c r="G17" i="9"/>
  <c r="H17" i="9"/>
  <c r="I17" i="9"/>
  <c r="J17" i="9"/>
  <c r="C18" i="9"/>
  <c r="D18" i="9"/>
  <c r="E18" i="9"/>
  <c r="F18" i="9"/>
  <c r="G18" i="9"/>
  <c r="H18" i="9"/>
  <c r="I18" i="9"/>
  <c r="J18" i="9"/>
  <c r="C19" i="9"/>
  <c r="D19" i="9"/>
  <c r="E19" i="9"/>
  <c r="F19" i="9"/>
  <c r="G19" i="9"/>
  <c r="H19" i="9"/>
  <c r="I19" i="9"/>
  <c r="J19" i="9"/>
  <c r="C20" i="9"/>
  <c r="D20" i="9"/>
  <c r="E20" i="9"/>
  <c r="F20" i="9"/>
  <c r="G20" i="9"/>
  <c r="H20" i="9"/>
  <c r="I20" i="9"/>
  <c r="J20" i="9"/>
  <c r="C21" i="9"/>
  <c r="D21" i="9"/>
  <c r="E21" i="9"/>
  <c r="F21" i="9"/>
  <c r="G21" i="9"/>
  <c r="H21" i="9"/>
  <c r="I21" i="9"/>
  <c r="J21" i="9"/>
  <c r="C22" i="9"/>
  <c r="D22" i="9"/>
  <c r="E22" i="9"/>
  <c r="F22" i="9"/>
  <c r="G22" i="9"/>
  <c r="H22" i="9"/>
  <c r="I22" i="9"/>
  <c r="J22" i="9"/>
  <c r="C23" i="9"/>
  <c r="D23" i="9"/>
  <c r="E23" i="9"/>
  <c r="F23" i="9"/>
  <c r="G23" i="9"/>
  <c r="H23" i="9"/>
  <c r="I23" i="9"/>
  <c r="J23" i="9"/>
  <c r="C24" i="9"/>
  <c r="D24" i="9"/>
  <c r="E24" i="9"/>
  <c r="F24" i="9"/>
  <c r="G24" i="9"/>
  <c r="H24" i="9"/>
  <c r="I24" i="9"/>
  <c r="J24" i="9"/>
  <c r="C25" i="9"/>
  <c r="D25" i="9"/>
  <c r="E25" i="9"/>
  <c r="F25" i="9"/>
  <c r="G25" i="9"/>
  <c r="H25" i="9"/>
  <c r="I25" i="9"/>
  <c r="J25" i="9"/>
  <c r="C26" i="9"/>
  <c r="D26" i="9"/>
  <c r="E26" i="9"/>
  <c r="F26" i="9"/>
  <c r="G26" i="9"/>
  <c r="H26" i="9"/>
  <c r="I26" i="9"/>
  <c r="J26" i="9"/>
  <c r="C27" i="9"/>
  <c r="D27" i="9"/>
  <c r="E27" i="9"/>
  <c r="F27" i="9"/>
  <c r="G27" i="9"/>
  <c r="H27" i="9"/>
  <c r="I27" i="9"/>
  <c r="J27" i="9"/>
  <c r="C28" i="9"/>
  <c r="D28" i="9"/>
  <c r="E28" i="9"/>
  <c r="F28" i="9"/>
  <c r="G28" i="9"/>
  <c r="H28" i="9"/>
  <c r="I28" i="9"/>
  <c r="J28" i="9"/>
  <c r="C29" i="9"/>
  <c r="D29" i="9"/>
  <c r="E29" i="9"/>
  <c r="F29" i="9"/>
  <c r="G29" i="9"/>
  <c r="H29" i="9"/>
  <c r="I29" i="9"/>
  <c r="J29" i="9"/>
  <c r="C30" i="9"/>
  <c r="D30" i="9"/>
  <c r="E30" i="9"/>
  <c r="F30" i="9"/>
  <c r="G30" i="9"/>
  <c r="H30" i="9"/>
  <c r="I30" i="9"/>
  <c r="J30" i="9"/>
  <c r="C31" i="9"/>
  <c r="D31" i="9"/>
  <c r="E31" i="9"/>
  <c r="F31" i="9"/>
  <c r="G31" i="9"/>
  <c r="H31" i="9"/>
  <c r="I31" i="9"/>
  <c r="J31" i="9"/>
  <c r="C32" i="9"/>
  <c r="D32" i="9"/>
  <c r="E32" i="9"/>
  <c r="F32" i="9"/>
  <c r="G32" i="9"/>
  <c r="H32" i="9"/>
  <c r="I32" i="9"/>
  <c r="J32" i="9"/>
  <c r="C33" i="9"/>
  <c r="D33" i="9"/>
  <c r="E33" i="9"/>
  <c r="F33" i="9"/>
  <c r="G33" i="9"/>
  <c r="H33" i="9"/>
  <c r="I33" i="9"/>
  <c r="J33" i="9"/>
  <c r="C34" i="9"/>
  <c r="D34" i="9"/>
  <c r="E34" i="9"/>
  <c r="F34" i="9"/>
  <c r="G34" i="9"/>
  <c r="H34" i="9"/>
  <c r="I34" i="9"/>
  <c r="J34" i="9"/>
  <c r="C35" i="9"/>
  <c r="D35" i="9"/>
  <c r="E35" i="9"/>
  <c r="F35" i="9"/>
  <c r="G35" i="9"/>
  <c r="H35" i="9"/>
  <c r="I35" i="9"/>
  <c r="J35" i="9"/>
  <c r="C36" i="9"/>
  <c r="D36" i="9"/>
  <c r="E36" i="9"/>
  <c r="F36" i="9"/>
  <c r="G36" i="9"/>
  <c r="H36" i="9"/>
  <c r="I36" i="9"/>
  <c r="J36" i="9"/>
  <c r="C37" i="9"/>
  <c r="D37" i="9"/>
  <c r="E37" i="9"/>
  <c r="F37" i="9"/>
  <c r="G37" i="9"/>
  <c r="H37" i="9"/>
  <c r="I37" i="9"/>
  <c r="J37" i="9"/>
  <c r="C38" i="9"/>
  <c r="D38" i="9"/>
  <c r="E38" i="9"/>
  <c r="F38" i="9"/>
  <c r="G38" i="9"/>
  <c r="H38" i="9"/>
  <c r="I38" i="9"/>
  <c r="J38" i="9"/>
  <c r="C39" i="9"/>
  <c r="D39" i="9"/>
  <c r="E39" i="9"/>
  <c r="F39" i="9"/>
  <c r="G39" i="9"/>
  <c r="H39" i="9"/>
  <c r="I39" i="9"/>
  <c r="J39" i="9"/>
  <c r="C40" i="9"/>
  <c r="D40" i="9"/>
  <c r="E40" i="9"/>
  <c r="F40" i="9"/>
  <c r="G40" i="9"/>
  <c r="H40" i="9"/>
  <c r="I40" i="9"/>
  <c r="J40" i="9"/>
  <c r="C41" i="9"/>
  <c r="D41" i="9"/>
  <c r="E41" i="9"/>
  <c r="F41" i="9"/>
  <c r="G41" i="9"/>
  <c r="H41" i="9"/>
  <c r="I41" i="9"/>
  <c r="J41" i="9"/>
  <c r="C42" i="9"/>
  <c r="D42" i="9"/>
  <c r="E42" i="9"/>
  <c r="F42" i="9"/>
  <c r="G42" i="9"/>
  <c r="H42" i="9"/>
  <c r="I42" i="9"/>
  <c r="J42" i="9"/>
  <c r="C43" i="9"/>
  <c r="D43" i="9"/>
  <c r="E43" i="9"/>
  <c r="F43" i="9"/>
  <c r="G43" i="9"/>
  <c r="H43" i="9"/>
  <c r="I43" i="9"/>
  <c r="J43" i="9"/>
  <c r="C44" i="9"/>
  <c r="D44" i="9"/>
  <c r="E44" i="9"/>
  <c r="F44" i="9"/>
  <c r="G44" i="9"/>
  <c r="H44" i="9"/>
  <c r="I44" i="9"/>
  <c r="J44" i="9"/>
  <c r="C45" i="9"/>
  <c r="D45" i="9"/>
  <c r="E45" i="9"/>
  <c r="F45" i="9"/>
  <c r="G45" i="9"/>
  <c r="H45" i="9"/>
  <c r="I45" i="9"/>
  <c r="J45" i="9"/>
  <c r="C46" i="9"/>
  <c r="D46" i="9"/>
  <c r="E46" i="9"/>
  <c r="F46" i="9"/>
  <c r="G46" i="9"/>
  <c r="H46" i="9"/>
  <c r="I46" i="9"/>
  <c r="J46" i="9"/>
  <c r="C47" i="9"/>
  <c r="D47" i="9"/>
  <c r="E47" i="9"/>
  <c r="F47" i="9"/>
  <c r="G47" i="9"/>
  <c r="H47" i="9"/>
  <c r="I47" i="9"/>
  <c r="J47" i="9"/>
  <c r="C48" i="9"/>
  <c r="D48" i="9"/>
  <c r="E48" i="9"/>
  <c r="F48" i="9"/>
  <c r="G48" i="9"/>
  <c r="H48" i="9"/>
  <c r="I48" i="9"/>
  <c r="J48" i="9"/>
  <c r="C49" i="9"/>
  <c r="D49" i="9"/>
  <c r="E49" i="9"/>
  <c r="F49" i="9"/>
  <c r="G49" i="9"/>
  <c r="H49" i="9"/>
  <c r="I49" i="9"/>
  <c r="J49" i="9"/>
  <c r="C50" i="9"/>
  <c r="D50" i="9"/>
  <c r="E50" i="9"/>
  <c r="F50" i="9"/>
  <c r="G50" i="9"/>
  <c r="H50" i="9"/>
  <c r="I50" i="9"/>
  <c r="J50" i="9"/>
  <c r="C51" i="9"/>
  <c r="D51" i="9"/>
  <c r="E51" i="9"/>
  <c r="F51" i="9"/>
  <c r="G51" i="9"/>
  <c r="H51" i="9"/>
  <c r="I51" i="9"/>
  <c r="J51" i="9"/>
  <c r="C52" i="9"/>
  <c r="D52" i="9"/>
  <c r="E52" i="9"/>
  <c r="F52" i="9"/>
  <c r="G52" i="9"/>
  <c r="H52" i="9"/>
  <c r="I52" i="9"/>
  <c r="J52" i="9"/>
  <c r="C53" i="9"/>
  <c r="D53" i="9"/>
  <c r="E53" i="9"/>
  <c r="F53" i="9"/>
  <c r="G53" i="9"/>
  <c r="H53" i="9"/>
  <c r="I53" i="9"/>
  <c r="J53" i="9"/>
  <c r="C54" i="9"/>
  <c r="D54" i="9"/>
  <c r="E54" i="9"/>
  <c r="F54" i="9"/>
  <c r="G54" i="9"/>
  <c r="H54" i="9"/>
  <c r="I54" i="9"/>
  <c r="J54" i="9"/>
  <c r="C55" i="9"/>
  <c r="D55" i="9"/>
  <c r="E55" i="9"/>
  <c r="F55" i="9"/>
  <c r="G55" i="9"/>
  <c r="H55" i="9"/>
  <c r="I55" i="9"/>
  <c r="J55" i="9"/>
  <c r="C56" i="9"/>
  <c r="D56" i="9"/>
  <c r="E56" i="9"/>
  <c r="F56" i="9"/>
  <c r="G56" i="9"/>
  <c r="H56" i="9"/>
  <c r="I56" i="9"/>
  <c r="J56" i="9"/>
  <c r="C57" i="9"/>
  <c r="D57" i="9"/>
  <c r="E57" i="9"/>
  <c r="F57" i="9"/>
  <c r="G57" i="9"/>
  <c r="H57" i="9"/>
  <c r="I57" i="9"/>
  <c r="J57" i="9"/>
  <c r="C58" i="9"/>
  <c r="D58" i="9"/>
  <c r="E58" i="9"/>
  <c r="F58" i="9"/>
  <c r="G58" i="9"/>
  <c r="H58" i="9"/>
  <c r="I58" i="9"/>
  <c r="J58" i="9"/>
  <c r="C59" i="9"/>
  <c r="D59" i="9"/>
  <c r="E59" i="9"/>
  <c r="F59" i="9"/>
  <c r="G59" i="9"/>
  <c r="H59" i="9"/>
  <c r="I59" i="9"/>
  <c r="J59" i="9"/>
  <c r="C60" i="9"/>
  <c r="D60" i="9"/>
  <c r="E60" i="9"/>
  <c r="F60" i="9"/>
  <c r="G60" i="9"/>
  <c r="H60" i="9"/>
  <c r="I60" i="9"/>
  <c r="J60" i="9"/>
  <c r="C61" i="9"/>
  <c r="D61" i="9"/>
  <c r="E61" i="9"/>
  <c r="F61" i="9"/>
  <c r="G61" i="9"/>
  <c r="H61" i="9"/>
  <c r="I61" i="9"/>
  <c r="J61" i="9"/>
  <c r="D3" i="9"/>
  <c r="E3" i="9"/>
  <c r="F3" i="9"/>
  <c r="G3" i="9"/>
  <c r="H3" i="9"/>
  <c r="I3" i="9"/>
  <c r="K46" i="9" l="1"/>
  <c r="K40" i="9"/>
  <c r="K37" i="9"/>
  <c r="K31" i="9"/>
  <c r="K28" i="9"/>
  <c r="K25" i="9"/>
  <c r="K22" i="9"/>
  <c r="K19" i="9"/>
  <c r="K16" i="9"/>
  <c r="K13" i="9"/>
  <c r="K10" i="9"/>
  <c r="K7" i="9"/>
  <c r="K4" i="9"/>
  <c r="K58" i="9"/>
  <c r="K52" i="9"/>
  <c r="K34" i="9"/>
  <c r="K61" i="9"/>
  <c r="K55" i="9"/>
  <c r="K49" i="9"/>
  <c r="K43" i="9"/>
  <c r="K59" i="9"/>
  <c r="K56" i="9"/>
  <c r="K53" i="9"/>
  <c r="K50" i="9"/>
  <c r="K47" i="9"/>
  <c r="K44" i="9"/>
  <c r="K41" i="9"/>
  <c r="K38" i="9"/>
  <c r="K35" i="9"/>
  <c r="K32" i="9"/>
  <c r="K29" i="9"/>
  <c r="K26" i="9"/>
  <c r="K23" i="9"/>
  <c r="K20" i="9"/>
  <c r="K17" i="9"/>
  <c r="K14" i="9"/>
  <c r="K11" i="9"/>
  <c r="K8" i="9"/>
  <c r="K5" i="9"/>
  <c r="K60" i="9"/>
  <c r="K57" i="9"/>
  <c r="K54" i="9"/>
  <c r="K51" i="9"/>
  <c r="K48" i="9"/>
  <c r="K45" i="9"/>
  <c r="K42" i="9"/>
  <c r="K39" i="9"/>
  <c r="K36" i="9"/>
  <c r="K33" i="9"/>
  <c r="K30" i="9"/>
  <c r="K27" i="9"/>
  <c r="K24" i="9"/>
  <c r="K21" i="9"/>
  <c r="K18" i="9"/>
  <c r="K15" i="9"/>
  <c r="K12" i="9"/>
  <c r="K9" i="9"/>
  <c r="K6" i="9"/>
  <c r="C3" i="10" l="1"/>
  <c r="C7" i="2"/>
  <c r="C8" i="2"/>
  <c r="C9" i="2"/>
  <c r="C64" i="10" l="1"/>
  <c r="C65" i="10"/>
  <c r="C66" i="10"/>
  <c r="C67" i="10"/>
  <c r="C68" i="10"/>
  <c r="C69" i="10"/>
  <c r="C70" i="10"/>
  <c r="C71" i="10"/>
  <c r="C72" i="10"/>
  <c r="C73" i="10"/>
  <c r="C74" i="10"/>
  <c r="C75" i="10"/>
  <c r="C76" i="10"/>
  <c r="C77" i="10"/>
  <c r="C78" i="10"/>
  <c r="C79" i="10"/>
  <c r="C80" i="10"/>
  <c r="C81" i="10"/>
  <c r="C82" i="10"/>
  <c r="C83" i="10"/>
  <c r="C84" i="10"/>
  <c r="C85" i="10"/>
  <c r="C86" i="10"/>
  <c r="C87" i="10"/>
  <c r="C88" i="10"/>
  <c r="C89" i="10"/>
  <c r="C90" i="10"/>
  <c r="C91" i="10"/>
  <c r="C92" i="10"/>
  <c r="C93" i="10"/>
  <c r="C94" i="10"/>
  <c r="C95" i="10"/>
  <c r="C96" i="10"/>
  <c r="C97" i="10"/>
  <c r="C98" i="10"/>
  <c r="C99" i="10"/>
  <c r="C100" i="10"/>
  <c r="C101" i="10"/>
  <c r="C102" i="10"/>
  <c r="C103" i="10"/>
  <c r="C104" i="10"/>
  <c r="C105" i="10"/>
  <c r="C106" i="10"/>
  <c r="C107" i="10"/>
  <c r="C108" i="10"/>
  <c r="C109" i="10"/>
  <c r="C110" i="10"/>
  <c r="C111" i="10"/>
  <c r="C112" i="10"/>
  <c r="C113" i="10"/>
  <c r="C114" i="10"/>
  <c r="C115" i="10"/>
  <c r="C116" i="10"/>
  <c r="C117" i="10"/>
  <c r="C118" i="10"/>
  <c r="C119" i="10"/>
  <c r="C120" i="10"/>
  <c r="C121" i="10"/>
  <c r="C122" i="10"/>
  <c r="C123" i="10"/>
  <c r="C124" i="10"/>
  <c r="C125" i="10"/>
  <c r="C126" i="10"/>
  <c r="C127" i="10"/>
  <c r="C128" i="10"/>
  <c r="C129" i="10"/>
  <c r="C130" i="10"/>
  <c r="C131" i="10"/>
  <c r="C132" i="10"/>
  <c r="C133" i="10"/>
  <c r="C134" i="10"/>
  <c r="C135" i="10"/>
  <c r="C136" i="10"/>
  <c r="C137" i="10"/>
  <c r="C138" i="10"/>
  <c r="C139" i="10"/>
  <c r="C140" i="10"/>
  <c r="C141" i="10"/>
  <c r="C142" i="10"/>
  <c r="C143" i="10"/>
  <c r="C144" i="10"/>
  <c r="C145" i="10"/>
  <c r="C146" i="10"/>
  <c r="C147" i="10"/>
  <c r="C148" i="10"/>
  <c r="C149" i="10"/>
  <c r="C150" i="10"/>
  <c r="C151" i="10"/>
  <c r="C152" i="10"/>
  <c r="C153" i="10"/>
  <c r="C154" i="10"/>
  <c r="C155" i="10"/>
  <c r="C156" i="10"/>
  <c r="C157" i="10"/>
  <c r="C158" i="10"/>
  <c r="C159" i="10"/>
  <c r="C160" i="10"/>
  <c r="C161" i="10"/>
  <c r="C162" i="10"/>
  <c r="C163" i="10"/>
  <c r="C164" i="10"/>
  <c r="C165" i="10"/>
  <c r="C166" i="10"/>
  <c r="C167" i="10"/>
  <c r="C168" i="10"/>
  <c r="C169" i="10"/>
  <c r="C170" i="10"/>
  <c r="C171" i="10"/>
  <c r="C172" i="10"/>
  <c r="C173" i="10"/>
  <c r="C174" i="10"/>
  <c r="C175" i="10"/>
  <c r="C176" i="10"/>
  <c r="C177" i="10"/>
  <c r="C178" i="10"/>
  <c r="C179" i="10"/>
  <c r="C180" i="10"/>
  <c r="C181" i="10"/>
  <c r="C182" i="10"/>
  <c r="C183" i="10"/>
  <c r="C184" i="10"/>
  <c r="C185" i="10"/>
  <c r="C186" i="10"/>
  <c r="C187" i="10"/>
  <c r="C188" i="10"/>
  <c r="C189" i="10"/>
  <c r="C190" i="10"/>
  <c r="C191" i="10"/>
  <c r="C192" i="10"/>
  <c r="C193" i="10"/>
  <c r="C194" i="10"/>
  <c r="C195" i="10"/>
  <c r="C196" i="10"/>
  <c r="C197" i="10"/>
  <c r="C198" i="10"/>
  <c r="C199" i="10"/>
  <c r="C200" i="10"/>
  <c r="C201" i="10"/>
  <c r="C202" i="10"/>
  <c r="C203" i="10"/>
  <c r="C204" i="10"/>
  <c r="C205" i="10"/>
  <c r="C206" i="10"/>
  <c r="C207" i="10"/>
  <c r="C208" i="10"/>
  <c r="C209" i="10"/>
  <c r="C210" i="10"/>
  <c r="C211" i="10"/>
  <c r="C212" i="10"/>
  <c r="C213" i="10"/>
  <c r="C214" i="10"/>
  <c r="C215" i="10"/>
  <c r="C216" i="10"/>
  <c r="C217" i="10"/>
  <c r="C218" i="10"/>
  <c r="C219" i="10"/>
  <c r="C220" i="10"/>
  <c r="C221" i="10"/>
  <c r="C222" i="10"/>
  <c r="C223" i="10"/>
  <c r="C224" i="10"/>
  <c r="C225" i="10"/>
  <c r="C226" i="10"/>
  <c r="C227" i="10"/>
  <c r="C228" i="10"/>
  <c r="C229" i="10"/>
  <c r="C230" i="10"/>
  <c r="C231" i="10"/>
  <c r="C232" i="10"/>
  <c r="C233" i="10"/>
  <c r="C234" i="10"/>
  <c r="C235" i="10"/>
  <c r="C236" i="10"/>
  <c r="C237" i="10"/>
  <c r="C238" i="10"/>
  <c r="C239" i="10"/>
  <c r="C240" i="10"/>
  <c r="C241" i="10"/>
  <c r="C242" i="10"/>
  <c r="C243" i="10"/>
  <c r="C244" i="10"/>
  <c r="C245" i="10"/>
  <c r="C246" i="10"/>
  <c r="C247" i="10"/>
  <c r="C248" i="10"/>
  <c r="C249" i="10"/>
  <c r="C250" i="10"/>
  <c r="C251" i="10"/>
  <c r="C252" i="10"/>
  <c r="C253" i="10"/>
  <c r="C254" i="10"/>
  <c r="C255" i="10"/>
  <c r="C256" i="10"/>
  <c r="C257" i="10"/>
  <c r="C258" i="10"/>
  <c r="C259" i="10"/>
  <c r="C260" i="10"/>
  <c r="C261" i="10"/>
  <c r="C262" i="10"/>
  <c r="C263" i="10"/>
  <c r="C264" i="10"/>
  <c r="C265" i="10"/>
  <c r="C266" i="10"/>
  <c r="C267" i="10"/>
  <c r="C268" i="10"/>
  <c r="C269" i="10"/>
  <c r="C270" i="10"/>
  <c r="C271" i="10"/>
  <c r="C272" i="10"/>
  <c r="C273" i="10"/>
  <c r="C274" i="10"/>
  <c r="C275" i="10"/>
  <c r="C276" i="10"/>
  <c r="C277" i="10"/>
  <c r="C278" i="10"/>
  <c r="C279" i="10"/>
  <c r="C280" i="10"/>
  <c r="C281" i="10"/>
  <c r="C282" i="10"/>
  <c r="C283" i="10"/>
  <c r="C284" i="10"/>
  <c r="C285" i="10"/>
  <c r="C286" i="10"/>
  <c r="C287" i="10"/>
  <c r="C288" i="10"/>
  <c r="C289" i="10"/>
  <c r="C290" i="10"/>
  <c r="C291" i="10"/>
  <c r="C292" i="10"/>
  <c r="C293" i="10"/>
  <c r="C294" i="10"/>
  <c r="C295" i="10"/>
  <c r="C296" i="10"/>
  <c r="C297" i="10"/>
  <c r="C298" i="10"/>
  <c r="C299" i="10"/>
  <c r="C300" i="10"/>
  <c r="C301" i="10"/>
  <c r="C302" i="10"/>
  <c r="C303" i="10"/>
  <c r="C304" i="10"/>
  <c r="C305" i="10"/>
  <c r="C306" i="10"/>
  <c r="C307" i="10"/>
  <c r="C308" i="10"/>
  <c r="C309" i="10"/>
  <c r="C310" i="10"/>
  <c r="C311" i="10"/>
  <c r="C312" i="10"/>
  <c r="C313" i="10"/>
  <c r="C314" i="10"/>
  <c r="C315" i="10"/>
  <c r="C316" i="10"/>
  <c r="C317" i="10"/>
  <c r="C318" i="10"/>
  <c r="C319" i="10"/>
  <c r="C320" i="10"/>
  <c r="C321" i="10"/>
  <c r="C322" i="10"/>
  <c r="C323" i="10"/>
  <c r="C324" i="10"/>
  <c r="C325" i="10"/>
  <c r="C326" i="10"/>
  <c r="C327" i="10"/>
  <c r="C328" i="10"/>
  <c r="C329" i="10"/>
  <c r="C330" i="10"/>
  <c r="C331" i="10"/>
  <c r="C332" i="10"/>
  <c r="C333" i="10"/>
  <c r="C334" i="10"/>
  <c r="C335" i="10"/>
  <c r="C336" i="10"/>
  <c r="C337" i="10"/>
  <c r="C338" i="10"/>
  <c r="C339" i="10"/>
  <c r="C340" i="10"/>
  <c r="C341" i="10"/>
  <c r="C342" i="10"/>
  <c r="C343" i="10"/>
  <c r="C344" i="10"/>
  <c r="C345" i="10"/>
  <c r="C346" i="10"/>
  <c r="C347" i="10"/>
  <c r="C348" i="10"/>
  <c r="C349" i="10"/>
  <c r="C350" i="10"/>
  <c r="C351" i="10"/>
  <c r="C352" i="10"/>
  <c r="C353" i="10"/>
  <c r="C354" i="10"/>
  <c r="C355" i="10"/>
  <c r="C356" i="10"/>
  <c r="C357" i="10"/>
  <c r="C358" i="10"/>
  <c r="C359" i="10"/>
  <c r="C360" i="10"/>
  <c r="C361" i="10"/>
  <c r="C362" i="10"/>
  <c r="C363" i="10"/>
  <c r="C364" i="10"/>
  <c r="C365" i="10"/>
  <c r="C366" i="10"/>
  <c r="C367" i="10"/>
  <c r="C368" i="10"/>
  <c r="C63" i="10"/>
  <c r="C4" i="10"/>
  <c r="C5" i="10"/>
  <c r="C6" i="10"/>
  <c r="C7" i="10"/>
  <c r="C8" i="10"/>
  <c r="C9" i="10"/>
  <c r="C10" i="10"/>
  <c r="C11" i="10"/>
  <c r="C12" i="10"/>
  <c r="C13" i="10"/>
  <c r="C14" i="10"/>
  <c r="C15" i="10"/>
  <c r="C16" i="10"/>
  <c r="C17" i="10"/>
  <c r="C18" i="10"/>
  <c r="C19" i="10"/>
  <c r="C20" i="10"/>
  <c r="C21" i="10"/>
  <c r="C22" i="10"/>
  <c r="C23" i="10"/>
  <c r="C24" i="10"/>
  <c r="C25" i="10"/>
  <c r="C26" i="10"/>
  <c r="C27" i="10"/>
  <c r="C28" i="10"/>
  <c r="C29" i="10"/>
  <c r="C30" i="10"/>
  <c r="C31" i="10"/>
  <c r="C32" i="10"/>
  <c r="C33" i="10"/>
  <c r="C34" i="10"/>
  <c r="C35" i="10"/>
  <c r="C36" i="10"/>
  <c r="C37" i="10"/>
  <c r="C38" i="10"/>
  <c r="C39" i="10"/>
  <c r="C40" i="10"/>
  <c r="C41" i="10"/>
  <c r="C42" i="10"/>
  <c r="C43" i="10"/>
  <c r="C44" i="10"/>
  <c r="C45" i="10"/>
  <c r="C46" i="10"/>
  <c r="C47" i="10"/>
  <c r="C48" i="10"/>
  <c r="C49" i="10"/>
  <c r="C50" i="10"/>
  <c r="C51" i="10"/>
  <c r="C52" i="10"/>
  <c r="C53" i="10"/>
  <c r="C54" i="10"/>
  <c r="C55" i="10"/>
  <c r="C56" i="10"/>
  <c r="C57" i="10"/>
  <c r="C58" i="10"/>
  <c r="C59" i="10"/>
  <c r="C60" i="10"/>
  <c r="C61" i="10"/>
  <c r="N3" i="9" l="1"/>
  <c r="C3" i="9"/>
  <c r="AE26" i="4" l="1"/>
  <c r="Z26" i="4"/>
  <c r="AA26" i="4"/>
  <c r="AB37" i="4"/>
  <c r="AC26" i="4"/>
  <c r="AD26" i="4"/>
  <c r="AF37" i="4"/>
  <c r="AG26" i="4"/>
  <c r="Z27" i="4"/>
  <c r="AA27" i="4"/>
  <c r="AA38" i="4" s="1"/>
  <c r="AB27" i="4"/>
  <c r="AC27" i="4"/>
  <c r="AC38" i="4" s="1"/>
  <c r="AD27" i="4"/>
  <c r="AD38" i="4" s="1"/>
  <c r="AE27" i="4"/>
  <c r="AE38" i="4" s="1"/>
  <c r="AF27" i="4"/>
  <c r="AG27" i="4"/>
  <c r="AG38" i="4" s="1"/>
  <c r="Z28" i="4"/>
  <c r="Z39" i="4" s="1"/>
  <c r="AA28" i="4"/>
  <c r="AA39" i="4" s="1"/>
  <c r="AB28" i="4"/>
  <c r="AB39" i="4" s="1"/>
  <c r="AC28" i="4"/>
  <c r="AC39" i="4" s="1"/>
  <c r="AD28" i="4"/>
  <c r="AD39" i="4" s="1"/>
  <c r="AE28" i="4"/>
  <c r="AE39" i="4" s="1"/>
  <c r="AF28" i="4"/>
  <c r="AF39" i="4" s="1"/>
  <c r="AG28" i="4"/>
  <c r="AG39" i="4" s="1"/>
  <c r="Z29" i="4"/>
  <c r="Z40" i="4" s="1"/>
  <c r="AA29" i="4"/>
  <c r="AA40" i="4" s="1"/>
  <c r="AB29" i="4"/>
  <c r="AB40" i="4" s="1"/>
  <c r="AC29" i="4"/>
  <c r="AC40" i="4" s="1"/>
  <c r="AD29" i="4"/>
  <c r="AD40" i="4" s="1"/>
  <c r="AE29" i="4"/>
  <c r="AE40" i="4" s="1"/>
  <c r="AF29" i="4"/>
  <c r="AF40" i="4" s="1"/>
  <c r="AG29" i="4"/>
  <c r="AG40" i="4" s="1"/>
  <c r="Y27" i="4"/>
  <c r="Y38" i="4" s="1"/>
  <c r="Y28" i="4"/>
  <c r="Y39" i="4" s="1"/>
  <c r="Y29" i="4"/>
  <c r="Y40" i="4" s="1"/>
  <c r="Y26" i="4"/>
  <c r="AF31" i="4" l="1"/>
  <c r="AF42" i="4" s="1"/>
  <c r="AF33" i="4"/>
  <c r="AF44" i="4" s="1"/>
  <c r="AF32" i="4"/>
  <c r="AF43" i="4" s="1"/>
  <c r="Y33" i="4"/>
  <c r="Y44" i="4" s="1"/>
  <c r="Y32" i="4"/>
  <c r="Y43" i="4" s="1"/>
  <c r="Y31" i="4"/>
  <c r="Y42" i="4" s="1"/>
  <c r="Z31" i="4"/>
  <c r="Z42" i="4" s="1"/>
  <c r="Z33" i="4"/>
  <c r="Z44" i="4" s="1"/>
  <c r="Z32" i="4"/>
  <c r="Z43" i="4" s="1"/>
  <c r="AB33" i="4"/>
  <c r="AB44" i="4" s="1"/>
  <c r="AB31" i="4"/>
  <c r="AB42" i="4" s="1"/>
  <c r="AB32" i="4"/>
  <c r="AB43" i="4" s="1"/>
  <c r="AA31" i="4"/>
  <c r="AA42" i="4" s="1"/>
  <c r="AA33" i="4"/>
  <c r="AA44" i="4" s="1"/>
  <c r="AA32" i="4"/>
  <c r="AA43" i="4" s="1"/>
  <c r="AG32" i="4"/>
  <c r="AG43" i="4" s="1"/>
  <c r="AG33" i="4"/>
  <c r="AG44" i="4" s="1"/>
  <c r="AG31" i="4"/>
  <c r="AG42" i="4" s="1"/>
  <c r="AD32" i="4"/>
  <c r="AD43" i="4" s="1"/>
  <c r="AD33" i="4"/>
  <c r="AD44" i="4" s="1"/>
  <c r="AD31" i="4"/>
  <c r="AD42" i="4" s="1"/>
  <c r="AC31" i="4"/>
  <c r="AC42" i="4" s="1"/>
  <c r="AC33" i="4"/>
  <c r="AC44" i="4" s="1"/>
  <c r="AC32" i="4"/>
  <c r="AC43" i="4" s="1"/>
  <c r="AE33" i="4"/>
  <c r="AE44" i="4" s="1"/>
  <c r="AE32" i="4"/>
  <c r="AE43" i="4" s="1"/>
  <c r="AE31" i="4"/>
  <c r="AE42" i="4" s="1"/>
  <c r="AE37" i="4"/>
  <c r="AE34" i="4"/>
  <c r="AF38" i="4"/>
  <c r="AF34" i="4"/>
  <c r="AG37" i="4"/>
  <c r="AG34" i="4"/>
  <c r="AD37" i="4"/>
  <c r="AD34" i="4"/>
  <c r="Z37" i="4"/>
  <c r="Z34" i="4"/>
  <c r="Y34" i="4"/>
  <c r="AB38" i="4"/>
  <c r="AB34" i="4"/>
  <c r="AA37" i="4"/>
  <c r="AA34" i="4"/>
  <c r="AC37" i="4"/>
  <c r="AC34" i="4"/>
  <c r="Y37" i="4"/>
  <c r="Z38" i="4"/>
  <c r="AB45" i="4" l="1"/>
  <c r="AC45" i="4"/>
  <c r="AG45" i="4"/>
  <c r="Y45" i="4"/>
  <c r="AE45" i="4"/>
  <c r="AF45" i="4"/>
  <c r="Z45" i="4"/>
  <c r="AD45" i="4"/>
  <c r="AA45" i="4"/>
  <c r="K28" i="2"/>
  <c r="K29" i="2" s="1"/>
  <c r="K30" i="2" s="1"/>
  <c r="D12" i="2"/>
  <c r="E12" i="2"/>
  <c r="F12" i="2"/>
  <c r="G12" i="2"/>
  <c r="D13" i="2"/>
  <c r="E13" i="2"/>
  <c r="F13" i="2"/>
  <c r="G13" i="2"/>
  <c r="D14" i="2"/>
  <c r="E14" i="2"/>
  <c r="F14" i="2"/>
  <c r="G14" i="2"/>
  <c r="D15" i="2"/>
  <c r="E15" i="2"/>
  <c r="F15" i="2"/>
  <c r="G15" i="2"/>
  <c r="D16" i="2"/>
  <c r="E16" i="2"/>
  <c r="F16" i="2"/>
  <c r="G16" i="2"/>
  <c r="C13" i="2"/>
  <c r="C14" i="2"/>
  <c r="C15" i="2"/>
  <c r="C16" i="2"/>
  <c r="C12" i="2"/>
  <c r="H12" i="2" s="1"/>
  <c r="D11" i="2"/>
  <c r="E11" i="2"/>
  <c r="F11" i="2"/>
  <c r="G11" i="2"/>
  <c r="C11" i="2"/>
  <c r="H7" i="2"/>
  <c r="D7" i="2"/>
  <c r="E7" i="2"/>
  <c r="F7" i="2"/>
  <c r="G7" i="2"/>
  <c r="D8" i="2"/>
  <c r="E8" i="2"/>
  <c r="F8" i="2"/>
  <c r="G8" i="2"/>
  <c r="D9" i="2"/>
  <c r="E9" i="2"/>
  <c r="F9" i="2"/>
  <c r="G9" i="2"/>
  <c r="H2" i="1"/>
  <c r="H3866" i="1"/>
  <c r="H3865" i="1"/>
  <c r="H3864" i="1"/>
  <c r="H3863" i="1"/>
  <c r="H3862" i="1"/>
  <c r="H3861" i="1"/>
  <c r="H3860" i="1"/>
  <c r="H3859" i="1"/>
  <c r="H3858" i="1"/>
  <c r="H3857" i="1"/>
  <c r="H3856" i="1"/>
  <c r="H3855" i="1"/>
  <c r="H3854" i="1"/>
  <c r="H3853" i="1"/>
  <c r="H3852" i="1"/>
  <c r="H3851" i="1"/>
  <c r="H3850" i="1"/>
  <c r="H3849" i="1"/>
  <c r="H3848" i="1"/>
  <c r="H3847" i="1"/>
  <c r="H3846" i="1"/>
  <c r="H3845" i="1"/>
  <c r="H3844" i="1"/>
  <c r="H3843" i="1"/>
  <c r="H3842" i="1"/>
  <c r="H3841" i="1"/>
  <c r="H3840" i="1"/>
  <c r="H3839" i="1"/>
  <c r="H3838" i="1"/>
  <c r="H3837" i="1"/>
  <c r="H3836" i="1"/>
  <c r="H3835" i="1"/>
  <c r="H3834" i="1"/>
  <c r="H3833" i="1"/>
  <c r="H3832" i="1"/>
  <c r="H3831" i="1"/>
  <c r="H3830" i="1"/>
  <c r="H3829" i="1"/>
  <c r="H3828" i="1"/>
  <c r="H3827" i="1"/>
  <c r="H3826" i="1"/>
  <c r="H3825" i="1"/>
  <c r="H3824" i="1"/>
  <c r="H3823" i="1"/>
  <c r="H3822" i="1"/>
  <c r="H3821" i="1"/>
  <c r="H3820" i="1"/>
  <c r="H3819" i="1"/>
  <c r="H3818" i="1"/>
  <c r="H3817" i="1"/>
  <c r="H3816" i="1"/>
  <c r="H3815" i="1"/>
  <c r="H3814" i="1"/>
  <c r="H3813" i="1"/>
  <c r="H3812" i="1"/>
  <c r="H3811" i="1"/>
  <c r="H3810" i="1"/>
  <c r="H3809" i="1"/>
  <c r="H3808" i="1"/>
  <c r="H3807" i="1"/>
  <c r="H3806" i="1"/>
  <c r="H3805" i="1"/>
  <c r="H3804" i="1"/>
  <c r="H3803" i="1"/>
  <c r="H3802" i="1"/>
  <c r="H3801" i="1"/>
  <c r="H3800" i="1"/>
  <c r="H3799" i="1"/>
  <c r="H3798" i="1"/>
  <c r="H3797" i="1"/>
  <c r="H3796" i="1"/>
  <c r="H3795" i="1"/>
  <c r="H3794" i="1"/>
  <c r="H3793" i="1"/>
  <c r="H3792" i="1"/>
  <c r="H3791" i="1"/>
  <c r="H3790" i="1"/>
  <c r="H3789" i="1"/>
  <c r="H3788" i="1"/>
  <c r="H3787" i="1"/>
  <c r="H3786" i="1"/>
  <c r="H3785" i="1"/>
  <c r="H3784" i="1"/>
  <c r="H3783" i="1"/>
  <c r="H3782" i="1"/>
  <c r="H3781" i="1"/>
  <c r="H3780" i="1"/>
  <c r="H3779" i="1"/>
  <c r="H3778" i="1"/>
  <c r="H3777" i="1"/>
  <c r="H3776" i="1"/>
  <c r="H3775" i="1"/>
  <c r="H3774" i="1"/>
  <c r="H3773" i="1"/>
  <c r="H3772" i="1"/>
  <c r="H3771" i="1"/>
  <c r="H3770" i="1"/>
  <c r="H3769" i="1"/>
  <c r="H3768" i="1"/>
  <c r="H3767" i="1"/>
  <c r="H3766" i="1"/>
  <c r="H3765" i="1"/>
  <c r="H3764" i="1"/>
  <c r="H3763" i="1"/>
  <c r="H3762" i="1"/>
  <c r="H3761" i="1"/>
  <c r="H3760" i="1"/>
  <c r="H3759" i="1"/>
  <c r="H3758" i="1"/>
  <c r="H3757" i="1"/>
  <c r="H3756" i="1"/>
  <c r="H3755" i="1"/>
  <c r="H3754" i="1"/>
  <c r="H3753" i="1"/>
  <c r="H3752" i="1"/>
  <c r="H3751" i="1"/>
  <c r="H3750" i="1"/>
  <c r="H3749" i="1"/>
  <c r="H3748" i="1"/>
  <c r="H3747" i="1"/>
  <c r="H3746" i="1"/>
  <c r="H3745" i="1"/>
  <c r="H3744" i="1"/>
  <c r="H3743" i="1"/>
  <c r="H3742" i="1"/>
  <c r="H3741" i="1"/>
  <c r="H3740" i="1"/>
  <c r="H3739" i="1"/>
  <c r="H3738" i="1"/>
  <c r="H3737" i="1"/>
  <c r="H3736" i="1"/>
  <c r="H3735" i="1"/>
  <c r="H3734" i="1"/>
  <c r="H3733" i="1"/>
  <c r="H3732" i="1"/>
  <c r="H3731" i="1"/>
  <c r="H3730" i="1"/>
  <c r="H3729" i="1"/>
  <c r="H3728" i="1"/>
  <c r="H3727" i="1"/>
  <c r="H3726" i="1"/>
  <c r="H3725" i="1"/>
  <c r="H3724" i="1"/>
  <c r="H3723" i="1"/>
  <c r="H3722" i="1"/>
  <c r="H3721" i="1"/>
  <c r="H3720" i="1"/>
  <c r="H3719" i="1"/>
  <c r="H3718" i="1"/>
  <c r="H3717" i="1"/>
  <c r="H3716" i="1"/>
  <c r="H3715" i="1"/>
  <c r="H3714" i="1"/>
  <c r="H3713" i="1"/>
  <c r="H3712" i="1"/>
  <c r="H3711" i="1"/>
  <c r="H3710" i="1"/>
  <c r="H3709" i="1"/>
  <c r="H3708" i="1"/>
  <c r="H3707" i="1"/>
  <c r="H3706" i="1"/>
  <c r="H3705" i="1"/>
  <c r="H3704" i="1"/>
  <c r="H3703" i="1"/>
  <c r="H3702" i="1"/>
  <c r="H3701" i="1"/>
  <c r="H3700" i="1"/>
  <c r="H3699" i="1"/>
  <c r="H3698" i="1"/>
  <c r="H3697" i="1"/>
  <c r="H3696" i="1"/>
  <c r="H3695" i="1"/>
  <c r="H3694" i="1"/>
  <c r="H3693" i="1"/>
  <c r="H3692" i="1"/>
  <c r="H3691" i="1"/>
  <c r="H3690" i="1"/>
  <c r="H3689" i="1"/>
  <c r="H3688" i="1"/>
  <c r="H3687" i="1"/>
  <c r="H3686" i="1"/>
  <c r="H3685" i="1"/>
  <c r="H3684" i="1"/>
  <c r="H3683" i="1"/>
  <c r="H3682" i="1"/>
  <c r="H3681" i="1"/>
  <c r="H3680" i="1"/>
  <c r="H3679" i="1"/>
  <c r="H3678" i="1"/>
  <c r="H3677" i="1"/>
  <c r="H3676" i="1"/>
  <c r="H3675" i="1"/>
  <c r="H3674" i="1"/>
  <c r="H3673" i="1"/>
  <c r="H3672" i="1"/>
  <c r="H3671" i="1"/>
  <c r="H3670" i="1"/>
  <c r="H3669" i="1"/>
  <c r="H3668" i="1"/>
  <c r="H3667" i="1"/>
  <c r="H3666" i="1"/>
  <c r="H3665" i="1"/>
  <c r="H3664" i="1"/>
  <c r="H3663" i="1"/>
  <c r="H3662" i="1"/>
  <c r="H3661" i="1"/>
  <c r="H3660" i="1"/>
  <c r="H3659" i="1"/>
  <c r="H3658" i="1"/>
  <c r="H3657" i="1"/>
  <c r="H3656" i="1"/>
  <c r="H3655" i="1"/>
  <c r="H3654" i="1"/>
  <c r="H3653" i="1"/>
  <c r="H3652" i="1"/>
  <c r="H3651" i="1"/>
  <c r="H3650" i="1"/>
  <c r="H3649" i="1"/>
  <c r="H3648" i="1"/>
  <c r="H3647" i="1"/>
  <c r="H3646" i="1"/>
  <c r="H3645" i="1"/>
  <c r="H3644" i="1"/>
  <c r="H3643" i="1"/>
  <c r="H3642" i="1"/>
  <c r="H3641" i="1"/>
  <c r="H3640" i="1"/>
  <c r="H3639" i="1"/>
  <c r="H3638" i="1"/>
  <c r="H3637" i="1"/>
  <c r="H3636" i="1"/>
  <c r="H3635" i="1"/>
  <c r="H3634" i="1"/>
  <c r="H3633" i="1"/>
  <c r="H3632" i="1"/>
  <c r="H3631" i="1"/>
  <c r="H3630" i="1"/>
  <c r="H3629" i="1"/>
  <c r="H3628" i="1"/>
  <c r="H3627" i="1"/>
  <c r="H3626" i="1"/>
  <c r="H3625" i="1"/>
  <c r="H3624" i="1"/>
  <c r="H3623" i="1"/>
  <c r="H3622" i="1"/>
  <c r="H3621" i="1"/>
  <c r="H3620" i="1"/>
  <c r="H3619" i="1"/>
  <c r="H3618" i="1"/>
  <c r="H3617" i="1"/>
  <c r="H3616" i="1"/>
  <c r="H3615" i="1"/>
  <c r="H3614" i="1"/>
  <c r="H3613" i="1"/>
  <c r="H3612" i="1"/>
  <c r="H3611" i="1"/>
  <c r="H3610" i="1"/>
  <c r="H3609" i="1"/>
  <c r="H3608" i="1"/>
  <c r="H3607" i="1"/>
  <c r="H3606" i="1"/>
  <c r="H3605" i="1"/>
  <c r="H3604" i="1"/>
  <c r="H3603" i="1"/>
  <c r="H3602" i="1"/>
  <c r="H3601" i="1"/>
  <c r="H3600" i="1"/>
  <c r="H3599" i="1"/>
  <c r="H3598" i="1"/>
  <c r="H3597" i="1"/>
  <c r="H3596" i="1"/>
  <c r="H3595" i="1"/>
  <c r="H3594" i="1"/>
  <c r="H3593" i="1"/>
  <c r="H3592" i="1"/>
  <c r="H3591" i="1"/>
  <c r="H3590" i="1"/>
  <c r="H3589" i="1"/>
  <c r="H3588" i="1"/>
  <c r="H3587" i="1"/>
  <c r="H3586" i="1"/>
  <c r="H3585" i="1"/>
  <c r="H3584" i="1"/>
  <c r="H3583" i="1"/>
  <c r="H3582" i="1"/>
  <c r="H3581" i="1"/>
  <c r="H3580" i="1"/>
  <c r="H3579" i="1"/>
  <c r="H3578" i="1"/>
  <c r="H3577" i="1"/>
  <c r="H3576" i="1"/>
  <c r="H3575" i="1"/>
  <c r="H3574" i="1"/>
  <c r="H3573" i="1"/>
  <c r="H3572" i="1"/>
  <c r="H3571" i="1"/>
  <c r="H3570" i="1"/>
  <c r="H3569" i="1"/>
  <c r="H3568" i="1"/>
  <c r="H3567" i="1"/>
  <c r="H3566" i="1"/>
  <c r="H3565" i="1"/>
  <c r="H3564" i="1"/>
  <c r="H3563" i="1"/>
  <c r="H3562" i="1"/>
  <c r="H3561" i="1"/>
  <c r="H3560" i="1"/>
  <c r="H3559" i="1"/>
  <c r="H3558" i="1"/>
  <c r="H3557" i="1"/>
  <c r="H3556" i="1"/>
  <c r="H3555" i="1"/>
  <c r="H3554" i="1"/>
  <c r="H3553" i="1"/>
  <c r="H3552" i="1"/>
  <c r="H3551" i="1"/>
  <c r="H3550" i="1"/>
  <c r="H3549" i="1"/>
  <c r="H3548" i="1"/>
  <c r="H3547" i="1"/>
  <c r="H3546" i="1"/>
  <c r="H3545" i="1"/>
  <c r="H3544" i="1"/>
  <c r="H3543" i="1"/>
  <c r="H3542" i="1"/>
  <c r="H3541" i="1"/>
  <c r="H3540" i="1"/>
  <c r="H3539" i="1"/>
  <c r="H3538" i="1"/>
  <c r="H3537" i="1"/>
  <c r="H3536" i="1"/>
  <c r="H3535" i="1"/>
  <c r="H3534" i="1"/>
  <c r="H3533" i="1"/>
  <c r="H3532" i="1"/>
  <c r="H3531" i="1"/>
  <c r="H3530" i="1"/>
  <c r="H3529" i="1"/>
  <c r="H3528" i="1"/>
  <c r="H3527" i="1"/>
  <c r="H3526" i="1"/>
  <c r="H3525" i="1"/>
  <c r="H3524" i="1"/>
  <c r="H3523" i="1"/>
  <c r="H3522" i="1"/>
  <c r="H3521" i="1"/>
  <c r="H3520" i="1"/>
  <c r="H3519" i="1"/>
  <c r="H3518" i="1"/>
  <c r="H3517" i="1"/>
  <c r="H3516" i="1"/>
  <c r="H3515" i="1"/>
  <c r="H3514" i="1"/>
  <c r="H3513" i="1"/>
  <c r="H3512" i="1"/>
  <c r="H3511" i="1"/>
  <c r="H3510" i="1"/>
  <c r="H3509" i="1"/>
  <c r="H3508" i="1"/>
  <c r="H3507" i="1"/>
  <c r="H3506" i="1"/>
  <c r="H3505" i="1"/>
  <c r="H3504" i="1"/>
  <c r="H3503" i="1"/>
  <c r="H3502" i="1"/>
  <c r="H3501" i="1"/>
  <c r="H3500" i="1"/>
  <c r="H3499" i="1"/>
  <c r="H3498" i="1"/>
  <c r="H3497" i="1"/>
  <c r="H3496" i="1"/>
  <c r="H3495" i="1"/>
  <c r="H3494" i="1"/>
  <c r="H3493" i="1"/>
  <c r="H3492" i="1"/>
  <c r="H3491" i="1"/>
  <c r="H3490" i="1"/>
  <c r="H3489" i="1"/>
  <c r="H3488" i="1"/>
  <c r="H3487" i="1"/>
  <c r="H3486" i="1"/>
  <c r="H3485" i="1"/>
  <c r="H3484" i="1"/>
  <c r="H3483" i="1"/>
  <c r="H3482" i="1"/>
  <c r="H3481" i="1"/>
  <c r="H3480" i="1"/>
  <c r="H3479" i="1"/>
  <c r="H3478" i="1"/>
  <c r="H3477" i="1"/>
  <c r="H3476" i="1"/>
  <c r="H3475" i="1"/>
  <c r="H3474" i="1"/>
  <c r="H3473" i="1"/>
  <c r="H3472" i="1"/>
  <c r="H3471" i="1"/>
  <c r="H3470" i="1"/>
  <c r="H3469" i="1"/>
  <c r="H3468" i="1"/>
  <c r="H3467" i="1"/>
  <c r="H3466" i="1"/>
  <c r="H3465" i="1"/>
  <c r="H3464" i="1"/>
  <c r="H3463" i="1"/>
  <c r="H3462" i="1"/>
  <c r="H3461" i="1"/>
  <c r="H3460" i="1"/>
  <c r="H3459" i="1"/>
  <c r="H3458" i="1"/>
  <c r="H3457" i="1"/>
  <c r="H3456" i="1"/>
  <c r="H3455" i="1"/>
  <c r="H3454" i="1"/>
  <c r="H3453" i="1"/>
  <c r="H3452" i="1"/>
  <c r="H3451" i="1"/>
  <c r="H3450" i="1"/>
  <c r="H3449" i="1"/>
  <c r="H3448" i="1"/>
  <c r="H3447" i="1"/>
  <c r="H3446" i="1"/>
  <c r="H3445" i="1"/>
  <c r="H3444" i="1"/>
  <c r="H3443" i="1"/>
  <c r="H3442" i="1"/>
  <c r="H3441" i="1"/>
  <c r="H3440" i="1"/>
  <c r="H3439" i="1"/>
  <c r="H3438" i="1"/>
  <c r="H3437" i="1"/>
  <c r="H3436" i="1"/>
  <c r="H3435" i="1"/>
  <c r="H3434" i="1"/>
  <c r="H3433" i="1"/>
  <c r="H3432" i="1"/>
  <c r="H3431" i="1"/>
  <c r="H3430" i="1"/>
  <c r="H3429" i="1"/>
  <c r="H3428" i="1"/>
  <c r="H3427" i="1"/>
  <c r="H3426" i="1"/>
  <c r="H3425" i="1"/>
  <c r="H3424" i="1"/>
  <c r="H3423" i="1"/>
  <c r="H3422" i="1"/>
  <c r="H3421" i="1"/>
  <c r="H3420" i="1"/>
  <c r="H3419" i="1"/>
  <c r="H3418" i="1"/>
  <c r="H3417" i="1"/>
  <c r="H3416" i="1"/>
  <c r="H3415" i="1"/>
  <c r="H3414" i="1"/>
  <c r="H3413" i="1"/>
  <c r="H3412" i="1"/>
  <c r="H3411" i="1"/>
  <c r="H3410" i="1"/>
  <c r="H3409" i="1"/>
  <c r="H3408" i="1"/>
  <c r="H3407" i="1"/>
  <c r="H3406" i="1"/>
  <c r="H3405" i="1"/>
  <c r="H3404" i="1"/>
  <c r="H3403" i="1"/>
  <c r="H3402" i="1"/>
  <c r="H3401" i="1"/>
  <c r="H3400" i="1"/>
  <c r="H3399" i="1"/>
  <c r="H3398" i="1"/>
  <c r="H3397" i="1"/>
  <c r="H3396" i="1"/>
  <c r="H3395" i="1"/>
  <c r="H3394" i="1"/>
  <c r="H3393" i="1"/>
  <c r="H3392" i="1"/>
  <c r="H3391" i="1"/>
  <c r="H3390" i="1"/>
  <c r="H3389" i="1"/>
  <c r="H3388" i="1"/>
  <c r="H3387" i="1"/>
  <c r="H3386" i="1"/>
  <c r="H3385" i="1"/>
  <c r="H3384" i="1"/>
  <c r="H3383" i="1"/>
  <c r="H3382" i="1"/>
  <c r="H3381" i="1"/>
  <c r="H3380" i="1"/>
  <c r="H3379" i="1"/>
  <c r="H3378" i="1"/>
  <c r="H3377" i="1"/>
  <c r="H3376" i="1"/>
  <c r="H3375" i="1"/>
  <c r="H3374" i="1"/>
  <c r="H3373" i="1"/>
  <c r="H3372" i="1"/>
  <c r="H3371" i="1"/>
  <c r="H3370" i="1"/>
  <c r="H3369" i="1"/>
  <c r="H3368" i="1"/>
  <c r="H3367" i="1"/>
  <c r="H3366" i="1"/>
  <c r="H3365" i="1"/>
  <c r="H3364" i="1"/>
  <c r="H3363" i="1"/>
  <c r="H3362" i="1"/>
  <c r="H3361" i="1"/>
  <c r="H3360" i="1"/>
  <c r="H3359" i="1"/>
  <c r="H3358" i="1"/>
  <c r="H3357" i="1"/>
  <c r="H3356" i="1"/>
  <c r="H3355" i="1"/>
  <c r="H3354" i="1"/>
  <c r="H3353" i="1"/>
  <c r="H3352" i="1"/>
  <c r="H3351" i="1"/>
  <c r="H3350" i="1"/>
  <c r="H3349" i="1"/>
  <c r="H3348" i="1"/>
  <c r="H3347" i="1"/>
  <c r="H3346" i="1"/>
  <c r="H3345" i="1"/>
  <c r="H3344" i="1"/>
  <c r="H3343" i="1"/>
  <c r="H3342" i="1"/>
  <c r="H3341" i="1"/>
  <c r="H3340" i="1"/>
  <c r="H3339" i="1"/>
  <c r="H3338" i="1"/>
  <c r="H3337" i="1"/>
  <c r="H3336" i="1"/>
  <c r="H3335" i="1"/>
  <c r="H3334" i="1"/>
  <c r="H3333" i="1"/>
  <c r="H3332" i="1"/>
  <c r="H3331" i="1"/>
  <c r="H3330" i="1"/>
  <c r="H3329" i="1"/>
  <c r="H3328" i="1"/>
  <c r="H3327" i="1"/>
  <c r="H3326" i="1"/>
  <c r="H3325" i="1"/>
  <c r="H3324" i="1"/>
  <c r="H3323" i="1"/>
  <c r="H3322" i="1"/>
  <c r="H3321" i="1"/>
  <c r="H3320" i="1"/>
  <c r="H3319" i="1"/>
  <c r="H3318" i="1"/>
  <c r="H3317" i="1"/>
  <c r="H3316" i="1"/>
  <c r="H3315" i="1"/>
  <c r="H3314" i="1"/>
  <c r="H3313" i="1"/>
  <c r="H3312" i="1"/>
  <c r="H3311" i="1"/>
  <c r="H3310" i="1"/>
  <c r="H3309" i="1"/>
  <c r="H3308" i="1"/>
  <c r="H3307" i="1"/>
  <c r="H3306" i="1"/>
  <c r="H3305" i="1"/>
  <c r="H3304" i="1"/>
  <c r="H3303" i="1"/>
  <c r="H3302" i="1"/>
  <c r="H3301" i="1"/>
  <c r="H3300" i="1"/>
  <c r="H3299" i="1"/>
  <c r="H3298" i="1"/>
  <c r="H3297" i="1"/>
  <c r="H3296" i="1"/>
  <c r="H3295" i="1"/>
  <c r="H3294" i="1"/>
  <c r="H3293" i="1"/>
  <c r="H3292" i="1"/>
  <c r="H3291" i="1"/>
  <c r="H3290" i="1"/>
  <c r="H3289" i="1"/>
  <c r="H3288" i="1"/>
  <c r="H3287" i="1"/>
  <c r="H3286" i="1"/>
  <c r="H3285" i="1"/>
  <c r="H3284" i="1"/>
  <c r="H3283" i="1"/>
  <c r="H3282" i="1"/>
  <c r="H3281" i="1"/>
  <c r="H3280" i="1"/>
  <c r="H3279" i="1"/>
  <c r="H3278" i="1"/>
  <c r="H3277" i="1"/>
  <c r="H3276" i="1"/>
  <c r="H3275" i="1"/>
  <c r="H3274" i="1"/>
  <c r="H3273" i="1"/>
  <c r="H3272" i="1"/>
  <c r="H3271" i="1"/>
  <c r="H3270" i="1"/>
  <c r="H3269" i="1"/>
  <c r="H3268" i="1"/>
  <c r="H3267" i="1"/>
  <c r="H3266" i="1"/>
  <c r="H3265" i="1"/>
  <c r="H3264" i="1"/>
  <c r="H3263" i="1"/>
  <c r="H3262" i="1"/>
  <c r="H3261" i="1"/>
  <c r="H3260" i="1"/>
  <c r="H3259" i="1"/>
  <c r="H3258" i="1"/>
  <c r="H3257" i="1"/>
  <c r="H3256" i="1"/>
  <c r="H3255" i="1"/>
  <c r="H3254" i="1"/>
  <c r="H3253" i="1"/>
  <c r="H3252" i="1"/>
  <c r="H3251" i="1"/>
  <c r="H3250" i="1"/>
  <c r="H3249" i="1"/>
  <c r="H3248" i="1"/>
  <c r="H3247" i="1"/>
  <c r="H3246" i="1"/>
  <c r="H3245" i="1"/>
  <c r="H3244" i="1"/>
  <c r="H3243" i="1"/>
  <c r="H3242" i="1"/>
  <c r="H3241" i="1"/>
  <c r="H3240" i="1"/>
  <c r="H3239" i="1"/>
  <c r="H3238" i="1"/>
  <c r="H3237" i="1"/>
  <c r="H3236" i="1"/>
  <c r="H3235" i="1"/>
  <c r="H3234" i="1"/>
  <c r="H3233" i="1"/>
  <c r="H3232" i="1"/>
  <c r="H3231" i="1"/>
  <c r="H3230" i="1"/>
  <c r="H3229" i="1"/>
  <c r="H3228" i="1"/>
  <c r="H3227" i="1"/>
  <c r="H3226" i="1"/>
  <c r="H3225" i="1"/>
  <c r="H3224" i="1"/>
  <c r="H3223" i="1"/>
  <c r="H3222" i="1"/>
  <c r="H3221" i="1"/>
  <c r="H3220" i="1"/>
  <c r="H3219" i="1"/>
  <c r="H3218" i="1"/>
  <c r="H3217" i="1"/>
  <c r="H3216" i="1"/>
  <c r="H3215" i="1"/>
  <c r="H3214" i="1"/>
  <c r="H3213" i="1"/>
  <c r="H3212" i="1"/>
  <c r="H3211" i="1"/>
  <c r="H3210" i="1"/>
  <c r="H3209" i="1"/>
  <c r="H3208" i="1"/>
  <c r="H3207" i="1"/>
  <c r="H3206" i="1"/>
  <c r="H3205" i="1"/>
  <c r="H3204" i="1"/>
  <c r="H3203" i="1"/>
  <c r="H3202" i="1"/>
  <c r="H3201" i="1"/>
  <c r="H3200" i="1"/>
  <c r="H3199" i="1"/>
  <c r="H3198" i="1"/>
  <c r="H3197" i="1"/>
  <c r="H3196" i="1"/>
  <c r="H3195" i="1"/>
  <c r="H3194" i="1"/>
  <c r="H3193" i="1"/>
  <c r="H3192" i="1"/>
  <c r="H3191" i="1"/>
  <c r="H3190" i="1"/>
  <c r="H3189" i="1"/>
  <c r="H3188" i="1"/>
  <c r="H3187" i="1"/>
  <c r="H3186" i="1"/>
  <c r="H3185" i="1"/>
  <c r="H3184" i="1"/>
  <c r="H3183" i="1"/>
  <c r="H3182" i="1"/>
  <c r="H3181" i="1"/>
  <c r="H3180" i="1"/>
  <c r="H3179" i="1"/>
  <c r="H3178" i="1"/>
  <c r="H3177" i="1"/>
  <c r="H3176" i="1"/>
  <c r="H3175" i="1"/>
  <c r="H3174" i="1"/>
  <c r="H3173" i="1"/>
  <c r="H3172" i="1"/>
  <c r="H3171" i="1"/>
  <c r="H3170" i="1"/>
  <c r="H3169" i="1"/>
  <c r="H3168" i="1"/>
  <c r="H3167" i="1"/>
  <c r="H3166" i="1"/>
  <c r="H3165" i="1"/>
  <c r="H3164" i="1"/>
  <c r="H3163" i="1"/>
  <c r="H3162" i="1"/>
  <c r="H3161" i="1"/>
  <c r="H3160" i="1"/>
  <c r="H3159" i="1"/>
  <c r="H3158" i="1"/>
  <c r="H3157" i="1"/>
  <c r="H3156" i="1"/>
  <c r="H3155" i="1"/>
  <c r="H3154" i="1"/>
  <c r="H3153" i="1"/>
  <c r="H3152" i="1"/>
  <c r="H3151" i="1"/>
  <c r="H3150" i="1"/>
  <c r="H3149" i="1"/>
  <c r="H3148" i="1"/>
  <c r="H3147" i="1"/>
  <c r="H3146" i="1"/>
  <c r="H3145" i="1"/>
  <c r="H3144" i="1"/>
  <c r="H3143" i="1"/>
  <c r="H3142" i="1"/>
  <c r="H3141" i="1"/>
  <c r="H3140" i="1"/>
  <c r="H3139" i="1"/>
  <c r="H3138" i="1"/>
  <c r="H3137" i="1"/>
  <c r="H3136" i="1"/>
  <c r="H3135" i="1"/>
  <c r="H3134" i="1"/>
  <c r="H3133" i="1"/>
  <c r="H3132" i="1"/>
  <c r="H3131" i="1"/>
  <c r="H3130" i="1"/>
  <c r="H3129" i="1"/>
  <c r="H3128" i="1"/>
  <c r="H3127" i="1"/>
  <c r="H3126" i="1"/>
  <c r="H3125" i="1"/>
  <c r="H3124" i="1"/>
  <c r="H3123" i="1"/>
  <c r="H3122" i="1"/>
  <c r="H3121" i="1"/>
  <c r="H3120" i="1"/>
  <c r="H3119" i="1"/>
  <c r="H3118" i="1"/>
  <c r="H3117" i="1"/>
  <c r="H3116" i="1"/>
  <c r="H3115" i="1"/>
  <c r="H3114" i="1"/>
  <c r="H3113" i="1"/>
  <c r="H3112" i="1"/>
  <c r="H3111" i="1"/>
  <c r="H3110" i="1"/>
  <c r="H3109" i="1"/>
  <c r="H3108" i="1"/>
  <c r="H3107" i="1"/>
  <c r="H3106" i="1"/>
  <c r="H3105" i="1"/>
  <c r="H3104" i="1"/>
  <c r="H3103" i="1"/>
  <c r="H3102" i="1"/>
  <c r="H3101" i="1"/>
  <c r="H3100" i="1"/>
  <c r="H3099" i="1"/>
  <c r="H3098" i="1"/>
  <c r="H3097" i="1"/>
  <c r="H3096" i="1"/>
  <c r="H3095" i="1"/>
  <c r="H3094" i="1"/>
  <c r="H3093" i="1"/>
  <c r="H3092" i="1"/>
  <c r="H3091" i="1"/>
  <c r="H3090" i="1"/>
  <c r="H3089" i="1"/>
  <c r="H3088" i="1"/>
  <c r="H3087" i="1"/>
  <c r="H3086" i="1"/>
  <c r="H3085" i="1"/>
  <c r="H3084" i="1"/>
  <c r="H3083" i="1"/>
  <c r="H3082" i="1"/>
  <c r="H3081" i="1"/>
  <c r="H3080" i="1"/>
  <c r="H3079" i="1"/>
  <c r="H3078" i="1"/>
  <c r="H3077" i="1"/>
  <c r="H3076" i="1"/>
  <c r="H3075" i="1"/>
  <c r="H3074" i="1"/>
  <c r="H3073" i="1"/>
  <c r="H3072" i="1"/>
  <c r="H3071" i="1"/>
  <c r="H3070" i="1"/>
  <c r="H3069" i="1"/>
  <c r="H3068" i="1"/>
  <c r="H3067" i="1"/>
  <c r="H3066" i="1"/>
  <c r="H3065" i="1"/>
  <c r="H3064" i="1"/>
  <c r="H3063" i="1"/>
  <c r="H3062" i="1"/>
  <c r="H3061" i="1"/>
  <c r="H3060" i="1"/>
  <c r="H3059" i="1"/>
  <c r="H3058" i="1"/>
  <c r="H3057" i="1"/>
  <c r="H3056" i="1"/>
  <c r="H3055" i="1"/>
  <c r="H3054" i="1"/>
  <c r="H3053" i="1"/>
  <c r="H3052" i="1"/>
  <c r="H3051" i="1"/>
  <c r="H3050" i="1"/>
  <c r="H3049" i="1"/>
  <c r="H3048" i="1"/>
  <c r="H3047" i="1"/>
  <c r="H3046" i="1"/>
  <c r="H3045" i="1"/>
  <c r="H3044" i="1"/>
  <c r="H3043" i="1"/>
  <c r="H3042" i="1"/>
  <c r="H3041" i="1"/>
  <c r="H3040" i="1"/>
  <c r="H3039" i="1"/>
  <c r="H3038" i="1"/>
  <c r="H3037" i="1"/>
  <c r="H3036" i="1"/>
  <c r="H3035" i="1"/>
  <c r="H3034" i="1"/>
  <c r="H3033" i="1"/>
  <c r="H3032" i="1"/>
  <c r="H3031" i="1"/>
  <c r="H3030" i="1"/>
  <c r="H3029" i="1"/>
  <c r="H3028" i="1"/>
  <c r="H3027" i="1"/>
  <c r="H3026" i="1"/>
  <c r="H3025" i="1"/>
  <c r="H3024" i="1"/>
  <c r="H3023" i="1"/>
  <c r="H3022" i="1"/>
  <c r="H3021" i="1"/>
  <c r="H3020" i="1"/>
  <c r="H3019" i="1"/>
  <c r="H3018" i="1"/>
  <c r="H3017" i="1"/>
  <c r="H3016" i="1"/>
  <c r="H3015" i="1"/>
  <c r="H3014" i="1"/>
  <c r="H3013" i="1"/>
  <c r="H3012" i="1"/>
  <c r="H3011" i="1"/>
  <c r="H3010" i="1"/>
  <c r="H3009" i="1"/>
  <c r="H3008" i="1"/>
  <c r="H3007" i="1"/>
  <c r="H3006" i="1"/>
  <c r="H3005" i="1"/>
  <c r="H3004" i="1"/>
  <c r="H3003" i="1"/>
  <c r="H3002" i="1"/>
  <c r="H3001" i="1"/>
  <c r="H3000" i="1"/>
  <c r="H2999" i="1"/>
  <c r="H2998" i="1"/>
  <c r="H2997" i="1"/>
  <c r="H2996" i="1"/>
  <c r="H2995" i="1"/>
  <c r="H2994" i="1"/>
  <c r="H2993" i="1"/>
  <c r="H2992" i="1"/>
  <c r="H2991" i="1"/>
  <c r="H2990" i="1"/>
  <c r="H2989" i="1"/>
  <c r="H2988" i="1"/>
  <c r="H2987" i="1"/>
  <c r="H2986" i="1"/>
  <c r="H2985" i="1"/>
  <c r="H2984" i="1"/>
  <c r="H2983" i="1"/>
  <c r="H2982" i="1"/>
  <c r="H2981" i="1"/>
  <c r="H2980" i="1"/>
  <c r="H2979" i="1"/>
  <c r="H2978" i="1"/>
  <c r="H2977" i="1"/>
  <c r="H2976" i="1"/>
  <c r="H2975" i="1"/>
  <c r="H2974" i="1"/>
  <c r="H2973" i="1"/>
  <c r="H2972" i="1"/>
  <c r="H2971" i="1"/>
  <c r="H2970" i="1"/>
  <c r="H2969" i="1"/>
  <c r="H2968" i="1"/>
  <c r="H2967" i="1"/>
  <c r="H2966" i="1"/>
  <c r="H2965" i="1"/>
  <c r="H2964" i="1"/>
  <c r="H2963" i="1"/>
  <c r="H2962" i="1"/>
  <c r="H2961" i="1"/>
  <c r="H2960" i="1"/>
  <c r="H2959" i="1"/>
  <c r="H2958" i="1"/>
  <c r="H2957" i="1"/>
  <c r="H2956" i="1"/>
  <c r="H2955" i="1"/>
  <c r="H2954" i="1"/>
  <c r="H2953" i="1"/>
  <c r="H2952" i="1"/>
  <c r="H2951" i="1"/>
  <c r="H2950" i="1"/>
  <c r="H2949" i="1"/>
  <c r="H2948" i="1"/>
  <c r="H2947" i="1"/>
  <c r="H2946" i="1"/>
  <c r="H2945" i="1"/>
  <c r="H2944" i="1"/>
  <c r="H2943" i="1"/>
  <c r="H2942" i="1"/>
  <c r="H2941" i="1"/>
  <c r="H2940" i="1"/>
  <c r="H2939" i="1"/>
  <c r="H2938" i="1"/>
  <c r="H2937" i="1"/>
  <c r="H2936" i="1"/>
  <c r="H2935" i="1"/>
  <c r="H2934" i="1"/>
  <c r="H2933" i="1"/>
  <c r="H2932" i="1"/>
  <c r="H2931" i="1"/>
  <c r="H2930" i="1"/>
  <c r="H2929" i="1"/>
  <c r="H2928" i="1"/>
  <c r="H2927" i="1"/>
  <c r="H2926" i="1"/>
  <c r="H2925" i="1"/>
  <c r="H2924" i="1"/>
  <c r="H2923" i="1"/>
  <c r="H2922" i="1"/>
  <c r="H2921" i="1"/>
  <c r="H2920" i="1"/>
  <c r="H2919" i="1"/>
  <c r="H2918" i="1"/>
  <c r="H2917" i="1"/>
  <c r="H2916" i="1"/>
  <c r="H2915" i="1"/>
  <c r="H2914" i="1"/>
  <c r="H2913" i="1"/>
  <c r="H2912" i="1"/>
  <c r="H2911" i="1"/>
  <c r="H2910" i="1"/>
  <c r="H2909" i="1"/>
  <c r="H2908" i="1"/>
  <c r="H2907" i="1"/>
  <c r="H2906" i="1"/>
  <c r="H2905" i="1"/>
  <c r="H2904" i="1"/>
  <c r="H2903" i="1"/>
  <c r="H2902" i="1"/>
  <c r="H2901" i="1"/>
  <c r="H2900" i="1"/>
  <c r="H2899" i="1"/>
  <c r="H2898" i="1"/>
  <c r="H2897" i="1"/>
  <c r="H2896" i="1"/>
  <c r="H2895" i="1"/>
  <c r="H2894" i="1"/>
  <c r="H2893" i="1"/>
  <c r="H2892" i="1"/>
  <c r="H2891" i="1"/>
  <c r="H2890" i="1"/>
  <c r="H2889" i="1"/>
  <c r="H2888" i="1"/>
  <c r="H2887" i="1"/>
  <c r="H2886" i="1"/>
  <c r="H2885" i="1"/>
  <c r="H2884" i="1"/>
  <c r="H2883" i="1"/>
  <c r="H2882" i="1"/>
  <c r="H2881" i="1"/>
  <c r="H2880" i="1"/>
  <c r="H2879" i="1"/>
  <c r="H2878" i="1"/>
  <c r="H2877" i="1"/>
  <c r="H2876" i="1"/>
  <c r="H2875" i="1"/>
  <c r="H2874" i="1"/>
  <c r="H2873" i="1"/>
  <c r="H2872" i="1"/>
  <c r="H2871" i="1"/>
  <c r="H2870" i="1"/>
  <c r="H2869" i="1"/>
  <c r="H2868" i="1"/>
  <c r="H2867" i="1"/>
  <c r="H2866" i="1"/>
  <c r="H2865" i="1"/>
  <c r="H2864" i="1"/>
  <c r="H2863" i="1"/>
  <c r="H2862" i="1"/>
  <c r="H2861" i="1"/>
  <c r="H2860" i="1"/>
  <c r="H2859" i="1"/>
  <c r="H2858" i="1"/>
  <c r="H2857" i="1"/>
  <c r="H2856" i="1"/>
  <c r="H2855" i="1"/>
  <c r="H2854" i="1"/>
  <c r="H2853" i="1"/>
  <c r="H2852" i="1"/>
  <c r="H2851" i="1"/>
  <c r="H2850" i="1"/>
  <c r="H2849" i="1"/>
  <c r="H2848" i="1"/>
  <c r="H2847" i="1"/>
  <c r="H2846" i="1"/>
  <c r="H2845" i="1"/>
  <c r="H2844" i="1"/>
  <c r="H2843" i="1"/>
  <c r="H2842" i="1"/>
  <c r="H2841" i="1"/>
  <c r="H2840" i="1"/>
  <c r="H2839" i="1"/>
  <c r="H2838" i="1"/>
  <c r="H2837" i="1"/>
  <c r="H2836" i="1"/>
  <c r="H2835" i="1"/>
  <c r="H2834" i="1"/>
  <c r="H2833" i="1"/>
  <c r="H2832" i="1"/>
  <c r="H2831" i="1"/>
  <c r="H2830" i="1"/>
  <c r="H2829" i="1"/>
  <c r="H2828" i="1"/>
  <c r="H2827" i="1"/>
  <c r="H2826" i="1"/>
  <c r="H2825" i="1"/>
  <c r="H2824" i="1"/>
  <c r="H2823" i="1"/>
  <c r="H2822" i="1"/>
  <c r="H2821" i="1"/>
  <c r="H2820" i="1"/>
  <c r="H2819" i="1"/>
  <c r="H2818" i="1"/>
  <c r="H2817" i="1"/>
  <c r="H2816" i="1"/>
  <c r="H2815" i="1"/>
  <c r="H2814" i="1"/>
  <c r="H2813" i="1"/>
  <c r="H2812" i="1"/>
  <c r="H2811" i="1"/>
  <c r="H2810" i="1"/>
  <c r="H2809" i="1"/>
  <c r="H2808" i="1"/>
  <c r="H2807" i="1"/>
  <c r="H2806" i="1"/>
  <c r="H2805" i="1"/>
  <c r="H2804" i="1"/>
  <c r="H2803" i="1"/>
  <c r="H2802" i="1"/>
  <c r="H2801" i="1"/>
  <c r="H2800" i="1"/>
  <c r="H2799" i="1"/>
  <c r="H2798" i="1"/>
  <c r="H2797" i="1"/>
  <c r="H2796" i="1"/>
  <c r="H2795" i="1"/>
  <c r="H2794" i="1"/>
  <c r="H2793" i="1"/>
  <c r="H2792" i="1"/>
  <c r="H2791" i="1"/>
  <c r="H2790" i="1"/>
  <c r="H2789" i="1"/>
  <c r="H2788" i="1"/>
  <c r="H2787" i="1"/>
  <c r="H2786" i="1"/>
  <c r="H2785" i="1"/>
  <c r="H2784" i="1"/>
  <c r="H2783" i="1"/>
  <c r="H2782" i="1"/>
  <c r="H2781" i="1"/>
  <c r="H2780" i="1"/>
  <c r="H2779" i="1"/>
  <c r="H2778" i="1"/>
  <c r="H2777" i="1"/>
  <c r="H2776" i="1"/>
  <c r="H2775" i="1"/>
  <c r="H2774" i="1"/>
  <c r="H2773" i="1"/>
  <c r="H2772" i="1"/>
  <c r="H2771" i="1"/>
  <c r="H2770" i="1"/>
  <c r="H2769" i="1"/>
  <c r="H2768" i="1"/>
  <c r="H2767" i="1"/>
  <c r="H2766" i="1"/>
  <c r="H2765" i="1"/>
  <c r="H2764" i="1"/>
  <c r="H2763" i="1"/>
  <c r="H2762" i="1"/>
  <c r="H2761" i="1"/>
  <c r="H2760" i="1"/>
  <c r="H2759" i="1"/>
  <c r="H2758" i="1"/>
  <c r="H2757" i="1"/>
  <c r="H2756" i="1"/>
  <c r="H2755" i="1"/>
  <c r="H2754" i="1"/>
  <c r="H2753" i="1"/>
  <c r="H2752" i="1"/>
  <c r="H2751" i="1"/>
  <c r="H2750" i="1"/>
  <c r="H2749" i="1"/>
  <c r="H2748" i="1"/>
  <c r="H2747" i="1"/>
  <c r="H2746" i="1"/>
  <c r="H2745" i="1"/>
  <c r="H2744" i="1"/>
  <c r="H2743" i="1"/>
  <c r="H2742" i="1"/>
  <c r="H2741" i="1"/>
  <c r="H2740" i="1"/>
  <c r="H2739" i="1"/>
  <c r="H2738" i="1"/>
  <c r="H2737" i="1"/>
  <c r="H2736" i="1"/>
  <c r="H2735" i="1"/>
  <c r="H2734" i="1"/>
  <c r="H2733" i="1"/>
  <c r="H2732" i="1"/>
  <c r="H2731" i="1"/>
  <c r="H2730" i="1"/>
  <c r="H2729" i="1"/>
  <c r="H2728" i="1"/>
  <c r="H2727" i="1"/>
  <c r="H2726" i="1"/>
  <c r="H2725" i="1"/>
  <c r="H2724" i="1"/>
  <c r="H2723" i="1"/>
  <c r="H2722" i="1"/>
  <c r="H2721" i="1"/>
  <c r="H2720" i="1"/>
  <c r="H2719" i="1"/>
  <c r="H2718" i="1"/>
  <c r="H2717" i="1"/>
  <c r="H2716" i="1"/>
  <c r="H2715" i="1"/>
  <c r="H2714" i="1"/>
  <c r="H2713" i="1"/>
  <c r="H2712" i="1"/>
  <c r="H2711" i="1"/>
  <c r="H2710" i="1"/>
  <c r="H2709" i="1"/>
  <c r="H2708" i="1"/>
  <c r="H2707" i="1"/>
  <c r="H2706" i="1"/>
  <c r="H2705" i="1"/>
  <c r="H2704" i="1"/>
  <c r="H2703" i="1"/>
  <c r="H2702" i="1"/>
  <c r="H2701" i="1"/>
  <c r="H2700" i="1"/>
  <c r="H2699" i="1"/>
  <c r="H2698" i="1"/>
  <c r="H2697" i="1"/>
  <c r="H2696" i="1"/>
  <c r="H2695" i="1"/>
  <c r="H2694" i="1"/>
  <c r="H2693" i="1"/>
  <c r="H2692" i="1"/>
  <c r="H2691" i="1"/>
  <c r="H2690" i="1"/>
  <c r="H2689" i="1"/>
  <c r="H2688" i="1"/>
  <c r="H2687" i="1"/>
  <c r="H2686" i="1"/>
  <c r="H2685" i="1"/>
  <c r="H2684" i="1"/>
  <c r="H2683" i="1"/>
  <c r="H2682" i="1"/>
  <c r="H2681" i="1"/>
  <c r="H2680" i="1"/>
  <c r="H2679" i="1"/>
  <c r="H2678" i="1"/>
  <c r="H2677" i="1"/>
  <c r="H2676" i="1"/>
  <c r="H2675" i="1"/>
  <c r="H2674" i="1"/>
  <c r="H2673" i="1"/>
  <c r="H2672" i="1"/>
  <c r="H2671" i="1"/>
  <c r="H2670" i="1"/>
  <c r="H2669" i="1"/>
  <c r="H2668" i="1"/>
  <c r="H2667" i="1"/>
  <c r="H2666" i="1"/>
  <c r="H2665" i="1"/>
  <c r="H2664" i="1"/>
  <c r="H2663" i="1"/>
  <c r="H2662" i="1"/>
  <c r="H2661" i="1"/>
  <c r="H2660" i="1"/>
  <c r="H2659" i="1"/>
  <c r="H2658" i="1"/>
  <c r="H2657" i="1"/>
  <c r="H2656" i="1"/>
  <c r="H2655" i="1"/>
  <c r="H2654" i="1"/>
  <c r="H2653" i="1"/>
  <c r="H2652" i="1"/>
  <c r="H2651" i="1"/>
  <c r="H2650" i="1"/>
  <c r="H2649" i="1"/>
  <c r="H2648" i="1"/>
  <c r="H2647" i="1"/>
  <c r="H2646" i="1"/>
  <c r="H2645" i="1"/>
  <c r="H2644" i="1"/>
  <c r="H2643" i="1"/>
  <c r="H2642" i="1"/>
  <c r="H2641" i="1"/>
  <c r="H2640" i="1"/>
  <c r="H2639" i="1"/>
  <c r="H2638" i="1"/>
  <c r="H2637" i="1"/>
  <c r="H2636" i="1"/>
  <c r="H2635" i="1"/>
  <c r="H2634" i="1"/>
  <c r="H2633" i="1"/>
  <c r="H2632" i="1"/>
  <c r="H2631" i="1"/>
  <c r="H2630" i="1"/>
  <c r="H2629" i="1"/>
  <c r="H2628" i="1"/>
  <c r="H2627" i="1"/>
  <c r="H2626" i="1"/>
  <c r="H2625" i="1"/>
  <c r="H2624" i="1"/>
  <c r="H2623" i="1"/>
  <c r="H2622" i="1"/>
  <c r="H2621" i="1"/>
  <c r="H2620" i="1"/>
  <c r="H2619" i="1"/>
  <c r="H2618" i="1"/>
  <c r="H2617" i="1"/>
  <c r="H2616" i="1"/>
  <c r="H2615" i="1"/>
  <c r="H2614" i="1"/>
  <c r="H2613" i="1"/>
  <c r="H2612" i="1"/>
  <c r="H2611" i="1"/>
  <c r="H2610" i="1"/>
  <c r="H2609" i="1"/>
  <c r="H2608" i="1"/>
  <c r="H2607" i="1"/>
  <c r="H2606" i="1"/>
  <c r="H2605" i="1"/>
  <c r="H2604" i="1"/>
  <c r="H2603" i="1"/>
  <c r="H2602" i="1"/>
  <c r="H2601" i="1"/>
  <c r="H2600" i="1"/>
  <c r="H2599" i="1"/>
  <c r="H2598" i="1"/>
  <c r="H2597" i="1"/>
  <c r="H2596" i="1"/>
  <c r="H2595" i="1"/>
  <c r="H2594" i="1"/>
  <c r="H2593" i="1"/>
  <c r="H2592" i="1"/>
  <c r="H2591" i="1"/>
  <c r="H2590" i="1"/>
  <c r="H2589" i="1"/>
  <c r="H2588" i="1"/>
  <c r="H2587" i="1"/>
  <c r="H2586" i="1"/>
  <c r="H2585" i="1"/>
  <c r="H2584" i="1"/>
  <c r="H2583" i="1"/>
  <c r="H2582" i="1"/>
  <c r="H2581" i="1"/>
  <c r="H2580" i="1"/>
  <c r="H2579" i="1"/>
  <c r="H2578" i="1"/>
  <c r="H2577" i="1"/>
  <c r="H2576" i="1"/>
  <c r="H2575" i="1"/>
  <c r="H2574" i="1"/>
  <c r="H2573" i="1"/>
  <c r="H2572" i="1"/>
  <c r="H2571" i="1"/>
  <c r="H2570" i="1"/>
  <c r="H2569" i="1"/>
  <c r="H2568" i="1"/>
  <c r="H2567" i="1"/>
  <c r="H2566" i="1"/>
  <c r="H2565" i="1"/>
  <c r="H2564" i="1"/>
  <c r="H2563" i="1"/>
  <c r="H2562" i="1"/>
  <c r="H2561" i="1"/>
  <c r="H2560" i="1"/>
  <c r="H2559" i="1"/>
  <c r="H2558" i="1"/>
  <c r="H2557" i="1"/>
  <c r="H2556" i="1"/>
  <c r="H2555" i="1"/>
  <c r="H2554" i="1"/>
  <c r="H2553" i="1"/>
  <c r="H2552" i="1"/>
  <c r="H2551" i="1"/>
  <c r="H2550" i="1"/>
  <c r="H2549" i="1"/>
  <c r="H2548" i="1"/>
  <c r="H2547" i="1"/>
  <c r="H2546" i="1"/>
  <c r="H2545" i="1"/>
  <c r="H2544" i="1"/>
  <c r="H2543" i="1"/>
  <c r="H2542" i="1"/>
  <c r="H2541" i="1"/>
  <c r="H2540" i="1"/>
  <c r="H2539" i="1"/>
  <c r="H2538" i="1"/>
  <c r="H2537" i="1"/>
  <c r="H2536" i="1"/>
  <c r="H2535" i="1"/>
  <c r="H2534" i="1"/>
  <c r="H2533" i="1"/>
  <c r="H2532" i="1"/>
  <c r="H2531" i="1"/>
  <c r="H2530" i="1"/>
  <c r="H2529" i="1"/>
  <c r="H2528" i="1"/>
  <c r="H2527" i="1"/>
  <c r="H2526" i="1"/>
  <c r="H2525" i="1"/>
  <c r="H2524" i="1"/>
  <c r="H2523" i="1"/>
  <c r="H2522" i="1"/>
  <c r="H2521" i="1"/>
  <c r="H2520" i="1"/>
  <c r="H2519" i="1"/>
  <c r="H2518" i="1"/>
  <c r="H2517" i="1"/>
  <c r="H2516" i="1"/>
  <c r="H2515" i="1"/>
  <c r="H2514" i="1"/>
  <c r="H2513" i="1"/>
  <c r="H2512" i="1"/>
  <c r="H2511" i="1"/>
  <c r="H2510" i="1"/>
  <c r="H2509" i="1"/>
  <c r="H2508" i="1"/>
  <c r="H2507" i="1"/>
  <c r="H2506" i="1"/>
  <c r="H2505" i="1"/>
  <c r="H2504" i="1"/>
  <c r="H2503" i="1"/>
  <c r="H2502" i="1"/>
  <c r="H2501" i="1"/>
  <c r="H2500" i="1"/>
  <c r="H2499" i="1"/>
  <c r="H2498" i="1"/>
  <c r="H2497" i="1"/>
  <c r="H2496" i="1"/>
  <c r="H2495" i="1"/>
  <c r="H2494" i="1"/>
  <c r="H2493" i="1"/>
  <c r="H2492" i="1"/>
  <c r="H2491" i="1"/>
  <c r="H2490" i="1"/>
  <c r="H2489" i="1"/>
  <c r="H2488" i="1"/>
  <c r="H2487" i="1"/>
  <c r="H2486" i="1"/>
  <c r="H2485" i="1"/>
  <c r="H2484" i="1"/>
  <c r="H2483" i="1"/>
  <c r="H2482" i="1"/>
  <c r="H2481" i="1"/>
  <c r="H2480" i="1"/>
  <c r="H2479" i="1"/>
  <c r="H2478" i="1"/>
  <c r="H2477" i="1"/>
  <c r="H2476" i="1"/>
  <c r="H2475" i="1"/>
  <c r="H2474" i="1"/>
  <c r="H2473" i="1"/>
  <c r="H2472" i="1"/>
  <c r="H2471" i="1"/>
  <c r="H2470" i="1"/>
  <c r="H2469" i="1"/>
  <c r="H2468" i="1"/>
  <c r="H2467" i="1"/>
  <c r="H2466" i="1"/>
  <c r="H2465" i="1"/>
  <c r="H2464" i="1"/>
  <c r="H2463" i="1"/>
  <c r="H2462" i="1"/>
  <c r="H2461" i="1"/>
  <c r="H2460" i="1"/>
  <c r="H2459" i="1"/>
  <c r="H2458" i="1"/>
  <c r="H2457" i="1"/>
  <c r="H2456" i="1"/>
  <c r="H2455" i="1"/>
  <c r="H2454" i="1"/>
  <c r="H2453" i="1"/>
  <c r="H2452" i="1"/>
  <c r="H2451" i="1"/>
  <c r="H2450" i="1"/>
  <c r="H2449" i="1"/>
  <c r="H2448" i="1"/>
  <c r="H2447" i="1"/>
  <c r="H2446" i="1"/>
  <c r="H2445" i="1"/>
  <c r="H2444" i="1"/>
  <c r="H2443" i="1"/>
  <c r="H2442" i="1"/>
  <c r="H2441" i="1"/>
  <c r="H2440" i="1"/>
  <c r="H2439" i="1"/>
  <c r="H2438" i="1"/>
  <c r="H2437" i="1"/>
  <c r="H2436" i="1"/>
  <c r="H2435" i="1"/>
  <c r="H2434" i="1"/>
  <c r="H2433" i="1"/>
  <c r="H2432" i="1"/>
  <c r="H2431" i="1"/>
  <c r="H2430" i="1"/>
  <c r="H2429" i="1"/>
  <c r="H2428" i="1"/>
  <c r="H2427" i="1"/>
  <c r="H2426" i="1"/>
  <c r="H2425" i="1"/>
  <c r="H2424" i="1"/>
  <c r="H2423" i="1"/>
  <c r="H2422" i="1"/>
  <c r="H2421" i="1"/>
  <c r="H2420" i="1"/>
  <c r="H2419" i="1"/>
  <c r="H2418" i="1"/>
  <c r="H2417" i="1"/>
  <c r="H2416" i="1"/>
  <c r="H2415" i="1"/>
  <c r="H2414" i="1"/>
  <c r="H2413" i="1"/>
  <c r="H2412" i="1"/>
  <c r="H2411" i="1"/>
  <c r="H2410" i="1"/>
  <c r="H2409" i="1"/>
  <c r="H2408" i="1"/>
  <c r="H2407" i="1"/>
  <c r="H2406" i="1"/>
  <c r="H2405" i="1"/>
  <c r="H2404" i="1"/>
  <c r="H2403" i="1"/>
  <c r="H2402" i="1"/>
  <c r="H2401" i="1"/>
  <c r="H2400" i="1"/>
  <c r="H2399" i="1"/>
  <c r="H2398" i="1"/>
  <c r="H2397" i="1"/>
  <c r="H2396" i="1"/>
  <c r="H2395" i="1"/>
  <c r="H2394" i="1"/>
  <c r="H2393" i="1"/>
  <c r="H2392" i="1"/>
  <c r="H2391" i="1"/>
  <c r="H2390" i="1"/>
  <c r="H2389" i="1"/>
  <c r="H2388" i="1"/>
  <c r="H2387" i="1"/>
  <c r="H2386" i="1"/>
  <c r="H2385" i="1"/>
  <c r="H2384" i="1"/>
  <c r="H2383" i="1"/>
  <c r="H2382" i="1"/>
  <c r="H2381" i="1"/>
  <c r="H2380" i="1"/>
  <c r="H2379" i="1"/>
  <c r="H2378" i="1"/>
  <c r="H2377" i="1"/>
  <c r="H2376" i="1"/>
  <c r="H2375" i="1"/>
  <c r="H2374" i="1"/>
  <c r="H2373" i="1"/>
  <c r="H2372" i="1"/>
  <c r="H2371" i="1"/>
  <c r="H2370" i="1"/>
  <c r="H2369" i="1"/>
  <c r="H2368" i="1"/>
  <c r="H2367" i="1"/>
  <c r="H2366" i="1"/>
  <c r="H2365" i="1"/>
  <c r="H2364" i="1"/>
  <c r="H2363" i="1"/>
  <c r="H2362" i="1"/>
  <c r="H2361" i="1"/>
  <c r="H2360" i="1"/>
  <c r="H2359" i="1"/>
  <c r="H2358" i="1"/>
  <c r="H2357" i="1"/>
  <c r="H2356" i="1"/>
  <c r="H2355" i="1"/>
  <c r="H2354" i="1"/>
  <c r="H2353" i="1"/>
  <c r="H2352" i="1"/>
  <c r="H2351" i="1"/>
  <c r="H2350" i="1"/>
  <c r="H2349" i="1"/>
  <c r="H2348" i="1"/>
  <c r="H2347" i="1"/>
  <c r="H2346" i="1"/>
  <c r="H2345" i="1"/>
  <c r="H2344" i="1"/>
  <c r="H2343" i="1"/>
  <c r="H2342" i="1"/>
  <c r="H2341" i="1"/>
  <c r="H2340" i="1"/>
  <c r="H2339" i="1"/>
  <c r="H2338" i="1"/>
  <c r="H2337" i="1"/>
  <c r="H2336" i="1"/>
  <c r="H2335" i="1"/>
  <c r="H2334" i="1"/>
  <c r="H2333" i="1"/>
  <c r="H2332" i="1"/>
  <c r="H2331" i="1"/>
  <c r="H2330" i="1"/>
  <c r="H2329" i="1"/>
  <c r="H2328" i="1"/>
  <c r="H2327" i="1"/>
  <c r="H2326" i="1"/>
  <c r="H2325" i="1"/>
  <c r="H2324" i="1"/>
  <c r="H2323" i="1"/>
  <c r="H2322" i="1"/>
  <c r="H2321" i="1"/>
  <c r="H2320" i="1"/>
  <c r="H2319" i="1"/>
  <c r="H2318" i="1"/>
  <c r="H2317" i="1"/>
  <c r="H2316" i="1"/>
  <c r="H2315" i="1"/>
  <c r="H2314" i="1"/>
  <c r="H2313" i="1"/>
  <c r="H2312" i="1"/>
  <c r="H2311" i="1"/>
  <c r="H2310" i="1"/>
  <c r="H2309" i="1"/>
  <c r="H2308" i="1"/>
  <c r="H2307" i="1"/>
  <c r="H2306" i="1"/>
  <c r="H2305" i="1"/>
  <c r="H2304" i="1"/>
  <c r="H2303" i="1"/>
  <c r="H2302" i="1"/>
  <c r="H2301" i="1"/>
  <c r="H2300" i="1"/>
  <c r="H2299" i="1"/>
  <c r="H2298" i="1"/>
  <c r="H2297" i="1"/>
  <c r="H2296" i="1"/>
  <c r="H2295" i="1"/>
  <c r="H2294" i="1"/>
  <c r="H2293" i="1"/>
  <c r="H2292" i="1"/>
  <c r="H2291" i="1"/>
  <c r="H2290" i="1"/>
  <c r="H2289" i="1"/>
  <c r="H2288" i="1"/>
  <c r="H2287" i="1"/>
  <c r="H2286" i="1"/>
  <c r="H2285" i="1"/>
  <c r="H2284" i="1"/>
  <c r="H2283" i="1"/>
  <c r="H2282" i="1"/>
  <c r="H2281" i="1"/>
  <c r="H2280" i="1"/>
  <c r="H2279" i="1"/>
  <c r="H2278" i="1"/>
  <c r="H2277" i="1"/>
  <c r="H2276" i="1"/>
  <c r="H2275" i="1"/>
  <c r="H2274" i="1"/>
  <c r="H2273" i="1"/>
  <c r="H2272" i="1"/>
  <c r="H2271" i="1"/>
  <c r="H2270" i="1"/>
  <c r="H2269" i="1"/>
  <c r="H2268" i="1"/>
  <c r="H2267" i="1"/>
  <c r="H2266" i="1"/>
  <c r="H2265" i="1"/>
  <c r="H2264" i="1"/>
  <c r="H2263" i="1"/>
  <c r="H2262" i="1"/>
  <c r="H2261" i="1"/>
  <c r="H2260" i="1"/>
  <c r="H2259" i="1"/>
  <c r="H2258" i="1"/>
  <c r="H2257" i="1"/>
  <c r="H2256" i="1"/>
  <c r="H2255" i="1"/>
  <c r="H2254" i="1"/>
  <c r="H2253" i="1"/>
  <c r="H2252" i="1"/>
  <c r="H2251" i="1"/>
  <c r="H2250" i="1"/>
  <c r="H2249" i="1"/>
  <c r="H2248" i="1"/>
  <c r="H2247" i="1"/>
  <c r="H2246" i="1"/>
  <c r="H2245" i="1"/>
  <c r="H2244" i="1"/>
  <c r="H2243" i="1"/>
  <c r="H2242" i="1"/>
  <c r="H2241" i="1"/>
  <c r="H2240" i="1"/>
  <c r="H2239" i="1"/>
  <c r="H2238" i="1"/>
  <c r="H2237" i="1"/>
  <c r="H2236" i="1"/>
  <c r="H2235" i="1"/>
  <c r="H2234" i="1"/>
  <c r="H2233" i="1"/>
  <c r="H2232" i="1"/>
  <c r="H2231" i="1"/>
  <c r="H2230" i="1"/>
  <c r="H2229" i="1"/>
  <c r="H2228" i="1"/>
  <c r="H2227" i="1"/>
  <c r="H2226" i="1"/>
  <c r="H2225" i="1"/>
  <c r="H2224" i="1"/>
  <c r="H2223" i="1"/>
  <c r="H2222" i="1"/>
  <c r="H2221" i="1"/>
  <c r="H2220" i="1"/>
  <c r="H2219" i="1"/>
  <c r="H2218" i="1"/>
  <c r="H2217" i="1"/>
  <c r="H2216" i="1"/>
  <c r="H2215" i="1"/>
  <c r="H2214" i="1"/>
  <c r="H2213" i="1"/>
  <c r="H2212" i="1"/>
  <c r="H2211" i="1"/>
  <c r="H2210" i="1"/>
  <c r="H2209" i="1"/>
  <c r="H2208" i="1"/>
  <c r="H2207" i="1"/>
  <c r="H2206" i="1"/>
  <c r="H2205" i="1"/>
  <c r="H2204" i="1"/>
  <c r="H2203" i="1"/>
  <c r="H2202" i="1"/>
  <c r="H2201" i="1"/>
  <c r="H2200" i="1"/>
  <c r="H2199" i="1"/>
  <c r="H2198" i="1"/>
  <c r="H2197" i="1"/>
  <c r="H2196" i="1"/>
  <c r="H2195" i="1"/>
  <c r="H2194" i="1"/>
  <c r="H2193" i="1"/>
  <c r="H2192" i="1"/>
  <c r="H2191" i="1"/>
  <c r="H2190" i="1"/>
  <c r="H2189" i="1"/>
  <c r="H2188" i="1"/>
  <c r="H2187" i="1"/>
  <c r="H2186" i="1"/>
  <c r="H2185" i="1"/>
  <c r="H2184" i="1"/>
  <c r="H2183" i="1"/>
  <c r="H2182" i="1"/>
  <c r="H2181" i="1"/>
  <c r="H2180" i="1"/>
  <c r="H2179" i="1"/>
  <c r="H2178" i="1"/>
  <c r="H2177" i="1"/>
  <c r="H2176" i="1"/>
  <c r="H2175" i="1"/>
  <c r="H2174" i="1"/>
  <c r="H2173" i="1"/>
  <c r="H2172" i="1"/>
  <c r="H2171" i="1"/>
  <c r="H2170" i="1"/>
  <c r="H2169" i="1"/>
  <c r="H2168" i="1"/>
  <c r="H2167" i="1"/>
  <c r="H2166" i="1"/>
  <c r="H2165" i="1"/>
  <c r="H2164" i="1"/>
  <c r="H2163" i="1"/>
  <c r="H2162" i="1"/>
  <c r="H2161" i="1"/>
  <c r="H2160" i="1"/>
  <c r="H2159" i="1"/>
  <c r="H2158" i="1"/>
  <c r="H2157" i="1"/>
  <c r="H2156" i="1"/>
  <c r="H2155" i="1"/>
  <c r="H2154" i="1"/>
  <c r="H2153" i="1"/>
  <c r="H2152" i="1"/>
  <c r="H2151" i="1"/>
  <c r="H2150" i="1"/>
  <c r="H2149" i="1"/>
  <c r="H2148" i="1"/>
  <c r="H2147" i="1"/>
  <c r="H2146" i="1"/>
  <c r="H2145" i="1"/>
  <c r="H2144" i="1"/>
  <c r="H2143" i="1"/>
  <c r="H2142" i="1"/>
  <c r="H2141" i="1"/>
  <c r="H2140" i="1"/>
  <c r="H2139" i="1"/>
  <c r="H2138" i="1"/>
  <c r="H2137" i="1"/>
  <c r="H2136" i="1"/>
  <c r="H2135" i="1"/>
  <c r="H2134" i="1"/>
  <c r="H2133" i="1"/>
  <c r="H2132" i="1"/>
  <c r="H2131" i="1"/>
  <c r="H2130" i="1"/>
  <c r="H2129" i="1"/>
  <c r="H2128" i="1"/>
  <c r="H2127" i="1"/>
  <c r="H2126" i="1"/>
  <c r="H2125" i="1"/>
  <c r="H2124" i="1"/>
  <c r="H2123" i="1"/>
  <c r="H2122" i="1"/>
  <c r="H2121" i="1"/>
  <c r="H2120" i="1"/>
  <c r="H2119" i="1"/>
  <c r="H2118" i="1"/>
  <c r="H2117" i="1"/>
  <c r="H2116" i="1"/>
  <c r="H2115" i="1"/>
  <c r="H2114" i="1"/>
  <c r="H2113" i="1"/>
  <c r="H2112" i="1"/>
  <c r="H2111" i="1"/>
  <c r="H2110" i="1"/>
  <c r="H2109" i="1"/>
  <c r="H2108" i="1"/>
  <c r="H2107" i="1"/>
  <c r="H2106" i="1"/>
  <c r="H2105" i="1"/>
  <c r="H2104" i="1"/>
  <c r="H2103" i="1"/>
  <c r="H2102" i="1"/>
  <c r="H2101" i="1"/>
  <c r="H2100" i="1"/>
  <c r="H2099" i="1"/>
  <c r="H2098" i="1"/>
  <c r="H2097" i="1"/>
  <c r="H2096" i="1"/>
  <c r="H2095" i="1"/>
  <c r="H2094" i="1"/>
  <c r="H2093" i="1"/>
  <c r="H2092" i="1"/>
  <c r="H2091" i="1"/>
  <c r="H2090" i="1"/>
  <c r="H2089" i="1"/>
  <c r="H2088" i="1"/>
  <c r="H2087" i="1"/>
  <c r="H2086" i="1"/>
  <c r="H2085" i="1"/>
  <c r="H2084" i="1"/>
  <c r="H2083" i="1"/>
  <c r="H2082" i="1"/>
  <c r="H2081" i="1"/>
  <c r="H2080" i="1"/>
  <c r="H2079" i="1"/>
  <c r="H2078" i="1"/>
  <c r="H2077" i="1"/>
  <c r="H2076" i="1"/>
  <c r="H2075" i="1"/>
  <c r="H2074" i="1"/>
  <c r="H2073" i="1"/>
  <c r="H2072" i="1"/>
  <c r="H2071" i="1"/>
  <c r="H2070" i="1"/>
  <c r="H2069" i="1"/>
  <c r="H2068" i="1"/>
  <c r="H2067" i="1"/>
  <c r="H2066" i="1"/>
  <c r="H2065" i="1"/>
  <c r="H2064" i="1"/>
  <c r="H2063" i="1"/>
  <c r="H2062" i="1"/>
  <c r="H2061" i="1"/>
  <c r="H2060" i="1"/>
  <c r="H2059" i="1"/>
  <c r="H2058" i="1"/>
  <c r="H2057" i="1"/>
  <c r="H2056" i="1"/>
  <c r="H2055" i="1"/>
  <c r="H2054" i="1"/>
  <c r="H2053" i="1"/>
  <c r="H2052" i="1"/>
  <c r="H2051" i="1"/>
  <c r="H2050" i="1"/>
  <c r="H2049" i="1"/>
  <c r="H2048" i="1"/>
  <c r="H2047" i="1"/>
  <c r="H2046" i="1"/>
  <c r="H2045" i="1"/>
  <c r="H2044" i="1"/>
  <c r="H2043" i="1"/>
  <c r="H2042" i="1"/>
  <c r="H2041" i="1"/>
  <c r="H2040" i="1"/>
  <c r="H2039" i="1"/>
  <c r="H2038" i="1"/>
  <c r="H2037" i="1"/>
  <c r="H2036" i="1"/>
  <c r="H2035" i="1"/>
  <c r="H2034" i="1"/>
  <c r="H2033" i="1"/>
  <c r="H2032" i="1"/>
  <c r="H2031" i="1"/>
  <c r="H2030" i="1"/>
  <c r="H2029" i="1"/>
  <c r="H2028" i="1"/>
  <c r="H2027" i="1"/>
  <c r="H2026" i="1"/>
  <c r="H2025" i="1"/>
  <c r="H2024" i="1"/>
  <c r="H2023" i="1"/>
  <c r="H2022" i="1"/>
  <c r="H2021" i="1"/>
  <c r="H2020" i="1"/>
  <c r="H2019" i="1"/>
  <c r="H2018" i="1"/>
  <c r="H2017" i="1"/>
  <c r="H2016" i="1"/>
  <c r="H2015" i="1"/>
  <c r="H2014" i="1"/>
  <c r="H2013" i="1"/>
  <c r="H2012" i="1"/>
  <c r="H2011" i="1"/>
  <c r="H2010" i="1"/>
  <c r="H2009" i="1"/>
  <c r="H2008" i="1"/>
  <c r="H2007" i="1"/>
  <c r="H2006" i="1"/>
  <c r="H2005" i="1"/>
  <c r="H2004" i="1"/>
  <c r="H2003" i="1"/>
  <c r="H2002" i="1"/>
  <c r="H2001" i="1"/>
  <c r="H2000" i="1"/>
  <c r="H1999" i="1"/>
  <c r="H1998" i="1"/>
  <c r="H1997" i="1"/>
  <c r="H1996" i="1"/>
  <c r="H1995" i="1"/>
  <c r="H1994" i="1"/>
  <c r="H1993" i="1"/>
  <c r="H1992" i="1"/>
  <c r="H1991" i="1"/>
  <c r="H1990" i="1"/>
  <c r="H1989" i="1"/>
  <c r="H1988" i="1"/>
  <c r="H1987" i="1"/>
  <c r="H1986" i="1"/>
  <c r="H1985" i="1"/>
  <c r="H1984" i="1"/>
  <c r="H1983" i="1"/>
  <c r="H1982" i="1"/>
  <c r="H1981" i="1"/>
  <c r="H1980" i="1"/>
  <c r="H1979" i="1"/>
  <c r="H1978" i="1"/>
  <c r="H1977" i="1"/>
  <c r="H1976" i="1"/>
  <c r="H1975" i="1"/>
  <c r="H1974" i="1"/>
  <c r="H1973" i="1"/>
  <c r="H1972" i="1"/>
  <c r="H1971" i="1"/>
  <c r="H1970" i="1"/>
  <c r="H1969" i="1"/>
  <c r="H1968" i="1"/>
  <c r="H1967" i="1"/>
  <c r="H1966" i="1"/>
  <c r="H1965" i="1"/>
  <c r="H1964" i="1"/>
  <c r="H1963" i="1"/>
  <c r="H1962" i="1"/>
  <c r="H1961" i="1"/>
  <c r="H1960" i="1"/>
  <c r="H1959" i="1"/>
  <c r="H1958" i="1"/>
  <c r="H1957" i="1"/>
  <c r="H1956" i="1"/>
  <c r="H1955" i="1"/>
  <c r="H1954" i="1"/>
  <c r="H1953" i="1"/>
  <c r="H1952" i="1"/>
  <c r="H1951" i="1"/>
  <c r="H1950" i="1"/>
  <c r="H1949" i="1"/>
  <c r="H1948" i="1"/>
  <c r="H1947" i="1"/>
  <c r="H1946" i="1"/>
  <c r="H1945" i="1"/>
  <c r="H1944" i="1"/>
  <c r="H1943" i="1"/>
  <c r="H1942" i="1"/>
  <c r="H1941" i="1"/>
  <c r="H1940" i="1"/>
  <c r="H1939" i="1"/>
  <c r="H1938" i="1"/>
  <c r="H1937" i="1"/>
  <c r="H1936" i="1"/>
  <c r="H1935" i="1"/>
  <c r="H1934" i="1"/>
  <c r="H1933" i="1"/>
  <c r="H1932" i="1"/>
  <c r="H1931" i="1"/>
  <c r="H1930" i="1"/>
  <c r="H1929" i="1"/>
  <c r="H1928" i="1"/>
  <c r="H1927" i="1"/>
  <c r="H1926" i="1"/>
  <c r="H1925" i="1"/>
  <c r="H1924" i="1"/>
  <c r="H1923" i="1"/>
  <c r="H1922" i="1"/>
  <c r="H1921" i="1"/>
  <c r="H1920" i="1"/>
  <c r="H1919" i="1"/>
  <c r="H1918" i="1"/>
  <c r="H1917" i="1"/>
  <c r="H1916" i="1"/>
  <c r="H1915" i="1"/>
  <c r="H1914" i="1"/>
  <c r="H1913" i="1"/>
  <c r="H1912" i="1"/>
  <c r="H1911" i="1"/>
  <c r="H1910" i="1"/>
  <c r="H1909" i="1"/>
  <c r="H1908" i="1"/>
  <c r="H1907" i="1"/>
  <c r="H1906" i="1"/>
  <c r="H1905" i="1"/>
  <c r="H1904" i="1"/>
  <c r="H1903" i="1"/>
  <c r="H1902" i="1"/>
  <c r="H1901" i="1"/>
  <c r="H1900" i="1"/>
  <c r="H1899" i="1"/>
  <c r="H1898" i="1"/>
  <c r="H1897" i="1"/>
  <c r="H1896" i="1"/>
  <c r="H1895" i="1"/>
  <c r="H1894" i="1"/>
  <c r="H1893" i="1"/>
  <c r="H1892" i="1"/>
  <c r="H1891" i="1"/>
  <c r="H1890" i="1"/>
  <c r="H1889" i="1"/>
  <c r="H1888" i="1"/>
  <c r="H1887" i="1"/>
  <c r="H1886" i="1"/>
  <c r="H1885" i="1"/>
  <c r="H1884" i="1"/>
  <c r="H1883" i="1"/>
  <c r="H1882" i="1"/>
  <c r="H1881" i="1"/>
  <c r="H1880" i="1"/>
  <c r="H1879" i="1"/>
  <c r="H1878" i="1"/>
  <c r="H1877" i="1"/>
  <c r="H1876" i="1"/>
  <c r="H1875" i="1"/>
  <c r="H1874" i="1"/>
  <c r="H1873" i="1"/>
  <c r="H1872" i="1"/>
  <c r="H1871" i="1"/>
  <c r="H1870" i="1"/>
  <c r="H1869" i="1"/>
  <c r="H1868" i="1"/>
  <c r="H1867" i="1"/>
  <c r="H1866" i="1"/>
  <c r="H1865" i="1"/>
  <c r="H1864" i="1"/>
  <c r="H1863" i="1"/>
  <c r="H1862" i="1"/>
  <c r="H1861" i="1"/>
  <c r="H1860" i="1"/>
  <c r="H1859" i="1"/>
  <c r="H1858" i="1"/>
  <c r="H1857" i="1"/>
  <c r="H1856" i="1"/>
  <c r="H1855" i="1"/>
  <c r="H1854" i="1"/>
  <c r="H1853" i="1"/>
  <c r="H1852" i="1"/>
  <c r="H1851" i="1"/>
  <c r="H1850" i="1"/>
  <c r="H1849" i="1"/>
  <c r="H1848" i="1"/>
  <c r="H1847" i="1"/>
  <c r="H1846" i="1"/>
  <c r="H1845" i="1"/>
  <c r="H1844" i="1"/>
  <c r="H1843" i="1"/>
  <c r="H1842" i="1"/>
  <c r="H1841" i="1"/>
  <c r="H1840" i="1"/>
  <c r="H1839" i="1"/>
  <c r="H1838" i="1"/>
  <c r="H1837" i="1"/>
  <c r="H1836" i="1"/>
  <c r="H1835" i="1"/>
  <c r="H1834" i="1"/>
  <c r="H1833" i="1"/>
  <c r="H1832" i="1"/>
  <c r="H1831" i="1"/>
  <c r="H1830" i="1"/>
  <c r="H1829" i="1"/>
  <c r="H1828" i="1"/>
  <c r="H1827" i="1"/>
  <c r="H1826" i="1"/>
  <c r="H1825" i="1"/>
  <c r="H1824" i="1"/>
  <c r="H1823" i="1"/>
  <c r="H1822" i="1"/>
  <c r="H1821" i="1"/>
  <c r="H1820" i="1"/>
  <c r="H1819" i="1"/>
  <c r="H1818" i="1"/>
  <c r="H1817" i="1"/>
  <c r="H1816" i="1"/>
  <c r="H1815" i="1"/>
  <c r="H1814" i="1"/>
  <c r="H1813" i="1"/>
  <c r="H1812" i="1"/>
  <c r="H1811" i="1"/>
  <c r="H1810" i="1"/>
  <c r="H1809" i="1"/>
  <c r="H1808" i="1"/>
  <c r="H1807" i="1"/>
  <c r="H1806" i="1"/>
  <c r="H1805" i="1"/>
  <c r="H1804" i="1"/>
  <c r="H1803" i="1"/>
  <c r="H1802" i="1"/>
  <c r="H1801" i="1"/>
  <c r="H1800" i="1"/>
  <c r="H1799" i="1"/>
  <c r="H1798" i="1"/>
  <c r="H1797" i="1"/>
  <c r="H1796" i="1"/>
  <c r="H1795" i="1"/>
  <c r="H1794" i="1"/>
  <c r="H1793" i="1"/>
  <c r="H1792" i="1"/>
  <c r="H1791" i="1"/>
  <c r="H1790" i="1"/>
  <c r="H1789" i="1"/>
  <c r="H1788" i="1"/>
  <c r="H1787" i="1"/>
  <c r="H1786" i="1"/>
  <c r="H1785" i="1"/>
  <c r="H1784" i="1"/>
  <c r="H1783" i="1"/>
  <c r="H1782" i="1"/>
  <c r="H1781" i="1"/>
  <c r="H1780" i="1"/>
  <c r="H1779" i="1"/>
  <c r="H1778" i="1"/>
  <c r="H1777" i="1"/>
  <c r="H1776" i="1"/>
  <c r="H1775" i="1"/>
  <c r="H1774" i="1"/>
  <c r="H1773" i="1"/>
  <c r="H1772" i="1"/>
  <c r="H1771" i="1"/>
  <c r="H1770" i="1"/>
  <c r="H1769" i="1"/>
  <c r="H1768" i="1"/>
  <c r="H1767" i="1"/>
  <c r="H1766" i="1"/>
  <c r="H1765" i="1"/>
  <c r="H1764" i="1"/>
  <c r="H1763" i="1"/>
  <c r="H1762" i="1"/>
  <c r="H1761" i="1"/>
  <c r="H1760" i="1"/>
  <c r="H1759" i="1"/>
  <c r="H1758" i="1"/>
  <c r="H1757" i="1"/>
  <c r="H1756" i="1"/>
  <c r="H1755" i="1"/>
  <c r="H1754" i="1"/>
  <c r="H1753" i="1"/>
  <c r="H1752" i="1"/>
  <c r="H1751" i="1"/>
  <c r="H1750" i="1"/>
  <c r="H1749" i="1"/>
  <c r="H1748" i="1"/>
  <c r="H1747" i="1"/>
  <c r="H1746" i="1"/>
  <c r="H1745" i="1"/>
  <c r="H1744" i="1"/>
  <c r="H1743" i="1"/>
  <c r="H1742" i="1"/>
  <c r="H1741" i="1"/>
  <c r="H1740" i="1"/>
  <c r="H1739" i="1"/>
  <c r="H1738" i="1"/>
  <c r="H1737" i="1"/>
  <c r="H1736" i="1"/>
  <c r="H1735" i="1"/>
  <c r="H1734" i="1"/>
  <c r="H1733" i="1"/>
  <c r="H1732" i="1"/>
  <c r="H1731" i="1"/>
  <c r="H1730" i="1"/>
  <c r="H1729" i="1"/>
  <c r="H1728" i="1"/>
  <c r="H1727" i="1"/>
  <c r="H1726" i="1"/>
  <c r="H1725" i="1"/>
  <c r="H1724" i="1"/>
  <c r="H1723" i="1"/>
  <c r="H1722" i="1"/>
  <c r="H1721" i="1"/>
  <c r="H1720" i="1"/>
  <c r="H1719" i="1"/>
  <c r="H1718" i="1"/>
  <c r="H1717" i="1"/>
  <c r="H1716" i="1"/>
  <c r="H1715" i="1"/>
  <c r="H1714" i="1"/>
  <c r="H1713" i="1"/>
  <c r="H1712" i="1"/>
  <c r="H1711" i="1"/>
  <c r="H1710" i="1"/>
  <c r="H1709" i="1"/>
  <c r="H1708" i="1"/>
  <c r="H1707" i="1"/>
  <c r="H1706" i="1"/>
  <c r="H1705" i="1"/>
  <c r="H1704" i="1"/>
  <c r="H1703" i="1"/>
  <c r="H1702" i="1"/>
  <c r="H1701" i="1"/>
  <c r="H1700" i="1"/>
  <c r="H1699" i="1"/>
  <c r="H1698" i="1"/>
  <c r="H1697" i="1"/>
  <c r="H1696" i="1"/>
  <c r="H1695" i="1"/>
  <c r="H1694" i="1"/>
  <c r="H1693" i="1"/>
  <c r="H1692" i="1"/>
  <c r="H1691" i="1"/>
  <c r="H1690" i="1"/>
  <c r="H1689" i="1"/>
  <c r="H1688" i="1"/>
  <c r="H1687" i="1"/>
  <c r="H1686" i="1"/>
  <c r="H1685" i="1"/>
  <c r="H1684" i="1"/>
  <c r="H1683" i="1"/>
  <c r="H1682" i="1"/>
  <c r="H1681" i="1"/>
  <c r="H1680" i="1"/>
  <c r="H1679" i="1"/>
  <c r="H1678" i="1"/>
  <c r="H1677" i="1"/>
  <c r="H1676" i="1"/>
  <c r="H1675" i="1"/>
  <c r="H1674" i="1"/>
  <c r="H1673" i="1"/>
  <c r="H1672" i="1"/>
  <c r="H1671" i="1"/>
  <c r="H1670" i="1"/>
  <c r="H1669" i="1"/>
  <c r="H1668" i="1"/>
  <c r="H1667" i="1"/>
  <c r="H1666" i="1"/>
  <c r="H1665" i="1"/>
  <c r="H1664" i="1"/>
  <c r="H1663" i="1"/>
  <c r="H1662" i="1"/>
  <c r="H1661" i="1"/>
  <c r="H1660" i="1"/>
  <c r="H1659" i="1"/>
  <c r="H1658" i="1"/>
  <c r="H1657" i="1"/>
  <c r="H1656" i="1"/>
  <c r="H1655" i="1"/>
  <c r="H1654" i="1"/>
  <c r="H1653" i="1"/>
  <c r="H1652" i="1"/>
  <c r="H1651" i="1"/>
  <c r="H1650" i="1"/>
  <c r="H1649" i="1"/>
  <c r="H1648" i="1"/>
  <c r="H1647" i="1"/>
  <c r="H1646" i="1"/>
  <c r="H1645" i="1"/>
  <c r="H1644" i="1"/>
  <c r="H1643" i="1"/>
  <c r="H1642" i="1"/>
  <c r="H1641" i="1"/>
  <c r="H1640" i="1"/>
  <c r="H1639" i="1"/>
  <c r="H1638" i="1"/>
  <c r="H1637" i="1"/>
  <c r="H1636" i="1"/>
  <c r="H1635" i="1"/>
  <c r="H1634" i="1"/>
  <c r="H1633" i="1"/>
  <c r="H1632" i="1"/>
  <c r="H1631" i="1"/>
  <c r="H1630" i="1"/>
  <c r="H1629" i="1"/>
  <c r="H1628" i="1"/>
  <c r="H1627" i="1"/>
  <c r="H1626" i="1"/>
  <c r="H1625" i="1"/>
  <c r="H1624" i="1"/>
  <c r="H1623" i="1"/>
  <c r="H1622" i="1"/>
  <c r="H1621" i="1"/>
  <c r="H1620" i="1"/>
  <c r="H1619" i="1"/>
  <c r="H1618" i="1"/>
  <c r="H1617" i="1"/>
  <c r="H1616" i="1"/>
  <c r="H1615" i="1"/>
  <c r="H1614" i="1"/>
  <c r="H1613" i="1"/>
  <c r="H1612" i="1"/>
  <c r="H1611" i="1"/>
  <c r="H1610" i="1"/>
  <c r="H1609" i="1"/>
  <c r="H1608" i="1"/>
  <c r="H1607" i="1"/>
  <c r="H1606" i="1"/>
  <c r="H1605" i="1"/>
  <c r="H1604" i="1"/>
  <c r="H1603" i="1"/>
  <c r="H1602" i="1"/>
  <c r="H1601" i="1"/>
  <c r="H1600" i="1"/>
  <c r="H1599" i="1"/>
  <c r="H1598" i="1"/>
  <c r="H1597" i="1"/>
  <c r="H1596" i="1"/>
  <c r="H1595" i="1"/>
  <c r="H1594" i="1"/>
  <c r="H1593" i="1"/>
  <c r="H1592" i="1"/>
  <c r="H1591" i="1"/>
  <c r="H1590" i="1"/>
  <c r="H1589" i="1"/>
  <c r="H1588" i="1"/>
  <c r="H1587" i="1"/>
  <c r="H1586" i="1"/>
  <c r="H1585" i="1"/>
  <c r="H1584" i="1"/>
  <c r="H1583" i="1"/>
  <c r="H1582" i="1"/>
  <c r="H1581" i="1"/>
  <c r="H1580" i="1"/>
  <c r="H1579" i="1"/>
  <c r="H1578" i="1"/>
  <c r="H1577" i="1"/>
  <c r="H1576" i="1"/>
  <c r="H1575" i="1"/>
  <c r="H1574" i="1"/>
  <c r="H1573" i="1"/>
  <c r="H1572" i="1"/>
  <c r="H1571" i="1"/>
  <c r="H1570" i="1"/>
  <c r="H1569" i="1"/>
  <c r="H1568" i="1"/>
  <c r="H1567" i="1"/>
  <c r="H1566" i="1"/>
  <c r="H1565" i="1"/>
  <c r="H1564" i="1"/>
  <c r="H1563" i="1"/>
  <c r="H1562" i="1"/>
  <c r="H1561" i="1"/>
  <c r="H1560" i="1"/>
  <c r="H1559" i="1"/>
  <c r="H1558" i="1"/>
  <c r="H1557" i="1"/>
  <c r="H1556" i="1"/>
  <c r="H1555" i="1"/>
  <c r="H1554" i="1"/>
  <c r="H1553" i="1"/>
  <c r="H1552" i="1"/>
  <c r="H1551" i="1"/>
  <c r="H1550" i="1"/>
  <c r="H1549" i="1"/>
  <c r="H1548" i="1"/>
  <c r="H1547" i="1"/>
  <c r="H1546" i="1"/>
  <c r="H1545" i="1"/>
  <c r="H1544" i="1"/>
  <c r="H1543" i="1"/>
  <c r="H1542" i="1"/>
  <c r="H1541" i="1"/>
  <c r="H1540" i="1"/>
  <c r="H1539" i="1"/>
  <c r="H1538" i="1"/>
  <c r="H1537" i="1"/>
  <c r="H1536" i="1"/>
  <c r="H1535" i="1"/>
  <c r="H1534" i="1"/>
  <c r="H1533" i="1"/>
  <c r="H1532" i="1"/>
  <c r="H1531" i="1"/>
  <c r="H1530" i="1"/>
  <c r="H1529" i="1"/>
  <c r="H1528" i="1"/>
  <c r="H1527" i="1"/>
  <c r="H1526" i="1"/>
  <c r="H1525" i="1"/>
  <c r="H1524" i="1"/>
  <c r="H1523" i="1"/>
  <c r="H1522" i="1"/>
  <c r="H1521" i="1"/>
  <c r="H1520" i="1"/>
  <c r="H1519" i="1"/>
  <c r="H1518" i="1"/>
  <c r="H1517" i="1"/>
  <c r="H1516" i="1"/>
  <c r="H1515" i="1"/>
  <c r="H1514" i="1"/>
  <c r="H1513" i="1"/>
  <c r="H1512" i="1"/>
  <c r="H1511" i="1"/>
  <c r="H1510" i="1"/>
  <c r="H1509" i="1"/>
  <c r="H1508" i="1"/>
  <c r="H1507" i="1"/>
  <c r="H1506" i="1"/>
  <c r="H1505" i="1"/>
  <c r="H1504" i="1"/>
  <c r="H1503" i="1"/>
  <c r="H1502" i="1"/>
  <c r="H1501" i="1"/>
  <c r="H1500" i="1"/>
  <c r="H1499" i="1"/>
  <c r="H1498" i="1"/>
  <c r="H1497" i="1"/>
  <c r="H1496" i="1"/>
  <c r="H1495" i="1"/>
  <c r="H1494" i="1"/>
  <c r="H1493" i="1"/>
  <c r="H1492" i="1"/>
  <c r="H1491" i="1"/>
  <c r="H1490" i="1"/>
  <c r="H1489" i="1"/>
  <c r="H1488" i="1"/>
  <c r="H1487" i="1"/>
  <c r="H1486" i="1"/>
  <c r="H1485" i="1"/>
  <c r="H1484" i="1"/>
  <c r="H1483" i="1"/>
  <c r="H1482" i="1"/>
  <c r="H1481" i="1"/>
  <c r="H1480" i="1"/>
  <c r="H1479" i="1"/>
  <c r="H1478" i="1"/>
  <c r="H1477" i="1"/>
  <c r="H1476" i="1"/>
  <c r="H1475" i="1"/>
  <c r="H1474" i="1"/>
  <c r="H1473" i="1"/>
  <c r="H1472" i="1"/>
  <c r="H1471" i="1"/>
  <c r="H1470" i="1"/>
  <c r="H1469" i="1"/>
  <c r="H1468" i="1"/>
  <c r="H1467" i="1"/>
  <c r="H1466" i="1"/>
  <c r="H1465" i="1"/>
  <c r="H1464" i="1"/>
  <c r="H1463" i="1"/>
  <c r="H1462" i="1"/>
  <c r="H1461" i="1"/>
  <c r="H1460" i="1"/>
  <c r="H1459" i="1"/>
  <c r="H1458" i="1"/>
  <c r="H1457" i="1"/>
  <c r="H1456" i="1"/>
  <c r="H1455" i="1"/>
  <c r="H1454" i="1"/>
  <c r="H1453" i="1"/>
  <c r="H1452" i="1"/>
  <c r="H1451" i="1"/>
  <c r="H1450" i="1"/>
  <c r="H1449" i="1"/>
  <c r="H1448" i="1"/>
  <c r="H1447" i="1"/>
  <c r="H1446" i="1"/>
  <c r="H1445" i="1"/>
  <c r="H1444" i="1"/>
  <c r="H1443" i="1"/>
  <c r="H1442" i="1"/>
  <c r="H1441" i="1"/>
  <c r="H1440" i="1"/>
  <c r="H1439" i="1"/>
  <c r="H1438" i="1"/>
  <c r="H1437" i="1"/>
  <c r="H1436" i="1"/>
  <c r="H1435" i="1"/>
  <c r="H1434" i="1"/>
  <c r="H1433" i="1"/>
  <c r="H1432" i="1"/>
  <c r="H1431" i="1"/>
  <c r="H1430" i="1"/>
  <c r="H1429" i="1"/>
  <c r="H1428" i="1"/>
  <c r="H1427" i="1"/>
  <c r="H1426" i="1"/>
  <c r="H1425" i="1"/>
  <c r="H1424" i="1"/>
  <c r="H1423" i="1"/>
  <c r="H1422" i="1"/>
  <c r="H1421" i="1"/>
  <c r="H1420" i="1"/>
  <c r="H1419" i="1"/>
  <c r="H1418" i="1"/>
  <c r="H1417" i="1"/>
  <c r="H1416" i="1"/>
  <c r="H1415" i="1"/>
  <c r="H1414" i="1"/>
  <c r="H1413" i="1"/>
  <c r="H1412" i="1"/>
  <c r="H1411" i="1"/>
  <c r="H1410" i="1"/>
  <c r="H1409" i="1"/>
  <c r="H1408" i="1"/>
  <c r="H1407" i="1"/>
  <c r="H1406" i="1"/>
  <c r="H1405" i="1"/>
  <c r="H1404" i="1"/>
  <c r="H1403" i="1"/>
  <c r="H1402" i="1"/>
  <c r="H1401" i="1"/>
  <c r="H1400" i="1"/>
  <c r="H1399" i="1"/>
  <c r="H1398" i="1"/>
  <c r="H1397" i="1"/>
  <c r="H1396" i="1"/>
  <c r="H1395" i="1"/>
  <c r="H1394" i="1"/>
  <c r="H1393" i="1"/>
  <c r="H1392" i="1"/>
  <c r="H1391" i="1"/>
  <c r="H1390" i="1"/>
  <c r="H1389" i="1"/>
  <c r="H1388" i="1"/>
  <c r="H1387" i="1"/>
  <c r="H1386" i="1"/>
  <c r="H1385" i="1"/>
  <c r="H1384" i="1"/>
  <c r="H1383" i="1"/>
  <c r="H1382" i="1"/>
  <c r="H1381" i="1"/>
  <c r="H1380" i="1"/>
  <c r="H1379" i="1"/>
  <c r="H1378" i="1"/>
  <c r="H1377" i="1"/>
  <c r="H1376" i="1"/>
  <c r="H1375" i="1"/>
  <c r="H1374" i="1"/>
  <c r="H1373" i="1"/>
  <c r="H1372" i="1"/>
  <c r="H1371" i="1"/>
  <c r="H1370" i="1"/>
  <c r="H1369" i="1"/>
  <c r="H1368" i="1"/>
  <c r="H1367" i="1"/>
  <c r="H1366" i="1"/>
  <c r="H1365" i="1"/>
  <c r="H1364" i="1"/>
  <c r="H1363" i="1"/>
  <c r="H1362" i="1"/>
  <c r="H1361" i="1"/>
  <c r="H1360" i="1"/>
  <c r="H1359" i="1"/>
  <c r="H1358" i="1"/>
  <c r="H1357" i="1"/>
  <c r="H1356" i="1"/>
  <c r="H1355" i="1"/>
  <c r="H1354" i="1"/>
  <c r="H1353" i="1"/>
  <c r="H1352" i="1"/>
  <c r="H1351" i="1"/>
  <c r="H1350" i="1"/>
  <c r="H1349" i="1"/>
  <c r="H1348" i="1"/>
  <c r="H1347" i="1"/>
  <c r="H1346" i="1"/>
  <c r="H1345" i="1"/>
  <c r="H1344" i="1"/>
  <c r="H1343" i="1"/>
  <c r="H1342" i="1"/>
  <c r="H1341" i="1"/>
  <c r="H1340" i="1"/>
  <c r="H1339" i="1"/>
  <c r="H1338" i="1"/>
  <c r="H1337" i="1"/>
  <c r="H1336" i="1"/>
  <c r="H1335" i="1"/>
  <c r="H1334" i="1"/>
  <c r="H1333" i="1"/>
  <c r="H1332" i="1"/>
  <c r="H1331" i="1"/>
  <c r="H1330" i="1"/>
  <c r="H1329" i="1"/>
  <c r="H1328" i="1"/>
  <c r="H1327" i="1"/>
  <c r="H1326" i="1"/>
  <c r="H1325" i="1"/>
  <c r="H1324" i="1"/>
  <c r="H1323" i="1"/>
  <c r="H1322" i="1"/>
  <c r="H1321" i="1"/>
  <c r="H1320" i="1"/>
  <c r="H1319" i="1"/>
  <c r="H1318" i="1"/>
  <c r="H1317" i="1"/>
  <c r="H1316" i="1"/>
  <c r="H1315" i="1"/>
  <c r="H1314" i="1"/>
  <c r="H1313" i="1"/>
  <c r="H1312" i="1"/>
  <c r="H1311" i="1"/>
  <c r="H1310" i="1"/>
  <c r="H1309" i="1"/>
  <c r="H1308" i="1"/>
  <c r="H1307" i="1"/>
  <c r="H1306" i="1"/>
  <c r="H1305" i="1"/>
  <c r="H1304" i="1"/>
  <c r="H1303" i="1"/>
  <c r="H1302" i="1"/>
  <c r="H1301" i="1"/>
  <c r="H1300" i="1"/>
  <c r="H1299" i="1"/>
  <c r="H1298" i="1"/>
  <c r="H1297" i="1"/>
  <c r="H1296" i="1"/>
  <c r="H1295" i="1"/>
  <c r="H1294" i="1"/>
  <c r="H1293" i="1"/>
  <c r="H1292" i="1"/>
  <c r="H1291" i="1"/>
  <c r="H1290" i="1"/>
  <c r="H1289" i="1"/>
  <c r="H1288" i="1"/>
  <c r="H1287" i="1"/>
  <c r="H1286" i="1"/>
  <c r="H1285" i="1"/>
  <c r="H1284" i="1"/>
  <c r="H1283" i="1"/>
  <c r="H1282" i="1"/>
  <c r="H1281" i="1"/>
  <c r="H1280" i="1"/>
  <c r="H1279" i="1"/>
  <c r="H1278" i="1"/>
  <c r="H1277" i="1"/>
  <c r="H1276" i="1"/>
  <c r="H1275" i="1"/>
  <c r="H1274" i="1"/>
  <c r="H1273" i="1"/>
  <c r="H1272" i="1"/>
  <c r="H1271" i="1"/>
  <c r="H1270" i="1"/>
  <c r="H1269" i="1"/>
  <c r="H1268" i="1"/>
  <c r="H1267" i="1"/>
  <c r="H1266" i="1"/>
  <c r="H1265" i="1"/>
  <c r="H1264" i="1"/>
  <c r="H1263" i="1"/>
  <c r="H1262" i="1"/>
  <c r="H1261" i="1"/>
  <c r="H1260" i="1"/>
  <c r="H1259" i="1"/>
  <c r="H1258" i="1"/>
  <c r="H1257" i="1"/>
  <c r="H1256" i="1"/>
  <c r="H1255" i="1"/>
  <c r="H1254" i="1"/>
  <c r="H1253" i="1"/>
  <c r="H1252" i="1"/>
  <c r="H1251" i="1"/>
  <c r="H1250" i="1"/>
  <c r="H1249" i="1"/>
  <c r="H1248" i="1"/>
  <c r="H1247" i="1"/>
  <c r="H1246" i="1"/>
  <c r="H1245" i="1"/>
  <c r="H1244" i="1"/>
  <c r="H1243" i="1"/>
  <c r="H1242" i="1"/>
  <c r="H1241" i="1"/>
  <c r="H1240" i="1"/>
  <c r="H1239" i="1"/>
  <c r="H1238" i="1"/>
  <c r="H1237" i="1"/>
  <c r="H1236" i="1"/>
  <c r="H1235" i="1"/>
  <c r="H1234" i="1"/>
  <c r="H1233" i="1"/>
  <c r="H1232" i="1"/>
  <c r="H1231" i="1"/>
  <c r="H1230" i="1"/>
  <c r="H1229" i="1"/>
  <c r="H1228" i="1"/>
  <c r="H1227" i="1"/>
  <c r="H1226" i="1"/>
  <c r="H1225" i="1"/>
  <c r="H1224" i="1"/>
  <c r="H1223" i="1"/>
  <c r="H1222" i="1"/>
  <c r="H1221" i="1"/>
  <c r="H1220" i="1"/>
  <c r="H1219" i="1"/>
  <c r="H1218" i="1"/>
  <c r="H1217" i="1"/>
  <c r="H1216" i="1"/>
  <c r="H1215" i="1"/>
  <c r="H1214" i="1"/>
  <c r="H1213" i="1"/>
  <c r="H1212" i="1"/>
  <c r="H1211" i="1"/>
  <c r="H1210" i="1"/>
  <c r="H1209" i="1"/>
  <c r="H1208" i="1"/>
  <c r="H1207" i="1"/>
  <c r="H1206" i="1"/>
  <c r="H1205" i="1"/>
  <c r="H1204" i="1"/>
  <c r="H1203" i="1"/>
  <c r="H1202" i="1"/>
  <c r="H1201" i="1"/>
  <c r="H1200" i="1"/>
  <c r="H1199" i="1"/>
  <c r="H1198" i="1"/>
  <c r="H1197" i="1"/>
  <c r="H1196" i="1"/>
  <c r="H1195" i="1"/>
  <c r="H1194" i="1"/>
  <c r="H1193" i="1"/>
  <c r="H1192" i="1"/>
  <c r="H1191" i="1"/>
  <c r="H1190" i="1"/>
  <c r="H1189" i="1"/>
  <c r="H1188" i="1"/>
  <c r="H1187" i="1"/>
  <c r="H1186" i="1"/>
  <c r="H1185" i="1"/>
  <c r="H1184" i="1"/>
  <c r="H1183" i="1"/>
  <c r="H1182" i="1"/>
  <c r="H1181" i="1"/>
  <c r="H1180" i="1"/>
  <c r="H1179" i="1"/>
  <c r="H1178" i="1"/>
  <c r="H1177" i="1"/>
  <c r="H1176" i="1"/>
  <c r="H1175" i="1"/>
  <c r="H1174" i="1"/>
  <c r="H1173" i="1"/>
  <c r="H1172" i="1"/>
  <c r="H1171" i="1"/>
  <c r="H1170" i="1"/>
  <c r="H1169" i="1"/>
  <c r="H1168" i="1"/>
  <c r="H1167" i="1"/>
  <c r="H1166" i="1"/>
  <c r="H1165" i="1"/>
  <c r="H1164" i="1"/>
  <c r="H1163" i="1"/>
  <c r="H1162" i="1"/>
  <c r="H1161" i="1"/>
  <c r="H1160" i="1"/>
  <c r="H1159" i="1"/>
  <c r="H1158" i="1"/>
  <c r="H1157" i="1"/>
  <c r="H1156" i="1"/>
  <c r="H1155" i="1"/>
  <c r="H1154" i="1"/>
  <c r="H1153" i="1"/>
  <c r="H1152" i="1"/>
  <c r="H1151" i="1"/>
  <c r="H1150" i="1"/>
  <c r="H1149" i="1"/>
  <c r="H1148" i="1"/>
  <c r="H1147" i="1"/>
  <c r="H1146" i="1"/>
  <c r="H1145" i="1"/>
  <c r="H1144" i="1"/>
  <c r="H1143" i="1"/>
  <c r="H1142" i="1"/>
  <c r="H1141" i="1"/>
  <c r="H1140" i="1"/>
  <c r="H1139" i="1"/>
  <c r="H1138" i="1"/>
  <c r="H1137" i="1"/>
  <c r="H1136" i="1"/>
  <c r="H1135" i="1"/>
  <c r="H1134" i="1"/>
  <c r="H1133" i="1"/>
  <c r="H1132" i="1"/>
  <c r="H1131" i="1"/>
  <c r="H1130" i="1"/>
  <c r="H1129" i="1"/>
  <c r="H1128" i="1"/>
  <c r="H1127" i="1"/>
  <c r="H1126" i="1"/>
  <c r="H1125" i="1"/>
  <c r="H1124" i="1"/>
  <c r="H1123" i="1"/>
  <c r="H1122" i="1"/>
  <c r="H1121" i="1"/>
  <c r="H1120" i="1"/>
  <c r="H1119" i="1"/>
  <c r="H1118" i="1"/>
  <c r="H1117" i="1"/>
  <c r="H1116" i="1"/>
  <c r="H1115" i="1"/>
  <c r="H1114" i="1"/>
  <c r="H1113" i="1"/>
  <c r="H1112" i="1"/>
  <c r="H1111" i="1"/>
  <c r="H1110" i="1"/>
  <c r="H1109" i="1"/>
  <c r="H1108" i="1"/>
  <c r="H1107" i="1"/>
  <c r="H1106" i="1"/>
  <c r="H1105" i="1"/>
  <c r="H1104" i="1"/>
  <c r="H1103" i="1"/>
  <c r="H1102" i="1"/>
  <c r="H1101" i="1"/>
  <c r="H1100" i="1"/>
  <c r="H1099" i="1"/>
  <c r="H1098" i="1"/>
  <c r="H1097" i="1"/>
  <c r="H1096" i="1"/>
  <c r="H1095" i="1"/>
  <c r="H1094" i="1"/>
  <c r="H1093" i="1"/>
  <c r="H1092" i="1"/>
  <c r="H1091" i="1"/>
  <c r="H1090" i="1"/>
  <c r="H1089" i="1"/>
  <c r="H1088" i="1"/>
  <c r="H1087" i="1"/>
  <c r="H1086" i="1"/>
  <c r="H1085" i="1"/>
  <c r="H1084" i="1"/>
  <c r="H1083" i="1"/>
  <c r="H1082" i="1"/>
  <c r="H1081" i="1"/>
  <c r="H1080" i="1"/>
  <c r="H1079" i="1"/>
  <c r="H1078" i="1"/>
  <c r="H1077" i="1"/>
  <c r="H1076" i="1"/>
  <c r="H1075" i="1"/>
  <c r="H1074" i="1"/>
  <c r="H1073" i="1"/>
  <c r="H1072" i="1"/>
  <c r="H1071" i="1"/>
  <c r="H1070" i="1"/>
  <c r="H1069" i="1"/>
  <c r="H1068" i="1"/>
  <c r="H1067" i="1"/>
  <c r="H1066" i="1"/>
  <c r="H1065" i="1"/>
  <c r="H1064" i="1"/>
  <c r="H1063" i="1"/>
  <c r="H1062" i="1"/>
  <c r="H1061" i="1"/>
  <c r="H1060" i="1"/>
  <c r="H1059" i="1"/>
  <c r="H1058" i="1"/>
  <c r="H1057" i="1"/>
  <c r="H1056" i="1"/>
  <c r="H1055" i="1"/>
  <c r="H1054" i="1"/>
  <c r="H1053" i="1"/>
  <c r="H1052" i="1"/>
  <c r="H1051" i="1"/>
  <c r="H1050" i="1"/>
  <c r="H1049" i="1"/>
  <c r="H1048" i="1"/>
  <c r="H1047" i="1"/>
  <c r="H1046" i="1"/>
  <c r="H1045" i="1"/>
  <c r="H1044" i="1"/>
  <c r="H1043" i="1"/>
  <c r="H1042" i="1"/>
  <c r="H1041" i="1"/>
  <c r="H1040" i="1"/>
  <c r="H1039" i="1"/>
  <c r="H1038" i="1"/>
  <c r="H1037" i="1"/>
  <c r="H1036" i="1"/>
  <c r="H1035" i="1"/>
  <c r="H1034" i="1"/>
  <c r="H1033" i="1"/>
  <c r="H1032" i="1"/>
  <c r="H1031" i="1"/>
  <c r="H1030" i="1"/>
  <c r="H1029" i="1"/>
  <c r="H1028" i="1"/>
  <c r="H1027" i="1"/>
  <c r="H1026" i="1"/>
  <c r="H1025" i="1"/>
  <c r="H1024" i="1"/>
  <c r="H1023" i="1"/>
  <c r="H1022" i="1"/>
  <c r="H1021" i="1"/>
  <c r="H1020" i="1"/>
  <c r="H1019" i="1"/>
  <c r="H1018" i="1"/>
  <c r="H1017" i="1"/>
  <c r="H1016" i="1"/>
  <c r="H1015" i="1"/>
  <c r="H1014" i="1"/>
  <c r="H1013" i="1"/>
  <c r="H1012" i="1"/>
  <c r="H1011" i="1"/>
  <c r="H1010" i="1"/>
  <c r="H1009" i="1"/>
  <c r="H1008" i="1"/>
  <c r="H1007" i="1"/>
  <c r="H1006" i="1"/>
  <c r="H1005" i="1"/>
  <c r="H1004" i="1"/>
  <c r="H1003" i="1"/>
  <c r="H1002" i="1"/>
  <c r="H1001" i="1"/>
  <c r="H1000" i="1"/>
  <c r="H999" i="1"/>
  <c r="H998" i="1"/>
  <c r="H997" i="1"/>
  <c r="H996" i="1"/>
  <c r="H995" i="1"/>
  <c r="H994" i="1"/>
  <c r="H993" i="1"/>
  <c r="H992" i="1"/>
  <c r="H991" i="1"/>
  <c r="H990" i="1"/>
  <c r="H989" i="1"/>
  <c r="H988" i="1"/>
  <c r="H987" i="1"/>
  <c r="H986" i="1"/>
  <c r="H985" i="1"/>
  <c r="H984" i="1"/>
  <c r="H983" i="1"/>
  <c r="H982" i="1"/>
  <c r="H981" i="1"/>
  <c r="H980" i="1"/>
  <c r="H979" i="1"/>
  <c r="H978" i="1"/>
  <c r="H977" i="1"/>
  <c r="H976" i="1"/>
  <c r="H975" i="1"/>
  <c r="H974" i="1"/>
  <c r="H973" i="1"/>
  <c r="H972" i="1"/>
  <c r="H971" i="1"/>
  <c r="H970" i="1"/>
  <c r="H969" i="1"/>
  <c r="H968" i="1"/>
  <c r="H967" i="1"/>
  <c r="H966" i="1"/>
  <c r="H965" i="1"/>
  <c r="H964" i="1"/>
  <c r="H963" i="1"/>
  <c r="H962" i="1"/>
  <c r="H961" i="1"/>
  <c r="H960" i="1"/>
  <c r="H959" i="1"/>
  <c r="H958" i="1"/>
  <c r="H957" i="1"/>
  <c r="H956" i="1"/>
  <c r="H955" i="1"/>
  <c r="H954" i="1"/>
  <c r="H953" i="1"/>
  <c r="H952" i="1"/>
  <c r="H951" i="1"/>
  <c r="H950" i="1"/>
  <c r="H949" i="1"/>
  <c r="H948" i="1"/>
  <c r="H947" i="1"/>
  <c r="H946" i="1"/>
  <c r="H945" i="1"/>
  <c r="H944" i="1"/>
  <c r="H943" i="1"/>
  <c r="H942" i="1"/>
  <c r="H941" i="1"/>
  <c r="H940" i="1"/>
  <c r="H939" i="1"/>
  <c r="H938" i="1"/>
  <c r="H937" i="1"/>
  <c r="H936" i="1"/>
  <c r="H935" i="1"/>
  <c r="H934" i="1"/>
  <c r="H933" i="1"/>
  <c r="H932" i="1"/>
  <c r="H931" i="1"/>
  <c r="H930" i="1"/>
  <c r="H929" i="1"/>
  <c r="H928" i="1"/>
  <c r="H927" i="1"/>
  <c r="H926" i="1"/>
  <c r="H925" i="1"/>
  <c r="H924" i="1"/>
  <c r="H923" i="1"/>
  <c r="H922" i="1"/>
  <c r="H921" i="1"/>
  <c r="H920" i="1"/>
  <c r="H919" i="1"/>
  <c r="H918" i="1"/>
  <c r="H917" i="1"/>
  <c r="H916" i="1"/>
  <c r="H915" i="1"/>
  <c r="H914" i="1"/>
  <c r="H913" i="1"/>
  <c r="H912" i="1"/>
  <c r="H911" i="1"/>
  <c r="H910" i="1"/>
  <c r="H909" i="1"/>
  <c r="H908" i="1"/>
  <c r="H907" i="1"/>
  <c r="H906" i="1"/>
  <c r="H905" i="1"/>
  <c r="H904" i="1"/>
  <c r="H903" i="1"/>
  <c r="H902" i="1"/>
  <c r="H901" i="1"/>
  <c r="H900" i="1"/>
  <c r="H899" i="1"/>
  <c r="H898" i="1"/>
  <c r="H897" i="1"/>
  <c r="H896" i="1"/>
  <c r="H895" i="1"/>
  <c r="H894" i="1"/>
  <c r="H893" i="1"/>
  <c r="H892" i="1"/>
  <c r="H891" i="1"/>
  <c r="H890" i="1"/>
  <c r="H889" i="1"/>
  <c r="H888" i="1"/>
  <c r="H887" i="1"/>
  <c r="H886" i="1"/>
  <c r="H885" i="1"/>
  <c r="H884" i="1"/>
  <c r="H883" i="1"/>
  <c r="H882" i="1"/>
  <c r="H881" i="1"/>
  <c r="H880" i="1"/>
  <c r="H879" i="1"/>
  <c r="H878" i="1"/>
  <c r="H877" i="1"/>
  <c r="H876" i="1"/>
  <c r="H875" i="1"/>
  <c r="H874" i="1"/>
  <c r="H873" i="1"/>
  <c r="H872" i="1"/>
  <c r="H871" i="1"/>
  <c r="H870" i="1"/>
  <c r="H869" i="1"/>
  <c r="H868" i="1"/>
  <c r="H867" i="1"/>
  <c r="H866" i="1"/>
  <c r="H865" i="1"/>
  <c r="H864" i="1"/>
  <c r="H863" i="1"/>
  <c r="H862" i="1"/>
  <c r="H861" i="1"/>
  <c r="H860" i="1"/>
  <c r="H859" i="1"/>
  <c r="H858" i="1"/>
  <c r="H857" i="1"/>
  <c r="H856" i="1"/>
  <c r="H855" i="1"/>
  <c r="H854" i="1"/>
  <c r="H853" i="1"/>
  <c r="H852" i="1"/>
  <c r="H851" i="1"/>
  <c r="H850" i="1"/>
  <c r="H849" i="1"/>
  <c r="H848" i="1"/>
  <c r="H847" i="1"/>
  <c r="H846" i="1"/>
  <c r="H845" i="1"/>
  <c r="H844" i="1"/>
  <c r="H843" i="1"/>
  <c r="H842" i="1"/>
  <c r="H841" i="1"/>
  <c r="H840" i="1"/>
  <c r="H839" i="1"/>
  <c r="H838" i="1"/>
  <c r="H837" i="1"/>
  <c r="H836" i="1"/>
  <c r="H835" i="1"/>
  <c r="H834" i="1"/>
  <c r="H833" i="1"/>
  <c r="H832" i="1"/>
  <c r="H831" i="1"/>
  <c r="H830" i="1"/>
  <c r="H829" i="1"/>
  <c r="H828" i="1"/>
  <c r="H827" i="1"/>
  <c r="H826" i="1"/>
  <c r="H825" i="1"/>
  <c r="H824" i="1"/>
  <c r="H823" i="1"/>
  <c r="H822" i="1"/>
  <c r="H821" i="1"/>
  <c r="H820" i="1"/>
  <c r="H819" i="1"/>
  <c r="H818" i="1"/>
  <c r="H817" i="1"/>
  <c r="H816" i="1"/>
  <c r="H815" i="1"/>
  <c r="H814" i="1"/>
  <c r="H813" i="1"/>
  <c r="H812" i="1"/>
  <c r="H811" i="1"/>
  <c r="H810" i="1"/>
  <c r="H809" i="1"/>
  <c r="H808" i="1"/>
  <c r="H807" i="1"/>
  <c r="H806" i="1"/>
  <c r="H805" i="1"/>
  <c r="H804" i="1"/>
  <c r="H803" i="1"/>
  <c r="H802" i="1"/>
  <c r="H801" i="1"/>
  <c r="H800" i="1"/>
  <c r="H799" i="1"/>
  <c r="H798" i="1"/>
  <c r="H797" i="1"/>
  <c r="H796" i="1"/>
  <c r="H795" i="1"/>
  <c r="H794" i="1"/>
  <c r="H793" i="1"/>
  <c r="H792" i="1"/>
  <c r="H791" i="1"/>
  <c r="H790" i="1"/>
  <c r="H789" i="1"/>
  <c r="H788" i="1"/>
  <c r="H787" i="1"/>
  <c r="H786" i="1"/>
  <c r="H785" i="1"/>
  <c r="H784" i="1"/>
  <c r="H783" i="1"/>
  <c r="H782" i="1"/>
  <c r="H781" i="1"/>
  <c r="H780" i="1"/>
  <c r="H779" i="1"/>
  <c r="H778" i="1"/>
  <c r="H777" i="1"/>
  <c r="H776" i="1"/>
  <c r="H775" i="1"/>
  <c r="H774" i="1"/>
  <c r="H773" i="1"/>
  <c r="H772" i="1"/>
  <c r="H771" i="1"/>
  <c r="H770" i="1"/>
  <c r="H769" i="1"/>
  <c r="H768" i="1"/>
  <c r="H767" i="1"/>
  <c r="H766" i="1"/>
  <c r="H765" i="1"/>
  <c r="H764" i="1"/>
  <c r="H763" i="1"/>
  <c r="H762" i="1"/>
  <c r="H761" i="1"/>
  <c r="H760" i="1"/>
  <c r="H759" i="1"/>
  <c r="H758" i="1"/>
  <c r="H757" i="1"/>
  <c r="H756" i="1"/>
  <c r="H755" i="1"/>
  <c r="H754" i="1"/>
  <c r="H753" i="1"/>
  <c r="H752" i="1"/>
  <c r="H751" i="1"/>
  <c r="H750" i="1"/>
  <c r="H749" i="1"/>
  <c r="H748" i="1"/>
  <c r="H747" i="1"/>
  <c r="H746" i="1"/>
  <c r="H745" i="1"/>
  <c r="H744" i="1"/>
  <c r="H743" i="1"/>
  <c r="H742" i="1"/>
  <c r="H741" i="1"/>
  <c r="H740" i="1"/>
  <c r="H739" i="1"/>
  <c r="H738" i="1"/>
  <c r="H737" i="1"/>
  <c r="H736" i="1"/>
  <c r="H735" i="1"/>
  <c r="H734" i="1"/>
  <c r="H733" i="1"/>
  <c r="H732" i="1"/>
  <c r="H731" i="1"/>
  <c r="H730" i="1"/>
  <c r="H729" i="1"/>
  <c r="H728" i="1"/>
  <c r="H727" i="1"/>
  <c r="H726" i="1"/>
  <c r="H725" i="1"/>
  <c r="H724" i="1"/>
  <c r="H723" i="1"/>
  <c r="H722" i="1"/>
  <c r="H721" i="1"/>
  <c r="H720" i="1"/>
  <c r="H719" i="1"/>
  <c r="H718" i="1"/>
  <c r="H717" i="1"/>
  <c r="H716" i="1"/>
  <c r="H715" i="1"/>
  <c r="H714" i="1"/>
  <c r="H713" i="1"/>
  <c r="H712" i="1"/>
  <c r="H711" i="1"/>
  <c r="H710" i="1"/>
  <c r="H709" i="1"/>
  <c r="H708" i="1"/>
  <c r="H707" i="1"/>
  <c r="H706" i="1"/>
  <c r="H705" i="1"/>
  <c r="H704" i="1"/>
  <c r="H703" i="1"/>
  <c r="H702" i="1"/>
  <c r="H701" i="1"/>
  <c r="H700" i="1"/>
  <c r="H699" i="1"/>
  <c r="H698" i="1"/>
  <c r="H697" i="1"/>
  <c r="H696" i="1"/>
  <c r="H695" i="1"/>
  <c r="H694" i="1"/>
  <c r="H693" i="1"/>
  <c r="H692" i="1"/>
  <c r="H691" i="1"/>
  <c r="H690" i="1"/>
  <c r="H689" i="1"/>
  <c r="H688" i="1"/>
  <c r="H687" i="1"/>
  <c r="H686" i="1"/>
  <c r="H685" i="1"/>
  <c r="H684" i="1"/>
  <c r="H683" i="1"/>
  <c r="H682" i="1"/>
  <c r="H681" i="1"/>
  <c r="H680" i="1"/>
  <c r="H679" i="1"/>
  <c r="H678" i="1"/>
  <c r="H677" i="1"/>
  <c r="H676" i="1"/>
  <c r="H675" i="1"/>
  <c r="H674" i="1"/>
  <c r="H673" i="1"/>
  <c r="H672" i="1"/>
  <c r="H671" i="1"/>
  <c r="H670" i="1"/>
  <c r="H669" i="1"/>
  <c r="H668" i="1"/>
  <c r="H667" i="1"/>
  <c r="H666" i="1"/>
  <c r="H665" i="1"/>
  <c r="H664" i="1"/>
  <c r="H663" i="1"/>
  <c r="H662" i="1"/>
  <c r="H661" i="1"/>
  <c r="H660" i="1"/>
  <c r="H659" i="1"/>
  <c r="H658" i="1"/>
  <c r="H657" i="1"/>
  <c r="H656" i="1"/>
  <c r="H655" i="1"/>
  <c r="H654" i="1"/>
  <c r="H653" i="1"/>
  <c r="H652" i="1"/>
  <c r="H651" i="1"/>
  <c r="H650" i="1"/>
  <c r="H649" i="1"/>
  <c r="H648" i="1"/>
  <c r="H647" i="1"/>
  <c r="H646" i="1"/>
  <c r="H645" i="1"/>
  <c r="H644" i="1"/>
  <c r="H643" i="1"/>
  <c r="H642" i="1"/>
  <c r="H641" i="1"/>
  <c r="H640" i="1"/>
  <c r="H639" i="1"/>
  <c r="H638" i="1"/>
  <c r="H637" i="1"/>
  <c r="H636" i="1"/>
  <c r="H635" i="1"/>
  <c r="H634" i="1"/>
  <c r="H633" i="1"/>
  <c r="H632" i="1"/>
  <c r="H631" i="1"/>
  <c r="H630" i="1"/>
  <c r="H629" i="1"/>
  <c r="H628" i="1"/>
  <c r="H627" i="1"/>
  <c r="H626" i="1"/>
  <c r="H625" i="1"/>
  <c r="H624" i="1"/>
  <c r="H623" i="1"/>
  <c r="H622" i="1"/>
  <c r="H621" i="1"/>
  <c r="H620" i="1"/>
  <c r="H619" i="1"/>
  <c r="H618" i="1"/>
  <c r="H617" i="1"/>
  <c r="H616" i="1"/>
  <c r="H615" i="1"/>
  <c r="H614" i="1"/>
  <c r="H613" i="1"/>
  <c r="H612" i="1"/>
  <c r="H611" i="1"/>
  <c r="H610" i="1"/>
  <c r="H609" i="1"/>
  <c r="H608" i="1"/>
  <c r="H607" i="1"/>
  <c r="H606" i="1"/>
  <c r="H605" i="1"/>
  <c r="H604" i="1"/>
  <c r="H603" i="1"/>
  <c r="H602" i="1"/>
  <c r="H601" i="1"/>
  <c r="H600" i="1"/>
  <c r="H599" i="1"/>
  <c r="H598" i="1"/>
  <c r="H597" i="1"/>
  <c r="H596" i="1"/>
  <c r="H595" i="1"/>
  <c r="H594" i="1"/>
  <c r="H593" i="1"/>
  <c r="H592" i="1"/>
  <c r="H591" i="1"/>
  <c r="H590" i="1"/>
  <c r="H589" i="1"/>
  <c r="H588" i="1"/>
  <c r="H587" i="1"/>
  <c r="H586" i="1"/>
  <c r="H585" i="1"/>
  <c r="H584" i="1"/>
  <c r="H583" i="1"/>
  <c r="H582" i="1"/>
  <c r="H581" i="1"/>
  <c r="H580" i="1"/>
  <c r="H579" i="1"/>
  <c r="H578" i="1"/>
  <c r="H577" i="1"/>
  <c r="H576" i="1"/>
  <c r="H575" i="1"/>
  <c r="H574" i="1"/>
  <c r="H573" i="1"/>
  <c r="H572" i="1"/>
  <c r="H571" i="1"/>
  <c r="H570" i="1"/>
  <c r="H569" i="1"/>
  <c r="H568" i="1"/>
  <c r="H567" i="1"/>
  <c r="H566" i="1"/>
  <c r="H565" i="1"/>
  <c r="H564" i="1"/>
  <c r="H563" i="1"/>
  <c r="H562" i="1"/>
  <c r="H561" i="1"/>
  <c r="H560" i="1"/>
  <c r="H559" i="1"/>
  <c r="H558" i="1"/>
  <c r="H557" i="1"/>
  <c r="H556" i="1"/>
  <c r="H555" i="1"/>
  <c r="H554" i="1"/>
  <c r="H553" i="1"/>
  <c r="H552" i="1"/>
  <c r="H551" i="1"/>
  <c r="H550" i="1"/>
  <c r="H549" i="1"/>
  <c r="H548" i="1"/>
  <c r="H547" i="1"/>
  <c r="H546" i="1"/>
  <c r="H545" i="1"/>
  <c r="H544" i="1"/>
  <c r="H543" i="1"/>
  <c r="H542" i="1"/>
  <c r="H541" i="1"/>
  <c r="H540" i="1"/>
  <c r="H539" i="1"/>
  <c r="H538" i="1"/>
  <c r="H537" i="1"/>
  <c r="H536" i="1"/>
  <c r="H535" i="1"/>
  <c r="H534" i="1"/>
  <c r="H533" i="1"/>
  <c r="H532" i="1"/>
  <c r="H531" i="1"/>
  <c r="H530" i="1"/>
  <c r="H529" i="1"/>
  <c r="H528" i="1"/>
  <c r="H527" i="1"/>
  <c r="H526" i="1"/>
  <c r="H525" i="1"/>
  <c r="H524" i="1"/>
  <c r="H523" i="1"/>
  <c r="H522" i="1"/>
  <c r="H521" i="1"/>
  <c r="H520" i="1"/>
  <c r="H519" i="1"/>
  <c r="H518" i="1"/>
  <c r="H517" i="1"/>
  <c r="H516" i="1"/>
  <c r="H515" i="1"/>
  <c r="H514" i="1"/>
  <c r="H513" i="1"/>
  <c r="H512" i="1"/>
  <c r="H511" i="1"/>
  <c r="H510" i="1"/>
  <c r="H509" i="1"/>
  <c r="H508" i="1"/>
  <c r="H507" i="1"/>
  <c r="H506" i="1"/>
  <c r="H505" i="1"/>
  <c r="H504" i="1"/>
  <c r="H503" i="1"/>
  <c r="H502" i="1"/>
  <c r="H501" i="1"/>
  <c r="H500" i="1"/>
  <c r="H499" i="1"/>
  <c r="H498" i="1"/>
  <c r="H497" i="1"/>
  <c r="H496" i="1"/>
  <c r="H495" i="1"/>
  <c r="H494" i="1"/>
  <c r="H493" i="1"/>
  <c r="H492" i="1"/>
  <c r="H491" i="1"/>
  <c r="H490" i="1"/>
  <c r="H489" i="1"/>
  <c r="H488" i="1"/>
  <c r="H487" i="1"/>
  <c r="H486" i="1"/>
  <c r="H485" i="1"/>
  <c r="H484" i="1"/>
  <c r="H483" i="1"/>
  <c r="H482" i="1"/>
  <c r="H481" i="1"/>
  <c r="H480" i="1"/>
  <c r="H479" i="1"/>
  <c r="H478" i="1"/>
  <c r="H477" i="1"/>
  <c r="H476" i="1"/>
  <c r="H475" i="1"/>
  <c r="H474" i="1"/>
  <c r="H473" i="1"/>
  <c r="H472" i="1"/>
  <c r="H471" i="1"/>
  <c r="H470" i="1"/>
  <c r="H469" i="1"/>
  <c r="H468" i="1"/>
  <c r="H467" i="1"/>
  <c r="H466" i="1"/>
  <c r="H465" i="1"/>
  <c r="H464" i="1"/>
  <c r="H463" i="1"/>
  <c r="H462" i="1"/>
  <c r="H461" i="1"/>
  <c r="H460" i="1"/>
  <c r="H459" i="1"/>
  <c r="H458" i="1"/>
  <c r="H457" i="1"/>
  <c r="H456" i="1"/>
  <c r="H455" i="1"/>
  <c r="H454" i="1"/>
  <c r="H453" i="1"/>
  <c r="H452" i="1"/>
  <c r="H451" i="1"/>
  <c r="H450" i="1"/>
  <c r="H449" i="1"/>
  <c r="H448" i="1"/>
  <c r="H447" i="1"/>
  <c r="H446" i="1"/>
  <c r="H445" i="1"/>
  <c r="H444" i="1"/>
  <c r="H443" i="1"/>
  <c r="H442" i="1"/>
  <c r="H441" i="1"/>
  <c r="H440" i="1"/>
  <c r="H439" i="1"/>
  <c r="H438" i="1"/>
  <c r="H437" i="1"/>
  <c r="H436" i="1"/>
  <c r="H435" i="1"/>
  <c r="H434" i="1"/>
  <c r="H433" i="1"/>
  <c r="H432" i="1"/>
  <c r="H431" i="1"/>
  <c r="H430" i="1"/>
  <c r="H429" i="1"/>
  <c r="H428" i="1"/>
  <c r="H427" i="1"/>
  <c r="H426" i="1"/>
  <c r="H425" i="1"/>
  <c r="H424" i="1"/>
  <c r="H423" i="1"/>
  <c r="H422" i="1"/>
  <c r="H421" i="1"/>
  <c r="H420" i="1"/>
  <c r="H419" i="1"/>
  <c r="H418" i="1"/>
  <c r="H417" i="1"/>
  <c r="H416" i="1"/>
  <c r="H415" i="1"/>
  <c r="H414" i="1"/>
  <c r="H413" i="1"/>
  <c r="H412" i="1"/>
  <c r="H411" i="1"/>
  <c r="H410" i="1"/>
  <c r="H409" i="1"/>
  <c r="H408" i="1"/>
  <c r="H407" i="1"/>
  <c r="H406" i="1"/>
  <c r="H405" i="1"/>
  <c r="H404" i="1"/>
  <c r="H403" i="1"/>
  <c r="H402" i="1"/>
  <c r="H401" i="1"/>
  <c r="H400" i="1"/>
  <c r="H399" i="1"/>
  <c r="H398" i="1"/>
  <c r="H397" i="1"/>
  <c r="H396" i="1"/>
  <c r="H395" i="1"/>
  <c r="H394" i="1"/>
  <c r="H393" i="1"/>
  <c r="H392" i="1"/>
  <c r="H391" i="1"/>
  <c r="H390" i="1"/>
  <c r="H389" i="1"/>
  <c r="H388" i="1"/>
  <c r="H387" i="1"/>
  <c r="H386" i="1"/>
  <c r="H385" i="1"/>
  <c r="H384" i="1"/>
  <c r="H383" i="1"/>
  <c r="H382" i="1"/>
  <c r="H381" i="1"/>
  <c r="H380" i="1"/>
  <c r="H379" i="1"/>
  <c r="H378" i="1"/>
  <c r="H377" i="1"/>
  <c r="H376" i="1"/>
  <c r="H375" i="1"/>
  <c r="H374" i="1"/>
  <c r="H373" i="1"/>
  <c r="H372" i="1"/>
  <c r="H371" i="1"/>
  <c r="H370" i="1"/>
  <c r="H369" i="1"/>
  <c r="H368" i="1"/>
  <c r="H367" i="1"/>
  <c r="H366" i="1"/>
  <c r="H365" i="1"/>
  <c r="H364" i="1"/>
  <c r="H363" i="1"/>
  <c r="H362" i="1"/>
  <c r="H361" i="1"/>
  <c r="H360" i="1"/>
  <c r="H359" i="1"/>
  <c r="H358" i="1"/>
  <c r="H357" i="1"/>
  <c r="H356" i="1"/>
  <c r="H355" i="1"/>
  <c r="H354" i="1"/>
  <c r="H353" i="1"/>
  <c r="H352" i="1"/>
  <c r="H351" i="1"/>
  <c r="H350" i="1"/>
  <c r="H349" i="1"/>
  <c r="H348" i="1"/>
  <c r="H347" i="1"/>
  <c r="H346" i="1"/>
  <c r="H345" i="1"/>
  <c r="H344" i="1"/>
  <c r="H343" i="1"/>
  <c r="H342" i="1"/>
  <c r="H341" i="1"/>
  <c r="H340" i="1"/>
  <c r="H339" i="1"/>
  <c r="H338" i="1"/>
  <c r="H337" i="1"/>
  <c r="H336" i="1"/>
  <c r="H335" i="1"/>
  <c r="H334" i="1"/>
  <c r="H333" i="1"/>
  <c r="H332" i="1"/>
  <c r="H331" i="1"/>
  <c r="H330" i="1"/>
  <c r="H329" i="1"/>
  <c r="H328" i="1"/>
  <c r="H327" i="1"/>
  <c r="H326" i="1"/>
  <c r="H325" i="1"/>
  <c r="H324" i="1"/>
  <c r="H323" i="1"/>
  <c r="H322" i="1"/>
  <c r="H321" i="1"/>
  <c r="H320" i="1"/>
  <c r="H319" i="1"/>
  <c r="H318" i="1"/>
  <c r="H317" i="1"/>
  <c r="H316" i="1"/>
  <c r="H315" i="1"/>
  <c r="H314" i="1"/>
  <c r="H313" i="1"/>
  <c r="H312" i="1"/>
  <c r="H311" i="1"/>
  <c r="H310" i="1"/>
  <c r="H309" i="1"/>
  <c r="H308" i="1"/>
  <c r="H307" i="1"/>
  <c r="H306" i="1"/>
  <c r="H305" i="1"/>
  <c r="H304" i="1"/>
  <c r="H303" i="1"/>
  <c r="H302" i="1"/>
  <c r="H301" i="1"/>
  <c r="H300" i="1"/>
  <c r="H299" i="1"/>
  <c r="H298" i="1"/>
  <c r="H297" i="1"/>
  <c r="H296" i="1"/>
  <c r="H295" i="1"/>
  <c r="H294" i="1"/>
  <c r="H293" i="1"/>
  <c r="H292" i="1"/>
  <c r="H291" i="1"/>
  <c r="H290" i="1"/>
  <c r="H289" i="1"/>
  <c r="H288" i="1"/>
  <c r="H287" i="1"/>
  <c r="H286" i="1"/>
  <c r="H285" i="1"/>
  <c r="H284" i="1"/>
  <c r="H283" i="1"/>
  <c r="H282" i="1"/>
  <c r="H281" i="1"/>
  <c r="H280" i="1"/>
  <c r="H279" i="1"/>
  <c r="H278" i="1"/>
  <c r="H277" i="1"/>
  <c r="H276" i="1"/>
  <c r="H275" i="1"/>
  <c r="H274" i="1"/>
  <c r="H273" i="1"/>
  <c r="H272" i="1"/>
  <c r="H271" i="1"/>
  <c r="H270" i="1"/>
  <c r="H269" i="1"/>
  <c r="H268" i="1"/>
  <c r="H267" i="1"/>
  <c r="H266" i="1"/>
  <c r="H265" i="1"/>
  <c r="H264" i="1"/>
  <c r="H263" i="1"/>
  <c r="H262" i="1"/>
  <c r="H261" i="1"/>
  <c r="H260" i="1"/>
  <c r="H259" i="1"/>
  <c r="H258" i="1"/>
  <c r="H257" i="1"/>
  <c r="H256" i="1"/>
  <c r="H255" i="1"/>
  <c r="H254" i="1"/>
  <c r="H253" i="1"/>
  <c r="H252" i="1"/>
  <c r="H251" i="1"/>
  <c r="H250" i="1"/>
  <c r="H249" i="1"/>
  <c r="H248" i="1"/>
  <c r="H247" i="1"/>
  <c r="H246" i="1"/>
  <c r="H245" i="1"/>
  <c r="H244" i="1"/>
  <c r="H243" i="1"/>
  <c r="H242" i="1"/>
  <c r="H241" i="1"/>
  <c r="H240" i="1"/>
  <c r="H239" i="1"/>
  <c r="H238" i="1"/>
  <c r="H237" i="1"/>
  <c r="H236" i="1"/>
  <c r="H235" i="1"/>
  <c r="H234" i="1"/>
  <c r="H233" i="1"/>
  <c r="H232" i="1"/>
  <c r="H231" i="1"/>
  <c r="H230" i="1"/>
  <c r="H229" i="1"/>
  <c r="H228" i="1"/>
  <c r="H227" i="1"/>
  <c r="H226" i="1"/>
  <c r="H225" i="1"/>
  <c r="H224" i="1"/>
  <c r="H223" i="1"/>
  <c r="H222" i="1"/>
  <c r="H221" i="1"/>
  <c r="H220" i="1"/>
  <c r="H219" i="1"/>
  <c r="H218" i="1"/>
  <c r="H217" i="1"/>
  <c r="H216" i="1"/>
  <c r="H215" i="1"/>
  <c r="H214" i="1"/>
  <c r="H213" i="1"/>
  <c r="H212" i="1"/>
  <c r="H211" i="1"/>
  <c r="H210" i="1"/>
  <c r="H209" i="1"/>
  <c r="H208" i="1"/>
  <c r="H207" i="1"/>
  <c r="H206" i="1"/>
  <c r="H205" i="1"/>
  <c r="H204" i="1"/>
  <c r="H203" i="1"/>
  <c r="H202" i="1"/>
  <c r="H201" i="1"/>
  <c r="H200" i="1"/>
  <c r="H199" i="1"/>
  <c r="H198" i="1"/>
  <c r="H197" i="1"/>
  <c r="H196" i="1"/>
  <c r="H195" i="1"/>
  <c r="H194" i="1"/>
  <c r="H193" i="1"/>
  <c r="H192" i="1"/>
  <c r="H191" i="1"/>
  <c r="H190" i="1"/>
  <c r="H189" i="1"/>
  <c r="H188" i="1"/>
  <c r="H187" i="1"/>
  <c r="H186" i="1"/>
  <c r="H185" i="1"/>
  <c r="H184" i="1"/>
  <c r="H183" i="1"/>
  <c r="H182" i="1"/>
  <c r="H181" i="1"/>
  <c r="H180" i="1"/>
  <c r="H179" i="1"/>
  <c r="H178" i="1"/>
  <c r="H177" i="1"/>
  <c r="H176" i="1"/>
  <c r="H175" i="1"/>
  <c r="H174" i="1"/>
  <c r="H173" i="1"/>
  <c r="H172" i="1"/>
  <c r="H171" i="1"/>
  <c r="H170" i="1"/>
  <c r="H169" i="1"/>
  <c r="H168" i="1"/>
  <c r="H167" i="1"/>
  <c r="H166" i="1"/>
  <c r="H165" i="1"/>
  <c r="H164" i="1"/>
  <c r="H163" i="1"/>
  <c r="H162" i="1"/>
  <c r="H161" i="1"/>
  <c r="H160" i="1"/>
  <c r="H159" i="1"/>
  <c r="H158" i="1"/>
  <c r="H157" i="1"/>
  <c r="H156" i="1"/>
  <c r="H155" i="1"/>
  <c r="H154" i="1"/>
  <c r="H153" i="1"/>
  <c r="H152" i="1"/>
  <c r="H151" i="1"/>
  <c r="H150" i="1"/>
  <c r="H149" i="1"/>
  <c r="H148" i="1"/>
  <c r="H147" i="1"/>
  <c r="H146" i="1"/>
  <c r="H145" i="1"/>
  <c r="H144" i="1"/>
  <c r="H143" i="1"/>
  <c r="H142" i="1"/>
  <c r="H141" i="1"/>
  <c r="H140" i="1"/>
  <c r="H139" i="1"/>
  <c r="H138" i="1"/>
  <c r="H137" i="1"/>
  <c r="H136" i="1"/>
  <c r="H135" i="1"/>
  <c r="H134" i="1"/>
  <c r="H133" i="1"/>
  <c r="H132" i="1"/>
  <c r="H131" i="1"/>
  <c r="H130" i="1"/>
  <c r="H129" i="1"/>
  <c r="H128" i="1"/>
  <c r="H127" i="1"/>
  <c r="H126" i="1"/>
  <c r="H125" i="1"/>
  <c r="H124" i="1"/>
  <c r="H123" i="1"/>
  <c r="H122" i="1"/>
  <c r="H121" i="1"/>
  <c r="H120" i="1"/>
  <c r="H119" i="1"/>
  <c r="H118" i="1"/>
  <c r="H117" i="1"/>
  <c r="H116" i="1"/>
  <c r="H115" i="1"/>
  <c r="H114" i="1"/>
  <c r="H113" i="1"/>
  <c r="H112" i="1"/>
  <c r="H111" i="1"/>
  <c r="H110" i="1"/>
  <c r="H109" i="1"/>
  <c r="H108" i="1"/>
  <c r="H107" i="1"/>
  <c r="H106" i="1"/>
  <c r="H105" i="1"/>
  <c r="H104" i="1"/>
  <c r="H103" i="1"/>
  <c r="H102" i="1"/>
  <c r="H101" i="1"/>
  <c r="H100" i="1"/>
  <c r="H99" i="1"/>
  <c r="H98" i="1"/>
  <c r="H97" i="1"/>
  <c r="H96" i="1"/>
  <c r="H95" i="1"/>
  <c r="H94" i="1"/>
  <c r="H93" i="1"/>
  <c r="H92" i="1"/>
  <c r="H91" i="1"/>
  <c r="H90" i="1"/>
  <c r="H89" i="1"/>
  <c r="H88" i="1"/>
  <c r="H87" i="1"/>
  <c r="H86" i="1"/>
  <c r="H85" i="1"/>
  <c r="H84" i="1"/>
  <c r="H83" i="1"/>
  <c r="H82" i="1"/>
  <c r="H81" i="1"/>
  <c r="H80" i="1"/>
  <c r="H79" i="1"/>
  <c r="H78" i="1"/>
  <c r="H77" i="1"/>
  <c r="H76" i="1"/>
  <c r="H75" i="1"/>
  <c r="H74" i="1"/>
  <c r="H73" i="1"/>
  <c r="H72" i="1"/>
  <c r="H71" i="1"/>
  <c r="H70" i="1"/>
  <c r="H69" i="1"/>
  <c r="H68" i="1"/>
  <c r="H67" i="1"/>
  <c r="H66" i="1"/>
  <c r="H65" i="1"/>
  <c r="H64" i="1"/>
  <c r="H63" i="1"/>
  <c r="H62" i="1"/>
  <c r="H61" i="1"/>
  <c r="H60" i="1"/>
  <c r="H59" i="1"/>
  <c r="H58" i="1"/>
  <c r="H57" i="1"/>
  <c r="H56" i="1"/>
  <c r="H55" i="1"/>
  <c r="H54" i="1"/>
  <c r="H53" i="1"/>
  <c r="H52" i="1"/>
  <c r="H51" i="1"/>
  <c r="H50" i="1"/>
  <c r="H49" i="1"/>
  <c r="H48" i="1"/>
  <c r="H47" i="1"/>
  <c r="H46" i="1"/>
  <c r="H45" i="1"/>
  <c r="H44" i="1"/>
  <c r="H43" i="1"/>
  <c r="H42" i="1"/>
  <c r="H41" i="1"/>
  <c r="H40" i="1"/>
  <c r="H39" i="1"/>
  <c r="H38" i="1"/>
  <c r="H37" i="1"/>
  <c r="H36" i="1"/>
  <c r="H35" i="1"/>
  <c r="H34" i="1"/>
  <c r="H33" i="1"/>
  <c r="H32" i="1"/>
  <c r="H31" i="1"/>
  <c r="H30" i="1"/>
  <c r="H29" i="1"/>
  <c r="H28" i="1"/>
  <c r="H27" i="1"/>
  <c r="H26" i="1"/>
  <c r="H25" i="1"/>
  <c r="H24" i="1"/>
  <c r="H23" i="1"/>
  <c r="H22" i="1"/>
  <c r="H21" i="1"/>
  <c r="H20" i="1"/>
  <c r="H19" i="1"/>
  <c r="H18" i="1"/>
  <c r="H17" i="1"/>
  <c r="H16" i="1"/>
  <c r="H15" i="1"/>
  <c r="H14" i="1"/>
  <c r="H13" i="1"/>
  <c r="H12" i="1"/>
  <c r="H11" i="1"/>
  <c r="H10" i="1"/>
  <c r="H9" i="1"/>
  <c r="H8" i="1"/>
  <c r="H7" i="1"/>
  <c r="H6" i="1"/>
  <c r="H5" i="1"/>
  <c r="H4" i="1"/>
  <c r="H3" i="1"/>
  <c r="C3" i="2" l="1"/>
  <c r="C10" i="2" s="1"/>
  <c r="O12" i="2"/>
  <c r="N12" i="2"/>
  <c r="M12" i="2"/>
  <c r="L12" i="2"/>
  <c r="H13" i="2"/>
  <c r="H29" i="2" s="1"/>
  <c r="P7" i="2"/>
  <c r="H23" i="2"/>
  <c r="O7" i="2"/>
  <c r="N7" i="2"/>
  <c r="M7" i="2"/>
  <c r="L7" i="2"/>
  <c r="K12" i="2"/>
  <c r="H8" i="2"/>
  <c r="H9" i="2"/>
  <c r="O9" i="2" s="1"/>
  <c r="H28" i="2"/>
  <c r="G28" i="2" s="1"/>
  <c r="K7" i="2"/>
  <c r="H14" i="2"/>
  <c r="K14" i="2" s="1"/>
  <c r="K31" i="2"/>
  <c r="H16" i="2"/>
  <c r="N16" i="2" s="1"/>
  <c r="H15" i="2"/>
  <c r="M15" i="2" s="1"/>
  <c r="E5" i="2"/>
  <c r="C4" i="2"/>
  <c r="D6" i="2"/>
  <c r="D5" i="2"/>
  <c r="E4" i="2"/>
  <c r="D3" i="2"/>
  <c r="C5" i="2"/>
  <c r="G3" i="2"/>
  <c r="G4" i="2"/>
  <c r="F3" i="2"/>
  <c r="F4" i="2"/>
  <c r="E3" i="2"/>
  <c r="D4" i="2"/>
  <c r="C6" i="2"/>
  <c r="G6" i="2"/>
  <c r="G5" i="2"/>
  <c r="F6" i="2"/>
  <c r="F5" i="2"/>
  <c r="E6" i="2"/>
  <c r="H11" i="2"/>
  <c r="L11" i="2" s="1"/>
  <c r="E28" i="2" l="1"/>
  <c r="D28" i="2"/>
  <c r="H4" i="2"/>
  <c r="L4" i="2" s="1"/>
  <c r="O4" i="2"/>
  <c r="F28" i="2"/>
  <c r="O3" i="2"/>
  <c r="H6" i="2"/>
  <c r="L6" i="2" s="1"/>
  <c r="N15" i="2"/>
  <c r="M4" i="2"/>
  <c r="O15" i="2"/>
  <c r="L14" i="2"/>
  <c r="H3" i="2"/>
  <c r="H19" i="2" s="1"/>
  <c r="M3" i="2"/>
  <c r="H30" i="2"/>
  <c r="K3" i="2"/>
  <c r="C19" i="2" s="1"/>
  <c r="M11" i="2"/>
  <c r="L13" i="2"/>
  <c r="D29" i="2" s="1"/>
  <c r="N14" i="2"/>
  <c r="M13" i="2"/>
  <c r="E29" i="2" s="1"/>
  <c r="K13" i="2"/>
  <c r="C29" i="2" s="1"/>
  <c r="O14" i="2"/>
  <c r="N13" i="2"/>
  <c r="F29" i="2" s="1"/>
  <c r="C28" i="2"/>
  <c r="O13" i="2"/>
  <c r="G29" i="2" s="1"/>
  <c r="C26" i="2"/>
  <c r="L9" i="2"/>
  <c r="H24" i="2"/>
  <c r="P8" i="2"/>
  <c r="L8" i="2"/>
  <c r="G23" i="2"/>
  <c r="P11" i="2"/>
  <c r="N11" i="2"/>
  <c r="O11" i="2"/>
  <c r="K15" i="2"/>
  <c r="N8" i="2"/>
  <c r="C23" i="2"/>
  <c r="M14" i="2"/>
  <c r="L15" i="2"/>
  <c r="O8" i="2"/>
  <c r="K11" i="2"/>
  <c r="K8" i="2"/>
  <c r="P9" i="2"/>
  <c r="H25" i="2"/>
  <c r="L16" i="2"/>
  <c r="M16" i="2"/>
  <c r="D23" i="2"/>
  <c r="M8" i="2"/>
  <c r="F23" i="2"/>
  <c r="K16" i="2"/>
  <c r="M9" i="2"/>
  <c r="N9" i="2"/>
  <c r="E23" i="2"/>
  <c r="K9" i="2"/>
  <c r="O16" i="2"/>
  <c r="K32" i="2"/>
  <c r="H32" i="2" s="1"/>
  <c r="H31" i="2"/>
  <c r="F10" i="2"/>
  <c r="G10" i="2"/>
  <c r="E10" i="2"/>
  <c r="D10" i="2"/>
  <c r="H5" i="2"/>
  <c r="M5" i="2" s="1"/>
  <c r="N4" i="2" l="1"/>
  <c r="N3" i="2"/>
  <c r="M6" i="2"/>
  <c r="K4" i="2"/>
  <c r="K5" i="2"/>
  <c r="F30" i="2"/>
  <c r="O5" i="2"/>
  <c r="N5" i="2"/>
  <c r="C30" i="2"/>
  <c r="G30" i="2"/>
  <c r="D30" i="2"/>
  <c r="K6" i="2"/>
  <c r="H22" i="2"/>
  <c r="P6" i="2"/>
  <c r="N6" i="2"/>
  <c r="O6" i="2"/>
  <c r="H21" i="2"/>
  <c r="P5" i="2"/>
  <c r="L5" i="2"/>
  <c r="E30" i="2"/>
  <c r="P3" i="2"/>
  <c r="L3" i="2"/>
  <c r="P4" i="2"/>
  <c r="H20" i="2"/>
  <c r="G25" i="2"/>
  <c r="E25" i="2"/>
  <c r="C25" i="2"/>
  <c r="F25" i="2"/>
  <c r="D25" i="2"/>
  <c r="G24" i="2"/>
  <c r="F24" i="2"/>
  <c r="E24" i="2"/>
  <c r="D24" i="2"/>
  <c r="C24" i="2"/>
  <c r="H10" i="2"/>
  <c r="M10" i="2" s="1"/>
  <c r="E26" i="2"/>
  <c r="D26" i="2"/>
  <c r="G26" i="2"/>
  <c r="F26" i="2"/>
  <c r="D31" i="2"/>
  <c r="C31" i="2"/>
  <c r="E31" i="2"/>
  <c r="G31" i="2"/>
  <c r="F31" i="2"/>
  <c r="G32" i="2"/>
  <c r="F32" i="2"/>
  <c r="E32" i="2"/>
  <c r="D32" i="2"/>
  <c r="C32" i="2"/>
  <c r="L10" i="2" l="1"/>
  <c r="O10" i="2"/>
  <c r="N10" i="2"/>
  <c r="G19" i="2"/>
  <c r="D19" i="2"/>
  <c r="E19" i="2"/>
  <c r="F19" i="2"/>
  <c r="G21" i="2"/>
  <c r="C21" i="2"/>
  <c r="D21" i="2"/>
  <c r="E21" i="2"/>
  <c r="F21" i="2"/>
  <c r="F27" i="2" s="1"/>
  <c r="E20" i="2"/>
  <c r="D20" i="2"/>
  <c r="C20" i="2"/>
  <c r="G20" i="2"/>
  <c r="F20" i="2"/>
  <c r="G22" i="2"/>
  <c r="F22" i="2"/>
  <c r="E22" i="2"/>
  <c r="D22" i="2"/>
  <c r="C22" i="2"/>
  <c r="P10" i="2"/>
  <c r="H26" i="2"/>
  <c r="H27" i="2" s="1"/>
  <c r="K10" i="2"/>
  <c r="C27" i="2" l="1"/>
  <c r="E27" i="2"/>
  <c r="D27" i="2"/>
  <c r="G27" i="2"/>
  <c r="U3" i="6" l="1"/>
  <c r="V3" i="6" l="1"/>
  <c r="N3" i="13" s="1"/>
  <c r="R3" i="13" s="1"/>
  <c r="U3" i="9"/>
  <c r="V3" i="9" s="1"/>
  <c r="B271" i="12" s="1"/>
  <c r="J3" i="9"/>
  <c r="K3" i="9" s="1"/>
  <c r="B270" i="12" s="1"/>
  <c r="C271" i="12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Zhu Deng</author>
  </authors>
  <commentList>
    <comment ref="K19" authorId="0" shapeId="0" xr:uid="{3A654686-C228-CD4B-9637-4FBDF823976B}">
      <text>
        <r>
          <rPr>
            <b/>
            <sz val="10"/>
            <color rgb="FF000000"/>
            <rFont val="Tahoma"/>
            <family val="2"/>
          </rPr>
          <t>Zhu Deng: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Natur 2018
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GCP2019: 2.60%</t>
        </r>
      </text>
    </comment>
    <comment ref="L19" authorId="0" shapeId="0" xr:uid="{446AD14D-9B6A-7048-8169-15A15A76871D}">
      <text>
        <r>
          <rPr>
            <b/>
            <sz val="10"/>
            <color rgb="FF000000"/>
            <rFont val="Tahoma"/>
            <family val="2"/>
          </rPr>
          <t>Zhu Deng: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Natur 2018
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GCP2019: 2.60%</t>
        </r>
      </text>
    </comment>
  </commentList>
</comments>
</file>

<file path=xl/sharedStrings.xml><?xml version="1.0" encoding="utf-8"?>
<sst xmlns="http://schemas.openxmlformats.org/spreadsheetml/2006/main" count="25797" uniqueCount="588">
  <si>
    <t>IPCC-Annex</t>
  </si>
  <si>
    <t>World Region</t>
  </si>
  <si>
    <t>ISO_A3</t>
  </si>
  <si>
    <t>Name</t>
  </si>
  <si>
    <t>IPCC</t>
  </si>
  <si>
    <t>IPCC_description</t>
  </si>
  <si>
    <t>Sector</t>
  </si>
  <si>
    <t>Annex_I</t>
  </si>
  <si>
    <t>Canada</t>
  </si>
  <si>
    <t>CAN</t>
  </si>
  <si>
    <t>1A1a</t>
  </si>
  <si>
    <t>Public electricity and heat production</t>
  </si>
  <si>
    <t>1A1bc</t>
  </si>
  <si>
    <t>Other Energy Industries</t>
  </si>
  <si>
    <t>1A2</t>
  </si>
  <si>
    <t>Manufacturing Industries and Construction</t>
  </si>
  <si>
    <t>1A3a</t>
  </si>
  <si>
    <t>Domestic aviation</t>
  </si>
  <si>
    <t>1A3b</t>
  </si>
  <si>
    <t>Road transportation</t>
  </si>
  <si>
    <t>1A3c</t>
  </si>
  <si>
    <t>Rail transportation</t>
  </si>
  <si>
    <t>1A3d</t>
  </si>
  <si>
    <t>Inland navigation</t>
  </si>
  <si>
    <t>1A3e</t>
  </si>
  <si>
    <t>Other transportation</t>
  </si>
  <si>
    <t>1A4</t>
  </si>
  <si>
    <t>Residential and other sectors</t>
  </si>
  <si>
    <t>1B1</t>
  </si>
  <si>
    <t>Fugitive emissions from solid fuels</t>
  </si>
  <si>
    <t>1B2</t>
  </si>
  <si>
    <t>Fugitive emissions from gaseous fuels</t>
  </si>
  <si>
    <t>Fugitive emissions from oil and gas</t>
  </si>
  <si>
    <t>2A1</t>
  </si>
  <si>
    <t>Cement production</t>
  </si>
  <si>
    <t>2A2</t>
  </si>
  <si>
    <t>Lime production</t>
  </si>
  <si>
    <t>2A3</t>
  </si>
  <si>
    <t>Limestone and dolomite use</t>
  </si>
  <si>
    <t>2A4</t>
  </si>
  <si>
    <t>Soda ash production and use</t>
  </si>
  <si>
    <t>2A7</t>
  </si>
  <si>
    <t>Production of other minerals</t>
  </si>
  <si>
    <t>2B</t>
  </si>
  <si>
    <t>Production of chemicals</t>
  </si>
  <si>
    <t>2C</t>
  </si>
  <si>
    <t>Production of metals</t>
  </si>
  <si>
    <t>2G</t>
  </si>
  <si>
    <t>Non-energy use of lubricants/waxes (CO2)</t>
  </si>
  <si>
    <t>3A</t>
  </si>
  <si>
    <t>Solvent and other product use: paint</t>
  </si>
  <si>
    <t>3B</t>
  </si>
  <si>
    <t>Solvent and other product use: degrease</t>
  </si>
  <si>
    <t>NULL</t>
  </si>
  <si>
    <t>3C</t>
  </si>
  <si>
    <t>Solvent and other product use: chemicals</t>
  </si>
  <si>
    <t>3D</t>
  </si>
  <si>
    <t>Solvent and other product use: other</t>
  </si>
  <si>
    <t>4D4</t>
  </si>
  <si>
    <t>Other direct soil emissions</t>
  </si>
  <si>
    <t>6C</t>
  </si>
  <si>
    <t>Waste incineration</t>
  </si>
  <si>
    <t>Non-Annex_I</t>
  </si>
  <si>
    <t>USA</t>
  </si>
  <si>
    <t>SPM</t>
  </si>
  <si>
    <t>Saint Pierre and Miquelon</t>
  </si>
  <si>
    <t>United States</t>
  </si>
  <si>
    <t>1A5</t>
  </si>
  <si>
    <t>7A</t>
  </si>
  <si>
    <t>Fossil fuel fires</t>
  </si>
  <si>
    <t>Mexico</t>
  </si>
  <si>
    <t>MEX</t>
  </si>
  <si>
    <t>Fugitive emissions from liquid fuels</t>
  </si>
  <si>
    <t>Rest Central America</t>
  </si>
  <si>
    <t>ABW</t>
  </si>
  <si>
    <t>Aruba</t>
  </si>
  <si>
    <t>AIA</t>
  </si>
  <si>
    <t>Anguilla</t>
  </si>
  <si>
    <t>ANT</t>
  </si>
  <si>
    <t>Netherlands Antilles</t>
  </si>
  <si>
    <t>ATG</t>
  </si>
  <si>
    <t>Antigua and Barbuda</t>
  </si>
  <si>
    <t>BHS</t>
  </si>
  <si>
    <t>Bahamas</t>
  </si>
  <si>
    <t>BLZ</t>
  </si>
  <si>
    <t>Belize</t>
  </si>
  <si>
    <t>BMU</t>
  </si>
  <si>
    <t>Bermuda</t>
  </si>
  <si>
    <t>BRB</t>
  </si>
  <si>
    <t>Barbados</t>
  </si>
  <si>
    <t>CRI</t>
  </si>
  <si>
    <t>Costa Rica</t>
  </si>
  <si>
    <t>CUB</t>
  </si>
  <si>
    <t>Cuba</t>
  </si>
  <si>
    <t>CYM</t>
  </si>
  <si>
    <t>Cayman Islands</t>
  </si>
  <si>
    <t>DMA</t>
  </si>
  <si>
    <t>Dominica</t>
  </si>
  <si>
    <t>DOM</t>
  </si>
  <si>
    <t>Dominican Republic</t>
  </si>
  <si>
    <t>GLP</t>
  </si>
  <si>
    <t>Guadeloupe</t>
  </si>
  <si>
    <t>GRD</t>
  </si>
  <si>
    <t>Grenada</t>
  </si>
  <si>
    <t>GTM</t>
  </si>
  <si>
    <t>Guatemala</t>
  </si>
  <si>
    <t>HND</t>
  </si>
  <si>
    <t>Honduras</t>
  </si>
  <si>
    <t>HTI</t>
  </si>
  <si>
    <t>Haiti</t>
  </si>
  <si>
    <t>JAM</t>
  </si>
  <si>
    <t>Jamaica</t>
  </si>
  <si>
    <t>KNA</t>
  </si>
  <si>
    <t>Saint Kitts and Nevis</t>
  </si>
  <si>
    <t>LCA</t>
  </si>
  <si>
    <t>Saint Lucia</t>
  </si>
  <si>
    <t>MTQ</t>
  </si>
  <si>
    <t>Martinique</t>
  </si>
  <si>
    <t>NIC</t>
  </si>
  <si>
    <t>Nicaragua</t>
  </si>
  <si>
    <t>PAN</t>
  </si>
  <si>
    <t>Panama</t>
  </si>
  <si>
    <t>PRI</t>
  </si>
  <si>
    <t>Puerto Rico</t>
  </si>
  <si>
    <t>SLV</t>
  </si>
  <si>
    <t>El Salvador</t>
  </si>
  <si>
    <t>TCA</t>
  </si>
  <si>
    <t>Turks and Caicos Islands</t>
  </si>
  <si>
    <t>TTO</t>
  </si>
  <si>
    <t>Trinidad and Tobago</t>
  </si>
  <si>
    <t>VCT</t>
  </si>
  <si>
    <t>Saint Vincent and the Grenadines</t>
  </si>
  <si>
    <t>VGB</t>
  </si>
  <si>
    <t>Virgin Islands_British</t>
  </si>
  <si>
    <t>Brazil</t>
  </si>
  <si>
    <t>BRA</t>
  </si>
  <si>
    <t>Rest South America</t>
  </si>
  <si>
    <t>ARG</t>
  </si>
  <si>
    <t>Argentina</t>
  </si>
  <si>
    <t>BOL</t>
  </si>
  <si>
    <t>Bolivia</t>
  </si>
  <si>
    <t>CHL</t>
  </si>
  <si>
    <t>Chile</t>
  </si>
  <si>
    <t>COL</t>
  </si>
  <si>
    <t>Colombia</t>
  </si>
  <si>
    <t>ECU</t>
  </si>
  <si>
    <t>Ecuador</t>
  </si>
  <si>
    <t>FLK</t>
  </si>
  <si>
    <t>Falkland Islands (Malvinas)</t>
  </si>
  <si>
    <t>GUF</t>
  </si>
  <si>
    <t>French Guiana</t>
  </si>
  <si>
    <t>GUY</t>
  </si>
  <si>
    <t>Guyana</t>
  </si>
  <si>
    <t>PER</t>
  </si>
  <si>
    <t>Peru</t>
  </si>
  <si>
    <t>PRY</t>
  </si>
  <si>
    <t>Paraguay</t>
  </si>
  <si>
    <t>SUR</t>
  </si>
  <si>
    <t>Suriname</t>
  </si>
  <si>
    <t>URY</t>
  </si>
  <si>
    <t>Uruguay</t>
  </si>
  <si>
    <t>VEN</t>
  </si>
  <si>
    <t>Venezuela</t>
  </si>
  <si>
    <t>Northern_Africa</t>
  </si>
  <si>
    <t>DZA</t>
  </si>
  <si>
    <t>Algeria</t>
  </si>
  <si>
    <t>EGY</t>
  </si>
  <si>
    <t>Egypt</t>
  </si>
  <si>
    <t>ESH</t>
  </si>
  <si>
    <t>Western Sahara</t>
  </si>
  <si>
    <t>LBY</t>
  </si>
  <si>
    <t>Libyan Arab Jamahiriya</t>
  </si>
  <si>
    <t>MAR</t>
  </si>
  <si>
    <t>Morocco</t>
  </si>
  <si>
    <t>TUN</t>
  </si>
  <si>
    <t>Tunisia</t>
  </si>
  <si>
    <t>Western_Africa</t>
  </si>
  <si>
    <t>BEN</t>
  </si>
  <si>
    <t>Benin</t>
  </si>
  <si>
    <t>BFA</t>
  </si>
  <si>
    <t>Burkina Faso</t>
  </si>
  <si>
    <t>CAF</t>
  </si>
  <si>
    <t>Central African Republic</t>
  </si>
  <si>
    <t>CIV</t>
  </si>
  <si>
    <t>Cote d'Ivoire</t>
  </si>
  <si>
    <t>CMR</t>
  </si>
  <si>
    <t>Cameroon</t>
  </si>
  <si>
    <t>COD</t>
  </si>
  <si>
    <t>Congo_the Democratic Republic of the</t>
  </si>
  <si>
    <t>COG</t>
  </si>
  <si>
    <t>Congo</t>
  </si>
  <si>
    <t>CPV</t>
  </si>
  <si>
    <t>Cape Verde</t>
  </si>
  <si>
    <t>GAB</t>
  </si>
  <si>
    <t>Gabon</t>
  </si>
  <si>
    <t>GHA</t>
  </si>
  <si>
    <t>Ghana</t>
  </si>
  <si>
    <t>GIN</t>
  </si>
  <si>
    <t>Guinea</t>
  </si>
  <si>
    <t>GMB</t>
  </si>
  <si>
    <t>Gambia</t>
  </si>
  <si>
    <t>GNB</t>
  </si>
  <si>
    <t>Guinea-Bissau</t>
  </si>
  <si>
    <t>GNQ</t>
  </si>
  <si>
    <t>Equatorial Guinea</t>
  </si>
  <si>
    <t>LBR</t>
  </si>
  <si>
    <t>Liberia</t>
  </si>
  <si>
    <t>MLI</t>
  </si>
  <si>
    <t>Mali</t>
  </si>
  <si>
    <t>MRT</t>
  </si>
  <si>
    <t>Mauritania</t>
  </si>
  <si>
    <t>NER</t>
  </si>
  <si>
    <t>Niger</t>
  </si>
  <si>
    <t>NGA</t>
  </si>
  <si>
    <t>Nigeria</t>
  </si>
  <si>
    <t>SEN</t>
  </si>
  <si>
    <t>Senegal</t>
  </si>
  <si>
    <t>SHN</t>
  </si>
  <si>
    <t>Saint Helena</t>
  </si>
  <si>
    <t>SLE</t>
  </si>
  <si>
    <t>Sierra Leone</t>
  </si>
  <si>
    <t>STP</t>
  </si>
  <si>
    <t>Sao Tome and Principe</t>
  </si>
  <si>
    <t>TCD</t>
  </si>
  <si>
    <t>Chad</t>
  </si>
  <si>
    <t>TGO</t>
  </si>
  <si>
    <t>Togo</t>
  </si>
  <si>
    <t>Eastern_Africa</t>
  </si>
  <si>
    <t>BDI</t>
  </si>
  <si>
    <t>Burundi</t>
  </si>
  <si>
    <t>COM</t>
  </si>
  <si>
    <t>Comoros</t>
  </si>
  <si>
    <t>DJI</t>
  </si>
  <si>
    <t>Djibouti</t>
  </si>
  <si>
    <t>ERI</t>
  </si>
  <si>
    <t>Eritrea</t>
  </si>
  <si>
    <t>ETH</t>
  </si>
  <si>
    <t>Ethiopia</t>
  </si>
  <si>
    <t>KEN</t>
  </si>
  <si>
    <t>Kenya</t>
  </si>
  <si>
    <t>MDG</t>
  </si>
  <si>
    <t>Madagascar</t>
  </si>
  <si>
    <t>MUS</t>
  </si>
  <si>
    <t>Mauritius</t>
  </si>
  <si>
    <t>REU</t>
  </si>
  <si>
    <t>Reunion</t>
  </si>
  <si>
    <t>RWA</t>
  </si>
  <si>
    <t>Rwanda</t>
  </si>
  <si>
    <t>SDN</t>
  </si>
  <si>
    <t>Sudan</t>
  </si>
  <si>
    <t>SOM</t>
  </si>
  <si>
    <t>Somalia</t>
  </si>
  <si>
    <t>SYC</t>
  </si>
  <si>
    <t>Seychelles</t>
  </si>
  <si>
    <t>UGA</t>
  </si>
  <si>
    <t>Uganda</t>
  </si>
  <si>
    <t>Southern_Africa</t>
  </si>
  <si>
    <t>AGO</t>
  </si>
  <si>
    <t>Angola</t>
  </si>
  <si>
    <t>BWA</t>
  </si>
  <si>
    <t>Botswana</t>
  </si>
  <si>
    <t>LSO</t>
  </si>
  <si>
    <t>Lesotho</t>
  </si>
  <si>
    <t>MOZ</t>
  </si>
  <si>
    <t>Mozambique</t>
  </si>
  <si>
    <t>MWI</t>
  </si>
  <si>
    <t>Malawi</t>
  </si>
  <si>
    <t>NAM</t>
  </si>
  <si>
    <t>Namibia</t>
  </si>
  <si>
    <t>SWZ</t>
  </si>
  <si>
    <t>Swaziland</t>
  </si>
  <si>
    <t>TZA</t>
  </si>
  <si>
    <t>Tanzania_United Republic of</t>
  </si>
  <si>
    <t>ZAF</t>
  </si>
  <si>
    <t>South Africa</t>
  </si>
  <si>
    <t>ZMB</t>
  </si>
  <si>
    <t>Zambia</t>
  </si>
  <si>
    <t>ZWE</t>
  </si>
  <si>
    <t>Zimbabwe</t>
  </si>
  <si>
    <t>OECD_Europe</t>
  </si>
  <si>
    <t>AUT</t>
  </si>
  <si>
    <t>Austria</t>
  </si>
  <si>
    <t>EU</t>
  </si>
  <si>
    <t>BEL</t>
  </si>
  <si>
    <t>Belgium</t>
  </si>
  <si>
    <t>CHE</t>
  </si>
  <si>
    <t>Switzerland</t>
  </si>
  <si>
    <t>DEU</t>
  </si>
  <si>
    <t>Germany</t>
  </si>
  <si>
    <t>DNK</t>
  </si>
  <si>
    <t>Denmark</t>
  </si>
  <si>
    <t>ESP</t>
  </si>
  <si>
    <t>Spain</t>
  </si>
  <si>
    <t>FIN</t>
  </si>
  <si>
    <t>Finland</t>
  </si>
  <si>
    <t>FRA</t>
  </si>
  <si>
    <t>France</t>
  </si>
  <si>
    <t>FRO</t>
  </si>
  <si>
    <t>Faroe Islands</t>
  </si>
  <si>
    <t>GBR</t>
  </si>
  <si>
    <t>United Kingdom</t>
  </si>
  <si>
    <t>GIB</t>
  </si>
  <si>
    <t>Gibraltar</t>
  </si>
  <si>
    <t>GRC</t>
  </si>
  <si>
    <t>Greece</t>
  </si>
  <si>
    <t>GRL</t>
  </si>
  <si>
    <t>Greenland</t>
  </si>
  <si>
    <t>IRL</t>
  </si>
  <si>
    <t>Ireland</t>
  </si>
  <si>
    <t>ISL</t>
  </si>
  <si>
    <t>Iceland</t>
  </si>
  <si>
    <t>ITA</t>
  </si>
  <si>
    <t>Italy</t>
  </si>
  <si>
    <t>LUX</t>
  </si>
  <si>
    <t>Luxembourg</t>
  </si>
  <si>
    <t>NLD</t>
  </si>
  <si>
    <t>Netherlands</t>
  </si>
  <si>
    <t>NOR</t>
  </si>
  <si>
    <t>Norway</t>
  </si>
  <si>
    <t>PRT</t>
  </si>
  <si>
    <t>Portugal</t>
  </si>
  <si>
    <t>SWE</t>
  </si>
  <si>
    <t>Sweden</t>
  </si>
  <si>
    <t>Central Europe</t>
  </si>
  <si>
    <t>ALB</t>
  </si>
  <si>
    <t>Albania</t>
  </si>
  <si>
    <t>BGR</t>
  </si>
  <si>
    <t>Bulgaria</t>
  </si>
  <si>
    <t>BIH</t>
  </si>
  <si>
    <t>Bosnia and Herzegovina</t>
  </si>
  <si>
    <t>CYP</t>
  </si>
  <si>
    <t>Cyprus</t>
  </si>
  <si>
    <t>CZE</t>
  </si>
  <si>
    <t>Czech Republic</t>
  </si>
  <si>
    <t>EST</t>
  </si>
  <si>
    <t>Estonia</t>
  </si>
  <si>
    <t>HRV</t>
  </si>
  <si>
    <t>Croatia</t>
  </si>
  <si>
    <t>HUN</t>
  </si>
  <si>
    <t>Hungary</t>
  </si>
  <si>
    <t>LTU</t>
  </si>
  <si>
    <t>Lithuania</t>
  </si>
  <si>
    <t>LVA</t>
  </si>
  <si>
    <t>Latvia</t>
  </si>
  <si>
    <t>MKD</t>
  </si>
  <si>
    <t>Macedonia, the former Yugoslav Republic of</t>
  </si>
  <si>
    <t>MLT</t>
  </si>
  <si>
    <t>Malta</t>
  </si>
  <si>
    <t>POL</t>
  </si>
  <si>
    <t>Poland</t>
  </si>
  <si>
    <t>ROU</t>
  </si>
  <si>
    <t>Romania</t>
  </si>
  <si>
    <t>SCG</t>
  </si>
  <si>
    <t>Serbia and Montenegro</t>
  </si>
  <si>
    <t>SVK</t>
  </si>
  <si>
    <t>Slovakia</t>
  </si>
  <si>
    <t>SVN</t>
  </si>
  <si>
    <t>Slovenia</t>
  </si>
  <si>
    <t>Turkey</t>
  </si>
  <si>
    <t>TUR</t>
  </si>
  <si>
    <t>Ukraine +</t>
  </si>
  <si>
    <t>BLR</t>
  </si>
  <si>
    <t>Belarus</t>
  </si>
  <si>
    <t>MDA</t>
  </si>
  <si>
    <t>Moldova, Republic of</t>
  </si>
  <si>
    <t>UKR</t>
  </si>
  <si>
    <t>Ukraine</t>
  </si>
  <si>
    <t>Asia-Stan</t>
  </si>
  <si>
    <t>KAZ</t>
  </si>
  <si>
    <t>Kazakhstan</t>
  </si>
  <si>
    <t>KGZ</t>
  </si>
  <si>
    <t>Kyrgyzstan</t>
  </si>
  <si>
    <t>TJK</t>
  </si>
  <si>
    <t>Tajikistan</t>
  </si>
  <si>
    <t>TKM</t>
  </si>
  <si>
    <t>Turkmenistan</t>
  </si>
  <si>
    <t>UZB</t>
  </si>
  <si>
    <t>Uzbekistan</t>
  </si>
  <si>
    <t>Russia +</t>
  </si>
  <si>
    <t>ARM</t>
  </si>
  <si>
    <t>Armenia</t>
  </si>
  <si>
    <t>AZE</t>
  </si>
  <si>
    <t>Azerbaijan</t>
  </si>
  <si>
    <t>GEO</t>
  </si>
  <si>
    <t>Georgia</t>
  </si>
  <si>
    <t>RUS</t>
  </si>
  <si>
    <t>Russian Federation</t>
  </si>
  <si>
    <t>Middle_East</t>
  </si>
  <si>
    <t>ARE</t>
  </si>
  <si>
    <t>United Arab Emirates</t>
  </si>
  <si>
    <t>BHR</t>
  </si>
  <si>
    <t>Bahrain</t>
  </si>
  <si>
    <t>IRN</t>
  </si>
  <si>
    <t>Iran, Islamic Republic of</t>
  </si>
  <si>
    <t>IRQ</t>
  </si>
  <si>
    <t>Iraq</t>
  </si>
  <si>
    <t>ISR</t>
  </si>
  <si>
    <t>Israel</t>
  </si>
  <si>
    <t>JOR</t>
  </si>
  <si>
    <t>Jordan</t>
  </si>
  <si>
    <t>KWT</t>
  </si>
  <si>
    <t>Kuwait</t>
  </si>
  <si>
    <t>LBN</t>
  </si>
  <si>
    <t>Lebanon</t>
  </si>
  <si>
    <t>OMN</t>
  </si>
  <si>
    <t>Oman</t>
  </si>
  <si>
    <t>QAT</t>
  </si>
  <si>
    <t>Qatar</t>
  </si>
  <si>
    <t>SAU</t>
  </si>
  <si>
    <t>Saudi Arabia</t>
  </si>
  <si>
    <t>SYR</t>
  </si>
  <si>
    <t>Syrian Arab Republic</t>
  </si>
  <si>
    <t>YEM</t>
  </si>
  <si>
    <t>Yemen</t>
  </si>
  <si>
    <t>India +</t>
  </si>
  <si>
    <t>AFG</t>
  </si>
  <si>
    <t>Afghanistan</t>
  </si>
  <si>
    <t>BGD</t>
  </si>
  <si>
    <t>Bangladesh</t>
  </si>
  <si>
    <t>BTN</t>
  </si>
  <si>
    <t>Bhutan</t>
  </si>
  <si>
    <t>IND</t>
  </si>
  <si>
    <t>India</t>
  </si>
  <si>
    <t>LKA</t>
  </si>
  <si>
    <t>Sri Lanka</t>
  </si>
  <si>
    <t>MDV</t>
  </si>
  <si>
    <t>Maldives</t>
  </si>
  <si>
    <t>NPL</t>
  </si>
  <si>
    <t>Nepal</t>
  </si>
  <si>
    <t>PAK</t>
  </si>
  <si>
    <t>Pakistan</t>
  </si>
  <si>
    <t>Korea</t>
  </si>
  <si>
    <t>KOR</t>
  </si>
  <si>
    <t>Korea, Republic of</t>
  </si>
  <si>
    <t>PRK</t>
  </si>
  <si>
    <t>Korea, Democratic People's Republic of</t>
  </si>
  <si>
    <t>China +</t>
  </si>
  <si>
    <t>CHN</t>
  </si>
  <si>
    <t>China</t>
  </si>
  <si>
    <t>HKG</t>
  </si>
  <si>
    <t>Hong Kong</t>
  </si>
  <si>
    <t>MAC</t>
  </si>
  <si>
    <t>Macao</t>
  </si>
  <si>
    <t>MNG</t>
  </si>
  <si>
    <t>Mongolia</t>
  </si>
  <si>
    <t>TWN</t>
  </si>
  <si>
    <t>Taiwan_Province of China</t>
  </si>
  <si>
    <t>Southeastern Asia</t>
  </si>
  <si>
    <t>BRN</t>
  </si>
  <si>
    <t>Brunei Darussalam</t>
  </si>
  <si>
    <t>KHM</t>
  </si>
  <si>
    <t>Cambodia</t>
  </si>
  <si>
    <t>LAO</t>
  </si>
  <si>
    <t>Lao People's Democratic Republic</t>
  </si>
  <si>
    <t>MMR</t>
  </si>
  <si>
    <t>Myanmar</t>
  </si>
  <si>
    <t>MYS</t>
  </si>
  <si>
    <t>Malaysia</t>
  </si>
  <si>
    <t>PHL</t>
  </si>
  <si>
    <t>Philippines</t>
  </si>
  <si>
    <t>SGP</t>
  </si>
  <si>
    <t>Singapore</t>
  </si>
  <si>
    <t>THA</t>
  </si>
  <si>
    <t>Thailand</t>
  </si>
  <si>
    <t>TLS</t>
  </si>
  <si>
    <t>Timor-Leste</t>
  </si>
  <si>
    <t>VNM</t>
  </si>
  <si>
    <t>Viet Nam</t>
  </si>
  <si>
    <t>Indonesia +</t>
  </si>
  <si>
    <t>IDN</t>
  </si>
  <si>
    <t>Indonesia</t>
  </si>
  <si>
    <t>PNG</t>
  </si>
  <si>
    <t>Papua New Guinea</t>
  </si>
  <si>
    <t>Japan</t>
  </si>
  <si>
    <t>JPN</t>
  </si>
  <si>
    <t>Oceania</t>
  </si>
  <si>
    <t>AUS</t>
  </si>
  <si>
    <t>Australia</t>
  </si>
  <si>
    <t>COK</t>
  </si>
  <si>
    <t>Cook Islands</t>
  </si>
  <si>
    <t>FJI</t>
  </si>
  <si>
    <t>Fiji</t>
  </si>
  <si>
    <t>KIR</t>
  </si>
  <si>
    <t>Kiribati</t>
  </si>
  <si>
    <t>NCL</t>
  </si>
  <si>
    <t>New Caledonia</t>
  </si>
  <si>
    <t>NZL</t>
  </si>
  <si>
    <t>New Zealand</t>
  </si>
  <si>
    <t>PLW</t>
  </si>
  <si>
    <t>Palau</t>
  </si>
  <si>
    <t>PYF</t>
  </si>
  <si>
    <t>French Polynesia</t>
  </si>
  <si>
    <t>SLB</t>
  </si>
  <si>
    <t>Solomon Islands</t>
  </si>
  <si>
    <t>TON</t>
  </si>
  <si>
    <t>Tonga</t>
  </si>
  <si>
    <t>VUT</t>
  </si>
  <si>
    <t>Vanuatu</t>
  </si>
  <si>
    <t>WSM</t>
  </si>
  <si>
    <t>Samoa</t>
  </si>
  <si>
    <t>Int. Shipping</t>
  </si>
  <si>
    <t>SEA</t>
  </si>
  <si>
    <t>1C2</t>
  </si>
  <si>
    <t>Memo: International navigation</t>
  </si>
  <si>
    <t>Int. Aviation</t>
  </si>
  <si>
    <t>AIR</t>
  </si>
  <si>
    <t>1C1</t>
  </si>
  <si>
    <t>Memo: International aviation</t>
  </si>
  <si>
    <t>This Study</t>
  </si>
  <si>
    <t>Power</t>
  </si>
  <si>
    <t>Industry (incl. Cement Process)</t>
  </si>
  <si>
    <t>Ground Transport</t>
  </si>
  <si>
    <t>Residential</t>
  </si>
  <si>
    <t>CO2 Emissions in 2018 (MtCO2, EDGAR)</t>
  </si>
  <si>
    <t>Power</t>
    <phoneticPr fontId="0" type="noConversion"/>
  </si>
  <si>
    <t>Residential</t>
    <phoneticPr fontId="0" type="noConversion"/>
  </si>
  <si>
    <t>Domestic Aviation</t>
  </si>
  <si>
    <t>Sum</t>
    <phoneticPr fontId="0" type="noConversion"/>
  </si>
  <si>
    <t>China</t>
    <phoneticPr fontId="0" type="noConversion"/>
  </si>
  <si>
    <t>India</t>
    <phoneticPr fontId="0" type="noConversion"/>
  </si>
  <si>
    <t>EU</t>
    <phoneticPr fontId="0" type="noConversion"/>
  </si>
  <si>
    <t>Row</t>
  </si>
  <si>
    <t>World</t>
  </si>
  <si>
    <t>Sectoral Distribution in 2018 (%, EDGAR)</t>
  </si>
  <si>
    <t>US</t>
    <phoneticPr fontId="0" type="noConversion"/>
  </si>
  <si>
    <t>Emissions 2019</t>
  </si>
  <si>
    <t>Scaling Factor (%)</t>
  </si>
  <si>
    <t>2019 (CB)</t>
  </si>
  <si>
    <t>2019 (GCP)</t>
  </si>
  <si>
    <t>Russia</t>
  </si>
  <si>
    <t>World</t>
    <phoneticPr fontId="0" type="noConversion"/>
  </si>
  <si>
    <t>US</t>
  </si>
  <si>
    <t>Date</t>
  </si>
  <si>
    <t>ROW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</si>
  <si>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</si>
  <si>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</si>
  <si>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</si>
  <si>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</si>
  <si>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</si>
  <si>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</si>
  <si>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</si>
  <si>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</si>
  <si>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</si>
  <si>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</si>
  <si>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</si>
  <si>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</si>
  <si>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Row Labels</t>
  </si>
  <si>
    <t>Sum of India</t>
  </si>
  <si>
    <t>Sum of US</t>
  </si>
  <si>
    <t>Sum of EU</t>
  </si>
  <si>
    <t>Sum of Russia</t>
  </si>
  <si>
    <t>Sum of Japan</t>
  </si>
  <si>
    <t>2019</t>
  </si>
  <si>
    <t>Sum of China</t>
  </si>
  <si>
    <t>Sum of Brazil</t>
  </si>
  <si>
    <t>Sum of ROW</t>
  </si>
  <si>
    <t>Sum of World</t>
  </si>
  <si>
    <t>2020</t>
  </si>
  <si>
    <t>Decline</t>
  </si>
  <si>
    <t>International Aviation</t>
  </si>
  <si>
    <t>Sum of International Aviation</t>
  </si>
  <si>
    <t>mean daily CO2</t>
  </si>
  <si>
    <t>Industry</t>
  </si>
  <si>
    <t>International Shipping</t>
  </si>
  <si>
    <t>Sum of Domestic Aviation</t>
  </si>
  <si>
    <t>CDIAC</t>
  </si>
  <si>
    <t>EDGAR</t>
  </si>
  <si>
    <t>New 
(CDIAC &amp; EDGAR)</t>
  </si>
  <si>
    <t>Mean Daily CO2
(Original Data）</t>
  </si>
  <si>
    <t>Jan-Mar</t>
  </si>
  <si>
    <t>Aviation</t>
  </si>
  <si>
    <t>Sum of Power</t>
  </si>
  <si>
    <t>Sum of Ground Transport</t>
  </si>
  <si>
    <t>Sum of Industry</t>
  </si>
  <si>
    <t>Sum of Residential</t>
  </si>
  <si>
    <t>Sum of Aviation</t>
  </si>
  <si>
    <t>Sum of International Shipping</t>
  </si>
  <si>
    <t>Jan-May</t>
  </si>
  <si>
    <t>Jan-Feb</t>
  </si>
  <si>
    <t>Jan-Apr</t>
  </si>
  <si>
    <t>UK</t>
  </si>
  <si>
    <t>Sum of France</t>
  </si>
  <si>
    <t>Sum of Germany</t>
  </si>
  <si>
    <t>Sum of Italy</t>
  </si>
  <si>
    <t>Sum of Spain</t>
  </si>
  <si>
    <t>Sum of UK</t>
  </si>
  <si>
    <t>Globe</t>
  </si>
  <si>
    <t>Sum of Globe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</si>
</sst>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_);[Red]\(0.00\)"/>
    <numFmt numFmtId="165" formatCode="0.0%"/>
    <numFmt numFmtId="166" formatCode="0.0"/>
  </numFmts>
  <fonts count="15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FF0000"/>
      <name val="Calibri"/>
      <family val="2"/>
      <charset val="134"/>
      <scheme val="minor"/>
    </font>
    <font>
      <b/>
      <sz val="10"/>
      <color rgb="FF000000"/>
      <name val="Tahoma"/>
      <family val="2"/>
    </font>
    <font>
      <sz val="10"/>
      <color rgb="FF000000"/>
      <name val="Tahoma"/>
      <family val="2"/>
    </font>
    <font>
      <b/>
      <sz val="12"/>
      <color rgb="FFFF0000"/>
      <name val="Calibri"/>
      <family val="2"/>
      <scheme val="minor"/>
    </font>
    <font>
      <sz val="12"/>
      <name val="Calibri"/>
      <family val="2"/>
      <scheme val="minor"/>
    </font>
    <font>
      <b/>
      <sz val="12"/>
      <color theme="6"/>
      <name val="Calibri"/>
      <family val="2"/>
      <scheme val="minor"/>
    </font>
    <font>
      <sz val="12"/>
      <color theme="6"/>
      <name val="Calibri"/>
      <family val="2"/>
      <scheme val="minor"/>
    </font>
    <font>
      <b/>
      <sz val="12"/>
      <name val="Calibri"/>
      <family val="2"/>
      <scheme val="minor"/>
    </font>
    <font>
      <sz val="8"/>
      <name val="Calibri"/>
      <family val="2"/>
      <scheme val="minor"/>
    </font>
    <font>
      <sz val="12"/>
      <color rgb="FF000000"/>
      <name val="Calibri"/>
      <family val="2"/>
      <charset val="134"/>
      <scheme val="minor"/>
    </font>
    <font>
      <sz val="9"/>
      <name val="Calibri"/>
      <family val="3"/>
      <charset val="134"/>
      <scheme val="minor"/>
    </font>
    <font>
      <sz val="12"/>
      <color rgb="FF000000"/>
      <name val="Calibri"/>
      <family val="2"/>
      <scheme val="minor"/>
    </font>
    <font>
      <sz val="12"/>
      <color rgb="FFFF0000"/>
      <name val="Calibri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 tint="0.59999389629810485"/>
        <bgColor indexed="64"/>
      </patternFill>
    </fill>
  </fills>
  <borders count="17">
    <border>
      <left/>
      <right/>
      <top/>
      <bottom/>
      <diagonal/>
    </border>
    <border>
      <left style="thin">
        <color indexed="64"/>
      </left>
      <right style="thin">
        <color indexed="8"/>
      </right>
      <top style="thin">
        <color indexed="64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64"/>
      </top>
      <bottom style="thin">
        <color indexed="8"/>
      </bottom>
      <diagonal/>
    </border>
    <border>
      <left style="thin">
        <color indexed="8"/>
      </left>
      <right style="thin">
        <color indexed="64"/>
      </right>
      <top style="thin">
        <color indexed="64"/>
      </top>
      <bottom style="thin">
        <color indexed="8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8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69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11" fontId="0" fillId="0" borderId="0" xfId="0" applyNumberFormat="1"/>
    <xf numFmtId="0" fontId="0" fillId="0" borderId="5" xfId="0" applyBorder="1"/>
    <xf numFmtId="11" fontId="0" fillId="0" borderId="5" xfId="0" applyNumberFormat="1" applyBorder="1"/>
    <xf numFmtId="0" fontId="0" fillId="0" borderId="6" xfId="0" applyBorder="1"/>
    <xf numFmtId="0" fontId="0" fillId="0" borderId="7" xfId="0" applyBorder="1"/>
    <xf numFmtId="11" fontId="0" fillId="0" borderId="7" xfId="0" applyNumberFormat="1" applyBorder="1"/>
    <xf numFmtId="0" fontId="0" fillId="0" borderId="8" xfId="0" applyBorder="1"/>
    <xf numFmtId="11" fontId="0" fillId="0" borderId="4" xfId="0" applyNumberFormat="1" applyBorder="1"/>
    <xf numFmtId="0" fontId="0" fillId="0" borderId="5" xfId="0" applyBorder="1" applyAlignment="1">
      <alignment vertical="center"/>
    </xf>
    <xf numFmtId="0" fontId="0" fillId="0" borderId="8" xfId="0" applyBorder="1" applyAlignment="1">
      <alignment vertical="center"/>
    </xf>
    <xf numFmtId="11" fontId="0" fillId="0" borderId="0" xfId="0" applyNumberFormat="1" applyBorder="1"/>
    <xf numFmtId="0" fontId="0" fillId="0" borderId="0" xfId="0" applyBorder="1"/>
    <xf numFmtId="0" fontId="0" fillId="0" borderId="10" xfId="0" applyBorder="1"/>
    <xf numFmtId="0" fontId="0" fillId="0" borderId="11" xfId="0" applyBorder="1"/>
    <xf numFmtId="0" fontId="0" fillId="0" borderId="12" xfId="0" applyBorder="1" applyAlignment="1">
      <alignment vertical="center"/>
    </xf>
    <xf numFmtId="0" fontId="1" fillId="0" borderId="13" xfId="0" applyFont="1" applyBorder="1" applyAlignment="1">
      <alignment vertical="center" wrapText="1"/>
    </xf>
    <xf numFmtId="0" fontId="0" fillId="0" borderId="14" xfId="0" applyBorder="1" applyAlignment="1">
      <alignment vertical="center" wrapText="1"/>
    </xf>
    <xf numFmtId="0" fontId="0" fillId="0" borderId="9" xfId="0" applyBorder="1" applyAlignment="1">
      <alignment vertical="center" wrapText="1"/>
    </xf>
    <xf numFmtId="0" fontId="0" fillId="0" borderId="4" xfId="0" applyBorder="1" applyAlignment="1">
      <alignment vertical="center"/>
    </xf>
    <xf numFmtId="164" fontId="0" fillId="0" borderId="0" xfId="0" applyNumberFormat="1" applyAlignment="1">
      <alignment vertical="center"/>
    </xf>
    <xf numFmtId="2" fontId="0" fillId="0" borderId="5" xfId="0" applyNumberFormat="1" applyBorder="1" applyAlignment="1">
      <alignment vertical="center"/>
    </xf>
    <xf numFmtId="0" fontId="0" fillId="0" borderId="15" xfId="0" applyBorder="1" applyAlignment="1">
      <alignment vertical="center"/>
    </xf>
    <xf numFmtId="164" fontId="0" fillId="0" borderId="16" xfId="0" applyNumberFormat="1" applyBorder="1" applyAlignment="1">
      <alignment vertical="center"/>
    </xf>
    <xf numFmtId="2" fontId="0" fillId="0" borderId="12" xfId="0" applyNumberFormat="1" applyBorder="1" applyAlignment="1">
      <alignment vertical="center"/>
    </xf>
    <xf numFmtId="0" fontId="0" fillId="2" borderId="13" xfId="0" applyFill="1" applyBorder="1" applyAlignment="1">
      <alignment vertical="center"/>
    </xf>
    <xf numFmtId="164" fontId="0" fillId="2" borderId="14" xfId="0" applyNumberFormat="1" applyFill="1" applyBorder="1" applyAlignment="1">
      <alignment vertical="center"/>
    </xf>
    <xf numFmtId="2" fontId="0" fillId="2" borderId="9" xfId="0" applyNumberFormat="1" applyFill="1" applyBorder="1" applyAlignment="1">
      <alignment vertical="center"/>
    </xf>
    <xf numFmtId="0" fontId="0" fillId="2" borderId="4" xfId="0" applyFill="1" applyBorder="1" applyAlignment="1">
      <alignment vertical="center"/>
    </xf>
    <xf numFmtId="2" fontId="0" fillId="2" borderId="5" xfId="0" applyNumberFormat="1" applyFill="1" applyBorder="1" applyAlignment="1">
      <alignment vertical="center"/>
    </xf>
    <xf numFmtId="0" fontId="0" fillId="2" borderId="6" xfId="0" applyFill="1" applyBorder="1" applyAlignment="1">
      <alignment vertical="center"/>
    </xf>
    <xf numFmtId="164" fontId="0" fillId="2" borderId="7" xfId="0" applyNumberFormat="1" applyFill="1" applyBorder="1" applyAlignment="1">
      <alignment vertical="center"/>
    </xf>
    <xf numFmtId="2" fontId="0" fillId="2" borderId="8" xfId="0" applyNumberFormat="1" applyFill="1" applyBorder="1" applyAlignment="1">
      <alignment vertical="center"/>
    </xf>
    <xf numFmtId="164" fontId="0" fillId="2" borderId="0" xfId="0" applyNumberFormat="1" applyFill="1" applyBorder="1" applyAlignment="1">
      <alignment vertical="center"/>
    </xf>
    <xf numFmtId="2" fontId="0" fillId="0" borderId="9" xfId="0" applyNumberFormat="1" applyBorder="1" applyAlignment="1">
      <alignment vertical="center" wrapText="1"/>
    </xf>
    <xf numFmtId="165" fontId="0" fillId="0" borderId="0" xfId="0" applyNumberFormat="1" applyAlignment="1">
      <alignment vertical="center"/>
    </xf>
    <xf numFmtId="165" fontId="0" fillId="0" borderId="16" xfId="0" applyNumberFormat="1" applyBorder="1" applyAlignment="1">
      <alignment vertical="center"/>
    </xf>
    <xf numFmtId="2" fontId="0" fillId="0" borderId="0" xfId="0" applyNumberFormat="1" applyAlignment="1">
      <alignment vertical="center"/>
    </xf>
    <xf numFmtId="2" fontId="0" fillId="2" borderId="0" xfId="0" applyNumberFormat="1" applyFill="1" applyAlignment="1">
      <alignment vertical="center"/>
    </xf>
    <xf numFmtId="165" fontId="0" fillId="2" borderId="14" xfId="0" applyNumberFormat="1" applyFill="1" applyBorder="1" applyAlignment="1">
      <alignment vertical="center"/>
    </xf>
    <xf numFmtId="165" fontId="0" fillId="2" borderId="0" xfId="0" applyNumberFormat="1" applyFill="1" applyBorder="1" applyAlignment="1">
      <alignment vertical="center"/>
    </xf>
    <xf numFmtId="165" fontId="0" fillId="2" borderId="7" xfId="0" applyNumberFormat="1" applyFill="1" applyBorder="1" applyAlignment="1">
      <alignment vertical="center"/>
    </xf>
    <xf numFmtId="165" fontId="0" fillId="0" borderId="5" xfId="0" applyNumberFormat="1" applyBorder="1" applyAlignment="1">
      <alignment vertical="center"/>
    </xf>
    <xf numFmtId="165" fontId="0" fillId="0" borderId="12" xfId="0" applyNumberFormat="1" applyBorder="1" applyAlignment="1">
      <alignment vertical="center"/>
    </xf>
    <xf numFmtId="165" fontId="0" fillId="2" borderId="9" xfId="0" applyNumberFormat="1" applyFill="1" applyBorder="1" applyAlignment="1">
      <alignment vertical="center"/>
    </xf>
    <xf numFmtId="165" fontId="0" fillId="2" borderId="5" xfId="0" applyNumberFormat="1" applyFill="1" applyBorder="1" applyAlignment="1">
      <alignment vertical="center"/>
    </xf>
    <xf numFmtId="165" fontId="0" fillId="2" borderId="8" xfId="0" applyNumberFormat="1" applyFill="1" applyBorder="1" applyAlignment="1">
      <alignment vertical="center"/>
    </xf>
    <xf numFmtId="0" fontId="0" fillId="0" borderId="0" xfId="0" applyAlignment="1">
      <alignment vertical="center" wrapText="1"/>
    </xf>
    <xf numFmtId="0" fontId="1" fillId="0" borderId="9" xfId="0" applyFont="1" applyBorder="1" applyAlignment="1">
      <alignment vertical="center" wrapText="1"/>
    </xf>
    <xf numFmtId="0" fontId="0" fillId="0" borderId="0" xfId="0" applyAlignment="1">
      <alignment vertical="center"/>
    </xf>
    <xf numFmtId="165" fontId="2" fillId="0" borderId="5" xfId="0" applyNumberFormat="1" applyFont="1" applyBorder="1" applyAlignment="1">
      <alignment vertical="center"/>
    </xf>
    <xf numFmtId="0" fontId="0" fillId="0" borderId="6" xfId="0" applyBorder="1" applyAlignment="1">
      <alignment vertical="center"/>
    </xf>
    <xf numFmtId="165" fontId="2" fillId="0" borderId="8" xfId="0" applyNumberFormat="1" applyFont="1" applyBorder="1" applyAlignment="1">
      <alignment vertical="center"/>
    </xf>
    <xf numFmtId="2" fontId="0" fillId="0" borderId="16" xfId="0" applyNumberFormat="1" applyBorder="1" applyAlignment="1">
      <alignment vertical="center"/>
    </xf>
    <xf numFmtId="2" fontId="0" fillId="2" borderId="14" xfId="0" applyNumberFormat="1" applyFill="1" applyBorder="1" applyAlignment="1">
      <alignment vertical="center"/>
    </xf>
    <xf numFmtId="0" fontId="0" fillId="3" borderId="13" xfId="0" applyFill="1" applyBorder="1" applyAlignment="1">
      <alignment vertical="center"/>
    </xf>
    <xf numFmtId="165" fontId="0" fillId="3" borderId="9" xfId="0" applyNumberFormat="1" applyFill="1" applyBorder="1" applyAlignment="1">
      <alignment vertical="center"/>
    </xf>
    <xf numFmtId="10" fontId="0" fillId="0" borderId="0" xfId="0" applyNumberFormat="1" applyAlignment="1">
      <alignment vertical="center"/>
    </xf>
    <xf numFmtId="0" fontId="0" fillId="3" borderId="4" xfId="0" applyFill="1" applyBorder="1" applyAlignment="1">
      <alignment vertical="center"/>
    </xf>
    <xf numFmtId="165" fontId="0" fillId="3" borderId="5" xfId="0" applyNumberFormat="1" applyFill="1" applyBorder="1" applyAlignment="1">
      <alignment vertical="center"/>
    </xf>
    <xf numFmtId="2" fontId="0" fillId="2" borderId="7" xfId="0" applyNumberFormat="1" applyFill="1" applyBorder="1" applyAlignment="1">
      <alignment vertical="center"/>
    </xf>
    <xf numFmtId="0" fontId="0" fillId="3" borderId="6" xfId="0" applyFill="1" applyBorder="1" applyAlignment="1">
      <alignment vertical="center"/>
    </xf>
    <xf numFmtId="165" fontId="0" fillId="3" borderId="8" xfId="0" applyNumberFormat="1" applyFill="1" applyBorder="1" applyAlignment="1">
      <alignment vertical="center"/>
    </xf>
    <xf numFmtId="2" fontId="0" fillId="0" borderId="0" xfId="0" applyNumberFormat="1"/>
    <xf numFmtId="14" fontId="1" fillId="0" borderId="0" xfId="0" applyNumberFormat="1" applyFont="1" applyAlignment="1">
      <alignment horizontal="center"/>
    </xf>
    <xf numFmtId="2" fontId="0" fillId="0" borderId="0" xfId="0" applyNumberFormat="1" applyAlignment="1">
      <alignment horizontal="center"/>
    </xf>
    <xf numFmtId="0" fontId="1" fillId="0" borderId="13" xfId="0" applyFont="1" applyBorder="1" applyAlignment="1">
      <alignment horizontal="center"/>
    </xf>
    <xf numFmtId="2" fontId="1" fillId="0" borderId="14" xfId="0" applyNumberFormat="1" applyFont="1" applyBorder="1" applyAlignment="1">
      <alignment horizontal="center"/>
    </xf>
    <xf numFmtId="0" fontId="1" fillId="0" borderId="14" xfId="0" applyFont="1" applyBorder="1" applyAlignment="1">
      <alignment horizontal="center"/>
    </xf>
    <xf numFmtId="0" fontId="1" fillId="0" borderId="9" xfId="0" applyFont="1" applyBorder="1" applyAlignment="1">
      <alignment horizontal="center"/>
    </xf>
    <xf numFmtId="14" fontId="1" fillId="0" borderId="4" xfId="0" applyNumberFormat="1" applyFont="1" applyBorder="1" applyAlignment="1">
      <alignment horizontal="center"/>
    </xf>
    <xf numFmtId="14" fontId="1" fillId="0" borderId="6" xfId="0" applyNumberFormat="1" applyFont="1" applyBorder="1" applyAlignment="1">
      <alignment horizontal="center"/>
    </xf>
    <xf numFmtId="2" fontId="0" fillId="4" borderId="0" xfId="0" applyNumberFormat="1" applyFill="1" applyBorder="1" applyAlignment="1">
      <alignment horizontal="center"/>
    </xf>
    <xf numFmtId="2" fontId="0" fillId="4" borderId="7" xfId="0" applyNumberFormat="1" applyFill="1" applyBorder="1" applyAlignment="1">
      <alignment horizontal="center"/>
    </xf>
    <xf numFmtId="2" fontId="0" fillId="5" borderId="0" xfId="0" applyNumberFormat="1" applyFill="1" applyBorder="1" applyAlignment="1">
      <alignment horizontal="center"/>
    </xf>
    <xf numFmtId="2" fontId="0" fillId="5" borderId="5" xfId="0" applyNumberFormat="1" applyFill="1" applyBorder="1" applyAlignment="1">
      <alignment horizontal="center"/>
    </xf>
    <xf numFmtId="2" fontId="0" fillId="5" borderId="7" xfId="0" applyNumberFormat="1" applyFill="1" applyBorder="1" applyAlignment="1">
      <alignment horizontal="center"/>
    </xf>
    <xf numFmtId="2" fontId="0" fillId="6" borderId="5" xfId="0" applyNumberFormat="1" applyFill="1" applyBorder="1" applyAlignment="1">
      <alignment horizontal="center"/>
    </xf>
    <xf numFmtId="2" fontId="0" fillId="6" borderId="8" xfId="0" applyNumberFormat="1" applyFill="1" applyBorder="1" applyAlignment="1">
      <alignment horizontal="center"/>
    </xf>
    <xf numFmtId="2" fontId="0" fillId="7" borderId="5" xfId="0" applyNumberFormat="1" applyFill="1" applyBorder="1" applyAlignment="1">
      <alignment horizontal="center"/>
    </xf>
    <xf numFmtId="2" fontId="0" fillId="7" borderId="8" xfId="0" applyNumberFormat="1" applyFill="1" applyBorder="1" applyAlignment="1">
      <alignment horizontal="center"/>
    </xf>
    <xf numFmtId="14" fontId="7" fillId="0" borderId="4" xfId="0" applyNumberFormat="1" applyFont="1" applyBorder="1" applyAlignment="1">
      <alignment horizontal="center"/>
    </xf>
    <xf numFmtId="2" fontId="8" fillId="6" borderId="5" xfId="0" applyNumberFormat="1" applyFont="1" applyFill="1" applyBorder="1" applyAlignment="1">
      <alignment horizontal="center"/>
    </xf>
    <xf numFmtId="2" fontId="9" fillId="0" borderId="14" xfId="0" applyNumberFormat="1" applyFont="1" applyBorder="1" applyAlignment="1">
      <alignment horizontal="center"/>
    </xf>
    <xf numFmtId="0" fontId="6" fillId="0" borderId="0" xfId="0" applyFont="1"/>
    <xf numFmtId="0" fontId="9" fillId="0" borderId="14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 indent="1"/>
    </xf>
    <xf numFmtId="14" fontId="6" fillId="0" borderId="13" xfId="0" applyNumberFormat="1" applyFont="1" applyBorder="1" applyAlignment="1">
      <alignment horizontal="left" indent="1"/>
    </xf>
    <xf numFmtId="14" fontId="6" fillId="0" borderId="4" xfId="0" applyNumberFormat="1" applyFont="1" applyBorder="1" applyAlignment="1">
      <alignment horizontal="left" indent="1"/>
    </xf>
    <xf numFmtId="2" fontId="9" fillId="0" borderId="16" xfId="0" applyNumberFormat="1" applyFont="1" applyBorder="1"/>
    <xf numFmtId="2" fontId="9" fillId="0" borderId="12" xfId="0" applyNumberFormat="1" applyFont="1" applyBorder="1"/>
    <xf numFmtId="0" fontId="9" fillId="0" borderId="13" xfId="0" applyFont="1" applyBorder="1" applyAlignment="1">
      <alignment horizontal="center"/>
    </xf>
    <xf numFmtId="0" fontId="6" fillId="0" borderId="0" xfId="0" pivotButton="1" applyFont="1"/>
    <xf numFmtId="0" fontId="5" fillId="0" borderId="0" xfId="0" applyFont="1"/>
    <xf numFmtId="0" fontId="1" fillId="0" borderId="13" xfId="0" applyFont="1" applyBorder="1" applyAlignment="1">
      <alignment horizontal="center" vertical="center"/>
    </xf>
    <xf numFmtId="2" fontId="1" fillId="0" borderId="14" xfId="0" applyNumberFormat="1" applyFont="1" applyBorder="1" applyAlignment="1">
      <alignment horizontal="center" vertical="center"/>
    </xf>
    <xf numFmtId="0" fontId="1" fillId="0" borderId="14" xfId="0" applyFont="1" applyBorder="1" applyAlignment="1">
      <alignment horizontal="center" vertical="center"/>
    </xf>
    <xf numFmtId="0" fontId="1" fillId="0" borderId="9" xfId="0" applyFont="1" applyBorder="1" applyAlignment="1">
      <alignment horizontal="center" vertical="center" wrapText="1"/>
    </xf>
    <xf numFmtId="2" fontId="1" fillId="0" borderId="9" xfId="0" applyNumberFormat="1" applyFont="1" applyBorder="1" applyAlignment="1">
      <alignment horizontal="center" vertical="center"/>
    </xf>
    <xf numFmtId="2" fontId="0" fillId="4" borderId="5" xfId="0" applyNumberFormat="1" applyFill="1" applyBorder="1" applyAlignment="1">
      <alignment horizontal="center"/>
    </xf>
    <xf numFmtId="2" fontId="0" fillId="4" borderId="8" xfId="0" applyNumberFormat="1" applyFill="1" applyBorder="1" applyAlignment="1">
      <alignment horizontal="center"/>
    </xf>
    <xf numFmtId="2" fontId="11" fillId="8" borderId="0" xfId="0" applyNumberFormat="1" applyFont="1" applyFill="1" applyAlignment="1">
      <alignment vertical="center"/>
    </xf>
    <xf numFmtId="2" fontId="0" fillId="9" borderId="0" xfId="0" applyNumberFormat="1" applyFill="1"/>
    <xf numFmtId="10" fontId="0" fillId="0" borderId="0" xfId="0" applyNumberFormat="1"/>
    <xf numFmtId="166" fontId="0" fillId="0" borderId="0" xfId="0" applyNumberFormat="1"/>
    <xf numFmtId="14" fontId="9" fillId="0" borderId="4" xfId="0" applyNumberFormat="1" applyFont="1" applyBorder="1" applyAlignment="1">
      <alignment horizontal="center"/>
    </xf>
    <xf numFmtId="2" fontId="6" fillId="6" borderId="5" xfId="0" applyNumberFormat="1" applyFont="1" applyFill="1" applyBorder="1" applyAlignment="1">
      <alignment horizontal="center"/>
    </xf>
    <xf numFmtId="14" fontId="9" fillId="0" borderId="6" xfId="0" applyNumberFormat="1" applyFont="1" applyBorder="1" applyAlignment="1">
      <alignment horizontal="center"/>
    </xf>
    <xf numFmtId="2" fontId="6" fillId="4" borderId="7" xfId="0" applyNumberFormat="1" applyFont="1" applyFill="1" applyBorder="1" applyAlignment="1">
      <alignment horizontal="center"/>
    </xf>
    <xf numFmtId="2" fontId="6" fillId="6" borderId="8" xfId="0" applyNumberFormat="1" applyFont="1" applyFill="1" applyBorder="1" applyAlignment="1">
      <alignment horizontal="center"/>
    </xf>
    <xf numFmtId="0" fontId="13" fillId="0" borderId="0" xfId="0" applyFont="1"/>
    <xf numFmtId="2" fontId="13" fillId="0" borderId="0" xfId="0" applyNumberFormat="1" applyFont="1"/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 vertical="center"/>
    </xf>
    <xf numFmtId="2" fontId="0" fillId="0" borderId="0" xfId="0" applyNumberFormat="1" applyAlignment="1">
      <alignment horizontal="center" vertical="center" wrapText="1"/>
    </xf>
    <xf numFmtId="2" fontId="13" fillId="5" borderId="0" xfId="0" applyNumberFormat="1" applyFont="1" applyFill="1"/>
    <xf numFmtId="2" fontId="13" fillId="4" borderId="0" xfId="0" applyNumberFormat="1" applyFont="1" applyFill="1"/>
    <xf numFmtId="2" fontId="0" fillId="10" borderId="0" xfId="0" applyNumberFormat="1" applyFill="1" applyBorder="1" applyAlignment="1">
      <alignment horizontal="center"/>
    </xf>
    <xf numFmtId="2" fontId="0" fillId="10" borderId="7" xfId="0" applyNumberFormat="1" applyFill="1" applyBorder="1" applyAlignment="1">
      <alignment horizontal="center"/>
    </xf>
    <xf numFmtId="2" fontId="0" fillId="11" borderId="5" xfId="0" applyNumberFormat="1" applyFill="1" applyBorder="1" applyAlignment="1">
      <alignment horizontal="center"/>
    </xf>
    <xf numFmtId="2" fontId="0" fillId="11" borderId="8" xfId="0" applyNumberFormat="1" applyFill="1" applyBorder="1" applyAlignment="1">
      <alignment horizontal="center"/>
    </xf>
    <xf numFmtId="2" fontId="0" fillId="5" borderId="0" xfId="0" applyNumberFormat="1" applyFill="1" applyAlignment="1">
      <alignment horizontal="center"/>
    </xf>
    <xf numFmtId="2" fontId="0" fillId="4" borderId="0" xfId="0" applyNumberFormat="1" applyFill="1" applyAlignment="1">
      <alignment horizontal="center"/>
    </xf>
    <xf numFmtId="2" fontId="8" fillId="4" borderId="0" xfId="0" applyNumberFormat="1" applyFont="1" applyFill="1" applyAlignment="1">
      <alignment horizontal="center"/>
    </xf>
    <xf numFmtId="2" fontId="6" fillId="4" borderId="0" xfId="0" applyNumberFormat="1" applyFont="1" applyFill="1" applyAlignment="1">
      <alignment horizontal="center"/>
    </xf>
    <xf numFmtId="165" fontId="6" fillId="0" borderId="0" xfId="0" applyNumberFormat="1" applyFont="1" applyBorder="1"/>
    <xf numFmtId="165" fontId="6" fillId="0" borderId="5" xfId="0" applyNumberFormat="1" applyFont="1" applyBorder="1"/>
    <xf numFmtId="166" fontId="6" fillId="0" borderId="0" xfId="0" applyNumberFormat="1" applyFont="1" applyBorder="1"/>
    <xf numFmtId="166" fontId="6" fillId="0" borderId="5" xfId="0" applyNumberFormat="1" applyFont="1" applyBorder="1"/>
    <xf numFmtId="14" fontId="6" fillId="2" borderId="13" xfId="0" applyNumberFormat="1" applyFont="1" applyFill="1" applyBorder="1" applyAlignment="1">
      <alignment horizontal="left" indent="1"/>
    </xf>
    <xf numFmtId="166" fontId="6" fillId="2" borderId="14" xfId="0" applyNumberFormat="1" applyFont="1" applyFill="1" applyBorder="1"/>
    <xf numFmtId="166" fontId="6" fillId="2" borderId="9" xfId="0" applyNumberFormat="1" applyFont="1" applyFill="1" applyBorder="1"/>
    <xf numFmtId="14" fontId="6" fillId="2" borderId="4" xfId="0" applyNumberFormat="1" applyFont="1" applyFill="1" applyBorder="1" applyAlignment="1">
      <alignment horizontal="left" indent="1"/>
    </xf>
    <xf numFmtId="166" fontId="6" fillId="2" borderId="0" xfId="0" applyNumberFormat="1" applyFont="1" applyFill="1" applyBorder="1"/>
    <xf numFmtId="166" fontId="6" fillId="2" borderId="5" xfId="0" applyNumberFormat="1" applyFont="1" applyFill="1" applyBorder="1"/>
    <xf numFmtId="14" fontId="6" fillId="2" borderId="6" xfId="0" applyNumberFormat="1" applyFont="1" applyFill="1" applyBorder="1" applyAlignment="1">
      <alignment horizontal="left" indent="1"/>
    </xf>
    <xf numFmtId="166" fontId="6" fillId="2" borderId="7" xfId="0" applyNumberFormat="1" applyFont="1" applyFill="1" applyBorder="1"/>
    <xf numFmtId="166" fontId="6" fillId="2" borderId="8" xfId="0" applyNumberFormat="1" applyFont="1" applyFill="1" applyBorder="1"/>
    <xf numFmtId="14" fontId="9" fillId="2" borderId="15" xfId="0" applyNumberFormat="1" applyFont="1" applyFill="1" applyBorder="1" applyAlignment="1">
      <alignment horizontal="left" indent="1"/>
    </xf>
    <xf numFmtId="166" fontId="9" fillId="2" borderId="16" xfId="0" applyNumberFormat="1" applyFont="1" applyFill="1" applyBorder="1"/>
    <xf numFmtId="166" fontId="9" fillId="2" borderId="12" xfId="0" applyNumberFormat="1" applyFont="1" applyFill="1" applyBorder="1"/>
    <xf numFmtId="165" fontId="6" fillId="2" borderId="14" xfId="0" applyNumberFormat="1" applyFont="1" applyFill="1" applyBorder="1"/>
    <xf numFmtId="165" fontId="6" fillId="2" borderId="9" xfId="0" applyNumberFormat="1" applyFont="1" applyFill="1" applyBorder="1"/>
    <xf numFmtId="165" fontId="6" fillId="2" borderId="0" xfId="0" applyNumberFormat="1" applyFont="1" applyFill="1" applyBorder="1"/>
    <xf numFmtId="165" fontId="6" fillId="2" borderId="5" xfId="0" applyNumberFormat="1" applyFont="1" applyFill="1" applyBorder="1"/>
    <xf numFmtId="165" fontId="6" fillId="2" borderId="7" xfId="0" applyNumberFormat="1" applyFont="1" applyFill="1" applyBorder="1"/>
    <xf numFmtId="165" fontId="6" fillId="2" borderId="8" xfId="0" applyNumberFormat="1" applyFont="1" applyFill="1" applyBorder="1"/>
    <xf numFmtId="165" fontId="9" fillId="2" borderId="16" xfId="0" applyNumberFormat="1" applyFont="1" applyFill="1" applyBorder="1"/>
    <xf numFmtId="165" fontId="9" fillId="2" borderId="12" xfId="0" applyNumberFormat="1" applyFont="1" applyFill="1" applyBorder="1"/>
    <xf numFmtId="165" fontId="5" fillId="2" borderId="12" xfId="0" applyNumberFormat="1" applyFont="1" applyFill="1" applyBorder="1"/>
    <xf numFmtId="10" fontId="14" fillId="0" borderId="0" xfId="0" applyNumberFormat="1" applyFont="1"/>
    <xf numFmtId="0" fontId="9" fillId="0" borderId="0" xfId="0" applyFont="1" applyBorder="1" applyAlignment="1">
      <alignment horizontal="center"/>
    </xf>
    <xf numFmtId="166" fontId="9" fillId="2" borderId="0" xfId="0" applyNumberFormat="1" applyFont="1" applyFill="1" applyBorder="1"/>
    <xf numFmtId="2" fontId="9" fillId="0" borderId="0" xfId="0" applyNumberFormat="1" applyFont="1" applyBorder="1"/>
    <xf numFmtId="165" fontId="9" fillId="2" borderId="0" xfId="0" applyNumberFormat="1" applyFont="1" applyFill="1" applyBorder="1"/>
    <xf numFmtId="2" fontId="9" fillId="0" borderId="9" xfId="0" applyNumberFormat="1" applyFont="1" applyBorder="1" applyAlignment="1">
      <alignment horizontal="center"/>
    </xf>
    <xf numFmtId="2" fontId="6" fillId="4" borderId="0" xfId="0" applyNumberFormat="1" applyFont="1" applyFill="1" applyBorder="1" applyAlignment="1">
      <alignment horizontal="center"/>
    </xf>
    <xf numFmtId="2" fontId="6" fillId="4" borderId="5" xfId="0" applyNumberFormat="1" applyFont="1" applyFill="1" applyBorder="1" applyAlignment="1">
      <alignment horizontal="center"/>
    </xf>
    <xf numFmtId="2" fontId="6" fillId="4" borderId="8" xfId="0" applyNumberFormat="1" applyFont="1" applyFill="1" applyBorder="1" applyAlignment="1">
      <alignment horizontal="center"/>
    </xf>
    <xf numFmtId="2" fontId="0" fillId="5" borderId="8" xfId="0" applyNumberFormat="1" applyFill="1" applyBorder="1" applyAlignment="1">
      <alignment horizontal="center"/>
    </xf>
    <xf numFmtId="0" fontId="0" fillId="0" borderId="0" xfId="0" applyAlignment="1">
      <alignment horizontal="left" indent="1"/>
    </xf>
    <xf numFmtId="165" fontId="0" fillId="0" borderId="0" xfId="0" applyNumberFormat="1"/>
  </cellXfs>
  <cellStyles count="1">
    <cellStyle name="Normal" xfId="0" builtinId="0"/>
  </cellStyles>
  <dxfs count="3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font>
        <color auto="1"/>
      </font>
    </dxf>
    <dxf>
      <font>
        <color auto="1"/>
      </font>
    </dxf>
    <dxf>
      <numFmt numFmtId="2" formatCode="0.00"/>
    </dxf>
    <dxf>
      <numFmt numFmtId="2" formatCode="0.00"/>
    </dxf>
    <dxf>
      <numFmt numFmtId="2" formatCode="0.00"/>
    </dxf>
    <dxf>
      <numFmt numFmtId="166" formatCode="0.0"/>
    </dxf>
    <dxf>
      <numFmt numFmtId="166" formatCode="0.0"/>
    </dxf>
    <dxf>
      <numFmt numFmtId="2" formatCode="0.00"/>
    </dxf>
    <dxf>
      <font>
        <color auto="1"/>
      </font>
    </dxf>
    <dxf>
      <font>
        <color auto="1"/>
      </font>
    </dxf>
    <dxf>
      <numFmt numFmtId="2" formatCode="0.00"/>
    </dxf>
    <dxf>
      <numFmt numFmtId="2" formatCode="0.00"/>
    </dxf>
    <dxf>
      <numFmt numFmtId="2" formatCode="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externalLink" Target="externalLinks/externalLink2.xml"/><Relationship Id="rId18" Type="http://schemas.openxmlformats.org/officeDocument/2006/relationships/pivotCacheDefinition" Target="pivotCache/pivotCacheDefinition5.xml"/><Relationship Id="rId26" Type="http://schemas.openxmlformats.org/officeDocument/2006/relationships/pivotCacheDefinition" Target="pivotCache/pivotCacheDefinition13.xml"/><Relationship Id="rId39" Type="http://schemas.openxmlformats.org/officeDocument/2006/relationships/pivotCacheDefinition" Target="pivotCache/pivotCacheDefinition26.xml"/><Relationship Id="rId21" Type="http://schemas.openxmlformats.org/officeDocument/2006/relationships/pivotCacheDefinition" Target="pivotCache/pivotCacheDefinition8.xml"/><Relationship Id="rId34" Type="http://schemas.openxmlformats.org/officeDocument/2006/relationships/pivotCacheDefinition" Target="pivotCache/pivotCacheDefinition21.xml"/><Relationship Id="rId42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3.xml"/><Relationship Id="rId20" Type="http://schemas.openxmlformats.org/officeDocument/2006/relationships/pivotCacheDefinition" Target="pivotCache/pivotCacheDefinition7.xml"/><Relationship Id="rId29" Type="http://schemas.openxmlformats.org/officeDocument/2006/relationships/pivotCacheDefinition" Target="pivotCache/pivotCacheDefinition16.xml"/><Relationship Id="rId41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pivotCacheDefinition" Target="pivotCache/pivotCacheDefinition11.xml"/><Relationship Id="rId32" Type="http://schemas.openxmlformats.org/officeDocument/2006/relationships/pivotCacheDefinition" Target="pivotCache/pivotCacheDefinition19.xml"/><Relationship Id="rId37" Type="http://schemas.openxmlformats.org/officeDocument/2006/relationships/pivotCacheDefinition" Target="pivotCache/pivotCacheDefinition24.xml"/><Relationship Id="rId40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2.xml"/><Relationship Id="rId23" Type="http://schemas.openxmlformats.org/officeDocument/2006/relationships/pivotCacheDefinition" Target="pivotCache/pivotCacheDefinition10.xml"/><Relationship Id="rId28" Type="http://schemas.openxmlformats.org/officeDocument/2006/relationships/pivotCacheDefinition" Target="pivotCache/pivotCacheDefinition15.xml"/><Relationship Id="rId36" Type="http://schemas.openxmlformats.org/officeDocument/2006/relationships/pivotCacheDefinition" Target="pivotCache/pivotCacheDefinition23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6.xml"/><Relationship Id="rId31" Type="http://schemas.openxmlformats.org/officeDocument/2006/relationships/pivotCacheDefinition" Target="pivotCache/pivotCacheDefinition18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1.xml"/><Relationship Id="rId22" Type="http://schemas.openxmlformats.org/officeDocument/2006/relationships/pivotCacheDefinition" Target="pivotCache/pivotCacheDefinition9.xml"/><Relationship Id="rId27" Type="http://schemas.openxmlformats.org/officeDocument/2006/relationships/pivotCacheDefinition" Target="pivotCache/pivotCacheDefinition14.xml"/><Relationship Id="rId30" Type="http://schemas.openxmlformats.org/officeDocument/2006/relationships/pivotCacheDefinition" Target="pivotCache/pivotCacheDefinition17.xml"/><Relationship Id="rId35" Type="http://schemas.openxmlformats.org/officeDocument/2006/relationships/pivotCacheDefinition" Target="pivotCache/pivotCacheDefinition22.xml"/><Relationship Id="rId43" Type="http://schemas.openxmlformats.org/officeDocument/2006/relationships/calcChain" Target="calcChain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externalLink" Target="externalLinks/externalLink1.xml"/><Relationship Id="rId17" Type="http://schemas.openxmlformats.org/officeDocument/2006/relationships/pivotCacheDefinition" Target="pivotCache/pivotCacheDefinition4.xml"/><Relationship Id="rId25" Type="http://schemas.openxmlformats.org/officeDocument/2006/relationships/pivotCacheDefinition" Target="pivotCache/pivotCacheDefinition12.xml"/><Relationship Id="rId33" Type="http://schemas.openxmlformats.org/officeDocument/2006/relationships/pivotCacheDefinition" Target="pivotCache/pivotCacheDefinition20.xml"/><Relationship Id="rId38" Type="http://schemas.openxmlformats.org/officeDocument/2006/relationships/pivotCacheDefinition" Target="pivotCache/pivotCacheDefinition25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Globe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2019</c:v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'Summary_By Countries'!$B$3:$B$368</c:f>
              <c:numCache>
                <c:formatCode>m/d/yy</c:formatCode>
                <c:ptCount val="366"/>
                <c:pt idx="0">
                  <c:v>43466</c:v>
                </c:pt>
                <c:pt idx="1">
                  <c:v>43467</c:v>
                </c:pt>
                <c:pt idx="2">
                  <c:v>43468</c:v>
                </c:pt>
                <c:pt idx="3">
                  <c:v>43469</c:v>
                </c:pt>
                <c:pt idx="4">
                  <c:v>43470</c:v>
                </c:pt>
                <c:pt idx="5">
                  <c:v>43471</c:v>
                </c:pt>
                <c:pt idx="6">
                  <c:v>43472</c:v>
                </c:pt>
                <c:pt idx="7">
                  <c:v>43473</c:v>
                </c:pt>
                <c:pt idx="8">
                  <c:v>43474</c:v>
                </c:pt>
                <c:pt idx="9">
                  <c:v>43475</c:v>
                </c:pt>
                <c:pt idx="10">
                  <c:v>43476</c:v>
                </c:pt>
                <c:pt idx="11">
                  <c:v>43477</c:v>
                </c:pt>
                <c:pt idx="12">
                  <c:v>43478</c:v>
                </c:pt>
                <c:pt idx="13">
                  <c:v>43479</c:v>
                </c:pt>
                <c:pt idx="14">
                  <c:v>43480</c:v>
                </c:pt>
                <c:pt idx="15">
                  <c:v>43481</c:v>
                </c:pt>
                <c:pt idx="16">
                  <c:v>43482</c:v>
                </c:pt>
                <c:pt idx="17">
                  <c:v>43483</c:v>
                </c:pt>
                <c:pt idx="18">
                  <c:v>43484</c:v>
                </c:pt>
                <c:pt idx="19">
                  <c:v>43485</c:v>
                </c:pt>
                <c:pt idx="20">
                  <c:v>43486</c:v>
                </c:pt>
                <c:pt idx="21">
                  <c:v>43487</c:v>
                </c:pt>
                <c:pt idx="22">
                  <c:v>43488</c:v>
                </c:pt>
                <c:pt idx="23">
                  <c:v>43489</c:v>
                </c:pt>
                <c:pt idx="24">
                  <c:v>43490</c:v>
                </c:pt>
                <c:pt idx="25">
                  <c:v>43491</c:v>
                </c:pt>
                <c:pt idx="26">
                  <c:v>43492</c:v>
                </c:pt>
                <c:pt idx="27">
                  <c:v>43493</c:v>
                </c:pt>
                <c:pt idx="28">
                  <c:v>43494</c:v>
                </c:pt>
                <c:pt idx="29">
                  <c:v>43495</c:v>
                </c:pt>
                <c:pt idx="30">
                  <c:v>43496</c:v>
                </c:pt>
                <c:pt idx="31">
                  <c:v>43497</c:v>
                </c:pt>
                <c:pt idx="32">
                  <c:v>43498</c:v>
                </c:pt>
                <c:pt idx="33">
                  <c:v>43499</c:v>
                </c:pt>
                <c:pt idx="34">
                  <c:v>43500</c:v>
                </c:pt>
                <c:pt idx="35">
                  <c:v>43501</c:v>
                </c:pt>
                <c:pt idx="36">
                  <c:v>43502</c:v>
                </c:pt>
                <c:pt idx="37">
                  <c:v>43503</c:v>
                </c:pt>
                <c:pt idx="38">
                  <c:v>43504</c:v>
                </c:pt>
                <c:pt idx="39">
                  <c:v>43505</c:v>
                </c:pt>
                <c:pt idx="40">
                  <c:v>43506</c:v>
                </c:pt>
                <c:pt idx="41">
                  <c:v>43507</c:v>
                </c:pt>
                <c:pt idx="42">
                  <c:v>43508</c:v>
                </c:pt>
                <c:pt idx="43">
                  <c:v>43509</c:v>
                </c:pt>
                <c:pt idx="44">
                  <c:v>43510</c:v>
                </c:pt>
                <c:pt idx="45">
                  <c:v>43511</c:v>
                </c:pt>
                <c:pt idx="46">
                  <c:v>43512</c:v>
                </c:pt>
                <c:pt idx="47">
                  <c:v>43513</c:v>
                </c:pt>
                <c:pt idx="48">
                  <c:v>43514</c:v>
                </c:pt>
                <c:pt idx="49">
                  <c:v>43515</c:v>
                </c:pt>
                <c:pt idx="50">
                  <c:v>43516</c:v>
                </c:pt>
                <c:pt idx="51">
                  <c:v>43517</c:v>
                </c:pt>
                <c:pt idx="52">
                  <c:v>43518</c:v>
                </c:pt>
                <c:pt idx="53">
                  <c:v>43519</c:v>
                </c:pt>
                <c:pt idx="54">
                  <c:v>43520</c:v>
                </c:pt>
                <c:pt idx="55">
                  <c:v>43521</c:v>
                </c:pt>
                <c:pt idx="56">
                  <c:v>43522</c:v>
                </c:pt>
                <c:pt idx="57">
                  <c:v>43523</c:v>
                </c:pt>
                <c:pt idx="58">
                  <c:v>43524</c:v>
                </c:pt>
                <c:pt idx="60">
                  <c:v>43525</c:v>
                </c:pt>
                <c:pt idx="61">
                  <c:v>43526</c:v>
                </c:pt>
                <c:pt idx="62">
                  <c:v>43527</c:v>
                </c:pt>
                <c:pt idx="63">
                  <c:v>43528</c:v>
                </c:pt>
                <c:pt idx="64">
                  <c:v>43529</c:v>
                </c:pt>
                <c:pt idx="65">
                  <c:v>43530</c:v>
                </c:pt>
                <c:pt idx="66">
                  <c:v>43531</c:v>
                </c:pt>
                <c:pt idx="67">
                  <c:v>43532</c:v>
                </c:pt>
                <c:pt idx="68">
                  <c:v>43533</c:v>
                </c:pt>
                <c:pt idx="69">
                  <c:v>43534</c:v>
                </c:pt>
                <c:pt idx="70">
                  <c:v>43535</c:v>
                </c:pt>
                <c:pt idx="71">
                  <c:v>43536</c:v>
                </c:pt>
                <c:pt idx="72">
                  <c:v>43537</c:v>
                </c:pt>
                <c:pt idx="73">
                  <c:v>43538</c:v>
                </c:pt>
                <c:pt idx="74">
                  <c:v>43539</c:v>
                </c:pt>
                <c:pt idx="75">
                  <c:v>43540</c:v>
                </c:pt>
                <c:pt idx="76">
                  <c:v>43541</c:v>
                </c:pt>
                <c:pt idx="77">
                  <c:v>43542</c:v>
                </c:pt>
                <c:pt idx="78">
                  <c:v>43543</c:v>
                </c:pt>
                <c:pt idx="79">
                  <c:v>43544</c:v>
                </c:pt>
                <c:pt idx="80">
                  <c:v>43545</c:v>
                </c:pt>
                <c:pt idx="81">
                  <c:v>43546</c:v>
                </c:pt>
                <c:pt idx="82">
                  <c:v>43547</c:v>
                </c:pt>
                <c:pt idx="83">
                  <c:v>43548</c:v>
                </c:pt>
                <c:pt idx="84">
                  <c:v>43549</c:v>
                </c:pt>
                <c:pt idx="85">
                  <c:v>43550</c:v>
                </c:pt>
                <c:pt idx="86">
                  <c:v>43551</c:v>
                </c:pt>
                <c:pt idx="87">
                  <c:v>43552</c:v>
                </c:pt>
                <c:pt idx="88">
                  <c:v>43553</c:v>
                </c:pt>
                <c:pt idx="89">
                  <c:v>43554</c:v>
                </c:pt>
                <c:pt idx="90">
                  <c:v>43555</c:v>
                </c:pt>
                <c:pt idx="91">
                  <c:v>43556</c:v>
                </c:pt>
                <c:pt idx="92">
                  <c:v>43557</c:v>
                </c:pt>
                <c:pt idx="93">
                  <c:v>43558</c:v>
                </c:pt>
                <c:pt idx="94">
                  <c:v>43559</c:v>
                </c:pt>
                <c:pt idx="95">
                  <c:v>43560</c:v>
                </c:pt>
                <c:pt idx="96">
                  <c:v>43561</c:v>
                </c:pt>
                <c:pt idx="97">
                  <c:v>43562</c:v>
                </c:pt>
                <c:pt idx="98">
                  <c:v>43563</c:v>
                </c:pt>
                <c:pt idx="99">
                  <c:v>43564</c:v>
                </c:pt>
                <c:pt idx="100">
                  <c:v>43565</c:v>
                </c:pt>
                <c:pt idx="101">
                  <c:v>43566</c:v>
                </c:pt>
                <c:pt idx="102">
                  <c:v>43567</c:v>
                </c:pt>
                <c:pt idx="103">
                  <c:v>43568</c:v>
                </c:pt>
                <c:pt idx="104">
                  <c:v>43569</c:v>
                </c:pt>
                <c:pt idx="105">
                  <c:v>43570</c:v>
                </c:pt>
                <c:pt idx="106">
                  <c:v>43571</c:v>
                </c:pt>
                <c:pt idx="107">
                  <c:v>43572</c:v>
                </c:pt>
                <c:pt idx="108">
                  <c:v>43573</c:v>
                </c:pt>
                <c:pt idx="109">
                  <c:v>43574</c:v>
                </c:pt>
                <c:pt idx="110">
                  <c:v>43575</c:v>
                </c:pt>
                <c:pt idx="111">
                  <c:v>43576</c:v>
                </c:pt>
                <c:pt idx="112">
                  <c:v>43577</c:v>
                </c:pt>
                <c:pt idx="113">
                  <c:v>43578</c:v>
                </c:pt>
                <c:pt idx="114">
                  <c:v>43579</c:v>
                </c:pt>
                <c:pt idx="115">
                  <c:v>43580</c:v>
                </c:pt>
                <c:pt idx="116">
                  <c:v>43581</c:v>
                </c:pt>
                <c:pt idx="117">
                  <c:v>43582</c:v>
                </c:pt>
                <c:pt idx="118">
                  <c:v>43583</c:v>
                </c:pt>
                <c:pt idx="119">
                  <c:v>43584</c:v>
                </c:pt>
                <c:pt idx="120">
                  <c:v>43585</c:v>
                </c:pt>
                <c:pt idx="121">
                  <c:v>43586</c:v>
                </c:pt>
                <c:pt idx="122">
                  <c:v>43587</c:v>
                </c:pt>
                <c:pt idx="123">
                  <c:v>43588</c:v>
                </c:pt>
                <c:pt idx="124">
                  <c:v>43589</c:v>
                </c:pt>
                <c:pt idx="125">
                  <c:v>43590</c:v>
                </c:pt>
                <c:pt idx="126">
                  <c:v>43591</c:v>
                </c:pt>
                <c:pt idx="127">
                  <c:v>43592</c:v>
                </c:pt>
                <c:pt idx="128">
                  <c:v>43593</c:v>
                </c:pt>
                <c:pt idx="129">
                  <c:v>43594</c:v>
                </c:pt>
                <c:pt idx="130">
                  <c:v>43595</c:v>
                </c:pt>
                <c:pt idx="131">
                  <c:v>43596</c:v>
                </c:pt>
                <c:pt idx="132">
                  <c:v>43597</c:v>
                </c:pt>
                <c:pt idx="133">
                  <c:v>43598</c:v>
                </c:pt>
                <c:pt idx="134">
                  <c:v>43599</c:v>
                </c:pt>
                <c:pt idx="135">
                  <c:v>43600</c:v>
                </c:pt>
                <c:pt idx="136">
                  <c:v>43601</c:v>
                </c:pt>
                <c:pt idx="137">
                  <c:v>43602</c:v>
                </c:pt>
                <c:pt idx="138">
                  <c:v>43603</c:v>
                </c:pt>
                <c:pt idx="139">
                  <c:v>43604</c:v>
                </c:pt>
                <c:pt idx="140">
                  <c:v>43605</c:v>
                </c:pt>
                <c:pt idx="141">
                  <c:v>43606</c:v>
                </c:pt>
                <c:pt idx="142">
                  <c:v>43607</c:v>
                </c:pt>
                <c:pt idx="143">
                  <c:v>43608</c:v>
                </c:pt>
                <c:pt idx="144">
                  <c:v>43609</c:v>
                </c:pt>
                <c:pt idx="145">
                  <c:v>43610</c:v>
                </c:pt>
                <c:pt idx="146">
                  <c:v>43611</c:v>
                </c:pt>
                <c:pt idx="147">
                  <c:v>43612</c:v>
                </c:pt>
                <c:pt idx="148">
                  <c:v>43613</c:v>
                </c:pt>
                <c:pt idx="149">
                  <c:v>43614</c:v>
                </c:pt>
                <c:pt idx="150">
                  <c:v>43615</c:v>
                </c:pt>
                <c:pt idx="151">
                  <c:v>43616</c:v>
                </c:pt>
                <c:pt idx="152">
                  <c:v>43617</c:v>
                </c:pt>
                <c:pt idx="153">
                  <c:v>43618</c:v>
                </c:pt>
                <c:pt idx="154">
                  <c:v>43619</c:v>
                </c:pt>
                <c:pt idx="155">
                  <c:v>43620</c:v>
                </c:pt>
                <c:pt idx="156">
                  <c:v>43621</c:v>
                </c:pt>
                <c:pt idx="157">
                  <c:v>43622</c:v>
                </c:pt>
                <c:pt idx="158">
                  <c:v>43623</c:v>
                </c:pt>
                <c:pt idx="159">
                  <c:v>43624</c:v>
                </c:pt>
                <c:pt idx="160">
                  <c:v>43625</c:v>
                </c:pt>
                <c:pt idx="161">
                  <c:v>43626</c:v>
                </c:pt>
                <c:pt idx="162">
                  <c:v>43627</c:v>
                </c:pt>
                <c:pt idx="163">
                  <c:v>43628</c:v>
                </c:pt>
                <c:pt idx="164">
                  <c:v>43629</c:v>
                </c:pt>
                <c:pt idx="165">
                  <c:v>43630</c:v>
                </c:pt>
                <c:pt idx="166">
                  <c:v>43631</c:v>
                </c:pt>
                <c:pt idx="167">
                  <c:v>43632</c:v>
                </c:pt>
                <c:pt idx="168">
                  <c:v>43633</c:v>
                </c:pt>
                <c:pt idx="169">
                  <c:v>43634</c:v>
                </c:pt>
                <c:pt idx="170">
                  <c:v>43635</c:v>
                </c:pt>
                <c:pt idx="171">
                  <c:v>43636</c:v>
                </c:pt>
                <c:pt idx="172">
                  <c:v>43637</c:v>
                </c:pt>
                <c:pt idx="173">
                  <c:v>43638</c:v>
                </c:pt>
                <c:pt idx="174">
                  <c:v>43639</c:v>
                </c:pt>
                <c:pt idx="175">
                  <c:v>43640</c:v>
                </c:pt>
                <c:pt idx="176">
                  <c:v>43641</c:v>
                </c:pt>
                <c:pt idx="177">
                  <c:v>43642</c:v>
                </c:pt>
                <c:pt idx="178">
                  <c:v>43643</c:v>
                </c:pt>
                <c:pt idx="179">
                  <c:v>43644</c:v>
                </c:pt>
                <c:pt idx="180">
                  <c:v>43645</c:v>
                </c:pt>
                <c:pt idx="181">
                  <c:v>43646</c:v>
                </c:pt>
                <c:pt idx="182">
                  <c:v>43647</c:v>
                </c:pt>
                <c:pt idx="183">
                  <c:v>43648</c:v>
                </c:pt>
                <c:pt idx="184">
                  <c:v>43649</c:v>
                </c:pt>
                <c:pt idx="185">
                  <c:v>43650</c:v>
                </c:pt>
                <c:pt idx="186">
                  <c:v>43651</c:v>
                </c:pt>
                <c:pt idx="187">
                  <c:v>43652</c:v>
                </c:pt>
                <c:pt idx="188">
                  <c:v>43653</c:v>
                </c:pt>
                <c:pt idx="189">
                  <c:v>43654</c:v>
                </c:pt>
                <c:pt idx="190">
                  <c:v>43655</c:v>
                </c:pt>
                <c:pt idx="191">
                  <c:v>43656</c:v>
                </c:pt>
                <c:pt idx="192">
                  <c:v>43657</c:v>
                </c:pt>
                <c:pt idx="193">
                  <c:v>43658</c:v>
                </c:pt>
                <c:pt idx="194">
                  <c:v>43659</c:v>
                </c:pt>
                <c:pt idx="195">
                  <c:v>43660</c:v>
                </c:pt>
                <c:pt idx="196">
                  <c:v>43661</c:v>
                </c:pt>
                <c:pt idx="197">
                  <c:v>43662</c:v>
                </c:pt>
                <c:pt idx="198">
                  <c:v>43663</c:v>
                </c:pt>
                <c:pt idx="199">
                  <c:v>43664</c:v>
                </c:pt>
                <c:pt idx="200">
                  <c:v>43665</c:v>
                </c:pt>
                <c:pt idx="201">
                  <c:v>43666</c:v>
                </c:pt>
                <c:pt idx="202">
                  <c:v>43667</c:v>
                </c:pt>
                <c:pt idx="203">
                  <c:v>43668</c:v>
                </c:pt>
                <c:pt idx="204">
                  <c:v>43669</c:v>
                </c:pt>
                <c:pt idx="205">
                  <c:v>43670</c:v>
                </c:pt>
                <c:pt idx="206">
                  <c:v>43671</c:v>
                </c:pt>
                <c:pt idx="207">
                  <c:v>43672</c:v>
                </c:pt>
                <c:pt idx="208">
                  <c:v>43673</c:v>
                </c:pt>
                <c:pt idx="209">
                  <c:v>43674</c:v>
                </c:pt>
                <c:pt idx="210">
                  <c:v>43675</c:v>
                </c:pt>
                <c:pt idx="211">
                  <c:v>43676</c:v>
                </c:pt>
                <c:pt idx="212">
                  <c:v>43677</c:v>
                </c:pt>
                <c:pt idx="213">
                  <c:v>43678</c:v>
                </c:pt>
                <c:pt idx="214">
                  <c:v>43679</c:v>
                </c:pt>
                <c:pt idx="215">
                  <c:v>43680</c:v>
                </c:pt>
                <c:pt idx="216">
                  <c:v>43681</c:v>
                </c:pt>
                <c:pt idx="217">
                  <c:v>43682</c:v>
                </c:pt>
                <c:pt idx="218">
                  <c:v>43683</c:v>
                </c:pt>
                <c:pt idx="219">
                  <c:v>43684</c:v>
                </c:pt>
                <c:pt idx="220">
                  <c:v>43685</c:v>
                </c:pt>
                <c:pt idx="221">
                  <c:v>43686</c:v>
                </c:pt>
                <c:pt idx="222">
                  <c:v>43687</c:v>
                </c:pt>
                <c:pt idx="223">
                  <c:v>43688</c:v>
                </c:pt>
                <c:pt idx="224">
                  <c:v>43689</c:v>
                </c:pt>
                <c:pt idx="225">
                  <c:v>43690</c:v>
                </c:pt>
                <c:pt idx="226">
                  <c:v>43691</c:v>
                </c:pt>
                <c:pt idx="227">
                  <c:v>43692</c:v>
                </c:pt>
                <c:pt idx="228">
                  <c:v>43693</c:v>
                </c:pt>
                <c:pt idx="229">
                  <c:v>43694</c:v>
                </c:pt>
                <c:pt idx="230">
                  <c:v>43695</c:v>
                </c:pt>
                <c:pt idx="231">
                  <c:v>43696</c:v>
                </c:pt>
                <c:pt idx="232">
                  <c:v>43697</c:v>
                </c:pt>
                <c:pt idx="233">
                  <c:v>43698</c:v>
                </c:pt>
                <c:pt idx="234">
                  <c:v>43699</c:v>
                </c:pt>
                <c:pt idx="235">
                  <c:v>43700</c:v>
                </c:pt>
                <c:pt idx="236">
                  <c:v>43701</c:v>
                </c:pt>
                <c:pt idx="237">
                  <c:v>43702</c:v>
                </c:pt>
                <c:pt idx="238">
                  <c:v>43703</c:v>
                </c:pt>
                <c:pt idx="239">
                  <c:v>43704</c:v>
                </c:pt>
                <c:pt idx="240">
                  <c:v>43705</c:v>
                </c:pt>
                <c:pt idx="241">
                  <c:v>43706</c:v>
                </c:pt>
                <c:pt idx="242">
                  <c:v>43707</c:v>
                </c:pt>
                <c:pt idx="243">
                  <c:v>43708</c:v>
                </c:pt>
                <c:pt idx="244">
                  <c:v>43709</c:v>
                </c:pt>
                <c:pt idx="245">
                  <c:v>43710</c:v>
                </c:pt>
                <c:pt idx="246">
                  <c:v>43711</c:v>
                </c:pt>
                <c:pt idx="247">
                  <c:v>43712</c:v>
                </c:pt>
                <c:pt idx="248">
                  <c:v>43713</c:v>
                </c:pt>
                <c:pt idx="249">
                  <c:v>43714</c:v>
                </c:pt>
                <c:pt idx="250">
                  <c:v>43715</c:v>
                </c:pt>
                <c:pt idx="251">
                  <c:v>43716</c:v>
                </c:pt>
                <c:pt idx="252">
                  <c:v>43717</c:v>
                </c:pt>
                <c:pt idx="253">
                  <c:v>43718</c:v>
                </c:pt>
                <c:pt idx="254">
                  <c:v>43719</c:v>
                </c:pt>
                <c:pt idx="255">
                  <c:v>43720</c:v>
                </c:pt>
                <c:pt idx="256">
                  <c:v>43721</c:v>
                </c:pt>
                <c:pt idx="257">
                  <c:v>43722</c:v>
                </c:pt>
                <c:pt idx="258">
                  <c:v>43723</c:v>
                </c:pt>
                <c:pt idx="259">
                  <c:v>43724</c:v>
                </c:pt>
                <c:pt idx="260">
                  <c:v>43725</c:v>
                </c:pt>
                <c:pt idx="261">
                  <c:v>43726</c:v>
                </c:pt>
                <c:pt idx="262">
                  <c:v>43727</c:v>
                </c:pt>
                <c:pt idx="263">
                  <c:v>43728</c:v>
                </c:pt>
                <c:pt idx="264">
                  <c:v>43729</c:v>
                </c:pt>
                <c:pt idx="265">
                  <c:v>43730</c:v>
                </c:pt>
                <c:pt idx="266">
                  <c:v>43731</c:v>
                </c:pt>
                <c:pt idx="267">
                  <c:v>43732</c:v>
                </c:pt>
                <c:pt idx="268">
                  <c:v>43733</c:v>
                </c:pt>
                <c:pt idx="269">
                  <c:v>43734</c:v>
                </c:pt>
                <c:pt idx="270">
                  <c:v>43735</c:v>
                </c:pt>
                <c:pt idx="271">
                  <c:v>43736</c:v>
                </c:pt>
                <c:pt idx="272">
                  <c:v>43737</c:v>
                </c:pt>
                <c:pt idx="273">
                  <c:v>43738</c:v>
                </c:pt>
                <c:pt idx="274">
                  <c:v>43739</c:v>
                </c:pt>
                <c:pt idx="275">
                  <c:v>43740</c:v>
                </c:pt>
                <c:pt idx="276">
                  <c:v>43741</c:v>
                </c:pt>
                <c:pt idx="277">
                  <c:v>43742</c:v>
                </c:pt>
                <c:pt idx="278">
                  <c:v>43743</c:v>
                </c:pt>
                <c:pt idx="279">
                  <c:v>43744</c:v>
                </c:pt>
                <c:pt idx="280">
                  <c:v>43745</c:v>
                </c:pt>
                <c:pt idx="281">
                  <c:v>43746</c:v>
                </c:pt>
                <c:pt idx="282">
                  <c:v>43747</c:v>
                </c:pt>
                <c:pt idx="283">
                  <c:v>43748</c:v>
                </c:pt>
                <c:pt idx="284">
                  <c:v>43749</c:v>
                </c:pt>
                <c:pt idx="285">
                  <c:v>43750</c:v>
                </c:pt>
                <c:pt idx="286">
                  <c:v>43751</c:v>
                </c:pt>
                <c:pt idx="287">
                  <c:v>43752</c:v>
                </c:pt>
                <c:pt idx="288">
                  <c:v>43753</c:v>
                </c:pt>
                <c:pt idx="289">
                  <c:v>43754</c:v>
                </c:pt>
                <c:pt idx="290">
                  <c:v>43755</c:v>
                </c:pt>
                <c:pt idx="291">
                  <c:v>43756</c:v>
                </c:pt>
                <c:pt idx="292">
                  <c:v>43757</c:v>
                </c:pt>
                <c:pt idx="293">
                  <c:v>43758</c:v>
                </c:pt>
                <c:pt idx="294">
                  <c:v>43759</c:v>
                </c:pt>
                <c:pt idx="295">
                  <c:v>43760</c:v>
                </c:pt>
                <c:pt idx="296">
                  <c:v>43761</c:v>
                </c:pt>
                <c:pt idx="297">
                  <c:v>43762</c:v>
                </c:pt>
                <c:pt idx="298">
                  <c:v>43763</c:v>
                </c:pt>
                <c:pt idx="299">
                  <c:v>43764</c:v>
                </c:pt>
                <c:pt idx="300">
                  <c:v>43765</c:v>
                </c:pt>
                <c:pt idx="301">
                  <c:v>43766</c:v>
                </c:pt>
                <c:pt idx="302">
                  <c:v>43767</c:v>
                </c:pt>
                <c:pt idx="303">
                  <c:v>43768</c:v>
                </c:pt>
                <c:pt idx="304">
                  <c:v>43769</c:v>
                </c:pt>
                <c:pt idx="305">
                  <c:v>43770</c:v>
                </c:pt>
                <c:pt idx="306">
                  <c:v>43771</c:v>
                </c:pt>
                <c:pt idx="307">
                  <c:v>43772</c:v>
                </c:pt>
                <c:pt idx="308">
                  <c:v>43773</c:v>
                </c:pt>
                <c:pt idx="309">
                  <c:v>43774</c:v>
                </c:pt>
                <c:pt idx="310">
                  <c:v>43775</c:v>
                </c:pt>
                <c:pt idx="311">
                  <c:v>43776</c:v>
                </c:pt>
                <c:pt idx="312">
                  <c:v>43777</c:v>
                </c:pt>
                <c:pt idx="313">
                  <c:v>43778</c:v>
                </c:pt>
                <c:pt idx="314">
                  <c:v>43779</c:v>
                </c:pt>
                <c:pt idx="315">
                  <c:v>43780</c:v>
                </c:pt>
                <c:pt idx="316">
                  <c:v>43781</c:v>
                </c:pt>
                <c:pt idx="317">
                  <c:v>43782</c:v>
                </c:pt>
                <c:pt idx="318">
                  <c:v>43783</c:v>
                </c:pt>
                <c:pt idx="319">
                  <c:v>43784</c:v>
                </c:pt>
                <c:pt idx="320">
                  <c:v>43785</c:v>
                </c:pt>
                <c:pt idx="321">
                  <c:v>43786</c:v>
                </c:pt>
                <c:pt idx="322">
                  <c:v>43787</c:v>
                </c:pt>
                <c:pt idx="323">
                  <c:v>43788</c:v>
                </c:pt>
                <c:pt idx="324">
                  <c:v>43789</c:v>
                </c:pt>
                <c:pt idx="325">
                  <c:v>43790</c:v>
                </c:pt>
                <c:pt idx="326">
                  <c:v>43791</c:v>
                </c:pt>
                <c:pt idx="327">
                  <c:v>43792</c:v>
                </c:pt>
                <c:pt idx="328">
                  <c:v>43793</c:v>
                </c:pt>
                <c:pt idx="329">
                  <c:v>43794</c:v>
                </c:pt>
                <c:pt idx="330">
                  <c:v>43795</c:v>
                </c:pt>
                <c:pt idx="331">
                  <c:v>43796</c:v>
                </c:pt>
                <c:pt idx="332">
                  <c:v>43797</c:v>
                </c:pt>
                <c:pt idx="333">
                  <c:v>43798</c:v>
                </c:pt>
                <c:pt idx="334">
                  <c:v>43799</c:v>
                </c:pt>
                <c:pt idx="335">
                  <c:v>43800</c:v>
                </c:pt>
                <c:pt idx="336">
                  <c:v>43801</c:v>
                </c:pt>
                <c:pt idx="337">
                  <c:v>43802</c:v>
                </c:pt>
                <c:pt idx="338">
                  <c:v>43803</c:v>
                </c:pt>
                <c:pt idx="339">
                  <c:v>43804</c:v>
                </c:pt>
                <c:pt idx="340">
                  <c:v>43805</c:v>
                </c:pt>
                <c:pt idx="341">
                  <c:v>43806</c:v>
                </c:pt>
                <c:pt idx="342">
                  <c:v>43807</c:v>
                </c:pt>
                <c:pt idx="343">
                  <c:v>43808</c:v>
                </c:pt>
                <c:pt idx="344">
                  <c:v>43809</c:v>
                </c:pt>
                <c:pt idx="345">
                  <c:v>43810</c:v>
                </c:pt>
                <c:pt idx="346">
                  <c:v>43811</c:v>
                </c:pt>
                <c:pt idx="347">
                  <c:v>43812</c:v>
                </c:pt>
                <c:pt idx="348">
                  <c:v>43813</c:v>
                </c:pt>
                <c:pt idx="349">
                  <c:v>43814</c:v>
                </c:pt>
                <c:pt idx="350">
                  <c:v>43815</c:v>
                </c:pt>
                <c:pt idx="351">
                  <c:v>43816</c:v>
                </c:pt>
                <c:pt idx="352">
                  <c:v>43817</c:v>
                </c:pt>
                <c:pt idx="353">
                  <c:v>43818</c:v>
                </c:pt>
                <c:pt idx="354">
                  <c:v>43819</c:v>
                </c:pt>
                <c:pt idx="355">
                  <c:v>43820</c:v>
                </c:pt>
                <c:pt idx="356">
                  <c:v>43821</c:v>
                </c:pt>
                <c:pt idx="357">
                  <c:v>43822</c:v>
                </c:pt>
                <c:pt idx="358">
                  <c:v>43823</c:v>
                </c:pt>
                <c:pt idx="359">
                  <c:v>43824</c:v>
                </c:pt>
                <c:pt idx="360">
                  <c:v>43825</c:v>
                </c:pt>
                <c:pt idx="361">
                  <c:v>43826</c:v>
                </c:pt>
                <c:pt idx="362">
                  <c:v>43827</c:v>
                </c:pt>
                <c:pt idx="363">
                  <c:v>43828</c:v>
                </c:pt>
                <c:pt idx="364">
                  <c:v>43829</c:v>
                </c:pt>
                <c:pt idx="365">
                  <c:v>43830</c:v>
                </c:pt>
              </c:numCache>
            </c:numRef>
          </c:cat>
          <c:val>
            <c:numRef>
              <c:f>'Summary_By Countries'!$K$3:$K$368</c:f>
              <c:numCache>
                <c:formatCode>0.00</c:formatCode>
                <c:ptCount val="366"/>
                <c:pt idx="0">
                  <c:v>97.529026160294322</c:v>
                </c:pt>
                <c:pt idx="1">
                  <c:v>104.30724072067015</c:v>
                </c:pt>
                <c:pt idx="2">
                  <c:v>109.17396508756113</c:v>
                </c:pt>
                <c:pt idx="3">
                  <c:v>107.85199679472368</c:v>
                </c:pt>
                <c:pt idx="4">
                  <c:v>103.32450119608347</c:v>
                </c:pt>
                <c:pt idx="5">
                  <c:v>98.969028498502553</c:v>
                </c:pt>
                <c:pt idx="6">
                  <c:v>105.58486644911487</c:v>
                </c:pt>
                <c:pt idx="7">
                  <c:v>106.15705854642383</c:v>
                </c:pt>
                <c:pt idx="8">
                  <c:v>110.94315832855622</c:v>
                </c:pt>
                <c:pt idx="9">
                  <c:v>114.00961481424623</c:v>
                </c:pt>
                <c:pt idx="10">
                  <c:v>112.20783678349017</c:v>
                </c:pt>
                <c:pt idx="11">
                  <c:v>105.4485121905492</c:v>
                </c:pt>
                <c:pt idx="12">
                  <c:v>98.32126820818894</c:v>
                </c:pt>
                <c:pt idx="13">
                  <c:v>106.89290103198184</c:v>
                </c:pt>
                <c:pt idx="14">
                  <c:v>108.70526402949018</c:v>
                </c:pt>
                <c:pt idx="15">
                  <c:v>109.9502113072266</c:v>
                </c:pt>
                <c:pt idx="16">
                  <c:v>109.05369435297187</c:v>
                </c:pt>
                <c:pt idx="17">
                  <c:v>109.55970537234572</c:v>
                </c:pt>
                <c:pt idx="18">
                  <c:v>105.51622612729552</c:v>
                </c:pt>
                <c:pt idx="19">
                  <c:v>102.69571147390127</c:v>
                </c:pt>
                <c:pt idx="20">
                  <c:v>107.71195349710435</c:v>
                </c:pt>
                <c:pt idx="21">
                  <c:v>109.83839556831036</c:v>
                </c:pt>
                <c:pt idx="22">
                  <c:v>109.02645157628655</c:v>
                </c:pt>
                <c:pt idx="23">
                  <c:v>108.76119082130141</c:v>
                </c:pt>
                <c:pt idx="24">
                  <c:v>107.44639712939146</c:v>
                </c:pt>
                <c:pt idx="25">
                  <c:v>100.95853170379037</c:v>
                </c:pt>
                <c:pt idx="26">
                  <c:v>93.603442759453614</c:v>
                </c:pt>
                <c:pt idx="27">
                  <c:v>102.65862402135211</c:v>
                </c:pt>
                <c:pt idx="28">
                  <c:v>105.03179469607701</c:v>
                </c:pt>
                <c:pt idx="29">
                  <c:v>106.06471613702765</c:v>
                </c:pt>
                <c:pt idx="30">
                  <c:v>105.23519951958284</c:v>
                </c:pt>
                <c:pt idx="31">
                  <c:v>102.12627627882377</c:v>
                </c:pt>
                <c:pt idx="32">
                  <c:v>94.048330229928851</c:v>
                </c:pt>
                <c:pt idx="33">
                  <c:v>89.335595332363496</c:v>
                </c:pt>
                <c:pt idx="34">
                  <c:v>94.481081941820335</c:v>
                </c:pt>
                <c:pt idx="35">
                  <c:v>96.597384646495726</c:v>
                </c:pt>
                <c:pt idx="36">
                  <c:v>97.268348420782971</c:v>
                </c:pt>
                <c:pt idx="37">
                  <c:v>97.421455296057772</c:v>
                </c:pt>
                <c:pt idx="38">
                  <c:v>97.917117214633805</c:v>
                </c:pt>
                <c:pt idx="39">
                  <c:v>96.048217344774613</c:v>
                </c:pt>
                <c:pt idx="40">
                  <c:v>94.189423507762882</c:v>
                </c:pt>
                <c:pt idx="41">
                  <c:v>101.14049865529945</c:v>
                </c:pt>
                <c:pt idx="42">
                  <c:v>103.49612164895085</c:v>
                </c:pt>
                <c:pt idx="43">
                  <c:v>102.77519692926104</c:v>
                </c:pt>
                <c:pt idx="44">
                  <c:v>103.87286880251149</c:v>
                </c:pt>
                <c:pt idx="45">
                  <c:v>103.55743456149897</c:v>
                </c:pt>
                <c:pt idx="46">
                  <c:v>98.201818584589148</c:v>
                </c:pt>
                <c:pt idx="47">
                  <c:v>96.408650208630803</c:v>
                </c:pt>
                <c:pt idx="48">
                  <c:v>104.44245362743142</c:v>
                </c:pt>
                <c:pt idx="49">
                  <c:v>106.55386375138647</c:v>
                </c:pt>
                <c:pt idx="50">
                  <c:v>106.50976529546041</c:v>
                </c:pt>
                <c:pt idx="51">
                  <c:v>106.44443386548566</c:v>
                </c:pt>
                <c:pt idx="52">
                  <c:v>105.22364025353789</c:v>
                </c:pt>
                <c:pt idx="53">
                  <c:v>98.571472832545084</c:v>
                </c:pt>
                <c:pt idx="54">
                  <c:v>94.855394997187275</c:v>
                </c:pt>
                <c:pt idx="55">
                  <c:v>102.73964959917672</c:v>
                </c:pt>
                <c:pt idx="56">
                  <c:v>105.19520081437339</c:v>
                </c:pt>
                <c:pt idx="57">
                  <c:v>104.90229687533919</c:v>
                </c:pt>
                <c:pt idx="58">
                  <c:v>103.49537749363361</c:v>
                </c:pt>
                <c:pt idx="60">
                  <c:v>109.02096986269029</c:v>
                </c:pt>
                <c:pt idx="61">
                  <c:v>103.20350433909705</c:v>
                </c:pt>
                <c:pt idx="62">
                  <c:v>97.778012817667673</c:v>
                </c:pt>
                <c:pt idx="63">
                  <c:v>103.10991160489841</c:v>
                </c:pt>
                <c:pt idx="64">
                  <c:v>105.48254239506291</c:v>
                </c:pt>
                <c:pt idx="65">
                  <c:v>104.44475538175581</c:v>
                </c:pt>
                <c:pt idx="66">
                  <c:v>103.08977150257965</c:v>
                </c:pt>
                <c:pt idx="67">
                  <c:v>102.58032923072216</c:v>
                </c:pt>
                <c:pt idx="68">
                  <c:v>96.251548078136167</c:v>
                </c:pt>
                <c:pt idx="69">
                  <c:v>92.507463864822043</c:v>
                </c:pt>
                <c:pt idx="70">
                  <c:v>97.887966628187058</c:v>
                </c:pt>
                <c:pt idx="71">
                  <c:v>98.562316433684231</c:v>
                </c:pt>
                <c:pt idx="72">
                  <c:v>98.698115628330854</c:v>
                </c:pt>
                <c:pt idx="73">
                  <c:v>99.241773647122017</c:v>
                </c:pt>
                <c:pt idx="74">
                  <c:v>97.989393616394779</c:v>
                </c:pt>
                <c:pt idx="75">
                  <c:v>93.278925557959596</c:v>
                </c:pt>
                <c:pt idx="76">
                  <c:v>90.502216073564682</c:v>
                </c:pt>
                <c:pt idx="77">
                  <c:v>98.877247631713544</c:v>
                </c:pt>
                <c:pt idx="78">
                  <c:v>100.23649786604457</c:v>
                </c:pt>
                <c:pt idx="79">
                  <c:v>99.584295905863939</c:v>
                </c:pt>
                <c:pt idx="80">
                  <c:v>99.185179019574065</c:v>
                </c:pt>
                <c:pt idx="81">
                  <c:v>99.025282414737532</c:v>
                </c:pt>
                <c:pt idx="82">
                  <c:v>94.448575698951544</c:v>
                </c:pt>
                <c:pt idx="83">
                  <c:v>90.184796258251097</c:v>
                </c:pt>
                <c:pt idx="84">
                  <c:v>97.257404005458213</c:v>
                </c:pt>
                <c:pt idx="85">
                  <c:v>98.70390880721304</c:v>
                </c:pt>
                <c:pt idx="86">
                  <c:v>98.848325686851808</c:v>
                </c:pt>
                <c:pt idx="87">
                  <c:v>99.875667090017942</c:v>
                </c:pt>
                <c:pt idx="88">
                  <c:v>97.526217997409262</c:v>
                </c:pt>
                <c:pt idx="89">
                  <c:v>92.229826406686257</c:v>
                </c:pt>
                <c:pt idx="90">
                  <c:v>90.094801837008816</c:v>
                </c:pt>
                <c:pt idx="91">
                  <c:v>100.30256144507479</c:v>
                </c:pt>
                <c:pt idx="92">
                  <c:v>101.78891051077214</c:v>
                </c:pt>
                <c:pt idx="93">
                  <c:v>102.98131113886785</c:v>
                </c:pt>
                <c:pt idx="94">
                  <c:v>100.50922983744776</c:v>
                </c:pt>
                <c:pt idx="95">
                  <c:v>95.983749386488142</c:v>
                </c:pt>
                <c:pt idx="96">
                  <c:v>92.096485192570739</c:v>
                </c:pt>
                <c:pt idx="97">
                  <c:v>89.928298411612076</c:v>
                </c:pt>
                <c:pt idx="98">
                  <c:v>96.921962909038598</c:v>
                </c:pt>
                <c:pt idx="99">
                  <c:v>100.39034609377207</c:v>
                </c:pt>
                <c:pt idx="100">
                  <c:v>102.48484025400397</c:v>
                </c:pt>
                <c:pt idx="101">
                  <c:v>101.4381135869132</c:v>
                </c:pt>
                <c:pt idx="102">
                  <c:v>99.294860022500416</c:v>
                </c:pt>
                <c:pt idx="103">
                  <c:v>95.267495787216944</c:v>
                </c:pt>
                <c:pt idx="104">
                  <c:v>89.511215524301335</c:v>
                </c:pt>
                <c:pt idx="105">
                  <c:v>94.203706011401422</c:v>
                </c:pt>
                <c:pt idx="106">
                  <c:v>95.560023189814629</c:v>
                </c:pt>
                <c:pt idx="107">
                  <c:v>92.958580359210757</c:v>
                </c:pt>
                <c:pt idx="108">
                  <c:v>93.207352326908264</c:v>
                </c:pt>
                <c:pt idx="109">
                  <c:v>91.368245382013143</c:v>
                </c:pt>
                <c:pt idx="110">
                  <c:v>88.382837198690694</c:v>
                </c:pt>
                <c:pt idx="111">
                  <c:v>84.256359259363407</c:v>
                </c:pt>
                <c:pt idx="112">
                  <c:v>88.307678866322803</c:v>
                </c:pt>
                <c:pt idx="113">
                  <c:v>93.79226409364324</c:v>
                </c:pt>
                <c:pt idx="114">
                  <c:v>95.059209417877781</c:v>
                </c:pt>
                <c:pt idx="115">
                  <c:v>94.929263209116513</c:v>
                </c:pt>
                <c:pt idx="116">
                  <c:v>94.5943130874834</c:v>
                </c:pt>
                <c:pt idx="117">
                  <c:v>89.945974131020961</c:v>
                </c:pt>
                <c:pt idx="118">
                  <c:v>88.751554158048748</c:v>
                </c:pt>
                <c:pt idx="119">
                  <c:v>94.411349293896109</c:v>
                </c:pt>
                <c:pt idx="120">
                  <c:v>95.16496430693168</c:v>
                </c:pt>
                <c:pt idx="121">
                  <c:v>87.669203070121071</c:v>
                </c:pt>
                <c:pt idx="122">
                  <c:v>89.241199268221337</c:v>
                </c:pt>
                <c:pt idx="123">
                  <c:v>91.679401847948938</c:v>
                </c:pt>
                <c:pt idx="124">
                  <c:v>87.853655353122463</c:v>
                </c:pt>
                <c:pt idx="125">
                  <c:v>84.198574105460494</c:v>
                </c:pt>
                <c:pt idx="126">
                  <c:v>91.801286095037213</c:v>
                </c:pt>
                <c:pt idx="127">
                  <c:v>96.067253238274631</c:v>
                </c:pt>
                <c:pt idx="128">
                  <c:v>94.256869982439227</c:v>
                </c:pt>
                <c:pt idx="129">
                  <c:v>95.937058558600881</c:v>
                </c:pt>
                <c:pt idx="130">
                  <c:v>94.879796483447009</c:v>
                </c:pt>
                <c:pt idx="131">
                  <c:v>89.224692868280172</c:v>
                </c:pt>
                <c:pt idx="132">
                  <c:v>83.916007780145449</c:v>
                </c:pt>
                <c:pt idx="133">
                  <c:v>92.350806600414671</c:v>
                </c:pt>
                <c:pt idx="134">
                  <c:v>95.305719747211626</c:v>
                </c:pt>
                <c:pt idx="135">
                  <c:v>95.32355548585403</c:v>
                </c:pt>
                <c:pt idx="136">
                  <c:v>95.458970092595735</c:v>
                </c:pt>
                <c:pt idx="137">
                  <c:v>95.549605549545063</c:v>
                </c:pt>
                <c:pt idx="138">
                  <c:v>90.605205934910572</c:v>
                </c:pt>
                <c:pt idx="139">
                  <c:v>85.5686162528621</c:v>
                </c:pt>
                <c:pt idx="140">
                  <c:v>91.971681663291491</c:v>
                </c:pt>
                <c:pt idx="141">
                  <c:v>94.080779711261641</c:v>
                </c:pt>
                <c:pt idx="142">
                  <c:v>95.190747022792863</c:v>
                </c:pt>
                <c:pt idx="143">
                  <c:v>96.486358674336287</c:v>
                </c:pt>
                <c:pt idx="144">
                  <c:v>94.721946566041652</c:v>
                </c:pt>
                <c:pt idx="145">
                  <c:v>90.475212751459836</c:v>
                </c:pt>
                <c:pt idx="146">
                  <c:v>85.196054676849869</c:v>
                </c:pt>
                <c:pt idx="147">
                  <c:v>90.417210531979052</c:v>
                </c:pt>
                <c:pt idx="148">
                  <c:v>95.563180582029204</c:v>
                </c:pt>
                <c:pt idx="149">
                  <c:v>95.92518741995255</c:v>
                </c:pt>
                <c:pt idx="150">
                  <c:v>93.203080817473307</c:v>
                </c:pt>
                <c:pt idx="151">
                  <c:v>93.648709474066948</c:v>
                </c:pt>
                <c:pt idx="152">
                  <c:v>87.523620000398921</c:v>
                </c:pt>
                <c:pt idx="153">
                  <c:v>82.483177532110503</c:v>
                </c:pt>
                <c:pt idx="154">
                  <c:v>92.46735903936559</c:v>
                </c:pt>
                <c:pt idx="155">
                  <c:v>95.855757614607128</c:v>
                </c:pt>
                <c:pt idx="156">
                  <c:v>96.866205510174524</c:v>
                </c:pt>
                <c:pt idx="157">
                  <c:v>95.768568221451403</c:v>
                </c:pt>
                <c:pt idx="158">
                  <c:v>90.281544875086851</c:v>
                </c:pt>
                <c:pt idx="159">
                  <c:v>86.15199945993848</c:v>
                </c:pt>
                <c:pt idx="160">
                  <c:v>88.625853341703774</c:v>
                </c:pt>
                <c:pt idx="161">
                  <c:v>94.73179182981761</c:v>
                </c:pt>
                <c:pt idx="162">
                  <c:v>96.786568099083851</c:v>
                </c:pt>
                <c:pt idx="163">
                  <c:v>97.0791311111509</c:v>
                </c:pt>
                <c:pt idx="164">
                  <c:v>94.138645713191522</c:v>
                </c:pt>
                <c:pt idx="165">
                  <c:v>94.287904727892808</c:v>
                </c:pt>
                <c:pt idx="166">
                  <c:v>91.406128760245295</c:v>
                </c:pt>
                <c:pt idx="167">
                  <c:v>88.307790633673221</c:v>
                </c:pt>
                <c:pt idx="168">
                  <c:v>94.703762084741555</c:v>
                </c:pt>
                <c:pt idx="169">
                  <c:v>97.48099210083997</c:v>
                </c:pt>
                <c:pt idx="170">
                  <c:v>98.76655899832879</c:v>
                </c:pt>
                <c:pt idx="171">
                  <c:v>96.84179316286739</c:v>
                </c:pt>
                <c:pt idx="172">
                  <c:v>95.804810185539452</c:v>
                </c:pt>
                <c:pt idx="173">
                  <c:v>91.784305885373001</c:v>
                </c:pt>
                <c:pt idx="174">
                  <c:v>87.314516997776053</c:v>
                </c:pt>
                <c:pt idx="175">
                  <c:v>94.554955896732594</c:v>
                </c:pt>
                <c:pt idx="176">
                  <c:v>95.780410021682897</c:v>
                </c:pt>
                <c:pt idx="177">
                  <c:v>96.802271421081969</c:v>
                </c:pt>
                <c:pt idx="178">
                  <c:v>97.834565683708959</c:v>
                </c:pt>
                <c:pt idx="179">
                  <c:v>96.57821987109358</c:v>
                </c:pt>
                <c:pt idx="180">
                  <c:v>93.160127650592912</c:v>
                </c:pt>
                <c:pt idx="181">
                  <c:v>89.573608716573602</c:v>
                </c:pt>
                <c:pt idx="182">
                  <c:v>92.634129137487889</c:v>
                </c:pt>
                <c:pt idx="183">
                  <c:v>94.873015284318797</c:v>
                </c:pt>
                <c:pt idx="184">
                  <c:v>96.118229990849969</c:v>
                </c:pt>
                <c:pt idx="185">
                  <c:v>94.075416996741694</c:v>
                </c:pt>
                <c:pt idx="186">
                  <c:v>91.921937307527116</c:v>
                </c:pt>
                <c:pt idx="187">
                  <c:v>87.573629526220586</c:v>
                </c:pt>
                <c:pt idx="188">
                  <c:v>85.282763976225539</c:v>
                </c:pt>
                <c:pt idx="189">
                  <c:v>93.273922059046157</c:v>
                </c:pt>
                <c:pt idx="190">
                  <c:v>93.934994390444032</c:v>
                </c:pt>
                <c:pt idx="191">
                  <c:v>94.223185971853027</c:v>
                </c:pt>
                <c:pt idx="192">
                  <c:v>95.517123103682749</c:v>
                </c:pt>
                <c:pt idx="193">
                  <c:v>93.466538547349984</c:v>
                </c:pt>
                <c:pt idx="194">
                  <c:v>89.790211456770351</c:v>
                </c:pt>
                <c:pt idx="195">
                  <c:v>87.909352015363126</c:v>
                </c:pt>
                <c:pt idx="196">
                  <c:v>95.790279647449708</c:v>
                </c:pt>
                <c:pt idx="197">
                  <c:v>97.335862334709134</c:v>
                </c:pt>
                <c:pt idx="198">
                  <c:v>98.021596261404554</c:v>
                </c:pt>
                <c:pt idx="199">
                  <c:v>99.353718994575132</c:v>
                </c:pt>
                <c:pt idx="200">
                  <c:v>99.182640024917632</c:v>
                </c:pt>
                <c:pt idx="201">
                  <c:v>94.218753971132998</c:v>
                </c:pt>
                <c:pt idx="202">
                  <c:v>91.719507287484419</c:v>
                </c:pt>
                <c:pt idx="203">
                  <c:v>98.822153662110466</c:v>
                </c:pt>
                <c:pt idx="204">
                  <c:v>100.44807980763797</c:v>
                </c:pt>
                <c:pt idx="205">
                  <c:v>102.9356673273989</c:v>
                </c:pt>
                <c:pt idx="206">
                  <c:v>102.06008007494427</c:v>
                </c:pt>
                <c:pt idx="207">
                  <c:v>100.05451470559284</c:v>
                </c:pt>
                <c:pt idx="208">
                  <c:v>95.294345500365196</c:v>
                </c:pt>
                <c:pt idx="209">
                  <c:v>93.183582991275046</c:v>
                </c:pt>
                <c:pt idx="210">
                  <c:v>100.94864991340567</c:v>
                </c:pt>
                <c:pt idx="211">
                  <c:v>102.08694486928253</c:v>
                </c:pt>
                <c:pt idx="212">
                  <c:v>101.92560019151458</c:v>
                </c:pt>
                <c:pt idx="213">
                  <c:v>100.59710031534433</c:v>
                </c:pt>
                <c:pt idx="214">
                  <c:v>96.928749393798398</c:v>
                </c:pt>
                <c:pt idx="215">
                  <c:v>93.134412147038802</c:v>
                </c:pt>
                <c:pt idx="216">
                  <c:v>90.692543165394511</c:v>
                </c:pt>
                <c:pt idx="217">
                  <c:v>97.790344065472752</c:v>
                </c:pt>
                <c:pt idx="218">
                  <c:v>100.6215498719816</c:v>
                </c:pt>
                <c:pt idx="219">
                  <c:v>99.742720523507728</c:v>
                </c:pt>
                <c:pt idx="220">
                  <c:v>98.520729034533446</c:v>
                </c:pt>
                <c:pt idx="221">
                  <c:v>97.095657981183564</c:v>
                </c:pt>
                <c:pt idx="222">
                  <c:v>89.172265601056296</c:v>
                </c:pt>
                <c:pt idx="223">
                  <c:v>84.960783899957605</c:v>
                </c:pt>
                <c:pt idx="224">
                  <c:v>94.609443257028616</c:v>
                </c:pt>
                <c:pt idx="225">
                  <c:v>98.314314068572926</c:v>
                </c:pt>
                <c:pt idx="226">
                  <c:v>99.167481297814973</c:v>
                </c:pt>
                <c:pt idx="227">
                  <c:v>95.049022196957452</c:v>
                </c:pt>
                <c:pt idx="228">
                  <c:v>92.759956352266599</c:v>
                </c:pt>
                <c:pt idx="229">
                  <c:v>89.813522428194148</c:v>
                </c:pt>
                <c:pt idx="230">
                  <c:v>88.892182084221858</c:v>
                </c:pt>
                <c:pt idx="231">
                  <c:v>97.416217691812264</c:v>
                </c:pt>
                <c:pt idx="232">
                  <c:v>99.486858923632965</c:v>
                </c:pt>
                <c:pt idx="233">
                  <c:v>100.23081770387751</c:v>
                </c:pt>
                <c:pt idx="234">
                  <c:v>99.357857558769169</c:v>
                </c:pt>
                <c:pt idx="235">
                  <c:v>98.035360131923497</c:v>
                </c:pt>
                <c:pt idx="236">
                  <c:v>93.31008843466546</c:v>
                </c:pt>
                <c:pt idx="237">
                  <c:v>88.775771670890308</c:v>
                </c:pt>
                <c:pt idx="238">
                  <c:v>97.108367051446066</c:v>
                </c:pt>
                <c:pt idx="239">
                  <c:v>100.00310318024867</c:v>
                </c:pt>
                <c:pt idx="240">
                  <c:v>99.574428410593825</c:v>
                </c:pt>
                <c:pt idx="241">
                  <c:v>97.204274875778651</c:v>
                </c:pt>
                <c:pt idx="242">
                  <c:v>95.92637511704352</c:v>
                </c:pt>
                <c:pt idx="243">
                  <c:v>90.225122780128487</c:v>
                </c:pt>
                <c:pt idx="244">
                  <c:v>89.389384073894092</c:v>
                </c:pt>
                <c:pt idx="245">
                  <c:v>95.846231446936784</c:v>
                </c:pt>
                <c:pt idx="246">
                  <c:v>97.562151469019966</c:v>
                </c:pt>
                <c:pt idx="247">
                  <c:v>97.780675724170024</c:v>
                </c:pt>
                <c:pt idx="248">
                  <c:v>97.800828837043966</c:v>
                </c:pt>
                <c:pt idx="249">
                  <c:v>97.484304508635518</c:v>
                </c:pt>
                <c:pt idx="250">
                  <c:v>94.590590561157811</c:v>
                </c:pt>
                <c:pt idx="251">
                  <c:v>93.672186758217961</c:v>
                </c:pt>
                <c:pt idx="252">
                  <c:v>100.7103576383262</c:v>
                </c:pt>
                <c:pt idx="253">
                  <c:v>100.52902478510116</c:v>
                </c:pt>
                <c:pt idx="254">
                  <c:v>99.176124499016865</c:v>
                </c:pt>
                <c:pt idx="255">
                  <c:v>99.40936097351387</c:v>
                </c:pt>
                <c:pt idx="256">
                  <c:v>92.642756325989978</c:v>
                </c:pt>
                <c:pt idx="257">
                  <c:v>90.815957887203268</c:v>
                </c:pt>
                <c:pt idx="258">
                  <c:v>89.348399588071544</c:v>
                </c:pt>
                <c:pt idx="259">
                  <c:v>97.155547745417252</c:v>
                </c:pt>
                <c:pt idx="260">
                  <c:v>96.001906266029366</c:v>
                </c:pt>
                <c:pt idx="261">
                  <c:v>95.627212360632257</c:v>
                </c:pt>
                <c:pt idx="262">
                  <c:v>96.540116314008074</c:v>
                </c:pt>
                <c:pt idx="263">
                  <c:v>94.729546729706357</c:v>
                </c:pt>
                <c:pt idx="264">
                  <c:v>89.536777798327861</c:v>
                </c:pt>
                <c:pt idx="265">
                  <c:v>87.941490769149198</c:v>
                </c:pt>
                <c:pt idx="266">
                  <c:v>96.222212782376488</c:v>
                </c:pt>
                <c:pt idx="267">
                  <c:v>97.197767074278303</c:v>
                </c:pt>
                <c:pt idx="268">
                  <c:v>96.85731057462236</c:v>
                </c:pt>
                <c:pt idx="269">
                  <c:v>94.82356977093221</c:v>
                </c:pt>
                <c:pt idx="270">
                  <c:v>92.5948711165085</c:v>
                </c:pt>
                <c:pt idx="271">
                  <c:v>87.415805764990935</c:v>
                </c:pt>
                <c:pt idx="272">
                  <c:v>85.548721291511498</c:v>
                </c:pt>
                <c:pt idx="273">
                  <c:v>88.674238039692511</c:v>
                </c:pt>
                <c:pt idx="274">
                  <c:v>88.37242513618834</c:v>
                </c:pt>
                <c:pt idx="275">
                  <c:v>90.994233644913535</c:v>
                </c:pt>
                <c:pt idx="276">
                  <c:v>92.210238006193066</c:v>
                </c:pt>
                <c:pt idx="277">
                  <c:v>92.803428742093132</c:v>
                </c:pt>
                <c:pt idx="278">
                  <c:v>90.115556942884851</c:v>
                </c:pt>
                <c:pt idx="279">
                  <c:v>89.101409603296901</c:v>
                </c:pt>
                <c:pt idx="280">
                  <c:v>95.220056118625095</c:v>
                </c:pt>
                <c:pt idx="281">
                  <c:v>93.865579826700085</c:v>
                </c:pt>
                <c:pt idx="282">
                  <c:v>92.618225602909007</c:v>
                </c:pt>
                <c:pt idx="283">
                  <c:v>93.659802254407538</c:v>
                </c:pt>
                <c:pt idx="284">
                  <c:v>93.111300175425029</c:v>
                </c:pt>
                <c:pt idx="285">
                  <c:v>88.966498687355696</c:v>
                </c:pt>
                <c:pt idx="286">
                  <c:v>86.95137758742932</c:v>
                </c:pt>
                <c:pt idx="287">
                  <c:v>93.700461550042561</c:v>
                </c:pt>
                <c:pt idx="288">
                  <c:v>96.0929303928731</c:v>
                </c:pt>
                <c:pt idx="289">
                  <c:v>97.853586725301724</c:v>
                </c:pt>
                <c:pt idx="290">
                  <c:v>97.102806176398005</c:v>
                </c:pt>
                <c:pt idx="291">
                  <c:v>93.704556919112122</c:v>
                </c:pt>
                <c:pt idx="292">
                  <c:v>90.150039425920582</c:v>
                </c:pt>
                <c:pt idx="293">
                  <c:v>87.475580938413287</c:v>
                </c:pt>
                <c:pt idx="294">
                  <c:v>95.610687376301925</c:v>
                </c:pt>
                <c:pt idx="295">
                  <c:v>96.280701333950091</c:v>
                </c:pt>
                <c:pt idx="296">
                  <c:v>96.351188393359166</c:v>
                </c:pt>
                <c:pt idx="297">
                  <c:v>95.187606178978783</c:v>
                </c:pt>
                <c:pt idx="298">
                  <c:v>93.747923937500687</c:v>
                </c:pt>
                <c:pt idx="299">
                  <c:v>88.025033256522349</c:v>
                </c:pt>
                <c:pt idx="300">
                  <c:v>85.130019722759442</c:v>
                </c:pt>
                <c:pt idx="301">
                  <c:v>94.141130393911425</c:v>
                </c:pt>
                <c:pt idx="302">
                  <c:v>96.902965504219694</c:v>
                </c:pt>
                <c:pt idx="303">
                  <c:v>96.075274371775393</c:v>
                </c:pt>
                <c:pt idx="304">
                  <c:v>97.427284641032571</c:v>
                </c:pt>
                <c:pt idx="305">
                  <c:v>95.877143784059044</c:v>
                </c:pt>
                <c:pt idx="306">
                  <c:v>92.844816886852144</c:v>
                </c:pt>
                <c:pt idx="307">
                  <c:v>89.33783953877743</c:v>
                </c:pt>
                <c:pt idx="308">
                  <c:v>96.75820560792026</c:v>
                </c:pt>
                <c:pt idx="309">
                  <c:v>100.86881562651749</c:v>
                </c:pt>
                <c:pt idx="310">
                  <c:v>102.97627024473813</c:v>
                </c:pt>
                <c:pt idx="311">
                  <c:v>103.47147284567303</c:v>
                </c:pt>
                <c:pt idx="312">
                  <c:v>105.12472073580881</c:v>
                </c:pt>
                <c:pt idx="313">
                  <c:v>99.058812682805993</c:v>
                </c:pt>
                <c:pt idx="314">
                  <c:v>93.524545635543461</c:v>
                </c:pt>
                <c:pt idx="315">
                  <c:v>100.10305421759645</c:v>
                </c:pt>
                <c:pt idx="316">
                  <c:v>105.18815595581623</c:v>
                </c:pt>
                <c:pt idx="317">
                  <c:v>107.69747817165289</c:v>
                </c:pt>
                <c:pt idx="318">
                  <c:v>108.53690273192427</c:v>
                </c:pt>
                <c:pt idx="319">
                  <c:v>107.8528882415484</c:v>
                </c:pt>
                <c:pt idx="320">
                  <c:v>102.42641605476604</c:v>
                </c:pt>
                <c:pt idx="321">
                  <c:v>99.247455827732921</c:v>
                </c:pt>
                <c:pt idx="322">
                  <c:v>107.99117301616592</c:v>
                </c:pt>
                <c:pt idx="323">
                  <c:v>109.48603528174732</c:v>
                </c:pt>
                <c:pt idx="324">
                  <c:v>111.69396766176074</c:v>
                </c:pt>
                <c:pt idx="325">
                  <c:v>111.08340011783407</c:v>
                </c:pt>
                <c:pt idx="326">
                  <c:v>108.79733847381067</c:v>
                </c:pt>
                <c:pt idx="327">
                  <c:v>102.73198896240467</c:v>
                </c:pt>
                <c:pt idx="328">
                  <c:v>99.171216635964299</c:v>
                </c:pt>
                <c:pt idx="329">
                  <c:v>109.46832460454063</c:v>
                </c:pt>
                <c:pt idx="330">
                  <c:v>111.15192690053523</c:v>
                </c:pt>
                <c:pt idx="331">
                  <c:v>110.6984972103516</c:v>
                </c:pt>
                <c:pt idx="332">
                  <c:v>107.0354806806272</c:v>
                </c:pt>
                <c:pt idx="333">
                  <c:v>110.0428083032884</c:v>
                </c:pt>
                <c:pt idx="334">
                  <c:v>106.68533531126492</c:v>
                </c:pt>
                <c:pt idx="335">
                  <c:v>100.27166748836513</c:v>
                </c:pt>
                <c:pt idx="336">
                  <c:v>109.59725245005519</c:v>
                </c:pt>
                <c:pt idx="337">
                  <c:v>111.25333401995219</c:v>
                </c:pt>
                <c:pt idx="338">
                  <c:v>112.32934858842506</c:v>
                </c:pt>
                <c:pt idx="339">
                  <c:v>112.24489285113522</c:v>
                </c:pt>
                <c:pt idx="340">
                  <c:v>110.38513153117383</c:v>
                </c:pt>
                <c:pt idx="341">
                  <c:v>105.04569012259219</c:v>
                </c:pt>
                <c:pt idx="342">
                  <c:v>98.101317760042349</c:v>
                </c:pt>
                <c:pt idx="343">
                  <c:v>106.43836562269546</c:v>
                </c:pt>
                <c:pt idx="344">
                  <c:v>109.9246819739956</c:v>
                </c:pt>
                <c:pt idx="345">
                  <c:v>113.4574004172037</c:v>
                </c:pt>
                <c:pt idx="346">
                  <c:v>114.32229266687516</c:v>
                </c:pt>
                <c:pt idx="347">
                  <c:v>111.2695589405418</c:v>
                </c:pt>
                <c:pt idx="348">
                  <c:v>103.40501415741596</c:v>
                </c:pt>
                <c:pt idx="349">
                  <c:v>101.19077027481821</c:v>
                </c:pt>
                <c:pt idx="350">
                  <c:v>109.21384715036768</c:v>
                </c:pt>
                <c:pt idx="351">
                  <c:v>112.98375107179564</c:v>
                </c:pt>
                <c:pt idx="352">
                  <c:v>115.86305969359032</c:v>
                </c:pt>
                <c:pt idx="353">
                  <c:v>115.44647189465365</c:v>
                </c:pt>
                <c:pt idx="354">
                  <c:v>112.72744072167657</c:v>
                </c:pt>
                <c:pt idx="355">
                  <c:v>108.99234097125597</c:v>
                </c:pt>
                <c:pt idx="356">
                  <c:v>105.39919297200998</c:v>
                </c:pt>
                <c:pt idx="357">
                  <c:v>109.00696279492908</c:v>
                </c:pt>
                <c:pt idx="358">
                  <c:v>106.32580383134407</c:v>
                </c:pt>
                <c:pt idx="359">
                  <c:v>100.25108790624881</c:v>
                </c:pt>
                <c:pt idx="360">
                  <c:v>105.41524332868083</c:v>
                </c:pt>
                <c:pt idx="361">
                  <c:v>109.45140215383955</c:v>
                </c:pt>
                <c:pt idx="362">
                  <c:v>106.45232470004622</c:v>
                </c:pt>
                <c:pt idx="363">
                  <c:v>102.1952331470732</c:v>
                </c:pt>
                <c:pt idx="364">
                  <c:v>106.81268839116542</c:v>
                </c:pt>
                <c:pt idx="365">
                  <c:v>108.70977169040235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418-8343-81AE-6564FD1CF5BA}"/>
            </c:ext>
          </c:extLst>
        </c:ser>
        <c:ser>
          <c:idx val="1"/>
          <c:order val="1"/>
          <c:tx>
            <c:v>2020</c:v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'Summary_By Countries'!$B$3:$B$368</c:f>
              <c:numCache>
                <c:formatCode>m/d/yy</c:formatCode>
                <c:ptCount val="366"/>
                <c:pt idx="0">
                  <c:v>43466</c:v>
                </c:pt>
                <c:pt idx="1">
                  <c:v>43467</c:v>
                </c:pt>
                <c:pt idx="2">
                  <c:v>43468</c:v>
                </c:pt>
                <c:pt idx="3">
                  <c:v>43469</c:v>
                </c:pt>
                <c:pt idx="4">
                  <c:v>43470</c:v>
                </c:pt>
                <c:pt idx="5">
                  <c:v>43471</c:v>
                </c:pt>
                <c:pt idx="6">
                  <c:v>43472</c:v>
                </c:pt>
                <c:pt idx="7">
                  <c:v>43473</c:v>
                </c:pt>
                <c:pt idx="8">
                  <c:v>43474</c:v>
                </c:pt>
                <c:pt idx="9">
                  <c:v>43475</c:v>
                </c:pt>
                <c:pt idx="10">
                  <c:v>43476</c:v>
                </c:pt>
                <c:pt idx="11">
                  <c:v>43477</c:v>
                </c:pt>
                <c:pt idx="12">
                  <c:v>43478</c:v>
                </c:pt>
                <c:pt idx="13">
                  <c:v>43479</c:v>
                </c:pt>
                <c:pt idx="14">
                  <c:v>43480</c:v>
                </c:pt>
                <c:pt idx="15">
                  <c:v>43481</c:v>
                </c:pt>
                <c:pt idx="16">
                  <c:v>43482</c:v>
                </c:pt>
                <c:pt idx="17">
                  <c:v>43483</c:v>
                </c:pt>
                <c:pt idx="18">
                  <c:v>43484</c:v>
                </c:pt>
                <c:pt idx="19">
                  <c:v>43485</c:v>
                </c:pt>
                <c:pt idx="20">
                  <c:v>43486</c:v>
                </c:pt>
                <c:pt idx="21">
                  <c:v>43487</c:v>
                </c:pt>
                <c:pt idx="22">
                  <c:v>43488</c:v>
                </c:pt>
                <c:pt idx="23">
                  <c:v>43489</c:v>
                </c:pt>
                <c:pt idx="24">
                  <c:v>43490</c:v>
                </c:pt>
                <c:pt idx="25">
                  <c:v>43491</c:v>
                </c:pt>
                <c:pt idx="26">
                  <c:v>43492</c:v>
                </c:pt>
                <c:pt idx="27">
                  <c:v>43493</c:v>
                </c:pt>
                <c:pt idx="28">
                  <c:v>43494</c:v>
                </c:pt>
                <c:pt idx="29">
                  <c:v>43495</c:v>
                </c:pt>
                <c:pt idx="30">
                  <c:v>43496</c:v>
                </c:pt>
                <c:pt idx="31">
                  <c:v>43497</c:v>
                </c:pt>
                <c:pt idx="32">
                  <c:v>43498</c:v>
                </c:pt>
                <c:pt idx="33">
                  <c:v>43499</c:v>
                </c:pt>
                <c:pt idx="34">
                  <c:v>43500</c:v>
                </c:pt>
                <c:pt idx="35">
                  <c:v>43501</c:v>
                </c:pt>
                <c:pt idx="36">
                  <c:v>43502</c:v>
                </c:pt>
                <c:pt idx="37">
                  <c:v>43503</c:v>
                </c:pt>
                <c:pt idx="38">
                  <c:v>43504</c:v>
                </c:pt>
                <c:pt idx="39">
                  <c:v>43505</c:v>
                </c:pt>
                <c:pt idx="40">
                  <c:v>43506</c:v>
                </c:pt>
                <c:pt idx="41">
                  <c:v>43507</c:v>
                </c:pt>
                <c:pt idx="42">
                  <c:v>43508</c:v>
                </c:pt>
                <c:pt idx="43">
                  <c:v>43509</c:v>
                </c:pt>
                <c:pt idx="44">
                  <c:v>43510</c:v>
                </c:pt>
                <c:pt idx="45">
                  <c:v>43511</c:v>
                </c:pt>
                <c:pt idx="46">
                  <c:v>43512</c:v>
                </c:pt>
                <c:pt idx="47">
                  <c:v>43513</c:v>
                </c:pt>
                <c:pt idx="48">
                  <c:v>43514</c:v>
                </c:pt>
                <c:pt idx="49">
                  <c:v>43515</c:v>
                </c:pt>
                <c:pt idx="50">
                  <c:v>43516</c:v>
                </c:pt>
                <c:pt idx="51">
                  <c:v>43517</c:v>
                </c:pt>
                <c:pt idx="52">
                  <c:v>43518</c:v>
                </c:pt>
                <c:pt idx="53">
                  <c:v>43519</c:v>
                </c:pt>
                <c:pt idx="54">
                  <c:v>43520</c:v>
                </c:pt>
                <c:pt idx="55">
                  <c:v>43521</c:v>
                </c:pt>
                <c:pt idx="56">
                  <c:v>43522</c:v>
                </c:pt>
                <c:pt idx="57">
                  <c:v>43523</c:v>
                </c:pt>
                <c:pt idx="58">
                  <c:v>43524</c:v>
                </c:pt>
                <c:pt idx="60">
                  <c:v>43525</c:v>
                </c:pt>
                <c:pt idx="61">
                  <c:v>43526</c:v>
                </c:pt>
                <c:pt idx="62">
                  <c:v>43527</c:v>
                </c:pt>
                <c:pt idx="63">
                  <c:v>43528</c:v>
                </c:pt>
                <c:pt idx="64">
                  <c:v>43529</c:v>
                </c:pt>
                <c:pt idx="65">
                  <c:v>43530</c:v>
                </c:pt>
                <c:pt idx="66">
                  <c:v>43531</c:v>
                </c:pt>
                <c:pt idx="67">
                  <c:v>43532</c:v>
                </c:pt>
                <c:pt idx="68">
                  <c:v>43533</c:v>
                </c:pt>
                <c:pt idx="69">
                  <c:v>43534</c:v>
                </c:pt>
                <c:pt idx="70">
                  <c:v>43535</c:v>
                </c:pt>
                <c:pt idx="71">
                  <c:v>43536</c:v>
                </c:pt>
                <c:pt idx="72">
                  <c:v>43537</c:v>
                </c:pt>
                <c:pt idx="73">
                  <c:v>43538</c:v>
                </c:pt>
                <c:pt idx="74">
                  <c:v>43539</c:v>
                </c:pt>
                <c:pt idx="75">
                  <c:v>43540</c:v>
                </c:pt>
                <c:pt idx="76">
                  <c:v>43541</c:v>
                </c:pt>
                <c:pt idx="77">
                  <c:v>43542</c:v>
                </c:pt>
                <c:pt idx="78">
                  <c:v>43543</c:v>
                </c:pt>
                <c:pt idx="79">
                  <c:v>43544</c:v>
                </c:pt>
                <c:pt idx="80">
                  <c:v>43545</c:v>
                </c:pt>
                <c:pt idx="81">
                  <c:v>43546</c:v>
                </c:pt>
                <c:pt idx="82">
                  <c:v>43547</c:v>
                </c:pt>
                <c:pt idx="83">
                  <c:v>43548</c:v>
                </c:pt>
                <c:pt idx="84">
                  <c:v>43549</c:v>
                </c:pt>
                <c:pt idx="85">
                  <c:v>43550</c:v>
                </c:pt>
                <c:pt idx="86">
                  <c:v>43551</c:v>
                </c:pt>
                <c:pt idx="87">
                  <c:v>43552</c:v>
                </c:pt>
                <c:pt idx="88">
                  <c:v>43553</c:v>
                </c:pt>
                <c:pt idx="89">
                  <c:v>43554</c:v>
                </c:pt>
                <c:pt idx="90">
                  <c:v>43555</c:v>
                </c:pt>
                <c:pt idx="91">
                  <c:v>43556</c:v>
                </c:pt>
                <c:pt idx="92">
                  <c:v>43557</c:v>
                </c:pt>
                <c:pt idx="93">
                  <c:v>43558</c:v>
                </c:pt>
                <c:pt idx="94">
                  <c:v>43559</c:v>
                </c:pt>
                <c:pt idx="95">
                  <c:v>43560</c:v>
                </c:pt>
                <c:pt idx="96">
                  <c:v>43561</c:v>
                </c:pt>
                <c:pt idx="97">
                  <c:v>43562</c:v>
                </c:pt>
                <c:pt idx="98">
                  <c:v>43563</c:v>
                </c:pt>
                <c:pt idx="99">
                  <c:v>43564</c:v>
                </c:pt>
                <c:pt idx="100">
                  <c:v>43565</c:v>
                </c:pt>
                <c:pt idx="101">
                  <c:v>43566</c:v>
                </c:pt>
                <c:pt idx="102">
                  <c:v>43567</c:v>
                </c:pt>
                <c:pt idx="103">
                  <c:v>43568</c:v>
                </c:pt>
                <c:pt idx="104">
                  <c:v>43569</c:v>
                </c:pt>
                <c:pt idx="105">
                  <c:v>43570</c:v>
                </c:pt>
                <c:pt idx="106">
                  <c:v>43571</c:v>
                </c:pt>
                <c:pt idx="107">
                  <c:v>43572</c:v>
                </c:pt>
                <c:pt idx="108">
                  <c:v>43573</c:v>
                </c:pt>
                <c:pt idx="109">
                  <c:v>43574</c:v>
                </c:pt>
                <c:pt idx="110">
                  <c:v>43575</c:v>
                </c:pt>
                <c:pt idx="111">
                  <c:v>43576</c:v>
                </c:pt>
                <c:pt idx="112">
                  <c:v>43577</c:v>
                </c:pt>
                <c:pt idx="113">
                  <c:v>43578</c:v>
                </c:pt>
                <c:pt idx="114">
                  <c:v>43579</c:v>
                </c:pt>
                <c:pt idx="115">
                  <c:v>43580</c:v>
                </c:pt>
                <c:pt idx="116">
                  <c:v>43581</c:v>
                </c:pt>
                <c:pt idx="117">
                  <c:v>43582</c:v>
                </c:pt>
                <c:pt idx="118">
                  <c:v>43583</c:v>
                </c:pt>
                <c:pt idx="119">
                  <c:v>43584</c:v>
                </c:pt>
                <c:pt idx="120">
                  <c:v>43585</c:v>
                </c:pt>
                <c:pt idx="121">
                  <c:v>43586</c:v>
                </c:pt>
                <c:pt idx="122">
                  <c:v>43587</c:v>
                </c:pt>
                <c:pt idx="123">
                  <c:v>43588</c:v>
                </c:pt>
                <c:pt idx="124">
                  <c:v>43589</c:v>
                </c:pt>
                <c:pt idx="125">
                  <c:v>43590</c:v>
                </c:pt>
                <c:pt idx="126">
                  <c:v>43591</c:v>
                </c:pt>
                <c:pt idx="127">
                  <c:v>43592</c:v>
                </c:pt>
                <c:pt idx="128">
                  <c:v>43593</c:v>
                </c:pt>
                <c:pt idx="129">
                  <c:v>43594</c:v>
                </c:pt>
                <c:pt idx="130">
                  <c:v>43595</c:v>
                </c:pt>
                <c:pt idx="131">
                  <c:v>43596</c:v>
                </c:pt>
                <c:pt idx="132">
                  <c:v>43597</c:v>
                </c:pt>
                <c:pt idx="133">
                  <c:v>43598</c:v>
                </c:pt>
                <c:pt idx="134">
                  <c:v>43599</c:v>
                </c:pt>
                <c:pt idx="135">
                  <c:v>43600</c:v>
                </c:pt>
                <c:pt idx="136">
                  <c:v>43601</c:v>
                </c:pt>
                <c:pt idx="137">
                  <c:v>43602</c:v>
                </c:pt>
                <c:pt idx="138">
                  <c:v>43603</c:v>
                </c:pt>
                <c:pt idx="139">
                  <c:v>43604</c:v>
                </c:pt>
                <c:pt idx="140">
                  <c:v>43605</c:v>
                </c:pt>
                <c:pt idx="141">
                  <c:v>43606</c:v>
                </c:pt>
                <c:pt idx="142">
                  <c:v>43607</c:v>
                </c:pt>
                <c:pt idx="143">
                  <c:v>43608</c:v>
                </c:pt>
                <c:pt idx="144">
                  <c:v>43609</c:v>
                </c:pt>
                <c:pt idx="145">
                  <c:v>43610</c:v>
                </c:pt>
                <c:pt idx="146">
                  <c:v>43611</c:v>
                </c:pt>
                <c:pt idx="147">
                  <c:v>43612</c:v>
                </c:pt>
                <c:pt idx="148">
                  <c:v>43613</c:v>
                </c:pt>
                <c:pt idx="149">
                  <c:v>43614</c:v>
                </c:pt>
                <c:pt idx="150">
                  <c:v>43615</c:v>
                </c:pt>
                <c:pt idx="151">
                  <c:v>43616</c:v>
                </c:pt>
                <c:pt idx="152">
                  <c:v>43617</c:v>
                </c:pt>
                <c:pt idx="153">
                  <c:v>43618</c:v>
                </c:pt>
                <c:pt idx="154">
                  <c:v>43619</c:v>
                </c:pt>
                <c:pt idx="155">
                  <c:v>43620</c:v>
                </c:pt>
                <c:pt idx="156">
                  <c:v>43621</c:v>
                </c:pt>
                <c:pt idx="157">
                  <c:v>43622</c:v>
                </c:pt>
                <c:pt idx="158">
                  <c:v>43623</c:v>
                </c:pt>
                <c:pt idx="159">
                  <c:v>43624</c:v>
                </c:pt>
                <c:pt idx="160">
                  <c:v>43625</c:v>
                </c:pt>
                <c:pt idx="161">
                  <c:v>43626</c:v>
                </c:pt>
                <c:pt idx="162">
                  <c:v>43627</c:v>
                </c:pt>
                <c:pt idx="163">
                  <c:v>43628</c:v>
                </c:pt>
                <c:pt idx="164">
                  <c:v>43629</c:v>
                </c:pt>
                <c:pt idx="165">
                  <c:v>43630</c:v>
                </c:pt>
                <c:pt idx="166">
                  <c:v>43631</c:v>
                </c:pt>
                <c:pt idx="167">
                  <c:v>43632</c:v>
                </c:pt>
                <c:pt idx="168">
                  <c:v>43633</c:v>
                </c:pt>
                <c:pt idx="169">
                  <c:v>43634</c:v>
                </c:pt>
                <c:pt idx="170">
                  <c:v>43635</c:v>
                </c:pt>
                <c:pt idx="171">
                  <c:v>43636</c:v>
                </c:pt>
                <c:pt idx="172">
                  <c:v>43637</c:v>
                </c:pt>
                <c:pt idx="173">
                  <c:v>43638</c:v>
                </c:pt>
                <c:pt idx="174">
                  <c:v>43639</c:v>
                </c:pt>
                <c:pt idx="175">
                  <c:v>43640</c:v>
                </c:pt>
                <c:pt idx="176">
                  <c:v>43641</c:v>
                </c:pt>
                <c:pt idx="177">
                  <c:v>43642</c:v>
                </c:pt>
                <c:pt idx="178">
                  <c:v>43643</c:v>
                </c:pt>
                <c:pt idx="179">
                  <c:v>43644</c:v>
                </c:pt>
                <c:pt idx="180">
                  <c:v>43645</c:v>
                </c:pt>
                <c:pt idx="181">
                  <c:v>43646</c:v>
                </c:pt>
                <c:pt idx="182">
                  <c:v>43647</c:v>
                </c:pt>
                <c:pt idx="183">
                  <c:v>43648</c:v>
                </c:pt>
                <c:pt idx="184">
                  <c:v>43649</c:v>
                </c:pt>
                <c:pt idx="185">
                  <c:v>43650</c:v>
                </c:pt>
                <c:pt idx="186">
                  <c:v>43651</c:v>
                </c:pt>
                <c:pt idx="187">
                  <c:v>43652</c:v>
                </c:pt>
                <c:pt idx="188">
                  <c:v>43653</c:v>
                </c:pt>
                <c:pt idx="189">
                  <c:v>43654</c:v>
                </c:pt>
                <c:pt idx="190">
                  <c:v>43655</c:v>
                </c:pt>
                <c:pt idx="191">
                  <c:v>43656</c:v>
                </c:pt>
                <c:pt idx="192">
                  <c:v>43657</c:v>
                </c:pt>
                <c:pt idx="193">
                  <c:v>43658</c:v>
                </c:pt>
                <c:pt idx="194">
                  <c:v>43659</c:v>
                </c:pt>
                <c:pt idx="195">
                  <c:v>43660</c:v>
                </c:pt>
                <c:pt idx="196">
                  <c:v>43661</c:v>
                </c:pt>
                <c:pt idx="197">
                  <c:v>43662</c:v>
                </c:pt>
                <c:pt idx="198">
                  <c:v>43663</c:v>
                </c:pt>
                <c:pt idx="199">
                  <c:v>43664</c:v>
                </c:pt>
                <c:pt idx="200">
                  <c:v>43665</c:v>
                </c:pt>
                <c:pt idx="201">
                  <c:v>43666</c:v>
                </c:pt>
                <c:pt idx="202">
                  <c:v>43667</c:v>
                </c:pt>
                <c:pt idx="203">
                  <c:v>43668</c:v>
                </c:pt>
                <c:pt idx="204">
                  <c:v>43669</c:v>
                </c:pt>
                <c:pt idx="205">
                  <c:v>43670</c:v>
                </c:pt>
                <c:pt idx="206">
                  <c:v>43671</c:v>
                </c:pt>
                <c:pt idx="207">
                  <c:v>43672</c:v>
                </c:pt>
                <c:pt idx="208">
                  <c:v>43673</c:v>
                </c:pt>
                <c:pt idx="209">
                  <c:v>43674</c:v>
                </c:pt>
                <c:pt idx="210">
                  <c:v>43675</c:v>
                </c:pt>
                <c:pt idx="211">
                  <c:v>43676</c:v>
                </c:pt>
                <c:pt idx="212">
                  <c:v>43677</c:v>
                </c:pt>
                <c:pt idx="213">
                  <c:v>43678</c:v>
                </c:pt>
                <c:pt idx="214">
                  <c:v>43679</c:v>
                </c:pt>
                <c:pt idx="215">
                  <c:v>43680</c:v>
                </c:pt>
                <c:pt idx="216">
                  <c:v>43681</c:v>
                </c:pt>
                <c:pt idx="217">
                  <c:v>43682</c:v>
                </c:pt>
                <c:pt idx="218">
                  <c:v>43683</c:v>
                </c:pt>
                <c:pt idx="219">
                  <c:v>43684</c:v>
                </c:pt>
                <c:pt idx="220">
                  <c:v>43685</c:v>
                </c:pt>
                <c:pt idx="221">
                  <c:v>43686</c:v>
                </c:pt>
                <c:pt idx="222">
                  <c:v>43687</c:v>
                </c:pt>
                <c:pt idx="223">
                  <c:v>43688</c:v>
                </c:pt>
                <c:pt idx="224">
                  <c:v>43689</c:v>
                </c:pt>
                <c:pt idx="225">
                  <c:v>43690</c:v>
                </c:pt>
                <c:pt idx="226">
                  <c:v>43691</c:v>
                </c:pt>
                <c:pt idx="227">
                  <c:v>43692</c:v>
                </c:pt>
                <c:pt idx="228">
                  <c:v>43693</c:v>
                </c:pt>
                <c:pt idx="229">
                  <c:v>43694</c:v>
                </c:pt>
                <c:pt idx="230">
                  <c:v>43695</c:v>
                </c:pt>
                <c:pt idx="231">
                  <c:v>43696</c:v>
                </c:pt>
                <c:pt idx="232">
                  <c:v>43697</c:v>
                </c:pt>
                <c:pt idx="233">
                  <c:v>43698</c:v>
                </c:pt>
                <c:pt idx="234">
                  <c:v>43699</c:v>
                </c:pt>
                <c:pt idx="235">
                  <c:v>43700</c:v>
                </c:pt>
                <c:pt idx="236">
                  <c:v>43701</c:v>
                </c:pt>
                <c:pt idx="237">
                  <c:v>43702</c:v>
                </c:pt>
                <c:pt idx="238">
                  <c:v>43703</c:v>
                </c:pt>
                <c:pt idx="239">
                  <c:v>43704</c:v>
                </c:pt>
                <c:pt idx="240">
                  <c:v>43705</c:v>
                </c:pt>
                <c:pt idx="241">
                  <c:v>43706</c:v>
                </c:pt>
                <c:pt idx="242">
                  <c:v>43707</c:v>
                </c:pt>
                <c:pt idx="243">
                  <c:v>43708</c:v>
                </c:pt>
                <c:pt idx="244">
                  <c:v>43709</c:v>
                </c:pt>
                <c:pt idx="245">
                  <c:v>43710</c:v>
                </c:pt>
                <c:pt idx="246">
                  <c:v>43711</c:v>
                </c:pt>
                <c:pt idx="247">
                  <c:v>43712</c:v>
                </c:pt>
                <c:pt idx="248">
                  <c:v>43713</c:v>
                </c:pt>
                <c:pt idx="249">
                  <c:v>43714</c:v>
                </c:pt>
                <c:pt idx="250">
                  <c:v>43715</c:v>
                </c:pt>
                <c:pt idx="251">
                  <c:v>43716</c:v>
                </c:pt>
                <c:pt idx="252">
                  <c:v>43717</c:v>
                </c:pt>
                <c:pt idx="253">
                  <c:v>43718</c:v>
                </c:pt>
                <c:pt idx="254">
                  <c:v>43719</c:v>
                </c:pt>
                <c:pt idx="255">
                  <c:v>43720</c:v>
                </c:pt>
                <c:pt idx="256">
                  <c:v>43721</c:v>
                </c:pt>
                <c:pt idx="257">
                  <c:v>43722</c:v>
                </c:pt>
                <c:pt idx="258">
                  <c:v>43723</c:v>
                </c:pt>
                <c:pt idx="259">
                  <c:v>43724</c:v>
                </c:pt>
                <c:pt idx="260">
                  <c:v>43725</c:v>
                </c:pt>
                <c:pt idx="261">
                  <c:v>43726</c:v>
                </c:pt>
                <c:pt idx="262">
                  <c:v>43727</c:v>
                </c:pt>
                <c:pt idx="263">
                  <c:v>43728</c:v>
                </c:pt>
                <c:pt idx="264">
                  <c:v>43729</c:v>
                </c:pt>
                <c:pt idx="265">
                  <c:v>43730</c:v>
                </c:pt>
                <c:pt idx="266">
                  <c:v>43731</c:v>
                </c:pt>
                <c:pt idx="267">
                  <c:v>43732</c:v>
                </c:pt>
                <c:pt idx="268">
                  <c:v>43733</c:v>
                </c:pt>
                <c:pt idx="269">
                  <c:v>43734</c:v>
                </c:pt>
                <c:pt idx="270">
                  <c:v>43735</c:v>
                </c:pt>
                <c:pt idx="271">
                  <c:v>43736</c:v>
                </c:pt>
                <c:pt idx="272">
                  <c:v>43737</c:v>
                </c:pt>
                <c:pt idx="273">
                  <c:v>43738</c:v>
                </c:pt>
                <c:pt idx="274">
                  <c:v>43739</c:v>
                </c:pt>
                <c:pt idx="275">
                  <c:v>43740</c:v>
                </c:pt>
                <c:pt idx="276">
                  <c:v>43741</c:v>
                </c:pt>
                <c:pt idx="277">
                  <c:v>43742</c:v>
                </c:pt>
                <c:pt idx="278">
                  <c:v>43743</c:v>
                </c:pt>
                <c:pt idx="279">
                  <c:v>43744</c:v>
                </c:pt>
                <c:pt idx="280">
                  <c:v>43745</c:v>
                </c:pt>
                <c:pt idx="281">
                  <c:v>43746</c:v>
                </c:pt>
                <c:pt idx="282">
                  <c:v>43747</c:v>
                </c:pt>
                <c:pt idx="283">
                  <c:v>43748</c:v>
                </c:pt>
                <c:pt idx="284">
                  <c:v>43749</c:v>
                </c:pt>
                <c:pt idx="285">
                  <c:v>43750</c:v>
                </c:pt>
                <c:pt idx="286">
                  <c:v>43751</c:v>
                </c:pt>
                <c:pt idx="287">
                  <c:v>43752</c:v>
                </c:pt>
                <c:pt idx="288">
                  <c:v>43753</c:v>
                </c:pt>
                <c:pt idx="289">
                  <c:v>43754</c:v>
                </c:pt>
                <c:pt idx="290">
                  <c:v>43755</c:v>
                </c:pt>
                <c:pt idx="291">
                  <c:v>43756</c:v>
                </c:pt>
                <c:pt idx="292">
                  <c:v>43757</c:v>
                </c:pt>
                <c:pt idx="293">
                  <c:v>43758</c:v>
                </c:pt>
                <c:pt idx="294">
                  <c:v>43759</c:v>
                </c:pt>
                <c:pt idx="295">
                  <c:v>43760</c:v>
                </c:pt>
                <c:pt idx="296">
                  <c:v>43761</c:v>
                </c:pt>
                <c:pt idx="297">
                  <c:v>43762</c:v>
                </c:pt>
                <c:pt idx="298">
                  <c:v>43763</c:v>
                </c:pt>
                <c:pt idx="299">
                  <c:v>43764</c:v>
                </c:pt>
                <c:pt idx="300">
                  <c:v>43765</c:v>
                </c:pt>
                <c:pt idx="301">
                  <c:v>43766</c:v>
                </c:pt>
                <c:pt idx="302">
                  <c:v>43767</c:v>
                </c:pt>
                <c:pt idx="303">
                  <c:v>43768</c:v>
                </c:pt>
                <c:pt idx="304">
                  <c:v>43769</c:v>
                </c:pt>
                <c:pt idx="305">
                  <c:v>43770</c:v>
                </c:pt>
                <c:pt idx="306">
                  <c:v>43771</c:v>
                </c:pt>
                <c:pt idx="307">
                  <c:v>43772</c:v>
                </c:pt>
                <c:pt idx="308">
                  <c:v>43773</c:v>
                </c:pt>
                <c:pt idx="309">
                  <c:v>43774</c:v>
                </c:pt>
                <c:pt idx="310">
                  <c:v>43775</c:v>
                </c:pt>
                <c:pt idx="311">
                  <c:v>43776</c:v>
                </c:pt>
                <c:pt idx="312">
                  <c:v>43777</c:v>
                </c:pt>
                <c:pt idx="313">
                  <c:v>43778</c:v>
                </c:pt>
                <c:pt idx="314">
                  <c:v>43779</c:v>
                </c:pt>
                <c:pt idx="315">
                  <c:v>43780</c:v>
                </c:pt>
                <c:pt idx="316">
                  <c:v>43781</c:v>
                </c:pt>
                <c:pt idx="317">
                  <c:v>43782</c:v>
                </c:pt>
                <c:pt idx="318">
                  <c:v>43783</c:v>
                </c:pt>
                <c:pt idx="319">
                  <c:v>43784</c:v>
                </c:pt>
                <c:pt idx="320">
                  <c:v>43785</c:v>
                </c:pt>
                <c:pt idx="321">
                  <c:v>43786</c:v>
                </c:pt>
                <c:pt idx="322">
                  <c:v>43787</c:v>
                </c:pt>
                <c:pt idx="323">
                  <c:v>43788</c:v>
                </c:pt>
                <c:pt idx="324">
                  <c:v>43789</c:v>
                </c:pt>
                <c:pt idx="325">
                  <c:v>43790</c:v>
                </c:pt>
                <c:pt idx="326">
                  <c:v>43791</c:v>
                </c:pt>
                <c:pt idx="327">
                  <c:v>43792</c:v>
                </c:pt>
                <c:pt idx="328">
                  <c:v>43793</c:v>
                </c:pt>
                <c:pt idx="329">
                  <c:v>43794</c:v>
                </c:pt>
                <c:pt idx="330">
                  <c:v>43795</c:v>
                </c:pt>
                <c:pt idx="331">
                  <c:v>43796</c:v>
                </c:pt>
                <c:pt idx="332">
                  <c:v>43797</c:v>
                </c:pt>
                <c:pt idx="333">
                  <c:v>43798</c:v>
                </c:pt>
                <c:pt idx="334">
                  <c:v>43799</c:v>
                </c:pt>
                <c:pt idx="335">
                  <c:v>43800</c:v>
                </c:pt>
                <c:pt idx="336">
                  <c:v>43801</c:v>
                </c:pt>
                <c:pt idx="337">
                  <c:v>43802</c:v>
                </c:pt>
                <c:pt idx="338">
                  <c:v>43803</c:v>
                </c:pt>
                <c:pt idx="339">
                  <c:v>43804</c:v>
                </c:pt>
                <c:pt idx="340">
                  <c:v>43805</c:v>
                </c:pt>
                <c:pt idx="341">
                  <c:v>43806</c:v>
                </c:pt>
                <c:pt idx="342">
                  <c:v>43807</c:v>
                </c:pt>
                <c:pt idx="343">
                  <c:v>43808</c:v>
                </c:pt>
                <c:pt idx="344">
                  <c:v>43809</c:v>
                </c:pt>
                <c:pt idx="345">
                  <c:v>43810</c:v>
                </c:pt>
                <c:pt idx="346">
                  <c:v>43811</c:v>
                </c:pt>
                <c:pt idx="347">
                  <c:v>43812</c:v>
                </c:pt>
                <c:pt idx="348">
                  <c:v>43813</c:v>
                </c:pt>
                <c:pt idx="349">
                  <c:v>43814</c:v>
                </c:pt>
                <c:pt idx="350">
                  <c:v>43815</c:v>
                </c:pt>
                <c:pt idx="351">
                  <c:v>43816</c:v>
                </c:pt>
                <c:pt idx="352">
                  <c:v>43817</c:v>
                </c:pt>
                <c:pt idx="353">
                  <c:v>43818</c:v>
                </c:pt>
                <c:pt idx="354">
                  <c:v>43819</c:v>
                </c:pt>
                <c:pt idx="355">
                  <c:v>43820</c:v>
                </c:pt>
                <c:pt idx="356">
                  <c:v>43821</c:v>
                </c:pt>
                <c:pt idx="357">
                  <c:v>43822</c:v>
                </c:pt>
                <c:pt idx="358">
                  <c:v>43823</c:v>
                </c:pt>
                <c:pt idx="359">
                  <c:v>43824</c:v>
                </c:pt>
                <c:pt idx="360">
                  <c:v>43825</c:v>
                </c:pt>
                <c:pt idx="361">
                  <c:v>43826</c:v>
                </c:pt>
                <c:pt idx="362">
                  <c:v>43827</c:v>
                </c:pt>
                <c:pt idx="363">
                  <c:v>43828</c:v>
                </c:pt>
                <c:pt idx="364">
                  <c:v>43829</c:v>
                </c:pt>
                <c:pt idx="365">
                  <c:v>43830</c:v>
                </c:pt>
              </c:numCache>
            </c:numRef>
          </c:cat>
          <c:val>
            <c:numRef>
              <c:f>'Summary_By Countries'!$V$3:$V$368</c:f>
              <c:numCache>
                <c:formatCode>0.00</c:formatCode>
                <c:ptCount val="366"/>
                <c:pt idx="0">
                  <c:v>96.114383556550536</c:v>
                </c:pt>
                <c:pt idx="1">
                  <c:v>103.72869803429958</c:v>
                </c:pt>
                <c:pt idx="2">
                  <c:v>104.77450482854206</c:v>
                </c:pt>
                <c:pt idx="3">
                  <c:v>102.21388495791339</c:v>
                </c:pt>
                <c:pt idx="4">
                  <c:v>99.5155690507099</c:v>
                </c:pt>
                <c:pt idx="5">
                  <c:v>105.23184455358914</c:v>
                </c:pt>
                <c:pt idx="6">
                  <c:v>107.90651997357543</c:v>
                </c:pt>
                <c:pt idx="7">
                  <c:v>107.74742469157127</c:v>
                </c:pt>
                <c:pt idx="8">
                  <c:v>109.79298862313307</c:v>
                </c:pt>
                <c:pt idx="9">
                  <c:v>109.67161394850598</c:v>
                </c:pt>
                <c:pt idx="10">
                  <c:v>105.7765789963113</c:v>
                </c:pt>
                <c:pt idx="11">
                  <c:v>100.92540634125567</c:v>
                </c:pt>
                <c:pt idx="12">
                  <c:v>107.14715883094419</c:v>
                </c:pt>
                <c:pt idx="13">
                  <c:v>107.62146626870771</c:v>
                </c:pt>
                <c:pt idx="14">
                  <c:v>107.1344475847412</c:v>
                </c:pt>
                <c:pt idx="15">
                  <c:v>108.53479291620758</c:v>
                </c:pt>
                <c:pt idx="16">
                  <c:v>108.19446342207378</c:v>
                </c:pt>
                <c:pt idx="17">
                  <c:v>103.58978928705719</c:v>
                </c:pt>
                <c:pt idx="18">
                  <c:v>99.504823992249086</c:v>
                </c:pt>
                <c:pt idx="19">
                  <c:v>105.73598048810832</c:v>
                </c:pt>
                <c:pt idx="20">
                  <c:v>107.31994613638234</c:v>
                </c:pt>
                <c:pt idx="21">
                  <c:v>106.39157135236998</c:v>
                </c:pt>
                <c:pt idx="22">
                  <c:v>104.56200464916313</c:v>
                </c:pt>
                <c:pt idx="23">
                  <c:v>102.8111424444633</c:v>
                </c:pt>
                <c:pt idx="24">
                  <c:v>97.406272639132197</c:v>
                </c:pt>
                <c:pt idx="25">
                  <c:v>92.698929920529849</c:v>
                </c:pt>
                <c:pt idx="26">
                  <c:v>96.478522961503757</c:v>
                </c:pt>
                <c:pt idx="27">
                  <c:v>97.508720635835246</c:v>
                </c:pt>
                <c:pt idx="28">
                  <c:v>97.046869579673128</c:v>
                </c:pt>
                <c:pt idx="29">
                  <c:v>97.337697376432047</c:v>
                </c:pt>
                <c:pt idx="30">
                  <c:v>94.874156438155637</c:v>
                </c:pt>
                <c:pt idx="31">
                  <c:v>90.357068334018834</c:v>
                </c:pt>
                <c:pt idx="32">
                  <c:v>85.994242627490152</c:v>
                </c:pt>
                <c:pt idx="33">
                  <c:v>89.816739151795545</c:v>
                </c:pt>
                <c:pt idx="34">
                  <c:v>92.079936544540772</c:v>
                </c:pt>
                <c:pt idx="35">
                  <c:v>96.432587722290933</c:v>
                </c:pt>
                <c:pt idx="36">
                  <c:v>99.111198003022849</c:v>
                </c:pt>
                <c:pt idx="37">
                  <c:v>97.034972139625694</c:v>
                </c:pt>
                <c:pt idx="38">
                  <c:v>91.348317498742531</c:v>
                </c:pt>
                <c:pt idx="39">
                  <c:v>85.274591216716686</c:v>
                </c:pt>
                <c:pt idx="40">
                  <c:v>91.642661195768312</c:v>
                </c:pt>
                <c:pt idx="41">
                  <c:v>92.738170407317398</c:v>
                </c:pt>
                <c:pt idx="42">
                  <c:v>93.637677428062091</c:v>
                </c:pt>
                <c:pt idx="43">
                  <c:v>94.063956184526674</c:v>
                </c:pt>
                <c:pt idx="44">
                  <c:v>96.079556445675394</c:v>
                </c:pt>
                <c:pt idx="45">
                  <c:v>90.16203715412675</c:v>
                </c:pt>
                <c:pt idx="46">
                  <c:v>85.246521387768809</c:v>
                </c:pt>
                <c:pt idx="47">
                  <c:v>90.05703353891721</c:v>
                </c:pt>
                <c:pt idx="48">
                  <c:v>93.65291288952983</c:v>
                </c:pt>
                <c:pt idx="49">
                  <c:v>96.228118446000167</c:v>
                </c:pt>
                <c:pt idx="50">
                  <c:v>95.637704321841781</c:v>
                </c:pt>
                <c:pt idx="51">
                  <c:v>94.209813613418547</c:v>
                </c:pt>
                <c:pt idx="52">
                  <c:v>88.452748304245347</c:v>
                </c:pt>
                <c:pt idx="53">
                  <c:v>81.913883669718444</c:v>
                </c:pt>
                <c:pt idx="54">
                  <c:v>88.749836532426684</c:v>
                </c:pt>
                <c:pt idx="55">
                  <c:v>91.653074183133214</c:v>
                </c:pt>
                <c:pt idx="56">
                  <c:v>95.949600607783466</c:v>
                </c:pt>
                <c:pt idx="57">
                  <c:v>97.953916775433967</c:v>
                </c:pt>
                <c:pt idx="58">
                  <c:v>96.7982407366665</c:v>
                </c:pt>
                <c:pt idx="59">
                  <c:v>91.864444333651065</c:v>
                </c:pt>
                <c:pt idx="60">
                  <c:v>87.686065289397774</c:v>
                </c:pt>
                <c:pt idx="61">
                  <c:v>96.444205600583871</c:v>
                </c:pt>
                <c:pt idx="62">
                  <c:v>98.216165431899654</c:v>
                </c:pt>
                <c:pt idx="63">
                  <c:v>99.923715909912531</c:v>
                </c:pt>
                <c:pt idx="64">
                  <c:v>97.901430311784125</c:v>
                </c:pt>
                <c:pt idx="65">
                  <c:v>97.996510947787044</c:v>
                </c:pt>
                <c:pt idx="66">
                  <c:v>91.564607244759387</c:v>
                </c:pt>
                <c:pt idx="67">
                  <c:v>84.829763141925142</c:v>
                </c:pt>
                <c:pt idx="68">
                  <c:v>93.242921958916213</c:v>
                </c:pt>
                <c:pt idx="69">
                  <c:v>92.987715886062347</c:v>
                </c:pt>
                <c:pt idx="70">
                  <c:v>91.389136382419238</c:v>
                </c:pt>
                <c:pt idx="71">
                  <c:v>90.407876226721399</c:v>
                </c:pt>
                <c:pt idx="72">
                  <c:v>92.051920951750418</c:v>
                </c:pt>
                <c:pt idx="73">
                  <c:v>88.050481328432156</c:v>
                </c:pt>
                <c:pt idx="74">
                  <c:v>83.446768558780576</c:v>
                </c:pt>
                <c:pt idx="75">
                  <c:v>91.249443314584454</c:v>
                </c:pt>
                <c:pt idx="76">
                  <c:v>91.371827797537321</c:v>
                </c:pt>
                <c:pt idx="77">
                  <c:v>88.188453180728715</c:v>
                </c:pt>
                <c:pt idx="78">
                  <c:v>89.256315248720213</c:v>
                </c:pt>
                <c:pt idx="79">
                  <c:v>88.196511987507108</c:v>
                </c:pt>
                <c:pt idx="80">
                  <c:v>83.182982901609122</c:v>
                </c:pt>
                <c:pt idx="81">
                  <c:v>78.450620547517573</c:v>
                </c:pt>
                <c:pt idx="82">
                  <c:v>85.186975476889828</c:v>
                </c:pt>
                <c:pt idx="83">
                  <c:v>85.38410602255766</c:v>
                </c:pt>
                <c:pt idx="84">
                  <c:v>84.402950527824416</c:v>
                </c:pt>
                <c:pt idx="85">
                  <c:v>84.649660738035067</c:v>
                </c:pt>
                <c:pt idx="86">
                  <c:v>83.434754123152601</c:v>
                </c:pt>
                <c:pt idx="87">
                  <c:v>77.698970234335818</c:v>
                </c:pt>
                <c:pt idx="88">
                  <c:v>74.451933877643654</c:v>
                </c:pt>
                <c:pt idx="89">
                  <c:v>81.519498429477025</c:v>
                </c:pt>
                <c:pt idx="90">
                  <c:v>84.996787302712278</c:v>
                </c:pt>
                <c:pt idx="91">
                  <c:v>85.949556685478171</c:v>
                </c:pt>
                <c:pt idx="92">
                  <c:v>85.000766388633394</c:v>
                </c:pt>
                <c:pt idx="93">
                  <c:v>84.564251842892077</c:v>
                </c:pt>
                <c:pt idx="94">
                  <c:v>75.867020601655952</c:v>
                </c:pt>
                <c:pt idx="95">
                  <c:v>73.456977064108827</c:v>
                </c:pt>
                <c:pt idx="96">
                  <c:v>78.094766925100444</c:v>
                </c:pt>
                <c:pt idx="97">
                  <c:v>82.867559465983021</c:v>
                </c:pt>
                <c:pt idx="98">
                  <c:v>83.854261566346153</c:v>
                </c:pt>
                <c:pt idx="99">
                  <c:v>83.538703555936607</c:v>
                </c:pt>
                <c:pt idx="100">
                  <c:v>81.903520950908259</c:v>
                </c:pt>
                <c:pt idx="101">
                  <c:v>77.605591486778536</c:v>
                </c:pt>
                <c:pt idx="102">
                  <c:v>72.855773963408168</c:v>
                </c:pt>
                <c:pt idx="103">
                  <c:v>78.479974559183717</c:v>
                </c:pt>
                <c:pt idx="104">
                  <c:v>82.732805679743265</c:v>
                </c:pt>
                <c:pt idx="105">
                  <c:v>81.848750291162062</c:v>
                </c:pt>
                <c:pt idx="106">
                  <c:v>80.288081187181348</c:v>
                </c:pt>
                <c:pt idx="107">
                  <c:v>81.384657147614675</c:v>
                </c:pt>
                <c:pt idx="108">
                  <c:v>76.730670657828696</c:v>
                </c:pt>
                <c:pt idx="109">
                  <c:v>70.606826996030762</c:v>
                </c:pt>
                <c:pt idx="110">
                  <c:v>77.346807200505339</c:v>
                </c:pt>
                <c:pt idx="111">
                  <c:v>79.225279582217468</c:v>
                </c:pt>
                <c:pt idx="112">
                  <c:v>79.993977392854049</c:v>
                </c:pt>
                <c:pt idx="113">
                  <c:v>81.330242644391873</c:v>
                </c:pt>
                <c:pt idx="114">
                  <c:v>80.186022015611897</c:v>
                </c:pt>
                <c:pt idx="115">
                  <c:v>75.885752753564333</c:v>
                </c:pt>
                <c:pt idx="116">
                  <c:v>73.10628208066575</c:v>
                </c:pt>
                <c:pt idx="117">
                  <c:v>79.554337529259712</c:v>
                </c:pt>
                <c:pt idx="118">
                  <c:v>80.468896119102155</c:v>
                </c:pt>
                <c:pt idx="119">
                  <c:v>80.981857748146496</c:v>
                </c:pt>
                <c:pt idx="120">
                  <c:v>79.130237571133904</c:v>
                </c:pt>
                <c:pt idx="121">
                  <c:v>73.294122830873405</c:v>
                </c:pt>
                <c:pt idx="122">
                  <c:v>72.833859919082457</c:v>
                </c:pt>
                <c:pt idx="123">
                  <c:v>71.917023362798986</c:v>
                </c:pt>
                <c:pt idx="124">
                  <c:v>79.032368479928422</c:v>
                </c:pt>
                <c:pt idx="125">
                  <c:v>81.192188436059595</c:v>
                </c:pt>
                <c:pt idx="126">
                  <c:v>83.353372434489813</c:v>
                </c:pt>
                <c:pt idx="127">
                  <c:v>83.122196762264124</c:v>
                </c:pt>
                <c:pt idx="128">
                  <c:v>83.64161484813738</c:v>
                </c:pt>
                <c:pt idx="129">
                  <c:v>81.574637154120239</c:v>
                </c:pt>
                <c:pt idx="130">
                  <c:v>73.644447478873346</c:v>
                </c:pt>
                <c:pt idx="131">
                  <c:v>77.714569349486283</c:v>
                </c:pt>
                <c:pt idx="132">
                  <c:v>83.075065017042959</c:v>
                </c:pt>
                <c:pt idx="133">
                  <c:v>84.415508791262909</c:v>
                </c:pt>
                <c:pt idx="134">
                  <c:v>85.293828806522569</c:v>
                </c:pt>
                <c:pt idx="135">
                  <c:v>85.922691804412253</c:v>
                </c:pt>
                <c:pt idx="136">
                  <c:v>81.271307228325497</c:v>
                </c:pt>
                <c:pt idx="137">
                  <c:v>74.697274888360383</c:v>
                </c:pt>
                <c:pt idx="138">
                  <c:v>80.668614797363787</c:v>
                </c:pt>
                <c:pt idx="139">
                  <c:v>84.679221968690428</c:v>
                </c:pt>
                <c:pt idx="140">
                  <c:v>85.114226210605921</c:v>
                </c:pt>
                <c:pt idx="141">
                  <c:v>82.361723952098927</c:v>
                </c:pt>
                <c:pt idx="142">
                  <c:v>84.033182382976776</c:v>
                </c:pt>
                <c:pt idx="143">
                  <c:v>79.728238966927051</c:v>
                </c:pt>
                <c:pt idx="144">
                  <c:v>75.87853475934817</c:v>
                </c:pt>
                <c:pt idx="145">
                  <c:v>79.854373101405528</c:v>
                </c:pt>
                <c:pt idx="146">
                  <c:v>83.789602128591184</c:v>
                </c:pt>
                <c:pt idx="147">
                  <c:v>86.457398459366999</c:v>
                </c:pt>
                <c:pt idx="148">
                  <c:v>84.269977838759743</c:v>
                </c:pt>
                <c:pt idx="149">
                  <c:v>83.118443435416168</c:v>
                </c:pt>
                <c:pt idx="150">
                  <c:v>78.598050142745365</c:v>
                </c:pt>
                <c:pt idx="151">
                  <c:v>73.607772954117578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418-8343-81AE-6564FD1CF5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39330287"/>
        <c:axId val="2139230591"/>
      </c:lineChart>
      <c:dateAx>
        <c:axId val="2139330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mmm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N"/>
          </a:p>
        </c:txPr>
        <c:crossAx val="2139230591"/>
        <c:crosses val="autoZero"/>
        <c:auto val="1"/>
        <c:lblOffset val="100"/>
        <c:baseTimeUnit val="days"/>
        <c:majorUnit val="1"/>
        <c:majorTimeUnit val="months"/>
      </c:dateAx>
      <c:valAx>
        <c:axId val="2139230591"/>
        <c:scaling>
          <c:orientation val="minMax"/>
          <c:max val="115"/>
          <c:min val="70"/>
        </c:scaling>
        <c:delete val="0"/>
        <c:axPos val="l"/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N"/>
          </a:p>
        </c:txPr>
        <c:crossAx val="21393302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8347463697133291"/>
          <c:y val="0.79743645400987107"/>
          <c:w val="0.18615965897908826"/>
          <c:h val="9.7111735261035712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Globe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2019</c:v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Power!$B$3:$B$368</c:f>
              <c:numCache>
                <c:formatCode>m/d/yy</c:formatCode>
                <c:ptCount val="366"/>
                <c:pt idx="0">
                  <c:v>43466</c:v>
                </c:pt>
                <c:pt idx="1">
                  <c:v>43467</c:v>
                </c:pt>
                <c:pt idx="2">
                  <c:v>43468</c:v>
                </c:pt>
                <c:pt idx="3">
                  <c:v>43469</c:v>
                </c:pt>
                <c:pt idx="4">
                  <c:v>43470</c:v>
                </c:pt>
                <c:pt idx="5">
                  <c:v>43471</c:v>
                </c:pt>
                <c:pt idx="6">
                  <c:v>43472</c:v>
                </c:pt>
                <c:pt idx="7">
                  <c:v>43473</c:v>
                </c:pt>
                <c:pt idx="8">
                  <c:v>43474</c:v>
                </c:pt>
                <c:pt idx="9">
                  <c:v>43475</c:v>
                </c:pt>
                <c:pt idx="10">
                  <c:v>43476</c:v>
                </c:pt>
                <c:pt idx="11">
                  <c:v>43477</c:v>
                </c:pt>
                <c:pt idx="12">
                  <c:v>43478</c:v>
                </c:pt>
                <c:pt idx="13">
                  <c:v>43479</c:v>
                </c:pt>
                <c:pt idx="14">
                  <c:v>43480</c:v>
                </c:pt>
                <c:pt idx="15">
                  <c:v>43481</c:v>
                </c:pt>
                <c:pt idx="16">
                  <c:v>43482</c:v>
                </c:pt>
                <c:pt idx="17">
                  <c:v>43483</c:v>
                </c:pt>
                <c:pt idx="18">
                  <c:v>43484</c:v>
                </c:pt>
                <c:pt idx="19">
                  <c:v>43485</c:v>
                </c:pt>
                <c:pt idx="20">
                  <c:v>43486</c:v>
                </c:pt>
                <c:pt idx="21">
                  <c:v>43487</c:v>
                </c:pt>
                <c:pt idx="22">
                  <c:v>43488</c:v>
                </c:pt>
                <c:pt idx="23">
                  <c:v>43489</c:v>
                </c:pt>
                <c:pt idx="24">
                  <c:v>43490</c:v>
                </c:pt>
                <c:pt idx="25">
                  <c:v>43491</c:v>
                </c:pt>
                <c:pt idx="26">
                  <c:v>43492</c:v>
                </c:pt>
                <c:pt idx="27">
                  <c:v>43493</c:v>
                </c:pt>
                <c:pt idx="28">
                  <c:v>43494</c:v>
                </c:pt>
                <c:pt idx="29">
                  <c:v>43495</c:v>
                </c:pt>
                <c:pt idx="30">
                  <c:v>43496</c:v>
                </c:pt>
                <c:pt idx="31">
                  <c:v>43497</c:v>
                </c:pt>
                <c:pt idx="32">
                  <c:v>43498</c:v>
                </c:pt>
                <c:pt idx="33">
                  <c:v>43499</c:v>
                </c:pt>
                <c:pt idx="34">
                  <c:v>43500</c:v>
                </c:pt>
                <c:pt idx="35">
                  <c:v>43501</c:v>
                </c:pt>
                <c:pt idx="36">
                  <c:v>43502</c:v>
                </c:pt>
                <c:pt idx="37">
                  <c:v>43503</c:v>
                </c:pt>
                <c:pt idx="38">
                  <c:v>43504</c:v>
                </c:pt>
                <c:pt idx="39">
                  <c:v>43505</c:v>
                </c:pt>
                <c:pt idx="40">
                  <c:v>43506</c:v>
                </c:pt>
                <c:pt idx="41">
                  <c:v>43507</c:v>
                </c:pt>
                <c:pt idx="42">
                  <c:v>43508</c:v>
                </c:pt>
                <c:pt idx="43">
                  <c:v>43509</c:v>
                </c:pt>
                <c:pt idx="44">
                  <c:v>43510</c:v>
                </c:pt>
                <c:pt idx="45">
                  <c:v>43511</c:v>
                </c:pt>
                <c:pt idx="46">
                  <c:v>43512</c:v>
                </c:pt>
                <c:pt idx="47">
                  <c:v>43513</c:v>
                </c:pt>
                <c:pt idx="48">
                  <c:v>43514</c:v>
                </c:pt>
                <c:pt idx="49">
                  <c:v>43515</c:v>
                </c:pt>
                <c:pt idx="50">
                  <c:v>43516</c:v>
                </c:pt>
                <c:pt idx="51">
                  <c:v>43517</c:v>
                </c:pt>
                <c:pt idx="52">
                  <c:v>43518</c:v>
                </c:pt>
                <c:pt idx="53">
                  <c:v>43519</c:v>
                </c:pt>
                <c:pt idx="54">
                  <c:v>43520</c:v>
                </c:pt>
                <c:pt idx="55">
                  <c:v>43521</c:v>
                </c:pt>
                <c:pt idx="56">
                  <c:v>43522</c:v>
                </c:pt>
                <c:pt idx="57">
                  <c:v>43523</c:v>
                </c:pt>
                <c:pt idx="58">
                  <c:v>43524</c:v>
                </c:pt>
                <c:pt idx="60">
                  <c:v>43525</c:v>
                </c:pt>
                <c:pt idx="61">
                  <c:v>43526</c:v>
                </c:pt>
                <c:pt idx="62">
                  <c:v>43527</c:v>
                </c:pt>
                <c:pt idx="63">
                  <c:v>43528</c:v>
                </c:pt>
                <c:pt idx="64">
                  <c:v>43529</c:v>
                </c:pt>
                <c:pt idx="65">
                  <c:v>43530</c:v>
                </c:pt>
                <c:pt idx="66">
                  <c:v>43531</c:v>
                </c:pt>
                <c:pt idx="67">
                  <c:v>43532</c:v>
                </c:pt>
                <c:pt idx="68">
                  <c:v>43533</c:v>
                </c:pt>
                <c:pt idx="69">
                  <c:v>43534</c:v>
                </c:pt>
                <c:pt idx="70">
                  <c:v>43535</c:v>
                </c:pt>
                <c:pt idx="71">
                  <c:v>43536</c:v>
                </c:pt>
                <c:pt idx="72">
                  <c:v>43537</c:v>
                </c:pt>
                <c:pt idx="73">
                  <c:v>43538</c:v>
                </c:pt>
                <c:pt idx="74">
                  <c:v>43539</c:v>
                </c:pt>
                <c:pt idx="75">
                  <c:v>43540</c:v>
                </c:pt>
                <c:pt idx="76">
                  <c:v>43541</c:v>
                </c:pt>
                <c:pt idx="77">
                  <c:v>43542</c:v>
                </c:pt>
                <c:pt idx="78">
                  <c:v>43543</c:v>
                </c:pt>
                <c:pt idx="79">
                  <c:v>43544</c:v>
                </c:pt>
                <c:pt idx="80">
                  <c:v>43545</c:v>
                </c:pt>
                <c:pt idx="81">
                  <c:v>43546</c:v>
                </c:pt>
                <c:pt idx="82">
                  <c:v>43547</c:v>
                </c:pt>
                <c:pt idx="83">
                  <c:v>43548</c:v>
                </c:pt>
                <c:pt idx="84">
                  <c:v>43549</c:v>
                </c:pt>
                <c:pt idx="85">
                  <c:v>43550</c:v>
                </c:pt>
                <c:pt idx="86">
                  <c:v>43551</c:v>
                </c:pt>
                <c:pt idx="87">
                  <c:v>43552</c:v>
                </c:pt>
                <c:pt idx="88">
                  <c:v>43553</c:v>
                </c:pt>
                <c:pt idx="89">
                  <c:v>43554</c:v>
                </c:pt>
                <c:pt idx="90">
                  <c:v>43555</c:v>
                </c:pt>
                <c:pt idx="91">
                  <c:v>43556</c:v>
                </c:pt>
                <c:pt idx="92">
                  <c:v>43557</c:v>
                </c:pt>
                <c:pt idx="93">
                  <c:v>43558</c:v>
                </c:pt>
                <c:pt idx="94">
                  <c:v>43559</c:v>
                </c:pt>
                <c:pt idx="95">
                  <c:v>43560</c:v>
                </c:pt>
                <c:pt idx="96">
                  <c:v>43561</c:v>
                </c:pt>
                <c:pt idx="97">
                  <c:v>43562</c:v>
                </c:pt>
                <c:pt idx="98">
                  <c:v>43563</c:v>
                </c:pt>
                <c:pt idx="99">
                  <c:v>43564</c:v>
                </c:pt>
                <c:pt idx="100">
                  <c:v>43565</c:v>
                </c:pt>
                <c:pt idx="101">
                  <c:v>43566</c:v>
                </c:pt>
                <c:pt idx="102">
                  <c:v>43567</c:v>
                </c:pt>
                <c:pt idx="103">
                  <c:v>43568</c:v>
                </c:pt>
                <c:pt idx="104">
                  <c:v>43569</c:v>
                </c:pt>
                <c:pt idx="105">
                  <c:v>43570</c:v>
                </c:pt>
                <c:pt idx="106">
                  <c:v>43571</c:v>
                </c:pt>
                <c:pt idx="107">
                  <c:v>43572</c:v>
                </c:pt>
                <c:pt idx="108">
                  <c:v>43573</c:v>
                </c:pt>
                <c:pt idx="109">
                  <c:v>43574</c:v>
                </c:pt>
                <c:pt idx="110">
                  <c:v>43575</c:v>
                </c:pt>
                <c:pt idx="111">
                  <c:v>43576</c:v>
                </c:pt>
                <c:pt idx="112">
                  <c:v>43577</c:v>
                </c:pt>
                <c:pt idx="113">
                  <c:v>43578</c:v>
                </c:pt>
                <c:pt idx="114">
                  <c:v>43579</c:v>
                </c:pt>
                <c:pt idx="115">
                  <c:v>43580</c:v>
                </c:pt>
                <c:pt idx="116">
                  <c:v>43581</c:v>
                </c:pt>
                <c:pt idx="117">
                  <c:v>43582</c:v>
                </c:pt>
                <c:pt idx="118">
                  <c:v>43583</c:v>
                </c:pt>
                <c:pt idx="119">
                  <c:v>43584</c:v>
                </c:pt>
                <c:pt idx="120">
                  <c:v>43585</c:v>
                </c:pt>
                <c:pt idx="121">
                  <c:v>43586</c:v>
                </c:pt>
                <c:pt idx="122">
                  <c:v>43587</c:v>
                </c:pt>
                <c:pt idx="123">
                  <c:v>43588</c:v>
                </c:pt>
                <c:pt idx="124">
                  <c:v>43589</c:v>
                </c:pt>
                <c:pt idx="125">
                  <c:v>43590</c:v>
                </c:pt>
                <c:pt idx="126">
                  <c:v>43591</c:v>
                </c:pt>
                <c:pt idx="127">
                  <c:v>43592</c:v>
                </c:pt>
                <c:pt idx="128">
                  <c:v>43593</c:v>
                </c:pt>
                <c:pt idx="129">
                  <c:v>43594</c:v>
                </c:pt>
                <c:pt idx="130">
                  <c:v>43595</c:v>
                </c:pt>
                <c:pt idx="131">
                  <c:v>43596</c:v>
                </c:pt>
                <c:pt idx="132">
                  <c:v>43597</c:v>
                </c:pt>
                <c:pt idx="133">
                  <c:v>43598</c:v>
                </c:pt>
                <c:pt idx="134">
                  <c:v>43599</c:v>
                </c:pt>
                <c:pt idx="135">
                  <c:v>43600</c:v>
                </c:pt>
                <c:pt idx="136">
                  <c:v>43601</c:v>
                </c:pt>
                <c:pt idx="137">
                  <c:v>43602</c:v>
                </c:pt>
                <c:pt idx="138">
                  <c:v>43603</c:v>
                </c:pt>
                <c:pt idx="139">
                  <c:v>43604</c:v>
                </c:pt>
                <c:pt idx="140">
                  <c:v>43605</c:v>
                </c:pt>
                <c:pt idx="141">
                  <c:v>43606</c:v>
                </c:pt>
                <c:pt idx="142">
                  <c:v>43607</c:v>
                </c:pt>
                <c:pt idx="143">
                  <c:v>43608</c:v>
                </c:pt>
                <c:pt idx="144">
                  <c:v>43609</c:v>
                </c:pt>
                <c:pt idx="145">
                  <c:v>43610</c:v>
                </c:pt>
                <c:pt idx="146">
                  <c:v>43611</c:v>
                </c:pt>
                <c:pt idx="147">
                  <c:v>43612</c:v>
                </c:pt>
                <c:pt idx="148">
                  <c:v>43613</c:v>
                </c:pt>
                <c:pt idx="149">
                  <c:v>43614</c:v>
                </c:pt>
                <c:pt idx="150">
                  <c:v>43615</c:v>
                </c:pt>
                <c:pt idx="151">
                  <c:v>43616</c:v>
                </c:pt>
                <c:pt idx="152">
                  <c:v>43617</c:v>
                </c:pt>
                <c:pt idx="153">
                  <c:v>43618</c:v>
                </c:pt>
                <c:pt idx="154">
                  <c:v>43619</c:v>
                </c:pt>
                <c:pt idx="155">
                  <c:v>43620</c:v>
                </c:pt>
                <c:pt idx="156">
                  <c:v>43621</c:v>
                </c:pt>
                <c:pt idx="157">
                  <c:v>43622</c:v>
                </c:pt>
                <c:pt idx="158">
                  <c:v>43623</c:v>
                </c:pt>
                <c:pt idx="159">
                  <c:v>43624</c:v>
                </c:pt>
                <c:pt idx="160">
                  <c:v>43625</c:v>
                </c:pt>
                <c:pt idx="161">
                  <c:v>43626</c:v>
                </c:pt>
                <c:pt idx="162">
                  <c:v>43627</c:v>
                </c:pt>
                <c:pt idx="163">
                  <c:v>43628</c:v>
                </c:pt>
                <c:pt idx="164">
                  <c:v>43629</c:v>
                </c:pt>
                <c:pt idx="165">
                  <c:v>43630</c:v>
                </c:pt>
                <c:pt idx="166">
                  <c:v>43631</c:v>
                </c:pt>
                <c:pt idx="167">
                  <c:v>43632</c:v>
                </c:pt>
                <c:pt idx="168">
                  <c:v>43633</c:v>
                </c:pt>
                <c:pt idx="169">
                  <c:v>43634</c:v>
                </c:pt>
                <c:pt idx="170">
                  <c:v>43635</c:v>
                </c:pt>
                <c:pt idx="171">
                  <c:v>43636</c:v>
                </c:pt>
                <c:pt idx="172">
                  <c:v>43637</c:v>
                </c:pt>
                <c:pt idx="173">
                  <c:v>43638</c:v>
                </c:pt>
                <c:pt idx="174">
                  <c:v>43639</c:v>
                </c:pt>
                <c:pt idx="175">
                  <c:v>43640</c:v>
                </c:pt>
                <c:pt idx="176">
                  <c:v>43641</c:v>
                </c:pt>
                <c:pt idx="177">
                  <c:v>43642</c:v>
                </c:pt>
                <c:pt idx="178">
                  <c:v>43643</c:v>
                </c:pt>
                <c:pt idx="179">
                  <c:v>43644</c:v>
                </c:pt>
                <c:pt idx="180">
                  <c:v>43645</c:v>
                </c:pt>
                <c:pt idx="181">
                  <c:v>43646</c:v>
                </c:pt>
                <c:pt idx="182">
                  <c:v>43647</c:v>
                </c:pt>
                <c:pt idx="183">
                  <c:v>43648</c:v>
                </c:pt>
                <c:pt idx="184">
                  <c:v>43649</c:v>
                </c:pt>
                <c:pt idx="185">
                  <c:v>43650</c:v>
                </c:pt>
                <c:pt idx="186">
                  <c:v>43651</c:v>
                </c:pt>
                <c:pt idx="187">
                  <c:v>43652</c:v>
                </c:pt>
                <c:pt idx="188">
                  <c:v>43653</c:v>
                </c:pt>
                <c:pt idx="189">
                  <c:v>43654</c:v>
                </c:pt>
                <c:pt idx="190">
                  <c:v>43655</c:v>
                </c:pt>
                <c:pt idx="191">
                  <c:v>43656</c:v>
                </c:pt>
                <c:pt idx="192">
                  <c:v>43657</c:v>
                </c:pt>
                <c:pt idx="193">
                  <c:v>43658</c:v>
                </c:pt>
                <c:pt idx="194">
                  <c:v>43659</c:v>
                </c:pt>
                <c:pt idx="195">
                  <c:v>43660</c:v>
                </c:pt>
                <c:pt idx="196">
                  <c:v>43661</c:v>
                </c:pt>
                <c:pt idx="197">
                  <c:v>43662</c:v>
                </c:pt>
                <c:pt idx="198">
                  <c:v>43663</c:v>
                </c:pt>
                <c:pt idx="199">
                  <c:v>43664</c:v>
                </c:pt>
                <c:pt idx="200">
                  <c:v>43665</c:v>
                </c:pt>
                <c:pt idx="201">
                  <c:v>43666</c:v>
                </c:pt>
                <c:pt idx="202">
                  <c:v>43667</c:v>
                </c:pt>
                <c:pt idx="203">
                  <c:v>43668</c:v>
                </c:pt>
                <c:pt idx="204">
                  <c:v>43669</c:v>
                </c:pt>
                <c:pt idx="205">
                  <c:v>43670</c:v>
                </c:pt>
                <c:pt idx="206">
                  <c:v>43671</c:v>
                </c:pt>
                <c:pt idx="207">
                  <c:v>43672</c:v>
                </c:pt>
                <c:pt idx="208">
                  <c:v>43673</c:v>
                </c:pt>
                <c:pt idx="209">
                  <c:v>43674</c:v>
                </c:pt>
                <c:pt idx="210">
                  <c:v>43675</c:v>
                </c:pt>
                <c:pt idx="211">
                  <c:v>43676</c:v>
                </c:pt>
                <c:pt idx="212">
                  <c:v>43677</c:v>
                </c:pt>
                <c:pt idx="213">
                  <c:v>43678</c:v>
                </c:pt>
                <c:pt idx="214">
                  <c:v>43679</c:v>
                </c:pt>
                <c:pt idx="215">
                  <c:v>43680</c:v>
                </c:pt>
                <c:pt idx="216">
                  <c:v>43681</c:v>
                </c:pt>
                <c:pt idx="217">
                  <c:v>43682</c:v>
                </c:pt>
                <c:pt idx="218">
                  <c:v>43683</c:v>
                </c:pt>
                <c:pt idx="219">
                  <c:v>43684</c:v>
                </c:pt>
                <c:pt idx="220">
                  <c:v>43685</c:v>
                </c:pt>
                <c:pt idx="221">
                  <c:v>43686</c:v>
                </c:pt>
                <c:pt idx="222">
                  <c:v>43687</c:v>
                </c:pt>
                <c:pt idx="223">
                  <c:v>43688</c:v>
                </c:pt>
                <c:pt idx="224">
                  <c:v>43689</c:v>
                </c:pt>
                <c:pt idx="225">
                  <c:v>43690</c:v>
                </c:pt>
                <c:pt idx="226">
                  <c:v>43691</c:v>
                </c:pt>
                <c:pt idx="227">
                  <c:v>43692</c:v>
                </c:pt>
                <c:pt idx="228">
                  <c:v>43693</c:v>
                </c:pt>
                <c:pt idx="229">
                  <c:v>43694</c:v>
                </c:pt>
                <c:pt idx="230">
                  <c:v>43695</c:v>
                </c:pt>
                <c:pt idx="231">
                  <c:v>43696</c:v>
                </c:pt>
                <c:pt idx="232">
                  <c:v>43697</c:v>
                </c:pt>
                <c:pt idx="233">
                  <c:v>43698</c:v>
                </c:pt>
                <c:pt idx="234">
                  <c:v>43699</c:v>
                </c:pt>
                <c:pt idx="235">
                  <c:v>43700</c:v>
                </c:pt>
                <c:pt idx="236">
                  <c:v>43701</c:v>
                </c:pt>
                <c:pt idx="237">
                  <c:v>43702</c:v>
                </c:pt>
                <c:pt idx="238">
                  <c:v>43703</c:v>
                </c:pt>
                <c:pt idx="239">
                  <c:v>43704</c:v>
                </c:pt>
                <c:pt idx="240">
                  <c:v>43705</c:v>
                </c:pt>
                <c:pt idx="241">
                  <c:v>43706</c:v>
                </c:pt>
                <c:pt idx="242">
                  <c:v>43707</c:v>
                </c:pt>
                <c:pt idx="243">
                  <c:v>43708</c:v>
                </c:pt>
                <c:pt idx="244">
                  <c:v>43709</c:v>
                </c:pt>
                <c:pt idx="245">
                  <c:v>43710</c:v>
                </c:pt>
                <c:pt idx="246">
                  <c:v>43711</c:v>
                </c:pt>
                <c:pt idx="247">
                  <c:v>43712</c:v>
                </c:pt>
                <c:pt idx="248">
                  <c:v>43713</c:v>
                </c:pt>
                <c:pt idx="249">
                  <c:v>43714</c:v>
                </c:pt>
                <c:pt idx="250">
                  <c:v>43715</c:v>
                </c:pt>
                <c:pt idx="251">
                  <c:v>43716</c:v>
                </c:pt>
                <c:pt idx="252">
                  <c:v>43717</c:v>
                </c:pt>
                <c:pt idx="253">
                  <c:v>43718</c:v>
                </c:pt>
                <c:pt idx="254">
                  <c:v>43719</c:v>
                </c:pt>
                <c:pt idx="255">
                  <c:v>43720</c:v>
                </c:pt>
                <c:pt idx="256">
                  <c:v>43721</c:v>
                </c:pt>
                <c:pt idx="257">
                  <c:v>43722</c:v>
                </c:pt>
                <c:pt idx="258">
                  <c:v>43723</c:v>
                </c:pt>
                <c:pt idx="259">
                  <c:v>43724</c:v>
                </c:pt>
                <c:pt idx="260">
                  <c:v>43725</c:v>
                </c:pt>
                <c:pt idx="261">
                  <c:v>43726</c:v>
                </c:pt>
                <c:pt idx="262">
                  <c:v>43727</c:v>
                </c:pt>
                <c:pt idx="263">
                  <c:v>43728</c:v>
                </c:pt>
                <c:pt idx="264">
                  <c:v>43729</c:v>
                </c:pt>
                <c:pt idx="265">
                  <c:v>43730</c:v>
                </c:pt>
                <c:pt idx="266">
                  <c:v>43731</c:v>
                </c:pt>
                <c:pt idx="267">
                  <c:v>43732</c:v>
                </c:pt>
                <c:pt idx="268">
                  <c:v>43733</c:v>
                </c:pt>
                <c:pt idx="269">
                  <c:v>43734</c:v>
                </c:pt>
                <c:pt idx="270">
                  <c:v>43735</c:v>
                </c:pt>
                <c:pt idx="271">
                  <c:v>43736</c:v>
                </c:pt>
                <c:pt idx="272">
                  <c:v>43737</c:v>
                </c:pt>
                <c:pt idx="273">
                  <c:v>43738</c:v>
                </c:pt>
                <c:pt idx="274">
                  <c:v>43739</c:v>
                </c:pt>
                <c:pt idx="275">
                  <c:v>43740</c:v>
                </c:pt>
                <c:pt idx="276">
                  <c:v>43741</c:v>
                </c:pt>
                <c:pt idx="277">
                  <c:v>43742</c:v>
                </c:pt>
                <c:pt idx="278">
                  <c:v>43743</c:v>
                </c:pt>
                <c:pt idx="279">
                  <c:v>43744</c:v>
                </c:pt>
                <c:pt idx="280">
                  <c:v>43745</c:v>
                </c:pt>
                <c:pt idx="281">
                  <c:v>43746</c:v>
                </c:pt>
                <c:pt idx="282">
                  <c:v>43747</c:v>
                </c:pt>
                <c:pt idx="283">
                  <c:v>43748</c:v>
                </c:pt>
                <c:pt idx="284">
                  <c:v>43749</c:v>
                </c:pt>
                <c:pt idx="285">
                  <c:v>43750</c:v>
                </c:pt>
                <c:pt idx="286">
                  <c:v>43751</c:v>
                </c:pt>
                <c:pt idx="287">
                  <c:v>43752</c:v>
                </c:pt>
                <c:pt idx="288">
                  <c:v>43753</c:v>
                </c:pt>
                <c:pt idx="289">
                  <c:v>43754</c:v>
                </c:pt>
                <c:pt idx="290">
                  <c:v>43755</c:v>
                </c:pt>
                <c:pt idx="291">
                  <c:v>43756</c:v>
                </c:pt>
                <c:pt idx="292">
                  <c:v>43757</c:v>
                </c:pt>
                <c:pt idx="293">
                  <c:v>43758</c:v>
                </c:pt>
                <c:pt idx="294">
                  <c:v>43759</c:v>
                </c:pt>
                <c:pt idx="295">
                  <c:v>43760</c:v>
                </c:pt>
                <c:pt idx="296">
                  <c:v>43761</c:v>
                </c:pt>
                <c:pt idx="297">
                  <c:v>43762</c:v>
                </c:pt>
                <c:pt idx="298">
                  <c:v>43763</c:v>
                </c:pt>
                <c:pt idx="299">
                  <c:v>43764</c:v>
                </c:pt>
                <c:pt idx="300">
                  <c:v>43765</c:v>
                </c:pt>
                <c:pt idx="301">
                  <c:v>43766</c:v>
                </c:pt>
                <c:pt idx="302">
                  <c:v>43767</c:v>
                </c:pt>
                <c:pt idx="303">
                  <c:v>43768</c:v>
                </c:pt>
                <c:pt idx="304">
                  <c:v>43769</c:v>
                </c:pt>
                <c:pt idx="305">
                  <c:v>43770</c:v>
                </c:pt>
                <c:pt idx="306">
                  <c:v>43771</c:v>
                </c:pt>
                <c:pt idx="307">
                  <c:v>43772</c:v>
                </c:pt>
                <c:pt idx="308">
                  <c:v>43773</c:v>
                </c:pt>
                <c:pt idx="309">
                  <c:v>43774</c:v>
                </c:pt>
                <c:pt idx="310">
                  <c:v>43775</c:v>
                </c:pt>
                <c:pt idx="311">
                  <c:v>43776</c:v>
                </c:pt>
                <c:pt idx="312">
                  <c:v>43777</c:v>
                </c:pt>
                <c:pt idx="313">
                  <c:v>43778</c:v>
                </c:pt>
                <c:pt idx="314">
                  <c:v>43779</c:v>
                </c:pt>
                <c:pt idx="315">
                  <c:v>43780</c:v>
                </c:pt>
                <c:pt idx="316">
                  <c:v>43781</c:v>
                </c:pt>
                <c:pt idx="317">
                  <c:v>43782</c:v>
                </c:pt>
                <c:pt idx="318">
                  <c:v>43783</c:v>
                </c:pt>
                <c:pt idx="319">
                  <c:v>43784</c:v>
                </c:pt>
                <c:pt idx="320">
                  <c:v>43785</c:v>
                </c:pt>
                <c:pt idx="321">
                  <c:v>43786</c:v>
                </c:pt>
                <c:pt idx="322">
                  <c:v>43787</c:v>
                </c:pt>
                <c:pt idx="323">
                  <c:v>43788</c:v>
                </c:pt>
                <c:pt idx="324">
                  <c:v>43789</c:v>
                </c:pt>
                <c:pt idx="325">
                  <c:v>43790</c:v>
                </c:pt>
                <c:pt idx="326">
                  <c:v>43791</c:v>
                </c:pt>
                <c:pt idx="327">
                  <c:v>43792</c:v>
                </c:pt>
                <c:pt idx="328">
                  <c:v>43793</c:v>
                </c:pt>
                <c:pt idx="329">
                  <c:v>43794</c:v>
                </c:pt>
                <c:pt idx="330">
                  <c:v>43795</c:v>
                </c:pt>
                <c:pt idx="331">
                  <c:v>43796</c:v>
                </c:pt>
                <c:pt idx="332">
                  <c:v>43797</c:v>
                </c:pt>
                <c:pt idx="333">
                  <c:v>43798</c:v>
                </c:pt>
                <c:pt idx="334">
                  <c:v>43799</c:v>
                </c:pt>
                <c:pt idx="335">
                  <c:v>43800</c:v>
                </c:pt>
                <c:pt idx="336">
                  <c:v>43801</c:v>
                </c:pt>
                <c:pt idx="337">
                  <c:v>43802</c:v>
                </c:pt>
                <c:pt idx="338">
                  <c:v>43803</c:v>
                </c:pt>
                <c:pt idx="339">
                  <c:v>43804</c:v>
                </c:pt>
                <c:pt idx="340">
                  <c:v>43805</c:v>
                </c:pt>
                <c:pt idx="341">
                  <c:v>43806</c:v>
                </c:pt>
                <c:pt idx="342">
                  <c:v>43807</c:v>
                </c:pt>
                <c:pt idx="343">
                  <c:v>43808</c:v>
                </c:pt>
                <c:pt idx="344">
                  <c:v>43809</c:v>
                </c:pt>
                <c:pt idx="345">
                  <c:v>43810</c:v>
                </c:pt>
                <c:pt idx="346">
                  <c:v>43811</c:v>
                </c:pt>
                <c:pt idx="347">
                  <c:v>43812</c:v>
                </c:pt>
                <c:pt idx="348">
                  <c:v>43813</c:v>
                </c:pt>
                <c:pt idx="349">
                  <c:v>43814</c:v>
                </c:pt>
                <c:pt idx="350">
                  <c:v>43815</c:v>
                </c:pt>
                <c:pt idx="351">
                  <c:v>43816</c:v>
                </c:pt>
                <c:pt idx="352">
                  <c:v>43817</c:v>
                </c:pt>
                <c:pt idx="353">
                  <c:v>43818</c:v>
                </c:pt>
                <c:pt idx="354">
                  <c:v>43819</c:v>
                </c:pt>
                <c:pt idx="355">
                  <c:v>43820</c:v>
                </c:pt>
                <c:pt idx="356">
                  <c:v>43821</c:v>
                </c:pt>
                <c:pt idx="357">
                  <c:v>43822</c:v>
                </c:pt>
                <c:pt idx="358">
                  <c:v>43823</c:v>
                </c:pt>
                <c:pt idx="359">
                  <c:v>43824</c:v>
                </c:pt>
                <c:pt idx="360">
                  <c:v>43825</c:v>
                </c:pt>
                <c:pt idx="361">
                  <c:v>43826</c:v>
                </c:pt>
                <c:pt idx="362">
                  <c:v>43827</c:v>
                </c:pt>
                <c:pt idx="363">
                  <c:v>43828</c:v>
                </c:pt>
                <c:pt idx="364">
                  <c:v>43829</c:v>
                </c:pt>
                <c:pt idx="365">
                  <c:v>43830</c:v>
                </c:pt>
              </c:numCache>
            </c:numRef>
          </c:cat>
          <c:val>
            <c:numRef>
              <c:f>Power!$K$3:$K$368</c:f>
              <c:numCache>
                <c:formatCode>0.00</c:formatCode>
                <c:ptCount val="366"/>
                <c:pt idx="0">
                  <c:v>38.874733198449924</c:v>
                </c:pt>
                <c:pt idx="1">
                  <c:v>42.682015547406806</c:v>
                </c:pt>
                <c:pt idx="2">
                  <c:v>44.044109837739001</c:v>
                </c:pt>
                <c:pt idx="3">
                  <c:v>43.011012122602246</c:v>
                </c:pt>
                <c:pt idx="4">
                  <c:v>41.676354584220654</c:v>
                </c:pt>
                <c:pt idx="5">
                  <c:v>41.445187969690053</c:v>
                </c:pt>
                <c:pt idx="6">
                  <c:v>42.695404957093686</c:v>
                </c:pt>
                <c:pt idx="7">
                  <c:v>42.217616968536717</c:v>
                </c:pt>
                <c:pt idx="8">
                  <c:v>44.687668027526378</c:v>
                </c:pt>
                <c:pt idx="9">
                  <c:v>46.029555039180806</c:v>
                </c:pt>
                <c:pt idx="10">
                  <c:v>45.109198279320374</c:v>
                </c:pt>
                <c:pt idx="11">
                  <c:v>42.692899126697952</c:v>
                </c:pt>
                <c:pt idx="12">
                  <c:v>41.113150801993513</c:v>
                </c:pt>
                <c:pt idx="13">
                  <c:v>43.305330315050654</c:v>
                </c:pt>
                <c:pt idx="14">
                  <c:v>42.998956686289603</c:v>
                </c:pt>
                <c:pt idx="15">
                  <c:v>43.730286362736024</c:v>
                </c:pt>
                <c:pt idx="16">
                  <c:v>43.167669425013877</c:v>
                </c:pt>
                <c:pt idx="17">
                  <c:v>43.586285544863948</c:v>
                </c:pt>
                <c:pt idx="18">
                  <c:v>42.573886889882168</c:v>
                </c:pt>
                <c:pt idx="19">
                  <c:v>42.180475069214459</c:v>
                </c:pt>
                <c:pt idx="20">
                  <c:v>43.452179598857576</c:v>
                </c:pt>
                <c:pt idx="21">
                  <c:v>43.384982499491528</c:v>
                </c:pt>
                <c:pt idx="22">
                  <c:v>43.092852890917385</c:v>
                </c:pt>
                <c:pt idx="23">
                  <c:v>43.497590382309596</c:v>
                </c:pt>
                <c:pt idx="24">
                  <c:v>42.328169037221159</c:v>
                </c:pt>
                <c:pt idx="25">
                  <c:v>39.616385183389383</c:v>
                </c:pt>
                <c:pt idx="26">
                  <c:v>36.81292978504321</c:v>
                </c:pt>
                <c:pt idx="27">
                  <c:v>40.785459606071896</c:v>
                </c:pt>
                <c:pt idx="28">
                  <c:v>41.353411649406496</c:v>
                </c:pt>
                <c:pt idx="29">
                  <c:v>41.509469769805207</c:v>
                </c:pt>
                <c:pt idx="30">
                  <c:v>40.658333904168281</c:v>
                </c:pt>
                <c:pt idx="31">
                  <c:v>37.811017616368858</c:v>
                </c:pt>
                <c:pt idx="32">
                  <c:v>34.973082423378656</c:v>
                </c:pt>
                <c:pt idx="33">
                  <c:v>34.093160225264114</c:v>
                </c:pt>
                <c:pt idx="34">
                  <c:v>35.087621892649906</c:v>
                </c:pt>
                <c:pt idx="35">
                  <c:v>35.832978870685388</c:v>
                </c:pt>
                <c:pt idx="36">
                  <c:v>36.052525524660709</c:v>
                </c:pt>
                <c:pt idx="37">
                  <c:v>35.787139104308594</c:v>
                </c:pt>
                <c:pt idx="38">
                  <c:v>35.865117772501549</c:v>
                </c:pt>
                <c:pt idx="39">
                  <c:v>35.632566753083793</c:v>
                </c:pt>
                <c:pt idx="40">
                  <c:v>35.945208240833125</c:v>
                </c:pt>
                <c:pt idx="41">
                  <c:v>38.252407906344509</c:v>
                </c:pt>
                <c:pt idx="42">
                  <c:v>39.451787294279072</c:v>
                </c:pt>
                <c:pt idx="43">
                  <c:v>39.219782132405932</c:v>
                </c:pt>
                <c:pt idx="44">
                  <c:v>39.822833970899268</c:v>
                </c:pt>
                <c:pt idx="45">
                  <c:v>40.065767700835664</c:v>
                </c:pt>
                <c:pt idx="46">
                  <c:v>37.846653188440882</c:v>
                </c:pt>
                <c:pt idx="47">
                  <c:v>38.312336221744857</c:v>
                </c:pt>
                <c:pt idx="48">
                  <c:v>42.063350056994352</c:v>
                </c:pt>
                <c:pt idx="49">
                  <c:v>41.817987998300424</c:v>
                </c:pt>
                <c:pt idx="50">
                  <c:v>41.404951055080957</c:v>
                </c:pt>
                <c:pt idx="51">
                  <c:v>41.930151132668612</c:v>
                </c:pt>
                <c:pt idx="52">
                  <c:v>41.120697003558206</c:v>
                </c:pt>
                <c:pt idx="53">
                  <c:v>38.313621515598392</c:v>
                </c:pt>
                <c:pt idx="54">
                  <c:v>38.197764803324318</c:v>
                </c:pt>
                <c:pt idx="55">
                  <c:v>40.863536414896686</c:v>
                </c:pt>
                <c:pt idx="56">
                  <c:v>41.643504308731387</c:v>
                </c:pt>
                <c:pt idx="57">
                  <c:v>41.194380195577196</c:v>
                </c:pt>
                <c:pt idx="58">
                  <c:v>40.674253666464956</c:v>
                </c:pt>
                <c:pt idx="60">
                  <c:v>40.993564922108305</c:v>
                </c:pt>
                <c:pt idx="61">
                  <c:v>38.982775051630668</c:v>
                </c:pt>
                <c:pt idx="62">
                  <c:v>38.291936431598089</c:v>
                </c:pt>
                <c:pt idx="63">
                  <c:v>39.146212574762075</c:v>
                </c:pt>
                <c:pt idx="64">
                  <c:v>39.695391357850752</c:v>
                </c:pt>
                <c:pt idx="65">
                  <c:v>39.000168907294878</c:v>
                </c:pt>
                <c:pt idx="66">
                  <c:v>38.097451500710861</c:v>
                </c:pt>
                <c:pt idx="67">
                  <c:v>37.719328040673034</c:v>
                </c:pt>
                <c:pt idx="68">
                  <c:v>35.802456728414263</c:v>
                </c:pt>
                <c:pt idx="69">
                  <c:v>35.667920718505073</c:v>
                </c:pt>
                <c:pt idx="70">
                  <c:v>36.465691665912686</c:v>
                </c:pt>
                <c:pt idx="71">
                  <c:v>36.203304210387742</c:v>
                </c:pt>
                <c:pt idx="72">
                  <c:v>36.334074544541465</c:v>
                </c:pt>
                <c:pt idx="73">
                  <c:v>36.801538863598793</c:v>
                </c:pt>
                <c:pt idx="74">
                  <c:v>36.379372576504068</c:v>
                </c:pt>
                <c:pt idx="75">
                  <c:v>35.12448129718981</c:v>
                </c:pt>
                <c:pt idx="76">
                  <c:v>34.740446707324836</c:v>
                </c:pt>
                <c:pt idx="77">
                  <c:v>37.196388591096934</c:v>
                </c:pt>
                <c:pt idx="78">
                  <c:v>37.965388272181926</c:v>
                </c:pt>
                <c:pt idx="79">
                  <c:v>37.720795363824237</c:v>
                </c:pt>
                <c:pt idx="80">
                  <c:v>37.207157901591351</c:v>
                </c:pt>
                <c:pt idx="81">
                  <c:v>36.720746638070864</c:v>
                </c:pt>
                <c:pt idx="82">
                  <c:v>35.473933348519068</c:v>
                </c:pt>
                <c:pt idx="83">
                  <c:v>34.908872382982082</c:v>
                </c:pt>
                <c:pt idx="84">
                  <c:v>36.539838782991374</c:v>
                </c:pt>
                <c:pt idx="85">
                  <c:v>36.888546952859542</c:v>
                </c:pt>
                <c:pt idx="86">
                  <c:v>37.027764643871976</c:v>
                </c:pt>
                <c:pt idx="87">
                  <c:v>37.570238023107642</c:v>
                </c:pt>
                <c:pt idx="88">
                  <c:v>36.355884771622648</c:v>
                </c:pt>
                <c:pt idx="89">
                  <c:v>34.900033182031422</c:v>
                </c:pt>
                <c:pt idx="90">
                  <c:v>34.764552145231676</c:v>
                </c:pt>
                <c:pt idx="91">
                  <c:v>36.684051107614572</c:v>
                </c:pt>
                <c:pt idx="92">
                  <c:v>37.265278424758378</c:v>
                </c:pt>
                <c:pt idx="93">
                  <c:v>38.315430209896427</c:v>
                </c:pt>
                <c:pt idx="94">
                  <c:v>37.06003300520365</c:v>
                </c:pt>
                <c:pt idx="95">
                  <c:v>34.800363682357755</c:v>
                </c:pt>
                <c:pt idx="96">
                  <c:v>33.937536944025595</c:v>
                </c:pt>
                <c:pt idx="97">
                  <c:v>34.681393938741031</c:v>
                </c:pt>
                <c:pt idx="98">
                  <c:v>36.161554965706728</c:v>
                </c:pt>
                <c:pt idx="99">
                  <c:v>37.015445520890495</c:v>
                </c:pt>
                <c:pt idx="100">
                  <c:v>37.788569672679174</c:v>
                </c:pt>
                <c:pt idx="101">
                  <c:v>37.778236516818559</c:v>
                </c:pt>
                <c:pt idx="102">
                  <c:v>36.669184791305426</c:v>
                </c:pt>
                <c:pt idx="103">
                  <c:v>35.197867096837768</c:v>
                </c:pt>
                <c:pt idx="104">
                  <c:v>33.892225066390651</c:v>
                </c:pt>
                <c:pt idx="105">
                  <c:v>34.925244223421956</c:v>
                </c:pt>
                <c:pt idx="106">
                  <c:v>35.094133131208466</c:v>
                </c:pt>
                <c:pt idx="107">
                  <c:v>34.074713531686044</c:v>
                </c:pt>
                <c:pt idx="108">
                  <c:v>33.88803124278175</c:v>
                </c:pt>
                <c:pt idx="109">
                  <c:v>33.027859257269007</c:v>
                </c:pt>
                <c:pt idx="110">
                  <c:v>32.205838513905888</c:v>
                </c:pt>
                <c:pt idx="111">
                  <c:v>32.033559793326134</c:v>
                </c:pt>
                <c:pt idx="112">
                  <c:v>32.739751665415049</c:v>
                </c:pt>
                <c:pt idx="113">
                  <c:v>34.609031805418368</c:v>
                </c:pt>
                <c:pt idx="114">
                  <c:v>35.065535321713035</c:v>
                </c:pt>
                <c:pt idx="115">
                  <c:v>34.76343050789454</c:v>
                </c:pt>
                <c:pt idx="116">
                  <c:v>34.309190516993681</c:v>
                </c:pt>
                <c:pt idx="117">
                  <c:v>32.823138859575664</c:v>
                </c:pt>
                <c:pt idx="118">
                  <c:v>33.75386182583631</c:v>
                </c:pt>
                <c:pt idx="119">
                  <c:v>35.384039871130234</c:v>
                </c:pt>
                <c:pt idx="120">
                  <c:v>35.224756959198182</c:v>
                </c:pt>
                <c:pt idx="121">
                  <c:v>31.434269048785726</c:v>
                </c:pt>
                <c:pt idx="122">
                  <c:v>31.827474801760555</c:v>
                </c:pt>
                <c:pt idx="123">
                  <c:v>32.807912257501101</c:v>
                </c:pt>
                <c:pt idx="124">
                  <c:v>31.477788830783087</c:v>
                </c:pt>
                <c:pt idx="125">
                  <c:v>31.315300556332325</c:v>
                </c:pt>
                <c:pt idx="126">
                  <c:v>33.875796097454504</c:v>
                </c:pt>
                <c:pt idx="127">
                  <c:v>35.272416144557681</c:v>
                </c:pt>
                <c:pt idx="128">
                  <c:v>34.439467441633113</c:v>
                </c:pt>
                <c:pt idx="129">
                  <c:v>35.481615513373775</c:v>
                </c:pt>
                <c:pt idx="130">
                  <c:v>34.816347357884595</c:v>
                </c:pt>
                <c:pt idx="131">
                  <c:v>33.007544068922471</c:v>
                </c:pt>
                <c:pt idx="132">
                  <c:v>31.782135915807462</c:v>
                </c:pt>
                <c:pt idx="133">
                  <c:v>34.396435892161783</c:v>
                </c:pt>
                <c:pt idx="134">
                  <c:v>35.272656404129549</c:v>
                </c:pt>
                <c:pt idx="135">
                  <c:v>35.15796198724999</c:v>
                </c:pt>
                <c:pt idx="136">
                  <c:v>35.296859807357265</c:v>
                </c:pt>
                <c:pt idx="137">
                  <c:v>35.418129827889587</c:v>
                </c:pt>
                <c:pt idx="138">
                  <c:v>34.215672733681252</c:v>
                </c:pt>
                <c:pt idx="139">
                  <c:v>33.040796273662757</c:v>
                </c:pt>
                <c:pt idx="140">
                  <c:v>34.680091100439469</c:v>
                </c:pt>
                <c:pt idx="141">
                  <c:v>35.130501547665951</c:v>
                </c:pt>
                <c:pt idx="142">
                  <c:v>35.715781941160969</c:v>
                </c:pt>
                <c:pt idx="143">
                  <c:v>36.355927420655846</c:v>
                </c:pt>
                <c:pt idx="144">
                  <c:v>35.315468601714031</c:v>
                </c:pt>
                <c:pt idx="145">
                  <c:v>34.337153072726494</c:v>
                </c:pt>
                <c:pt idx="146">
                  <c:v>32.976465399530227</c:v>
                </c:pt>
                <c:pt idx="147">
                  <c:v>34.920671070961077</c:v>
                </c:pt>
                <c:pt idx="148">
                  <c:v>36.431338041428909</c:v>
                </c:pt>
                <c:pt idx="149">
                  <c:v>36.286831784315822</c:v>
                </c:pt>
                <c:pt idx="150">
                  <c:v>35.096421300589071</c:v>
                </c:pt>
                <c:pt idx="151">
                  <c:v>35.213828050630667</c:v>
                </c:pt>
                <c:pt idx="152">
                  <c:v>33.907657866584195</c:v>
                </c:pt>
                <c:pt idx="153">
                  <c:v>32.905547708497636</c:v>
                </c:pt>
                <c:pt idx="154">
                  <c:v>36.43815022855317</c:v>
                </c:pt>
                <c:pt idx="155">
                  <c:v>37.868628322469675</c:v>
                </c:pt>
                <c:pt idx="156">
                  <c:v>38.275428923623032</c:v>
                </c:pt>
                <c:pt idx="157">
                  <c:v>37.398567994806832</c:v>
                </c:pt>
                <c:pt idx="158">
                  <c:v>34.697590255775765</c:v>
                </c:pt>
                <c:pt idx="159">
                  <c:v>32.731758993442497</c:v>
                </c:pt>
                <c:pt idx="160">
                  <c:v>35.182394618824475</c:v>
                </c:pt>
                <c:pt idx="161">
                  <c:v>37.534072823662072</c:v>
                </c:pt>
                <c:pt idx="162">
                  <c:v>37.919804551549824</c:v>
                </c:pt>
                <c:pt idx="163">
                  <c:v>37.86704120775881</c:v>
                </c:pt>
                <c:pt idx="164">
                  <c:v>36.048510963001931</c:v>
                </c:pt>
                <c:pt idx="165">
                  <c:v>36.310153490355304</c:v>
                </c:pt>
                <c:pt idx="166">
                  <c:v>35.609607111010554</c:v>
                </c:pt>
                <c:pt idx="167">
                  <c:v>35.127897382875602</c:v>
                </c:pt>
                <c:pt idx="168">
                  <c:v>37.607641433809484</c:v>
                </c:pt>
                <c:pt idx="169">
                  <c:v>39.028160613933892</c:v>
                </c:pt>
                <c:pt idx="170">
                  <c:v>39.559016851448291</c:v>
                </c:pt>
                <c:pt idx="171">
                  <c:v>38.537074137725284</c:v>
                </c:pt>
                <c:pt idx="172">
                  <c:v>38.45566120821551</c:v>
                </c:pt>
                <c:pt idx="173">
                  <c:v>36.774945256692391</c:v>
                </c:pt>
                <c:pt idx="174">
                  <c:v>35.032362252457979</c:v>
                </c:pt>
                <c:pt idx="175">
                  <c:v>37.709902647135024</c:v>
                </c:pt>
                <c:pt idx="176">
                  <c:v>38.354208346187619</c:v>
                </c:pt>
                <c:pt idx="177">
                  <c:v>38.863041635251108</c:v>
                </c:pt>
                <c:pt idx="178">
                  <c:v>39.631067129719753</c:v>
                </c:pt>
                <c:pt idx="179">
                  <c:v>39.453845943013192</c:v>
                </c:pt>
                <c:pt idx="180">
                  <c:v>37.814186822779064</c:v>
                </c:pt>
                <c:pt idx="181">
                  <c:v>36.391250381477462</c:v>
                </c:pt>
                <c:pt idx="182">
                  <c:v>38.880667361517212</c:v>
                </c:pt>
                <c:pt idx="183">
                  <c:v>40.081781508398763</c:v>
                </c:pt>
                <c:pt idx="184">
                  <c:v>40.599178081206887</c:v>
                </c:pt>
                <c:pt idx="185">
                  <c:v>39.535290403084801</c:v>
                </c:pt>
                <c:pt idx="186">
                  <c:v>39.17660096294739</c:v>
                </c:pt>
                <c:pt idx="187">
                  <c:v>36.887382461834314</c:v>
                </c:pt>
                <c:pt idx="188">
                  <c:v>35.624966688415512</c:v>
                </c:pt>
                <c:pt idx="189">
                  <c:v>39.051566194832901</c:v>
                </c:pt>
                <c:pt idx="190">
                  <c:v>39.447312009902994</c:v>
                </c:pt>
                <c:pt idx="191">
                  <c:v>39.827305985483768</c:v>
                </c:pt>
                <c:pt idx="192">
                  <c:v>40.839448600499779</c:v>
                </c:pt>
                <c:pt idx="193">
                  <c:v>40.256877767084831</c:v>
                </c:pt>
                <c:pt idx="194">
                  <c:v>38.239928193353094</c:v>
                </c:pt>
                <c:pt idx="195">
                  <c:v>37.314307151777285</c:v>
                </c:pt>
                <c:pt idx="196">
                  <c:v>40.70009183638782</c:v>
                </c:pt>
                <c:pt idx="197">
                  <c:v>41.563832308447516</c:v>
                </c:pt>
                <c:pt idx="198">
                  <c:v>42.002911718292765</c:v>
                </c:pt>
                <c:pt idx="199">
                  <c:v>42.957553804631125</c:v>
                </c:pt>
                <c:pt idx="200">
                  <c:v>43.526509928715058</c:v>
                </c:pt>
                <c:pt idx="201">
                  <c:v>40.92703980682569</c:v>
                </c:pt>
                <c:pt idx="202">
                  <c:v>39.734977454836582</c:v>
                </c:pt>
                <c:pt idx="203">
                  <c:v>42.545713206680432</c:v>
                </c:pt>
                <c:pt idx="204">
                  <c:v>43.177596422600963</c:v>
                </c:pt>
                <c:pt idx="205">
                  <c:v>44.422788027156798</c:v>
                </c:pt>
                <c:pt idx="206">
                  <c:v>44.109682640840354</c:v>
                </c:pt>
                <c:pt idx="207">
                  <c:v>43.622001151982701</c:v>
                </c:pt>
                <c:pt idx="208">
                  <c:v>41.118834396179508</c:v>
                </c:pt>
                <c:pt idx="209">
                  <c:v>40.127350602191555</c:v>
                </c:pt>
                <c:pt idx="210">
                  <c:v>43.765655257943344</c:v>
                </c:pt>
                <c:pt idx="211">
                  <c:v>44.248101532248832</c:v>
                </c:pt>
                <c:pt idx="212">
                  <c:v>44.038893112943768</c:v>
                </c:pt>
                <c:pt idx="213">
                  <c:v>43.797782510242634</c:v>
                </c:pt>
                <c:pt idx="214">
                  <c:v>42.373556531056664</c:v>
                </c:pt>
                <c:pt idx="215">
                  <c:v>40.437218525207385</c:v>
                </c:pt>
                <c:pt idx="216">
                  <c:v>39.308050466650677</c:v>
                </c:pt>
                <c:pt idx="217">
                  <c:v>42.372414090348514</c:v>
                </c:pt>
                <c:pt idx="218">
                  <c:v>43.93624963091964</c:v>
                </c:pt>
                <c:pt idx="219">
                  <c:v>43.299781561782964</c:v>
                </c:pt>
                <c:pt idx="220">
                  <c:v>42.694967429481565</c:v>
                </c:pt>
                <c:pt idx="221">
                  <c:v>42.497775009286798</c:v>
                </c:pt>
                <c:pt idx="222">
                  <c:v>38.059843607983879</c:v>
                </c:pt>
                <c:pt idx="223">
                  <c:v>35.861984337105071</c:v>
                </c:pt>
                <c:pt idx="224">
                  <c:v>40.352487798474499</c:v>
                </c:pt>
                <c:pt idx="225">
                  <c:v>42.319015501687637</c:v>
                </c:pt>
                <c:pt idx="226">
                  <c:v>42.690352946237844</c:v>
                </c:pt>
                <c:pt idx="227">
                  <c:v>40.571944070430021</c:v>
                </c:pt>
                <c:pt idx="228">
                  <c:v>39.877727872875525</c:v>
                </c:pt>
                <c:pt idx="229">
                  <c:v>38.393235462632532</c:v>
                </c:pt>
                <c:pt idx="230">
                  <c:v>38.132080232878003</c:v>
                </c:pt>
                <c:pt idx="231">
                  <c:v>42.051789480707029</c:v>
                </c:pt>
                <c:pt idx="232">
                  <c:v>43.034930344318113</c:v>
                </c:pt>
                <c:pt idx="233">
                  <c:v>43.381623360977429</c:v>
                </c:pt>
                <c:pt idx="234">
                  <c:v>43.091305175053336</c:v>
                </c:pt>
                <c:pt idx="235">
                  <c:v>42.775708569227831</c:v>
                </c:pt>
                <c:pt idx="236">
                  <c:v>40.151059909164573</c:v>
                </c:pt>
                <c:pt idx="237">
                  <c:v>37.761478557662002</c:v>
                </c:pt>
                <c:pt idx="238">
                  <c:v>41.525208520566693</c:v>
                </c:pt>
                <c:pt idx="239">
                  <c:v>43.139855250616314</c:v>
                </c:pt>
                <c:pt idx="240">
                  <c:v>42.918225519370139</c:v>
                </c:pt>
                <c:pt idx="241">
                  <c:v>41.716116845166468</c:v>
                </c:pt>
                <c:pt idx="242">
                  <c:v>41.573678794675594</c:v>
                </c:pt>
                <c:pt idx="243">
                  <c:v>38.40810304776079</c:v>
                </c:pt>
                <c:pt idx="244">
                  <c:v>36.541675145567581</c:v>
                </c:pt>
                <c:pt idx="245">
                  <c:v>39.003488218858607</c:v>
                </c:pt>
                <c:pt idx="246">
                  <c:v>40.000714340194008</c:v>
                </c:pt>
                <c:pt idx="247">
                  <c:v>40.200974965867374</c:v>
                </c:pt>
                <c:pt idx="248">
                  <c:v>40.095725645723491</c:v>
                </c:pt>
                <c:pt idx="249">
                  <c:v>40.372774632912979</c:v>
                </c:pt>
                <c:pt idx="250">
                  <c:v>38.968814534603965</c:v>
                </c:pt>
                <c:pt idx="251">
                  <c:v>38.441337441347557</c:v>
                </c:pt>
                <c:pt idx="252">
                  <c:v>41.323181896042819</c:v>
                </c:pt>
                <c:pt idx="253">
                  <c:v>41.268831605809908</c:v>
                </c:pt>
                <c:pt idx="254">
                  <c:v>40.779657792429077</c:v>
                </c:pt>
                <c:pt idx="255">
                  <c:v>41.106169494855664</c:v>
                </c:pt>
                <c:pt idx="256">
                  <c:v>38.017730077222993</c:v>
                </c:pt>
                <c:pt idx="257">
                  <c:v>36.901996644703296</c:v>
                </c:pt>
                <c:pt idx="258">
                  <c:v>36.36383653170477</c:v>
                </c:pt>
                <c:pt idx="259">
                  <c:v>39.749614936207237</c:v>
                </c:pt>
                <c:pt idx="260">
                  <c:v>38.74485852315626</c:v>
                </c:pt>
                <c:pt idx="261">
                  <c:v>38.378415231455286</c:v>
                </c:pt>
                <c:pt idx="262">
                  <c:v>38.886744525643124</c:v>
                </c:pt>
                <c:pt idx="263">
                  <c:v>38.465186999396913</c:v>
                </c:pt>
                <c:pt idx="264">
                  <c:v>35.92116717156248</c:v>
                </c:pt>
                <c:pt idx="265">
                  <c:v>35.48044840505213</c:v>
                </c:pt>
                <c:pt idx="266">
                  <c:v>39.058772789807918</c:v>
                </c:pt>
                <c:pt idx="267">
                  <c:v>39.388364135371774</c:v>
                </c:pt>
                <c:pt idx="268">
                  <c:v>39.161573133423722</c:v>
                </c:pt>
                <c:pt idx="269">
                  <c:v>38.321804054855903</c:v>
                </c:pt>
                <c:pt idx="270">
                  <c:v>37.56479718045432</c:v>
                </c:pt>
                <c:pt idx="271">
                  <c:v>34.920897738596608</c:v>
                </c:pt>
                <c:pt idx="272">
                  <c:v>33.947128950496314</c:v>
                </c:pt>
                <c:pt idx="273">
                  <c:v>34.811547166204825</c:v>
                </c:pt>
                <c:pt idx="274">
                  <c:v>34.60241094373032</c:v>
                </c:pt>
                <c:pt idx="275">
                  <c:v>35.84074857322527</c:v>
                </c:pt>
                <c:pt idx="276">
                  <c:v>36.234058841579241</c:v>
                </c:pt>
                <c:pt idx="277">
                  <c:v>36.833728234960375</c:v>
                </c:pt>
                <c:pt idx="278">
                  <c:v>35.120014527618061</c:v>
                </c:pt>
                <c:pt idx="279">
                  <c:v>34.69963525548394</c:v>
                </c:pt>
                <c:pt idx="280">
                  <c:v>37.412511192233268</c:v>
                </c:pt>
                <c:pt idx="281">
                  <c:v>36.405408787371357</c:v>
                </c:pt>
                <c:pt idx="282">
                  <c:v>35.551028907845826</c:v>
                </c:pt>
                <c:pt idx="283">
                  <c:v>36.322145957942212</c:v>
                </c:pt>
                <c:pt idx="284">
                  <c:v>36.517980167390917</c:v>
                </c:pt>
                <c:pt idx="285">
                  <c:v>34.371622658354759</c:v>
                </c:pt>
                <c:pt idx="286">
                  <c:v>33.499996410134585</c:v>
                </c:pt>
                <c:pt idx="287">
                  <c:v>36.333088831596385</c:v>
                </c:pt>
                <c:pt idx="288">
                  <c:v>37.32652049734866</c:v>
                </c:pt>
                <c:pt idx="289">
                  <c:v>38.119071331579505</c:v>
                </c:pt>
                <c:pt idx="290">
                  <c:v>38.005676890928783</c:v>
                </c:pt>
                <c:pt idx="291">
                  <c:v>36.68152199719129</c:v>
                </c:pt>
                <c:pt idx="292">
                  <c:v>35.061878377283662</c:v>
                </c:pt>
                <c:pt idx="293">
                  <c:v>33.81142197063393</c:v>
                </c:pt>
                <c:pt idx="294">
                  <c:v>37.304354890861738</c:v>
                </c:pt>
                <c:pt idx="295">
                  <c:v>37.328170022805942</c:v>
                </c:pt>
                <c:pt idx="296">
                  <c:v>37.354028036139425</c:v>
                </c:pt>
                <c:pt idx="297">
                  <c:v>36.861057851203626</c:v>
                </c:pt>
                <c:pt idx="298">
                  <c:v>36.222292196383194</c:v>
                </c:pt>
                <c:pt idx="299">
                  <c:v>33.082948576677801</c:v>
                </c:pt>
                <c:pt idx="300">
                  <c:v>31.734870273061475</c:v>
                </c:pt>
                <c:pt idx="301">
                  <c:v>35.768964962564297</c:v>
                </c:pt>
                <c:pt idx="302">
                  <c:v>37.171803828173815</c:v>
                </c:pt>
                <c:pt idx="303">
                  <c:v>36.593217465901709</c:v>
                </c:pt>
                <c:pt idx="304">
                  <c:v>37.366767119706047</c:v>
                </c:pt>
                <c:pt idx="305">
                  <c:v>35.38347633537159</c:v>
                </c:pt>
                <c:pt idx="306">
                  <c:v>34.434853764889944</c:v>
                </c:pt>
                <c:pt idx="307">
                  <c:v>33.764098088234171</c:v>
                </c:pt>
                <c:pt idx="308">
                  <c:v>36.199624764263206</c:v>
                </c:pt>
                <c:pt idx="309">
                  <c:v>38.175480937088636</c:v>
                </c:pt>
                <c:pt idx="310">
                  <c:v>39.078670666658454</c:v>
                </c:pt>
                <c:pt idx="311">
                  <c:v>38.976879203298061</c:v>
                </c:pt>
                <c:pt idx="312">
                  <c:v>39.780940014437363</c:v>
                </c:pt>
                <c:pt idx="313">
                  <c:v>37.26408149044228</c:v>
                </c:pt>
                <c:pt idx="314">
                  <c:v>35.404499506869143</c:v>
                </c:pt>
                <c:pt idx="315">
                  <c:v>37.574268859006679</c:v>
                </c:pt>
                <c:pt idx="316">
                  <c:v>39.673104087374327</c:v>
                </c:pt>
                <c:pt idx="317">
                  <c:v>40.859157214165393</c:v>
                </c:pt>
                <c:pt idx="318">
                  <c:v>41.140213226109516</c:v>
                </c:pt>
                <c:pt idx="319">
                  <c:v>40.834945544192777</c:v>
                </c:pt>
                <c:pt idx="320">
                  <c:v>38.516675033240148</c:v>
                </c:pt>
                <c:pt idx="321">
                  <c:v>37.910216161050613</c:v>
                </c:pt>
                <c:pt idx="322">
                  <c:v>40.878270401960876</c:v>
                </c:pt>
                <c:pt idx="323">
                  <c:v>41.148051837291156</c:v>
                </c:pt>
                <c:pt idx="324">
                  <c:v>42.201060980204701</c:v>
                </c:pt>
                <c:pt idx="325">
                  <c:v>41.867909222012344</c:v>
                </c:pt>
                <c:pt idx="326">
                  <c:v>41.114147347609517</c:v>
                </c:pt>
                <c:pt idx="327">
                  <c:v>38.284506796602138</c:v>
                </c:pt>
                <c:pt idx="328">
                  <c:v>37.416870955922164</c:v>
                </c:pt>
                <c:pt idx="329">
                  <c:v>41.310014886309972</c:v>
                </c:pt>
                <c:pt idx="330">
                  <c:v>41.978847367573941</c:v>
                </c:pt>
                <c:pt idx="331">
                  <c:v>41.512132845084793</c:v>
                </c:pt>
                <c:pt idx="332">
                  <c:v>40.850387966760614</c:v>
                </c:pt>
                <c:pt idx="333">
                  <c:v>42.11219195570574</c:v>
                </c:pt>
                <c:pt idx="334">
                  <c:v>40.294989084357248</c:v>
                </c:pt>
                <c:pt idx="335">
                  <c:v>39.07703555223393</c:v>
                </c:pt>
                <c:pt idx="336">
                  <c:v>42.536142500088133</c:v>
                </c:pt>
                <c:pt idx="337">
                  <c:v>43.045141448495585</c:v>
                </c:pt>
                <c:pt idx="338">
                  <c:v>43.423383280337951</c:v>
                </c:pt>
                <c:pt idx="339">
                  <c:v>43.162324857887683</c:v>
                </c:pt>
                <c:pt idx="340">
                  <c:v>42.403730324710672</c:v>
                </c:pt>
                <c:pt idx="341">
                  <c:v>40.159275561741246</c:v>
                </c:pt>
                <c:pt idx="342">
                  <c:v>37.713059905436964</c:v>
                </c:pt>
                <c:pt idx="343">
                  <c:v>40.946058831198769</c:v>
                </c:pt>
                <c:pt idx="344">
                  <c:v>42.490722867790865</c:v>
                </c:pt>
                <c:pt idx="345">
                  <c:v>44.228490821912857</c:v>
                </c:pt>
                <c:pt idx="346">
                  <c:v>44.532728851572209</c:v>
                </c:pt>
                <c:pt idx="347">
                  <c:v>43.153010437086749</c:v>
                </c:pt>
                <c:pt idx="348">
                  <c:v>39.448746523226575</c:v>
                </c:pt>
                <c:pt idx="349">
                  <c:v>39.16455797909105</c:v>
                </c:pt>
                <c:pt idx="350">
                  <c:v>42.204743232457389</c:v>
                </c:pt>
                <c:pt idx="351">
                  <c:v>43.765967590541905</c:v>
                </c:pt>
                <c:pt idx="352">
                  <c:v>44.521412038712263</c:v>
                </c:pt>
                <c:pt idx="353">
                  <c:v>43.943651118328681</c:v>
                </c:pt>
                <c:pt idx="354">
                  <c:v>42.827885878949743</c:v>
                </c:pt>
                <c:pt idx="355">
                  <c:v>41.823571386926844</c:v>
                </c:pt>
                <c:pt idx="356">
                  <c:v>41.162782842910062</c:v>
                </c:pt>
                <c:pt idx="357">
                  <c:v>41.459444656870687</c:v>
                </c:pt>
                <c:pt idx="358">
                  <c:v>40.524572604628631</c:v>
                </c:pt>
                <c:pt idx="359">
                  <c:v>40.008980753269235</c:v>
                </c:pt>
                <c:pt idx="360">
                  <c:v>40.520380925789155</c:v>
                </c:pt>
                <c:pt idx="361">
                  <c:v>41.291503695411812</c:v>
                </c:pt>
                <c:pt idx="362">
                  <c:v>40.012902842235448</c:v>
                </c:pt>
                <c:pt idx="363">
                  <c:v>38.614975721992359</c:v>
                </c:pt>
                <c:pt idx="364">
                  <c:v>39.357525021042903</c:v>
                </c:pt>
                <c:pt idx="365">
                  <c:v>40.583814807743209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1FD-B146-B6E9-4385ADDB788D}"/>
            </c:ext>
          </c:extLst>
        </c:ser>
        <c:ser>
          <c:idx val="1"/>
          <c:order val="1"/>
          <c:tx>
            <c:v>2020</c:v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Power!$B$3:$B$368</c:f>
              <c:numCache>
                <c:formatCode>m/d/yy</c:formatCode>
                <c:ptCount val="366"/>
                <c:pt idx="0">
                  <c:v>43466</c:v>
                </c:pt>
                <c:pt idx="1">
                  <c:v>43467</c:v>
                </c:pt>
                <c:pt idx="2">
                  <c:v>43468</c:v>
                </c:pt>
                <c:pt idx="3">
                  <c:v>43469</c:v>
                </c:pt>
                <c:pt idx="4">
                  <c:v>43470</c:v>
                </c:pt>
                <c:pt idx="5">
                  <c:v>43471</c:v>
                </c:pt>
                <c:pt idx="6">
                  <c:v>43472</c:v>
                </c:pt>
                <c:pt idx="7">
                  <c:v>43473</c:v>
                </c:pt>
                <c:pt idx="8">
                  <c:v>43474</c:v>
                </c:pt>
                <c:pt idx="9">
                  <c:v>43475</c:v>
                </c:pt>
                <c:pt idx="10">
                  <c:v>43476</c:v>
                </c:pt>
                <c:pt idx="11">
                  <c:v>43477</c:v>
                </c:pt>
                <c:pt idx="12">
                  <c:v>43478</c:v>
                </c:pt>
                <c:pt idx="13">
                  <c:v>43479</c:v>
                </c:pt>
                <c:pt idx="14">
                  <c:v>43480</c:v>
                </c:pt>
                <c:pt idx="15">
                  <c:v>43481</c:v>
                </c:pt>
                <c:pt idx="16">
                  <c:v>43482</c:v>
                </c:pt>
                <c:pt idx="17">
                  <c:v>43483</c:v>
                </c:pt>
                <c:pt idx="18">
                  <c:v>43484</c:v>
                </c:pt>
                <c:pt idx="19">
                  <c:v>43485</c:v>
                </c:pt>
                <c:pt idx="20">
                  <c:v>43486</c:v>
                </c:pt>
                <c:pt idx="21">
                  <c:v>43487</c:v>
                </c:pt>
                <c:pt idx="22">
                  <c:v>43488</c:v>
                </c:pt>
                <c:pt idx="23">
                  <c:v>43489</c:v>
                </c:pt>
                <c:pt idx="24">
                  <c:v>43490</c:v>
                </c:pt>
                <c:pt idx="25">
                  <c:v>43491</c:v>
                </c:pt>
                <c:pt idx="26">
                  <c:v>43492</c:v>
                </c:pt>
                <c:pt idx="27">
                  <c:v>43493</c:v>
                </c:pt>
                <c:pt idx="28">
                  <c:v>43494</c:v>
                </c:pt>
                <c:pt idx="29">
                  <c:v>43495</c:v>
                </c:pt>
                <c:pt idx="30">
                  <c:v>43496</c:v>
                </c:pt>
                <c:pt idx="31">
                  <c:v>43497</c:v>
                </c:pt>
                <c:pt idx="32">
                  <c:v>43498</c:v>
                </c:pt>
                <c:pt idx="33">
                  <c:v>43499</c:v>
                </c:pt>
                <c:pt idx="34">
                  <c:v>43500</c:v>
                </c:pt>
                <c:pt idx="35">
                  <c:v>43501</c:v>
                </c:pt>
                <c:pt idx="36">
                  <c:v>43502</c:v>
                </c:pt>
                <c:pt idx="37">
                  <c:v>43503</c:v>
                </c:pt>
                <c:pt idx="38">
                  <c:v>43504</c:v>
                </c:pt>
                <c:pt idx="39">
                  <c:v>43505</c:v>
                </c:pt>
                <c:pt idx="40">
                  <c:v>43506</c:v>
                </c:pt>
                <c:pt idx="41">
                  <c:v>43507</c:v>
                </c:pt>
                <c:pt idx="42">
                  <c:v>43508</c:v>
                </c:pt>
                <c:pt idx="43">
                  <c:v>43509</c:v>
                </c:pt>
                <c:pt idx="44">
                  <c:v>43510</c:v>
                </c:pt>
                <c:pt idx="45">
                  <c:v>43511</c:v>
                </c:pt>
                <c:pt idx="46">
                  <c:v>43512</c:v>
                </c:pt>
                <c:pt idx="47">
                  <c:v>43513</c:v>
                </c:pt>
                <c:pt idx="48">
                  <c:v>43514</c:v>
                </c:pt>
                <c:pt idx="49">
                  <c:v>43515</c:v>
                </c:pt>
                <c:pt idx="50">
                  <c:v>43516</c:v>
                </c:pt>
                <c:pt idx="51">
                  <c:v>43517</c:v>
                </c:pt>
                <c:pt idx="52">
                  <c:v>43518</c:v>
                </c:pt>
                <c:pt idx="53">
                  <c:v>43519</c:v>
                </c:pt>
                <c:pt idx="54">
                  <c:v>43520</c:v>
                </c:pt>
                <c:pt idx="55">
                  <c:v>43521</c:v>
                </c:pt>
                <c:pt idx="56">
                  <c:v>43522</c:v>
                </c:pt>
                <c:pt idx="57">
                  <c:v>43523</c:v>
                </c:pt>
                <c:pt idx="58">
                  <c:v>43524</c:v>
                </c:pt>
                <c:pt idx="60">
                  <c:v>43525</c:v>
                </c:pt>
                <c:pt idx="61">
                  <c:v>43526</c:v>
                </c:pt>
                <c:pt idx="62">
                  <c:v>43527</c:v>
                </c:pt>
                <c:pt idx="63">
                  <c:v>43528</c:v>
                </c:pt>
                <c:pt idx="64">
                  <c:v>43529</c:v>
                </c:pt>
                <c:pt idx="65">
                  <c:v>43530</c:v>
                </c:pt>
                <c:pt idx="66">
                  <c:v>43531</c:v>
                </c:pt>
                <c:pt idx="67">
                  <c:v>43532</c:v>
                </c:pt>
                <c:pt idx="68">
                  <c:v>43533</c:v>
                </c:pt>
                <c:pt idx="69">
                  <c:v>43534</c:v>
                </c:pt>
                <c:pt idx="70">
                  <c:v>43535</c:v>
                </c:pt>
                <c:pt idx="71">
                  <c:v>43536</c:v>
                </c:pt>
                <c:pt idx="72">
                  <c:v>43537</c:v>
                </c:pt>
                <c:pt idx="73">
                  <c:v>43538</c:v>
                </c:pt>
                <c:pt idx="74">
                  <c:v>43539</c:v>
                </c:pt>
                <c:pt idx="75">
                  <c:v>43540</c:v>
                </c:pt>
                <c:pt idx="76">
                  <c:v>43541</c:v>
                </c:pt>
                <c:pt idx="77">
                  <c:v>43542</c:v>
                </c:pt>
                <c:pt idx="78">
                  <c:v>43543</c:v>
                </c:pt>
                <c:pt idx="79">
                  <c:v>43544</c:v>
                </c:pt>
                <c:pt idx="80">
                  <c:v>43545</c:v>
                </c:pt>
                <c:pt idx="81">
                  <c:v>43546</c:v>
                </c:pt>
                <c:pt idx="82">
                  <c:v>43547</c:v>
                </c:pt>
                <c:pt idx="83">
                  <c:v>43548</c:v>
                </c:pt>
                <c:pt idx="84">
                  <c:v>43549</c:v>
                </c:pt>
                <c:pt idx="85">
                  <c:v>43550</c:v>
                </c:pt>
                <c:pt idx="86">
                  <c:v>43551</c:v>
                </c:pt>
                <c:pt idx="87">
                  <c:v>43552</c:v>
                </c:pt>
                <c:pt idx="88">
                  <c:v>43553</c:v>
                </c:pt>
                <c:pt idx="89">
                  <c:v>43554</c:v>
                </c:pt>
                <c:pt idx="90">
                  <c:v>43555</c:v>
                </c:pt>
                <c:pt idx="91">
                  <c:v>43556</c:v>
                </c:pt>
                <c:pt idx="92">
                  <c:v>43557</c:v>
                </c:pt>
                <c:pt idx="93">
                  <c:v>43558</c:v>
                </c:pt>
                <c:pt idx="94">
                  <c:v>43559</c:v>
                </c:pt>
                <c:pt idx="95">
                  <c:v>43560</c:v>
                </c:pt>
                <c:pt idx="96">
                  <c:v>43561</c:v>
                </c:pt>
                <c:pt idx="97">
                  <c:v>43562</c:v>
                </c:pt>
                <c:pt idx="98">
                  <c:v>43563</c:v>
                </c:pt>
                <c:pt idx="99">
                  <c:v>43564</c:v>
                </c:pt>
                <c:pt idx="100">
                  <c:v>43565</c:v>
                </c:pt>
                <c:pt idx="101">
                  <c:v>43566</c:v>
                </c:pt>
                <c:pt idx="102">
                  <c:v>43567</c:v>
                </c:pt>
                <c:pt idx="103">
                  <c:v>43568</c:v>
                </c:pt>
                <c:pt idx="104">
                  <c:v>43569</c:v>
                </c:pt>
                <c:pt idx="105">
                  <c:v>43570</c:v>
                </c:pt>
                <c:pt idx="106">
                  <c:v>43571</c:v>
                </c:pt>
                <c:pt idx="107">
                  <c:v>43572</c:v>
                </c:pt>
                <c:pt idx="108">
                  <c:v>43573</c:v>
                </c:pt>
                <c:pt idx="109">
                  <c:v>43574</c:v>
                </c:pt>
                <c:pt idx="110">
                  <c:v>43575</c:v>
                </c:pt>
                <c:pt idx="111">
                  <c:v>43576</c:v>
                </c:pt>
                <c:pt idx="112">
                  <c:v>43577</c:v>
                </c:pt>
                <c:pt idx="113">
                  <c:v>43578</c:v>
                </c:pt>
                <c:pt idx="114">
                  <c:v>43579</c:v>
                </c:pt>
                <c:pt idx="115">
                  <c:v>43580</c:v>
                </c:pt>
                <c:pt idx="116">
                  <c:v>43581</c:v>
                </c:pt>
                <c:pt idx="117">
                  <c:v>43582</c:v>
                </c:pt>
                <c:pt idx="118">
                  <c:v>43583</c:v>
                </c:pt>
                <c:pt idx="119">
                  <c:v>43584</c:v>
                </c:pt>
                <c:pt idx="120">
                  <c:v>43585</c:v>
                </c:pt>
                <c:pt idx="121">
                  <c:v>43586</c:v>
                </c:pt>
                <c:pt idx="122">
                  <c:v>43587</c:v>
                </c:pt>
                <c:pt idx="123">
                  <c:v>43588</c:v>
                </c:pt>
                <c:pt idx="124">
                  <c:v>43589</c:v>
                </c:pt>
                <c:pt idx="125">
                  <c:v>43590</c:v>
                </c:pt>
                <c:pt idx="126">
                  <c:v>43591</c:v>
                </c:pt>
                <c:pt idx="127">
                  <c:v>43592</c:v>
                </c:pt>
                <c:pt idx="128">
                  <c:v>43593</c:v>
                </c:pt>
                <c:pt idx="129">
                  <c:v>43594</c:v>
                </c:pt>
                <c:pt idx="130">
                  <c:v>43595</c:v>
                </c:pt>
                <c:pt idx="131">
                  <c:v>43596</c:v>
                </c:pt>
                <c:pt idx="132">
                  <c:v>43597</c:v>
                </c:pt>
                <c:pt idx="133">
                  <c:v>43598</c:v>
                </c:pt>
                <c:pt idx="134">
                  <c:v>43599</c:v>
                </c:pt>
                <c:pt idx="135">
                  <c:v>43600</c:v>
                </c:pt>
                <c:pt idx="136">
                  <c:v>43601</c:v>
                </c:pt>
                <c:pt idx="137">
                  <c:v>43602</c:v>
                </c:pt>
                <c:pt idx="138">
                  <c:v>43603</c:v>
                </c:pt>
                <c:pt idx="139">
                  <c:v>43604</c:v>
                </c:pt>
                <c:pt idx="140">
                  <c:v>43605</c:v>
                </c:pt>
                <c:pt idx="141">
                  <c:v>43606</c:v>
                </c:pt>
                <c:pt idx="142">
                  <c:v>43607</c:v>
                </c:pt>
                <c:pt idx="143">
                  <c:v>43608</c:v>
                </c:pt>
                <c:pt idx="144">
                  <c:v>43609</c:v>
                </c:pt>
                <c:pt idx="145">
                  <c:v>43610</c:v>
                </c:pt>
                <c:pt idx="146">
                  <c:v>43611</c:v>
                </c:pt>
                <c:pt idx="147">
                  <c:v>43612</c:v>
                </c:pt>
                <c:pt idx="148">
                  <c:v>43613</c:v>
                </c:pt>
                <c:pt idx="149">
                  <c:v>43614</c:v>
                </c:pt>
                <c:pt idx="150">
                  <c:v>43615</c:v>
                </c:pt>
                <c:pt idx="151">
                  <c:v>43616</c:v>
                </c:pt>
                <c:pt idx="152">
                  <c:v>43617</c:v>
                </c:pt>
                <c:pt idx="153">
                  <c:v>43618</c:v>
                </c:pt>
                <c:pt idx="154">
                  <c:v>43619</c:v>
                </c:pt>
                <c:pt idx="155">
                  <c:v>43620</c:v>
                </c:pt>
                <c:pt idx="156">
                  <c:v>43621</c:v>
                </c:pt>
                <c:pt idx="157">
                  <c:v>43622</c:v>
                </c:pt>
                <c:pt idx="158">
                  <c:v>43623</c:v>
                </c:pt>
                <c:pt idx="159">
                  <c:v>43624</c:v>
                </c:pt>
                <c:pt idx="160">
                  <c:v>43625</c:v>
                </c:pt>
                <c:pt idx="161">
                  <c:v>43626</c:v>
                </c:pt>
                <c:pt idx="162">
                  <c:v>43627</c:v>
                </c:pt>
                <c:pt idx="163">
                  <c:v>43628</c:v>
                </c:pt>
                <c:pt idx="164">
                  <c:v>43629</c:v>
                </c:pt>
                <c:pt idx="165">
                  <c:v>43630</c:v>
                </c:pt>
                <c:pt idx="166">
                  <c:v>43631</c:v>
                </c:pt>
                <c:pt idx="167">
                  <c:v>43632</c:v>
                </c:pt>
                <c:pt idx="168">
                  <c:v>43633</c:v>
                </c:pt>
                <c:pt idx="169">
                  <c:v>43634</c:v>
                </c:pt>
                <c:pt idx="170">
                  <c:v>43635</c:v>
                </c:pt>
                <c:pt idx="171">
                  <c:v>43636</c:v>
                </c:pt>
                <c:pt idx="172">
                  <c:v>43637</c:v>
                </c:pt>
                <c:pt idx="173">
                  <c:v>43638</c:v>
                </c:pt>
                <c:pt idx="174">
                  <c:v>43639</c:v>
                </c:pt>
                <c:pt idx="175">
                  <c:v>43640</c:v>
                </c:pt>
                <c:pt idx="176">
                  <c:v>43641</c:v>
                </c:pt>
                <c:pt idx="177">
                  <c:v>43642</c:v>
                </c:pt>
                <c:pt idx="178">
                  <c:v>43643</c:v>
                </c:pt>
                <c:pt idx="179">
                  <c:v>43644</c:v>
                </c:pt>
                <c:pt idx="180">
                  <c:v>43645</c:v>
                </c:pt>
                <c:pt idx="181">
                  <c:v>43646</c:v>
                </c:pt>
                <c:pt idx="182">
                  <c:v>43647</c:v>
                </c:pt>
                <c:pt idx="183">
                  <c:v>43648</c:v>
                </c:pt>
                <c:pt idx="184">
                  <c:v>43649</c:v>
                </c:pt>
                <c:pt idx="185">
                  <c:v>43650</c:v>
                </c:pt>
                <c:pt idx="186">
                  <c:v>43651</c:v>
                </c:pt>
                <c:pt idx="187">
                  <c:v>43652</c:v>
                </c:pt>
                <c:pt idx="188">
                  <c:v>43653</c:v>
                </c:pt>
                <c:pt idx="189">
                  <c:v>43654</c:v>
                </c:pt>
                <c:pt idx="190">
                  <c:v>43655</c:v>
                </c:pt>
                <c:pt idx="191">
                  <c:v>43656</c:v>
                </c:pt>
                <c:pt idx="192">
                  <c:v>43657</c:v>
                </c:pt>
                <c:pt idx="193">
                  <c:v>43658</c:v>
                </c:pt>
                <c:pt idx="194">
                  <c:v>43659</c:v>
                </c:pt>
                <c:pt idx="195">
                  <c:v>43660</c:v>
                </c:pt>
                <c:pt idx="196">
                  <c:v>43661</c:v>
                </c:pt>
                <c:pt idx="197">
                  <c:v>43662</c:v>
                </c:pt>
                <c:pt idx="198">
                  <c:v>43663</c:v>
                </c:pt>
                <c:pt idx="199">
                  <c:v>43664</c:v>
                </c:pt>
                <c:pt idx="200">
                  <c:v>43665</c:v>
                </c:pt>
                <c:pt idx="201">
                  <c:v>43666</c:v>
                </c:pt>
                <c:pt idx="202">
                  <c:v>43667</c:v>
                </c:pt>
                <c:pt idx="203">
                  <c:v>43668</c:v>
                </c:pt>
                <c:pt idx="204">
                  <c:v>43669</c:v>
                </c:pt>
                <c:pt idx="205">
                  <c:v>43670</c:v>
                </c:pt>
                <c:pt idx="206">
                  <c:v>43671</c:v>
                </c:pt>
                <c:pt idx="207">
                  <c:v>43672</c:v>
                </c:pt>
                <c:pt idx="208">
                  <c:v>43673</c:v>
                </c:pt>
                <c:pt idx="209">
                  <c:v>43674</c:v>
                </c:pt>
                <c:pt idx="210">
                  <c:v>43675</c:v>
                </c:pt>
                <c:pt idx="211">
                  <c:v>43676</c:v>
                </c:pt>
                <c:pt idx="212">
                  <c:v>43677</c:v>
                </c:pt>
                <c:pt idx="213">
                  <c:v>43678</c:v>
                </c:pt>
                <c:pt idx="214">
                  <c:v>43679</c:v>
                </c:pt>
                <c:pt idx="215">
                  <c:v>43680</c:v>
                </c:pt>
                <c:pt idx="216">
                  <c:v>43681</c:v>
                </c:pt>
                <c:pt idx="217">
                  <c:v>43682</c:v>
                </c:pt>
                <c:pt idx="218">
                  <c:v>43683</c:v>
                </c:pt>
                <c:pt idx="219">
                  <c:v>43684</c:v>
                </c:pt>
                <c:pt idx="220">
                  <c:v>43685</c:v>
                </c:pt>
                <c:pt idx="221">
                  <c:v>43686</c:v>
                </c:pt>
                <c:pt idx="222">
                  <c:v>43687</c:v>
                </c:pt>
                <c:pt idx="223">
                  <c:v>43688</c:v>
                </c:pt>
                <c:pt idx="224">
                  <c:v>43689</c:v>
                </c:pt>
                <c:pt idx="225">
                  <c:v>43690</c:v>
                </c:pt>
                <c:pt idx="226">
                  <c:v>43691</c:v>
                </c:pt>
                <c:pt idx="227">
                  <c:v>43692</c:v>
                </c:pt>
                <c:pt idx="228">
                  <c:v>43693</c:v>
                </c:pt>
                <c:pt idx="229">
                  <c:v>43694</c:v>
                </c:pt>
                <c:pt idx="230">
                  <c:v>43695</c:v>
                </c:pt>
                <c:pt idx="231">
                  <c:v>43696</c:v>
                </c:pt>
                <c:pt idx="232">
                  <c:v>43697</c:v>
                </c:pt>
                <c:pt idx="233">
                  <c:v>43698</c:v>
                </c:pt>
                <c:pt idx="234">
                  <c:v>43699</c:v>
                </c:pt>
                <c:pt idx="235">
                  <c:v>43700</c:v>
                </c:pt>
                <c:pt idx="236">
                  <c:v>43701</c:v>
                </c:pt>
                <c:pt idx="237">
                  <c:v>43702</c:v>
                </c:pt>
                <c:pt idx="238">
                  <c:v>43703</c:v>
                </c:pt>
                <c:pt idx="239">
                  <c:v>43704</c:v>
                </c:pt>
                <c:pt idx="240">
                  <c:v>43705</c:v>
                </c:pt>
                <c:pt idx="241">
                  <c:v>43706</c:v>
                </c:pt>
                <c:pt idx="242">
                  <c:v>43707</c:v>
                </c:pt>
                <c:pt idx="243">
                  <c:v>43708</c:v>
                </c:pt>
                <c:pt idx="244">
                  <c:v>43709</c:v>
                </c:pt>
                <c:pt idx="245">
                  <c:v>43710</c:v>
                </c:pt>
                <c:pt idx="246">
                  <c:v>43711</c:v>
                </c:pt>
                <c:pt idx="247">
                  <c:v>43712</c:v>
                </c:pt>
                <c:pt idx="248">
                  <c:v>43713</c:v>
                </c:pt>
                <c:pt idx="249">
                  <c:v>43714</c:v>
                </c:pt>
                <c:pt idx="250">
                  <c:v>43715</c:v>
                </c:pt>
                <c:pt idx="251">
                  <c:v>43716</c:v>
                </c:pt>
                <c:pt idx="252">
                  <c:v>43717</c:v>
                </c:pt>
                <c:pt idx="253">
                  <c:v>43718</c:v>
                </c:pt>
                <c:pt idx="254">
                  <c:v>43719</c:v>
                </c:pt>
                <c:pt idx="255">
                  <c:v>43720</c:v>
                </c:pt>
                <c:pt idx="256">
                  <c:v>43721</c:v>
                </c:pt>
                <c:pt idx="257">
                  <c:v>43722</c:v>
                </c:pt>
                <c:pt idx="258">
                  <c:v>43723</c:v>
                </c:pt>
                <c:pt idx="259">
                  <c:v>43724</c:v>
                </c:pt>
                <c:pt idx="260">
                  <c:v>43725</c:v>
                </c:pt>
                <c:pt idx="261">
                  <c:v>43726</c:v>
                </c:pt>
                <c:pt idx="262">
                  <c:v>43727</c:v>
                </c:pt>
                <c:pt idx="263">
                  <c:v>43728</c:v>
                </c:pt>
                <c:pt idx="264">
                  <c:v>43729</c:v>
                </c:pt>
                <c:pt idx="265">
                  <c:v>43730</c:v>
                </c:pt>
                <c:pt idx="266">
                  <c:v>43731</c:v>
                </c:pt>
                <c:pt idx="267">
                  <c:v>43732</c:v>
                </c:pt>
                <c:pt idx="268">
                  <c:v>43733</c:v>
                </c:pt>
                <c:pt idx="269">
                  <c:v>43734</c:v>
                </c:pt>
                <c:pt idx="270">
                  <c:v>43735</c:v>
                </c:pt>
                <c:pt idx="271">
                  <c:v>43736</c:v>
                </c:pt>
                <c:pt idx="272">
                  <c:v>43737</c:v>
                </c:pt>
                <c:pt idx="273">
                  <c:v>43738</c:v>
                </c:pt>
                <c:pt idx="274">
                  <c:v>43739</c:v>
                </c:pt>
                <c:pt idx="275">
                  <c:v>43740</c:v>
                </c:pt>
                <c:pt idx="276">
                  <c:v>43741</c:v>
                </c:pt>
                <c:pt idx="277">
                  <c:v>43742</c:v>
                </c:pt>
                <c:pt idx="278">
                  <c:v>43743</c:v>
                </c:pt>
                <c:pt idx="279">
                  <c:v>43744</c:v>
                </c:pt>
                <c:pt idx="280">
                  <c:v>43745</c:v>
                </c:pt>
                <c:pt idx="281">
                  <c:v>43746</c:v>
                </c:pt>
                <c:pt idx="282">
                  <c:v>43747</c:v>
                </c:pt>
                <c:pt idx="283">
                  <c:v>43748</c:v>
                </c:pt>
                <c:pt idx="284">
                  <c:v>43749</c:v>
                </c:pt>
                <c:pt idx="285">
                  <c:v>43750</c:v>
                </c:pt>
                <c:pt idx="286">
                  <c:v>43751</c:v>
                </c:pt>
                <c:pt idx="287">
                  <c:v>43752</c:v>
                </c:pt>
                <c:pt idx="288">
                  <c:v>43753</c:v>
                </c:pt>
                <c:pt idx="289">
                  <c:v>43754</c:v>
                </c:pt>
                <c:pt idx="290">
                  <c:v>43755</c:v>
                </c:pt>
                <c:pt idx="291">
                  <c:v>43756</c:v>
                </c:pt>
                <c:pt idx="292">
                  <c:v>43757</c:v>
                </c:pt>
                <c:pt idx="293">
                  <c:v>43758</c:v>
                </c:pt>
                <c:pt idx="294">
                  <c:v>43759</c:v>
                </c:pt>
                <c:pt idx="295">
                  <c:v>43760</c:v>
                </c:pt>
                <c:pt idx="296">
                  <c:v>43761</c:v>
                </c:pt>
                <c:pt idx="297">
                  <c:v>43762</c:v>
                </c:pt>
                <c:pt idx="298">
                  <c:v>43763</c:v>
                </c:pt>
                <c:pt idx="299">
                  <c:v>43764</c:v>
                </c:pt>
                <c:pt idx="300">
                  <c:v>43765</c:v>
                </c:pt>
                <c:pt idx="301">
                  <c:v>43766</c:v>
                </c:pt>
                <c:pt idx="302">
                  <c:v>43767</c:v>
                </c:pt>
                <c:pt idx="303">
                  <c:v>43768</c:v>
                </c:pt>
                <c:pt idx="304">
                  <c:v>43769</c:v>
                </c:pt>
                <c:pt idx="305">
                  <c:v>43770</c:v>
                </c:pt>
                <c:pt idx="306">
                  <c:v>43771</c:v>
                </c:pt>
                <c:pt idx="307">
                  <c:v>43772</c:v>
                </c:pt>
                <c:pt idx="308">
                  <c:v>43773</c:v>
                </c:pt>
                <c:pt idx="309">
                  <c:v>43774</c:v>
                </c:pt>
                <c:pt idx="310">
                  <c:v>43775</c:v>
                </c:pt>
                <c:pt idx="311">
                  <c:v>43776</c:v>
                </c:pt>
                <c:pt idx="312">
                  <c:v>43777</c:v>
                </c:pt>
                <c:pt idx="313">
                  <c:v>43778</c:v>
                </c:pt>
                <c:pt idx="314">
                  <c:v>43779</c:v>
                </c:pt>
                <c:pt idx="315">
                  <c:v>43780</c:v>
                </c:pt>
                <c:pt idx="316">
                  <c:v>43781</c:v>
                </c:pt>
                <c:pt idx="317">
                  <c:v>43782</c:v>
                </c:pt>
                <c:pt idx="318">
                  <c:v>43783</c:v>
                </c:pt>
                <c:pt idx="319">
                  <c:v>43784</c:v>
                </c:pt>
                <c:pt idx="320">
                  <c:v>43785</c:v>
                </c:pt>
                <c:pt idx="321">
                  <c:v>43786</c:v>
                </c:pt>
                <c:pt idx="322">
                  <c:v>43787</c:v>
                </c:pt>
                <c:pt idx="323">
                  <c:v>43788</c:v>
                </c:pt>
                <c:pt idx="324">
                  <c:v>43789</c:v>
                </c:pt>
                <c:pt idx="325">
                  <c:v>43790</c:v>
                </c:pt>
                <c:pt idx="326">
                  <c:v>43791</c:v>
                </c:pt>
                <c:pt idx="327">
                  <c:v>43792</c:v>
                </c:pt>
                <c:pt idx="328">
                  <c:v>43793</c:v>
                </c:pt>
                <c:pt idx="329">
                  <c:v>43794</c:v>
                </c:pt>
                <c:pt idx="330">
                  <c:v>43795</c:v>
                </c:pt>
                <c:pt idx="331">
                  <c:v>43796</c:v>
                </c:pt>
                <c:pt idx="332">
                  <c:v>43797</c:v>
                </c:pt>
                <c:pt idx="333">
                  <c:v>43798</c:v>
                </c:pt>
                <c:pt idx="334">
                  <c:v>43799</c:v>
                </c:pt>
                <c:pt idx="335">
                  <c:v>43800</c:v>
                </c:pt>
                <c:pt idx="336">
                  <c:v>43801</c:v>
                </c:pt>
                <c:pt idx="337">
                  <c:v>43802</c:v>
                </c:pt>
                <c:pt idx="338">
                  <c:v>43803</c:v>
                </c:pt>
                <c:pt idx="339">
                  <c:v>43804</c:v>
                </c:pt>
                <c:pt idx="340">
                  <c:v>43805</c:v>
                </c:pt>
                <c:pt idx="341">
                  <c:v>43806</c:v>
                </c:pt>
                <c:pt idx="342">
                  <c:v>43807</c:v>
                </c:pt>
                <c:pt idx="343">
                  <c:v>43808</c:v>
                </c:pt>
                <c:pt idx="344">
                  <c:v>43809</c:v>
                </c:pt>
                <c:pt idx="345">
                  <c:v>43810</c:v>
                </c:pt>
                <c:pt idx="346">
                  <c:v>43811</c:v>
                </c:pt>
                <c:pt idx="347">
                  <c:v>43812</c:v>
                </c:pt>
                <c:pt idx="348">
                  <c:v>43813</c:v>
                </c:pt>
                <c:pt idx="349">
                  <c:v>43814</c:v>
                </c:pt>
                <c:pt idx="350">
                  <c:v>43815</c:v>
                </c:pt>
                <c:pt idx="351">
                  <c:v>43816</c:v>
                </c:pt>
                <c:pt idx="352">
                  <c:v>43817</c:v>
                </c:pt>
                <c:pt idx="353">
                  <c:v>43818</c:v>
                </c:pt>
                <c:pt idx="354">
                  <c:v>43819</c:v>
                </c:pt>
                <c:pt idx="355">
                  <c:v>43820</c:v>
                </c:pt>
                <c:pt idx="356">
                  <c:v>43821</c:v>
                </c:pt>
                <c:pt idx="357">
                  <c:v>43822</c:v>
                </c:pt>
                <c:pt idx="358">
                  <c:v>43823</c:v>
                </c:pt>
                <c:pt idx="359">
                  <c:v>43824</c:v>
                </c:pt>
                <c:pt idx="360">
                  <c:v>43825</c:v>
                </c:pt>
                <c:pt idx="361">
                  <c:v>43826</c:v>
                </c:pt>
                <c:pt idx="362">
                  <c:v>43827</c:v>
                </c:pt>
                <c:pt idx="363">
                  <c:v>43828</c:v>
                </c:pt>
                <c:pt idx="364">
                  <c:v>43829</c:v>
                </c:pt>
                <c:pt idx="365">
                  <c:v>43830</c:v>
                </c:pt>
              </c:numCache>
            </c:numRef>
          </c:cat>
          <c:val>
            <c:numRef>
              <c:f>Power!$V$3:$V$352</c:f>
              <c:numCache>
                <c:formatCode>0.00</c:formatCode>
                <c:ptCount val="350"/>
                <c:pt idx="0">
                  <c:v>38.354561193268587</c:v>
                </c:pt>
                <c:pt idx="1">
                  <c:v>41.639805510842642</c:v>
                </c:pt>
                <c:pt idx="2">
                  <c:v>41.934509722725018</c:v>
                </c:pt>
                <c:pt idx="3">
                  <c:v>41.163148437293373</c:v>
                </c:pt>
                <c:pt idx="4">
                  <c:v>40.510423099669275</c:v>
                </c:pt>
                <c:pt idx="5">
                  <c:v>41.689235994027172</c:v>
                </c:pt>
                <c:pt idx="6">
                  <c:v>42.72610654223196</c:v>
                </c:pt>
                <c:pt idx="7">
                  <c:v>42.526781517622723</c:v>
                </c:pt>
                <c:pt idx="8">
                  <c:v>43.478838664359344</c:v>
                </c:pt>
                <c:pt idx="9">
                  <c:v>43.221295960395146</c:v>
                </c:pt>
                <c:pt idx="10">
                  <c:v>41.62108809380473</c:v>
                </c:pt>
                <c:pt idx="11">
                  <c:v>39.853830167250145</c:v>
                </c:pt>
                <c:pt idx="12">
                  <c:v>41.569825417503267</c:v>
                </c:pt>
                <c:pt idx="13">
                  <c:v>41.853190774625467</c:v>
                </c:pt>
                <c:pt idx="14">
                  <c:v>41.711576867904007</c:v>
                </c:pt>
                <c:pt idx="15">
                  <c:v>42.733543772014457</c:v>
                </c:pt>
                <c:pt idx="16">
                  <c:v>42.357166519495138</c:v>
                </c:pt>
                <c:pt idx="17">
                  <c:v>40.488801083572739</c:v>
                </c:pt>
                <c:pt idx="18">
                  <c:v>39.417074030460363</c:v>
                </c:pt>
                <c:pt idx="19">
                  <c:v>41.695340743155185</c:v>
                </c:pt>
                <c:pt idx="20">
                  <c:v>41.762230704803635</c:v>
                </c:pt>
                <c:pt idx="21">
                  <c:v>41.522978107465299</c:v>
                </c:pt>
                <c:pt idx="22">
                  <c:v>40.998226356996803</c:v>
                </c:pt>
                <c:pt idx="23">
                  <c:v>40.272759461521517</c:v>
                </c:pt>
                <c:pt idx="24">
                  <c:v>38.073691886999605</c:v>
                </c:pt>
                <c:pt idx="25">
                  <c:v>36.660160932388628</c:v>
                </c:pt>
                <c:pt idx="26">
                  <c:v>36.94075193715544</c:v>
                </c:pt>
                <c:pt idx="27">
                  <c:v>37.421203656076045</c:v>
                </c:pt>
                <c:pt idx="28">
                  <c:v>37.341932121713214</c:v>
                </c:pt>
                <c:pt idx="29">
                  <c:v>37.565085455362166</c:v>
                </c:pt>
                <c:pt idx="30">
                  <c:v>36.574063292684748</c:v>
                </c:pt>
                <c:pt idx="31">
                  <c:v>34.218428581508562</c:v>
                </c:pt>
                <c:pt idx="32">
                  <c:v>32.610261700482866</c:v>
                </c:pt>
                <c:pt idx="33">
                  <c:v>33.024770550078898</c:v>
                </c:pt>
                <c:pt idx="34">
                  <c:v>33.926556001792413</c:v>
                </c:pt>
                <c:pt idx="35">
                  <c:v>36.143606663063238</c:v>
                </c:pt>
                <c:pt idx="36">
                  <c:v>37.330178395923326</c:v>
                </c:pt>
                <c:pt idx="37">
                  <c:v>36.66025146102632</c:v>
                </c:pt>
                <c:pt idx="38">
                  <c:v>34.360330469115851</c:v>
                </c:pt>
                <c:pt idx="39">
                  <c:v>32.207933754788236</c:v>
                </c:pt>
                <c:pt idx="40">
                  <c:v>34.039903631670342</c:v>
                </c:pt>
                <c:pt idx="41">
                  <c:v>34.551184206311397</c:v>
                </c:pt>
                <c:pt idx="42">
                  <c:v>35.301831122604263</c:v>
                </c:pt>
                <c:pt idx="43">
                  <c:v>35.661215621918664</c:v>
                </c:pt>
                <c:pt idx="44">
                  <c:v>36.545234909209768</c:v>
                </c:pt>
                <c:pt idx="45">
                  <c:v>34.007021460671517</c:v>
                </c:pt>
                <c:pt idx="46">
                  <c:v>33.092212589502843</c:v>
                </c:pt>
                <c:pt idx="47">
                  <c:v>34.282601437013099</c:v>
                </c:pt>
                <c:pt idx="48">
                  <c:v>35.687715171621313</c:v>
                </c:pt>
                <c:pt idx="49">
                  <c:v>37.416561205506738</c:v>
                </c:pt>
                <c:pt idx="50">
                  <c:v>36.920908485897343</c:v>
                </c:pt>
                <c:pt idx="51">
                  <c:v>36.256009157641572</c:v>
                </c:pt>
                <c:pt idx="52">
                  <c:v>34.478121290163877</c:v>
                </c:pt>
                <c:pt idx="53">
                  <c:v>32.427112526615581</c:v>
                </c:pt>
                <c:pt idx="54">
                  <c:v>34.265128075466045</c:v>
                </c:pt>
                <c:pt idx="55">
                  <c:v>35.73413882474776</c:v>
                </c:pt>
                <c:pt idx="56">
                  <c:v>37.457754504890161</c:v>
                </c:pt>
                <c:pt idx="57">
                  <c:v>37.958499596511885</c:v>
                </c:pt>
                <c:pt idx="58">
                  <c:v>37.688059383237054</c:v>
                </c:pt>
                <c:pt idx="59">
                  <c:v>35.535779034633705</c:v>
                </c:pt>
                <c:pt idx="60">
                  <c:v>33.449328162236945</c:v>
                </c:pt>
                <c:pt idx="61">
                  <c:v>35.983897636641089</c:v>
                </c:pt>
                <c:pt idx="62">
                  <c:v>36.871295773612879</c:v>
                </c:pt>
                <c:pt idx="63">
                  <c:v>37.846275758320189</c:v>
                </c:pt>
                <c:pt idx="64">
                  <c:v>36.606095026192548</c:v>
                </c:pt>
                <c:pt idx="65">
                  <c:v>36.660524969643383</c:v>
                </c:pt>
                <c:pt idx="66">
                  <c:v>34.468686482203069</c:v>
                </c:pt>
                <c:pt idx="67">
                  <c:v>32.306717957720039</c:v>
                </c:pt>
                <c:pt idx="68">
                  <c:v>34.916588067301213</c:v>
                </c:pt>
                <c:pt idx="69">
                  <c:v>35.09651738379484</c:v>
                </c:pt>
                <c:pt idx="70">
                  <c:v>34.207907695390645</c:v>
                </c:pt>
                <c:pt idx="71">
                  <c:v>33.792986826156373</c:v>
                </c:pt>
                <c:pt idx="72">
                  <c:v>34.749201364914065</c:v>
                </c:pt>
                <c:pt idx="73">
                  <c:v>34.577022573602527</c:v>
                </c:pt>
                <c:pt idx="74">
                  <c:v>33.242886865880067</c:v>
                </c:pt>
                <c:pt idx="75">
                  <c:v>35.67636150459974</c:v>
                </c:pt>
                <c:pt idx="76">
                  <c:v>36.085716815391834</c:v>
                </c:pt>
                <c:pt idx="77">
                  <c:v>35.092849154197566</c:v>
                </c:pt>
                <c:pt idx="78">
                  <c:v>35.862098323773111</c:v>
                </c:pt>
                <c:pt idx="79">
                  <c:v>35.173525131098856</c:v>
                </c:pt>
                <c:pt idx="80">
                  <c:v>33.866894975297271</c:v>
                </c:pt>
                <c:pt idx="81">
                  <c:v>32.874064600565127</c:v>
                </c:pt>
                <c:pt idx="82">
                  <c:v>33.988038894510169</c:v>
                </c:pt>
                <c:pt idx="83">
                  <c:v>34.381009688659589</c:v>
                </c:pt>
                <c:pt idx="84">
                  <c:v>34.081032013497932</c:v>
                </c:pt>
                <c:pt idx="85">
                  <c:v>34.036319515434784</c:v>
                </c:pt>
                <c:pt idx="86">
                  <c:v>33.601164878276016</c:v>
                </c:pt>
                <c:pt idx="87">
                  <c:v>31.993940144291408</c:v>
                </c:pt>
                <c:pt idx="88">
                  <c:v>31.337957992120977</c:v>
                </c:pt>
                <c:pt idx="89">
                  <c:v>32.870711541537631</c:v>
                </c:pt>
                <c:pt idx="90">
                  <c:v>34.145753969269933</c:v>
                </c:pt>
                <c:pt idx="91">
                  <c:v>33.851436065945244</c:v>
                </c:pt>
                <c:pt idx="92">
                  <c:v>33.460525683526612</c:v>
                </c:pt>
                <c:pt idx="93">
                  <c:v>33.293487116895058</c:v>
                </c:pt>
                <c:pt idx="94">
                  <c:v>30.821486900014996</c:v>
                </c:pt>
                <c:pt idx="95">
                  <c:v>30.772077536534518</c:v>
                </c:pt>
                <c:pt idx="96">
                  <c:v>31.483680567835968</c:v>
                </c:pt>
                <c:pt idx="97">
                  <c:v>33.232393524226964</c:v>
                </c:pt>
                <c:pt idx="98">
                  <c:v>33.675406969271869</c:v>
                </c:pt>
                <c:pt idx="99">
                  <c:v>33.196429056823661</c:v>
                </c:pt>
                <c:pt idx="100">
                  <c:v>32.751954633995616</c:v>
                </c:pt>
                <c:pt idx="101">
                  <c:v>31.378829541675785</c:v>
                </c:pt>
                <c:pt idx="102">
                  <c:v>30.549963769860568</c:v>
                </c:pt>
                <c:pt idx="103">
                  <c:v>31.607053581540278</c:v>
                </c:pt>
                <c:pt idx="104">
                  <c:v>32.788818135661302</c:v>
                </c:pt>
                <c:pt idx="105">
                  <c:v>32.391933605639494</c:v>
                </c:pt>
                <c:pt idx="106">
                  <c:v>31.767275708380037</c:v>
                </c:pt>
                <c:pt idx="107">
                  <c:v>32.347564246626717</c:v>
                </c:pt>
                <c:pt idx="108">
                  <c:v>31.321607478729884</c:v>
                </c:pt>
                <c:pt idx="109">
                  <c:v>29.584596904042307</c:v>
                </c:pt>
                <c:pt idx="110">
                  <c:v>30.568527766069501</c:v>
                </c:pt>
                <c:pt idx="111">
                  <c:v>31.102711002997179</c:v>
                </c:pt>
                <c:pt idx="112">
                  <c:v>31.143496281512505</c:v>
                </c:pt>
                <c:pt idx="113">
                  <c:v>32.134674637295007</c:v>
                </c:pt>
                <c:pt idx="114">
                  <c:v>31.659187460188207</c:v>
                </c:pt>
                <c:pt idx="115">
                  <c:v>30.90364756160281</c:v>
                </c:pt>
                <c:pt idx="116">
                  <c:v>30.492365113531207</c:v>
                </c:pt>
                <c:pt idx="117">
                  <c:v>31.754391243296787</c:v>
                </c:pt>
                <c:pt idx="118">
                  <c:v>31.963240847772223</c:v>
                </c:pt>
                <c:pt idx="119">
                  <c:v>32.233764989308312</c:v>
                </c:pt>
                <c:pt idx="120">
                  <c:v>30.921361141790729</c:v>
                </c:pt>
                <c:pt idx="121">
                  <c:v>29.102965456400021</c:v>
                </c:pt>
                <c:pt idx="122">
                  <c:v>29.350451762600088</c:v>
                </c:pt>
                <c:pt idx="123">
                  <c:v>30.405026441480199</c:v>
                </c:pt>
                <c:pt idx="124">
                  <c:v>31.843130384983386</c:v>
                </c:pt>
                <c:pt idx="125">
                  <c:v>32.649056953214156</c:v>
                </c:pt>
                <c:pt idx="126">
                  <c:v>33.353613912515058</c:v>
                </c:pt>
                <c:pt idx="127">
                  <c:v>32.978447467203821</c:v>
                </c:pt>
                <c:pt idx="128">
                  <c:v>33.310755775661804</c:v>
                </c:pt>
                <c:pt idx="129">
                  <c:v>33.483614651901149</c:v>
                </c:pt>
                <c:pt idx="130">
                  <c:v>31.242107783673418</c:v>
                </c:pt>
                <c:pt idx="131">
                  <c:v>30.700223008190363</c:v>
                </c:pt>
                <c:pt idx="132">
                  <c:v>32.743369416079503</c:v>
                </c:pt>
                <c:pt idx="133">
                  <c:v>33.50798824726872</c:v>
                </c:pt>
                <c:pt idx="134">
                  <c:v>34.061804546853487</c:v>
                </c:pt>
                <c:pt idx="135">
                  <c:v>34.391038747794326</c:v>
                </c:pt>
                <c:pt idx="136">
                  <c:v>33.604006940147414</c:v>
                </c:pt>
                <c:pt idx="137">
                  <c:v>31.884711126853421</c:v>
                </c:pt>
                <c:pt idx="138">
                  <c:v>32.646897799946657</c:v>
                </c:pt>
                <c:pt idx="139">
                  <c:v>34.427579554129501</c:v>
                </c:pt>
                <c:pt idx="140">
                  <c:v>34.650364104928933</c:v>
                </c:pt>
                <c:pt idx="141">
                  <c:v>33.709573845675521</c:v>
                </c:pt>
                <c:pt idx="142">
                  <c:v>34.149189897330899</c:v>
                </c:pt>
                <c:pt idx="143">
                  <c:v>33.308443850052988</c:v>
                </c:pt>
                <c:pt idx="144">
                  <c:v>32.500752227087304</c:v>
                </c:pt>
                <c:pt idx="145">
                  <c:v>33.132877173175089</c:v>
                </c:pt>
                <c:pt idx="146">
                  <c:v>34.589979256561065</c:v>
                </c:pt>
                <c:pt idx="147">
                  <c:v>35.578915184066275</c:v>
                </c:pt>
                <c:pt idx="148">
                  <c:v>34.462099242059352</c:v>
                </c:pt>
                <c:pt idx="149">
                  <c:v>33.333919557677056</c:v>
                </c:pt>
                <c:pt idx="150">
                  <c:v>32.053709382256251</c:v>
                </c:pt>
                <c:pt idx="151">
                  <c:v>31.027976181536292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1FD-B146-B6E9-4385ADDB78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39330287"/>
        <c:axId val="2139230591"/>
      </c:lineChart>
      <c:dateAx>
        <c:axId val="2139330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mmm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N"/>
          </a:p>
        </c:txPr>
        <c:crossAx val="2139230591"/>
        <c:crosses val="autoZero"/>
        <c:auto val="1"/>
        <c:lblOffset val="100"/>
        <c:baseTimeUnit val="days"/>
        <c:majorUnit val="1"/>
        <c:majorTimeUnit val="months"/>
      </c:dateAx>
      <c:valAx>
        <c:axId val="2139230591"/>
        <c:scaling>
          <c:orientation val="minMax"/>
          <c:min val="25"/>
        </c:scaling>
        <c:delete val="0"/>
        <c:axPos val="l"/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N"/>
          </a:p>
        </c:txPr>
        <c:crossAx val="21393302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4886877964776746"/>
          <c:y val="0.16255762467154694"/>
          <c:w val="0.12381586458714806"/>
          <c:h val="4.6989719066757009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CN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Globe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2019</c:v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Power!$B$3:$B$368</c:f>
              <c:numCache>
                <c:formatCode>m/d/yy</c:formatCode>
                <c:ptCount val="366"/>
                <c:pt idx="0">
                  <c:v>43466</c:v>
                </c:pt>
                <c:pt idx="1">
                  <c:v>43467</c:v>
                </c:pt>
                <c:pt idx="2">
                  <c:v>43468</c:v>
                </c:pt>
                <c:pt idx="3">
                  <c:v>43469</c:v>
                </c:pt>
                <c:pt idx="4">
                  <c:v>43470</c:v>
                </c:pt>
                <c:pt idx="5">
                  <c:v>43471</c:v>
                </c:pt>
                <c:pt idx="6">
                  <c:v>43472</c:v>
                </c:pt>
                <c:pt idx="7">
                  <c:v>43473</c:v>
                </c:pt>
                <c:pt idx="8">
                  <c:v>43474</c:v>
                </c:pt>
                <c:pt idx="9">
                  <c:v>43475</c:v>
                </c:pt>
                <c:pt idx="10">
                  <c:v>43476</c:v>
                </c:pt>
                <c:pt idx="11">
                  <c:v>43477</c:v>
                </c:pt>
                <c:pt idx="12">
                  <c:v>43478</c:v>
                </c:pt>
                <c:pt idx="13">
                  <c:v>43479</c:v>
                </c:pt>
                <c:pt idx="14">
                  <c:v>43480</c:v>
                </c:pt>
                <c:pt idx="15">
                  <c:v>43481</c:v>
                </c:pt>
                <c:pt idx="16">
                  <c:v>43482</c:v>
                </c:pt>
                <c:pt idx="17">
                  <c:v>43483</c:v>
                </c:pt>
                <c:pt idx="18">
                  <c:v>43484</c:v>
                </c:pt>
                <c:pt idx="19">
                  <c:v>43485</c:v>
                </c:pt>
                <c:pt idx="20">
                  <c:v>43486</c:v>
                </c:pt>
                <c:pt idx="21">
                  <c:v>43487</c:v>
                </c:pt>
                <c:pt idx="22">
                  <c:v>43488</c:v>
                </c:pt>
                <c:pt idx="23">
                  <c:v>43489</c:v>
                </c:pt>
                <c:pt idx="24">
                  <c:v>43490</c:v>
                </c:pt>
                <c:pt idx="25">
                  <c:v>43491</c:v>
                </c:pt>
                <c:pt idx="26">
                  <c:v>43492</c:v>
                </c:pt>
                <c:pt idx="27">
                  <c:v>43493</c:v>
                </c:pt>
                <c:pt idx="28">
                  <c:v>43494</c:v>
                </c:pt>
                <c:pt idx="29">
                  <c:v>43495</c:v>
                </c:pt>
                <c:pt idx="30">
                  <c:v>43496</c:v>
                </c:pt>
                <c:pt idx="31">
                  <c:v>43497</c:v>
                </c:pt>
                <c:pt idx="32">
                  <c:v>43498</c:v>
                </c:pt>
                <c:pt idx="33">
                  <c:v>43499</c:v>
                </c:pt>
                <c:pt idx="34">
                  <c:v>43500</c:v>
                </c:pt>
                <c:pt idx="35">
                  <c:v>43501</c:v>
                </c:pt>
                <c:pt idx="36">
                  <c:v>43502</c:v>
                </c:pt>
                <c:pt idx="37">
                  <c:v>43503</c:v>
                </c:pt>
                <c:pt idx="38">
                  <c:v>43504</c:v>
                </c:pt>
                <c:pt idx="39">
                  <c:v>43505</c:v>
                </c:pt>
                <c:pt idx="40">
                  <c:v>43506</c:v>
                </c:pt>
                <c:pt idx="41">
                  <c:v>43507</c:v>
                </c:pt>
                <c:pt idx="42">
                  <c:v>43508</c:v>
                </c:pt>
                <c:pt idx="43">
                  <c:v>43509</c:v>
                </c:pt>
                <c:pt idx="44">
                  <c:v>43510</c:v>
                </c:pt>
                <c:pt idx="45">
                  <c:v>43511</c:v>
                </c:pt>
                <c:pt idx="46">
                  <c:v>43512</c:v>
                </c:pt>
                <c:pt idx="47">
                  <c:v>43513</c:v>
                </c:pt>
                <c:pt idx="48">
                  <c:v>43514</c:v>
                </c:pt>
                <c:pt idx="49">
                  <c:v>43515</c:v>
                </c:pt>
                <c:pt idx="50">
                  <c:v>43516</c:v>
                </c:pt>
                <c:pt idx="51">
                  <c:v>43517</c:v>
                </c:pt>
                <c:pt idx="52">
                  <c:v>43518</c:v>
                </c:pt>
                <c:pt idx="53">
                  <c:v>43519</c:v>
                </c:pt>
                <c:pt idx="54">
                  <c:v>43520</c:v>
                </c:pt>
                <c:pt idx="55">
                  <c:v>43521</c:v>
                </c:pt>
                <c:pt idx="56">
                  <c:v>43522</c:v>
                </c:pt>
                <c:pt idx="57">
                  <c:v>43523</c:v>
                </c:pt>
                <c:pt idx="58">
                  <c:v>43524</c:v>
                </c:pt>
                <c:pt idx="60">
                  <c:v>43525</c:v>
                </c:pt>
                <c:pt idx="61">
                  <c:v>43526</c:v>
                </c:pt>
                <c:pt idx="62">
                  <c:v>43527</c:v>
                </c:pt>
                <c:pt idx="63">
                  <c:v>43528</c:v>
                </c:pt>
                <c:pt idx="64">
                  <c:v>43529</c:v>
                </c:pt>
                <c:pt idx="65">
                  <c:v>43530</c:v>
                </c:pt>
                <c:pt idx="66">
                  <c:v>43531</c:v>
                </c:pt>
                <c:pt idx="67">
                  <c:v>43532</c:v>
                </c:pt>
                <c:pt idx="68">
                  <c:v>43533</c:v>
                </c:pt>
                <c:pt idx="69">
                  <c:v>43534</c:v>
                </c:pt>
                <c:pt idx="70">
                  <c:v>43535</c:v>
                </c:pt>
                <c:pt idx="71">
                  <c:v>43536</c:v>
                </c:pt>
                <c:pt idx="72">
                  <c:v>43537</c:v>
                </c:pt>
                <c:pt idx="73">
                  <c:v>43538</c:v>
                </c:pt>
                <c:pt idx="74">
                  <c:v>43539</c:v>
                </c:pt>
                <c:pt idx="75">
                  <c:v>43540</c:v>
                </c:pt>
                <c:pt idx="76">
                  <c:v>43541</c:v>
                </c:pt>
                <c:pt idx="77">
                  <c:v>43542</c:v>
                </c:pt>
                <c:pt idx="78">
                  <c:v>43543</c:v>
                </c:pt>
                <c:pt idx="79">
                  <c:v>43544</c:v>
                </c:pt>
                <c:pt idx="80">
                  <c:v>43545</c:v>
                </c:pt>
                <c:pt idx="81">
                  <c:v>43546</c:v>
                </c:pt>
                <c:pt idx="82">
                  <c:v>43547</c:v>
                </c:pt>
                <c:pt idx="83">
                  <c:v>43548</c:v>
                </c:pt>
                <c:pt idx="84">
                  <c:v>43549</c:v>
                </c:pt>
                <c:pt idx="85">
                  <c:v>43550</c:v>
                </c:pt>
                <c:pt idx="86">
                  <c:v>43551</c:v>
                </c:pt>
                <c:pt idx="87">
                  <c:v>43552</c:v>
                </c:pt>
                <c:pt idx="88">
                  <c:v>43553</c:v>
                </c:pt>
                <c:pt idx="89">
                  <c:v>43554</c:v>
                </c:pt>
                <c:pt idx="90">
                  <c:v>43555</c:v>
                </c:pt>
                <c:pt idx="91">
                  <c:v>43556</c:v>
                </c:pt>
                <c:pt idx="92">
                  <c:v>43557</c:v>
                </c:pt>
                <c:pt idx="93">
                  <c:v>43558</c:v>
                </c:pt>
                <c:pt idx="94">
                  <c:v>43559</c:v>
                </c:pt>
                <c:pt idx="95">
                  <c:v>43560</c:v>
                </c:pt>
                <c:pt idx="96">
                  <c:v>43561</c:v>
                </c:pt>
                <c:pt idx="97">
                  <c:v>43562</c:v>
                </c:pt>
                <c:pt idx="98">
                  <c:v>43563</c:v>
                </c:pt>
                <c:pt idx="99">
                  <c:v>43564</c:v>
                </c:pt>
                <c:pt idx="100">
                  <c:v>43565</c:v>
                </c:pt>
                <c:pt idx="101">
                  <c:v>43566</c:v>
                </c:pt>
                <c:pt idx="102">
                  <c:v>43567</c:v>
                </c:pt>
                <c:pt idx="103">
                  <c:v>43568</c:v>
                </c:pt>
                <c:pt idx="104">
                  <c:v>43569</c:v>
                </c:pt>
                <c:pt idx="105">
                  <c:v>43570</c:v>
                </c:pt>
                <c:pt idx="106">
                  <c:v>43571</c:v>
                </c:pt>
                <c:pt idx="107">
                  <c:v>43572</c:v>
                </c:pt>
                <c:pt idx="108">
                  <c:v>43573</c:v>
                </c:pt>
                <c:pt idx="109">
                  <c:v>43574</c:v>
                </c:pt>
                <c:pt idx="110">
                  <c:v>43575</c:v>
                </c:pt>
                <c:pt idx="111">
                  <c:v>43576</c:v>
                </c:pt>
                <c:pt idx="112">
                  <c:v>43577</c:v>
                </c:pt>
                <c:pt idx="113">
                  <c:v>43578</c:v>
                </c:pt>
                <c:pt idx="114">
                  <c:v>43579</c:v>
                </c:pt>
                <c:pt idx="115">
                  <c:v>43580</c:v>
                </c:pt>
                <c:pt idx="116">
                  <c:v>43581</c:v>
                </c:pt>
                <c:pt idx="117">
                  <c:v>43582</c:v>
                </c:pt>
                <c:pt idx="118">
                  <c:v>43583</c:v>
                </c:pt>
                <c:pt idx="119">
                  <c:v>43584</c:v>
                </c:pt>
                <c:pt idx="120">
                  <c:v>43585</c:v>
                </c:pt>
                <c:pt idx="121">
                  <c:v>43586</c:v>
                </c:pt>
                <c:pt idx="122">
                  <c:v>43587</c:v>
                </c:pt>
                <c:pt idx="123">
                  <c:v>43588</c:v>
                </c:pt>
                <c:pt idx="124">
                  <c:v>43589</c:v>
                </c:pt>
                <c:pt idx="125">
                  <c:v>43590</c:v>
                </c:pt>
                <c:pt idx="126">
                  <c:v>43591</c:v>
                </c:pt>
                <c:pt idx="127">
                  <c:v>43592</c:v>
                </c:pt>
                <c:pt idx="128">
                  <c:v>43593</c:v>
                </c:pt>
                <c:pt idx="129">
                  <c:v>43594</c:v>
                </c:pt>
                <c:pt idx="130">
                  <c:v>43595</c:v>
                </c:pt>
                <c:pt idx="131">
                  <c:v>43596</c:v>
                </c:pt>
                <c:pt idx="132">
                  <c:v>43597</c:v>
                </c:pt>
                <c:pt idx="133">
                  <c:v>43598</c:v>
                </c:pt>
                <c:pt idx="134">
                  <c:v>43599</c:v>
                </c:pt>
                <c:pt idx="135">
                  <c:v>43600</c:v>
                </c:pt>
                <c:pt idx="136">
                  <c:v>43601</c:v>
                </c:pt>
                <c:pt idx="137">
                  <c:v>43602</c:v>
                </c:pt>
                <c:pt idx="138">
                  <c:v>43603</c:v>
                </c:pt>
                <c:pt idx="139">
                  <c:v>43604</c:v>
                </c:pt>
                <c:pt idx="140">
                  <c:v>43605</c:v>
                </c:pt>
                <c:pt idx="141">
                  <c:v>43606</c:v>
                </c:pt>
                <c:pt idx="142">
                  <c:v>43607</c:v>
                </c:pt>
                <c:pt idx="143">
                  <c:v>43608</c:v>
                </c:pt>
                <c:pt idx="144">
                  <c:v>43609</c:v>
                </c:pt>
                <c:pt idx="145">
                  <c:v>43610</c:v>
                </c:pt>
                <c:pt idx="146">
                  <c:v>43611</c:v>
                </c:pt>
                <c:pt idx="147">
                  <c:v>43612</c:v>
                </c:pt>
                <c:pt idx="148">
                  <c:v>43613</c:v>
                </c:pt>
                <c:pt idx="149">
                  <c:v>43614</c:v>
                </c:pt>
                <c:pt idx="150">
                  <c:v>43615</c:v>
                </c:pt>
                <c:pt idx="151">
                  <c:v>43616</c:v>
                </c:pt>
                <c:pt idx="152">
                  <c:v>43617</c:v>
                </c:pt>
                <c:pt idx="153">
                  <c:v>43618</c:v>
                </c:pt>
                <c:pt idx="154">
                  <c:v>43619</c:v>
                </c:pt>
                <c:pt idx="155">
                  <c:v>43620</c:v>
                </c:pt>
                <c:pt idx="156">
                  <c:v>43621</c:v>
                </c:pt>
                <c:pt idx="157">
                  <c:v>43622</c:v>
                </c:pt>
                <c:pt idx="158">
                  <c:v>43623</c:v>
                </c:pt>
                <c:pt idx="159">
                  <c:v>43624</c:v>
                </c:pt>
                <c:pt idx="160">
                  <c:v>43625</c:v>
                </c:pt>
                <c:pt idx="161">
                  <c:v>43626</c:v>
                </c:pt>
                <c:pt idx="162">
                  <c:v>43627</c:v>
                </c:pt>
                <c:pt idx="163">
                  <c:v>43628</c:v>
                </c:pt>
                <c:pt idx="164">
                  <c:v>43629</c:v>
                </c:pt>
                <c:pt idx="165">
                  <c:v>43630</c:v>
                </c:pt>
                <c:pt idx="166">
                  <c:v>43631</c:v>
                </c:pt>
                <c:pt idx="167">
                  <c:v>43632</c:v>
                </c:pt>
                <c:pt idx="168">
                  <c:v>43633</c:v>
                </c:pt>
                <c:pt idx="169">
                  <c:v>43634</c:v>
                </c:pt>
                <c:pt idx="170">
                  <c:v>43635</c:v>
                </c:pt>
                <c:pt idx="171">
                  <c:v>43636</c:v>
                </c:pt>
                <c:pt idx="172">
                  <c:v>43637</c:v>
                </c:pt>
                <c:pt idx="173">
                  <c:v>43638</c:v>
                </c:pt>
                <c:pt idx="174">
                  <c:v>43639</c:v>
                </c:pt>
                <c:pt idx="175">
                  <c:v>43640</c:v>
                </c:pt>
                <c:pt idx="176">
                  <c:v>43641</c:v>
                </c:pt>
                <c:pt idx="177">
                  <c:v>43642</c:v>
                </c:pt>
                <c:pt idx="178">
                  <c:v>43643</c:v>
                </c:pt>
                <c:pt idx="179">
                  <c:v>43644</c:v>
                </c:pt>
                <c:pt idx="180">
                  <c:v>43645</c:v>
                </c:pt>
                <c:pt idx="181">
                  <c:v>43646</c:v>
                </c:pt>
                <c:pt idx="182">
                  <c:v>43647</c:v>
                </c:pt>
                <c:pt idx="183">
                  <c:v>43648</c:v>
                </c:pt>
                <c:pt idx="184">
                  <c:v>43649</c:v>
                </c:pt>
                <c:pt idx="185">
                  <c:v>43650</c:v>
                </c:pt>
                <c:pt idx="186">
                  <c:v>43651</c:v>
                </c:pt>
                <c:pt idx="187">
                  <c:v>43652</c:v>
                </c:pt>
                <c:pt idx="188">
                  <c:v>43653</c:v>
                </c:pt>
                <c:pt idx="189">
                  <c:v>43654</c:v>
                </c:pt>
                <c:pt idx="190">
                  <c:v>43655</c:v>
                </c:pt>
                <c:pt idx="191">
                  <c:v>43656</c:v>
                </c:pt>
                <c:pt idx="192">
                  <c:v>43657</c:v>
                </c:pt>
                <c:pt idx="193">
                  <c:v>43658</c:v>
                </c:pt>
                <c:pt idx="194">
                  <c:v>43659</c:v>
                </c:pt>
                <c:pt idx="195">
                  <c:v>43660</c:v>
                </c:pt>
                <c:pt idx="196">
                  <c:v>43661</c:v>
                </c:pt>
                <c:pt idx="197">
                  <c:v>43662</c:v>
                </c:pt>
                <c:pt idx="198">
                  <c:v>43663</c:v>
                </c:pt>
                <c:pt idx="199">
                  <c:v>43664</c:v>
                </c:pt>
                <c:pt idx="200">
                  <c:v>43665</c:v>
                </c:pt>
                <c:pt idx="201">
                  <c:v>43666</c:v>
                </c:pt>
                <c:pt idx="202">
                  <c:v>43667</c:v>
                </c:pt>
                <c:pt idx="203">
                  <c:v>43668</c:v>
                </c:pt>
                <c:pt idx="204">
                  <c:v>43669</c:v>
                </c:pt>
                <c:pt idx="205">
                  <c:v>43670</c:v>
                </c:pt>
                <c:pt idx="206">
                  <c:v>43671</c:v>
                </c:pt>
                <c:pt idx="207">
                  <c:v>43672</c:v>
                </c:pt>
                <c:pt idx="208">
                  <c:v>43673</c:v>
                </c:pt>
                <c:pt idx="209">
                  <c:v>43674</c:v>
                </c:pt>
                <c:pt idx="210">
                  <c:v>43675</c:v>
                </c:pt>
                <c:pt idx="211">
                  <c:v>43676</c:v>
                </c:pt>
                <c:pt idx="212">
                  <c:v>43677</c:v>
                </c:pt>
                <c:pt idx="213">
                  <c:v>43678</c:v>
                </c:pt>
                <c:pt idx="214">
                  <c:v>43679</c:v>
                </c:pt>
                <c:pt idx="215">
                  <c:v>43680</c:v>
                </c:pt>
                <c:pt idx="216">
                  <c:v>43681</c:v>
                </c:pt>
                <c:pt idx="217">
                  <c:v>43682</c:v>
                </c:pt>
                <c:pt idx="218">
                  <c:v>43683</c:v>
                </c:pt>
                <c:pt idx="219">
                  <c:v>43684</c:v>
                </c:pt>
                <c:pt idx="220">
                  <c:v>43685</c:v>
                </c:pt>
                <c:pt idx="221">
                  <c:v>43686</c:v>
                </c:pt>
                <c:pt idx="222">
                  <c:v>43687</c:v>
                </c:pt>
                <c:pt idx="223">
                  <c:v>43688</c:v>
                </c:pt>
                <c:pt idx="224">
                  <c:v>43689</c:v>
                </c:pt>
                <c:pt idx="225">
                  <c:v>43690</c:v>
                </c:pt>
                <c:pt idx="226">
                  <c:v>43691</c:v>
                </c:pt>
                <c:pt idx="227">
                  <c:v>43692</c:v>
                </c:pt>
                <c:pt idx="228">
                  <c:v>43693</c:v>
                </c:pt>
                <c:pt idx="229">
                  <c:v>43694</c:v>
                </c:pt>
                <c:pt idx="230">
                  <c:v>43695</c:v>
                </c:pt>
                <c:pt idx="231">
                  <c:v>43696</c:v>
                </c:pt>
                <c:pt idx="232">
                  <c:v>43697</c:v>
                </c:pt>
                <c:pt idx="233">
                  <c:v>43698</c:v>
                </c:pt>
                <c:pt idx="234">
                  <c:v>43699</c:v>
                </c:pt>
                <c:pt idx="235">
                  <c:v>43700</c:v>
                </c:pt>
                <c:pt idx="236">
                  <c:v>43701</c:v>
                </c:pt>
                <c:pt idx="237">
                  <c:v>43702</c:v>
                </c:pt>
                <c:pt idx="238">
                  <c:v>43703</c:v>
                </c:pt>
                <c:pt idx="239">
                  <c:v>43704</c:v>
                </c:pt>
                <c:pt idx="240">
                  <c:v>43705</c:v>
                </c:pt>
                <c:pt idx="241">
                  <c:v>43706</c:v>
                </c:pt>
                <c:pt idx="242">
                  <c:v>43707</c:v>
                </c:pt>
                <c:pt idx="243">
                  <c:v>43708</c:v>
                </c:pt>
                <c:pt idx="244">
                  <c:v>43709</c:v>
                </c:pt>
                <c:pt idx="245">
                  <c:v>43710</c:v>
                </c:pt>
                <c:pt idx="246">
                  <c:v>43711</c:v>
                </c:pt>
                <c:pt idx="247">
                  <c:v>43712</c:v>
                </c:pt>
                <c:pt idx="248">
                  <c:v>43713</c:v>
                </c:pt>
                <c:pt idx="249">
                  <c:v>43714</c:v>
                </c:pt>
                <c:pt idx="250">
                  <c:v>43715</c:v>
                </c:pt>
                <c:pt idx="251">
                  <c:v>43716</c:v>
                </c:pt>
                <c:pt idx="252">
                  <c:v>43717</c:v>
                </c:pt>
                <c:pt idx="253">
                  <c:v>43718</c:v>
                </c:pt>
                <c:pt idx="254">
                  <c:v>43719</c:v>
                </c:pt>
                <c:pt idx="255">
                  <c:v>43720</c:v>
                </c:pt>
                <c:pt idx="256">
                  <c:v>43721</c:v>
                </c:pt>
                <c:pt idx="257">
                  <c:v>43722</c:v>
                </c:pt>
                <c:pt idx="258">
                  <c:v>43723</c:v>
                </c:pt>
                <c:pt idx="259">
                  <c:v>43724</c:v>
                </c:pt>
                <c:pt idx="260">
                  <c:v>43725</c:v>
                </c:pt>
                <c:pt idx="261">
                  <c:v>43726</c:v>
                </c:pt>
                <c:pt idx="262">
                  <c:v>43727</c:v>
                </c:pt>
                <c:pt idx="263">
                  <c:v>43728</c:v>
                </c:pt>
                <c:pt idx="264">
                  <c:v>43729</c:v>
                </c:pt>
                <c:pt idx="265">
                  <c:v>43730</c:v>
                </c:pt>
                <c:pt idx="266">
                  <c:v>43731</c:v>
                </c:pt>
                <c:pt idx="267">
                  <c:v>43732</c:v>
                </c:pt>
                <c:pt idx="268">
                  <c:v>43733</c:v>
                </c:pt>
                <c:pt idx="269">
                  <c:v>43734</c:v>
                </c:pt>
                <c:pt idx="270">
                  <c:v>43735</c:v>
                </c:pt>
                <c:pt idx="271">
                  <c:v>43736</c:v>
                </c:pt>
                <c:pt idx="272">
                  <c:v>43737</c:v>
                </c:pt>
                <c:pt idx="273">
                  <c:v>43738</c:v>
                </c:pt>
                <c:pt idx="274">
                  <c:v>43739</c:v>
                </c:pt>
                <c:pt idx="275">
                  <c:v>43740</c:v>
                </c:pt>
                <c:pt idx="276">
                  <c:v>43741</c:v>
                </c:pt>
                <c:pt idx="277">
                  <c:v>43742</c:v>
                </c:pt>
                <c:pt idx="278">
                  <c:v>43743</c:v>
                </c:pt>
                <c:pt idx="279">
                  <c:v>43744</c:v>
                </c:pt>
                <c:pt idx="280">
                  <c:v>43745</c:v>
                </c:pt>
                <c:pt idx="281">
                  <c:v>43746</c:v>
                </c:pt>
                <c:pt idx="282">
                  <c:v>43747</c:v>
                </c:pt>
                <c:pt idx="283">
                  <c:v>43748</c:v>
                </c:pt>
                <c:pt idx="284">
                  <c:v>43749</c:v>
                </c:pt>
                <c:pt idx="285">
                  <c:v>43750</c:v>
                </c:pt>
                <c:pt idx="286">
                  <c:v>43751</c:v>
                </c:pt>
                <c:pt idx="287">
                  <c:v>43752</c:v>
                </c:pt>
                <c:pt idx="288">
                  <c:v>43753</c:v>
                </c:pt>
                <c:pt idx="289">
                  <c:v>43754</c:v>
                </c:pt>
                <c:pt idx="290">
                  <c:v>43755</c:v>
                </c:pt>
                <c:pt idx="291">
                  <c:v>43756</c:v>
                </c:pt>
                <c:pt idx="292">
                  <c:v>43757</c:v>
                </c:pt>
                <c:pt idx="293">
                  <c:v>43758</c:v>
                </c:pt>
                <c:pt idx="294">
                  <c:v>43759</c:v>
                </c:pt>
                <c:pt idx="295">
                  <c:v>43760</c:v>
                </c:pt>
                <c:pt idx="296">
                  <c:v>43761</c:v>
                </c:pt>
                <c:pt idx="297">
                  <c:v>43762</c:v>
                </c:pt>
                <c:pt idx="298">
                  <c:v>43763</c:v>
                </c:pt>
                <c:pt idx="299">
                  <c:v>43764</c:v>
                </c:pt>
                <c:pt idx="300">
                  <c:v>43765</c:v>
                </c:pt>
                <c:pt idx="301">
                  <c:v>43766</c:v>
                </c:pt>
                <c:pt idx="302">
                  <c:v>43767</c:v>
                </c:pt>
                <c:pt idx="303">
                  <c:v>43768</c:v>
                </c:pt>
                <c:pt idx="304">
                  <c:v>43769</c:v>
                </c:pt>
                <c:pt idx="305">
                  <c:v>43770</c:v>
                </c:pt>
                <c:pt idx="306">
                  <c:v>43771</c:v>
                </c:pt>
                <c:pt idx="307">
                  <c:v>43772</c:v>
                </c:pt>
                <c:pt idx="308">
                  <c:v>43773</c:v>
                </c:pt>
                <c:pt idx="309">
                  <c:v>43774</c:v>
                </c:pt>
                <c:pt idx="310">
                  <c:v>43775</c:v>
                </c:pt>
                <c:pt idx="311">
                  <c:v>43776</c:v>
                </c:pt>
                <c:pt idx="312">
                  <c:v>43777</c:v>
                </c:pt>
                <c:pt idx="313">
                  <c:v>43778</c:v>
                </c:pt>
                <c:pt idx="314">
                  <c:v>43779</c:v>
                </c:pt>
                <c:pt idx="315">
                  <c:v>43780</c:v>
                </c:pt>
                <c:pt idx="316">
                  <c:v>43781</c:v>
                </c:pt>
                <c:pt idx="317">
                  <c:v>43782</c:v>
                </c:pt>
                <c:pt idx="318">
                  <c:v>43783</c:v>
                </c:pt>
                <c:pt idx="319">
                  <c:v>43784</c:v>
                </c:pt>
                <c:pt idx="320">
                  <c:v>43785</c:v>
                </c:pt>
                <c:pt idx="321">
                  <c:v>43786</c:v>
                </c:pt>
                <c:pt idx="322">
                  <c:v>43787</c:v>
                </c:pt>
                <c:pt idx="323">
                  <c:v>43788</c:v>
                </c:pt>
                <c:pt idx="324">
                  <c:v>43789</c:v>
                </c:pt>
                <c:pt idx="325">
                  <c:v>43790</c:v>
                </c:pt>
                <c:pt idx="326">
                  <c:v>43791</c:v>
                </c:pt>
                <c:pt idx="327">
                  <c:v>43792</c:v>
                </c:pt>
                <c:pt idx="328">
                  <c:v>43793</c:v>
                </c:pt>
                <c:pt idx="329">
                  <c:v>43794</c:v>
                </c:pt>
                <c:pt idx="330">
                  <c:v>43795</c:v>
                </c:pt>
                <c:pt idx="331">
                  <c:v>43796</c:v>
                </c:pt>
                <c:pt idx="332">
                  <c:v>43797</c:v>
                </c:pt>
                <c:pt idx="333">
                  <c:v>43798</c:v>
                </c:pt>
                <c:pt idx="334">
                  <c:v>43799</c:v>
                </c:pt>
                <c:pt idx="335">
                  <c:v>43800</c:v>
                </c:pt>
                <c:pt idx="336">
                  <c:v>43801</c:v>
                </c:pt>
                <c:pt idx="337">
                  <c:v>43802</c:v>
                </c:pt>
                <c:pt idx="338">
                  <c:v>43803</c:v>
                </c:pt>
                <c:pt idx="339">
                  <c:v>43804</c:v>
                </c:pt>
                <c:pt idx="340">
                  <c:v>43805</c:v>
                </c:pt>
                <c:pt idx="341">
                  <c:v>43806</c:v>
                </c:pt>
                <c:pt idx="342">
                  <c:v>43807</c:v>
                </c:pt>
                <c:pt idx="343">
                  <c:v>43808</c:v>
                </c:pt>
                <c:pt idx="344">
                  <c:v>43809</c:v>
                </c:pt>
                <c:pt idx="345">
                  <c:v>43810</c:v>
                </c:pt>
                <c:pt idx="346">
                  <c:v>43811</c:v>
                </c:pt>
                <c:pt idx="347">
                  <c:v>43812</c:v>
                </c:pt>
                <c:pt idx="348">
                  <c:v>43813</c:v>
                </c:pt>
                <c:pt idx="349">
                  <c:v>43814</c:v>
                </c:pt>
                <c:pt idx="350">
                  <c:v>43815</c:v>
                </c:pt>
                <c:pt idx="351">
                  <c:v>43816</c:v>
                </c:pt>
                <c:pt idx="352">
                  <c:v>43817</c:v>
                </c:pt>
                <c:pt idx="353">
                  <c:v>43818</c:v>
                </c:pt>
                <c:pt idx="354">
                  <c:v>43819</c:v>
                </c:pt>
                <c:pt idx="355">
                  <c:v>43820</c:v>
                </c:pt>
                <c:pt idx="356">
                  <c:v>43821</c:v>
                </c:pt>
                <c:pt idx="357">
                  <c:v>43822</c:v>
                </c:pt>
                <c:pt idx="358">
                  <c:v>43823</c:v>
                </c:pt>
                <c:pt idx="359">
                  <c:v>43824</c:v>
                </c:pt>
                <c:pt idx="360">
                  <c:v>43825</c:v>
                </c:pt>
                <c:pt idx="361">
                  <c:v>43826</c:v>
                </c:pt>
                <c:pt idx="362">
                  <c:v>43827</c:v>
                </c:pt>
                <c:pt idx="363">
                  <c:v>43828</c:v>
                </c:pt>
                <c:pt idx="364">
                  <c:v>43829</c:v>
                </c:pt>
                <c:pt idx="365">
                  <c:v>43830</c:v>
                </c:pt>
              </c:numCache>
            </c:numRef>
          </c:cat>
          <c:val>
            <c:numRef>
              <c:f>'Ground Transportation'!$K$3:$K$368</c:f>
              <c:numCache>
                <c:formatCode>0.00</c:formatCode>
                <c:ptCount val="366"/>
                <c:pt idx="0">
                  <c:v>14.586688271430516</c:v>
                </c:pt>
                <c:pt idx="1">
                  <c:v>14.370026442934808</c:v>
                </c:pt>
                <c:pt idx="2">
                  <c:v>17.400444486570901</c:v>
                </c:pt>
                <c:pt idx="3">
                  <c:v>17.686224392998902</c:v>
                </c:pt>
                <c:pt idx="4">
                  <c:v>15.633805827354696</c:v>
                </c:pt>
                <c:pt idx="5">
                  <c:v>12.523481486990788</c:v>
                </c:pt>
                <c:pt idx="6">
                  <c:v>16.897225562248764</c:v>
                </c:pt>
                <c:pt idx="7">
                  <c:v>18.403581222336403</c:v>
                </c:pt>
                <c:pt idx="8">
                  <c:v>18.617394005472047</c:v>
                </c:pt>
                <c:pt idx="9">
                  <c:v>18.842989394983814</c:v>
                </c:pt>
                <c:pt idx="10">
                  <c:v>18.955558253343632</c:v>
                </c:pt>
                <c:pt idx="11">
                  <c:v>16.731817153360684</c:v>
                </c:pt>
                <c:pt idx="12">
                  <c:v>13.140729619638474</c:v>
                </c:pt>
                <c:pt idx="13">
                  <c:v>17.846223653890682</c:v>
                </c:pt>
                <c:pt idx="14">
                  <c:v>19.277531312795354</c:v>
                </c:pt>
                <c:pt idx="15">
                  <c:v>19.612792152289114</c:v>
                </c:pt>
                <c:pt idx="16">
                  <c:v>19.210478946961917</c:v>
                </c:pt>
                <c:pt idx="17">
                  <c:v>19.172906035183583</c:v>
                </c:pt>
                <c:pt idx="18">
                  <c:v>17.407250449473679</c:v>
                </c:pt>
                <c:pt idx="19">
                  <c:v>14.855344634536396</c:v>
                </c:pt>
                <c:pt idx="20">
                  <c:v>16.849691982261096</c:v>
                </c:pt>
                <c:pt idx="21">
                  <c:v>19.384986955219919</c:v>
                </c:pt>
                <c:pt idx="22">
                  <c:v>19.969405851927217</c:v>
                </c:pt>
                <c:pt idx="23">
                  <c:v>19.847487833818928</c:v>
                </c:pt>
                <c:pt idx="24">
                  <c:v>19.460604087616424</c:v>
                </c:pt>
                <c:pt idx="25">
                  <c:v>17.183114457228356</c:v>
                </c:pt>
                <c:pt idx="26">
                  <c:v>14.947952062997091</c:v>
                </c:pt>
                <c:pt idx="27">
                  <c:v>18.659492949984518</c:v>
                </c:pt>
                <c:pt idx="28">
                  <c:v>19.651793771599266</c:v>
                </c:pt>
                <c:pt idx="29">
                  <c:v>19.665480797962218</c:v>
                </c:pt>
                <c:pt idx="30">
                  <c:v>19.624961627290272</c:v>
                </c:pt>
                <c:pt idx="31">
                  <c:v>19.69298186411298</c:v>
                </c:pt>
                <c:pt idx="32">
                  <c:v>17.506473413135126</c:v>
                </c:pt>
                <c:pt idx="33">
                  <c:v>15.002131973912549</c:v>
                </c:pt>
                <c:pt idx="34">
                  <c:v>18.84177240360777</c:v>
                </c:pt>
                <c:pt idx="35">
                  <c:v>19.717206782296593</c:v>
                </c:pt>
                <c:pt idx="36">
                  <c:v>19.872105713959083</c:v>
                </c:pt>
                <c:pt idx="37">
                  <c:v>20.026002789272972</c:v>
                </c:pt>
                <c:pt idx="38">
                  <c:v>19.610277986273477</c:v>
                </c:pt>
                <c:pt idx="39">
                  <c:v>17.378677498030829</c:v>
                </c:pt>
                <c:pt idx="40">
                  <c:v>15.144542976356684</c:v>
                </c:pt>
                <c:pt idx="41">
                  <c:v>19.129528760497312</c:v>
                </c:pt>
                <c:pt idx="42">
                  <c:v>19.907372955433527</c:v>
                </c:pt>
                <c:pt idx="43">
                  <c:v>19.592603388374826</c:v>
                </c:pt>
                <c:pt idx="44">
                  <c:v>19.996482120189736</c:v>
                </c:pt>
                <c:pt idx="45">
                  <c:v>19.706436048552479</c:v>
                </c:pt>
                <c:pt idx="46">
                  <c:v>17.409673675227907</c:v>
                </c:pt>
                <c:pt idx="47">
                  <c:v>14.946353768830383</c:v>
                </c:pt>
                <c:pt idx="48">
                  <c:v>17.13274144391389</c:v>
                </c:pt>
                <c:pt idx="49">
                  <c:v>19.248524445651444</c:v>
                </c:pt>
                <c:pt idx="50">
                  <c:v>19.953422398785118</c:v>
                </c:pt>
                <c:pt idx="51">
                  <c:v>19.817339494896171</c:v>
                </c:pt>
                <c:pt idx="52">
                  <c:v>19.441470973667354</c:v>
                </c:pt>
                <c:pt idx="53">
                  <c:v>17.26291668295973</c:v>
                </c:pt>
                <c:pt idx="54">
                  <c:v>14.726242800418101</c:v>
                </c:pt>
                <c:pt idx="55">
                  <c:v>18.531936979528091</c:v>
                </c:pt>
                <c:pt idx="56">
                  <c:v>19.520976796534175</c:v>
                </c:pt>
                <c:pt idx="57">
                  <c:v>19.828445620692225</c:v>
                </c:pt>
                <c:pt idx="58">
                  <c:v>19.525101310272785</c:v>
                </c:pt>
                <c:pt idx="60">
                  <c:v>19.586137839839111</c:v>
                </c:pt>
                <c:pt idx="61">
                  <c:v>17.393834428466693</c:v>
                </c:pt>
                <c:pt idx="62">
                  <c:v>14.869687231393968</c:v>
                </c:pt>
                <c:pt idx="63">
                  <c:v>18.524563503644845</c:v>
                </c:pt>
                <c:pt idx="64">
                  <c:v>19.37658199564255</c:v>
                </c:pt>
                <c:pt idx="65">
                  <c:v>19.703975592345515</c:v>
                </c:pt>
                <c:pt idx="66">
                  <c:v>19.770523903844577</c:v>
                </c:pt>
                <c:pt idx="67">
                  <c:v>19.506156037071275</c:v>
                </c:pt>
                <c:pt idx="68">
                  <c:v>17.333813594654213</c:v>
                </c:pt>
                <c:pt idx="69">
                  <c:v>14.96006482835768</c:v>
                </c:pt>
                <c:pt idx="70">
                  <c:v>18.561870559326742</c:v>
                </c:pt>
                <c:pt idx="71">
                  <c:v>19.621727046837677</c:v>
                </c:pt>
                <c:pt idx="72">
                  <c:v>19.67045453773633</c:v>
                </c:pt>
                <c:pt idx="73">
                  <c:v>19.853657450293614</c:v>
                </c:pt>
                <c:pt idx="74">
                  <c:v>19.644167009580766</c:v>
                </c:pt>
                <c:pt idx="75">
                  <c:v>17.076761574700999</c:v>
                </c:pt>
                <c:pt idx="76">
                  <c:v>15.266846974479162</c:v>
                </c:pt>
                <c:pt idx="77">
                  <c:v>18.933038404362261</c:v>
                </c:pt>
                <c:pt idx="78">
                  <c:v>19.531950725136692</c:v>
                </c:pt>
                <c:pt idx="79">
                  <c:v>19.259073997870455</c:v>
                </c:pt>
                <c:pt idx="80">
                  <c:v>19.158636775218881</c:v>
                </c:pt>
                <c:pt idx="81">
                  <c:v>19.388524204414374</c:v>
                </c:pt>
                <c:pt idx="82">
                  <c:v>17.046164900178582</c:v>
                </c:pt>
                <c:pt idx="83">
                  <c:v>14.742107897004397</c:v>
                </c:pt>
                <c:pt idx="84">
                  <c:v>19.008857072712615</c:v>
                </c:pt>
                <c:pt idx="85">
                  <c:v>19.669982254012751</c:v>
                </c:pt>
                <c:pt idx="86">
                  <c:v>19.825696414026712</c:v>
                </c:pt>
                <c:pt idx="87">
                  <c:v>19.913680175947491</c:v>
                </c:pt>
                <c:pt idx="88">
                  <c:v>19.597004065356209</c:v>
                </c:pt>
                <c:pt idx="89">
                  <c:v>17.590867070154463</c:v>
                </c:pt>
                <c:pt idx="90">
                  <c:v>15.173971758641581</c:v>
                </c:pt>
                <c:pt idx="91">
                  <c:v>18.831356643398426</c:v>
                </c:pt>
                <c:pt idx="92">
                  <c:v>19.665062978318922</c:v>
                </c:pt>
                <c:pt idx="93">
                  <c:v>19.791992775154363</c:v>
                </c:pt>
                <c:pt idx="94">
                  <c:v>19.941200899994215</c:v>
                </c:pt>
                <c:pt idx="95">
                  <c:v>19.692950283302569</c:v>
                </c:pt>
                <c:pt idx="96">
                  <c:v>17.611152389463328</c:v>
                </c:pt>
                <c:pt idx="97">
                  <c:v>15.079913317407627</c:v>
                </c:pt>
                <c:pt idx="98">
                  <c:v>18.862428368539497</c:v>
                </c:pt>
                <c:pt idx="99">
                  <c:v>19.863147047529811</c:v>
                </c:pt>
                <c:pt idx="100">
                  <c:v>19.916282350178477</c:v>
                </c:pt>
                <c:pt idx="101">
                  <c:v>19.948390842612419</c:v>
                </c:pt>
                <c:pt idx="102">
                  <c:v>19.080743697229121</c:v>
                </c:pt>
                <c:pt idx="103">
                  <c:v>18.068742746602691</c:v>
                </c:pt>
                <c:pt idx="104">
                  <c:v>14.910456192916342</c:v>
                </c:pt>
                <c:pt idx="105">
                  <c:v>18.046084547937724</c:v>
                </c:pt>
                <c:pt idx="106">
                  <c:v>19.560446532586933</c:v>
                </c:pt>
                <c:pt idx="107">
                  <c:v>19.502340244734537</c:v>
                </c:pt>
                <c:pt idx="108">
                  <c:v>19.869661446245118</c:v>
                </c:pt>
                <c:pt idx="109">
                  <c:v>18.849295299219854</c:v>
                </c:pt>
                <c:pt idx="110">
                  <c:v>17.05801498798278</c:v>
                </c:pt>
                <c:pt idx="111">
                  <c:v>14.185101572639329</c:v>
                </c:pt>
                <c:pt idx="112">
                  <c:v>17.235200738135283</c:v>
                </c:pt>
                <c:pt idx="113">
                  <c:v>19.564730746086383</c:v>
                </c:pt>
                <c:pt idx="114">
                  <c:v>19.787227695010497</c:v>
                </c:pt>
                <c:pt idx="115">
                  <c:v>19.867358127493922</c:v>
                </c:pt>
                <c:pt idx="116">
                  <c:v>19.772839064167215</c:v>
                </c:pt>
                <c:pt idx="117">
                  <c:v>17.688276289109439</c:v>
                </c:pt>
                <c:pt idx="118">
                  <c:v>15.085193931111126</c:v>
                </c:pt>
                <c:pt idx="119">
                  <c:v>18.267711744039055</c:v>
                </c:pt>
                <c:pt idx="120">
                  <c:v>19.929515406089095</c:v>
                </c:pt>
                <c:pt idx="121">
                  <c:v>19.173115073182107</c:v>
                </c:pt>
                <c:pt idx="122">
                  <c:v>19.966428903298979</c:v>
                </c:pt>
                <c:pt idx="123">
                  <c:v>19.895576733961686</c:v>
                </c:pt>
                <c:pt idx="124">
                  <c:v>17.939967878139186</c:v>
                </c:pt>
                <c:pt idx="125">
                  <c:v>15.059559772258833</c:v>
                </c:pt>
                <c:pt idx="126">
                  <c:v>17.99688898589784</c:v>
                </c:pt>
                <c:pt idx="127">
                  <c:v>19.694167221682399</c:v>
                </c:pt>
                <c:pt idx="128">
                  <c:v>19.728169508979587</c:v>
                </c:pt>
                <c:pt idx="129">
                  <c:v>19.866121245285086</c:v>
                </c:pt>
                <c:pt idx="130">
                  <c:v>19.70891307038827</c:v>
                </c:pt>
                <c:pt idx="131">
                  <c:v>17.620643717087358</c:v>
                </c:pt>
                <c:pt idx="132">
                  <c:v>14.866164976429118</c:v>
                </c:pt>
                <c:pt idx="133">
                  <c:v>18.260815902031517</c:v>
                </c:pt>
                <c:pt idx="134">
                  <c:v>19.75052448305874</c:v>
                </c:pt>
                <c:pt idx="135">
                  <c:v>19.888801166233215</c:v>
                </c:pt>
                <c:pt idx="136">
                  <c:v>19.91468776697884</c:v>
                </c:pt>
                <c:pt idx="137">
                  <c:v>19.782995044357047</c:v>
                </c:pt>
                <c:pt idx="138">
                  <c:v>17.698271928654059</c:v>
                </c:pt>
                <c:pt idx="139">
                  <c:v>14.958374004043312</c:v>
                </c:pt>
                <c:pt idx="140">
                  <c:v>18.106212347818573</c:v>
                </c:pt>
                <c:pt idx="141">
                  <c:v>19.660496156991261</c:v>
                </c:pt>
                <c:pt idx="142">
                  <c:v>19.700408199400613</c:v>
                </c:pt>
                <c:pt idx="143">
                  <c:v>19.850696962534244</c:v>
                </c:pt>
                <c:pt idx="144">
                  <c:v>19.72811768484998</c:v>
                </c:pt>
                <c:pt idx="145">
                  <c:v>17.486750742247764</c:v>
                </c:pt>
                <c:pt idx="146">
                  <c:v>14.813775272508707</c:v>
                </c:pt>
                <c:pt idx="147">
                  <c:v>17.17094162374654</c:v>
                </c:pt>
                <c:pt idx="148">
                  <c:v>19.447313967113903</c:v>
                </c:pt>
                <c:pt idx="149">
                  <c:v>19.775658956682701</c:v>
                </c:pt>
                <c:pt idx="150">
                  <c:v>19.435241464082175</c:v>
                </c:pt>
                <c:pt idx="151">
                  <c:v>19.528161386535309</c:v>
                </c:pt>
                <c:pt idx="152">
                  <c:v>17.468659986075323</c:v>
                </c:pt>
                <c:pt idx="153">
                  <c:v>14.655387600437159</c:v>
                </c:pt>
                <c:pt idx="154">
                  <c:v>17.698164179967247</c:v>
                </c:pt>
                <c:pt idx="155">
                  <c:v>18.827515847943481</c:v>
                </c:pt>
                <c:pt idx="156">
                  <c:v>19.213047376165228</c:v>
                </c:pt>
                <c:pt idx="157">
                  <c:v>19.279618170381415</c:v>
                </c:pt>
                <c:pt idx="158">
                  <c:v>18.523187542130195</c:v>
                </c:pt>
                <c:pt idx="159">
                  <c:v>17.815691142987184</c:v>
                </c:pt>
                <c:pt idx="160">
                  <c:v>16.175336046071777</c:v>
                </c:pt>
                <c:pt idx="161">
                  <c:v>17.765623021790404</c:v>
                </c:pt>
                <c:pt idx="162">
                  <c:v>18.827515847943481</c:v>
                </c:pt>
                <c:pt idx="163">
                  <c:v>19.213047376165228</c:v>
                </c:pt>
                <c:pt idx="164">
                  <c:v>19.073360996308175</c:v>
                </c:pt>
                <c:pt idx="165">
                  <c:v>19.196299216080515</c:v>
                </c:pt>
                <c:pt idx="166">
                  <c:v>17.815691142987184</c:v>
                </c:pt>
                <c:pt idx="167">
                  <c:v>16.175336046071777</c:v>
                </c:pt>
                <c:pt idx="168">
                  <c:v>17.940193966188456</c:v>
                </c:pt>
                <c:pt idx="169">
                  <c:v>18.202212627377708</c:v>
                </c:pt>
                <c:pt idx="170">
                  <c:v>18.263421154271846</c:v>
                </c:pt>
                <c:pt idx="171">
                  <c:v>17.856230274744355</c:v>
                </c:pt>
                <c:pt idx="172">
                  <c:v>16.700773139612753</c:v>
                </c:pt>
                <c:pt idx="173">
                  <c:v>16.135012443803827</c:v>
                </c:pt>
                <c:pt idx="174">
                  <c:v>15.692020713670807</c:v>
                </c:pt>
                <c:pt idx="175">
                  <c:v>17.940193966188456</c:v>
                </c:pt>
                <c:pt idx="176">
                  <c:v>18.202212627377708</c:v>
                </c:pt>
                <c:pt idx="177">
                  <c:v>18.263421154271846</c:v>
                </c:pt>
                <c:pt idx="178">
                  <c:v>17.856230274744355</c:v>
                </c:pt>
                <c:pt idx="179">
                  <c:v>16.700773139612753</c:v>
                </c:pt>
                <c:pt idx="180">
                  <c:v>16.135012443803827</c:v>
                </c:pt>
                <c:pt idx="181">
                  <c:v>15.692020713670807</c:v>
                </c:pt>
                <c:pt idx="182">
                  <c:v>17.940193966188456</c:v>
                </c:pt>
                <c:pt idx="183">
                  <c:v>18.202212627377708</c:v>
                </c:pt>
                <c:pt idx="184">
                  <c:v>18.263421154271846</c:v>
                </c:pt>
                <c:pt idx="185">
                  <c:v>17.856230274744355</c:v>
                </c:pt>
                <c:pt idx="186">
                  <c:v>16.700773139612753</c:v>
                </c:pt>
                <c:pt idx="187">
                  <c:v>16.135012443803827</c:v>
                </c:pt>
                <c:pt idx="188">
                  <c:v>15.692020713670807</c:v>
                </c:pt>
                <c:pt idx="189">
                  <c:v>17.940193966188456</c:v>
                </c:pt>
                <c:pt idx="190">
                  <c:v>18.202212627377708</c:v>
                </c:pt>
                <c:pt idx="191">
                  <c:v>18.263421154271846</c:v>
                </c:pt>
                <c:pt idx="192">
                  <c:v>17.856230274744355</c:v>
                </c:pt>
                <c:pt idx="193">
                  <c:v>16.700773139612753</c:v>
                </c:pt>
                <c:pt idx="194">
                  <c:v>16.135012443803827</c:v>
                </c:pt>
                <c:pt idx="195">
                  <c:v>15.692020713670807</c:v>
                </c:pt>
                <c:pt idx="196">
                  <c:v>17.940193966188456</c:v>
                </c:pt>
                <c:pt idx="197">
                  <c:v>18.202212627377708</c:v>
                </c:pt>
                <c:pt idx="198">
                  <c:v>18.263421154271846</c:v>
                </c:pt>
                <c:pt idx="199">
                  <c:v>17.856230274744355</c:v>
                </c:pt>
                <c:pt idx="200">
                  <c:v>16.700773139612753</c:v>
                </c:pt>
                <c:pt idx="201">
                  <c:v>16.135012443803827</c:v>
                </c:pt>
                <c:pt idx="202">
                  <c:v>15.692020713670807</c:v>
                </c:pt>
                <c:pt idx="203">
                  <c:v>17.940193966188456</c:v>
                </c:pt>
                <c:pt idx="204">
                  <c:v>18.202212627377708</c:v>
                </c:pt>
                <c:pt idx="205">
                  <c:v>18.263421154271846</c:v>
                </c:pt>
                <c:pt idx="206">
                  <c:v>17.856230274744355</c:v>
                </c:pt>
                <c:pt idx="207">
                  <c:v>16.700773139612753</c:v>
                </c:pt>
                <c:pt idx="208">
                  <c:v>16.135012443803827</c:v>
                </c:pt>
                <c:pt idx="209">
                  <c:v>15.692020713670807</c:v>
                </c:pt>
                <c:pt idx="210">
                  <c:v>17.940193966188456</c:v>
                </c:pt>
                <c:pt idx="211">
                  <c:v>18.202212627377708</c:v>
                </c:pt>
                <c:pt idx="212">
                  <c:v>18.263421154271846</c:v>
                </c:pt>
                <c:pt idx="213">
                  <c:v>17.856230274744355</c:v>
                </c:pt>
                <c:pt idx="214">
                  <c:v>16.700773139612753</c:v>
                </c:pt>
                <c:pt idx="215">
                  <c:v>16.135012443803827</c:v>
                </c:pt>
                <c:pt idx="216">
                  <c:v>15.692020713670807</c:v>
                </c:pt>
                <c:pt idx="217">
                  <c:v>17.940193966188456</c:v>
                </c:pt>
                <c:pt idx="218">
                  <c:v>18.202212627377708</c:v>
                </c:pt>
                <c:pt idx="219">
                  <c:v>18.263421154271846</c:v>
                </c:pt>
                <c:pt idx="220">
                  <c:v>17.856230274744355</c:v>
                </c:pt>
                <c:pt idx="221">
                  <c:v>16.700773139612753</c:v>
                </c:pt>
                <c:pt idx="222">
                  <c:v>16.135012443803827</c:v>
                </c:pt>
                <c:pt idx="223">
                  <c:v>15.692020713670807</c:v>
                </c:pt>
                <c:pt idx="224">
                  <c:v>17.940193966188456</c:v>
                </c:pt>
                <c:pt idx="225">
                  <c:v>18.202212627377708</c:v>
                </c:pt>
                <c:pt idx="226">
                  <c:v>18.263421154271846</c:v>
                </c:pt>
                <c:pt idx="227">
                  <c:v>17.856230274744355</c:v>
                </c:pt>
                <c:pt idx="228">
                  <c:v>16.700773139612753</c:v>
                </c:pt>
                <c:pt idx="229">
                  <c:v>16.135012443803827</c:v>
                </c:pt>
                <c:pt idx="230">
                  <c:v>15.692020713670807</c:v>
                </c:pt>
                <c:pt idx="231">
                  <c:v>17.940193966188456</c:v>
                </c:pt>
                <c:pt idx="232">
                  <c:v>18.202212627377708</c:v>
                </c:pt>
                <c:pt idx="233">
                  <c:v>18.263421154271846</c:v>
                </c:pt>
                <c:pt idx="234">
                  <c:v>17.856230274744355</c:v>
                </c:pt>
                <c:pt idx="235">
                  <c:v>16.700773139612753</c:v>
                </c:pt>
                <c:pt idx="236">
                  <c:v>16.135012443803827</c:v>
                </c:pt>
                <c:pt idx="237">
                  <c:v>15.692020713670807</c:v>
                </c:pt>
                <c:pt idx="238">
                  <c:v>17.940193966188456</c:v>
                </c:pt>
                <c:pt idx="239">
                  <c:v>18.202212627377708</c:v>
                </c:pt>
                <c:pt idx="240">
                  <c:v>18.263421154271846</c:v>
                </c:pt>
                <c:pt idx="241">
                  <c:v>17.856230274744355</c:v>
                </c:pt>
                <c:pt idx="242">
                  <c:v>16.700773139612753</c:v>
                </c:pt>
                <c:pt idx="243">
                  <c:v>16.135012443803827</c:v>
                </c:pt>
                <c:pt idx="244">
                  <c:v>15.692020713670807</c:v>
                </c:pt>
                <c:pt idx="245">
                  <c:v>17.940193966188456</c:v>
                </c:pt>
                <c:pt idx="246">
                  <c:v>18.202212627377708</c:v>
                </c:pt>
                <c:pt idx="247">
                  <c:v>18.263421154271846</c:v>
                </c:pt>
                <c:pt idx="248">
                  <c:v>17.856230274744355</c:v>
                </c:pt>
                <c:pt idx="249">
                  <c:v>16.700773139612753</c:v>
                </c:pt>
                <c:pt idx="250">
                  <c:v>16.135012443803827</c:v>
                </c:pt>
                <c:pt idx="251">
                  <c:v>15.692020713670807</c:v>
                </c:pt>
                <c:pt idx="252">
                  <c:v>17.940193966188456</c:v>
                </c:pt>
                <c:pt idx="253">
                  <c:v>18.202212627377708</c:v>
                </c:pt>
                <c:pt idx="254">
                  <c:v>18.263421154271846</c:v>
                </c:pt>
                <c:pt idx="255">
                  <c:v>17.856230274744355</c:v>
                </c:pt>
                <c:pt idx="256">
                  <c:v>16.700773139612753</c:v>
                </c:pt>
                <c:pt idx="257">
                  <c:v>16.135012443803827</c:v>
                </c:pt>
                <c:pt idx="258">
                  <c:v>15.692020713670807</c:v>
                </c:pt>
                <c:pt idx="259">
                  <c:v>17.940193966188456</c:v>
                </c:pt>
                <c:pt idx="260">
                  <c:v>18.202212627377708</c:v>
                </c:pt>
                <c:pt idx="261">
                  <c:v>18.263421154271846</c:v>
                </c:pt>
                <c:pt idx="262">
                  <c:v>17.856230274744355</c:v>
                </c:pt>
                <c:pt idx="263">
                  <c:v>16.700773139612753</c:v>
                </c:pt>
                <c:pt idx="264">
                  <c:v>16.135012443803827</c:v>
                </c:pt>
                <c:pt idx="265">
                  <c:v>15.692020713670807</c:v>
                </c:pt>
                <c:pt idx="266">
                  <c:v>17.940193966188456</c:v>
                </c:pt>
                <c:pt idx="267">
                  <c:v>18.202212627377708</c:v>
                </c:pt>
                <c:pt idx="268">
                  <c:v>18.263421154271846</c:v>
                </c:pt>
                <c:pt idx="269">
                  <c:v>17.856230274744355</c:v>
                </c:pt>
                <c:pt idx="270">
                  <c:v>16.700773139612753</c:v>
                </c:pt>
                <c:pt idx="271">
                  <c:v>16.135012443803827</c:v>
                </c:pt>
                <c:pt idx="272">
                  <c:v>15.692020713670807</c:v>
                </c:pt>
                <c:pt idx="273">
                  <c:v>17.940193966188456</c:v>
                </c:pt>
                <c:pt idx="274">
                  <c:v>18.202212627377708</c:v>
                </c:pt>
                <c:pt idx="275">
                  <c:v>18.263421154271846</c:v>
                </c:pt>
                <c:pt idx="276">
                  <c:v>17.856230274744355</c:v>
                </c:pt>
                <c:pt idx="277">
                  <c:v>16.700773139612753</c:v>
                </c:pt>
                <c:pt idx="278">
                  <c:v>16.135012443803827</c:v>
                </c:pt>
                <c:pt idx="279">
                  <c:v>15.692020713670807</c:v>
                </c:pt>
                <c:pt idx="280">
                  <c:v>17.940193966188456</c:v>
                </c:pt>
                <c:pt idx="281">
                  <c:v>18.202212627377708</c:v>
                </c:pt>
                <c:pt idx="282">
                  <c:v>18.263421154271846</c:v>
                </c:pt>
                <c:pt idx="283">
                  <c:v>17.856230274744355</c:v>
                </c:pt>
                <c:pt idx="284">
                  <c:v>16.700773139612753</c:v>
                </c:pt>
                <c:pt idx="285">
                  <c:v>16.135012443803827</c:v>
                </c:pt>
                <c:pt idx="286">
                  <c:v>15.692020713670807</c:v>
                </c:pt>
                <c:pt idx="287">
                  <c:v>17.940193966188456</c:v>
                </c:pt>
                <c:pt idx="288">
                  <c:v>18.202212627377708</c:v>
                </c:pt>
                <c:pt idx="289">
                  <c:v>18.263421154271846</c:v>
                </c:pt>
                <c:pt idx="290">
                  <c:v>17.856230274744355</c:v>
                </c:pt>
                <c:pt idx="291">
                  <c:v>16.700773139612753</c:v>
                </c:pt>
                <c:pt idx="292">
                  <c:v>16.135012443803827</c:v>
                </c:pt>
                <c:pt idx="293">
                  <c:v>15.692020713670807</c:v>
                </c:pt>
                <c:pt idx="294">
                  <c:v>17.940193966188456</c:v>
                </c:pt>
                <c:pt idx="295">
                  <c:v>18.202212627377708</c:v>
                </c:pt>
                <c:pt idx="296">
                  <c:v>18.263421154271846</c:v>
                </c:pt>
                <c:pt idx="297">
                  <c:v>17.856230274744355</c:v>
                </c:pt>
                <c:pt idx="298">
                  <c:v>16.700773139612753</c:v>
                </c:pt>
                <c:pt idx="299">
                  <c:v>16.135012443803827</c:v>
                </c:pt>
                <c:pt idx="300">
                  <c:v>15.692020713670807</c:v>
                </c:pt>
                <c:pt idx="301">
                  <c:v>17.940193966188456</c:v>
                </c:pt>
                <c:pt idx="302">
                  <c:v>18.202212627377708</c:v>
                </c:pt>
                <c:pt idx="303">
                  <c:v>18.263421154271846</c:v>
                </c:pt>
                <c:pt idx="304">
                  <c:v>17.856230274744355</c:v>
                </c:pt>
                <c:pt idx="305">
                  <c:v>19.83490452188115</c:v>
                </c:pt>
                <c:pt idx="306">
                  <c:v>18.337917282630627</c:v>
                </c:pt>
                <c:pt idx="307">
                  <c:v>16.155194387873848</c:v>
                </c:pt>
                <c:pt idx="308">
                  <c:v>19.603069346457076</c:v>
                </c:pt>
                <c:pt idx="309">
                  <c:v>20.571457637857165</c:v>
                </c:pt>
                <c:pt idx="310">
                  <c:v>20.671357009379754</c:v>
                </c:pt>
                <c:pt idx="311">
                  <c:v>20.830084592965516</c:v>
                </c:pt>
                <c:pt idx="312">
                  <c:v>20.42002245828003</c:v>
                </c:pt>
                <c:pt idx="313">
                  <c:v>18.541205861750548</c:v>
                </c:pt>
                <c:pt idx="314">
                  <c:v>16.314034847221478</c:v>
                </c:pt>
                <c:pt idx="315">
                  <c:v>19.369671830480193</c:v>
                </c:pt>
                <c:pt idx="316">
                  <c:v>20.751757225838819</c:v>
                </c:pt>
                <c:pt idx="317">
                  <c:v>20.633230528787369</c:v>
                </c:pt>
                <c:pt idx="318">
                  <c:v>20.776926001566078</c:v>
                </c:pt>
                <c:pt idx="319">
                  <c:v>20.36203616493788</c:v>
                </c:pt>
                <c:pt idx="320">
                  <c:v>18.757652508378008</c:v>
                </c:pt>
                <c:pt idx="321">
                  <c:v>16.30078044493148</c:v>
                </c:pt>
                <c:pt idx="322">
                  <c:v>19.911853355328422</c:v>
                </c:pt>
                <c:pt idx="323">
                  <c:v>20.693217703843136</c:v>
                </c:pt>
                <c:pt idx="324">
                  <c:v>20.677343733473595</c:v>
                </c:pt>
                <c:pt idx="325">
                  <c:v>20.801032886100234</c:v>
                </c:pt>
                <c:pt idx="326">
                  <c:v>20.411041603694251</c:v>
                </c:pt>
                <c:pt idx="327">
                  <c:v>18.64274671811728</c:v>
                </c:pt>
                <c:pt idx="328">
                  <c:v>16.272847589091246</c:v>
                </c:pt>
                <c:pt idx="329">
                  <c:v>19.655069024162731</c:v>
                </c:pt>
                <c:pt idx="330">
                  <c:v>20.575229554262993</c:v>
                </c:pt>
                <c:pt idx="331">
                  <c:v>20.748660450318201</c:v>
                </c:pt>
                <c:pt idx="332">
                  <c:v>17.76378206357726</c:v>
                </c:pt>
                <c:pt idx="333">
                  <c:v>18.383817542886142</c:v>
                </c:pt>
                <c:pt idx="334">
                  <c:v>17.741662017993924</c:v>
                </c:pt>
                <c:pt idx="335">
                  <c:v>16.594984320544164</c:v>
                </c:pt>
                <c:pt idx="336">
                  <c:v>19.93235318603428</c:v>
                </c:pt>
                <c:pt idx="337">
                  <c:v>20.478078837259279</c:v>
                </c:pt>
                <c:pt idx="338">
                  <c:v>20.792285078027913</c:v>
                </c:pt>
                <c:pt idx="339">
                  <c:v>20.74996597987165</c:v>
                </c:pt>
                <c:pt idx="340">
                  <c:v>20.278912290915802</c:v>
                </c:pt>
                <c:pt idx="341">
                  <c:v>19.005900947287262</c:v>
                </c:pt>
                <c:pt idx="342">
                  <c:v>16.468959653353469</c:v>
                </c:pt>
                <c:pt idx="343">
                  <c:v>19.983196431008203</c:v>
                </c:pt>
                <c:pt idx="344">
                  <c:v>20.65892083034322</c:v>
                </c:pt>
                <c:pt idx="345">
                  <c:v>20.61889387736537</c:v>
                </c:pt>
                <c:pt idx="346">
                  <c:v>20.695110004952717</c:v>
                </c:pt>
                <c:pt idx="347">
                  <c:v>20.404981181593826</c:v>
                </c:pt>
                <c:pt idx="348">
                  <c:v>19.002975545482993</c:v>
                </c:pt>
                <c:pt idx="349">
                  <c:v>17.061514157005394</c:v>
                </c:pt>
                <c:pt idx="350">
                  <c:v>20.21394145347039</c:v>
                </c:pt>
                <c:pt idx="351">
                  <c:v>20.80494102001661</c:v>
                </c:pt>
                <c:pt idx="352">
                  <c:v>20.775181446491107</c:v>
                </c:pt>
                <c:pt idx="353">
                  <c:v>20.765642109232314</c:v>
                </c:pt>
                <c:pt idx="354">
                  <c:v>20.355883079583048</c:v>
                </c:pt>
                <c:pt idx="355">
                  <c:v>18.543957782314827</c:v>
                </c:pt>
                <c:pt idx="356">
                  <c:v>16.377373614660812</c:v>
                </c:pt>
                <c:pt idx="357">
                  <c:v>19.571411419161979</c:v>
                </c:pt>
                <c:pt idx="358">
                  <c:v>18.291621806231024</c:v>
                </c:pt>
                <c:pt idx="359">
                  <c:v>13.139490453241311</c:v>
                </c:pt>
                <c:pt idx="360">
                  <c:v>16.325826819136498</c:v>
                </c:pt>
                <c:pt idx="361">
                  <c:v>18.031225105594071</c:v>
                </c:pt>
                <c:pt idx="362">
                  <c:v>16.696853852001524</c:v>
                </c:pt>
                <c:pt idx="363">
                  <c:v>14.820456195928115</c:v>
                </c:pt>
                <c:pt idx="364">
                  <c:v>18.078989947477147</c:v>
                </c:pt>
                <c:pt idx="365">
                  <c:v>17.93129296146261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960-A943-AFCB-4450689E1A49}"/>
            </c:ext>
          </c:extLst>
        </c:ser>
        <c:ser>
          <c:idx val="1"/>
          <c:order val="1"/>
          <c:tx>
            <c:v>2020</c:v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Power!$B$3:$B$368</c:f>
              <c:numCache>
                <c:formatCode>m/d/yy</c:formatCode>
                <c:ptCount val="366"/>
                <c:pt idx="0">
                  <c:v>43466</c:v>
                </c:pt>
                <c:pt idx="1">
                  <c:v>43467</c:v>
                </c:pt>
                <c:pt idx="2">
                  <c:v>43468</c:v>
                </c:pt>
                <c:pt idx="3">
                  <c:v>43469</c:v>
                </c:pt>
                <c:pt idx="4">
                  <c:v>43470</c:v>
                </c:pt>
                <c:pt idx="5">
                  <c:v>43471</c:v>
                </c:pt>
                <c:pt idx="6">
                  <c:v>43472</c:v>
                </c:pt>
                <c:pt idx="7">
                  <c:v>43473</c:v>
                </c:pt>
                <c:pt idx="8">
                  <c:v>43474</c:v>
                </c:pt>
                <c:pt idx="9">
                  <c:v>43475</c:v>
                </c:pt>
                <c:pt idx="10">
                  <c:v>43476</c:v>
                </c:pt>
                <c:pt idx="11">
                  <c:v>43477</c:v>
                </c:pt>
                <c:pt idx="12">
                  <c:v>43478</c:v>
                </c:pt>
                <c:pt idx="13">
                  <c:v>43479</c:v>
                </c:pt>
                <c:pt idx="14">
                  <c:v>43480</c:v>
                </c:pt>
                <c:pt idx="15">
                  <c:v>43481</c:v>
                </c:pt>
                <c:pt idx="16">
                  <c:v>43482</c:v>
                </c:pt>
                <c:pt idx="17">
                  <c:v>43483</c:v>
                </c:pt>
                <c:pt idx="18">
                  <c:v>43484</c:v>
                </c:pt>
                <c:pt idx="19">
                  <c:v>43485</c:v>
                </c:pt>
                <c:pt idx="20">
                  <c:v>43486</c:v>
                </c:pt>
                <c:pt idx="21">
                  <c:v>43487</c:v>
                </c:pt>
                <c:pt idx="22">
                  <c:v>43488</c:v>
                </c:pt>
                <c:pt idx="23">
                  <c:v>43489</c:v>
                </c:pt>
                <c:pt idx="24">
                  <c:v>43490</c:v>
                </c:pt>
                <c:pt idx="25">
                  <c:v>43491</c:v>
                </c:pt>
                <c:pt idx="26">
                  <c:v>43492</c:v>
                </c:pt>
                <c:pt idx="27">
                  <c:v>43493</c:v>
                </c:pt>
                <c:pt idx="28">
                  <c:v>43494</c:v>
                </c:pt>
                <c:pt idx="29">
                  <c:v>43495</c:v>
                </c:pt>
                <c:pt idx="30">
                  <c:v>43496</c:v>
                </c:pt>
                <c:pt idx="31">
                  <c:v>43497</c:v>
                </c:pt>
                <c:pt idx="32">
                  <c:v>43498</c:v>
                </c:pt>
                <c:pt idx="33">
                  <c:v>43499</c:v>
                </c:pt>
                <c:pt idx="34">
                  <c:v>43500</c:v>
                </c:pt>
                <c:pt idx="35">
                  <c:v>43501</c:v>
                </c:pt>
                <c:pt idx="36">
                  <c:v>43502</c:v>
                </c:pt>
                <c:pt idx="37">
                  <c:v>43503</c:v>
                </c:pt>
                <c:pt idx="38">
                  <c:v>43504</c:v>
                </c:pt>
                <c:pt idx="39">
                  <c:v>43505</c:v>
                </c:pt>
                <c:pt idx="40">
                  <c:v>43506</c:v>
                </c:pt>
                <c:pt idx="41">
                  <c:v>43507</c:v>
                </c:pt>
                <c:pt idx="42">
                  <c:v>43508</c:v>
                </c:pt>
                <c:pt idx="43">
                  <c:v>43509</c:v>
                </c:pt>
                <c:pt idx="44">
                  <c:v>43510</c:v>
                </c:pt>
                <c:pt idx="45">
                  <c:v>43511</c:v>
                </c:pt>
                <c:pt idx="46">
                  <c:v>43512</c:v>
                </c:pt>
                <c:pt idx="47">
                  <c:v>43513</c:v>
                </c:pt>
                <c:pt idx="48">
                  <c:v>43514</c:v>
                </c:pt>
                <c:pt idx="49">
                  <c:v>43515</c:v>
                </c:pt>
                <c:pt idx="50">
                  <c:v>43516</c:v>
                </c:pt>
                <c:pt idx="51">
                  <c:v>43517</c:v>
                </c:pt>
                <c:pt idx="52">
                  <c:v>43518</c:v>
                </c:pt>
                <c:pt idx="53">
                  <c:v>43519</c:v>
                </c:pt>
                <c:pt idx="54">
                  <c:v>43520</c:v>
                </c:pt>
                <c:pt idx="55">
                  <c:v>43521</c:v>
                </c:pt>
                <c:pt idx="56">
                  <c:v>43522</c:v>
                </c:pt>
                <c:pt idx="57">
                  <c:v>43523</c:v>
                </c:pt>
                <c:pt idx="58">
                  <c:v>43524</c:v>
                </c:pt>
                <c:pt idx="60">
                  <c:v>43525</c:v>
                </c:pt>
                <c:pt idx="61">
                  <c:v>43526</c:v>
                </c:pt>
                <c:pt idx="62">
                  <c:v>43527</c:v>
                </c:pt>
                <c:pt idx="63">
                  <c:v>43528</c:v>
                </c:pt>
                <c:pt idx="64">
                  <c:v>43529</c:v>
                </c:pt>
                <c:pt idx="65">
                  <c:v>43530</c:v>
                </c:pt>
                <c:pt idx="66">
                  <c:v>43531</c:v>
                </c:pt>
                <c:pt idx="67">
                  <c:v>43532</c:v>
                </c:pt>
                <c:pt idx="68">
                  <c:v>43533</c:v>
                </c:pt>
                <c:pt idx="69">
                  <c:v>43534</c:v>
                </c:pt>
                <c:pt idx="70">
                  <c:v>43535</c:v>
                </c:pt>
                <c:pt idx="71">
                  <c:v>43536</c:v>
                </c:pt>
                <c:pt idx="72">
                  <c:v>43537</c:v>
                </c:pt>
                <c:pt idx="73">
                  <c:v>43538</c:v>
                </c:pt>
                <c:pt idx="74">
                  <c:v>43539</c:v>
                </c:pt>
                <c:pt idx="75">
                  <c:v>43540</c:v>
                </c:pt>
                <c:pt idx="76">
                  <c:v>43541</c:v>
                </c:pt>
                <c:pt idx="77">
                  <c:v>43542</c:v>
                </c:pt>
                <c:pt idx="78">
                  <c:v>43543</c:v>
                </c:pt>
                <c:pt idx="79">
                  <c:v>43544</c:v>
                </c:pt>
                <c:pt idx="80">
                  <c:v>43545</c:v>
                </c:pt>
                <c:pt idx="81">
                  <c:v>43546</c:v>
                </c:pt>
                <c:pt idx="82">
                  <c:v>43547</c:v>
                </c:pt>
                <c:pt idx="83">
                  <c:v>43548</c:v>
                </c:pt>
                <c:pt idx="84">
                  <c:v>43549</c:v>
                </c:pt>
                <c:pt idx="85">
                  <c:v>43550</c:v>
                </c:pt>
                <c:pt idx="86">
                  <c:v>43551</c:v>
                </c:pt>
                <c:pt idx="87">
                  <c:v>43552</c:v>
                </c:pt>
                <c:pt idx="88">
                  <c:v>43553</c:v>
                </c:pt>
                <c:pt idx="89">
                  <c:v>43554</c:v>
                </c:pt>
                <c:pt idx="90">
                  <c:v>43555</c:v>
                </c:pt>
                <c:pt idx="91">
                  <c:v>43556</c:v>
                </c:pt>
                <c:pt idx="92">
                  <c:v>43557</c:v>
                </c:pt>
                <c:pt idx="93">
                  <c:v>43558</c:v>
                </c:pt>
                <c:pt idx="94">
                  <c:v>43559</c:v>
                </c:pt>
                <c:pt idx="95">
                  <c:v>43560</c:v>
                </c:pt>
                <c:pt idx="96">
                  <c:v>43561</c:v>
                </c:pt>
                <c:pt idx="97">
                  <c:v>43562</c:v>
                </c:pt>
                <c:pt idx="98">
                  <c:v>43563</c:v>
                </c:pt>
                <c:pt idx="99">
                  <c:v>43564</c:v>
                </c:pt>
                <c:pt idx="100">
                  <c:v>43565</c:v>
                </c:pt>
                <c:pt idx="101">
                  <c:v>43566</c:v>
                </c:pt>
                <c:pt idx="102">
                  <c:v>43567</c:v>
                </c:pt>
                <c:pt idx="103">
                  <c:v>43568</c:v>
                </c:pt>
                <c:pt idx="104">
                  <c:v>43569</c:v>
                </c:pt>
                <c:pt idx="105">
                  <c:v>43570</c:v>
                </c:pt>
                <c:pt idx="106">
                  <c:v>43571</c:v>
                </c:pt>
                <c:pt idx="107">
                  <c:v>43572</c:v>
                </c:pt>
                <c:pt idx="108">
                  <c:v>43573</c:v>
                </c:pt>
                <c:pt idx="109">
                  <c:v>43574</c:v>
                </c:pt>
                <c:pt idx="110">
                  <c:v>43575</c:v>
                </c:pt>
                <c:pt idx="111">
                  <c:v>43576</c:v>
                </c:pt>
                <c:pt idx="112">
                  <c:v>43577</c:v>
                </c:pt>
                <c:pt idx="113">
                  <c:v>43578</c:v>
                </c:pt>
                <c:pt idx="114">
                  <c:v>43579</c:v>
                </c:pt>
                <c:pt idx="115">
                  <c:v>43580</c:v>
                </c:pt>
                <c:pt idx="116">
                  <c:v>43581</c:v>
                </c:pt>
                <c:pt idx="117">
                  <c:v>43582</c:v>
                </c:pt>
                <c:pt idx="118">
                  <c:v>43583</c:v>
                </c:pt>
                <c:pt idx="119">
                  <c:v>43584</c:v>
                </c:pt>
                <c:pt idx="120">
                  <c:v>43585</c:v>
                </c:pt>
                <c:pt idx="121">
                  <c:v>43586</c:v>
                </c:pt>
                <c:pt idx="122">
                  <c:v>43587</c:v>
                </c:pt>
                <c:pt idx="123">
                  <c:v>43588</c:v>
                </c:pt>
                <c:pt idx="124">
                  <c:v>43589</c:v>
                </c:pt>
                <c:pt idx="125">
                  <c:v>43590</c:v>
                </c:pt>
                <c:pt idx="126">
                  <c:v>43591</c:v>
                </c:pt>
                <c:pt idx="127">
                  <c:v>43592</c:v>
                </c:pt>
                <c:pt idx="128">
                  <c:v>43593</c:v>
                </c:pt>
                <c:pt idx="129">
                  <c:v>43594</c:v>
                </c:pt>
                <c:pt idx="130">
                  <c:v>43595</c:v>
                </c:pt>
                <c:pt idx="131">
                  <c:v>43596</c:v>
                </c:pt>
                <c:pt idx="132">
                  <c:v>43597</c:v>
                </c:pt>
                <c:pt idx="133">
                  <c:v>43598</c:v>
                </c:pt>
                <c:pt idx="134">
                  <c:v>43599</c:v>
                </c:pt>
                <c:pt idx="135">
                  <c:v>43600</c:v>
                </c:pt>
                <c:pt idx="136">
                  <c:v>43601</c:v>
                </c:pt>
                <c:pt idx="137">
                  <c:v>43602</c:v>
                </c:pt>
                <c:pt idx="138">
                  <c:v>43603</c:v>
                </c:pt>
                <c:pt idx="139">
                  <c:v>43604</c:v>
                </c:pt>
                <c:pt idx="140">
                  <c:v>43605</c:v>
                </c:pt>
                <c:pt idx="141">
                  <c:v>43606</c:v>
                </c:pt>
                <c:pt idx="142">
                  <c:v>43607</c:v>
                </c:pt>
                <c:pt idx="143">
                  <c:v>43608</c:v>
                </c:pt>
                <c:pt idx="144">
                  <c:v>43609</c:v>
                </c:pt>
                <c:pt idx="145">
                  <c:v>43610</c:v>
                </c:pt>
                <c:pt idx="146">
                  <c:v>43611</c:v>
                </c:pt>
                <c:pt idx="147">
                  <c:v>43612</c:v>
                </c:pt>
                <c:pt idx="148">
                  <c:v>43613</c:v>
                </c:pt>
                <c:pt idx="149">
                  <c:v>43614</c:v>
                </c:pt>
                <c:pt idx="150">
                  <c:v>43615</c:v>
                </c:pt>
                <c:pt idx="151">
                  <c:v>43616</c:v>
                </c:pt>
                <c:pt idx="152">
                  <c:v>43617</c:v>
                </c:pt>
                <c:pt idx="153">
                  <c:v>43618</c:v>
                </c:pt>
                <c:pt idx="154">
                  <c:v>43619</c:v>
                </c:pt>
                <c:pt idx="155">
                  <c:v>43620</c:v>
                </c:pt>
                <c:pt idx="156">
                  <c:v>43621</c:v>
                </c:pt>
                <c:pt idx="157">
                  <c:v>43622</c:v>
                </c:pt>
                <c:pt idx="158">
                  <c:v>43623</c:v>
                </c:pt>
                <c:pt idx="159">
                  <c:v>43624</c:v>
                </c:pt>
                <c:pt idx="160">
                  <c:v>43625</c:v>
                </c:pt>
                <c:pt idx="161">
                  <c:v>43626</c:v>
                </c:pt>
                <c:pt idx="162">
                  <c:v>43627</c:v>
                </c:pt>
                <c:pt idx="163">
                  <c:v>43628</c:v>
                </c:pt>
                <c:pt idx="164">
                  <c:v>43629</c:v>
                </c:pt>
                <c:pt idx="165">
                  <c:v>43630</c:v>
                </c:pt>
                <c:pt idx="166">
                  <c:v>43631</c:v>
                </c:pt>
                <c:pt idx="167">
                  <c:v>43632</c:v>
                </c:pt>
                <c:pt idx="168">
                  <c:v>43633</c:v>
                </c:pt>
                <c:pt idx="169">
                  <c:v>43634</c:v>
                </c:pt>
                <c:pt idx="170">
                  <c:v>43635</c:v>
                </c:pt>
                <c:pt idx="171">
                  <c:v>43636</c:v>
                </c:pt>
                <c:pt idx="172">
                  <c:v>43637</c:v>
                </c:pt>
                <c:pt idx="173">
                  <c:v>43638</c:v>
                </c:pt>
                <c:pt idx="174">
                  <c:v>43639</c:v>
                </c:pt>
                <c:pt idx="175">
                  <c:v>43640</c:v>
                </c:pt>
                <c:pt idx="176">
                  <c:v>43641</c:v>
                </c:pt>
                <c:pt idx="177">
                  <c:v>43642</c:v>
                </c:pt>
                <c:pt idx="178">
                  <c:v>43643</c:v>
                </c:pt>
                <c:pt idx="179">
                  <c:v>43644</c:v>
                </c:pt>
                <c:pt idx="180">
                  <c:v>43645</c:v>
                </c:pt>
                <c:pt idx="181">
                  <c:v>43646</c:v>
                </c:pt>
                <c:pt idx="182">
                  <c:v>43647</c:v>
                </c:pt>
                <c:pt idx="183">
                  <c:v>43648</c:v>
                </c:pt>
                <c:pt idx="184">
                  <c:v>43649</c:v>
                </c:pt>
                <c:pt idx="185">
                  <c:v>43650</c:v>
                </c:pt>
                <c:pt idx="186">
                  <c:v>43651</c:v>
                </c:pt>
                <c:pt idx="187">
                  <c:v>43652</c:v>
                </c:pt>
                <c:pt idx="188">
                  <c:v>43653</c:v>
                </c:pt>
                <c:pt idx="189">
                  <c:v>43654</c:v>
                </c:pt>
                <c:pt idx="190">
                  <c:v>43655</c:v>
                </c:pt>
                <c:pt idx="191">
                  <c:v>43656</c:v>
                </c:pt>
                <c:pt idx="192">
                  <c:v>43657</c:v>
                </c:pt>
                <c:pt idx="193">
                  <c:v>43658</c:v>
                </c:pt>
                <c:pt idx="194">
                  <c:v>43659</c:v>
                </c:pt>
                <c:pt idx="195">
                  <c:v>43660</c:v>
                </c:pt>
                <c:pt idx="196">
                  <c:v>43661</c:v>
                </c:pt>
                <c:pt idx="197">
                  <c:v>43662</c:v>
                </c:pt>
                <c:pt idx="198">
                  <c:v>43663</c:v>
                </c:pt>
                <c:pt idx="199">
                  <c:v>43664</c:v>
                </c:pt>
                <c:pt idx="200">
                  <c:v>43665</c:v>
                </c:pt>
                <c:pt idx="201">
                  <c:v>43666</c:v>
                </c:pt>
                <c:pt idx="202">
                  <c:v>43667</c:v>
                </c:pt>
                <c:pt idx="203">
                  <c:v>43668</c:v>
                </c:pt>
                <c:pt idx="204">
                  <c:v>43669</c:v>
                </c:pt>
                <c:pt idx="205">
                  <c:v>43670</c:v>
                </c:pt>
                <c:pt idx="206">
                  <c:v>43671</c:v>
                </c:pt>
                <c:pt idx="207">
                  <c:v>43672</c:v>
                </c:pt>
                <c:pt idx="208">
                  <c:v>43673</c:v>
                </c:pt>
                <c:pt idx="209">
                  <c:v>43674</c:v>
                </c:pt>
                <c:pt idx="210">
                  <c:v>43675</c:v>
                </c:pt>
                <c:pt idx="211">
                  <c:v>43676</c:v>
                </c:pt>
                <c:pt idx="212">
                  <c:v>43677</c:v>
                </c:pt>
                <c:pt idx="213">
                  <c:v>43678</c:v>
                </c:pt>
                <c:pt idx="214">
                  <c:v>43679</c:v>
                </c:pt>
                <c:pt idx="215">
                  <c:v>43680</c:v>
                </c:pt>
                <c:pt idx="216">
                  <c:v>43681</c:v>
                </c:pt>
                <c:pt idx="217">
                  <c:v>43682</c:v>
                </c:pt>
                <c:pt idx="218">
                  <c:v>43683</c:v>
                </c:pt>
                <c:pt idx="219">
                  <c:v>43684</c:v>
                </c:pt>
                <c:pt idx="220">
                  <c:v>43685</c:v>
                </c:pt>
                <c:pt idx="221">
                  <c:v>43686</c:v>
                </c:pt>
                <c:pt idx="222">
                  <c:v>43687</c:v>
                </c:pt>
                <c:pt idx="223">
                  <c:v>43688</c:v>
                </c:pt>
                <c:pt idx="224">
                  <c:v>43689</c:v>
                </c:pt>
                <c:pt idx="225">
                  <c:v>43690</c:v>
                </c:pt>
                <c:pt idx="226">
                  <c:v>43691</c:v>
                </c:pt>
                <c:pt idx="227">
                  <c:v>43692</c:v>
                </c:pt>
                <c:pt idx="228">
                  <c:v>43693</c:v>
                </c:pt>
                <c:pt idx="229">
                  <c:v>43694</c:v>
                </c:pt>
                <c:pt idx="230">
                  <c:v>43695</c:v>
                </c:pt>
                <c:pt idx="231">
                  <c:v>43696</c:v>
                </c:pt>
                <c:pt idx="232">
                  <c:v>43697</c:v>
                </c:pt>
                <c:pt idx="233">
                  <c:v>43698</c:v>
                </c:pt>
                <c:pt idx="234">
                  <c:v>43699</c:v>
                </c:pt>
                <c:pt idx="235">
                  <c:v>43700</c:v>
                </c:pt>
                <c:pt idx="236">
                  <c:v>43701</c:v>
                </c:pt>
                <c:pt idx="237">
                  <c:v>43702</c:v>
                </c:pt>
                <c:pt idx="238">
                  <c:v>43703</c:v>
                </c:pt>
                <c:pt idx="239">
                  <c:v>43704</c:v>
                </c:pt>
                <c:pt idx="240">
                  <c:v>43705</c:v>
                </c:pt>
                <c:pt idx="241">
                  <c:v>43706</c:v>
                </c:pt>
                <c:pt idx="242">
                  <c:v>43707</c:v>
                </c:pt>
                <c:pt idx="243">
                  <c:v>43708</c:v>
                </c:pt>
                <c:pt idx="244">
                  <c:v>43709</c:v>
                </c:pt>
                <c:pt idx="245">
                  <c:v>43710</c:v>
                </c:pt>
                <c:pt idx="246">
                  <c:v>43711</c:v>
                </c:pt>
                <c:pt idx="247">
                  <c:v>43712</c:v>
                </c:pt>
                <c:pt idx="248">
                  <c:v>43713</c:v>
                </c:pt>
                <c:pt idx="249">
                  <c:v>43714</c:v>
                </c:pt>
                <c:pt idx="250">
                  <c:v>43715</c:v>
                </c:pt>
                <c:pt idx="251">
                  <c:v>43716</c:v>
                </c:pt>
                <c:pt idx="252">
                  <c:v>43717</c:v>
                </c:pt>
                <c:pt idx="253">
                  <c:v>43718</c:v>
                </c:pt>
                <c:pt idx="254">
                  <c:v>43719</c:v>
                </c:pt>
                <c:pt idx="255">
                  <c:v>43720</c:v>
                </c:pt>
                <c:pt idx="256">
                  <c:v>43721</c:v>
                </c:pt>
                <c:pt idx="257">
                  <c:v>43722</c:v>
                </c:pt>
                <c:pt idx="258">
                  <c:v>43723</c:v>
                </c:pt>
                <c:pt idx="259">
                  <c:v>43724</c:v>
                </c:pt>
                <c:pt idx="260">
                  <c:v>43725</c:v>
                </c:pt>
                <c:pt idx="261">
                  <c:v>43726</c:v>
                </c:pt>
                <c:pt idx="262">
                  <c:v>43727</c:v>
                </c:pt>
                <c:pt idx="263">
                  <c:v>43728</c:v>
                </c:pt>
                <c:pt idx="264">
                  <c:v>43729</c:v>
                </c:pt>
                <c:pt idx="265">
                  <c:v>43730</c:v>
                </c:pt>
                <c:pt idx="266">
                  <c:v>43731</c:v>
                </c:pt>
                <c:pt idx="267">
                  <c:v>43732</c:v>
                </c:pt>
                <c:pt idx="268">
                  <c:v>43733</c:v>
                </c:pt>
                <c:pt idx="269">
                  <c:v>43734</c:v>
                </c:pt>
                <c:pt idx="270">
                  <c:v>43735</c:v>
                </c:pt>
                <c:pt idx="271">
                  <c:v>43736</c:v>
                </c:pt>
                <c:pt idx="272">
                  <c:v>43737</c:v>
                </c:pt>
                <c:pt idx="273">
                  <c:v>43738</c:v>
                </c:pt>
                <c:pt idx="274">
                  <c:v>43739</c:v>
                </c:pt>
                <c:pt idx="275">
                  <c:v>43740</c:v>
                </c:pt>
                <c:pt idx="276">
                  <c:v>43741</c:v>
                </c:pt>
                <c:pt idx="277">
                  <c:v>43742</c:v>
                </c:pt>
                <c:pt idx="278">
                  <c:v>43743</c:v>
                </c:pt>
                <c:pt idx="279">
                  <c:v>43744</c:v>
                </c:pt>
                <c:pt idx="280">
                  <c:v>43745</c:v>
                </c:pt>
                <c:pt idx="281">
                  <c:v>43746</c:v>
                </c:pt>
                <c:pt idx="282">
                  <c:v>43747</c:v>
                </c:pt>
                <c:pt idx="283">
                  <c:v>43748</c:v>
                </c:pt>
                <c:pt idx="284">
                  <c:v>43749</c:v>
                </c:pt>
                <c:pt idx="285">
                  <c:v>43750</c:v>
                </c:pt>
                <c:pt idx="286">
                  <c:v>43751</c:v>
                </c:pt>
                <c:pt idx="287">
                  <c:v>43752</c:v>
                </c:pt>
                <c:pt idx="288">
                  <c:v>43753</c:v>
                </c:pt>
                <c:pt idx="289">
                  <c:v>43754</c:v>
                </c:pt>
                <c:pt idx="290">
                  <c:v>43755</c:v>
                </c:pt>
                <c:pt idx="291">
                  <c:v>43756</c:v>
                </c:pt>
                <c:pt idx="292">
                  <c:v>43757</c:v>
                </c:pt>
                <c:pt idx="293">
                  <c:v>43758</c:v>
                </c:pt>
                <c:pt idx="294">
                  <c:v>43759</c:v>
                </c:pt>
                <c:pt idx="295">
                  <c:v>43760</c:v>
                </c:pt>
                <c:pt idx="296">
                  <c:v>43761</c:v>
                </c:pt>
                <c:pt idx="297">
                  <c:v>43762</c:v>
                </c:pt>
                <c:pt idx="298">
                  <c:v>43763</c:v>
                </c:pt>
                <c:pt idx="299">
                  <c:v>43764</c:v>
                </c:pt>
                <c:pt idx="300">
                  <c:v>43765</c:v>
                </c:pt>
                <c:pt idx="301">
                  <c:v>43766</c:v>
                </c:pt>
                <c:pt idx="302">
                  <c:v>43767</c:v>
                </c:pt>
                <c:pt idx="303">
                  <c:v>43768</c:v>
                </c:pt>
                <c:pt idx="304">
                  <c:v>43769</c:v>
                </c:pt>
                <c:pt idx="305">
                  <c:v>43770</c:v>
                </c:pt>
                <c:pt idx="306">
                  <c:v>43771</c:v>
                </c:pt>
                <c:pt idx="307">
                  <c:v>43772</c:v>
                </c:pt>
                <c:pt idx="308">
                  <c:v>43773</c:v>
                </c:pt>
                <c:pt idx="309">
                  <c:v>43774</c:v>
                </c:pt>
                <c:pt idx="310">
                  <c:v>43775</c:v>
                </c:pt>
                <c:pt idx="311">
                  <c:v>43776</c:v>
                </c:pt>
                <c:pt idx="312">
                  <c:v>43777</c:v>
                </c:pt>
                <c:pt idx="313">
                  <c:v>43778</c:v>
                </c:pt>
                <c:pt idx="314">
                  <c:v>43779</c:v>
                </c:pt>
                <c:pt idx="315">
                  <c:v>43780</c:v>
                </c:pt>
                <c:pt idx="316">
                  <c:v>43781</c:v>
                </c:pt>
                <c:pt idx="317">
                  <c:v>43782</c:v>
                </c:pt>
                <c:pt idx="318">
                  <c:v>43783</c:v>
                </c:pt>
                <c:pt idx="319">
                  <c:v>43784</c:v>
                </c:pt>
                <c:pt idx="320">
                  <c:v>43785</c:v>
                </c:pt>
                <c:pt idx="321">
                  <c:v>43786</c:v>
                </c:pt>
                <c:pt idx="322">
                  <c:v>43787</c:v>
                </c:pt>
                <c:pt idx="323">
                  <c:v>43788</c:v>
                </c:pt>
                <c:pt idx="324">
                  <c:v>43789</c:v>
                </c:pt>
                <c:pt idx="325">
                  <c:v>43790</c:v>
                </c:pt>
                <c:pt idx="326">
                  <c:v>43791</c:v>
                </c:pt>
                <c:pt idx="327">
                  <c:v>43792</c:v>
                </c:pt>
                <c:pt idx="328">
                  <c:v>43793</c:v>
                </c:pt>
                <c:pt idx="329">
                  <c:v>43794</c:v>
                </c:pt>
                <c:pt idx="330">
                  <c:v>43795</c:v>
                </c:pt>
                <c:pt idx="331">
                  <c:v>43796</c:v>
                </c:pt>
                <c:pt idx="332">
                  <c:v>43797</c:v>
                </c:pt>
                <c:pt idx="333">
                  <c:v>43798</c:v>
                </c:pt>
                <c:pt idx="334">
                  <c:v>43799</c:v>
                </c:pt>
                <c:pt idx="335">
                  <c:v>43800</c:v>
                </c:pt>
                <c:pt idx="336">
                  <c:v>43801</c:v>
                </c:pt>
                <c:pt idx="337">
                  <c:v>43802</c:v>
                </c:pt>
                <c:pt idx="338">
                  <c:v>43803</c:v>
                </c:pt>
                <c:pt idx="339">
                  <c:v>43804</c:v>
                </c:pt>
                <c:pt idx="340">
                  <c:v>43805</c:v>
                </c:pt>
                <c:pt idx="341">
                  <c:v>43806</c:v>
                </c:pt>
                <c:pt idx="342">
                  <c:v>43807</c:v>
                </c:pt>
                <c:pt idx="343">
                  <c:v>43808</c:v>
                </c:pt>
                <c:pt idx="344">
                  <c:v>43809</c:v>
                </c:pt>
                <c:pt idx="345">
                  <c:v>43810</c:v>
                </c:pt>
                <c:pt idx="346">
                  <c:v>43811</c:v>
                </c:pt>
                <c:pt idx="347">
                  <c:v>43812</c:v>
                </c:pt>
                <c:pt idx="348">
                  <c:v>43813</c:v>
                </c:pt>
                <c:pt idx="349">
                  <c:v>43814</c:v>
                </c:pt>
                <c:pt idx="350">
                  <c:v>43815</c:v>
                </c:pt>
                <c:pt idx="351">
                  <c:v>43816</c:v>
                </c:pt>
                <c:pt idx="352">
                  <c:v>43817</c:v>
                </c:pt>
                <c:pt idx="353">
                  <c:v>43818</c:v>
                </c:pt>
                <c:pt idx="354">
                  <c:v>43819</c:v>
                </c:pt>
                <c:pt idx="355">
                  <c:v>43820</c:v>
                </c:pt>
                <c:pt idx="356">
                  <c:v>43821</c:v>
                </c:pt>
                <c:pt idx="357">
                  <c:v>43822</c:v>
                </c:pt>
                <c:pt idx="358">
                  <c:v>43823</c:v>
                </c:pt>
                <c:pt idx="359">
                  <c:v>43824</c:v>
                </c:pt>
                <c:pt idx="360">
                  <c:v>43825</c:v>
                </c:pt>
                <c:pt idx="361">
                  <c:v>43826</c:v>
                </c:pt>
                <c:pt idx="362">
                  <c:v>43827</c:v>
                </c:pt>
                <c:pt idx="363">
                  <c:v>43828</c:v>
                </c:pt>
                <c:pt idx="364">
                  <c:v>43829</c:v>
                </c:pt>
                <c:pt idx="365">
                  <c:v>43830</c:v>
                </c:pt>
              </c:numCache>
            </c:numRef>
          </c:cat>
          <c:val>
            <c:numRef>
              <c:f>'Ground Transportation'!$V$3:$V$368</c:f>
              <c:numCache>
                <c:formatCode>0.00</c:formatCode>
                <c:ptCount val="366"/>
                <c:pt idx="0">
                  <c:v>13.856394533925686</c:v>
                </c:pt>
                <c:pt idx="1">
                  <c:v>17.256187542374899</c:v>
                </c:pt>
                <c:pt idx="2">
                  <c:v>18.333030326584971</c:v>
                </c:pt>
                <c:pt idx="3">
                  <c:v>16.69168552177743</c:v>
                </c:pt>
                <c:pt idx="4">
                  <c:v>14.155259354606805</c:v>
                </c:pt>
                <c:pt idx="5">
                  <c:v>18.120144572848865</c:v>
                </c:pt>
                <c:pt idx="6">
                  <c:v>19.504968103639627</c:v>
                </c:pt>
                <c:pt idx="7">
                  <c:v>19.789033771288832</c:v>
                </c:pt>
                <c:pt idx="8">
                  <c:v>19.892564048634295</c:v>
                </c:pt>
                <c:pt idx="9">
                  <c:v>19.864280688194501</c:v>
                </c:pt>
                <c:pt idx="10">
                  <c:v>18.229570769598652</c:v>
                </c:pt>
                <c:pt idx="11">
                  <c:v>15.484720365320717</c:v>
                </c:pt>
                <c:pt idx="12">
                  <c:v>19.307687591289628</c:v>
                </c:pt>
                <c:pt idx="13">
                  <c:v>20.03468036750948</c:v>
                </c:pt>
                <c:pt idx="14">
                  <c:v>20.177038489597248</c:v>
                </c:pt>
                <c:pt idx="15">
                  <c:v>20.192538293177744</c:v>
                </c:pt>
                <c:pt idx="16">
                  <c:v>19.891241528249854</c:v>
                </c:pt>
                <c:pt idx="17">
                  <c:v>18.375617231838991</c:v>
                </c:pt>
                <c:pt idx="18">
                  <c:v>15.610053743808734</c:v>
                </c:pt>
                <c:pt idx="19">
                  <c:v>17.966348711666022</c:v>
                </c:pt>
                <c:pt idx="20">
                  <c:v>19.62215260762483</c:v>
                </c:pt>
                <c:pt idx="21">
                  <c:v>19.741380602275392</c:v>
                </c:pt>
                <c:pt idx="22">
                  <c:v>19.243512670621708</c:v>
                </c:pt>
                <c:pt idx="23">
                  <c:v>18.03528205221011</c:v>
                </c:pt>
                <c:pt idx="24">
                  <c:v>15.9308019413312</c:v>
                </c:pt>
                <c:pt idx="25">
                  <c:v>13.535646256292674</c:v>
                </c:pt>
                <c:pt idx="26">
                  <c:v>17.30395797227834</c:v>
                </c:pt>
                <c:pt idx="27">
                  <c:v>18.191297068002623</c:v>
                </c:pt>
                <c:pt idx="28">
                  <c:v>18.196355806300424</c:v>
                </c:pt>
                <c:pt idx="29">
                  <c:v>18.148144399875491</c:v>
                </c:pt>
                <c:pt idx="30">
                  <c:v>17.701256683747062</c:v>
                </c:pt>
                <c:pt idx="31">
                  <c:v>16.060987557774165</c:v>
                </c:pt>
                <c:pt idx="32">
                  <c:v>14.021158480570945</c:v>
                </c:pt>
                <c:pt idx="33">
                  <c:v>17.093216505531327</c:v>
                </c:pt>
                <c:pt idx="34">
                  <c:v>17.937476459821724</c:v>
                </c:pt>
                <c:pt idx="35">
                  <c:v>18.269544992582745</c:v>
                </c:pt>
                <c:pt idx="36">
                  <c:v>18.779888372231433</c:v>
                </c:pt>
                <c:pt idx="37">
                  <c:v>18.084291364621148</c:v>
                </c:pt>
                <c:pt idx="38">
                  <c:v>15.963038742515923</c:v>
                </c:pt>
                <c:pt idx="39">
                  <c:v>13.551205705257187</c:v>
                </c:pt>
                <c:pt idx="40">
                  <c:v>17.659731401007718</c:v>
                </c:pt>
                <c:pt idx="41">
                  <c:v>18.197973174172329</c:v>
                </c:pt>
                <c:pt idx="42">
                  <c:v>18.33002306289297</c:v>
                </c:pt>
                <c:pt idx="43">
                  <c:v>18.812873868108966</c:v>
                </c:pt>
                <c:pt idx="44">
                  <c:v>18.605914255173222</c:v>
                </c:pt>
                <c:pt idx="45">
                  <c:v>16.42446548286776</c:v>
                </c:pt>
                <c:pt idx="46">
                  <c:v>13.905140028745601</c:v>
                </c:pt>
                <c:pt idx="47">
                  <c:v>16.729252464703727</c:v>
                </c:pt>
                <c:pt idx="48">
                  <c:v>18.344867037160149</c:v>
                </c:pt>
                <c:pt idx="49">
                  <c:v>18.361754096610078</c:v>
                </c:pt>
                <c:pt idx="50">
                  <c:v>18.545913171691961</c:v>
                </c:pt>
                <c:pt idx="51">
                  <c:v>18.060502210843541</c:v>
                </c:pt>
                <c:pt idx="52">
                  <c:v>16.003736950402473</c:v>
                </c:pt>
                <c:pt idx="53">
                  <c:v>13.544204960335987</c:v>
                </c:pt>
                <c:pt idx="54">
                  <c:v>17.773312787673582</c:v>
                </c:pt>
                <c:pt idx="55">
                  <c:v>18.376974352585268</c:v>
                </c:pt>
                <c:pt idx="56">
                  <c:v>18.645718582172453</c:v>
                </c:pt>
                <c:pt idx="57">
                  <c:v>19.151538556712985</c:v>
                </c:pt>
                <c:pt idx="58">
                  <c:v>18.856992697789533</c:v>
                </c:pt>
                <c:pt idx="59">
                  <c:v>16.689322499716123</c:v>
                </c:pt>
                <c:pt idx="60">
                  <c:v>14.100726911679581</c:v>
                </c:pt>
                <c:pt idx="61">
                  <c:v>18.685863933611383</c:v>
                </c:pt>
                <c:pt idx="62">
                  <c:v>19.369227632903542</c:v>
                </c:pt>
                <c:pt idx="63">
                  <c:v>19.332211860405963</c:v>
                </c:pt>
                <c:pt idx="64">
                  <c:v>19.375167650083256</c:v>
                </c:pt>
                <c:pt idx="65">
                  <c:v>19.095458361979901</c:v>
                </c:pt>
                <c:pt idx="66">
                  <c:v>16.423993713084155</c:v>
                </c:pt>
                <c:pt idx="67">
                  <c:v>13.843208591644482</c:v>
                </c:pt>
                <c:pt idx="68">
                  <c:v>18.37294767354506</c:v>
                </c:pt>
                <c:pt idx="69">
                  <c:v>18.277110943300634</c:v>
                </c:pt>
                <c:pt idx="70">
                  <c:v>18.517609017018898</c:v>
                </c:pt>
                <c:pt idx="71">
                  <c:v>18.263379741516673</c:v>
                </c:pt>
                <c:pt idx="72">
                  <c:v>17.710347005083079</c:v>
                </c:pt>
                <c:pt idx="73">
                  <c:v>13.610905191012984</c:v>
                </c:pt>
                <c:pt idx="74">
                  <c:v>11.366366489417304</c:v>
                </c:pt>
                <c:pt idx="75">
                  <c:v>15.343183824967104</c:v>
                </c:pt>
                <c:pt idx="76">
                  <c:v>15.467398529905701</c:v>
                </c:pt>
                <c:pt idx="77">
                  <c:v>14.633950393745744</c:v>
                </c:pt>
                <c:pt idx="78">
                  <c:v>14.41682015641203</c:v>
                </c:pt>
                <c:pt idx="79">
                  <c:v>14.41682015641203</c:v>
                </c:pt>
                <c:pt idx="80">
                  <c:v>10.671944238902261</c:v>
                </c:pt>
                <c:pt idx="81">
                  <c:v>7.2746278566659743</c:v>
                </c:pt>
                <c:pt idx="82">
                  <c:v>12.361960939120738</c:v>
                </c:pt>
                <c:pt idx="83">
                  <c:v>12.402662314455101</c:v>
                </c:pt>
                <c:pt idx="84">
                  <c:v>12.363498211234472</c:v>
                </c:pt>
                <c:pt idx="85">
                  <c:v>12.466071884831088</c:v>
                </c:pt>
                <c:pt idx="86">
                  <c:v>12.272412878252343</c:v>
                </c:pt>
                <c:pt idx="87">
                  <c:v>8.9768822145890876</c:v>
                </c:pt>
                <c:pt idx="88">
                  <c:v>6.5251244774544448</c:v>
                </c:pt>
                <c:pt idx="89">
                  <c:v>11.166085066757988</c:v>
                </c:pt>
                <c:pt idx="90">
                  <c:v>11.945776518491524</c:v>
                </c:pt>
                <c:pt idx="91">
                  <c:v>11.78974688560521</c:v>
                </c:pt>
                <c:pt idx="92">
                  <c:v>11.833118351660529</c:v>
                </c:pt>
                <c:pt idx="93">
                  <c:v>12.349144852449147</c:v>
                </c:pt>
                <c:pt idx="94">
                  <c:v>8.7280208732874822</c:v>
                </c:pt>
                <c:pt idx="95">
                  <c:v>6.479977782611579</c:v>
                </c:pt>
                <c:pt idx="96">
                  <c:v>10.348349827003235</c:v>
                </c:pt>
                <c:pt idx="97">
                  <c:v>12.129878218399064</c:v>
                </c:pt>
                <c:pt idx="98">
                  <c:v>12.196792198807266</c:v>
                </c:pt>
                <c:pt idx="99">
                  <c:v>12.315234215316071</c:v>
                </c:pt>
                <c:pt idx="100">
                  <c:v>11.002041028004538</c:v>
                </c:pt>
                <c:pt idx="101">
                  <c:v>9.6187324332743085</c:v>
                </c:pt>
                <c:pt idx="102">
                  <c:v>7.002179379436356</c:v>
                </c:pt>
                <c:pt idx="103">
                  <c:v>10.525693420816797</c:v>
                </c:pt>
                <c:pt idx="104">
                  <c:v>12.17678943679535</c:v>
                </c:pt>
                <c:pt idx="105">
                  <c:v>12.646424391381466</c:v>
                </c:pt>
                <c:pt idx="106">
                  <c:v>12.763389938449858</c:v>
                </c:pt>
                <c:pt idx="107">
                  <c:v>12.843707003860281</c:v>
                </c:pt>
                <c:pt idx="108">
                  <c:v>9.9091847418021128</c:v>
                </c:pt>
                <c:pt idx="109">
                  <c:v>7.1786577103152176</c:v>
                </c:pt>
                <c:pt idx="110">
                  <c:v>12.085169635817488</c:v>
                </c:pt>
                <c:pt idx="111">
                  <c:v>12.593087860896453</c:v>
                </c:pt>
                <c:pt idx="112">
                  <c:v>13.001372040583989</c:v>
                </c:pt>
                <c:pt idx="113">
                  <c:v>12.897420606066561</c:v>
                </c:pt>
                <c:pt idx="114">
                  <c:v>13.153070033294082</c:v>
                </c:pt>
                <c:pt idx="115">
                  <c:v>10.230298664927334</c:v>
                </c:pt>
                <c:pt idx="116">
                  <c:v>7.975408530659732</c:v>
                </c:pt>
                <c:pt idx="117">
                  <c:v>12.351504313904725</c:v>
                </c:pt>
                <c:pt idx="118">
                  <c:v>13.409012842602273</c:v>
                </c:pt>
                <c:pt idx="119">
                  <c:v>13.527077996909703</c:v>
                </c:pt>
                <c:pt idx="120">
                  <c:v>14.093851373382266</c:v>
                </c:pt>
                <c:pt idx="121">
                  <c:v>11.550534969477503</c:v>
                </c:pt>
                <c:pt idx="122">
                  <c:v>10.818264783976067</c:v>
                </c:pt>
                <c:pt idx="123">
                  <c:v>7.9518779047121493</c:v>
                </c:pt>
                <c:pt idx="124">
                  <c:v>12.180032928005799</c:v>
                </c:pt>
                <c:pt idx="125">
                  <c:v>12.586941885660657</c:v>
                </c:pt>
                <c:pt idx="126">
                  <c:v>13.522171882762654</c:v>
                </c:pt>
                <c:pt idx="127">
                  <c:v>13.753598549861474</c:v>
                </c:pt>
                <c:pt idx="128">
                  <c:v>13.857228690550905</c:v>
                </c:pt>
                <c:pt idx="129">
                  <c:v>11.665465808461514</c:v>
                </c:pt>
                <c:pt idx="130">
                  <c:v>8.1554101776600874</c:v>
                </c:pt>
                <c:pt idx="131">
                  <c:v>12.726631166752011</c:v>
                </c:pt>
                <c:pt idx="132">
                  <c:v>13.968330298345661</c:v>
                </c:pt>
                <c:pt idx="133">
                  <c:v>14.069524749312091</c:v>
                </c:pt>
                <c:pt idx="134">
                  <c:v>14.29839892674168</c:v>
                </c:pt>
                <c:pt idx="135">
                  <c:v>14.739668742808327</c:v>
                </c:pt>
                <c:pt idx="136">
                  <c:v>11.898268315060465</c:v>
                </c:pt>
                <c:pt idx="137">
                  <c:v>8.5617312249565369</c:v>
                </c:pt>
                <c:pt idx="138">
                  <c:v>13.652322726297987</c:v>
                </c:pt>
                <c:pt idx="139">
                  <c:v>14.280336299231278</c:v>
                </c:pt>
                <c:pt idx="140">
                  <c:v>13.952711811604816</c:v>
                </c:pt>
                <c:pt idx="141">
                  <c:v>13.169550795462433</c:v>
                </c:pt>
                <c:pt idx="142">
                  <c:v>14.210228031511091</c:v>
                </c:pt>
                <c:pt idx="143">
                  <c:v>11.098569698932291</c:v>
                </c:pt>
                <c:pt idx="144">
                  <c:v>8.6070187664671582</c:v>
                </c:pt>
                <c:pt idx="145">
                  <c:v>11.846153149987407</c:v>
                </c:pt>
                <c:pt idx="146">
                  <c:v>13.749767948165623</c:v>
                </c:pt>
                <c:pt idx="147">
                  <c:v>14.667893310499711</c:v>
                </c:pt>
                <c:pt idx="148">
                  <c:v>14.515760910333045</c:v>
                </c:pt>
                <c:pt idx="149">
                  <c:v>15.488945862718488</c:v>
                </c:pt>
                <c:pt idx="150">
                  <c:v>13.111504321842439</c:v>
                </c:pt>
                <c:pt idx="151">
                  <c:v>10.100777194505016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960-A943-AFCB-4450689E1A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39330287"/>
        <c:axId val="2139230591"/>
      </c:lineChart>
      <c:dateAx>
        <c:axId val="2139330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mmm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N"/>
          </a:p>
        </c:txPr>
        <c:crossAx val="2139230591"/>
        <c:crosses val="autoZero"/>
        <c:auto val="1"/>
        <c:lblOffset val="100"/>
        <c:baseTimeUnit val="days"/>
        <c:majorUnit val="1"/>
        <c:majorTimeUnit val="months"/>
      </c:dateAx>
      <c:valAx>
        <c:axId val="2139230591"/>
        <c:scaling>
          <c:orientation val="minMax"/>
        </c:scaling>
        <c:delete val="0"/>
        <c:axPos val="l"/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N"/>
          </a:p>
        </c:txPr>
        <c:crossAx val="21393302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4886877964776746"/>
          <c:y val="0.16255762467154694"/>
          <c:w val="0.25223543711241925"/>
          <c:h val="4.6989719066757009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CN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Globe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2019</c:v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Power!$B$3:$B$368</c:f>
              <c:numCache>
                <c:formatCode>m/d/yy</c:formatCode>
                <c:ptCount val="366"/>
                <c:pt idx="0">
                  <c:v>43466</c:v>
                </c:pt>
                <c:pt idx="1">
                  <c:v>43467</c:v>
                </c:pt>
                <c:pt idx="2">
                  <c:v>43468</c:v>
                </c:pt>
                <c:pt idx="3">
                  <c:v>43469</c:v>
                </c:pt>
                <c:pt idx="4">
                  <c:v>43470</c:v>
                </c:pt>
                <c:pt idx="5">
                  <c:v>43471</c:v>
                </c:pt>
                <c:pt idx="6">
                  <c:v>43472</c:v>
                </c:pt>
                <c:pt idx="7">
                  <c:v>43473</c:v>
                </c:pt>
                <c:pt idx="8">
                  <c:v>43474</c:v>
                </c:pt>
                <c:pt idx="9">
                  <c:v>43475</c:v>
                </c:pt>
                <c:pt idx="10">
                  <c:v>43476</c:v>
                </c:pt>
                <c:pt idx="11">
                  <c:v>43477</c:v>
                </c:pt>
                <c:pt idx="12">
                  <c:v>43478</c:v>
                </c:pt>
                <c:pt idx="13">
                  <c:v>43479</c:v>
                </c:pt>
                <c:pt idx="14">
                  <c:v>43480</c:v>
                </c:pt>
                <c:pt idx="15">
                  <c:v>43481</c:v>
                </c:pt>
                <c:pt idx="16">
                  <c:v>43482</c:v>
                </c:pt>
                <c:pt idx="17">
                  <c:v>43483</c:v>
                </c:pt>
                <c:pt idx="18">
                  <c:v>43484</c:v>
                </c:pt>
                <c:pt idx="19">
                  <c:v>43485</c:v>
                </c:pt>
                <c:pt idx="20">
                  <c:v>43486</c:v>
                </c:pt>
                <c:pt idx="21">
                  <c:v>43487</c:v>
                </c:pt>
                <c:pt idx="22">
                  <c:v>43488</c:v>
                </c:pt>
                <c:pt idx="23">
                  <c:v>43489</c:v>
                </c:pt>
                <c:pt idx="24">
                  <c:v>43490</c:v>
                </c:pt>
                <c:pt idx="25">
                  <c:v>43491</c:v>
                </c:pt>
                <c:pt idx="26">
                  <c:v>43492</c:v>
                </c:pt>
                <c:pt idx="27">
                  <c:v>43493</c:v>
                </c:pt>
                <c:pt idx="28">
                  <c:v>43494</c:v>
                </c:pt>
                <c:pt idx="29">
                  <c:v>43495</c:v>
                </c:pt>
                <c:pt idx="30">
                  <c:v>43496</c:v>
                </c:pt>
                <c:pt idx="31">
                  <c:v>43497</c:v>
                </c:pt>
                <c:pt idx="32">
                  <c:v>43498</c:v>
                </c:pt>
                <c:pt idx="33">
                  <c:v>43499</c:v>
                </c:pt>
                <c:pt idx="34">
                  <c:v>43500</c:v>
                </c:pt>
                <c:pt idx="35">
                  <c:v>43501</c:v>
                </c:pt>
                <c:pt idx="36">
                  <c:v>43502</c:v>
                </c:pt>
                <c:pt idx="37">
                  <c:v>43503</c:v>
                </c:pt>
                <c:pt idx="38">
                  <c:v>43504</c:v>
                </c:pt>
                <c:pt idx="39">
                  <c:v>43505</c:v>
                </c:pt>
                <c:pt idx="40">
                  <c:v>43506</c:v>
                </c:pt>
                <c:pt idx="41">
                  <c:v>43507</c:v>
                </c:pt>
                <c:pt idx="42">
                  <c:v>43508</c:v>
                </c:pt>
                <c:pt idx="43">
                  <c:v>43509</c:v>
                </c:pt>
                <c:pt idx="44">
                  <c:v>43510</c:v>
                </c:pt>
                <c:pt idx="45">
                  <c:v>43511</c:v>
                </c:pt>
                <c:pt idx="46">
                  <c:v>43512</c:v>
                </c:pt>
                <c:pt idx="47">
                  <c:v>43513</c:v>
                </c:pt>
                <c:pt idx="48">
                  <c:v>43514</c:v>
                </c:pt>
                <c:pt idx="49">
                  <c:v>43515</c:v>
                </c:pt>
                <c:pt idx="50">
                  <c:v>43516</c:v>
                </c:pt>
                <c:pt idx="51">
                  <c:v>43517</c:v>
                </c:pt>
                <c:pt idx="52">
                  <c:v>43518</c:v>
                </c:pt>
                <c:pt idx="53">
                  <c:v>43519</c:v>
                </c:pt>
                <c:pt idx="54">
                  <c:v>43520</c:v>
                </c:pt>
                <c:pt idx="55">
                  <c:v>43521</c:v>
                </c:pt>
                <c:pt idx="56">
                  <c:v>43522</c:v>
                </c:pt>
                <c:pt idx="57">
                  <c:v>43523</c:v>
                </c:pt>
                <c:pt idx="58">
                  <c:v>43524</c:v>
                </c:pt>
                <c:pt idx="60">
                  <c:v>43525</c:v>
                </c:pt>
                <c:pt idx="61">
                  <c:v>43526</c:v>
                </c:pt>
                <c:pt idx="62">
                  <c:v>43527</c:v>
                </c:pt>
                <c:pt idx="63">
                  <c:v>43528</c:v>
                </c:pt>
                <c:pt idx="64">
                  <c:v>43529</c:v>
                </c:pt>
                <c:pt idx="65">
                  <c:v>43530</c:v>
                </c:pt>
                <c:pt idx="66">
                  <c:v>43531</c:v>
                </c:pt>
                <c:pt idx="67">
                  <c:v>43532</c:v>
                </c:pt>
                <c:pt idx="68">
                  <c:v>43533</c:v>
                </c:pt>
                <c:pt idx="69">
                  <c:v>43534</c:v>
                </c:pt>
                <c:pt idx="70">
                  <c:v>43535</c:v>
                </c:pt>
                <c:pt idx="71">
                  <c:v>43536</c:v>
                </c:pt>
                <c:pt idx="72">
                  <c:v>43537</c:v>
                </c:pt>
                <c:pt idx="73">
                  <c:v>43538</c:v>
                </c:pt>
                <c:pt idx="74">
                  <c:v>43539</c:v>
                </c:pt>
                <c:pt idx="75">
                  <c:v>43540</c:v>
                </c:pt>
                <c:pt idx="76">
                  <c:v>43541</c:v>
                </c:pt>
                <c:pt idx="77">
                  <c:v>43542</c:v>
                </c:pt>
                <c:pt idx="78">
                  <c:v>43543</c:v>
                </c:pt>
                <c:pt idx="79">
                  <c:v>43544</c:v>
                </c:pt>
                <c:pt idx="80">
                  <c:v>43545</c:v>
                </c:pt>
                <c:pt idx="81">
                  <c:v>43546</c:v>
                </c:pt>
                <c:pt idx="82">
                  <c:v>43547</c:v>
                </c:pt>
                <c:pt idx="83">
                  <c:v>43548</c:v>
                </c:pt>
                <c:pt idx="84">
                  <c:v>43549</c:v>
                </c:pt>
                <c:pt idx="85">
                  <c:v>43550</c:v>
                </c:pt>
                <c:pt idx="86">
                  <c:v>43551</c:v>
                </c:pt>
                <c:pt idx="87">
                  <c:v>43552</c:v>
                </c:pt>
                <c:pt idx="88">
                  <c:v>43553</c:v>
                </c:pt>
                <c:pt idx="89">
                  <c:v>43554</c:v>
                </c:pt>
                <c:pt idx="90">
                  <c:v>43555</c:v>
                </c:pt>
                <c:pt idx="91">
                  <c:v>43556</c:v>
                </c:pt>
                <c:pt idx="92">
                  <c:v>43557</c:v>
                </c:pt>
                <c:pt idx="93">
                  <c:v>43558</c:v>
                </c:pt>
                <c:pt idx="94">
                  <c:v>43559</c:v>
                </c:pt>
                <c:pt idx="95">
                  <c:v>43560</c:v>
                </c:pt>
                <c:pt idx="96">
                  <c:v>43561</c:v>
                </c:pt>
                <c:pt idx="97">
                  <c:v>43562</c:v>
                </c:pt>
                <c:pt idx="98">
                  <c:v>43563</c:v>
                </c:pt>
                <c:pt idx="99">
                  <c:v>43564</c:v>
                </c:pt>
                <c:pt idx="100">
                  <c:v>43565</c:v>
                </c:pt>
                <c:pt idx="101">
                  <c:v>43566</c:v>
                </c:pt>
                <c:pt idx="102">
                  <c:v>43567</c:v>
                </c:pt>
                <c:pt idx="103">
                  <c:v>43568</c:v>
                </c:pt>
                <c:pt idx="104">
                  <c:v>43569</c:v>
                </c:pt>
                <c:pt idx="105">
                  <c:v>43570</c:v>
                </c:pt>
                <c:pt idx="106">
                  <c:v>43571</c:v>
                </c:pt>
                <c:pt idx="107">
                  <c:v>43572</c:v>
                </c:pt>
                <c:pt idx="108">
                  <c:v>43573</c:v>
                </c:pt>
                <c:pt idx="109">
                  <c:v>43574</c:v>
                </c:pt>
                <c:pt idx="110">
                  <c:v>43575</c:v>
                </c:pt>
                <c:pt idx="111">
                  <c:v>43576</c:v>
                </c:pt>
                <c:pt idx="112">
                  <c:v>43577</c:v>
                </c:pt>
                <c:pt idx="113">
                  <c:v>43578</c:v>
                </c:pt>
                <c:pt idx="114">
                  <c:v>43579</c:v>
                </c:pt>
                <c:pt idx="115">
                  <c:v>43580</c:v>
                </c:pt>
                <c:pt idx="116">
                  <c:v>43581</c:v>
                </c:pt>
                <c:pt idx="117">
                  <c:v>43582</c:v>
                </c:pt>
                <c:pt idx="118">
                  <c:v>43583</c:v>
                </c:pt>
                <c:pt idx="119">
                  <c:v>43584</c:v>
                </c:pt>
                <c:pt idx="120">
                  <c:v>43585</c:v>
                </c:pt>
                <c:pt idx="121">
                  <c:v>43586</c:v>
                </c:pt>
                <c:pt idx="122">
                  <c:v>43587</c:v>
                </c:pt>
                <c:pt idx="123">
                  <c:v>43588</c:v>
                </c:pt>
                <c:pt idx="124">
                  <c:v>43589</c:v>
                </c:pt>
                <c:pt idx="125">
                  <c:v>43590</c:v>
                </c:pt>
                <c:pt idx="126">
                  <c:v>43591</c:v>
                </c:pt>
                <c:pt idx="127">
                  <c:v>43592</c:v>
                </c:pt>
                <c:pt idx="128">
                  <c:v>43593</c:v>
                </c:pt>
                <c:pt idx="129">
                  <c:v>43594</c:v>
                </c:pt>
                <c:pt idx="130">
                  <c:v>43595</c:v>
                </c:pt>
                <c:pt idx="131">
                  <c:v>43596</c:v>
                </c:pt>
                <c:pt idx="132">
                  <c:v>43597</c:v>
                </c:pt>
                <c:pt idx="133">
                  <c:v>43598</c:v>
                </c:pt>
                <c:pt idx="134">
                  <c:v>43599</c:v>
                </c:pt>
                <c:pt idx="135">
                  <c:v>43600</c:v>
                </c:pt>
                <c:pt idx="136">
                  <c:v>43601</c:v>
                </c:pt>
                <c:pt idx="137">
                  <c:v>43602</c:v>
                </c:pt>
                <c:pt idx="138">
                  <c:v>43603</c:v>
                </c:pt>
                <c:pt idx="139">
                  <c:v>43604</c:v>
                </c:pt>
                <c:pt idx="140">
                  <c:v>43605</c:v>
                </c:pt>
                <c:pt idx="141">
                  <c:v>43606</c:v>
                </c:pt>
                <c:pt idx="142">
                  <c:v>43607</c:v>
                </c:pt>
                <c:pt idx="143">
                  <c:v>43608</c:v>
                </c:pt>
                <c:pt idx="144">
                  <c:v>43609</c:v>
                </c:pt>
                <c:pt idx="145">
                  <c:v>43610</c:v>
                </c:pt>
                <c:pt idx="146">
                  <c:v>43611</c:v>
                </c:pt>
                <c:pt idx="147">
                  <c:v>43612</c:v>
                </c:pt>
                <c:pt idx="148">
                  <c:v>43613</c:v>
                </c:pt>
                <c:pt idx="149">
                  <c:v>43614</c:v>
                </c:pt>
                <c:pt idx="150">
                  <c:v>43615</c:v>
                </c:pt>
                <c:pt idx="151">
                  <c:v>43616</c:v>
                </c:pt>
                <c:pt idx="152">
                  <c:v>43617</c:v>
                </c:pt>
                <c:pt idx="153">
                  <c:v>43618</c:v>
                </c:pt>
                <c:pt idx="154">
                  <c:v>43619</c:v>
                </c:pt>
                <c:pt idx="155">
                  <c:v>43620</c:v>
                </c:pt>
                <c:pt idx="156">
                  <c:v>43621</c:v>
                </c:pt>
                <c:pt idx="157">
                  <c:v>43622</c:v>
                </c:pt>
                <c:pt idx="158">
                  <c:v>43623</c:v>
                </c:pt>
                <c:pt idx="159">
                  <c:v>43624</c:v>
                </c:pt>
                <c:pt idx="160">
                  <c:v>43625</c:v>
                </c:pt>
                <c:pt idx="161">
                  <c:v>43626</c:v>
                </c:pt>
                <c:pt idx="162">
                  <c:v>43627</c:v>
                </c:pt>
                <c:pt idx="163">
                  <c:v>43628</c:v>
                </c:pt>
                <c:pt idx="164">
                  <c:v>43629</c:v>
                </c:pt>
                <c:pt idx="165">
                  <c:v>43630</c:v>
                </c:pt>
                <c:pt idx="166">
                  <c:v>43631</c:v>
                </c:pt>
                <c:pt idx="167">
                  <c:v>43632</c:v>
                </c:pt>
                <c:pt idx="168">
                  <c:v>43633</c:v>
                </c:pt>
                <c:pt idx="169">
                  <c:v>43634</c:v>
                </c:pt>
                <c:pt idx="170">
                  <c:v>43635</c:v>
                </c:pt>
                <c:pt idx="171">
                  <c:v>43636</c:v>
                </c:pt>
                <c:pt idx="172">
                  <c:v>43637</c:v>
                </c:pt>
                <c:pt idx="173">
                  <c:v>43638</c:v>
                </c:pt>
                <c:pt idx="174">
                  <c:v>43639</c:v>
                </c:pt>
                <c:pt idx="175">
                  <c:v>43640</c:v>
                </c:pt>
                <c:pt idx="176">
                  <c:v>43641</c:v>
                </c:pt>
                <c:pt idx="177">
                  <c:v>43642</c:v>
                </c:pt>
                <c:pt idx="178">
                  <c:v>43643</c:v>
                </c:pt>
                <c:pt idx="179">
                  <c:v>43644</c:v>
                </c:pt>
                <c:pt idx="180">
                  <c:v>43645</c:v>
                </c:pt>
                <c:pt idx="181">
                  <c:v>43646</c:v>
                </c:pt>
                <c:pt idx="182">
                  <c:v>43647</c:v>
                </c:pt>
                <c:pt idx="183">
                  <c:v>43648</c:v>
                </c:pt>
                <c:pt idx="184">
                  <c:v>43649</c:v>
                </c:pt>
                <c:pt idx="185">
                  <c:v>43650</c:v>
                </c:pt>
                <c:pt idx="186">
                  <c:v>43651</c:v>
                </c:pt>
                <c:pt idx="187">
                  <c:v>43652</c:v>
                </c:pt>
                <c:pt idx="188">
                  <c:v>43653</c:v>
                </c:pt>
                <c:pt idx="189">
                  <c:v>43654</c:v>
                </c:pt>
                <c:pt idx="190">
                  <c:v>43655</c:v>
                </c:pt>
                <c:pt idx="191">
                  <c:v>43656</c:v>
                </c:pt>
                <c:pt idx="192">
                  <c:v>43657</c:v>
                </c:pt>
                <c:pt idx="193">
                  <c:v>43658</c:v>
                </c:pt>
                <c:pt idx="194">
                  <c:v>43659</c:v>
                </c:pt>
                <c:pt idx="195">
                  <c:v>43660</c:v>
                </c:pt>
                <c:pt idx="196">
                  <c:v>43661</c:v>
                </c:pt>
                <c:pt idx="197">
                  <c:v>43662</c:v>
                </c:pt>
                <c:pt idx="198">
                  <c:v>43663</c:v>
                </c:pt>
                <c:pt idx="199">
                  <c:v>43664</c:v>
                </c:pt>
                <c:pt idx="200">
                  <c:v>43665</c:v>
                </c:pt>
                <c:pt idx="201">
                  <c:v>43666</c:v>
                </c:pt>
                <c:pt idx="202">
                  <c:v>43667</c:v>
                </c:pt>
                <c:pt idx="203">
                  <c:v>43668</c:v>
                </c:pt>
                <c:pt idx="204">
                  <c:v>43669</c:v>
                </c:pt>
                <c:pt idx="205">
                  <c:v>43670</c:v>
                </c:pt>
                <c:pt idx="206">
                  <c:v>43671</c:v>
                </c:pt>
                <c:pt idx="207">
                  <c:v>43672</c:v>
                </c:pt>
                <c:pt idx="208">
                  <c:v>43673</c:v>
                </c:pt>
                <c:pt idx="209">
                  <c:v>43674</c:v>
                </c:pt>
                <c:pt idx="210">
                  <c:v>43675</c:v>
                </c:pt>
                <c:pt idx="211">
                  <c:v>43676</c:v>
                </c:pt>
                <c:pt idx="212">
                  <c:v>43677</c:v>
                </c:pt>
                <c:pt idx="213">
                  <c:v>43678</c:v>
                </c:pt>
                <c:pt idx="214">
                  <c:v>43679</c:v>
                </c:pt>
                <c:pt idx="215">
                  <c:v>43680</c:v>
                </c:pt>
                <c:pt idx="216">
                  <c:v>43681</c:v>
                </c:pt>
                <c:pt idx="217">
                  <c:v>43682</c:v>
                </c:pt>
                <c:pt idx="218">
                  <c:v>43683</c:v>
                </c:pt>
                <c:pt idx="219">
                  <c:v>43684</c:v>
                </c:pt>
                <c:pt idx="220">
                  <c:v>43685</c:v>
                </c:pt>
                <c:pt idx="221">
                  <c:v>43686</c:v>
                </c:pt>
                <c:pt idx="222">
                  <c:v>43687</c:v>
                </c:pt>
                <c:pt idx="223">
                  <c:v>43688</c:v>
                </c:pt>
                <c:pt idx="224">
                  <c:v>43689</c:v>
                </c:pt>
                <c:pt idx="225">
                  <c:v>43690</c:v>
                </c:pt>
                <c:pt idx="226">
                  <c:v>43691</c:v>
                </c:pt>
                <c:pt idx="227">
                  <c:v>43692</c:v>
                </c:pt>
                <c:pt idx="228">
                  <c:v>43693</c:v>
                </c:pt>
                <c:pt idx="229">
                  <c:v>43694</c:v>
                </c:pt>
                <c:pt idx="230">
                  <c:v>43695</c:v>
                </c:pt>
                <c:pt idx="231">
                  <c:v>43696</c:v>
                </c:pt>
                <c:pt idx="232">
                  <c:v>43697</c:v>
                </c:pt>
                <c:pt idx="233">
                  <c:v>43698</c:v>
                </c:pt>
                <c:pt idx="234">
                  <c:v>43699</c:v>
                </c:pt>
                <c:pt idx="235">
                  <c:v>43700</c:v>
                </c:pt>
                <c:pt idx="236">
                  <c:v>43701</c:v>
                </c:pt>
                <c:pt idx="237">
                  <c:v>43702</c:v>
                </c:pt>
                <c:pt idx="238">
                  <c:v>43703</c:v>
                </c:pt>
                <c:pt idx="239">
                  <c:v>43704</c:v>
                </c:pt>
                <c:pt idx="240">
                  <c:v>43705</c:v>
                </c:pt>
                <c:pt idx="241">
                  <c:v>43706</c:v>
                </c:pt>
                <c:pt idx="242">
                  <c:v>43707</c:v>
                </c:pt>
                <c:pt idx="243">
                  <c:v>43708</c:v>
                </c:pt>
                <c:pt idx="244">
                  <c:v>43709</c:v>
                </c:pt>
                <c:pt idx="245">
                  <c:v>43710</c:v>
                </c:pt>
                <c:pt idx="246">
                  <c:v>43711</c:v>
                </c:pt>
                <c:pt idx="247">
                  <c:v>43712</c:v>
                </c:pt>
                <c:pt idx="248">
                  <c:v>43713</c:v>
                </c:pt>
                <c:pt idx="249">
                  <c:v>43714</c:v>
                </c:pt>
                <c:pt idx="250">
                  <c:v>43715</c:v>
                </c:pt>
                <c:pt idx="251">
                  <c:v>43716</c:v>
                </c:pt>
                <c:pt idx="252">
                  <c:v>43717</c:v>
                </c:pt>
                <c:pt idx="253">
                  <c:v>43718</c:v>
                </c:pt>
                <c:pt idx="254">
                  <c:v>43719</c:v>
                </c:pt>
                <c:pt idx="255">
                  <c:v>43720</c:v>
                </c:pt>
                <c:pt idx="256">
                  <c:v>43721</c:v>
                </c:pt>
                <c:pt idx="257">
                  <c:v>43722</c:v>
                </c:pt>
                <c:pt idx="258">
                  <c:v>43723</c:v>
                </c:pt>
                <c:pt idx="259">
                  <c:v>43724</c:v>
                </c:pt>
                <c:pt idx="260">
                  <c:v>43725</c:v>
                </c:pt>
                <c:pt idx="261">
                  <c:v>43726</c:v>
                </c:pt>
                <c:pt idx="262">
                  <c:v>43727</c:v>
                </c:pt>
                <c:pt idx="263">
                  <c:v>43728</c:v>
                </c:pt>
                <c:pt idx="264">
                  <c:v>43729</c:v>
                </c:pt>
                <c:pt idx="265">
                  <c:v>43730</c:v>
                </c:pt>
                <c:pt idx="266">
                  <c:v>43731</c:v>
                </c:pt>
                <c:pt idx="267">
                  <c:v>43732</c:v>
                </c:pt>
                <c:pt idx="268">
                  <c:v>43733</c:v>
                </c:pt>
                <c:pt idx="269">
                  <c:v>43734</c:v>
                </c:pt>
                <c:pt idx="270">
                  <c:v>43735</c:v>
                </c:pt>
                <c:pt idx="271">
                  <c:v>43736</c:v>
                </c:pt>
                <c:pt idx="272">
                  <c:v>43737</c:v>
                </c:pt>
                <c:pt idx="273">
                  <c:v>43738</c:v>
                </c:pt>
                <c:pt idx="274">
                  <c:v>43739</c:v>
                </c:pt>
                <c:pt idx="275">
                  <c:v>43740</c:v>
                </c:pt>
                <c:pt idx="276">
                  <c:v>43741</c:v>
                </c:pt>
                <c:pt idx="277">
                  <c:v>43742</c:v>
                </c:pt>
                <c:pt idx="278">
                  <c:v>43743</c:v>
                </c:pt>
                <c:pt idx="279">
                  <c:v>43744</c:v>
                </c:pt>
                <c:pt idx="280">
                  <c:v>43745</c:v>
                </c:pt>
                <c:pt idx="281">
                  <c:v>43746</c:v>
                </c:pt>
                <c:pt idx="282">
                  <c:v>43747</c:v>
                </c:pt>
                <c:pt idx="283">
                  <c:v>43748</c:v>
                </c:pt>
                <c:pt idx="284">
                  <c:v>43749</c:v>
                </c:pt>
                <c:pt idx="285">
                  <c:v>43750</c:v>
                </c:pt>
                <c:pt idx="286">
                  <c:v>43751</c:v>
                </c:pt>
                <c:pt idx="287">
                  <c:v>43752</c:v>
                </c:pt>
                <c:pt idx="288">
                  <c:v>43753</c:v>
                </c:pt>
                <c:pt idx="289">
                  <c:v>43754</c:v>
                </c:pt>
                <c:pt idx="290">
                  <c:v>43755</c:v>
                </c:pt>
                <c:pt idx="291">
                  <c:v>43756</c:v>
                </c:pt>
                <c:pt idx="292">
                  <c:v>43757</c:v>
                </c:pt>
                <c:pt idx="293">
                  <c:v>43758</c:v>
                </c:pt>
                <c:pt idx="294">
                  <c:v>43759</c:v>
                </c:pt>
                <c:pt idx="295">
                  <c:v>43760</c:v>
                </c:pt>
                <c:pt idx="296">
                  <c:v>43761</c:v>
                </c:pt>
                <c:pt idx="297">
                  <c:v>43762</c:v>
                </c:pt>
                <c:pt idx="298">
                  <c:v>43763</c:v>
                </c:pt>
                <c:pt idx="299">
                  <c:v>43764</c:v>
                </c:pt>
                <c:pt idx="300">
                  <c:v>43765</c:v>
                </c:pt>
                <c:pt idx="301">
                  <c:v>43766</c:v>
                </c:pt>
                <c:pt idx="302">
                  <c:v>43767</c:v>
                </c:pt>
                <c:pt idx="303">
                  <c:v>43768</c:v>
                </c:pt>
                <c:pt idx="304">
                  <c:v>43769</c:v>
                </c:pt>
                <c:pt idx="305">
                  <c:v>43770</c:v>
                </c:pt>
                <c:pt idx="306">
                  <c:v>43771</c:v>
                </c:pt>
                <c:pt idx="307">
                  <c:v>43772</c:v>
                </c:pt>
                <c:pt idx="308">
                  <c:v>43773</c:v>
                </c:pt>
                <c:pt idx="309">
                  <c:v>43774</c:v>
                </c:pt>
                <c:pt idx="310">
                  <c:v>43775</c:v>
                </c:pt>
                <c:pt idx="311">
                  <c:v>43776</c:v>
                </c:pt>
                <c:pt idx="312">
                  <c:v>43777</c:v>
                </c:pt>
                <c:pt idx="313">
                  <c:v>43778</c:v>
                </c:pt>
                <c:pt idx="314">
                  <c:v>43779</c:v>
                </c:pt>
                <c:pt idx="315">
                  <c:v>43780</c:v>
                </c:pt>
                <c:pt idx="316">
                  <c:v>43781</c:v>
                </c:pt>
                <c:pt idx="317">
                  <c:v>43782</c:v>
                </c:pt>
                <c:pt idx="318">
                  <c:v>43783</c:v>
                </c:pt>
                <c:pt idx="319">
                  <c:v>43784</c:v>
                </c:pt>
                <c:pt idx="320">
                  <c:v>43785</c:v>
                </c:pt>
                <c:pt idx="321">
                  <c:v>43786</c:v>
                </c:pt>
                <c:pt idx="322">
                  <c:v>43787</c:v>
                </c:pt>
                <c:pt idx="323">
                  <c:v>43788</c:v>
                </c:pt>
                <c:pt idx="324">
                  <c:v>43789</c:v>
                </c:pt>
                <c:pt idx="325">
                  <c:v>43790</c:v>
                </c:pt>
                <c:pt idx="326">
                  <c:v>43791</c:v>
                </c:pt>
                <c:pt idx="327">
                  <c:v>43792</c:v>
                </c:pt>
                <c:pt idx="328">
                  <c:v>43793</c:v>
                </c:pt>
                <c:pt idx="329">
                  <c:v>43794</c:v>
                </c:pt>
                <c:pt idx="330">
                  <c:v>43795</c:v>
                </c:pt>
                <c:pt idx="331">
                  <c:v>43796</c:v>
                </c:pt>
                <c:pt idx="332">
                  <c:v>43797</c:v>
                </c:pt>
                <c:pt idx="333">
                  <c:v>43798</c:v>
                </c:pt>
                <c:pt idx="334">
                  <c:v>43799</c:v>
                </c:pt>
                <c:pt idx="335">
                  <c:v>43800</c:v>
                </c:pt>
                <c:pt idx="336">
                  <c:v>43801</c:v>
                </c:pt>
                <c:pt idx="337">
                  <c:v>43802</c:v>
                </c:pt>
                <c:pt idx="338">
                  <c:v>43803</c:v>
                </c:pt>
                <c:pt idx="339">
                  <c:v>43804</c:v>
                </c:pt>
                <c:pt idx="340">
                  <c:v>43805</c:v>
                </c:pt>
                <c:pt idx="341">
                  <c:v>43806</c:v>
                </c:pt>
                <c:pt idx="342">
                  <c:v>43807</c:v>
                </c:pt>
                <c:pt idx="343">
                  <c:v>43808</c:v>
                </c:pt>
                <c:pt idx="344">
                  <c:v>43809</c:v>
                </c:pt>
                <c:pt idx="345">
                  <c:v>43810</c:v>
                </c:pt>
                <c:pt idx="346">
                  <c:v>43811</c:v>
                </c:pt>
                <c:pt idx="347">
                  <c:v>43812</c:v>
                </c:pt>
                <c:pt idx="348">
                  <c:v>43813</c:v>
                </c:pt>
                <c:pt idx="349">
                  <c:v>43814</c:v>
                </c:pt>
                <c:pt idx="350">
                  <c:v>43815</c:v>
                </c:pt>
                <c:pt idx="351">
                  <c:v>43816</c:v>
                </c:pt>
                <c:pt idx="352">
                  <c:v>43817</c:v>
                </c:pt>
                <c:pt idx="353">
                  <c:v>43818</c:v>
                </c:pt>
                <c:pt idx="354">
                  <c:v>43819</c:v>
                </c:pt>
                <c:pt idx="355">
                  <c:v>43820</c:v>
                </c:pt>
                <c:pt idx="356">
                  <c:v>43821</c:v>
                </c:pt>
                <c:pt idx="357">
                  <c:v>43822</c:v>
                </c:pt>
                <c:pt idx="358">
                  <c:v>43823</c:v>
                </c:pt>
                <c:pt idx="359">
                  <c:v>43824</c:v>
                </c:pt>
                <c:pt idx="360">
                  <c:v>43825</c:v>
                </c:pt>
                <c:pt idx="361">
                  <c:v>43826</c:v>
                </c:pt>
                <c:pt idx="362">
                  <c:v>43827</c:v>
                </c:pt>
                <c:pt idx="363">
                  <c:v>43828</c:v>
                </c:pt>
                <c:pt idx="364">
                  <c:v>43829</c:v>
                </c:pt>
                <c:pt idx="365">
                  <c:v>43830</c:v>
                </c:pt>
              </c:numCache>
            </c:numRef>
          </c:cat>
          <c:val>
            <c:numRef>
              <c:f>Industry!$K$3:$K$368</c:f>
              <c:numCache>
                <c:formatCode>0.00</c:formatCode>
                <c:ptCount val="366"/>
                <c:pt idx="0">
                  <c:v>22.144913901872378</c:v>
                </c:pt>
                <c:pt idx="1">
                  <c:v>24.87758891715454</c:v>
                </c:pt>
                <c:pt idx="2">
                  <c:v>25.475030033566288</c:v>
                </c:pt>
                <c:pt idx="3">
                  <c:v>25.034664561074909</c:v>
                </c:pt>
                <c:pt idx="4">
                  <c:v>24.596158404309488</c:v>
                </c:pt>
                <c:pt idx="5">
                  <c:v>23.778544399058546</c:v>
                </c:pt>
                <c:pt idx="6">
                  <c:v>24.664178079960593</c:v>
                </c:pt>
                <c:pt idx="7">
                  <c:v>24.038582705777902</c:v>
                </c:pt>
                <c:pt idx="8">
                  <c:v>25.326005846712874</c:v>
                </c:pt>
                <c:pt idx="9">
                  <c:v>26.102415469727486</c:v>
                </c:pt>
                <c:pt idx="10">
                  <c:v>25.949647403476813</c:v>
                </c:pt>
                <c:pt idx="11">
                  <c:v>24.371490512775971</c:v>
                </c:pt>
                <c:pt idx="12">
                  <c:v>23.317664640579256</c:v>
                </c:pt>
                <c:pt idx="13">
                  <c:v>24.739313511883072</c:v>
                </c:pt>
                <c:pt idx="14">
                  <c:v>24.489575015420666</c:v>
                </c:pt>
                <c:pt idx="15">
                  <c:v>24.996037855240807</c:v>
                </c:pt>
                <c:pt idx="16">
                  <c:v>25.083532743896932</c:v>
                </c:pt>
                <c:pt idx="17">
                  <c:v>25.047195762852454</c:v>
                </c:pt>
                <c:pt idx="18">
                  <c:v>23.874065125646656</c:v>
                </c:pt>
                <c:pt idx="19">
                  <c:v>23.481309212546208</c:v>
                </c:pt>
                <c:pt idx="20">
                  <c:v>24.470579917060498</c:v>
                </c:pt>
                <c:pt idx="21">
                  <c:v>24.444631050454944</c:v>
                </c:pt>
                <c:pt idx="22">
                  <c:v>24.353568986758507</c:v>
                </c:pt>
                <c:pt idx="23">
                  <c:v>24.195827511779125</c:v>
                </c:pt>
                <c:pt idx="24">
                  <c:v>23.829347081453204</c:v>
                </c:pt>
                <c:pt idx="25">
                  <c:v>22.603910580983239</c:v>
                </c:pt>
                <c:pt idx="26">
                  <c:v>20.786507141847707</c:v>
                </c:pt>
                <c:pt idx="27">
                  <c:v>22.291214400304863</c:v>
                </c:pt>
                <c:pt idx="28">
                  <c:v>22.582099383908709</c:v>
                </c:pt>
                <c:pt idx="29">
                  <c:v>22.944912461003867</c:v>
                </c:pt>
                <c:pt idx="30">
                  <c:v>22.81174582036672</c:v>
                </c:pt>
                <c:pt idx="31">
                  <c:v>23.048483349987649</c:v>
                </c:pt>
                <c:pt idx="32">
                  <c:v>21.197877459734439</c:v>
                </c:pt>
                <c:pt idx="33">
                  <c:v>20.084903314129235</c:v>
                </c:pt>
                <c:pt idx="34">
                  <c:v>20.44768177007245</c:v>
                </c:pt>
                <c:pt idx="35">
                  <c:v>21.187069855767081</c:v>
                </c:pt>
                <c:pt idx="36">
                  <c:v>21.27762506506879</c:v>
                </c:pt>
                <c:pt idx="37">
                  <c:v>20.883038401896641</c:v>
                </c:pt>
                <c:pt idx="38">
                  <c:v>21.205043723794493</c:v>
                </c:pt>
                <c:pt idx="39">
                  <c:v>21.171773169191916</c:v>
                </c:pt>
                <c:pt idx="40">
                  <c:v>21.557034690623425</c:v>
                </c:pt>
                <c:pt idx="41">
                  <c:v>22.894783797346971</c:v>
                </c:pt>
                <c:pt idx="42">
                  <c:v>23.752811721873844</c:v>
                </c:pt>
                <c:pt idx="43">
                  <c:v>23.706553896827835</c:v>
                </c:pt>
                <c:pt idx="44">
                  <c:v>24.046615871403535</c:v>
                </c:pt>
                <c:pt idx="45">
                  <c:v>24.093381821965615</c:v>
                </c:pt>
                <c:pt idx="46">
                  <c:v>22.97520300157554</c:v>
                </c:pt>
                <c:pt idx="47">
                  <c:v>22.916664179413239</c:v>
                </c:pt>
                <c:pt idx="48">
                  <c:v>25.110222230045299</c:v>
                </c:pt>
                <c:pt idx="49">
                  <c:v>25.393769752158434</c:v>
                </c:pt>
                <c:pt idx="50">
                  <c:v>25.360657587377407</c:v>
                </c:pt>
                <c:pt idx="51">
                  <c:v>25.454284995636861</c:v>
                </c:pt>
                <c:pt idx="52">
                  <c:v>25.40349911232439</c:v>
                </c:pt>
                <c:pt idx="53">
                  <c:v>23.405425103515832</c:v>
                </c:pt>
                <c:pt idx="54">
                  <c:v>22.880427211894606</c:v>
                </c:pt>
                <c:pt idx="55">
                  <c:v>24.627419147801241</c:v>
                </c:pt>
                <c:pt idx="56">
                  <c:v>25.341321965791721</c:v>
                </c:pt>
                <c:pt idx="57">
                  <c:v>25.090331240441447</c:v>
                </c:pt>
                <c:pt idx="58">
                  <c:v>24.304619890479174</c:v>
                </c:pt>
                <c:pt idx="60">
                  <c:v>30.024304725876</c:v>
                </c:pt>
                <c:pt idx="61">
                  <c:v>28.493189017489954</c:v>
                </c:pt>
                <c:pt idx="62">
                  <c:v>26.987718847747114</c:v>
                </c:pt>
                <c:pt idx="63">
                  <c:v>27.763045141352265</c:v>
                </c:pt>
                <c:pt idx="64">
                  <c:v>28.547394542368259</c:v>
                </c:pt>
                <c:pt idx="65">
                  <c:v>28.075844187796058</c:v>
                </c:pt>
                <c:pt idx="66">
                  <c:v>27.490536624611387</c:v>
                </c:pt>
                <c:pt idx="67">
                  <c:v>27.936804387842734</c:v>
                </c:pt>
                <c:pt idx="68">
                  <c:v>26.421304783280281</c:v>
                </c:pt>
                <c:pt idx="69">
                  <c:v>25.50449846687766</c:v>
                </c:pt>
                <c:pt idx="70">
                  <c:v>26.487326378506094</c:v>
                </c:pt>
                <c:pt idx="71">
                  <c:v>26.369866796754572</c:v>
                </c:pt>
                <c:pt idx="72">
                  <c:v>26.628503770868608</c:v>
                </c:pt>
                <c:pt idx="73">
                  <c:v>26.774441645887798</c:v>
                </c:pt>
                <c:pt idx="74">
                  <c:v>26.400418360785839</c:v>
                </c:pt>
                <c:pt idx="75">
                  <c:v>25.454056696511522</c:v>
                </c:pt>
                <c:pt idx="76">
                  <c:v>24.802078032834466</c:v>
                </c:pt>
                <c:pt idx="77">
                  <c:v>26.984753823486802</c:v>
                </c:pt>
                <c:pt idx="78">
                  <c:v>27.244217639824715</c:v>
                </c:pt>
                <c:pt idx="79">
                  <c:v>27.21165248926679</c:v>
                </c:pt>
                <c:pt idx="80">
                  <c:v>27.129987470108198</c:v>
                </c:pt>
                <c:pt idx="81">
                  <c:v>27.05974740701096</c:v>
                </c:pt>
                <c:pt idx="82">
                  <c:v>25.938844806184552</c:v>
                </c:pt>
                <c:pt idx="83">
                  <c:v>25.054001249470627</c:v>
                </c:pt>
                <c:pt idx="84">
                  <c:v>26.475861529072873</c:v>
                </c:pt>
                <c:pt idx="85">
                  <c:v>27.025845144155028</c:v>
                </c:pt>
                <c:pt idx="86">
                  <c:v>27.00667548843052</c:v>
                </c:pt>
                <c:pt idx="87">
                  <c:v>27.336837070907748</c:v>
                </c:pt>
                <c:pt idx="88">
                  <c:v>26.837868799586744</c:v>
                </c:pt>
                <c:pt idx="89">
                  <c:v>25.137090595792557</c:v>
                </c:pt>
                <c:pt idx="90">
                  <c:v>24.813620230589912</c:v>
                </c:pt>
                <c:pt idx="91">
                  <c:v>29.085585455757588</c:v>
                </c:pt>
                <c:pt idx="92">
                  <c:v>29.820641074311336</c:v>
                </c:pt>
                <c:pt idx="93">
                  <c:v>30.201288591949389</c:v>
                </c:pt>
                <c:pt idx="94">
                  <c:v>29.150387241569071</c:v>
                </c:pt>
                <c:pt idx="95">
                  <c:v>27.461916354108421</c:v>
                </c:pt>
                <c:pt idx="96">
                  <c:v>27.074399513908297</c:v>
                </c:pt>
                <c:pt idx="97">
                  <c:v>27.179514455960021</c:v>
                </c:pt>
                <c:pt idx="98">
                  <c:v>28.815137644340446</c:v>
                </c:pt>
                <c:pt idx="99">
                  <c:v>29.778397286075958</c:v>
                </c:pt>
                <c:pt idx="100">
                  <c:v>30.150215919533295</c:v>
                </c:pt>
                <c:pt idx="101">
                  <c:v>30.098129954253722</c:v>
                </c:pt>
                <c:pt idx="102">
                  <c:v>29.318115618521347</c:v>
                </c:pt>
                <c:pt idx="103">
                  <c:v>28.138552281989565</c:v>
                </c:pt>
                <c:pt idx="104">
                  <c:v>26.785414285214685</c:v>
                </c:pt>
                <c:pt idx="105">
                  <c:v>27.764898919433953</c:v>
                </c:pt>
                <c:pt idx="106">
                  <c:v>27.924376080366237</c:v>
                </c:pt>
                <c:pt idx="107">
                  <c:v>26.882063844242921</c:v>
                </c:pt>
                <c:pt idx="108">
                  <c:v>27.12514292325211</c:v>
                </c:pt>
                <c:pt idx="109">
                  <c:v>26.918942569141578</c:v>
                </c:pt>
                <c:pt idx="110">
                  <c:v>26.437422561569186</c:v>
                </c:pt>
                <c:pt idx="111">
                  <c:v>25.43700741173204</c:v>
                </c:pt>
                <c:pt idx="112">
                  <c:v>26.038808549042635</c:v>
                </c:pt>
                <c:pt idx="113">
                  <c:v>27.510816003493233</c:v>
                </c:pt>
                <c:pt idx="114">
                  <c:v>28.012298114932243</c:v>
                </c:pt>
                <c:pt idx="115">
                  <c:v>27.953242161536036</c:v>
                </c:pt>
                <c:pt idx="116">
                  <c:v>27.75825274853003</c:v>
                </c:pt>
                <c:pt idx="117">
                  <c:v>26.427634716886871</c:v>
                </c:pt>
                <c:pt idx="118">
                  <c:v>26.859716848205618</c:v>
                </c:pt>
                <c:pt idx="119">
                  <c:v>27.999454101929391</c:v>
                </c:pt>
                <c:pt idx="120">
                  <c:v>27.752209268930478</c:v>
                </c:pt>
                <c:pt idx="121">
                  <c:v>25.249295944586741</c:v>
                </c:pt>
                <c:pt idx="122">
                  <c:v>25.843555770931644</c:v>
                </c:pt>
                <c:pt idx="123">
                  <c:v>27.186499828155871</c:v>
                </c:pt>
                <c:pt idx="124">
                  <c:v>26.448423132636044</c:v>
                </c:pt>
                <c:pt idx="125">
                  <c:v>25.772007008121225</c:v>
                </c:pt>
                <c:pt idx="126">
                  <c:v>27.92807490359791</c:v>
                </c:pt>
                <c:pt idx="127">
                  <c:v>29.235201683027626</c:v>
                </c:pt>
                <c:pt idx="128">
                  <c:v>28.501399990848682</c:v>
                </c:pt>
                <c:pt idx="129">
                  <c:v>29.249408301610103</c:v>
                </c:pt>
                <c:pt idx="130">
                  <c:v>29.05825041363876</c:v>
                </c:pt>
                <c:pt idx="131">
                  <c:v>27.445089869870657</c:v>
                </c:pt>
                <c:pt idx="132">
                  <c:v>25.899315795880369</c:v>
                </c:pt>
                <c:pt idx="133">
                  <c:v>28.308359009837858</c:v>
                </c:pt>
                <c:pt idx="134">
                  <c:v>28.940192856252011</c:v>
                </c:pt>
                <c:pt idx="135">
                  <c:v>29.176303650768805</c:v>
                </c:pt>
                <c:pt idx="136">
                  <c:v>29.283874735341037</c:v>
                </c:pt>
                <c:pt idx="137">
                  <c:v>29.524641624202147</c:v>
                </c:pt>
                <c:pt idx="138">
                  <c:v>28.154280908986475</c:v>
                </c:pt>
                <c:pt idx="139">
                  <c:v>27.026218193144018</c:v>
                </c:pt>
                <c:pt idx="140">
                  <c:v>28.455064436664468</c:v>
                </c:pt>
                <c:pt idx="141">
                  <c:v>28.530921886432917</c:v>
                </c:pt>
                <c:pt idx="142">
                  <c:v>29.094131616153433</c:v>
                </c:pt>
                <c:pt idx="143">
                  <c:v>29.855362191957276</c:v>
                </c:pt>
                <c:pt idx="144">
                  <c:v>29.305807752196124</c:v>
                </c:pt>
                <c:pt idx="145">
                  <c:v>28.418492260243234</c:v>
                </c:pt>
                <c:pt idx="146">
                  <c:v>27.363117318382912</c:v>
                </c:pt>
                <c:pt idx="147">
                  <c:v>28.114290347903427</c:v>
                </c:pt>
                <c:pt idx="148">
                  <c:v>29.189663422648305</c:v>
                </c:pt>
                <c:pt idx="149">
                  <c:v>29.288182530383956</c:v>
                </c:pt>
                <c:pt idx="150">
                  <c:v>28.418057516206176</c:v>
                </c:pt>
                <c:pt idx="151">
                  <c:v>28.819862095484851</c:v>
                </c:pt>
                <c:pt idx="152">
                  <c:v>26.207138461241893</c:v>
                </c:pt>
                <c:pt idx="153">
                  <c:v>25.042571534077563</c:v>
                </c:pt>
                <c:pt idx="154">
                  <c:v>28.282020159471948</c:v>
                </c:pt>
                <c:pt idx="155">
                  <c:v>29.144124597627133</c:v>
                </c:pt>
                <c:pt idx="156">
                  <c:v>29.453629345625579</c:v>
                </c:pt>
                <c:pt idx="157">
                  <c:v>28.937139589565483</c:v>
                </c:pt>
                <c:pt idx="158">
                  <c:v>26.8870171860301</c:v>
                </c:pt>
                <c:pt idx="159">
                  <c:v>25.473052914942475</c:v>
                </c:pt>
                <c:pt idx="160">
                  <c:v>27.247282843467929</c:v>
                </c:pt>
                <c:pt idx="161">
                  <c:v>29.394489693774204</c:v>
                </c:pt>
                <c:pt idx="162">
                  <c:v>29.911063051503273</c:v>
                </c:pt>
                <c:pt idx="163">
                  <c:v>29.87951053190681</c:v>
                </c:pt>
                <c:pt idx="164">
                  <c:v>28.796861849787788</c:v>
                </c:pt>
                <c:pt idx="165">
                  <c:v>28.589088772271381</c:v>
                </c:pt>
                <c:pt idx="166">
                  <c:v>27.86393947285962</c:v>
                </c:pt>
                <c:pt idx="167">
                  <c:v>26.917822347266704</c:v>
                </c:pt>
                <c:pt idx="168">
                  <c:v>29.208066572852299</c:v>
                </c:pt>
                <c:pt idx="169">
                  <c:v>30.370994641968906</c:v>
                </c:pt>
                <c:pt idx="170">
                  <c:v>31.049265799619846</c:v>
                </c:pt>
                <c:pt idx="171">
                  <c:v>30.381801916848868</c:v>
                </c:pt>
                <c:pt idx="172">
                  <c:v>30.541388288282988</c:v>
                </c:pt>
                <c:pt idx="173">
                  <c:v>28.996425344680105</c:v>
                </c:pt>
                <c:pt idx="174">
                  <c:v>26.778962080871032</c:v>
                </c:pt>
                <c:pt idx="175">
                  <c:v>29.082579717024863</c:v>
                </c:pt>
                <c:pt idx="176">
                  <c:v>29.413910126380284</c:v>
                </c:pt>
                <c:pt idx="177">
                  <c:v>29.769378178847532</c:v>
                </c:pt>
                <c:pt idx="178">
                  <c:v>30.360985581817737</c:v>
                </c:pt>
                <c:pt idx="179">
                  <c:v>30.488874807474303</c:v>
                </c:pt>
                <c:pt idx="180">
                  <c:v>29.395015409600376</c:v>
                </c:pt>
                <c:pt idx="181">
                  <c:v>27.655336921300325</c:v>
                </c:pt>
                <c:pt idx="182">
                  <c:v>26.081831268696732</c:v>
                </c:pt>
                <c:pt idx="183">
                  <c:v>26.814679681692827</c:v>
                </c:pt>
                <c:pt idx="184">
                  <c:v>27.369351561485235</c:v>
                </c:pt>
                <c:pt idx="185">
                  <c:v>26.875431128081203</c:v>
                </c:pt>
                <c:pt idx="186">
                  <c:v>26.31188773292795</c:v>
                </c:pt>
                <c:pt idx="187">
                  <c:v>24.759456771945469</c:v>
                </c:pt>
                <c:pt idx="188">
                  <c:v>24.012824456594711</c:v>
                </c:pt>
                <c:pt idx="189">
                  <c:v>26.235451411787224</c:v>
                </c:pt>
                <c:pt idx="190">
                  <c:v>26.295634388753243</c:v>
                </c:pt>
                <c:pt idx="191">
                  <c:v>26.292976654197382</c:v>
                </c:pt>
                <c:pt idx="192">
                  <c:v>27.015939507765072</c:v>
                </c:pt>
                <c:pt idx="193">
                  <c:v>26.711763430904686</c:v>
                </c:pt>
                <c:pt idx="194">
                  <c:v>25.563234045207874</c:v>
                </c:pt>
                <c:pt idx="195">
                  <c:v>24.968114704319106</c:v>
                </c:pt>
                <c:pt idx="196">
                  <c:v>27.245161058319827</c:v>
                </c:pt>
                <c:pt idx="197">
                  <c:v>27.725475543551408</c:v>
                </c:pt>
                <c:pt idx="198">
                  <c:v>28.033107984947783</c:v>
                </c:pt>
                <c:pt idx="199">
                  <c:v>28.854453671228264</c:v>
                </c:pt>
                <c:pt idx="200">
                  <c:v>29.197379852055981</c:v>
                </c:pt>
                <c:pt idx="201">
                  <c:v>27.529233467897384</c:v>
                </c:pt>
                <c:pt idx="202">
                  <c:v>26.660659842179538</c:v>
                </c:pt>
                <c:pt idx="203">
                  <c:v>28.701969860993536</c:v>
                </c:pt>
                <c:pt idx="204">
                  <c:v>29.443711687402363</c:v>
                </c:pt>
                <c:pt idx="205">
                  <c:v>30.535566407503666</c:v>
                </c:pt>
                <c:pt idx="206">
                  <c:v>30.363384980323616</c:v>
                </c:pt>
                <c:pt idx="207">
                  <c:v>30.021131125570641</c:v>
                </c:pt>
                <c:pt idx="208">
                  <c:v>28.349429825255747</c:v>
                </c:pt>
                <c:pt idx="209">
                  <c:v>27.635545820873393</c:v>
                </c:pt>
                <c:pt idx="210">
                  <c:v>29.599368944924308</c:v>
                </c:pt>
                <c:pt idx="211">
                  <c:v>29.978472600268077</c:v>
                </c:pt>
                <c:pt idx="212">
                  <c:v>29.944136479054922</c:v>
                </c:pt>
                <c:pt idx="213">
                  <c:v>29.227232006425684</c:v>
                </c:pt>
                <c:pt idx="214">
                  <c:v>28.092079758603802</c:v>
                </c:pt>
                <c:pt idx="215">
                  <c:v>26.825558561876605</c:v>
                </c:pt>
                <c:pt idx="216">
                  <c:v>25.992103306759038</c:v>
                </c:pt>
                <c:pt idx="217">
                  <c:v>27.868951868418975</c:v>
                </c:pt>
                <c:pt idx="218">
                  <c:v>28.934579709301889</c:v>
                </c:pt>
                <c:pt idx="219">
                  <c:v>28.627509476769909</c:v>
                </c:pt>
                <c:pt idx="220">
                  <c:v>28.354966281965318</c:v>
                </c:pt>
                <c:pt idx="221">
                  <c:v>28.216101794050648</c:v>
                </c:pt>
                <c:pt idx="222">
                  <c:v>25.374026198265298</c:v>
                </c:pt>
                <c:pt idx="223">
                  <c:v>23.758547143680659</c:v>
                </c:pt>
                <c:pt idx="224">
                  <c:v>26.514860994766611</c:v>
                </c:pt>
                <c:pt idx="225">
                  <c:v>27.906848680377905</c:v>
                </c:pt>
                <c:pt idx="226">
                  <c:v>28.342391316996636</c:v>
                </c:pt>
                <c:pt idx="227">
                  <c:v>26.901385108672333</c:v>
                </c:pt>
                <c:pt idx="228">
                  <c:v>26.471141667339726</c:v>
                </c:pt>
                <c:pt idx="229">
                  <c:v>25.715915937786594</c:v>
                </c:pt>
                <c:pt idx="230">
                  <c:v>25.419260978380883</c:v>
                </c:pt>
                <c:pt idx="231">
                  <c:v>27.701371933006506</c:v>
                </c:pt>
                <c:pt idx="232">
                  <c:v>28.427525065191695</c:v>
                </c:pt>
                <c:pt idx="233">
                  <c:v>28.800358186096432</c:v>
                </c:pt>
                <c:pt idx="234">
                  <c:v>28.701573554170039</c:v>
                </c:pt>
                <c:pt idx="235">
                  <c:v>28.888494337434064</c:v>
                </c:pt>
                <c:pt idx="236">
                  <c:v>27.503961500271743</c:v>
                </c:pt>
                <c:pt idx="237">
                  <c:v>25.823074308269423</c:v>
                </c:pt>
                <c:pt idx="238">
                  <c:v>28.131504988238813</c:v>
                </c:pt>
                <c:pt idx="239">
                  <c:v>29.204917013896647</c:v>
                </c:pt>
                <c:pt idx="240">
                  <c:v>28.816906626788125</c:v>
                </c:pt>
                <c:pt idx="241">
                  <c:v>28.0026236715415</c:v>
                </c:pt>
                <c:pt idx="242">
                  <c:v>27.91433981729957</c:v>
                </c:pt>
                <c:pt idx="243">
                  <c:v>25.962255770558674</c:v>
                </c:pt>
                <c:pt idx="244">
                  <c:v>27.318582304457856</c:v>
                </c:pt>
                <c:pt idx="245">
                  <c:v>28.944300720051039</c:v>
                </c:pt>
                <c:pt idx="246">
                  <c:v>29.474188617372022</c:v>
                </c:pt>
                <c:pt idx="247">
                  <c:v>29.452130848374622</c:v>
                </c:pt>
                <c:pt idx="248">
                  <c:v>29.647081941063181</c:v>
                </c:pt>
                <c:pt idx="249">
                  <c:v>30.073967617015779</c:v>
                </c:pt>
                <c:pt idx="250">
                  <c:v>29.221438230167735</c:v>
                </c:pt>
                <c:pt idx="251">
                  <c:v>29.066438619484209</c:v>
                </c:pt>
                <c:pt idx="252">
                  <c:v>30.925973712996004</c:v>
                </c:pt>
                <c:pt idx="253">
                  <c:v>30.690638033441566</c:v>
                </c:pt>
                <c:pt idx="254">
                  <c:v>29.982071484892437</c:v>
                </c:pt>
                <c:pt idx="255">
                  <c:v>30.428679593596815</c:v>
                </c:pt>
                <c:pt idx="256">
                  <c:v>27.73962215857366</c:v>
                </c:pt>
                <c:pt idx="257">
                  <c:v>27.572222656885959</c:v>
                </c:pt>
                <c:pt idx="258">
                  <c:v>27.226804143156617</c:v>
                </c:pt>
                <c:pt idx="259">
                  <c:v>29.271904474024634</c:v>
                </c:pt>
                <c:pt idx="260">
                  <c:v>28.618185457831853</c:v>
                </c:pt>
                <c:pt idx="261">
                  <c:v>28.26513540379716</c:v>
                </c:pt>
                <c:pt idx="262">
                  <c:v>28.912837466459884</c:v>
                </c:pt>
                <c:pt idx="263">
                  <c:v>28.649372201831543</c:v>
                </c:pt>
                <c:pt idx="264">
                  <c:v>26.8889316842046</c:v>
                </c:pt>
                <c:pt idx="265">
                  <c:v>26.293798671190245</c:v>
                </c:pt>
                <c:pt idx="266">
                  <c:v>28.613943670188647</c:v>
                </c:pt>
                <c:pt idx="267">
                  <c:v>29.040762747101368</c:v>
                </c:pt>
                <c:pt idx="268">
                  <c:v>28.872596423701481</c:v>
                </c:pt>
                <c:pt idx="269">
                  <c:v>28.200163343107448</c:v>
                </c:pt>
                <c:pt idx="270">
                  <c:v>27.833073237518477</c:v>
                </c:pt>
                <c:pt idx="271">
                  <c:v>25.923590131380429</c:v>
                </c:pt>
                <c:pt idx="272">
                  <c:v>25.387669779867284</c:v>
                </c:pt>
                <c:pt idx="273">
                  <c:v>25.324108626105541</c:v>
                </c:pt>
                <c:pt idx="274">
                  <c:v>25.140702615575506</c:v>
                </c:pt>
                <c:pt idx="275">
                  <c:v>26.060670466561145</c:v>
                </c:pt>
                <c:pt idx="276">
                  <c:v>26.7145477343966</c:v>
                </c:pt>
                <c:pt idx="277">
                  <c:v>27.57807776086231</c:v>
                </c:pt>
                <c:pt idx="278">
                  <c:v>27.08711146272006</c:v>
                </c:pt>
                <c:pt idx="279">
                  <c:v>26.890142913010916</c:v>
                </c:pt>
                <c:pt idx="280">
                  <c:v>28.18446182877069</c:v>
                </c:pt>
                <c:pt idx="281">
                  <c:v>27.754207541353292</c:v>
                </c:pt>
                <c:pt idx="282">
                  <c:v>27.355751041460998</c:v>
                </c:pt>
                <c:pt idx="283">
                  <c:v>28.065209086567556</c:v>
                </c:pt>
                <c:pt idx="284">
                  <c:v>28.524701985821121</c:v>
                </c:pt>
                <c:pt idx="285">
                  <c:v>27.110367773068518</c:v>
                </c:pt>
                <c:pt idx="286">
                  <c:v>26.363644499860872</c:v>
                </c:pt>
                <c:pt idx="287">
                  <c:v>27.613308187902913</c:v>
                </c:pt>
                <c:pt idx="288">
                  <c:v>28.598752048653971</c:v>
                </c:pt>
                <c:pt idx="289">
                  <c:v>29.380229942504506</c:v>
                </c:pt>
                <c:pt idx="290">
                  <c:v>29.170132993444913</c:v>
                </c:pt>
                <c:pt idx="291">
                  <c:v>28.271364124271848</c:v>
                </c:pt>
                <c:pt idx="292">
                  <c:v>27.084329243080958</c:v>
                </c:pt>
                <c:pt idx="293">
                  <c:v>26.110021796723178</c:v>
                </c:pt>
                <c:pt idx="294">
                  <c:v>28.464768840043828</c:v>
                </c:pt>
                <c:pt idx="295">
                  <c:v>28.574788582211291</c:v>
                </c:pt>
                <c:pt idx="296">
                  <c:v>28.618300536368423</c:v>
                </c:pt>
                <c:pt idx="297">
                  <c:v>28.129988456650601</c:v>
                </c:pt>
                <c:pt idx="298">
                  <c:v>27.864255132250992</c:v>
                </c:pt>
                <c:pt idx="299">
                  <c:v>25.941489580304783</c:v>
                </c:pt>
                <c:pt idx="300">
                  <c:v>24.87416985577714</c:v>
                </c:pt>
                <c:pt idx="301">
                  <c:v>27.010357853871952</c:v>
                </c:pt>
                <c:pt idx="302">
                  <c:v>27.931142095492639</c:v>
                </c:pt>
                <c:pt idx="303">
                  <c:v>27.535744217922364</c:v>
                </c:pt>
                <c:pt idx="304">
                  <c:v>28.266028276124779</c:v>
                </c:pt>
                <c:pt idx="305">
                  <c:v>26.338699843891796</c:v>
                </c:pt>
                <c:pt idx="306">
                  <c:v>26.093943432277531</c:v>
                </c:pt>
                <c:pt idx="307">
                  <c:v>25.280790900773109</c:v>
                </c:pt>
                <c:pt idx="308">
                  <c:v>26.654098411474312</c:v>
                </c:pt>
                <c:pt idx="309">
                  <c:v>27.901722909309385</c:v>
                </c:pt>
                <c:pt idx="310">
                  <c:v>28.651598441656901</c:v>
                </c:pt>
                <c:pt idx="311">
                  <c:v>28.607395479370204</c:v>
                </c:pt>
                <c:pt idx="312">
                  <c:v>29.107641322136345</c:v>
                </c:pt>
                <c:pt idx="313">
                  <c:v>27.594340935370855</c:v>
                </c:pt>
                <c:pt idx="314">
                  <c:v>26.370021838838209</c:v>
                </c:pt>
                <c:pt idx="315">
                  <c:v>27.722942448734642</c:v>
                </c:pt>
                <c:pt idx="316">
                  <c:v>28.932272860209409</c:v>
                </c:pt>
                <c:pt idx="317">
                  <c:v>29.427738642609505</c:v>
                </c:pt>
                <c:pt idx="318">
                  <c:v>29.822362279111246</c:v>
                </c:pt>
                <c:pt idx="319">
                  <c:v>30.084504481498261</c:v>
                </c:pt>
                <c:pt idx="320">
                  <c:v>28.682035685155348</c:v>
                </c:pt>
                <c:pt idx="321">
                  <c:v>28.250520061222041</c:v>
                </c:pt>
                <c:pt idx="322">
                  <c:v>29.99470881154507</c:v>
                </c:pt>
                <c:pt idx="323">
                  <c:v>30.337551799179778</c:v>
                </c:pt>
                <c:pt idx="324">
                  <c:v>31.409304011687418</c:v>
                </c:pt>
                <c:pt idx="325">
                  <c:v>31.049348251907908</c:v>
                </c:pt>
                <c:pt idx="326">
                  <c:v>30.324273705782367</c:v>
                </c:pt>
                <c:pt idx="327">
                  <c:v>29.025036089458517</c:v>
                </c:pt>
                <c:pt idx="328">
                  <c:v>28.024541181022755</c:v>
                </c:pt>
                <c:pt idx="329">
                  <c:v>30.693769686611184</c:v>
                </c:pt>
                <c:pt idx="330">
                  <c:v>31.387752721378583</c:v>
                </c:pt>
                <c:pt idx="331">
                  <c:v>31.232390852146096</c:v>
                </c:pt>
                <c:pt idx="332">
                  <c:v>30.930979204077836</c:v>
                </c:pt>
                <c:pt idx="333">
                  <c:v>31.917398847611665</c:v>
                </c:pt>
                <c:pt idx="334">
                  <c:v>30.67184368429794</c:v>
                </c:pt>
                <c:pt idx="335">
                  <c:v>26.153811237657436</c:v>
                </c:pt>
                <c:pt idx="336">
                  <c:v>28.033513318512426</c:v>
                </c:pt>
                <c:pt idx="337">
                  <c:v>28.469545496799931</c:v>
                </c:pt>
                <c:pt idx="338">
                  <c:v>28.733456744973108</c:v>
                </c:pt>
                <c:pt idx="339">
                  <c:v>28.665350062673795</c:v>
                </c:pt>
                <c:pt idx="340">
                  <c:v>28.172457922548411</c:v>
                </c:pt>
                <c:pt idx="341">
                  <c:v>26.846504961291682</c:v>
                </c:pt>
                <c:pt idx="342">
                  <c:v>25.319862269136717</c:v>
                </c:pt>
                <c:pt idx="343">
                  <c:v>27.29920255346633</c:v>
                </c:pt>
                <c:pt idx="344">
                  <c:v>28.153278176115915</c:v>
                </c:pt>
                <c:pt idx="345">
                  <c:v>29.153709241361604</c:v>
                </c:pt>
                <c:pt idx="346">
                  <c:v>29.451605878507991</c:v>
                </c:pt>
                <c:pt idx="347">
                  <c:v>28.543124562002546</c:v>
                </c:pt>
                <c:pt idx="348">
                  <c:v>26.395238720180259</c:v>
                </c:pt>
                <c:pt idx="349">
                  <c:v>26.276496606023407</c:v>
                </c:pt>
                <c:pt idx="350">
                  <c:v>27.916649793009611</c:v>
                </c:pt>
                <c:pt idx="351">
                  <c:v>28.904798013988017</c:v>
                </c:pt>
                <c:pt idx="352">
                  <c:v>29.571089624776693</c:v>
                </c:pt>
                <c:pt idx="353">
                  <c:v>29.182439535900372</c:v>
                </c:pt>
                <c:pt idx="354">
                  <c:v>28.557024144705693</c:v>
                </c:pt>
                <c:pt idx="355">
                  <c:v>28.031453910060321</c:v>
                </c:pt>
                <c:pt idx="356">
                  <c:v>27.634585345590864</c:v>
                </c:pt>
                <c:pt idx="357">
                  <c:v>27.862628918407573</c:v>
                </c:pt>
                <c:pt idx="358">
                  <c:v>27.438108358629471</c:v>
                </c:pt>
                <c:pt idx="359">
                  <c:v>27.108734610004948</c:v>
                </c:pt>
                <c:pt idx="360">
                  <c:v>27.205671864504932</c:v>
                </c:pt>
                <c:pt idx="361">
                  <c:v>27.86933638527514</c:v>
                </c:pt>
                <c:pt idx="362">
                  <c:v>27.154126140784939</c:v>
                </c:pt>
                <c:pt idx="363">
                  <c:v>26.270591256723346</c:v>
                </c:pt>
                <c:pt idx="364">
                  <c:v>26.535727282162441</c:v>
                </c:pt>
                <c:pt idx="365">
                  <c:v>27.562235644092155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F5E-6246-8E20-E0E20340C2D7}"/>
            </c:ext>
          </c:extLst>
        </c:ser>
        <c:ser>
          <c:idx val="1"/>
          <c:order val="1"/>
          <c:tx>
            <c:v>2020</c:v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Power!$B$3:$B$368</c:f>
              <c:numCache>
                <c:formatCode>m/d/yy</c:formatCode>
                <c:ptCount val="366"/>
                <c:pt idx="0">
                  <c:v>43466</c:v>
                </c:pt>
                <c:pt idx="1">
                  <c:v>43467</c:v>
                </c:pt>
                <c:pt idx="2">
                  <c:v>43468</c:v>
                </c:pt>
                <c:pt idx="3">
                  <c:v>43469</c:v>
                </c:pt>
                <c:pt idx="4">
                  <c:v>43470</c:v>
                </c:pt>
                <c:pt idx="5">
                  <c:v>43471</c:v>
                </c:pt>
                <c:pt idx="6">
                  <c:v>43472</c:v>
                </c:pt>
                <c:pt idx="7">
                  <c:v>43473</c:v>
                </c:pt>
                <c:pt idx="8">
                  <c:v>43474</c:v>
                </c:pt>
                <c:pt idx="9">
                  <c:v>43475</c:v>
                </c:pt>
                <c:pt idx="10">
                  <c:v>43476</c:v>
                </c:pt>
                <c:pt idx="11">
                  <c:v>43477</c:v>
                </c:pt>
                <c:pt idx="12">
                  <c:v>43478</c:v>
                </c:pt>
                <c:pt idx="13">
                  <c:v>43479</c:v>
                </c:pt>
                <c:pt idx="14">
                  <c:v>43480</c:v>
                </c:pt>
                <c:pt idx="15">
                  <c:v>43481</c:v>
                </c:pt>
                <c:pt idx="16">
                  <c:v>43482</c:v>
                </c:pt>
                <c:pt idx="17">
                  <c:v>43483</c:v>
                </c:pt>
                <c:pt idx="18">
                  <c:v>43484</c:v>
                </c:pt>
                <c:pt idx="19">
                  <c:v>43485</c:v>
                </c:pt>
                <c:pt idx="20">
                  <c:v>43486</c:v>
                </c:pt>
                <c:pt idx="21">
                  <c:v>43487</c:v>
                </c:pt>
                <c:pt idx="22">
                  <c:v>43488</c:v>
                </c:pt>
                <c:pt idx="23">
                  <c:v>43489</c:v>
                </c:pt>
                <c:pt idx="24">
                  <c:v>43490</c:v>
                </c:pt>
                <c:pt idx="25">
                  <c:v>43491</c:v>
                </c:pt>
                <c:pt idx="26">
                  <c:v>43492</c:v>
                </c:pt>
                <c:pt idx="27">
                  <c:v>43493</c:v>
                </c:pt>
                <c:pt idx="28">
                  <c:v>43494</c:v>
                </c:pt>
                <c:pt idx="29">
                  <c:v>43495</c:v>
                </c:pt>
                <c:pt idx="30">
                  <c:v>43496</c:v>
                </c:pt>
                <c:pt idx="31">
                  <c:v>43497</c:v>
                </c:pt>
                <c:pt idx="32">
                  <c:v>43498</c:v>
                </c:pt>
                <c:pt idx="33">
                  <c:v>43499</c:v>
                </c:pt>
                <c:pt idx="34">
                  <c:v>43500</c:v>
                </c:pt>
                <c:pt idx="35">
                  <c:v>43501</c:v>
                </c:pt>
                <c:pt idx="36">
                  <c:v>43502</c:v>
                </c:pt>
                <c:pt idx="37">
                  <c:v>43503</c:v>
                </c:pt>
                <c:pt idx="38">
                  <c:v>43504</c:v>
                </c:pt>
                <c:pt idx="39">
                  <c:v>43505</c:v>
                </c:pt>
                <c:pt idx="40">
                  <c:v>43506</c:v>
                </c:pt>
                <c:pt idx="41">
                  <c:v>43507</c:v>
                </c:pt>
                <c:pt idx="42">
                  <c:v>43508</c:v>
                </c:pt>
                <c:pt idx="43">
                  <c:v>43509</c:v>
                </c:pt>
                <c:pt idx="44">
                  <c:v>43510</c:v>
                </c:pt>
                <c:pt idx="45">
                  <c:v>43511</c:v>
                </c:pt>
                <c:pt idx="46">
                  <c:v>43512</c:v>
                </c:pt>
                <c:pt idx="47">
                  <c:v>43513</c:v>
                </c:pt>
                <c:pt idx="48">
                  <c:v>43514</c:v>
                </c:pt>
                <c:pt idx="49">
                  <c:v>43515</c:v>
                </c:pt>
                <c:pt idx="50">
                  <c:v>43516</c:v>
                </c:pt>
                <c:pt idx="51">
                  <c:v>43517</c:v>
                </c:pt>
                <c:pt idx="52">
                  <c:v>43518</c:v>
                </c:pt>
                <c:pt idx="53">
                  <c:v>43519</c:v>
                </c:pt>
                <c:pt idx="54">
                  <c:v>43520</c:v>
                </c:pt>
                <c:pt idx="55">
                  <c:v>43521</c:v>
                </c:pt>
                <c:pt idx="56">
                  <c:v>43522</c:v>
                </c:pt>
                <c:pt idx="57">
                  <c:v>43523</c:v>
                </c:pt>
                <c:pt idx="58">
                  <c:v>43524</c:v>
                </c:pt>
                <c:pt idx="60">
                  <c:v>43525</c:v>
                </c:pt>
                <c:pt idx="61">
                  <c:v>43526</c:v>
                </c:pt>
                <c:pt idx="62">
                  <c:v>43527</c:v>
                </c:pt>
                <c:pt idx="63">
                  <c:v>43528</c:v>
                </c:pt>
                <c:pt idx="64">
                  <c:v>43529</c:v>
                </c:pt>
                <c:pt idx="65">
                  <c:v>43530</c:v>
                </c:pt>
                <c:pt idx="66">
                  <c:v>43531</c:v>
                </c:pt>
                <c:pt idx="67">
                  <c:v>43532</c:v>
                </c:pt>
                <c:pt idx="68">
                  <c:v>43533</c:v>
                </c:pt>
                <c:pt idx="69">
                  <c:v>43534</c:v>
                </c:pt>
                <c:pt idx="70">
                  <c:v>43535</c:v>
                </c:pt>
                <c:pt idx="71">
                  <c:v>43536</c:v>
                </c:pt>
                <c:pt idx="72">
                  <c:v>43537</c:v>
                </c:pt>
                <c:pt idx="73">
                  <c:v>43538</c:v>
                </c:pt>
                <c:pt idx="74">
                  <c:v>43539</c:v>
                </c:pt>
                <c:pt idx="75">
                  <c:v>43540</c:v>
                </c:pt>
                <c:pt idx="76">
                  <c:v>43541</c:v>
                </c:pt>
                <c:pt idx="77">
                  <c:v>43542</c:v>
                </c:pt>
                <c:pt idx="78">
                  <c:v>43543</c:v>
                </c:pt>
                <c:pt idx="79">
                  <c:v>43544</c:v>
                </c:pt>
                <c:pt idx="80">
                  <c:v>43545</c:v>
                </c:pt>
                <c:pt idx="81">
                  <c:v>43546</c:v>
                </c:pt>
                <c:pt idx="82">
                  <c:v>43547</c:v>
                </c:pt>
                <c:pt idx="83">
                  <c:v>43548</c:v>
                </c:pt>
                <c:pt idx="84">
                  <c:v>43549</c:v>
                </c:pt>
                <c:pt idx="85">
                  <c:v>43550</c:v>
                </c:pt>
                <c:pt idx="86">
                  <c:v>43551</c:v>
                </c:pt>
                <c:pt idx="87">
                  <c:v>43552</c:v>
                </c:pt>
                <c:pt idx="88">
                  <c:v>43553</c:v>
                </c:pt>
                <c:pt idx="89">
                  <c:v>43554</c:v>
                </c:pt>
                <c:pt idx="90">
                  <c:v>43555</c:v>
                </c:pt>
                <c:pt idx="91">
                  <c:v>43556</c:v>
                </c:pt>
                <c:pt idx="92">
                  <c:v>43557</c:v>
                </c:pt>
                <c:pt idx="93">
                  <c:v>43558</c:v>
                </c:pt>
                <c:pt idx="94">
                  <c:v>43559</c:v>
                </c:pt>
                <c:pt idx="95">
                  <c:v>43560</c:v>
                </c:pt>
                <c:pt idx="96">
                  <c:v>43561</c:v>
                </c:pt>
                <c:pt idx="97">
                  <c:v>43562</c:v>
                </c:pt>
                <c:pt idx="98">
                  <c:v>43563</c:v>
                </c:pt>
                <c:pt idx="99">
                  <c:v>43564</c:v>
                </c:pt>
                <c:pt idx="100">
                  <c:v>43565</c:v>
                </c:pt>
                <c:pt idx="101">
                  <c:v>43566</c:v>
                </c:pt>
                <c:pt idx="102">
                  <c:v>43567</c:v>
                </c:pt>
                <c:pt idx="103">
                  <c:v>43568</c:v>
                </c:pt>
                <c:pt idx="104">
                  <c:v>43569</c:v>
                </c:pt>
                <c:pt idx="105">
                  <c:v>43570</c:v>
                </c:pt>
                <c:pt idx="106">
                  <c:v>43571</c:v>
                </c:pt>
                <c:pt idx="107">
                  <c:v>43572</c:v>
                </c:pt>
                <c:pt idx="108">
                  <c:v>43573</c:v>
                </c:pt>
                <c:pt idx="109">
                  <c:v>43574</c:v>
                </c:pt>
                <c:pt idx="110">
                  <c:v>43575</c:v>
                </c:pt>
                <c:pt idx="111">
                  <c:v>43576</c:v>
                </c:pt>
                <c:pt idx="112">
                  <c:v>43577</c:v>
                </c:pt>
                <c:pt idx="113">
                  <c:v>43578</c:v>
                </c:pt>
                <c:pt idx="114">
                  <c:v>43579</c:v>
                </c:pt>
                <c:pt idx="115">
                  <c:v>43580</c:v>
                </c:pt>
                <c:pt idx="116">
                  <c:v>43581</c:v>
                </c:pt>
                <c:pt idx="117">
                  <c:v>43582</c:v>
                </c:pt>
                <c:pt idx="118">
                  <c:v>43583</c:v>
                </c:pt>
                <c:pt idx="119">
                  <c:v>43584</c:v>
                </c:pt>
                <c:pt idx="120">
                  <c:v>43585</c:v>
                </c:pt>
                <c:pt idx="121">
                  <c:v>43586</c:v>
                </c:pt>
                <c:pt idx="122">
                  <c:v>43587</c:v>
                </c:pt>
                <c:pt idx="123">
                  <c:v>43588</c:v>
                </c:pt>
                <c:pt idx="124">
                  <c:v>43589</c:v>
                </c:pt>
                <c:pt idx="125">
                  <c:v>43590</c:v>
                </c:pt>
                <c:pt idx="126">
                  <c:v>43591</c:v>
                </c:pt>
                <c:pt idx="127">
                  <c:v>43592</c:v>
                </c:pt>
                <c:pt idx="128">
                  <c:v>43593</c:v>
                </c:pt>
                <c:pt idx="129">
                  <c:v>43594</c:v>
                </c:pt>
                <c:pt idx="130">
                  <c:v>43595</c:v>
                </c:pt>
                <c:pt idx="131">
                  <c:v>43596</c:v>
                </c:pt>
                <c:pt idx="132">
                  <c:v>43597</c:v>
                </c:pt>
                <c:pt idx="133">
                  <c:v>43598</c:v>
                </c:pt>
                <c:pt idx="134">
                  <c:v>43599</c:v>
                </c:pt>
                <c:pt idx="135">
                  <c:v>43600</c:v>
                </c:pt>
                <c:pt idx="136">
                  <c:v>43601</c:v>
                </c:pt>
                <c:pt idx="137">
                  <c:v>43602</c:v>
                </c:pt>
                <c:pt idx="138">
                  <c:v>43603</c:v>
                </c:pt>
                <c:pt idx="139">
                  <c:v>43604</c:v>
                </c:pt>
                <c:pt idx="140">
                  <c:v>43605</c:v>
                </c:pt>
                <c:pt idx="141">
                  <c:v>43606</c:v>
                </c:pt>
                <c:pt idx="142">
                  <c:v>43607</c:v>
                </c:pt>
                <c:pt idx="143">
                  <c:v>43608</c:v>
                </c:pt>
                <c:pt idx="144">
                  <c:v>43609</c:v>
                </c:pt>
                <c:pt idx="145">
                  <c:v>43610</c:v>
                </c:pt>
                <c:pt idx="146">
                  <c:v>43611</c:v>
                </c:pt>
                <c:pt idx="147">
                  <c:v>43612</c:v>
                </c:pt>
                <c:pt idx="148">
                  <c:v>43613</c:v>
                </c:pt>
                <c:pt idx="149">
                  <c:v>43614</c:v>
                </c:pt>
                <c:pt idx="150">
                  <c:v>43615</c:v>
                </c:pt>
                <c:pt idx="151">
                  <c:v>43616</c:v>
                </c:pt>
                <c:pt idx="152">
                  <c:v>43617</c:v>
                </c:pt>
                <c:pt idx="153">
                  <c:v>43618</c:v>
                </c:pt>
                <c:pt idx="154">
                  <c:v>43619</c:v>
                </c:pt>
                <c:pt idx="155">
                  <c:v>43620</c:v>
                </c:pt>
                <c:pt idx="156">
                  <c:v>43621</c:v>
                </c:pt>
                <c:pt idx="157">
                  <c:v>43622</c:v>
                </c:pt>
                <c:pt idx="158">
                  <c:v>43623</c:v>
                </c:pt>
                <c:pt idx="159">
                  <c:v>43624</c:v>
                </c:pt>
                <c:pt idx="160">
                  <c:v>43625</c:v>
                </c:pt>
                <c:pt idx="161">
                  <c:v>43626</c:v>
                </c:pt>
                <c:pt idx="162">
                  <c:v>43627</c:v>
                </c:pt>
                <c:pt idx="163">
                  <c:v>43628</c:v>
                </c:pt>
                <c:pt idx="164">
                  <c:v>43629</c:v>
                </c:pt>
                <c:pt idx="165">
                  <c:v>43630</c:v>
                </c:pt>
                <c:pt idx="166">
                  <c:v>43631</c:v>
                </c:pt>
                <c:pt idx="167">
                  <c:v>43632</c:v>
                </c:pt>
                <c:pt idx="168">
                  <c:v>43633</c:v>
                </c:pt>
                <c:pt idx="169">
                  <c:v>43634</c:v>
                </c:pt>
                <c:pt idx="170">
                  <c:v>43635</c:v>
                </c:pt>
                <c:pt idx="171">
                  <c:v>43636</c:v>
                </c:pt>
                <c:pt idx="172">
                  <c:v>43637</c:v>
                </c:pt>
                <c:pt idx="173">
                  <c:v>43638</c:v>
                </c:pt>
                <c:pt idx="174">
                  <c:v>43639</c:v>
                </c:pt>
                <c:pt idx="175">
                  <c:v>43640</c:v>
                </c:pt>
                <c:pt idx="176">
                  <c:v>43641</c:v>
                </c:pt>
                <c:pt idx="177">
                  <c:v>43642</c:v>
                </c:pt>
                <c:pt idx="178">
                  <c:v>43643</c:v>
                </c:pt>
                <c:pt idx="179">
                  <c:v>43644</c:v>
                </c:pt>
                <c:pt idx="180">
                  <c:v>43645</c:v>
                </c:pt>
                <c:pt idx="181">
                  <c:v>43646</c:v>
                </c:pt>
                <c:pt idx="182">
                  <c:v>43647</c:v>
                </c:pt>
                <c:pt idx="183">
                  <c:v>43648</c:v>
                </c:pt>
                <c:pt idx="184">
                  <c:v>43649</c:v>
                </c:pt>
                <c:pt idx="185">
                  <c:v>43650</c:v>
                </c:pt>
                <c:pt idx="186">
                  <c:v>43651</c:v>
                </c:pt>
                <c:pt idx="187">
                  <c:v>43652</c:v>
                </c:pt>
                <c:pt idx="188">
                  <c:v>43653</c:v>
                </c:pt>
                <c:pt idx="189">
                  <c:v>43654</c:v>
                </c:pt>
                <c:pt idx="190">
                  <c:v>43655</c:v>
                </c:pt>
                <c:pt idx="191">
                  <c:v>43656</c:v>
                </c:pt>
                <c:pt idx="192">
                  <c:v>43657</c:v>
                </c:pt>
                <c:pt idx="193">
                  <c:v>43658</c:v>
                </c:pt>
                <c:pt idx="194">
                  <c:v>43659</c:v>
                </c:pt>
                <c:pt idx="195">
                  <c:v>43660</c:v>
                </c:pt>
                <c:pt idx="196">
                  <c:v>43661</c:v>
                </c:pt>
                <c:pt idx="197">
                  <c:v>43662</c:v>
                </c:pt>
                <c:pt idx="198">
                  <c:v>43663</c:v>
                </c:pt>
                <c:pt idx="199">
                  <c:v>43664</c:v>
                </c:pt>
                <c:pt idx="200">
                  <c:v>43665</c:v>
                </c:pt>
                <c:pt idx="201">
                  <c:v>43666</c:v>
                </c:pt>
                <c:pt idx="202">
                  <c:v>43667</c:v>
                </c:pt>
                <c:pt idx="203">
                  <c:v>43668</c:v>
                </c:pt>
                <c:pt idx="204">
                  <c:v>43669</c:v>
                </c:pt>
                <c:pt idx="205">
                  <c:v>43670</c:v>
                </c:pt>
                <c:pt idx="206">
                  <c:v>43671</c:v>
                </c:pt>
                <c:pt idx="207">
                  <c:v>43672</c:v>
                </c:pt>
                <c:pt idx="208">
                  <c:v>43673</c:v>
                </c:pt>
                <c:pt idx="209">
                  <c:v>43674</c:v>
                </c:pt>
                <c:pt idx="210">
                  <c:v>43675</c:v>
                </c:pt>
                <c:pt idx="211">
                  <c:v>43676</c:v>
                </c:pt>
                <c:pt idx="212">
                  <c:v>43677</c:v>
                </c:pt>
                <c:pt idx="213">
                  <c:v>43678</c:v>
                </c:pt>
                <c:pt idx="214">
                  <c:v>43679</c:v>
                </c:pt>
                <c:pt idx="215">
                  <c:v>43680</c:v>
                </c:pt>
                <c:pt idx="216">
                  <c:v>43681</c:v>
                </c:pt>
                <c:pt idx="217">
                  <c:v>43682</c:v>
                </c:pt>
                <c:pt idx="218">
                  <c:v>43683</c:v>
                </c:pt>
                <c:pt idx="219">
                  <c:v>43684</c:v>
                </c:pt>
                <c:pt idx="220">
                  <c:v>43685</c:v>
                </c:pt>
                <c:pt idx="221">
                  <c:v>43686</c:v>
                </c:pt>
                <c:pt idx="222">
                  <c:v>43687</c:v>
                </c:pt>
                <c:pt idx="223">
                  <c:v>43688</c:v>
                </c:pt>
                <c:pt idx="224">
                  <c:v>43689</c:v>
                </c:pt>
                <c:pt idx="225">
                  <c:v>43690</c:v>
                </c:pt>
                <c:pt idx="226">
                  <c:v>43691</c:v>
                </c:pt>
                <c:pt idx="227">
                  <c:v>43692</c:v>
                </c:pt>
                <c:pt idx="228">
                  <c:v>43693</c:v>
                </c:pt>
                <c:pt idx="229">
                  <c:v>43694</c:v>
                </c:pt>
                <c:pt idx="230">
                  <c:v>43695</c:v>
                </c:pt>
                <c:pt idx="231">
                  <c:v>43696</c:v>
                </c:pt>
                <c:pt idx="232">
                  <c:v>43697</c:v>
                </c:pt>
                <c:pt idx="233">
                  <c:v>43698</c:v>
                </c:pt>
                <c:pt idx="234">
                  <c:v>43699</c:v>
                </c:pt>
                <c:pt idx="235">
                  <c:v>43700</c:v>
                </c:pt>
                <c:pt idx="236">
                  <c:v>43701</c:v>
                </c:pt>
                <c:pt idx="237">
                  <c:v>43702</c:v>
                </c:pt>
                <c:pt idx="238">
                  <c:v>43703</c:v>
                </c:pt>
                <c:pt idx="239">
                  <c:v>43704</c:v>
                </c:pt>
                <c:pt idx="240">
                  <c:v>43705</c:v>
                </c:pt>
                <c:pt idx="241">
                  <c:v>43706</c:v>
                </c:pt>
                <c:pt idx="242">
                  <c:v>43707</c:v>
                </c:pt>
                <c:pt idx="243">
                  <c:v>43708</c:v>
                </c:pt>
                <c:pt idx="244">
                  <c:v>43709</c:v>
                </c:pt>
                <c:pt idx="245">
                  <c:v>43710</c:v>
                </c:pt>
                <c:pt idx="246">
                  <c:v>43711</c:v>
                </c:pt>
                <c:pt idx="247">
                  <c:v>43712</c:v>
                </c:pt>
                <c:pt idx="248">
                  <c:v>43713</c:v>
                </c:pt>
                <c:pt idx="249">
                  <c:v>43714</c:v>
                </c:pt>
                <c:pt idx="250">
                  <c:v>43715</c:v>
                </c:pt>
                <c:pt idx="251">
                  <c:v>43716</c:v>
                </c:pt>
                <c:pt idx="252">
                  <c:v>43717</c:v>
                </c:pt>
                <c:pt idx="253">
                  <c:v>43718</c:v>
                </c:pt>
                <c:pt idx="254">
                  <c:v>43719</c:v>
                </c:pt>
                <c:pt idx="255">
                  <c:v>43720</c:v>
                </c:pt>
                <c:pt idx="256">
                  <c:v>43721</c:v>
                </c:pt>
                <c:pt idx="257">
                  <c:v>43722</c:v>
                </c:pt>
                <c:pt idx="258">
                  <c:v>43723</c:v>
                </c:pt>
                <c:pt idx="259">
                  <c:v>43724</c:v>
                </c:pt>
                <c:pt idx="260">
                  <c:v>43725</c:v>
                </c:pt>
                <c:pt idx="261">
                  <c:v>43726</c:v>
                </c:pt>
                <c:pt idx="262">
                  <c:v>43727</c:v>
                </c:pt>
                <c:pt idx="263">
                  <c:v>43728</c:v>
                </c:pt>
                <c:pt idx="264">
                  <c:v>43729</c:v>
                </c:pt>
                <c:pt idx="265">
                  <c:v>43730</c:v>
                </c:pt>
                <c:pt idx="266">
                  <c:v>43731</c:v>
                </c:pt>
                <c:pt idx="267">
                  <c:v>43732</c:v>
                </c:pt>
                <c:pt idx="268">
                  <c:v>43733</c:v>
                </c:pt>
                <c:pt idx="269">
                  <c:v>43734</c:v>
                </c:pt>
                <c:pt idx="270">
                  <c:v>43735</c:v>
                </c:pt>
                <c:pt idx="271">
                  <c:v>43736</c:v>
                </c:pt>
                <c:pt idx="272">
                  <c:v>43737</c:v>
                </c:pt>
                <c:pt idx="273">
                  <c:v>43738</c:v>
                </c:pt>
                <c:pt idx="274">
                  <c:v>43739</c:v>
                </c:pt>
                <c:pt idx="275">
                  <c:v>43740</c:v>
                </c:pt>
                <c:pt idx="276">
                  <c:v>43741</c:v>
                </c:pt>
                <c:pt idx="277">
                  <c:v>43742</c:v>
                </c:pt>
                <c:pt idx="278">
                  <c:v>43743</c:v>
                </c:pt>
                <c:pt idx="279">
                  <c:v>43744</c:v>
                </c:pt>
                <c:pt idx="280">
                  <c:v>43745</c:v>
                </c:pt>
                <c:pt idx="281">
                  <c:v>43746</c:v>
                </c:pt>
                <c:pt idx="282">
                  <c:v>43747</c:v>
                </c:pt>
                <c:pt idx="283">
                  <c:v>43748</c:v>
                </c:pt>
                <c:pt idx="284">
                  <c:v>43749</c:v>
                </c:pt>
                <c:pt idx="285">
                  <c:v>43750</c:v>
                </c:pt>
                <c:pt idx="286">
                  <c:v>43751</c:v>
                </c:pt>
                <c:pt idx="287">
                  <c:v>43752</c:v>
                </c:pt>
                <c:pt idx="288">
                  <c:v>43753</c:v>
                </c:pt>
                <c:pt idx="289">
                  <c:v>43754</c:v>
                </c:pt>
                <c:pt idx="290">
                  <c:v>43755</c:v>
                </c:pt>
                <c:pt idx="291">
                  <c:v>43756</c:v>
                </c:pt>
                <c:pt idx="292">
                  <c:v>43757</c:v>
                </c:pt>
                <c:pt idx="293">
                  <c:v>43758</c:v>
                </c:pt>
                <c:pt idx="294">
                  <c:v>43759</c:v>
                </c:pt>
                <c:pt idx="295">
                  <c:v>43760</c:v>
                </c:pt>
                <c:pt idx="296">
                  <c:v>43761</c:v>
                </c:pt>
                <c:pt idx="297">
                  <c:v>43762</c:v>
                </c:pt>
                <c:pt idx="298">
                  <c:v>43763</c:v>
                </c:pt>
                <c:pt idx="299">
                  <c:v>43764</c:v>
                </c:pt>
                <c:pt idx="300">
                  <c:v>43765</c:v>
                </c:pt>
                <c:pt idx="301">
                  <c:v>43766</c:v>
                </c:pt>
                <c:pt idx="302">
                  <c:v>43767</c:v>
                </c:pt>
                <c:pt idx="303">
                  <c:v>43768</c:v>
                </c:pt>
                <c:pt idx="304">
                  <c:v>43769</c:v>
                </c:pt>
                <c:pt idx="305">
                  <c:v>43770</c:v>
                </c:pt>
                <c:pt idx="306">
                  <c:v>43771</c:v>
                </c:pt>
                <c:pt idx="307">
                  <c:v>43772</c:v>
                </c:pt>
                <c:pt idx="308">
                  <c:v>43773</c:v>
                </c:pt>
                <c:pt idx="309">
                  <c:v>43774</c:v>
                </c:pt>
                <c:pt idx="310">
                  <c:v>43775</c:v>
                </c:pt>
                <c:pt idx="311">
                  <c:v>43776</c:v>
                </c:pt>
                <c:pt idx="312">
                  <c:v>43777</c:v>
                </c:pt>
                <c:pt idx="313">
                  <c:v>43778</c:v>
                </c:pt>
                <c:pt idx="314">
                  <c:v>43779</c:v>
                </c:pt>
                <c:pt idx="315">
                  <c:v>43780</c:v>
                </c:pt>
                <c:pt idx="316">
                  <c:v>43781</c:v>
                </c:pt>
                <c:pt idx="317">
                  <c:v>43782</c:v>
                </c:pt>
                <c:pt idx="318">
                  <c:v>43783</c:v>
                </c:pt>
                <c:pt idx="319">
                  <c:v>43784</c:v>
                </c:pt>
                <c:pt idx="320">
                  <c:v>43785</c:v>
                </c:pt>
                <c:pt idx="321">
                  <c:v>43786</c:v>
                </c:pt>
                <c:pt idx="322">
                  <c:v>43787</c:v>
                </c:pt>
                <c:pt idx="323">
                  <c:v>43788</c:v>
                </c:pt>
                <c:pt idx="324">
                  <c:v>43789</c:v>
                </c:pt>
                <c:pt idx="325">
                  <c:v>43790</c:v>
                </c:pt>
                <c:pt idx="326">
                  <c:v>43791</c:v>
                </c:pt>
                <c:pt idx="327">
                  <c:v>43792</c:v>
                </c:pt>
                <c:pt idx="328">
                  <c:v>43793</c:v>
                </c:pt>
                <c:pt idx="329">
                  <c:v>43794</c:v>
                </c:pt>
                <c:pt idx="330">
                  <c:v>43795</c:v>
                </c:pt>
                <c:pt idx="331">
                  <c:v>43796</c:v>
                </c:pt>
                <c:pt idx="332">
                  <c:v>43797</c:v>
                </c:pt>
                <c:pt idx="333">
                  <c:v>43798</c:v>
                </c:pt>
                <c:pt idx="334">
                  <c:v>43799</c:v>
                </c:pt>
                <c:pt idx="335">
                  <c:v>43800</c:v>
                </c:pt>
                <c:pt idx="336">
                  <c:v>43801</c:v>
                </c:pt>
                <c:pt idx="337">
                  <c:v>43802</c:v>
                </c:pt>
                <c:pt idx="338">
                  <c:v>43803</c:v>
                </c:pt>
                <c:pt idx="339">
                  <c:v>43804</c:v>
                </c:pt>
                <c:pt idx="340">
                  <c:v>43805</c:v>
                </c:pt>
                <c:pt idx="341">
                  <c:v>43806</c:v>
                </c:pt>
                <c:pt idx="342">
                  <c:v>43807</c:v>
                </c:pt>
                <c:pt idx="343">
                  <c:v>43808</c:v>
                </c:pt>
                <c:pt idx="344">
                  <c:v>43809</c:v>
                </c:pt>
                <c:pt idx="345">
                  <c:v>43810</c:v>
                </c:pt>
                <c:pt idx="346">
                  <c:v>43811</c:v>
                </c:pt>
                <c:pt idx="347">
                  <c:v>43812</c:v>
                </c:pt>
                <c:pt idx="348">
                  <c:v>43813</c:v>
                </c:pt>
                <c:pt idx="349">
                  <c:v>43814</c:v>
                </c:pt>
                <c:pt idx="350">
                  <c:v>43815</c:v>
                </c:pt>
                <c:pt idx="351">
                  <c:v>43816</c:v>
                </c:pt>
                <c:pt idx="352">
                  <c:v>43817</c:v>
                </c:pt>
                <c:pt idx="353">
                  <c:v>43818</c:v>
                </c:pt>
                <c:pt idx="354">
                  <c:v>43819</c:v>
                </c:pt>
                <c:pt idx="355">
                  <c:v>43820</c:v>
                </c:pt>
                <c:pt idx="356">
                  <c:v>43821</c:v>
                </c:pt>
                <c:pt idx="357">
                  <c:v>43822</c:v>
                </c:pt>
                <c:pt idx="358">
                  <c:v>43823</c:v>
                </c:pt>
                <c:pt idx="359">
                  <c:v>43824</c:v>
                </c:pt>
                <c:pt idx="360">
                  <c:v>43825</c:v>
                </c:pt>
                <c:pt idx="361">
                  <c:v>43826</c:v>
                </c:pt>
                <c:pt idx="362">
                  <c:v>43827</c:v>
                </c:pt>
                <c:pt idx="363">
                  <c:v>43828</c:v>
                </c:pt>
                <c:pt idx="364">
                  <c:v>43829</c:v>
                </c:pt>
                <c:pt idx="365">
                  <c:v>43830</c:v>
                </c:pt>
              </c:numCache>
            </c:numRef>
          </c:cat>
          <c:val>
            <c:numRef>
              <c:f>Industry!$V$3:$V$368</c:f>
              <c:numCache>
                <c:formatCode>0.00</c:formatCode>
                <c:ptCount val="366"/>
                <c:pt idx="0">
                  <c:v>22.668248861004358</c:v>
                </c:pt>
                <c:pt idx="1">
                  <c:v>24.524325614128131</c:v>
                </c:pt>
                <c:pt idx="2">
                  <c:v>24.666454848855963</c:v>
                </c:pt>
                <c:pt idx="3">
                  <c:v>24.213332735909425</c:v>
                </c:pt>
                <c:pt idx="4">
                  <c:v>23.83418930722766</c:v>
                </c:pt>
                <c:pt idx="5">
                  <c:v>24.316139123061422</c:v>
                </c:pt>
                <c:pt idx="6">
                  <c:v>24.779819756936572</c:v>
                </c:pt>
                <c:pt idx="7">
                  <c:v>24.767500989837529</c:v>
                </c:pt>
                <c:pt idx="8">
                  <c:v>25.356430638077075</c:v>
                </c:pt>
                <c:pt idx="9">
                  <c:v>25.145289986361856</c:v>
                </c:pt>
                <c:pt idx="10">
                  <c:v>24.268006132264084</c:v>
                </c:pt>
                <c:pt idx="11">
                  <c:v>23.27064992488484</c:v>
                </c:pt>
                <c:pt idx="12">
                  <c:v>24.158522700873185</c:v>
                </c:pt>
                <c:pt idx="13">
                  <c:v>24.213995586789785</c:v>
                </c:pt>
                <c:pt idx="14">
                  <c:v>24.160420477662129</c:v>
                </c:pt>
                <c:pt idx="15">
                  <c:v>24.675419155639617</c:v>
                </c:pt>
                <c:pt idx="16">
                  <c:v>24.401857056994242</c:v>
                </c:pt>
                <c:pt idx="17">
                  <c:v>23.424667851119622</c:v>
                </c:pt>
                <c:pt idx="18">
                  <c:v>22.733759260699163</c:v>
                </c:pt>
                <c:pt idx="19">
                  <c:v>23.702558413511682</c:v>
                </c:pt>
                <c:pt idx="20">
                  <c:v>23.728014814114417</c:v>
                </c:pt>
                <c:pt idx="21">
                  <c:v>23.579837218740057</c:v>
                </c:pt>
                <c:pt idx="22">
                  <c:v>23.236122829460399</c:v>
                </c:pt>
                <c:pt idx="23">
                  <c:v>22.918793734243131</c:v>
                </c:pt>
                <c:pt idx="24">
                  <c:v>21.701374919808028</c:v>
                </c:pt>
                <c:pt idx="25">
                  <c:v>20.937939857997243</c:v>
                </c:pt>
                <c:pt idx="26">
                  <c:v>20.934951051444543</c:v>
                </c:pt>
                <c:pt idx="27">
                  <c:v>21.2190557713479</c:v>
                </c:pt>
                <c:pt idx="28">
                  <c:v>21.120112052856136</c:v>
                </c:pt>
                <c:pt idx="29">
                  <c:v>21.232853622717187</c:v>
                </c:pt>
                <c:pt idx="30">
                  <c:v>20.673709837470298</c:v>
                </c:pt>
                <c:pt idx="31">
                  <c:v>20.543235622829567</c:v>
                </c:pt>
                <c:pt idx="32">
                  <c:v>19.713500201845626</c:v>
                </c:pt>
                <c:pt idx="33">
                  <c:v>19.968330161544536</c:v>
                </c:pt>
                <c:pt idx="34">
                  <c:v>20.509902313572333</c:v>
                </c:pt>
                <c:pt idx="35">
                  <c:v>21.838819059685594</c:v>
                </c:pt>
                <c:pt idx="36">
                  <c:v>22.537352111129259</c:v>
                </c:pt>
                <c:pt idx="37">
                  <c:v>22.08862734661831</c:v>
                </c:pt>
                <c:pt idx="38">
                  <c:v>20.617085260209709</c:v>
                </c:pt>
                <c:pt idx="39">
                  <c:v>19.320610880334662</c:v>
                </c:pt>
                <c:pt idx="40">
                  <c:v>20.354964622783488</c:v>
                </c:pt>
                <c:pt idx="41">
                  <c:v>20.727595307812976</c:v>
                </c:pt>
                <c:pt idx="42">
                  <c:v>21.235221553692941</c:v>
                </c:pt>
                <c:pt idx="43">
                  <c:v>21.574833865240464</c:v>
                </c:pt>
                <c:pt idx="44">
                  <c:v>22.159097997392074</c:v>
                </c:pt>
                <c:pt idx="45">
                  <c:v>20.493035361842196</c:v>
                </c:pt>
                <c:pt idx="46">
                  <c:v>19.928098061789672</c:v>
                </c:pt>
                <c:pt idx="47">
                  <c:v>20.782153478494795</c:v>
                </c:pt>
                <c:pt idx="48">
                  <c:v>21.600693878171992</c:v>
                </c:pt>
                <c:pt idx="49">
                  <c:v>22.675182411698696</c:v>
                </c:pt>
                <c:pt idx="50">
                  <c:v>22.329109282702724</c:v>
                </c:pt>
                <c:pt idx="51">
                  <c:v>21.94079224641407</c:v>
                </c:pt>
                <c:pt idx="52">
                  <c:v>20.867267932755123</c:v>
                </c:pt>
                <c:pt idx="53">
                  <c:v>19.717552125664653</c:v>
                </c:pt>
                <c:pt idx="54">
                  <c:v>20.878111901218254</c:v>
                </c:pt>
                <c:pt idx="55">
                  <c:v>21.693836059594961</c:v>
                </c:pt>
                <c:pt idx="56">
                  <c:v>22.77811245550091</c:v>
                </c:pt>
                <c:pt idx="57">
                  <c:v>23.098592369411577</c:v>
                </c:pt>
                <c:pt idx="58">
                  <c:v>22.86200967976491</c:v>
                </c:pt>
                <c:pt idx="59">
                  <c:v>22.854735504942418</c:v>
                </c:pt>
                <c:pt idx="60">
                  <c:v>23.9950495681612</c:v>
                </c:pt>
                <c:pt idx="61">
                  <c:v>25.5416213863477</c:v>
                </c:pt>
                <c:pt idx="62">
                  <c:v>26.035937728596121</c:v>
                </c:pt>
                <c:pt idx="63">
                  <c:v>26.546290347730647</c:v>
                </c:pt>
                <c:pt idx="64">
                  <c:v>25.738760473918308</c:v>
                </c:pt>
                <c:pt idx="65">
                  <c:v>25.934266036623669</c:v>
                </c:pt>
                <c:pt idx="66">
                  <c:v>24.601416928955818</c:v>
                </c:pt>
                <c:pt idx="67">
                  <c:v>23.245868417791975</c:v>
                </c:pt>
                <c:pt idx="68">
                  <c:v>24.991098008923665</c:v>
                </c:pt>
                <c:pt idx="69">
                  <c:v>24.85589279107289</c:v>
                </c:pt>
                <c:pt idx="70">
                  <c:v>24.474489032775445</c:v>
                </c:pt>
                <c:pt idx="71">
                  <c:v>24.281543973575907</c:v>
                </c:pt>
                <c:pt idx="72">
                  <c:v>24.985373197193852</c:v>
                </c:pt>
                <c:pt idx="73">
                  <c:v>24.730285818512378</c:v>
                </c:pt>
                <c:pt idx="74">
                  <c:v>23.826008222148779</c:v>
                </c:pt>
                <c:pt idx="75">
                  <c:v>25.314347167933612</c:v>
                </c:pt>
                <c:pt idx="76">
                  <c:v>25.687306644339369</c:v>
                </c:pt>
                <c:pt idx="77">
                  <c:v>24.966368135638412</c:v>
                </c:pt>
                <c:pt idx="78">
                  <c:v>25.619432797446759</c:v>
                </c:pt>
                <c:pt idx="79">
                  <c:v>25.283510312215359</c:v>
                </c:pt>
                <c:pt idx="80">
                  <c:v>24.511290540092165</c:v>
                </c:pt>
                <c:pt idx="81">
                  <c:v>23.752609732837069</c:v>
                </c:pt>
                <c:pt idx="82">
                  <c:v>24.545003634191197</c:v>
                </c:pt>
                <c:pt idx="83">
                  <c:v>24.716846290359523</c:v>
                </c:pt>
                <c:pt idx="84">
                  <c:v>24.492972514406411</c:v>
                </c:pt>
                <c:pt idx="85">
                  <c:v>24.818002557118724</c:v>
                </c:pt>
                <c:pt idx="86">
                  <c:v>24.494598391786159</c:v>
                </c:pt>
                <c:pt idx="87">
                  <c:v>23.58330378106502</c:v>
                </c:pt>
                <c:pt idx="88">
                  <c:v>23.155415663130064</c:v>
                </c:pt>
                <c:pt idx="89">
                  <c:v>24.09229076654945</c:v>
                </c:pt>
                <c:pt idx="90">
                  <c:v>25.562305642472595</c:v>
                </c:pt>
                <c:pt idx="91">
                  <c:v>26.760522585398697</c:v>
                </c:pt>
                <c:pt idx="92">
                  <c:v>26.634097435544234</c:v>
                </c:pt>
                <c:pt idx="93">
                  <c:v>26.260811555516817</c:v>
                </c:pt>
                <c:pt idx="94">
                  <c:v>23.888866451915121</c:v>
                </c:pt>
                <c:pt idx="95">
                  <c:v>24.168858805551629</c:v>
                </c:pt>
                <c:pt idx="96">
                  <c:v>24.864026145441478</c:v>
                </c:pt>
                <c:pt idx="97">
                  <c:v>26.108189920736223</c:v>
                </c:pt>
                <c:pt idx="98">
                  <c:v>26.522907488187791</c:v>
                </c:pt>
                <c:pt idx="99">
                  <c:v>26.243512397358636</c:v>
                </c:pt>
                <c:pt idx="100">
                  <c:v>26.022642381720924</c:v>
                </c:pt>
                <c:pt idx="101">
                  <c:v>24.874844788450211</c:v>
                </c:pt>
                <c:pt idx="102">
                  <c:v>24.069725269946005</c:v>
                </c:pt>
                <c:pt idx="103">
                  <c:v>24.698544758927699</c:v>
                </c:pt>
                <c:pt idx="104">
                  <c:v>25.744740614935839</c:v>
                </c:pt>
                <c:pt idx="105">
                  <c:v>25.204702105350542</c:v>
                </c:pt>
                <c:pt idx="106">
                  <c:v>24.799176756543169</c:v>
                </c:pt>
                <c:pt idx="107">
                  <c:v>25.411207156458669</c:v>
                </c:pt>
                <c:pt idx="108">
                  <c:v>24.83266408755896</c:v>
                </c:pt>
                <c:pt idx="109">
                  <c:v>23.41911090528458</c:v>
                </c:pt>
                <c:pt idx="110">
                  <c:v>24.027182677547909</c:v>
                </c:pt>
                <c:pt idx="111">
                  <c:v>24.620368698696382</c:v>
                </c:pt>
                <c:pt idx="112">
                  <c:v>24.709830697710665</c:v>
                </c:pt>
                <c:pt idx="113">
                  <c:v>25.296468317566998</c:v>
                </c:pt>
                <c:pt idx="114">
                  <c:v>24.890561092661809</c:v>
                </c:pt>
                <c:pt idx="115">
                  <c:v>24.490111730163861</c:v>
                </c:pt>
                <c:pt idx="116">
                  <c:v>24.419924275253468</c:v>
                </c:pt>
                <c:pt idx="117">
                  <c:v>25.391834066655697</c:v>
                </c:pt>
                <c:pt idx="118">
                  <c:v>25.336327710022658</c:v>
                </c:pt>
                <c:pt idx="119">
                  <c:v>25.600692396137791</c:v>
                </c:pt>
                <c:pt idx="120">
                  <c:v>24.486243403388663</c:v>
                </c:pt>
                <c:pt idx="121">
                  <c:v>23.332587662374031</c:v>
                </c:pt>
                <c:pt idx="122">
                  <c:v>23.692550787166176</c:v>
                </c:pt>
                <c:pt idx="123">
                  <c:v>24.670055901236601</c:v>
                </c:pt>
                <c:pt idx="124">
                  <c:v>25.940798881902186</c:v>
                </c:pt>
                <c:pt idx="125">
                  <c:v>26.544425232292927</c:v>
                </c:pt>
                <c:pt idx="126">
                  <c:v>27.015638993111569</c:v>
                </c:pt>
                <c:pt idx="127">
                  <c:v>26.989664633670181</c:v>
                </c:pt>
                <c:pt idx="128">
                  <c:v>27.272230689336418</c:v>
                </c:pt>
                <c:pt idx="129">
                  <c:v>27.30581921344179</c:v>
                </c:pt>
                <c:pt idx="130">
                  <c:v>25.365076999771155</c:v>
                </c:pt>
                <c:pt idx="131">
                  <c:v>24.758217280010626</c:v>
                </c:pt>
                <c:pt idx="132">
                  <c:v>26.389750112879543</c:v>
                </c:pt>
                <c:pt idx="133">
                  <c:v>27.082186526780262</c:v>
                </c:pt>
                <c:pt idx="134">
                  <c:v>27.497772775960421</c:v>
                </c:pt>
                <c:pt idx="135">
                  <c:v>27.720105951493277</c:v>
                </c:pt>
                <c:pt idx="136">
                  <c:v>27.046017345430371</c:v>
                </c:pt>
                <c:pt idx="137">
                  <c:v>25.736544442240181</c:v>
                </c:pt>
                <c:pt idx="138">
                  <c:v>26.069429128145408</c:v>
                </c:pt>
                <c:pt idx="139">
                  <c:v>27.68797678155136</c:v>
                </c:pt>
                <c:pt idx="140">
                  <c:v>28.036240511290536</c:v>
                </c:pt>
                <c:pt idx="141">
                  <c:v>27.079831613085041</c:v>
                </c:pt>
                <c:pt idx="142">
                  <c:v>27.431851843430174</c:v>
                </c:pt>
                <c:pt idx="143">
                  <c:v>26.871716176808278</c:v>
                </c:pt>
                <c:pt idx="144">
                  <c:v>26.260351867446413</c:v>
                </c:pt>
                <c:pt idx="145">
                  <c:v>26.622198968923147</c:v>
                </c:pt>
                <c:pt idx="146">
                  <c:v>27.299836168897762</c:v>
                </c:pt>
                <c:pt idx="147">
                  <c:v>28.13406845847646</c:v>
                </c:pt>
                <c:pt idx="148">
                  <c:v>27.260335620931631</c:v>
                </c:pt>
                <c:pt idx="149">
                  <c:v>26.281965346729137</c:v>
                </c:pt>
                <c:pt idx="150">
                  <c:v>25.458732200641983</c:v>
                </c:pt>
                <c:pt idx="151">
                  <c:v>24.361987188873719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F5E-6246-8E20-E0E20340C2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39330287"/>
        <c:axId val="2139230591"/>
      </c:lineChart>
      <c:dateAx>
        <c:axId val="2139330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mmm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N"/>
          </a:p>
        </c:txPr>
        <c:crossAx val="2139230591"/>
        <c:crosses val="autoZero"/>
        <c:auto val="1"/>
        <c:lblOffset val="100"/>
        <c:baseTimeUnit val="days"/>
        <c:majorUnit val="1"/>
        <c:majorTimeUnit val="months"/>
      </c:dateAx>
      <c:valAx>
        <c:axId val="2139230591"/>
        <c:scaling>
          <c:orientation val="minMax"/>
          <c:min val="15"/>
        </c:scaling>
        <c:delete val="0"/>
        <c:axPos val="l"/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N"/>
          </a:p>
        </c:txPr>
        <c:crossAx val="21393302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4886877964776746"/>
          <c:y val="0.16255762467154694"/>
          <c:w val="0.25223543711241925"/>
          <c:h val="4.6989719066757009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CN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China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2019</c:v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Power!$B$3:$B$154</c:f>
              <c:numCache>
                <c:formatCode>m/d/yy</c:formatCode>
                <c:ptCount val="152"/>
                <c:pt idx="0">
                  <c:v>43466</c:v>
                </c:pt>
                <c:pt idx="1">
                  <c:v>43467</c:v>
                </c:pt>
                <c:pt idx="2">
                  <c:v>43468</c:v>
                </c:pt>
                <c:pt idx="3">
                  <c:v>43469</c:v>
                </c:pt>
                <c:pt idx="4">
                  <c:v>43470</c:v>
                </c:pt>
                <c:pt idx="5">
                  <c:v>43471</c:v>
                </c:pt>
                <c:pt idx="6">
                  <c:v>43472</c:v>
                </c:pt>
                <c:pt idx="7">
                  <c:v>43473</c:v>
                </c:pt>
                <c:pt idx="8">
                  <c:v>43474</c:v>
                </c:pt>
                <c:pt idx="9">
                  <c:v>43475</c:v>
                </c:pt>
                <c:pt idx="10">
                  <c:v>43476</c:v>
                </c:pt>
                <c:pt idx="11">
                  <c:v>43477</c:v>
                </c:pt>
                <c:pt idx="12">
                  <c:v>43478</c:v>
                </c:pt>
                <c:pt idx="13">
                  <c:v>43479</c:v>
                </c:pt>
                <c:pt idx="14">
                  <c:v>43480</c:v>
                </c:pt>
                <c:pt idx="15">
                  <c:v>43481</c:v>
                </c:pt>
                <c:pt idx="16">
                  <c:v>43482</c:v>
                </c:pt>
                <c:pt idx="17">
                  <c:v>43483</c:v>
                </c:pt>
                <c:pt idx="18">
                  <c:v>43484</c:v>
                </c:pt>
                <c:pt idx="19">
                  <c:v>43485</c:v>
                </c:pt>
                <c:pt idx="20">
                  <c:v>43486</c:v>
                </c:pt>
                <c:pt idx="21">
                  <c:v>43487</c:v>
                </c:pt>
                <c:pt idx="22">
                  <c:v>43488</c:v>
                </c:pt>
                <c:pt idx="23">
                  <c:v>43489</c:v>
                </c:pt>
                <c:pt idx="24">
                  <c:v>43490</c:v>
                </c:pt>
                <c:pt idx="25">
                  <c:v>43491</c:v>
                </c:pt>
                <c:pt idx="26">
                  <c:v>43492</c:v>
                </c:pt>
                <c:pt idx="27">
                  <c:v>43493</c:v>
                </c:pt>
                <c:pt idx="28">
                  <c:v>43494</c:v>
                </c:pt>
                <c:pt idx="29">
                  <c:v>43495</c:v>
                </c:pt>
                <c:pt idx="30">
                  <c:v>43496</c:v>
                </c:pt>
                <c:pt idx="31">
                  <c:v>43497</c:v>
                </c:pt>
                <c:pt idx="32">
                  <c:v>43498</c:v>
                </c:pt>
                <c:pt idx="33">
                  <c:v>43499</c:v>
                </c:pt>
                <c:pt idx="34">
                  <c:v>43500</c:v>
                </c:pt>
                <c:pt idx="35">
                  <c:v>43501</c:v>
                </c:pt>
                <c:pt idx="36">
                  <c:v>43502</c:v>
                </c:pt>
                <c:pt idx="37">
                  <c:v>43503</c:v>
                </c:pt>
                <c:pt idx="38">
                  <c:v>43504</c:v>
                </c:pt>
                <c:pt idx="39">
                  <c:v>43505</c:v>
                </c:pt>
                <c:pt idx="40">
                  <c:v>43506</c:v>
                </c:pt>
                <c:pt idx="41">
                  <c:v>43507</c:v>
                </c:pt>
                <c:pt idx="42">
                  <c:v>43508</c:v>
                </c:pt>
                <c:pt idx="43">
                  <c:v>43509</c:v>
                </c:pt>
                <c:pt idx="44">
                  <c:v>43510</c:v>
                </c:pt>
                <c:pt idx="45">
                  <c:v>43511</c:v>
                </c:pt>
                <c:pt idx="46">
                  <c:v>43512</c:v>
                </c:pt>
                <c:pt idx="47">
                  <c:v>43513</c:v>
                </c:pt>
                <c:pt idx="48">
                  <c:v>43514</c:v>
                </c:pt>
                <c:pt idx="49">
                  <c:v>43515</c:v>
                </c:pt>
                <c:pt idx="50">
                  <c:v>43516</c:v>
                </c:pt>
                <c:pt idx="51">
                  <c:v>43517</c:v>
                </c:pt>
                <c:pt idx="52">
                  <c:v>43518</c:v>
                </c:pt>
                <c:pt idx="53">
                  <c:v>43519</c:v>
                </c:pt>
                <c:pt idx="54">
                  <c:v>43520</c:v>
                </c:pt>
                <c:pt idx="55">
                  <c:v>43521</c:v>
                </c:pt>
                <c:pt idx="56">
                  <c:v>43522</c:v>
                </c:pt>
                <c:pt idx="57">
                  <c:v>43523</c:v>
                </c:pt>
                <c:pt idx="58">
                  <c:v>43524</c:v>
                </c:pt>
                <c:pt idx="60">
                  <c:v>43525</c:v>
                </c:pt>
                <c:pt idx="61">
                  <c:v>43526</c:v>
                </c:pt>
                <c:pt idx="62">
                  <c:v>43527</c:v>
                </c:pt>
                <c:pt idx="63">
                  <c:v>43528</c:v>
                </c:pt>
                <c:pt idx="64">
                  <c:v>43529</c:v>
                </c:pt>
                <c:pt idx="65">
                  <c:v>43530</c:v>
                </c:pt>
                <c:pt idx="66">
                  <c:v>43531</c:v>
                </c:pt>
                <c:pt idx="67">
                  <c:v>43532</c:v>
                </c:pt>
                <c:pt idx="68">
                  <c:v>43533</c:v>
                </c:pt>
                <c:pt idx="69">
                  <c:v>43534</c:v>
                </c:pt>
                <c:pt idx="70">
                  <c:v>43535</c:v>
                </c:pt>
                <c:pt idx="71">
                  <c:v>43536</c:v>
                </c:pt>
                <c:pt idx="72">
                  <c:v>43537</c:v>
                </c:pt>
                <c:pt idx="73">
                  <c:v>43538</c:v>
                </c:pt>
                <c:pt idx="74">
                  <c:v>43539</c:v>
                </c:pt>
                <c:pt idx="75">
                  <c:v>43540</c:v>
                </c:pt>
                <c:pt idx="76">
                  <c:v>43541</c:v>
                </c:pt>
                <c:pt idx="77">
                  <c:v>43542</c:v>
                </c:pt>
                <c:pt idx="78">
                  <c:v>43543</c:v>
                </c:pt>
                <c:pt idx="79">
                  <c:v>43544</c:v>
                </c:pt>
                <c:pt idx="80">
                  <c:v>43545</c:v>
                </c:pt>
                <c:pt idx="81">
                  <c:v>43546</c:v>
                </c:pt>
                <c:pt idx="82">
                  <c:v>43547</c:v>
                </c:pt>
                <c:pt idx="83">
                  <c:v>43548</c:v>
                </c:pt>
                <c:pt idx="84">
                  <c:v>43549</c:v>
                </c:pt>
                <c:pt idx="85">
                  <c:v>43550</c:v>
                </c:pt>
                <c:pt idx="86">
                  <c:v>43551</c:v>
                </c:pt>
                <c:pt idx="87">
                  <c:v>43552</c:v>
                </c:pt>
                <c:pt idx="88">
                  <c:v>43553</c:v>
                </c:pt>
                <c:pt idx="89">
                  <c:v>43554</c:v>
                </c:pt>
                <c:pt idx="90">
                  <c:v>43555</c:v>
                </c:pt>
                <c:pt idx="91">
                  <c:v>43556</c:v>
                </c:pt>
                <c:pt idx="92">
                  <c:v>43557</c:v>
                </c:pt>
                <c:pt idx="93">
                  <c:v>43558</c:v>
                </c:pt>
                <c:pt idx="94">
                  <c:v>43559</c:v>
                </c:pt>
                <c:pt idx="95">
                  <c:v>43560</c:v>
                </c:pt>
                <c:pt idx="96">
                  <c:v>43561</c:v>
                </c:pt>
                <c:pt idx="97">
                  <c:v>43562</c:v>
                </c:pt>
                <c:pt idx="98">
                  <c:v>43563</c:v>
                </c:pt>
                <c:pt idx="99">
                  <c:v>43564</c:v>
                </c:pt>
                <c:pt idx="100">
                  <c:v>43565</c:v>
                </c:pt>
                <c:pt idx="101">
                  <c:v>43566</c:v>
                </c:pt>
                <c:pt idx="102">
                  <c:v>43567</c:v>
                </c:pt>
                <c:pt idx="103">
                  <c:v>43568</c:v>
                </c:pt>
                <c:pt idx="104">
                  <c:v>43569</c:v>
                </c:pt>
                <c:pt idx="105">
                  <c:v>43570</c:v>
                </c:pt>
                <c:pt idx="106">
                  <c:v>43571</c:v>
                </c:pt>
                <c:pt idx="107">
                  <c:v>43572</c:v>
                </c:pt>
                <c:pt idx="108">
                  <c:v>43573</c:v>
                </c:pt>
                <c:pt idx="109">
                  <c:v>43574</c:v>
                </c:pt>
                <c:pt idx="110">
                  <c:v>43575</c:v>
                </c:pt>
                <c:pt idx="111">
                  <c:v>43576</c:v>
                </c:pt>
                <c:pt idx="112">
                  <c:v>43577</c:v>
                </c:pt>
                <c:pt idx="113">
                  <c:v>43578</c:v>
                </c:pt>
                <c:pt idx="114">
                  <c:v>43579</c:v>
                </c:pt>
                <c:pt idx="115">
                  <c:v>43580</c:v>
                </c:pt>
                <c:pt idx="116">
                  <c:v>43581</c:v>
                </c:pt>
                <c:pt idx="117">
                  <c:v>43582</c:v>
                </c:pt>
                <c:pt idx="118">
                  <c:v>43583</c:v>
                </c:pt>
                <c:pt idx="119">
                  <c:v>43584</c:v>
                </c:pt>
                <c:pt idx="120">
                  <c:v>43585</c:v>
                </c:pt>
                <c:pt idx="121">
                  <c:v>43586</c:v>
                </c:pt>
                <c:pt idx="122">
                  <c:v>43587</c:v>
                </c:pt>
                <c:pt idx="123">
                  <c:v>43588</c:v>
                </c:pt>
                <c:pt idx="124">
                  <c:v>43589</c:v>
                </c:pt>
                <c:pt idx="125">
                  <c:v>43590</c:v>
                </c:pt>
                <c:pt idx="126">
                  <c:v>43591</c:v>
                </c:pt>
                <c:pt idx="127">
                  <c:v>43592</c:v>
                </c:pt>
                <c:pt idx="128">
                  <c:v>43593</c:v>
                </c:pt>
                <c:pt idx="129">
                  <c:v>43594</c:v>
                </c:pt>
                <c:pt idx="130">
                  <c:v>43595</c:v>
                </c:pt>
                <c:pt idx="131">
                  <c:v>43596</c:v>
                </c:pt>
                <c:pt idx="132">
                  <c:v>43597</c:v>
                </c:pt>
                <c:pt idx="133">
                  <c:v>43598</c:v>
                </c:pt>
                <c:pt idx="134">
                  <c:v>43599</c:v>
                </c:pt>
                <c:pt idx="135">
                  <c:v>43600</c:v>
                </c:pt>
                <c:pt idx="136">
                  <c:v>43601</c:v>
                </c:pt>
                <c:pt idx="137">
                  <c:v>43602</c:v>
                </c:pt>
                <c:pt idx="138">
                  <c:v>43603</c:v>
                </c:pt>
                <c:pt idx="139">
                  <c:v>43604</c:v>
                </c:pt>
                <c:pt idx="140">
                  <c:v>43605</c:v>
                </c:pt>
                <c:pt idx="141">
                  <c:v>43606</c:v>
                </c:pt>
                <c:pt idx="142">
                  <c:v>43607</c:v>
                </c:pt>
                <c:pt idx="143">
                  <c:v>43608</c:v>
                </c:pt>
                <c:pt idx="144">
                  <c:v>43609</c:v>
                </c:pt>
                <c:pt idx="145">
                  <c:v>43610</c:v>
                </c:pt>
                <c:pt idx="146">
                  <c:v>43611</c:v>
                </c:pt>
                <c:pt idx="147">
                  <c:v>43612</c:v>
                </c:pt>
                <c:pt idx="148">
                  <c:v>43613</c:v>
                </c:pt>
                <c:pt idx="149">
                  <c:v>43614</c:v>
                </c:pt>
                <c:pt idx="150">
                  <c:v>43615</c:v>
                </c:pt>
                <c:pt idx="151">
                  <c:v>43616</c:v>
                </c:pt>
              </c:numCache>
            </c:numRef>
          </c:cat>
          <c:val>
            <c:numRef>
              <c:f>Industry!$C$3:$C$368</c:f>
              <c:numCache>
                <c:formatCode>0.00</c:formatCode>
                <c:ptCount val="366"/>
                <c:pt idx="0">
                  <c:v>9.6383801292169551</c:v>
                </c:pt>
                <c:pt idx="1">
                  <c:v>10.474572161459241</c:v>
                </c:pt>
                <c:pt idx="2">
                  <c:v>10.402355576856499</c:v>
                </c:pt>
                <c:pt idx="3">
                  <c:v>10.212311933165068</c:v>
                </c:pt>
                <c:pt idx="4">
                  <c:v>10.297831572826212</c:v>
                </c:pt>
                <c:pt idx="5">
                  <c:v>9.9506851836832038</c:v>
                </c:pt>
                <c:pt idx="6">
                  <c:v>10.240818479718783</c:v>
                </c:pt>
                <c:pt idx="7">
                  <c:v>10.017833937787508</c:v>
                </c:pt>
                <c:pt idx="8">
                  <c:v>10.262990238149449</c:v>
                </c:pt>
                <c:pt idx="9">
                  <c:v>10.243352394968001</c:v>
                </c:pt>
                <c:pt idx="10">
                  <c:v>10.300998966887736</c:v>
                </c:pt>
                <c:pt idx="11">
                  <c:v>10.027969598784383</c:v>
                </c:pt>
                <c:pt idx="12">
                  <c:v>9.7131306290689174</c:v>
                </c:pt>
                <c:pt idx="13">
                  <c:v>9.7086962773827832</c:v>
                </c:pt>
                <c:pt idx="14">
                  <c:v>9.612407497912459</c:v>
                </c:pt>
                <c:pt idx="15">
                  <c:v>9.8030846204161914</c:v>
                </c:pt>
                <c:pt idx="16">
                  <c:v>9.7429041332472401</c:v>
                </c:pt>
                <c:pt idx="17">
                  <c:v>9.7308680358134492</c:v>
                </c:pt>
                <c:pt idx="18">
                  <c:v>9.3811877314212211</c:v>
                </c:pt>
                <c:pt idx="19">
                  <c:v>8.9523225754908982</c:v>
                </c:pt>
                <c:pt idx="20">
                  <c:v>8.9212821136879636</c:v>
                </c:pt>
                <c:pt idx="21">
                  <c:v>8.9630917153000791</c:v>
                </c:pt>
                <c:pt idx="22">
                  <c:v>8.8756716392020216</c:v>
                </c:pt>
                <c:pt idx="23">
                  <c:v>8.716668457313526</c:v>
                </c:pt>
                <c:pt idx="24">
                  <c:v>8.5519639661142879</c:v>
                </c:pt>
                <c:pt idx="25">
                  <c:v>8.4087977545334116</c:v>
                </c:pt>
                <c:pt idx="26">
                  <c:v>7.8652729335759259</c:v>
                </c:pt>
                <c:pt idx="27">
                  <c:v>8.0445474374581742</c:v>
                </c:pt>
                <c:pt idx="28">
                  <c:v>7.57450615872804</c:v>
                </c:pt>
                <c:pt idx="29">
                  <c:v>7.5117917563098686</c:v>
                </c:pt>
                <c:pt idx="30">
                  <c:v>7.3502546591721547</c:v>
                </c:pt>
                <c:pt idx="31">
                  <c:v>6.8384037788299068</c:v>
                </c:pt>
                <c:pt idx="32">
                  <c:v>6.7098075799320398</c:v>
                </c:pt>
                <c:pt idx="33">
                  <c:v>6.4861895591884586</c:v>
                </c:pt>
                <c:pt idx="34">
                  <c:v>6.2524358774480016</c:v>
                </c:pt>
                <c:pt idx="35">
                  <c:v>6.0066460982737535</c:v>
                </c:pt>
                <c:pt idx="36">
                  <c:v>6.0117139287721919</c:v>
                </c:pt>
                <c:pt idx="37">
                  <c:v>6.1998571360267061</c:v>
                </c:pt>
                <c:pt idx="38">
                  <c:v>6.5666413683511635</c:v>
                </c:pt>
                <c:pt idx="39">
                  <c:v>7.0987635706871632</c:v>
                </c:pt>
                <c:pt idx="40">
                  <c:v>7.4718825911346682</c:v>
                </c:pt>
                <c:pt idx="41">
                  <c:v>7.6612927560137916</c:v>
                </c:pt>
                <c:pt idx="42">
                  <c:v>8.0255430730890289</c:v>
                </c:pt>
                <c:pt idx="43">
                  <c:v>8.0597509289534877</c:v>
                </c:pt>
                <c:pt idx="44">
                  <c:v>8.1756775516052596</c:v>
                </c:pt>
                <c:pt idx="45">
                  <c:v>8.3042737505031265</c:v>
                </c:pt>
                <c:pt idx="46">
                  <c:v>8.1744105939806495</c:v>
                </c:pt>
                <c:pt idx="47">
                  <c:v>8.3543185766752011</c:v>
                </c:pt>
                <c:pt idx="48">
                  <c:v>8.9871639101676593</c:v>
                </c:pt>
                <c:pt idx="49">
                  <c:v>8.8737712027651057</c:v>
                </c:pt>
                <c:pt idx="50">
                  <c:v>8.9092460162541727</c:v>
                </c:pt>
                <c:pt idx="51">
                  <c:v>9.1898771301051827</c:v>
                </c:pt>
                <c:pt idx="52">
                  <c:v>9.0923213930102484</c:v>
                </c:pt>
                <c:pt idx="53">
                  <c:v>8.7211028089996585</c:v>
                </c:pt>
                <c:pt idx="54">
                  <c:v>8.4328699494009918</c:v>
                </c:pt>
                <c:pt idx="55">
                  <c:v>8.7736815504209549</c:v>
                </c:pt>
                <c:pt idx="56">
                  <c:v>9.0695161557672783</c:v>
                </c:pt>
                <c:pt idx="57">
                  <c:v>9.0036343592875827</c:v>
                </c:pt>
                <c:pt idx="58">
                  <c:v>8.7559441436764214</c:v>
                </c:pt>
                <c:pt idx="60">
                  <c:v>11.964112900899845</c:v>
                </c:pt>
                <c:pt idx="61">
                  <c:v>11.811741772528372</c:v>
                </c:pt>
                <c:pt idx="62">
                  <c:v>11.531685341052309</c:v>
                </c:pt>
                <c:pt idx="63">
                  <c:v>11.205662200458594</c:v>
                </c:pt>
                <c:pt idx="64">
                  <c:v>11.324835150022876</c:v>
                </c:pt>
                <c:pt idx="65">
                  <c:v>11.044778718546816</c:v>
                </c:pt>
                <c:pt idx="66">
                  <c:v>11.051588601379059</c:v>
                </c:pt>
                <c:pt idx="67">
                  <c:v>11.369950623786497</c:v>
                </c:pt>
                <c:pt idx="68">
                  <c:v>11.408256214717873</c:v>
                </c:pt>
                <c:pt idx="69">
                  <c:v>10.80302787800213</c:v>
                </c:pt>
                <c:pt idx="70">
                  <c:v>10.616607335469432</c:v>
                </c:pt>
                <c:pt idx="71">
                  <c:v>10.532335035420404</c:v>
                </c:pt>
                <c:pt idx="72">
                  <c:v>10.986043479118704</c:v>
                </c:pt>
                <c:pt idx="73">
                  <c:v>11.003068186199316</c:v>
                </c:pt>
                <c:pt idx="74">
                  <c:v>10.883895236635034</c:v>
                </c:pt>
                <c:pt idx="75">
                  <c:v>10.649805514276625</c:v>
                </c:pt>
                <c:pt idx="76">
                  <c:v>10.343360786825615</c:v>
                </c:pt>
                <c:pt idx="77">
                  <c:v>10.713648165828918</c:v>
                </c:pt>
                <c:pt idx="78">
                  <c:v>10.377410200986837</c:v>
                </c:pt>
                <c:pt idx="79">
                  <c:v>10.49828562125918</c:v>
                </c:pt>
                <c:pt idx="80">
                  <c:v>10.494029444489028</c:v>
                </c:pt>
                <c:pt idx="81">
                  <c:v>10.949440358895389</c:v>
                </c:pt>
                <c:pt idx="82">
                  <c:v>10.619161041531523</c:v>
                </c:pt>
                <c:pt idx="83">
                  <c:v>10.240361308987914</c:v>
                </c:pt>
                <c:pt idx="84">
                  <c:v>10.667681456711266</c:v>
                </c:pt>
                <c:pt idx="85">
                  <c:v>10.621714747593614</c:v>
                </c:pt>
                <c:pt idx="86">
                  <c:v>10.652359220338715</c:v>
                </c:pt>
                <c:pt idx="87">
                  <c:v>10.867721764908454</c:v>
                </c:pt>
                <c:pt idx="88">
                  <c:v>10.675342574897542</c:v>
                </c:pt>
                <c:pt idx="89">
                  <c:v>10.20460942411863</c:v>
                </c:pt>
                <c:pt idx="90">
                  <c:v>10.094800063448684</c:v>
                </c:pt>
                <c:pt idx="91">
                  <c:v>12.050663496191412</c:v>
                </c:pt>
                <c:pt idx="92">
                  <c:v>12.405180242402009</c:v>
                </c:pt>
                <c:pt idx="93">
                  <c:v>12.459423241822213</c:v>
                </c:pt>
                <c:pt idx="94">
                  <c:v>11.611876375881574</c:v>
                </c:pt>
                <c:pt idx="95">
                  <c:v>10.473742013047001</c:v>
                </c:pt>
                <c:pt idx="96">
                  <c:v>11.155654005758096</c:v>
                </c:pt>
                <c:pt idx="97">
                  <c:v>11.666119375301774</c:v>
                </c:pt>
                <c:pt idx="98">
                  <c:v>11.892777622879041</c:v>
                </c:pt>
                <c:pt idx="99">
                  <c:v>12.491387866480544</c:v>
                </c:pt>
                <c:pt idx="100">
                  <c:v>12.852684987618666</c:v>
                </c:pt>
                <c:pt idx="101">
                  <c:v>12.610528740207057</c:v>
                </c:pt>
                <c:pt idx="102">
                  <c:v>12.064224246046461</c:v>
                </c:pt>
                <c:pt idx="103">
                  <c:v>11.926679497516666</c:v>
                </c:pt>
                <c:pt idx="104">
                  <c:v>11.315477129049761</c:v>
                </c:pt>
                <c:pt idx="105">
                  <c:v>11.669025250270712</c:v>
                </c:pt>
                <c:pt idx="106">
                  <c:v>11.531480501740917</c:v>
                </c:pt>
                <c:pt idx="107">
                  <c:v>10.976458382673506</c:v>
                </c:pt>
                <c:pt idx="108">
                  <c:v>11.556664751471725</c:v>
                </c:pt>
                <c:pt idx="109">
                  <c:v>11.646746875508844</c:v>
                </c:pt>
                <c:pt idx="110">
                  <c:v>11.739734874514902</c:v>
                </c:pt>
                <c:pt idx="111">
                  <c:v>11.467551252424252</c:v>
                </c:pt>
                <c:pt idx="112">
                  <c:v>11.56344512639925</c:v>
                </c:pt>
                <c:pt idx="113">
                  <c:v>12.009012621636616</c:v>
                </c:pt>
                <c:pt idx="114">
                  <c:v>12.040008621305301</c:v>
                </c:pt>
                <c:pt idx="115">
                  <c:v>11.92571087252702</c:v>
                </c:pt>
                <c:pt idx="116">
                  <c:v>11.737797624535609</c:v>
                </c:pt>
                <c:pt idx="117">
                  <c:v>11.603158750974753</c:v>
                </c:pt>
                <c:pt idx="118">
                  <c:v>11.816256248696973</c:v>
                </c:pt>
                <c:pt idx="119">
                  <c:v>11.597347001036876</c:v>
                </c:pt>
                <c:pt idx="120">
                  <c:v>11.156622630747744</c:v>
                </c:pt>
                <c:pt idx="121">
                  <c:v>10.23563696982777</c:v>
                </c:pt>
                <c:pt idx="122">
                  <c:v>10.617859066686419</c:v>
                </c:pt>
                <c:pt idx="123">
                  <c:v>11.483326539409951</c:v>
                </c:pt>
                <c:pt idx="124">
                  <c:v>11.662460601152969</c:v>
                </c:pt>
                <c:pt idx="125">
                  <c:v>11.491658356235208</c:v>
                </c:pt>
                <c:pt idx="126">
                  <c:v>11.969696346584307</c:v>
                </c:pt>
                <c:pt idx="127">
                  <c:v>12.384204233640823</c:v>
                </c:pt>
                <c:pt idx="128">
                  <c:v>12.176950290112567</c:v>
                </c:pt>
                <c:pt idx="129">
                  <c:v>12.555006478558584</c:v>
                </c:pt>
                <c:pt idx="130">
                  <c:v>12.248812210230405</c:v>
                </c:pt>
                <c:pt idx="131">
                  <c:v>11.907207720394881</c:v>
                </c:pt>
                <c:pt idx="132">
                  <c:v>11.43021120714894</c:v>
                </c:pt>
                <c:pt idx="133">
                  <c:v>12.215484942929377</c:v>
                </c:pt>
                <c:pt idx="134">
                  <c:v>12.435236611695521</c:v>
                </c:pt>
                <c:pt idx="135">
                  <c:v>12.498766714988102</c:v>
                </c:pt>
                <c:pt idx="136">
                  <c:v>12.494600806575473</c:v>
                </c:pt>
                <c:pt idx="137">
                  <c:v>12.771633716015256</c:v>
                </c:pt>
                <c:pt idx="138">
                  <c:v>12.551882047249112</c:v>
                </c:pt>
                <c:pt idx="139">
                  <c:v>11.807225918491802</c:v>
                </c:pt>
                <c:pt idx="140">
                  <c:v>11.788479330634974</c:v>
                </c:pt>
                <c:pt idx="141">
                  <c:v>11.857216819443343</c:v>
                </c:pt>
                <c:pt idx="142">
                  <c:v>12.215484942929377</c:v>
                </c:pt>
                <c:pt idx="143">
                  <c:v>12.654988280461664</c:v>
                </c:pt>
                <c:pt idx="144">
                  <c:v>12.389411619156609</c:v>
                </c:pt>
                <c:pt idx="145">
                  <c:v>12.525845119670187</c:v>
                </c:pt>
                <c:pt idx="146">
                  <c:v>12.292554248563002</c:v>
                </c:pt>
                <c:pt idx="147">
                  <c:v>12.087383259241056</c:v>
                </c:pt>
                <c:pt idx="148">
                  <c:v>12.16132813356521</c:v>
                </c:pt>
                <c:pt idx="149">
                  <c:v>12.188406538247293</c:v>
                </c:pt>
                <c:pt idx="150">
                  <c:v>12.078009965312644</c:v>
                </c:pt>
                <c:pt idx="151">
                  <c:v>12.037392358289518</c:v>
                </c:pt>
                <c:pt idx="152">
                  <c:v>11.020208695188312</c:v>
                </c:pt>
                <c:pt idx="153">
                  <c:v>10.570913663447906</c:v>
                </c:pt>
                <c:pt idx="154">
                  <c:v>11.897678052048851</c:v>
                </c:pt>
                <c:pt idx="155">
                  <c:v>12.286491060285741</c:v>
                </c:pt>
                <c:pt idx="156">
                  <c:v>12.312411927501532</c:v>
                </c:pt>
                <c:pt idx="157">
                  <c:v>11.905358309001679</c:v>
                </c:pt>
                <c:pt idx="158">
                  <c:v>10.737959252171903</c:v>
                </c:pt>
                <c:pt idx="159">
                  <c:v>10.906924905134108</c:v>
                </c:pt>
                <c:pt idx="160">
                  <c:v>12.260570193069947</c:v>
                </c:pt>
                <c:pt idx="161">
                  <c:v>12.968113864849178</c:v>
                </c:pt>
                <c:pt idx="162">
                  <c:v>12.664743715212493</c:v>
                </c:pt>
                <c:pt idx="163">
                  <c:v>12.63306265528208</c:v>
                </c:pt>
                <c:pt idx="164">
                  <c:v>12.308571799025119</c:v>
                </c:pt>
                <c:pt idx="165">
                  <c:v>12.29993150995319</c:v>
                </c:pt>
                <c:pt idx="166">
                  <c:v>12.32201224869257</c:v>
                </c:pt>
                <c:pt idx="167">
                  <c:v>11.75463326630244</c:v>
                </c:pt>
                <c:pt idx="168">
                  <c:v>12.226009036782225</c:v>
                </c:pt>
                <c:pt idx="169">
                  <c:v>12.79242798705325</c:v>
                </c:pt>
                <c:pt idx="170">
                  <c:v>13.132279357215866</c:v>
                </c:pt>
                <c:pt idx="171">
                  <c:v>13.034356081067315</c:v>
                </c:pt>
                <c:pt idx="172">
                  <c:v>13.169720609860899</c:v>
                </c:pt>
                <c:pt idx="173">
                  <c:v>12.785707762219527</c:v>
                </c:pt>
                <c:pt idx="174">
                  <c:v>11.823755578877886</c:v>
                </c:pt>
                <c:pt idx="175">
                  <c:v>12.062803576534641</c:v>
                </c:pt>
                <c:pt idx="176">
                  <c:v>11.877517377547679</c:v>
                </c:pt>
                <c:pt idx="177">
                  <c:v>12.167447077516915</c:v>
                </c:pt>
                <c:pt idx="178">
                  <c:v>12.643623008592218</c:v>
                </c:pt>
                <c:pt idx="179">
                  <c:v>12.731945963549736</c:v>
                </c:pt>
                <c:pt idx="180">
                  <c:v>12.6109819165427</c:v>
                </c:pt>
                <c:pt idx="181">
                  <c:v>12.116565375204434</c:v>
                </c:pt>
                <c:pt idx="182">
                  <c:v>10.870930666130802</c:v>
                </c:pt>
                <c:pt idx="183">
                  <c:v>11.011707663162461</c:v>
                </c:pt>
                <c:pt idx="184">
                  <c:v>11.418487706910918</c:v>
                </c:pt>
                <c:pt idx="185">
                  <c:v>11.200774444059631</c:v>
                </c:pt>
                <c:pt idx="186">
                  <c:v>10.798086754876048</c:v>
                </c:pt>
                <c:pt idx="187">
                  <c:v>10.367571054651323</c:v>
                </c:pt>
                <c:pt idx="188">
                  <c:v>10.225975586706689</c:v>
                </c:pt>
                <c:pt idx="189">
                  <c:v>10.955233170167203</c:v>
                </c:pt>
                <c:pt idx="190">
                  <c:v>10.712965779926671</c:v>
                </c:pt>
                <c:pt idx="191">
                  <c:v>10.512440406247856</c:v>
                </c:pt>
                <c:pt idx="192">
                  <c:v>10.798905225789023</c:v>
                </c:pt>
                <c:pt idx="193">
                  <c:v>10.742430732793764</c:v>
                </c:pt>
                <c:pt idx="194">
                  <c:v>10.597561381197231</c:v>
                </c:pt>
                <c:pt idx="195">
                  <c:v>10.46169520964342</c:v>
                </c:pt>
                <c:pt idx="196">
                  <c:v>11.268707529836536</c:v>
                </c:pt>
                <c:pt idx="197">
                  <c:v>11.395570521347626</c:v>
                </c:pt>
                <c:pt idx="198">
                  <c:v>11.53389210564036</c:v>
                </c:pt>
                <c:pt idx="199">
                  <c:v>12.013516060643571</c:v>
                </c:pt>
                <c:pt idx="200">
                  <c:v>12.060168902683133</c:v>
                </c:pt>
                <c:pt idx="201">
                  <c:v>11.722140415624553</c:v>
                </c:pt>
                <c:pt idx="202">
                  <c:v>11.399662875912499</c:v>
                </c:pt>
                <c:pt idx="203">
                  <c:v>12.117461866591364</c:v>
                </c:pt>
                <c:pt idx="204">
                  <c:v>12.283611461925243</c:v>
                </c:pt>
                <c:pt idx="205">
                  <c:v>12.879458286570868</c:v>
                </c:pt>
                <c:pt idx="206">
                  <c:v>12.933477366827205</c:v>
                </c:pt>
                <c:pt idx="207">
                  <c:v>13.050518707382595</c:v>
                </c:pt>
                <c:pt idx="208">
                  <c:v>12.695302331151549</c:v>
                </c:pt>
                <c:pt idx="209">
                  <c:v>12.527515793991721</c:v>
                </c:pt>
                <c:pt idx="210">
                  <c:v>12.886824524787643</c:v>
                </c:pt>
                <c:pt idx="211">
                  <c:v>12.940843605043977</c:v>
                </c:pt>
                <c:pt idx="212">
                  <c:v>12.879458286570868</c:v>
                </c:pt>
                <c:pt idx="213">
                  <c:v>12.150320171318597</c:v>
                </c:pt>
                <c:pt idx="214">
                  <c:v>11.443613052029738</c:v>
                </c:pt>
                <c:pt idx="215">
                  <c:v>11.179681184736799</c:v>
                </c:pt>
                <c:pt idx="216">
                  <c:v>11.008716363236594</c:v>
                </c:pt>
                <c:pt idx="217">
                  <c:v>11.531065103580532</c:v>
                </c:pt>
                <c:pt idx="218">
                  <c:v>12.066807401369189</c:v>
                </c:pt>
                <c:pt idx="219">
                  <c:v>11.980143206138672</c:v>
                </c:pt>
                <c:pt idx="220">
                  <c:v>12.0699588266503</c:v>
                </c:pt>
                <c:pt idx="221">
                  <c:v>11.973840355576453</c:v>
                </c:pt>
                <c:pt idx="222">
                  <c:v>11.052048460851852</c:v>
                </c:pt>
                <c:pt idx="223">
                  <c:v>10.103469451237821</c:v>
                </c:pt>
                <c:pt idx="224">
                  <c:v>10.795995156761686</c:v>
                </c:pt>
                <c:pt idx="225">
                  <c:v>11.522398684057482</c:v>
                </c:pt>
                <c:pt idx="226">
                  <c:v>12.016384596871434</c:v>
                </c:pt>
                <c:pt idx="227">
                  <c:v>11.55942793111052</c:v>
                </c:pt>
                <c:pt idx="228">
                  <c:v>11.398705241773923</c:v>
                </c:pt>
                <c:pt idx="229">
                  <c:v>11.342767443034226</c:v>
                </c:pt>
                <c:pt idx="230">
                  <c:v>11.105622690630717</c:v>
                </c:pt>
                <c:pt idx="231">
                  <c:v>11.79263340191264</c:v>
                </c:pt>
                <c:pt idx="232">
                  <c:v>11.838329068488735</c:v>
                </c:pt>
                <c:pt idx="233">
                  <c:v>12.109351642664171</c:v>
                </c:pt>
                <c:pt idx="234">
                  <c:v>12.199955119496076</c:v>
                </c:pt>
                <c:pt idx="235">
                  <c:v>12.489098389037894</c:v>
                </c:pt>
                <c:pt idx="236">
                  <c:v>12.233045084947728</c:v>
                </c:pt>
                <c:pt idx="237">
                  <c:v>11.423128787702524</c:v>
                </c:pt>
                <c:pt idx="238">
                  <c:v>11.926568976359807</c:v>
                </c:pt>
                <c:pt idx="239">
                  <c:v>12.307103579053807</c:v>
                </c:pt>
                <c:pt idx="240">
                  <c:v>11.846995488011784</c:v>
                </c:pt>
                <c:pt idx="241">
                  <c:v>11.281314650052586</c:v>
                </c:pt>
                <c:pt idx="242">
                  <c:v>11.30810176494202</c:v>
                </c:pt>
                <c:pt idx="243">
                  <c:v>10.795995156761686</c:v>
                </c:pt>
                <c:pt idx="244">
                  <c:v>11.698642582885359</c:v>
                </c:pt>
                <c:pt idx="245">
                  <c:v>12.186238492853915</c:v>
                </c:pt>
                <c:pt idx="246">
                  <c:v>12.334438375433475</c:v>
                </c:pt>
                <c:pt idx="247">
                  <c:v>12.285953228663621</c:v>
                </c:pt>
                <c:pt idx="248">
                  <c:v>12.607967788342668</c:v>
                </c:pt>
                <c:pt idx="249">
                  <c:v>12.953767514361642</c:v>
                </c:pt>
                <c:pt idx="250">
                  <c:v>12.786356535892137</c:v>
                </c:pt>
                <c:pt idx="251">
                  <c:v>12.956511956631635</c:v>
                </c:pt>
                <c:pt idx="252">
                  <c:v>13.343478316700487</c:v>
                </c:pt>
                <c:pt idx="253">
                  <c:v>13.251082093610762</c:v>
                </c:pt>
                <c:pt idx="254">
                  <c:v>12.802823189512088</c:v>
                </c:pt>
                <c:pt idx="255">
                  <c:v>12.952852700271645</c:v>
                </c:pt>
                <c:pt idx="256">
                  <c:v>11.287891056476575</c:v>
                </c:pt>
                <c:pt idx="257">
                  <c:v>11.897157240414771</c:v>
                </c:pt>
                <c:pt idx="258">
                  <c:v>12.00236086076446</c:v>
                </c:pt>
                <c:pt idx="259">
                  <c:v>12.095671897944182</c:v>
                </c:pt>
                <c:pt idx="260">
                  <c:v>11.901731310864756</c:v>
                </c:pt>
                <c:pt idx="261">
                  <c:v>11.594353776625667</c:v>
                </c:pt>
                <c:pt idx="262">
                  <c:v>11.821227670944996</c:v>
                </c:pt>
                <c:pt idx="263">
                  <c:v>11.886179471334803</c:v>
                </c:pt>
                <c:pt idx="264">
                  <c:v>11.450727964496092</c:v>
                </c:pt>
                <c:pt idx="265">
                  <c:v>10.98600240677747</c:v>
                </c:pt>
                <c:pt idx="266">
                  <c:v>11.567824168015747</c:v>
                </c:pt>
                <c:pt idx="267">
                  <c:v>11.766338825545159</c:v>
                </c:pt>
                <c:pt idx="268">
                  <c:v>11.611735244335616</c:v>
                </c:pt>
                <c:pt idx="269">
                  <c:v>11.494639040815963</c:v>
                </c:pt>
                <c:pt idx="270">
                  <c:v>11.594353776625667</c:v>
                </c:pt>
                <c:pt idx="271">
                  <c:v>11.254957749236672</c:v>
                </c:pt>
                <c:pt idx="272">
                  <c:v>11.218365185636781</c:v>
                </c:pt>
                <c:pt idx="273">
                  <c:v>10.347462171959361</c:v>
                </c:pt>
                <c:pt idx="274">
                  <c:v>9.4793739281363454</c:v>
                </c:pt>
                <c:pt idx="275">
                  <c:v>9.9143972335905151</c:v>
                </c:pt>
                <c:pt idx="276">
                  <c:v>10.543912600014478</c:v>
                </c:pt>
                <c:pt idx="277">
                  <c:v>11.155576038136864</c:v>
                </c:pt>
                <c:pt idx="278">
                  <c:v>11.523889506253571</c:v>
                </c:pt>
                <c:pt idx="279">
                  <c:v>11.621605324325349</c:v>
                </c:pt>
                <c:pt idx="280">
                  <c:v>11.475031597217679</c:v>
                </c:pt>
                <c:pt idx="281">
                  <c:v>11.635698951931856</c:v>
                </c:pt>
                <c:pt idx="282">
                  <c:v>11.634759376758089</c:v>
                </c:pt>
                <c:pt idx="283">
                  <c:v>12.081057584297465</c:v>
                </c:pt>
                <c:pt idx="284">
                  <c:v>12.590307328479238</c:v>
                </c:pt>
                <c:pt idx="285">
                  <c:v>12.159981898893902</c:v>
                </c:pt>
                <c:pt idx="286">
                  <c:v>11.649792579538362</c:v>
                </c:pt>
                <c:pt idx="287">
                  <c:v>11.370738752929531</c:v>
                </c:pt>
                <c:pt idx="288">
                  <c:v>11.899719575760415</c:v>
                </c:pt>
                <c:pt idx="289">
                  <c:v>12.422123372374925</c:v>
                </c:pt>
                <c:pt idx="290">
                  <c:v>12.217295984493697</c:v>
                </c:pt>
                <c:pt idx="291">
                  <c:v>11.97864389035685</c:v>
                </c:pt>
                <c:pt idx="292">
                  <c:v>11.542681009728913</c:v>
                </c:pt>
                <c:pt idx="293">
                  <c:v>11.025914664157003</c:v>
                </c:pt>
                <c:pt idx="294">
                  <c:v>11.835828463944249</c:v>
                </c:pt>
                <c:pt idx="295">
                  <c:v>12.005891570396098</c:v>
                </c:pt>
                <c:pt idx="296">
                  <c:v>12.021864348350139</c:v>
                </c:pt>
                <c:pt idx="297">
                  <c:v>11.802943332862402</c:v>
                </c:pt>
                <c:pt idx="298">
                  <c:v>11.948577484796303</c:v>
                </c:pt>
                <c:pt idx="299">
                  <c:v>11.484427348955354</c:v>
                </c:pt>
                <c:pt idx="300">
                  <c:v>10.938534172996663</c:v>
                </c:pt>
                <c:pt idx="301">
                  <c:v>11.001485709639059</c:v>
                </c:pt>
                <c:pt idx="302">
                  <c:v>11.449663067525968</c:v>
                </c:pt>
                <c:pt idx="303">
                  <c:v>11.188461169218714</c:v>
                </c:pt>
                <c:pt idx="304">
                  <c:v>11.699590063748021</c:v>
                </c:pt>
                <c:pt idx="305">
                  <c:v>11.255554638341625</c:v>
                </c:pt>
                <c:pt idx="306">
                  <c:v>11.564976393647481</c:v>
                </c:pt>
                <c:pt idx="307">
                  <c:v>10.896517149677685</c:v>
                </c:pt>
                <c:pt idx="308">
                  <c:v>11.148204233439593</c:v>
                </c:pt>
                <c:pt idx="309">
                  <c:v>11.401695525687247</c:v>
                </c:pt>
                <c:pt idx="310">
                  <c:v>11.769754056779927</c:v>
                </c:pt>
                <c:pt idx="311">
                  <c:v>11.815761373166515</c:v>
                </c:pt>
                <c:pt idx="312">
                  <c:v>11.973629615669502</c:v>
                </c:pt>
                <c:pt idx="313">
                  <c:v>11.645263671263287</c:v>
                </c:pt>
                <c:pt idx="314">
                  <c:v>11.268184097741864</c:v>
                </c:pt>
                <c:pt idx="315">
                  <c:v>11.796817184066155</c:v>
                </c:pt>
                <c:pt idx="316">
                  <c:v>11.894244442296571</c:v>
                </c:pt>
                <c:pt idx="317">
                  <c:v>11.740886721007953</c:v>
                </c:pt>
                <c:pt idx="318">
                  <c:v>12.078273707842911</c:v>
                </c:pt>
                <c:pt idx="319">
                  <c:v>12.643893068125045</c:v>
                </c:pt>
                <c:pt idx="320">
                  <c:v>12.228925116402905</c:v>
                </c:pt>
                <c:pt idx="321">
                  <c:v>12.035874808427824</c:v>
                </c:pt>
                <c:pt idx="322">
                  <c:v>12.491437451079303</c:v>
                </c:pt>
                <c:pt idx="323">
                  <c:v>12.860398086414859</c:v>
                </c:pt>
                <c:pt idx="324">
                  <c:v>13.574864646771241</c:v>
                </c:pt>
                <c:pt idx="325">
                  <c:v>13.287995497537237</c:v>
                </c:pt>
                <c:pt idx="326">
                  <c:v>12.860398086414859</c:v>
                </c:pt>
                <c:pt idx="327">
                  <c:v>12.935272738573419</c:v>
                </c:pt>
                <c:pt idx="328">
                  <c:v>12.155854672730095</c:v>
                </c:pt>
                <c:pt idx="329">
                  <c:v>13.32498177149508</c:v>
                </c:pt>
                <c:pt idx="330">
                  <c:v>13.824747522047398</c:v>
                </c:pt>
                <c:pt idx="331">
                  <c:v>14.009678891836613</c:v>
                </c:pt>
                <c:pt idx="332">
                  <c:v>14.062000937923317</c:v>
                </c:pt>
                <c:pt idx="333">
                  <c:v>14.53740987391803</c:v>
                </c:pt>
                <c:pt idx="334">
                  <c:v>14.079140918537927</c:v>
                </c:pt>
                <c:pt idx="335">
                  <c:v>10.791274625811351</c:v>
                </c:pt>
                <c:pt idx="336">
                  <c:v>11.067275716022731</c:v>
                </c:pt>
                <c:pt idx="337">
                  <c:v>11.255692460273702</c:v>
                </c:pt>
                <c:pt idx="338">
                  <c:v>11.449261224875281</c:v>
                </c:pt>
                <c:pt idx="339">
                  <c:v>11.697294204611909</c:v>
                </c:pt>
                <c:pt idx="340">
                  <c:v>11.790766573830162</c:v>
                </c:pt>
                <c:pt idx="341">
                  <c:v>11.559661660959833</c:v>
                </c:pt>
                <c:pt idx="342">
                  <c:v>10.987051399134625</c:v>
                </c:pt>
                <c:pt idx="343">
                  <c:v>11.494157402216333</c:v>
                </c:pt>
                <c:pt idx="344">
                  <c:v>11.525069524320008</c:v>
                </c:pt>
                <c:pt idx="345">
                  <c:v>11.575117722011671</c:v>
                </c:pt>
                <c:pt idx="346">
                  <c:v>11.751758419746954</c:v>
                </c:pt>
                <c:pt idx="347">
                  <c:v>11.53316555629954</c:v>
                </c:pt>
                <c:pt idx="348">
                  <c:v>11.36314888472933</c:v>
                </c:pt>
                <c:pt idx="349">
                  <c:v>11.413933085328226</c:v>
                </c:pt>
                <c:pt idx="350">
                  <c:v>11.312364684130436</c:v>
                </c:pt>
                <c:pt idx="351">
                  <c:v>11.768686486613252</c:v>
                </c:pt>
                <c:pt idx="352">
                  <c:v>12.239728347240675</c:v>
                </c:pt>
                <c:pt idx="353">
                  <c:v>12.258128419921432</c:v>
                </c:pt>
                <c:pt idx="354">
                  <c:v>12.066031661134312</c:v>
                </c:pt>
                <c:pt idx="355">
                  <c:v>12.08001571637169</c:v>
                </c:pt>
                <c:pt idx="356">
                  <c:v>12.043215571010172</c:v>
                </c:pt>
                <c:pt idx="357">
                  <c:v>12.259600425735895</c:v>
                </c:pt>
                <c:pt idx="358">
                  <c:v>12.180848114662247</c:v>
                </c:pt>
                <c:pt idx="359">
                  <c:v>12.019663477978801</c:v>
                </c:pt>
                <c:pt idx="360">
                  <c:v>11.831246733727832</c:v>
                </c:pt>
                <c:pt idx="361">
                  <c:v>11.907791036079789</c:v>
                </c:pt>
                <c:pt idx="362">
                  <c:v>11.748078405210801</c:v>
                </c:pt>
                <c:pt idx="363">
                  <c:v>11.48753337605126</c:v>
                </c:pt>
                <c:pt idx="364">
                  <c:v>11.353580846935337</c:v>
                </c:pt>
                <c:pt idx="365">
                  <c:v>11.820206690119377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F5E-6246-8E20-E0E20340C2D7}"/>
            </c:ext>
          </c:extLst>
        </c:ser>
        <c:ser>
          <c:idx val="1"/>
          <c:order val="1"/>
          <c:tx>
            <c:v>2020</c:v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Power!$B$3:$B$154</c:f>
              <c:numCache>
                <c:formatCode>m/d/yy</c:formatCode>
                <c:ptCount val="152"/>
                <c:pt idx="0">
                  <c:v>43466</c:v>
                </c:pt>
                <c:pt idx="1">
                  <c:v>43467</c:v>
                </c:pt>
                <c:pt idx="2">
                  <c:v>43468</c:v>
                </c:pt>
                <c:pt idx="3">
                  <c:v>43469</c:v>
                </c:pt>
                <c:pt idx="4">
                  <c:v>43470</c:v>
                </c:pt>
                <c:pt idx="5">
                  <c:v>43471</c:v>
                </c:pt>
                <c:pt idx="6">
                  <c:v>43472</c:v>
                </c:pt>
                <c:pt idx="7">
                  <c:v>43473</c:v>
                </c:pt>
                <c:pt idx="8">
                  <c:v>43474</c:v>
                </c:pt>
                <c:pt idx="9">
                  <c:v>43475</c:v>
                </c:pt>
                <c:pt idx="10">
                  <c:v>43476</c:v>
                </c:pt>
                <c:pt idx="11">
                  <c:v>43477</c:v>
                </c:pt>
                <c:pt idx="12">
                  <c:v>43478</c:v>
                </c:pt>
                <c:pt idx="13">
                  <c:v>43479</c:v>
                </c:pt>
                <c:pt idx="14">
                  <c:v>43480</c:v>
                </c:pt>
                <c:pt idx="15">
                  <c:v>43481</c:v>
                </c:pt>
                <c:pt idx="16">
                  <c:v>43482</c:v>
                </c:pt>
                <c:pt idx="17">
                  <c:v>43483</c:v>
                </c:pt>
                <c:pt idx="18">
                  <c:v>43484</c:v>
                </c:pt>
                <c:pt idx="19">
                  <c:v>43485</c:v>
                </c:pt>
                <c:pt idx="20">
                  <c:v>43486</c:v>
                </c:pt>
                <c:pt idx="21">
                  <c:v>43487</c:v>
                </c:pt>
                <c:pt idx="22">
                  <c:v>43488</c:v>
                </c:pt>
                <c:pt idx="23">
                  <c:v>43489</c:v>
                </c:pt>
                <c:pt idx="24">
                  <c:v>43490</c:v>
                </c:pt>
                <c:pt idx="25">
                  <c:v>43491</c:v>
                </c:pt>
                <c:pt idx="26">
                  <c:v>43492</c:v>
                </c:pt>
                <c:pt idx="27">
                  <c:v>43493</c:v>
                </c:pt>
                <c:pt idx="28">
                  <c:v>43494</c:v>
                </c:pt>
                <c:pt idx="29">
                  <c:v>43495</c:v>
                </c:pt>
                <c:pt idx="30">
                  <c:v>43496</c:v>
                </c:pt>
                <c:pt idx="31">
                  <c:v>43497</c:v>
                </c:pt>
                <c:pt idx="32">
                  <c:v>43498</c:v>
                </c:pt>
                <c:pt idx="33">
                  <c:v>43499</c:v>
                </c:pt>
                <c:pt idx="34">
                  <c:v>43500</c:v>
                </c:pt>
                <c:pt idx="35">
                  <c:v>43501</c:v>
                </c:pt>
                <c:pt idx="36">
                  <c:v>43502</c:v>
                </c:pt>
                <c:pt idx="37">
                  <c:v>43503</c:v>
                </c:pt>
                <c:pt idx="38">
                  <c:v>43504</c:v>
                </c:pt>
                <c:pt idx="39">
                  <c:v>43505</c:v>
                </c:pt>
                <c:pt idx="40">
                  <c:v>43506</c:v>
                </c:pt>
                <c:pt idx="41">
                  <c:v>43507</c:v>
                </c:pt>
                <c:pt idx="42">
                  <c:v>43508</c:v>
                </c:pt>
                <c:pt idx="43">
                  <c:v>43509</c:v>
                </c:pt>
                <c:pt idx="44">
                  <c:v>43510</c:v>
                </c:pt>
                <c:pt idx="45">
                  <c:v>43511</c:v>
                </c:pt>
                <c:pt idx="46">
                  <c:v>43512</c:v>
                </c:pt>
                <c:pt idx="47">
                  <c:v>43513</c:v>
                </c:pt>
                <c:pt idx="48">
                  <c:v>43514</c:v>
                </c:pt>
                <c:pt idx="49">
                  <c:v>43515</c:v>
                </c:pt>
                <c:pt idx="50">
                  <c:v>43516</c:v>
                </c:pt>
                <c:pt idx="51">
                  <c:v>43517</c:v>
                </c:pt>
                <c:pt idx="52">
                  <c:v>43518</c:v>
                </c:pt>
                <c:pt idx="53">
                  <c:v>43519</c:v>
                </c:pt>
                <c:pt idx="54">
                  <c:v>43520</c:v>
                </c:pt>
                <c:pt idx="55">
                  <c:v>43521</c:v>
                </c:pt>
                <c:pt idx="56">
                  <c:v>43522</c:v>
                </c:pt>
                <c:pt idx="57">
                  <c:v>43523</c:v>
                </c:pt>
                <c:pt idx="58">
                  <c:v>43524</c:v>
                </c:pt>
                <c:pt idx="60">
                  <c:v>43525</c:v>
                </c:pt>
                <c:pt idx="61">
                  <c:v>43526</c:v>
                </c:pt>
                <c:pt idx="62">
                  <c:v>43527</c:v>
                </c:pt>
                <c:pt idx="63">
                  <c:v>43528</c:v>
                </c:pt>
                <c:pt idx="64">
                  <c:v>43529</c:v>
                </c:pt>
                <c:pt idx="65">
                  <c:v>43530</c:v>
                </c:pt>
                <c:pt idx="66">
                  <c:v>43531</c:v>
                </c:pt>
                <c:pt idx="67">
                  <c:v>43532</c:v>
                </c:pt>
                <c:pt idx="68">
                  <c:v>43533</c:v>
                </c:pt>
                <c:pt idx="69">
                  <c:v>43534</c:v>
                </c:pt>
                <c:pt idx="70">
                  <c:v>43535</c:v>
                </c:pt>
                <c:pt idx="71">
                  <c:v>43536</c:v>
                </c:pt>
                <c:pt idx="72">
                  <c:v>43537</c:v>
                </c:pt>
                <c:pt idx="73">
                  <c:v>43538</c:v>
                </c:pt>
                <c:pt idx="74">
                  <c:v>43539</c:v>
                </c:pt>
                <c:pt idx="75">
                  <c:v>43540</c:v>
                </c:pt>
                <c:pt idx="76">
                  <c:v>43541</c:v>
                </c:pt>
                <c:pt idx="77">
                  <c:v>43542</c:v>
                </c:pt>
                <c:pt idx="78">
                  <c:v>43543</c:v>
                </c:pt>
                <c:pt idx="79">
                  <c:v>43544</c:v>
                </c:pt>
                <c:pt idx="80">
                  <c:v>43545</c:v>
                </c:pt>
                <c:pt idx="81">
                  <c:v>43546</c:v>
                </c:pt>
                <c:pt idx="82">
                  <c:v>43547</c:v>
                </c:pt>
                <c:pt idx="83">
                  <c:v>43548</c:v>
                </c:pt>
                <c:pt idx="84">
                  <c:v>43549</c:v>
                </c:pt>
                <c:pt idx="85">
                  <c:v>43550</c:v>
                </c:pt>
                <c:pt idx="86">
                  <c:v>43551</c:v>
                </c:pt>
                <c:pt idx="87">
                  <c:v>43552</c:v>
                </c:pt>
                <c:pt idx="88">
                  <c:v>43553</c:v>
                </c:pt>
                <c:pt idx="89">
                  <c:v>43554</c:v>
                </c:pt>
                <c:pt idx="90">
                  <c:v>43555</c:v>
                </c:pt>
                <c:pt idx="91">
                  <c:v>43556</c:v>
                </c:pt>
                <c:pt idx="92">
                  <c:v>43557</c:v>
                </c:pt>
                <c:pt idx="93">
                  <c:v>43558</c:v>
                </c:pt>
                <c:pt idx="94">
                  <c:v>43559</c:v>
                </c:pt>
                <c:pt idx="95">
                  <c:v>43560</c:v>
                </c:pt>
                <c:pt idx="96">
                  <c:v>43561</c:v>
                </c:pt>
                <c:pt idx="97">
                  <c:v>43562</c:v>
                </c:pt>
                <c:pt idx="98">
                  <c:v>43563</c:v>
                </c:pt>
                <c:pt idx="99">
                  <c:v>43564</c:v>
                </c:pt>
                <c:pt idx="100">
                  <c:v>43565</c:v>
                </c:pt>
                <c:pt idx="101">
                  <c:v>43566</c:v>
                </c:pt>
                <c:pt idx="102">
                  <c:v>43567</c:v>
                </c:pt>
                <c:pt idx="103">
                  <c:v>43568</c:v>
                </c:pt>
                <c:pt idx="104">
                  <c:v>43569</c:v>
                </c:pt>
                <c:pt idx="105">
                  <c:v>43570</c:v>
                </c:pt>
                <c:pt idx="106">
                  <c:v>43571</c:v>
                </c:pt>
                <c:pt idx="107">
                  <c:v>43572</c:v>
                </c:pt>
                <c:pt idx="108">
                  <c:v>43573</c:v>
                </c:pt>
                <c:pt idx="109">
                  <c:v>43574</c:v>
                </c:pt>
                <c:pt idx="110">
                  <c:v>43575</c:v>
                </c:pt>
                <c:pt idx="111">
                  <c:v>43576</c:v>
                </c:pt>
                <c:pt idx="112">
                  <c:v>43577</c:v>
                </c:pt>
                <c:pt idx="113">
                  <c:v>43578</c:v>
                </c:pt>
                <c:pt idx="114">
                  <c:v>43579</c:v>
                </c:pt>
                <c:pt idx="115">
                  <c:v>43580</c:v>
                </c:pt>
                <c:pt idx="116">
                  <c:v>43581</c:v>
                </c:pt>
                <c:pt idx="117">
                  <c:v>43582</c:v>
                </c:pt>
                <c:pt idx="118">
                  <c:v>43583</c:v>
                </c:pt>
                <c:pt idx="119">
                  <c:v>43584</c:v>
                </c:pt>
                <c:pt idx="120">
                  <c:v>43585</c:v>
                </c:pt>
                <c:pt idx="121">
                  <c:v>43586</c:v>
                </c:pt>
                <c:pt idx="122">
                  <c:v>43587</c:v>
                </c:pt>
                <c:pt idx="123">
                  <c:v>43588</c:v>
                </c:pt>
                <c:pt idx="124">
                  <c:v>43589</c:v>
                </c:pt>
                <c:pt idx="125">
                  <c:v>43590</c:v>
                </c:pt>
                <c:pt idx="126">
                  <c:v>43591</c:v>
                </c:pt>
                <c:pt idx="127">
                  <c:v>43592</c:v>
                </c:pt>
                <c:pt idx="128">
                  <c:v>43593</c:v>
                </c:pt>
                <c:pt idx="129">
                  <c:v>43594</c:v>
                </c:pt>
                <c:pt idx="130">
                  <c:v>43595</c:v>
                </c:pt>
                <c:pt idx="131">
                  <c:v>43596</c:v>
                </c:pt>
                <c:pt idx="132">
                  <c:v>43597</c:v>
                </c:pt>
                <c:pt idx="133">
                  <c:v>43598</c:v>
                </c:pt>
                <c:pt idx="134">
                  <c:v>43599</c:v>
                </c:pt>
                <c:pt idx="135">
                  <c:v>43600</c:v>
                </c:pt>
                <c:pt idx="136">
                  <c:v>43601</c:v>
                </c:pt>
                <c:pt idx="137">
                  <c:v>43602</c:v>
                </c:pt>
                <c:pt idx="138">
                  <c:v>43603</c:v>
                </c:pt>
                <c:pt idx="139">
                  <c:v>43604</c:v>
                </c:pt>
                <c:pt idx="140">
                  <c:v>43605</c:v>
                </c:pt>
                <c:pt idx="141">
                  <c:v>43606</c:v>
                </c:pt>
                <c:pt idx="142">
                  <c:v>43607</c:v>
                </c:pt>
                <c:pt idx="143">
                  <c:v>43608</c:v>
                </c:pt>
                <c:pt idx="144">
                  <c:v>43609</c:v>
                </c:pt>
                <c:pt idx="145">
                  <c:v>43610</c:v>
                </c:pt>
                <c:pt idx="146">
                  <c:v>43611</c:v>
                </c:pt>
                <c:pt idx="147">
                  <c:v>43612</c:v>
                </c:pt>
                <c:pt idx="148">
                  <c:v>43613</c:v>
                </c:pt>
                <c:pt idx="149">
                  <c:v>43614</c:v>
                </c:pt>
                <c:pt idx="150">
                  <c:v>43615</c:v>
                </c:pt>
                <c:pt idx="151">
                  <c:v>43616</c:v>
                </c:pt>
              </c:numCache>
            </c:numRef>
          </c:cat>
          <c:val>
            <c:numRef>
              <c:f>Industry!$N$3:$N$368</c:f>
              <c:numCache>
                <c:formatCode>0.00</c:formatCode>
                <c:ptCount val="366"/>
                <c:pt idx="0">
                  <c:v>9.6147785052422137</c:v>
                </c:pt>
                <c:pt idx="1">
                  <c:v>10.310341867017101</c:v>
                </c:pt>
                <c:pt idx="2">
                  <c:v>10.302339810642698</c:v>
                </c:pt>
                <c:pt idx="3">
                  <c:v>10.178000165440462</c:v>
                </c:pt>
                <c:pt idx="4">
                  <c:v>9.8191387141884636</c:v>
                </c:pt>
                <c:pt idx="5">
                  <c:v>9.9705622425040588</c:v>
                </c:pt>
                <c:pt idx="6">
                  <c:v>9.8160610001983102</c:v>
                </c:pt>
                <c:pt idx="7">
                  <c:v>9.966868985715875</c:v>
                </c:pt>
                <c:pt idx="8">
                  <c:v>10.31772838059347</c:v>
                </c:pt>
                <c:pt idx="9">
                  <c:v>10.017343495154405</c:v>
                </c:pt>
                <c:pt idx="10">
                  <c:v>9.8659199668388116</c:v>
                </c:pt>
                <c:pt idx="11">
                  <c:v>9.4781280040793625</c:v>
                </c:pt>
                <c:pt idx="12">
                  <c:v>9.7785128895184261</c:v>
                </c:pt>
                <c:pt idx="13">
                  <c:v>9.6141629624441833</c:v>
                </c:pt>
                <c:pt idx="14">
                  <c:v>9.8536091108781925</c:v>
                </c:pt>
                <c:pt idx="15">
                  <c:v>9.8000568874495055</c:v>
                </c:pt>
                <c:pt idx="16">
                  <c:v>9.3956452691432251</c:v>
                </c:pt>
                <c:pt idx="17">
                  <c:v>8.7462476172206554</c:v>
                </c:pt>
                <c:pt idx="18">
                  <c:v>8.3436826273084641</c:v>
                </c:pt>
                <c:pt idx="19">
                  <c:v>8.1350136187759983</c:v>
                </c:pt>
                <c:pt idx="20">
                  <c:v>7.7976961654550809</c:v>
                </c:pt>
                <c:pt idx="21">
                  <c:v>7.6875140046075563</c:v>
                </c:pt>
                <c:pt idx="22">
                  <c:v>7.3951311755428915</c:v>
                </c:pt>
                <c:pt idx="23">
                  <c:v>7.3046463842323535</c:v>
                </c:pt>
                <c:pt idx="24">
                  <c:v>6.9630201313252202</c:v>
                </c:pt>
                <c:pt idx="25">
                  <c:v>6.8202142021820578</c:v>
                </c:pt>
                <c:pt idx="26">
                  <c:v>6.9710221876996208</c:v>
                </c:pt>
                <c:pt idx="27">
                  <c:v>7.0005682420051034</c:v>
                </c:pt>
                <c:pt idx="28">
                  <c:v>6.7020299849601308</c:v>
                </c:pt>
                <c:pt idx="29">
                  <c:v>6.6669440454723699</c:v>
                </c:pt>
                <c:pt idx="30">
                  <c:v>6.4274978970383616</c:v>
                </c:pt>
                <c:pt idx="31">
                  <c:v>6.3696368740234597</c:v>
                </c:pt>
                <c:pt idx="32">
                  <c:v>6.3856409867722626</c:v>
                </c:pt>
                <c:pt idx="33">
                  <c:v>6.2551459135897183</c:v>
                </c:pt>
                <c:pt idx="34">
                  <c:v>6.3314732205455462</c:v>
                </c:pt>
                <c:pt idx="35">
                  <c:v>6.4330377822206399</c:v>
                </c:pt>
                <c:pt idx="36">
                  <c:v>6.6324736487826419</c:v>
                </c:pt>
                <c:pt idx="37">
                  <c:v>6.5764592541618327</c:v>
                </c:pt>
                <c:pt idx="38">
                  <c:v>6.2003626045649698</c:v>
                </c:pt>
                <c:pt idx="39">
                  <c:v>5.8852046919731631</c:v>
                </c:pt>
                <c:pt idx="40">
                  <c:v>6.0914115293135058</c:v>
                </c:pt>
                <c:pt idx="41">
                  <c:v>6.0187774791458635</c:v>
                </c:pt>
                <c:pt idx="42">
                  <c:v>5.954761028150652</c:v>
                </c:pt>
                <c:pt idx="43">
                  <c:v>5.8242659549681077</c:v>
                </c:pt>
                <c:pt idx="44">
                  <c:v>5.957223199342776</c:v>
                </c:pt>
                <c:pt idx="45">
                  <c:v>5.8925912055495342</c:v>
                </c:pt>
                <c:pt idx="46">
                  <c:v>5.9960023956187207</c:v>
                </c:pt>
                <c:pt idx="47">
                  <c:v>6.1794341494319207</c:v>
                </c:pt>
                <c:pt idx="48">
                  <c:v>6.2871541390873231</c:v>
                </c:pt>
                <c:pt idx="49">
                  <c:v>6.551837542240599</c:v>
                </c:pt>
                <c:pt idx="50">
                  <c:v>6.2766899115207986</c:v>
                </c:pt>
                <c:pt idx="51">
                  <c:v>6.240372886436977</c:v>
                </c:pt>
                <c:pt idx="52">
                  <c:v>6.2323708300625755</c:v>
                </c:pt>
                <c:pt idx="53">
                  <c:v>5.9806138256679491</c:v>
                </c:pt>
                <c:pt idx="54">
                  <c:v>6.4022606423190966</c:v>
                </c:pt>
                <c:pt idx="55">
                  <c:v>6.6312425631865803</c:v>
                </c:pt>
                <c:pt idx="56">
                  <c:v>6.7765106635218659</c:v>
                </c:pt>
                <c:pt idx="57">
                  <c:v>6.7371159244478909</c:v>
                </c:pt>
                <c:pt idx="58">
                  <c:v>7.001799327601165</c:v>
                </c:pt>
                <c:pt idx="59">
                  <c:v>7.0270365823204308</c:v>
                </c:pt>
                <c:pt idx="60">
                  <c:v>9.2344545879822171</c:v>
                </c:pt>
                <c:pt idx="61">
                  <c:v>9.7414776128037204</c:v>
                </c:pt>
                <c:pt idx="62">
                  <c:v>9.771252454865385</c:v>
                </c:pt>
                <c:pt idx="63">
                  <c:v>9.8137879435249076</c:v>
                </c:pt>
                <c:pt idx="64">
                  <c:v>9.441177062867494</c:v>
                </c:pt>
                <c:pt idx="65">
                  <c:v>10.030718935688469</c:v>
                </c:pt>
                <c:pt idx="66">
                  <c:v>9.5296508792793002</c:v>
                </c:pt>
                <c:pt idx="67">
                  <c:v>9.2999592405178824</c:v>
                </c:pt>
                <c:pt idx="68">
                  <c:v>10.016256869544232</c:v>
                </c:pt>
                <c:pt idx="69">
                  <c:v>9.8146386532980969</c:v>
                </c:pt>
                <c:pt idx="70">
                  <c:v>9.7338212248450056</c:v>
                </c:pt>
                <c:pt idx="71">
                  <c:v>9.6708687016289119</c:v>
                </c:pt>
                <c:pt idx="72">
                  <c:v>9.9005603403903297</c:v>
                </c:pt>
                <c:pt idx="73">
                  <c:v>9.7882666503291933</c:v>
                </c:pt>
                <c:pt idx="74">
                  <c:v>9.6691672820825314</c:v>
                </c:pt>
                <c:pt idx="75">
                  <c:v>10.098775717543704</c:v>
                </c:pt>
                <c:pt idx="76">
                  <c:v>9.989884866575327</c:v>
                </c:pt>
                <c:pt idx="77">
                  <c:v>9.5270987499597286</c:v>
                </c:pt>
                <c:pt idx="78">
                  <c:v>9.8750390471946172</c:v>
                </c:pt>
                <c:pt idx="79">
                  <c:v>10.069000875482038</c:v>
                </c:pt>
                <c:pt idx="80">
                  <c:v>10.154922562574273</c:v>
                </c:pt>
                <c:pt idx="81">
                  <c:v>9.8333542683082875</c:v>
                </c:pt>
                <c:pt idx="82">
                  <c:v>10.502862859809161</c:v>
                </c:pt>
                <c:pt idx="83">
                  <c:v>10.232337151934603</c:v>
                </c:pt>
                <c:pt idx="84">
                  <c:v>9.9175745358541398</c:v>
                </c:pt>
                <c:pt idx="85">
                  <c:v>10.560711124386112</c:v>
                </c:pt>
                <c:pt idx="86">
                  <c:v>10.352287229954456</c:v>
                </c:pt>
                <c:pt idx="87">
                  <c:v>10.478192276386638</c:v>
                </c:pt>
                <c:pt idx="88">
                  <c:v>10.618559388963064</c:v>
                </c:pt>
                <c:pt idx="89">
                  <c:v>10.817625475889624</c:v>
                </c:pt>
                <c:pt idx="90">
                  <c:v>10.771687148137342</c:v>
                </c:pt>
                <c:pt idx="91">
                  <c:v>12.672092799872628</c:v>
                </c:pt>
                <c:pt idx="92">
                  <c:v>12.757313317607148</c:v>
                </c:pt>
                <c:pt idx="93">
                  <c:v>12.52444329821631</c:v>
                </c:pt>
                <c:pt idx="94">
                  <c:v>10.963718700171315</c:v>
                </c:pt>
                <c:pt idx="95">
                  <c:v>11.830787921307422</c:v>
                </c:pt>
                <c:pt idx="96">
                  <c:v>12.363911625274538</c:v>
                </c:pt>
                <c:pt idx="97">
                  <c:v>12.574981047105386</c:v>
                </c:pt>
                <c:pt idx="98">
                  <c:v>12.578944792116294</c:v>
                </c:pt>
                <c:pt idx="99">
                  <c:v>12.329228856429093</c:v>
                </c:pt>
                <c:pt idx="100">
                  <c:v>12.531379851985399</c:v>
                </c:pt>
                <c:pt idx="101">
                  <c:v>12.008165510545552</c:v>
                </c:pt>
                <c:pt idx="102">
                  <c:v>11.668274375860197</c:v>
                </c:pt>
                <c:pt idx="103">
                  <c:v>12.460032441789053</c:v>
                </c:pt>
                <c:pt idx="104">
                  <c:v>12.698848078696257</c:v>
                </c:pt>
                <c:pt idx="105">
                  <c:v>12.063657940698263</c:v>
                </c:pt>
                <c:pt idx="106">
                  <c:v>11.814932941263789</c:v>
                </c:pt>
                <c:pt idx="107">
                  <c:v>12.323283238912733</c:v>
                </c:pt>
                <c:pt idx="108">
                  <c:v>12.368866306538171</c:v>
                </c:pt>
                <c:pt idx="109">
                  <c:v>11.373966308800284</c:v>
                </c:pt>
                <c:pt idx="110">
                  <c:v>11.907090012767398</c:v>
                </c:pt>
                <c:pt idx="111">
                  <c:v>12.384721286581806</c:v>
                </c:pt>
                <c:pt idx="112">
                  <c:v>12.076540111983714</c:v>
                </c:pt>
                <c:pt idx="113">
                  <c:v>11.955645889151022</c:v>
                </c:pt>
                <c:pt idx="114">
                  <c:v>11.734667104792905</c:v>
                </c:pt>
                <c:pt idx="115">
                  <c:v>11.793132343703798</c:v>
                </c:pt>
                <c:pt idx="116">
                  <c:v>12.247972083705482</c:v>
                </c:pt>
                <c:pt idx="117">
                  <c:v>12.448141206756331</c:v>
                </c:pt>
                <c:pt idx="118">
                  <c:v>11.885289415207406</c:v>
                </c:pt>
                <c:pt idx="119">
                  <c:v>12.418413119174522</c:v>
                </c:pt>
                <c:pt idx="120">
                  <c:v>12.23508991242003</c:v>
                </c:pt>
                <c:pt idx="121">
                  <c:v>10.950750691083648</c:v>
                </c:pt>
                <c:pt idx="122">
                  <c:v>11.065475691491285</c:v>
                </c:pt>
                <c:pt idx="123">
                  <c:v>12.086029390769646</c:v>
                </c:pt>
                <c:pt idx="124">
                  <c:v>12.943972872078923</c:v>
                </c:pt>
                <c:pt idx="125">
                  <c:v>12.933996785086954</c:v>
                </c:pt>
                <c:pt idx="126">
                  <c:v>12.930006350290169</c:v>
                </c:pt>
                <c:pt idx="127">
                  <c:v>13.228291351350022</c:v>
                </c:pt>
                <c:pt idx="128">
                  <c:v>13.19736548167492</c:v>
                </c:pt>
                <c:pt idx="129">
                  <c:v>13.538547656800237</c:v>
                </c:pt>
                <c:pt idx="130">
                  <c:v>12.55490547939216</c:v>
                </c:pt>
                <c:pt idx="131">
                  <c:v>12.089022216867235</c:v>
                </c:pt>
                <c:pt idx="132">
                  <c:v>12.435192435488537</c:v>
                </c:pt>
                <c:pt idx="133">
                  <c:v>12.704546784271683</c:v>
                </c:pt>
                <c:pt idx="134">
                  <c:v>13.044731350697802</c:v>
                </c:pt>
                <c:pt idx="135">
                  <c:v>13.284157438505044</c:v>
                </c:pt>
                <c:pt idx="136">
                  <c:v>12.97689395915242</c:v>
                </c:pt>
                <c:pt idx="137">
                  <c:v>12.353388522154397</c:v>
                </c:pt>
                <c:pt idx="138">
                  <c:v>12.424218739797372</c:v>
                </c:pt>
                <c:pt idx="139">
                  <c:v>13.362968525741595</c:v>
                </c:pt>
                <c:pt idx="140">
                  <c:v>13.646289396313495</c:v>
                </c:pt>
                <c:pt idx="141">
                  <c:v>12.955944176469284</c:v>
                </c:pt>
                <c:pt idx="142">
                  <c:v>13.166439611999818</c:v>
                </c:pt>
                <c:pt idx="143">
                  <c:v>13.144492220617488</c:v>
                </c:pt>
                <c:pt idx="144">
                  <c:v>12.9200302632982</c:v>
                </c:pt>
                <c:pt idx="145">
                  <c:v>12.580716033669182</c:v>
                </c:pt>
                <c:pt idx="146">
                  <c:v>12.268797454322009</c:v>
                </c:pt>
                <c:pt idx="147">
                  <c:v>12.752078709977193</c:v>
                </c:pt>
                <c:pt idx="148">
                  <c:v>12.051224618110714</c:v>
                </c:pt>
                <c:pt idx="149">
                  <c:v>11.417760342769856</c:v>
                </c:pt>
                <c:pt idx="150">
                  <c:v>11.313787482987467</c:v>
                </c:pt>
                <c:pt idx="151">
                  <c:v>11.346519679585626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F5E-6246-8E20-E0E20340C2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39330287"/>
        <c:axId val="2139230591"/>
      </c:lineChart>
      <c:dateAx>
        <c:axId val="2139330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mmm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N"/>
          </a:p>
        </c:txPr>
        <c:crossAx val="2139230591"/>
        <c:crosses val="autoZero"/>
        <c:auto val="1"/>
        <c:lblOffset val="100"/>
        <c:baseTimeUnit val="days"/>
        <c:majorUnit val="1"/>
        <c:majorTimeUnit val="months"/>
      </c:dateAx>
      <c:valAx>
        <c:axId val="2139230591"/>
        <c:scaling>
          <c:orientation val="minMax"/>
        </c:scaling>
        <c:delete val="0"/>
        <c:axPos val="l"/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N"/>
          </a:p>
        </c:txPr>
        <c:crossAx val="21393302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4886877964776746"/>
          <c:y val="0.16255762467154694"/>
          <c:w val="0.25223543711241925"/>
          <c:h val="4.6989719066757009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CN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India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2019</c:v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Power!$B$3:$B$154</c:f>
              <c:numCache>
                <c:formatCode>m/d/yy</c:formatCode>
                <c:ptCount val="152"/>
                <c:pt idx="0">
                  <c:v>43466</c:v>
                </c:pt>
                <c:pt idx="1">
                  <c:v>43467</c:v>
                </c:pt>
                <c:pt idx="2">
                  <c:v>43468</c:v>
                </c:pt>
                <c:pt idx="3">
                  <c:v>43469</c:v>
                </c:pt>
                <c:pt idx="4">
                  <c:v>43470</c:v>
                </c:pt>
                <c:pt idx="5">
                  <c:v>43471</c:v>
                </c:pt>
                <c:pt idx="6">
                  <c:v>43472</c:v>
                </c:pt>
                <c:pt idx="7">
                  <c:v>43473</c:v>
                </c:pt>
                <c:pt idx="8">
                  <c:v>43474</c:v>
                </c:pt>
                <c:pt idx="9">
                  <c:v>43475</c:v>
                </c:pt>
                <c:pt idx="10">
                  <c:v>43476</c:v>
                </c:pt>
                <c:pt idx="11">
                  <c:v>43477</c:v>
                </c:pt>
                <c:pt idx="12">
                  <c:v>43478</c:v>
                </c:pt>
                <c:pt idx="13">
                  <c:v>43479</c:v>
                </c:pt>
                <c:pt idx="14">
                  <c:v>43480</c:v>
                </c:pt>
                <c:pt idx="15">
                  <c:v>43481</c:v>
                </c:pt>
                <c:pt idx="16">
                  <c:v>43482</c:v>
                </c:pt>
                <c:pt idx="17">
                  <c:v>43483</c:v>
                </c:pt>
                <c:pt idx="18">
                  <c:v>43484</c:v>
                </c:pt>
                <c:pt idx="19">
                  <c:v>43485</c:v>
                </c:pt>
                <c:pt idx="20">
                  <c:v>43486</c:v>
                </c:pt>
                <c:pt idx="21">
                  <c:v>43487</c:v>
                </c:pt>
                <c:pt idx="22">
                  <c:v>43488</c:v>
                </c:pt>
                <c:pt idx="23">
                  <c:v>43489</c:v>
                </c:pt>
                <c:pt idx="24">
                  <c:v>43490</c:v>
                </c:pt>
                <c:pt idx="25">
                  <c:v>43491</c:v>
                </c:pt>
                <c:pt idx="26">
                  <c:v>43492</c:v>
                </c:pt>
                <c:pt idx="27">
                  <c:v>43493</c:v>
                </c:pt>
                <c:pt idx="28">
                  <c:v>43494</c:v>
                </c:pt>
                <c:pt idx="29">
                  <c:v>43495</c:v>
                </c:pt>
                <c:pt idx="30">
                  <c:v>43496</c:v>
                </c:pt>
                <c:pt idx="31">
                  <c:v>43497</c:v>
                </c:pt>
                <c:pt idx="32">
                  <c:v>43498</c:v>
                </c:pt>
                <c:pt idx="33">
                  <c:v>43499</c:v>
                </c:pt>
                <c:pt idx="34">
                  <c:v>43500</c:v>
                </c:pt>
                <c:pt idx="35">
                  <c:v>43501</c:v>
                </c:pt>
                <c:pt idx="36">
                  <c:v>43502</c:v>
                </c:pt>
                <c:pt idx="37">
                  <c:v>43503</c:v>
                </c:pt>
                <c:pt idx="38">
                  <c:v>43504</c:v>
                </c:pt>
                <c:pt idx="39">
                  <c:v>43505</c:v>
                </c:pt>
                <c:pt idx="40">
                  <c:v>43506</c:v>
                </c:pt>
                <c:pt idx="41">
                  <c:v>43507</c:v>
                </c:pt>
                <c:pt idx="42">
                  <c:v>43508</c:v>
                </c:pt>
                <c:pt idx="43">
                  <c:v>43509</c:v>
                </c:pt>
                <c:pt idx="44">
                  <c:v>43510</c:v>
                </c:pt>
                <c:pt idx="45">
                  <c:v>43511</c:v>
                </c:pt>
                <c:pt idx="46">
                  <c:v>43512</c:v>
                </c:pt>
                <c:pt idx="47">
                  <c:v>43513</c:v>
                </c:pt>
                <c:pt idx="48">
                  <c:v>43514</c:v>
                </c:pt>
                <c:pt idx="49">
                  <c:v>43515</c:v>
                </c:pt>
                <c:pt idx="50">
                  <c:v>43516</c:v>
                </c:pt>
                <c:pt idx="51">
                  <c:v>43517</c:v>
                </c:pt>
                <c:pt idx="52">
                  <c:v>43518</c:v>
                </c:pt>
                <c:pt idx="53">
                  <c:v>43519</c:v>
                </c:pt>
                <c:pt idx="54">
                  <c:v>43520</c:v>
                </c:pt>
                <c:pt idx="55">
                  <c:v>43521</c:v>
                </c:pt>
                <c:pt idx="56">
                  <c:v>43522</c:v>
                </c:pt>
                <c:pt idx="57">
                  <c:v>43523</c:v>
                </c:pt>
                <c:pt idx="58">
                  <c:v>43524</c:v>
                </c:pt>
                <c:pt idx="60">
                  <c:v>43525</c:v>
                </c:pt>
                <c:pt idx="61">
                  <c:v>43526</c:v>
                </c:pt>
                <c:pt idx="62">
                  <c:v>43527</c:v>
                </c:pt>
                <c:pt idx="63">
                  <c:v>43528</c:v>
                </c:pt>
                <c:pt idx="64">
                  <c:v>43529</c:v>
                </c:pt>
                <c:pt idx="65">
                  <c:v>43530</c:v>
                </c:pt>
                <c:pt idx="66">
                  <c:v>43531</c:v>
                </c:pt>
                <c:pt idx="67">
                  <c:v>43532</c:v>
                </c:pt>
                <c:pt idx="68">
                  <c:v>43533</c:v>
                </c:pt>
                <c:pt idx="69">
                  <c:v>43534</c:v>
                </c:pt>
                <c:pt idx="70">
                  <c:v>43535</c:v>
                </c:pt>
                <c:pt idx="71">
                  <c:v>43536</c:v>
                </c:pt>
                <c:pt idx="72">
                  <c:v>43537</c:v>
                </c:pt>
                <c:pt idx="73">
                  <c:v>43538</c:v>
                </c:pt>
                <c:pt idx="74">
                  <c:v>43539</c:v>
                </c:pt>
                <c:pt idx="75">
                  <c:v>43540</c:v>
                </c:pt>
                <c:pt idx="76">
                  <c:v>43541</c:v>
                </c:pt>
                <c:pt idx="77">
                  <c:v>43542</c:v>
                </c:pt>
                <c:pt idx="78">
                  <c:v>43543</c:v>
                </c:pt>
                <c:pt idx="79">
                  <c:v>43544</c:v>
                </c:pt>
                <c:pt idx="80">
                  <c:v>43545</c:v>
                </c:pt>
                <c:pt idx="81">
                  <c:v>43546</c:v>
                </c:pt>
                <c:pt idx="82">
                  <c:v>43547</c:v>
                </c:pt>
                <c:pt idx="83">
                  <c:v>43548</c:v>
                </c:pt>
                <c:pt idx="84">
                  <c:v>43549</c:v>
                </c:pt>
                <c:pt idx="85">
                  <c:v>43550</c:v>
                </c:pt>
                <c:pt idx="86">
                  <c:v>43551</c:v>
                </c:pt>
                <c:pt idx="87">
                  <c:v>43552</c:v>
                </c:pt>
                <c:pt idx="88">
                  <c:v>43553</c:v>
                </c:pt>
                <c:pt idx="89">
                  <c:v>43554</c:v>
                </c:pt>
                <c:pt idx="90">
                  <c:v>43555</c:v>
                </c:pt>
                <c:pt idx="91">
                  <c:v>43556</c:v>
                </c:pt>
                <c:pt idx="92">
                  <c:v>43557</c:v>
                </c:pt>
                <c:pt idx="93">
                  <c:v>43558</c:v>
                </c:pt>
                <c:pt idx="94">
                  <c:v>43559</c:v>
                </c:pt>
                <c:pt idx="95">
                  <c:v>43560</c:v>
                </c:pt>
                <c:pt idx="96">
                  <c:v>43561</c:v>
                </c:pt>
                <c:pt idx="97">
                  <c:v>43562</c:v>
                </c:pt>
                <c:pt idx="98">
                  <c:v>43563</c:v>
                </c:pt>
                <c:pt idx="99">
                  <c:v>43564</c:v>
                </c:pt>
                <c:pt idx="100">
                  <c:v>43565</c:v>
                </c:pt>
                <c:pt idx="101">
                  <c:v>43566</c:v>
                </c:pt>
                <c:pt idx="102">
                  <c:v>43567</c:v>
                </c:pt>
                <c:pt idx="103">
                  <c:v>43568</c:v>
                </c:pt>
                <c:pt idx="104">
                  <c:v>43569</c:v>
                </c:pt>
                <c:pt idx="105">
                  <c:v>43570</c:v>
                </c:pt>
                <c:pt idx="106">
                  <c:v>43571</c:v>
                </c:pt>
                <c:pt idx="107">
                  <c:v>43572</c:v>
                </c:pt>
                <c:pt idx="108">
                  <c:v>43573</c:v>
                </c:pt>
                <c:pt idx="109">
                  <c:v>43574</c:v>
                </c:pt>
                <c:pt idx="110">
                  <c:v>43575</c:v>
                </c:pt>
                <c:pt idx="111">
                  <c:v>43576</c:v>
                </c:pt>
                <c:pt idx="112">
                  <c:v>43577</c:v>
                </c:pt>
                <c:pt idx="113">
                  <c:v>43578</c:v>
                </c:pt>
                <c:pt idx="114">
                  <c:v>43579</c:v>
                </c:pt>
                <c:pt idx="115">
                  <c:v>43580</c:v>
                </c:pt>
                <c:pt idx="116">
                  <c:v>43581</c:v>
                </c:pt>
                <c:pt idx="117">
                  <c:v>43582</c:v>
                </c:pt>
                <c:pt idx="118">
                  <c:v>43583</c:v>
                </c:pt>
                <c:pt idx="119">
                  <c:v>43584</c:v>
                </c:pt>
                <c:pt idx="120">
                  <c:v>43585</c:v>
                </c:pt>
                <c:pt idx="121">
                  <c:v>43586</c:v>
                </c:pt>
                <c:pt idx="122">
                  <c:v>43587</c:v>
                </c:pt>
                <c:pt idx="123">
                  <c:v>43588</c:v>
                </c:pt>
                <c:pt idx="124">
                  <c:v>43589</c:v>
                </c:pt>
                <c:pt idx="125">
                  <c:v>43590</c:v>
                </c:pt>
                <c:pt idx="126">
                  <c:v>43591</c:v>
                </c:pt>
                <c:pt idx="127">
                  <c:v>43592</c:v>
                </c:pt>
                <c:pt idx="128">
                  <c:v>43593</c:v>
                </c:pt>
                <c:pt idx="129">
                  <c:v>43594</c:v>
                </c:pt>
                <c:pt idx="130">
                  <c:v>43595</c:v>
                </c:pt>
                <c:pt idx="131">
                  <c:v>43596</c:v>
                </c:pt>
                <c:pt idx="132">
                  <c:v>43597</c:v>
                </c:pt>
                <c:pt idx="133">
                  <c:v>43598</c:v>
                </c:pt>
                <c:pt idx="134">
                  <c:v>43599</c:v>
                </c:pt>
                <c:pt idx="135">
                  <c:v>43600</c:v>
                </c:pt>
                <c:pt idx="136">
                  <c:v>43601</c:v>
                </c:pt>
                <c:pt idx="137">
                  <c:v>43602</c:v>
                </c:pt>
                <c:pt idx="138">
                  <c:v>43603</c:v>
                </c:pt>
                <c:pt idx="139">
                  <c:v>43604</c:v>
                </c:pt>
                <c:pt idx="140">
                  <c:v>43605</c:v>
                </c:pt>
                <c:pt idx="141">
                  <c:v>43606</c:v>
                </c:pt>
                <c:pt idx="142">
                  <c:v>43607</c:v>
                </c:pt>
                <c:pt idx="143">
                  <c:v>43608</c:v>
                </c:pt>
                <c:pt idx="144">
                  <c:v>43609</c:v>
                </c:pt>
                <c:pt idx="145">
                  <c:v>43610</c:v>
                </c:pt>
                <c:pt idx="146">
                  <c:v>43611</c:v>
                </c:pt>
                <c:pt idx="147">
                  <c:v>43612</c:v>
                </c:pt>
                <c:pt idx="148">
                  <c:v>43613</c:v>
                </c:pt>
                <c:pt idx="149">
                  <c:v>43614</c:v>
                </c:pt>
                <c:pt idx="150">
                  <c:v>43615</c:v>
                </c:pt>
                <c:pt idx="151">
                  <c:v>43616</c:v>
                </c:pt>
              </c:numCache>
            </c:numRef>
          </c:cat>
          <c:val>
            <c:numRef>
              <c:f>Industry!$D$3:$D$368</c:f>
              <c:numCache>
                <c:formatCode>0.00</c:formatCode>
                <c:ptCount val="366"/>
                <c:pt idx="0">
                  <c:v>2.2836025444948369</c:v>
                </c:pt>
                <c:pt idx="1">
                  <c:v>2.2746440466384024</c:v>
                </c:pt>
                <c:pt idx="2">
                  <c:v>2.3039627668958254</c:v>
                </c:pt>
                <c:pt idx="3">
                  <c:v>2.3267662159849323</c:v>
                </c:pt>
                <c:pt idx="4">
                  <c:v>2.352827300658197</c:v>
                </c:pt>
                <c:pt idx="5">
                  <c:v>2.3340958960492877</c:v>
                </c:pt>
                <c:pt idx="6">
                  <c:v>2.2184498328116748</c:v>
                </c:pt>
                <c:pt idx="7">
                  <c:v>2.2819737267027578</c:v>
                </c:pt>
                <c:pt idx="8">
                  <c:v>2.3642290252027505</c:v>
                </c:pt>
                <c:pt idx="9">
                  <c:v>2.357713754034434</c:v>
                </c:pt>
                <c:pt idx="10">
                  <c:v>2.3650434340987898</c:v>
                </c:pt>
                <c:pt idx="11">
                  <c:v>2.3968053810443313</c:v>
                </c:pt>
                <c:pt idx="12">
                  <c:v>2.38214602091562</c:v>
                </c:pt>
                <c:pt idx="13">
                  <c:v>2.2624279131978096</c:v>
                </c:pt>
                <c:pt idx="14">
                  <c:v>2.2005328370988053</c:v>
                </c:pt>
                <c:pt idx="15">
                  <c:v>2.2550982331334537</c:v>
                </c:pt>
                <c:pt idx="16">
                  <c:v>2.3104780380641419</c:v>
                </c:pt>
                <c:pt idx="17">
                  <c:v>2.3218797626086949</c:v>
                </c:pt>
                <c:pt idx="18">
                  <c:v>2.3626002074106713</c:v>
                </c:pt>
                <c:pt idx="19">
                  <c:v>2.3560849362423548</c:v>
                </c:pt>
                <c:pt idx="20">
                  <c:v>2.2730152288463232</c:v>
                </c:pt>
                <c:pt idx="21">
                  <c:v>2.240438873004742</c:v>
                </c:pt>
                <c:pt idx="22">
                  <c:v>2.2347380107324653</c:v>
                </c:pt>
                <c:pt idx="23">
                  <c:v>2.3300238515690901</c:v>
                </c:pt>
                <c:pt idx="24">
                  <c:v>2.2860457711829558</c:v>
                </c:pt>
                <c:pt idx="25">
                  <c:v>2.249397370861177</c:v>
                </c:pt>
                <c:pt idx="26">
                  <c:v>2.0971029073017853</c:v>
                </c:pt>
                <c:pt idx="27">
                  <c:v>2.0914020450295085</c:v>
                </c:pt>
                <c:pt idx="28">
                  <c:v>2.2054192904750423</c:v>
                </c:pt>
                <c:pt idx="29">
                  <c:v>2.255912642029493</c:v>
                </c:pt>
                <c:pt idx="30">
                  <c:v>2.3088492202720623</c:v>
                </c:pt>
                <c:pt idx="31">
                  <c:v>2.4266474030378768</c:v>
                </c:pt>
                <c:pt idx="32">
                  <c:v>2.3766844817115733</c:v>
                </c:pt>
                <c:pt idx="33">
                  <c:v>2.3697930442872557</c:v>
                </c:pt>
                <c:pt idx="34">
                  <c:v>2.2974329513319196</c:v>
                </c:pt>
                <c:pt idx="35">
                  <c:v>2.353425880404501</c:v>
                </c:pt>
                <c:pt idx="36">
                  <c:v>2.4688574572618229</c:v>
                </c:pt>
                <c:pt idx="37">
                  <c:v>2.458520301125346</c:v>
                </c:pt>
                <c:pt idx="38">
                  <c:v>2.3611787475068584</c:v>
                </c:pt>
                <c:pt idx="39">
                  <c:v>2.4008045126966855</c:v>
                </c:pt>
                <c:pt idx="40">
                  <c:v>2.4016659423747253</c:v>
                </c:pt>
                <c:pt idx="41">
                  <c:v>2.350841591370382</c:v>
                </c:pt>
                <c:pt idx="42">
                  <c:v>2.3689316146092159</c:v>
                </c:pt>
                <c:pt idx="43">
                  <c:v>2.4008045126966855</c:v>
                </c:pt>
                <c:pt idx="44">
                  <c:v>2.4542131527351478</c:v>
                </c:pt>
                <c:pt idx="45">
                  <c:v>2.4542131527351478</c:v>
                </c:pt>
                <c:pt idx="46">
                  <c:v>2.4163102469014004</c:v>
                </c:pt>
                <c:pt idx="47">
                  <c:v>2.3939130752723674</c:v>
                </c:pt>
                <c:pt idx="48">
                  <c:v>2.3611787475068584</c:v>
                </c:pt>
                <c:pt idx="49">
                  <c:v>2.3947745049504072</c:v>
                </c:pt>
                <c:pt idx="50">
                  <c:v>2.4964232069590935</c:v>
                </c:pt>
                <c:pt idx="51">
                  <c:v>2.4766103243641799</c:v>
                </c:pt>
                <c:pt idx="52">
                  <c:v>2.4723031759739817</c:v>
                </c:pt>
                <c:pt idx="53">
                  <c:v>2.4671345979057433</c:v>
                </c:pt>
                <c:pt idx="54">
                  <c:v>2.4628274495155447</c:v>
                </c:pt>
                <c:pt idx="55">
                  <c:v>2.3999430830186457</c:v>
                </c:pt>
                <c:pt idx="56">
                  <c:v>2.4559360120912275</c:v>
                </c:pt>
                <c:pt idx="57">
                  <c:v>2.4602431604814257</c:v>
                </c:pt>
                <c:pt idx="58">
                  <c:v>2.4387074185304325</c:v>
                </c:pt>
                <c:pt idx="60">
                  <c:v>2.3190205281154572</c:v>
                </c:pt>
                <c:pt idx="61">
                  <c:v>2.388944878909999</c:v>
                </c:pt>
                <c:pt idx="62">
                  <c:v>2.3288922011688045</c:v>
                </c:pt>
                <c:pt idx="63">
                  <c:v>2.261435768637599</c:v>
                </c:pt>
                <c:pt idx="64">
                  <c:v>2.3379412348010393</c:v>
                </c:pt>
                <c:pt idx="65">
                  <c:v>2.3996391913844586</c:v>
                </c:pt>
                <c:pt idx="66">
                  <c:v>2.4053976673322444</c:v>
                </c:pt>
                <c:pt idx="67">
                  <c:v>2.4679182633367756</c:v>
                </c:pt>
                <c:pt idx="68">
                  <c:v>2.4498201960723063</c:v>
                </c:pt>
                <c:pt idx="69">
                  <c:v>2.4317221288078366</c:v>
                </c:pt>
                <c:pt idx="70">
                  <c:v>2.3971712731211219</c:v>
                </c:pt>
                <c:pt idx="71">
                  <c:v>2.4695635421790003</c:v>
                </c:pt>
                <c:pt idx="72">
                  <c:v>2.4967106430757053</c:v>
                </c:pt>
                <c:pt idx="73">
                  <c:v>2.4975332824968177</c:v>
                </c:pt>
                <c:pt idx="74">
                  <c:v>2.4662729844945517</c:v>
                </c:pt>
                <c:pt idx="75">
                  <c:v>2.4251410134389384</c:v>
                </c:pt>
                <c:pt idx="76">
                  <c:v>2.4243183740178265</c:v>
                </c:pt>
                <c:pt idx="77">
                  <c:v>2.3733147299088664</c:v>
                </c:pt>
                <c:pt idx="78">
                  <c:v>2.4744993787056737</c:v>
                </c:pt>
                <c:pt idx="79">
                  <c:v>2.515631349761287</c:v>
                </c:pt>
                <c:pt idx="80">
                  <c:v>2.5139860709190627</c:v>
                </c:pt>
                <c:pt idx="81">
                  <c:v>2.2153679610553123</c:v>
                </c:pt>
                <c:pt idx="82">
                  <c:v>2.3288922011688045</c:v>
                </c:pt>
                <c:pt idx="83">
                  <c:v>2.4341900470711733</c:v>
                </c:pt>
                <c:pt idx="84">
                  <c:v>2.4276089317022751</c:v>
                </c:pt>
                <c:pt idx="85">
                  <c:v>2.5106955132346132</c:v>
                </c:pt>
                <c:pt idx="86">
                  <c:v>2.5106955132346132</c:v>
                </c:pt>
                <c:pt idx="87">
                  <c:v>2.5518274842902264</c:v>
                </c:pt>
                <c:pt idx="88">
                  <c:v>2.5765066669235939</c:v>
                </c:pt>
                <c:pt idx="89">
                  <c:v>2.6061216860836356</c:v>
                </c:pt>
                <c:pt idx="90">
                  <c:v>2.6373819840859012</c:v>
                </c:pt>
                <c:pt idx="91">
                  <c:v>2.1200647260258449</c:v>
                </c:pt>
                <c:pt idx="92">
                  <c:v>2.169622787686126</c:v>
                </c:pt>
                <c:pt idx="93">
                  <c:v>2.2658237309090241</c:v>
                </c:pt>
                <c:pt idx="94">
                  <c:v>2.3000770970565712</c:v>
                </c:pt>
                <c:pt idx="95">
                  <c:v>2.3321440781308711</c:v>
                </c:pt>
                <c:pt idx="96">
                  <c:v>2.2782132463240945</c:v>
                </c:pt>
                <c:pt idx="97">
                  <c:v>2.2301127747126452</c:v>
                </c:pt>
                <c:pt idx="98">
                  <c:v>2.0588459439749096</c:v>
                </c:pt>
                <c:pt idx="99">
                  <c:v>2.2446886752009636</c:v>
                </c:pt>
                <c:pt idx="100">
                  <c:v>2.2206384393952385</c:v>
                </c:pt>
                <c:pt idx="101">
                  <c:v>2.2468750602742111</c:v>
                </c:pt>
                <c:pt idx="102">
                  <c:v>2.2140792841754955</c:v>
                </c:pt>
                <c:pt idx="103">
                  <c:v>2.2869587866170855</c:v>
                </c:pt>
                <c:pt idx="104">
                  <c:v>2.2650949358846084</c:v>
                </c:pt>
                <c:pt idx="105">
                  <c:v>2.1922154334430184</c:v>
                </c:pt>
                <c:pt idx="106">
                  <c:v>2.2301127747126452</c:v>
                </c:pt>
                <c:pt idx="107">
                  <c:v>2.0952856951957046</c:v>
                </c:pt>
                <c:pt idx="108">
                  <c:v>1.9764921062159131</c:v>
                </c:pt>
                <c:pt idx="109">
                  <c:v>2.0275077579250258</c:v>
                </c:pt>
                <c:pt idx="110">
                  <c:v>2.0756082295364751</c:v>
                </c:pt>
                <c:pt idx="111">
                  <c:v>2.1156919558793494</c:v>
                </c:pt>
                <c:pt idx="112">
                  <c:v>2.0559307638772459</c:v>
                </c:pt>
                <c:pt idx="113">
                  <c:v>2.1674364026128781</c:v>
                </c:pt>
                <c:pt idx="114">
                  <c:v>2.1820123031011964</c:v>
                </c:pt>
                <c:pt idx="115">
                  <c:v>2.2330279548103089</c:v>
                </c:pt>
                <c:pt idx="116">
                  <c:v>2.3153817925693052</c:v>
                </c:pt>
                <c:pt idx="117">
                  <c:v>2.316839382618137</c:v>
                </c:pt>
                <c:pt idx="118">
                  <c:v>2.3095514323739783</c:v>
                </c:pt>
                <c:pt idx="119">
                  <c:v>2.211892899102248</c:v>
                </c:pt>
                <c:pt idx="120">
                  <c:v>2.2803996313973425</c:v>
                </c:pt>
                <c:pt idx="121">
                  <c:v>2.2794839346784945</c:v>
                </c:pt>
                <c:pt idx="122">
                  <c:v>2.1239959576772462</c:v>
                </c:pt>
                <c:pt idx="123">
                  <c:v>2.1315439177258506</c:v>
                </c:pt>
                <c:pt idx="124">
                  <c:v>2.0711602373370162</c:v>
                </c:pt>
                <c:pt idx="125">
                  <c:v>2.0945589134876896</c:v>
                </c:pt>
                <c:pt idx="126">
                  <c:v>2.1262603456918274</c:v>
                </c:pt>
                <c:pt idx="127">
                  <c:v>2.2606140345569838</c:v>
                </c:pt>
                <c:pt idx="128">
                  <c:v>2.2606140345569838</c:v>
                </c:pt>
                <c:pt idx="129">
                  <c:v>2.232686582377148</c:v>
                </c:pt>
                <c:pt idx="130">
                  <c:v>2.3051469988437492</c:v>
                </c:pt>
                <c:pt idx="131">
                  <c:v>2.3504347591353749</c:v>
                </c:pt>
                <c:pt idx="132">
                  <c:v>2.3225073069555386</c:v>
                </c:pt>
                <c:pt idx="133">
                  <c:v>2.2568400545326814</c:v>
                </c:pt>
                <c:pt idx="134">
                  <c:v>2.2794839346784945</c:v>
                </c:pt>
                <c:pt idx="135">
                  <c:v>2.2281578063479857</c:v>
                </c:pt>
                <c:pt idx="136">
                  <c:v>2.2832579147027965</c:v>
                </c:pt>
                <c:pt idx="137">
                  <c:v>2.330055267004143</c:v>
                </c:pt>
                <c:pt idx="138">
                  <c:v>2.2908058747514009</c:v>
                </c:pt>
                <c:pt idx="139">
                  <c:v>2.232686582377148</c:v>
                </c:pt>
                <c:pt idx="140">
                  <c:v>2.2417441344354732</c:v>
                </c:pt>
                <c:pt idx="141">
                  <c:v>2.370059455261746</c:v>
                </c:pt>
                <c:pt idx="142">
                  <c:v>2.4425198717283472</c:v>
                </c:pt>
                <c:pt idx="143">
                  <c:v>2.4342171156748824</c:v>
                </c:pt>
                <c:pt idx="144">
                  <c:v>2.4168568075630925</c:v>
                </c:pt>
                <c:pt idx="145">
                  <c:v>2.3225073069555386</c:v>
                </c:pt>
                <c:pt idx="146">
                  <c:v>2.3172237349215159</c:v>
                </c:pt>
                <c:pt idx="147">
                  <c:v>2.239479746420892</c:v>
                </c:pt>
                <c:pt idx="148">
                  <c:v>2.3791170073200711</c:v>
                </c:pt>
                <c:pt idx="149">
                  <c:v>2.4402554837137655</c:v>
                </c:pt>
                <c:pt idx="150">
                  <c:v>2.4840336519956709</c:v>
                </c:pt>
                <c:pt idx="151">
                  <c:v>2.4923364080491353</c:v>
                </c:pt>
                <c:pt idx="152">
                  <c:v>2.4165454776926913</c:v>
                </c:pt>
                <c:pt idx="153">
                  <c:v>2.3258500673946716</c:v>
                </c:pt>
                <c:pt idx="154">
                  <c:v>2.2546429270780446</c:v>
                </c:pt>
                <c:pt idx="155">
                  <c:v>2.195428568288428</c:v>
                </c:pt>
                <c:pt idx="156">
                  <c:v>2.2786284901320659</c:v>
                </c:pt>
                <c:pt idx="157">
                  <c:v>2.4000554030930514</c:v>
                </c:pt>
                <c:pt idx="158">
                  <c:v>2.3610788631302659</c:v>
                </c:pt>
                <c:pt idx="159">
                  <c:v>2.3176050300948514</c:v>
                </c:pt>
                <c:pt idx="160">
                  <c:v>2.3453383373760643</c:v>
                </c:pt>
                <c:pt idx="161">
                  <c:v>2.3048626997224027</c:v>
                </c:pt>
                <c:pt idx="162">
                  <c:v>2.3498356304486934</c:v>
                </c:pt>
                <c:pt idx="163">
                  <c:v>2.3385923977671208</c:v>
                </c:pt>
                <c:pt idx="164">
                  <c:v>2.2269096197968317</c:v>
                </c:pt>
                <c:pt idx="165">
                  <c:v>2.1616988702437103</c:v>
                </c:pt>
                <c:pt idx="166">
                  <c:v>2.2973672112680208</c:v>
                </c:pt>
                <c:pt idx="167">
                  <c:v>2.2179150336515736</c:v>
                </c:pt>
                <c:pt idx="168">
                  <c:v>2.0522647388097361</c:v>
                </c:pt>
                <c:pt idx="169">
                  <c:v>2.0874935345453305</c:v>
                </c:pt>
                <c:pt idx="170">
                  <c:v>2.1039836091449704</c:v>
                </c:pt>
                <c:pt idx="171">
                  <c:v>2.1684448098526539</c:v>
                </c:pt>
                <c:pt idx="172">
                  <c:v>2.2186645824970119</c:v>
                </c:pt>
                <c:pt idx="173">
                  <c:v>2.2823762343592575</c:v>
                </c:pt>
                <c:pt idx="174">
                  <c:v>2.264387062068741</c:v>
                </c:pt>
                <c:pt idx="175">
                  <c:v>2.165446614470901</c:v>
                </c:pt>
                <c:pt idx="176">
                  <c:v>2.2359042059420902</c:v>
                </c:pt>
                <c:pt idx="177">
                  <c:v>2.2883726251227623</c:v>
                </c:pt>
                <c:pt idx="178">
                  <c:v>2.2666357086050555</c:v>
                </c:pt>
                <c:pt idx="179">
                  <c:v>2.2074213498154389</c:v>
                </c:pt>
                <c:pt idx="180">
                  <c:v>2.1774393959979124</c:v>
                </c:pt>
                <c:pt idx="181">
                  <c:v>2.1721925540798446</c:v>
                </c:pt>
                <c:pt idx="182">
                  <c:v>2.3198622706982879</c:v>
                </c:pt>
                <c:pt idx="183">
                  <c:v>2.4133643447896129</c:v>
                </c:pt>
                <c:pt idx="184">
                  <c:v>2.4066254565668146</c:v>
                </c:pt>
                <c:pt idx="185">
                  <c:v>2.4420046197365055</c:v>
                </c:pt>
                <c:pt idx="186">
                  <c:v>2.3586108779793773</c:v>
                </c:pt>
                <c:pt idx="187">
                  <c:v>2.2718476921108501</c:v>
                </c:pt>
                <c:pt idx="188">
                  <c:v>2.1867692282980227</c:v>
                </c:pt>
                <c:pt idx="189">
                  <c:v>2.0334595212293629</c:v>
                </c:pt>
                <c:pt idx="190">
                  <c:v>2.1564442312954308</c:v>
                </c:pt>
                <c:pt idx="191">
                  <c:v>2.1235921512092895</c:v>
                </c:pt>
                <c:pt idx="192">
                  <c:v>2.1480206210169328</c:v>
                </c:pt>
                <c:pt idx="193">
                  <c:v>2.1252768732649887</c:v>
                </c:pt>
                <c:pt idx="194">
                  <c:v>2.2617393597766529</c:v>
                </c:pt>
                <c:pt idx="195">
                  <c:v>2.2507886664146057</c:v>
                </c:pt>
                <c:pt idx="196">
                  <c:v>2.1033754865408945</c:v>
                </c:pt>
                <c:pt idx="197">
                  <c:v>2.1614983974625295</c:v>
                </c:pt>
                <c:pt idx="198">
                  <c:v>2.1682372856853274</c:v>
                </c:pt>
                <c:pt idx="199">
                  <c:v>2.2979608839741936</c:v>
                </c:pt>
                <c:pt idx="200">
                  <c:v>2.4116796227339128</c:v>
                </c:pt>
                <c:pt idx="201">
                  <c:v>2.4866497542125434</c:v>
                </c:pt>
                <c:pt idx="202">
                  <c:v>2.4588518402935007</c:v>
                </c:pt>
                <c:pt idx="203">
                  <c:v>2.3661921272300255</c:v>
                </c:pt>
                <c:pt idx="204">
                  <c:v>2.4874921152403933</c:v>
                </c:pt>
                <c:pt idx="205">
                  <c:v>2.5548809974683757</c:v>
                </c:pt>
                <c:pt idx="206">
                  <c:v>2.4580094792656508</c:v>
                </c:pt>
                <c:pt idx="207">
                  <c:v>2.2550004715538545</c:v>
                </c:pt>
                <c:pt idx="208">
                  <c:v>2.1387546497105854</c:v>
                </c:pt>
                <c:pt idx="209">
                  <c:v>2.0157699396445175</c:v>
                </c:pt>
                <c:pt idx="210">
                  <c:v>1.9146866163025444</c:v>
                </c:pt>
                <c:pt idx="211">
                  <c:v>2.0284053550622647</c:v>
                </c:pt>
                <c:pt idx="212">
                  <c:v>2.1362275666270358</c:v>
                </c:pt>
                <c:pt idx="213">
                  <c:v>2.2404507390896238</c:v>
                </c:pt>
                <c:pt idx="214">
                  <c:v>2.2228440535172105</c:v>
                </c:pt>
                <c:pt idx="215">
                  <c:v>2.1717846653572113</c:v>
                </c:pt>
                <c:pt idx="216">
                  <c:v>2.1392122970482461</c:v>
                </c:pt>
                <c:pt idx="217">
                  <c:v>2.0890332431668672</c:v>
                </c:pt>
                <c:pt idx="218">
                  <c:v>2.1911520194868657</c:v>
                </c:pt>
                <c:pt idx="219">
                  <c:v>2.1136826029682463</c:v>
                </c:pt>
                <c:pt idx="220">
                  <c:v>2.033572183613765</c:v>
                </c:pt>
                <c:pt idx="221">
                  <c:v>2.0969562516744533</c:v>
                </c:pt>
                <c:pt idx="222">
                  <c:v>2.0476575320716957</c:v>
                </c:pt>
                <c:pt idx="223">
                  <c:v>2.0476575320716957</c:v>
                </c:pt>
                <c:pt idx="224">
                  <c:v>2.0661445519227297</c:v>
                </c:pt>
                <c:pt idx="225">
                  <c:v>2.2466130790399688</c:v>
                </c:pt>
                <c:pt idx="226">
                  <c:v>2.218442382124107</c:v>
                </c:pt>
                <c:pt idx="227">
                  <c:v>2.1506566426703149</c:v>
                </c:pt>
                <c:pt idx="228">
                  <c:v>1.8839153562482496</c:v>
                </c:pt>
                <c:pt idx="229">
                  <c:v>1.9825127954537656</c:v>
                </c:pt>
                <c:pt idx="230">
                  <c:v>1.9904358039613517</c:v>
                </c:pt>
                <c:pt idx="231">
                  <c:v>1.9754701212248</c:v>
                </c:pt>
                <c:pt idx="232">
                  <c:v>2.1515369769489352</c:v>
                </c:pt>
                <c:pt idx="233">
                  <c:v>2.210519373616521</c:v>
                </c:pt>
                <c:pt idx="234">
                  <c:v>2.1814683424220389</c:v>
                </c:pt>
                <c:pt idx="235">
                  <c:v>2.2193227164027278</c:v>
                </c:pt>
                <c:pt idx="236">
                  <c:v>2.2466130790399688</c:v>
                </c:pt>
                <c:pt idx="237">
                  <c:v>2.148015639834453</c:v>
                </c:pt>
                <c:pt idx="238">
                  <c:v>2.1392122970482461</c:v>
                </c:pt>
                <c:pt idx="239">
                  <c:v>2.2281260591889342</c:v>
                </c:pt>
                <c:pt idx="240">
                  <c:v>2.3311251697875535</c:v>
                </c:pt>
                <c:pt idx="241">
                  <c:v>2.4438079574510003</c:v>
                </c:pt>
                <c:pt idx="242">
                  <c:v>2.4904656742178961</c:v>
                </c:pt>
                <c:pt idx="243">
                  <c:v>2.4710983200882413</c:v>
                </c:pt>
                <c:pt idx="244">
                  <c:v>2.4216935658317884</c:v>
                </c:pt>
                <c:pt idx="245">
                  <c:v>2.2238085984294065</c:v>
                </c:pt>
                <c:pt idx="246">
                  <c:v>2.2194498987068876</c:v>
                </c:pt>
                <c:pt idx="247">
                  <c:v>2.2717542953771201</c:v>
                </c:pt>
                <c:pt idx="248">
                  <c:v>2.2534477565425388</c:v>
                </c:pt>
                <c:pt idx="249">
                  <c:v>2.2177064188178792</c:v>
                </c:pt>
                <c:pt idx="250">
                  <c:v>2.2020150998168098</c:v>
                </c:pt>
                <c:pt idx="251">
                  <c:v>2.1549411428135996</c:v>
                </c:pt>
                <c:pt idx="252">
                  <c:v>2.0599214888626767</c:v>
                </c:pt>
                <c:pt idx="253">
                  <c:v>2.1845803009267319</c:v>
                </c:pt>
                <c:pt idx="254">
                  <c:v>2.2769847350441434</c:v>
                </c:pt>
                <c:pt idx="255">
                  <c:v>2.3092391129907877</c:v>
                </c:pt>
                <c:pt idx="256">
                  <c:v>2.2203216386513911</c:v>
                </c:pt>
                <c:pt idx="257">
                  <c:v>2.1985281400387944</c:v>
                </c:pt>
                <c:pt idx="258">
                  <c:v>2.2238085984294065</c:v>
                </c:pt>
                <c:pt idx="259">
                  <c:v>2.1514541830355847</c:v>
                </c:pt>
                <c:pt idx="260">
                  <c:v>2.2246803383739104</c:v>
                </c:pt>
                <c:pt idx="261">
                  <c:v>2.2787282149331514</c:v>
                </c:pt>
                <c:pt idx="262">
                  <c:v>2.2673955956546012</c:v>
                </c:pt>
                <c:pt idx="263">
                  <c:v>2.2630368959320815</c:v>
                </c:pt>
                <c:pt idx="264">
                  <c:v>2.3118543328242991</c:v>
                </c:pt>
                <c:pt idx="265">
                  <c:v>2.3249304319918571</c:v>
                </c:pt>
                <c:pt idx="266">
                  <c:v>2.1470954833130649</c:v>
                </c:pt>
                <c:pt idx="267">
                  <c:v>2.2778564749886474</c:v>
                </c:pt>
                <c:pt idx="268">
                  <c:v>2.2639086358765854</c:v>
                </c:pt>
                <c:pt idx="269">
                  <c:v>2.1749911615371893</c:v>
                </c:pt>
                <c:pt idx="270">
                  <c:v>2.0913041268648165</c:v>
                </c:pt>
                <c:pt idx="271">
                  <c:v>2.0154627516929788</c:v>
                </c:pt>
                <c:pt idx="272">
                  <c:v>1.9282887572425904</c:v>
                </c:pt>
                <c:pt idx="273">
                  <c:v>1.7548125082863173</c:v>
                </c:pt>
                <c:pt idx="274">
                  <c:v>1.8836830860222014</c:v>
                </c:pt>
                <c:pt idx="275">
                  <c:v>1.9635753941004284</c:v>
                </c:pt>
                <c:pt idx="276">
                  <c:v>1.9546984709806254</c:v>
                </c:pt>
                <c:pt idx="277">
                  <c:v>2.109156933265198</c:v>
                </c:pt>
                <c:pt idx="278">
                  <c:v>2.185498472095504</c:v>
                </c:pt>
                <c:pt idx="279">
                  <c:v>2.2254446261346175</c:v>
                </c:pt>
                <c:pt idx="280">
                  <c:v>2.1464400103683707</c:v>
                </c:pt>
                <c:pt idx="281">
                  <c:v>2.1562046258001537</c:v>
                </c:pt>
                <c:pt idx="282">
                  <c:v>1.9955323173317194</c:v>
                </c:pt>
                <c:pt idx="283">
                  <c:v>2.1331246256886658</c:v>
                </c:pt>
                <c:pt idx="284">
                  <c:v>2.2529630878060072</c:v>
                </c:pt>
                <c:pt idx="285">
                  <c:v>2.3000107803409628</c:v>
                </c:pt>
                <c:pt idx="286">
                  <c:v>2.3168769342685889</c:v>
                </c:pt>
                <c:pt idx="287">
                  <c:v>2.2485246262461054</c:v>
                </c:pt>
                <c:pt idx="288">
                  <c:v>2.3426200113160176</c:v>
                </c:pt>
                <c:pt idx="289">
                  <c:v>2.400320011594737</c:v>
                </c:pt>
                <c:pt idx="290">
                  <c:v>2.4225123193942446</c:v>
                </c:pt>
                <c:pt idx="291">
                  <c:v>2.4091969347145406</c:v>
                </c:pt>
                <c:pt idx="292">
                  <c:v>2.3719138576113674</c:v>
                </c:pt>
                <c:pt idx="293">
                  <c:v>2.3097753957727463</c:v>
                </c:pt>
                <c:pt idx="294">
                  <c:v>2.1917123182793659</c:v>
                </c:pt>
                <c:pt idx="295">
                  <c:v>2.1615307796720358</c:v>
                </c:pt>
                <c:pt idx="296">
                  <c:v>2.1801723182236219</c:v>
                </c:pt>
                <c:pt idx="297">
                  <c:v>2.1535415488642133</c:v>
                </c:pt>
                <c:pt idx="298">
                  <c:v>2.0780877023458872</c:v>
                </c:pt>
                <c:pt idx="299">
                  <c:v>2.0390292406187545</c:v>
                </c:pt>
                <c:pt idx="300">
                  <c:v>1.9112015476935906</c:v>
                </c:pt>
                <c:pt idx="301">
                  <c:v>1.7878123163283288</c:v>
                </c:pt>
                <c:pt idx="302">
                  <c:v>1.7310000083615895</c:v>
                </c:pt>
                <c:pt idx="303">
                  <c:v>1.824207701119521</c:v>
                </c:pt>
                <c:pt idx="304">
                  <c:v>1.8845707783341816</c:v>
                </c:pt>
                <c:pt idx="305">
                  <c:v>2.0069602270508122</c:v>
                </c:pt>
                <c:pt idx="306">
                  <c:v>2.0579306455155946</c:v>
                </c:pt>
                <c:pt idx="307">
                  <c:v>2.1161825523324889</c:v>
                </c:pt>
                <c:pt idx="308">
                  <c:v>2.0633917617796782</c:v>
                </c:pt>
                <c:pt idx="309">
                  <c:v>2.2072011567338858</c:v>
                </c:pt>
                <c:pt idx="310">
                  <c:v>2.2936688309152133</c:v>
                </c:pt>
                <c:pt idx="311">
                  <c:v>2.343729063335982</c:v>
                </c:pt>
                <c:pt idx="312">
                  <c:v>2.2618123193747248</c:v>
                </c:pt>
                <c:pt idx="313">
                  <c:v>2.1880872498095929</c:v>
                </c:pt>
                <c:pt idx="314">
                  <c:v>2.1398473894768517</c:v>
                </c:pt>
                <c:pt idx="315">
                  <c:v>2.1016195756282654</c:v>
                </c:pt>
                <c:pt idx="316">
                  <c:v>2.2590817612426823</c:v>
                </c:pt>
                <c:pt idx="317">
                  <c:v>2.314603109927535</c:v>
                </c:pt>
                <c:pt idx="318">
                  <c:v>2.3419086912479541</c:v>
                </c:pt>
                <c:pt idx="319">
                  <c:v>2.3446392493799961</c:v>
                </c:pt>
                <c:pt idx="320">
                  <c:v>2.3546512958641501</c:v>
                </c:pt>
                <c:pt idx="321">
                  <c:v>2.3555614819081638</c:v>
                </c:pt>
                <c:pt idx="322">
                  <c:v>2.3482799935560523</c:v>
                </c:pt>
                <c:pt idx="323">
                  <c:v>2.2244946915701513</c:v>
                </c:pt>
                <c:pt idx="324">
                  <c:v>2.3582920400402059</c:v>
                </c:pt>
                <c:pt idx="325">
                  <c:v>2.3956096678447785</c:v>
                </c:pt>
                <c:pt idx="326">
                  <c:v>2.412903202681044</c:v>
                </c:pt>
                <c:pt idx="327">
                  <c:v>2.4220050631211842</c:v>
                </c:pt>
                <c:pt idx="328">
                  <c:v>2.4238254352092121</c:v>
                </c:pt>
                <c:pt idx="329">
                  <c:v>2.2718243658588784</c:v>
                </c:pt>
                <c:pt idx="330">
                  <c:v>2.3774059469644993</c:v>
                </c:pt>
                <c:pt idx="331">
                  <c:v>2.383777249272597</c:v>
                </c:pt>
                <c:pt idx="332">
                  <c:v>2.3528309237761218</c:v>
                </c:pt>
                <c:pt idx="333">
                  <c:v>2.2954892030032417</c:v>
                </c:pt>
                <c:pt idx="334">
                  <c:v>2.3027706913553536</c:v>
                </c:pt>
                <c:pt idx="335">
                  <c:v>2.1754188197830167</c:v>
                </c:pt>
                <c:pt idx="336">
                  <c:v>2.0862552151520375</c:v>
                </c:pt>
                <c:pt idx="337">
                  <c:v>2.1468518396585279</c:v>
                </c:pt>
                <c:pt idx="338">
                  <c:v>2.164165160946097</c:v>
                </c:pt>
                <c:pt idx="339">
                  <c:v>2.1953291392637211</c:v>
                </c:pt>
                <c:pt idx="340">
                  <c:v>2.2135081266156682</c:v>
                </c:pt>
                <c:pt idx="341">
                  <c:v>2.2187021230019384</c:v>
                </c:pt>
                <c:pt idx="342">
                  <c:v>2.1918664750062069</c:v>
                </c:pt>
                <c:pt idx="343">
                  <c:v>2.1347325147572298</c:v>
                </c:pt>
                <c:pt idx="344">
                  <c:v>2.223030453323831</c:v>
                </c:pt>
                <c:pt idx="345">
                  <c:v>2.3494176987230828</c:v>
                </c:pt>
                <c:pt idx="346">
                  <c:v>2.4117456553583305</c:v>
                </c:pt>
                <c:pt idx="347">
                  <c:v>2.3649996878818946</c:v>
                </c:pt>
                <c:pt idx="348">
                  <c:v>2.1797471501049088</c:v>
                </c:pt>
                <c:pt idx="349">
                  <c:v>2.2126424605512893</c:v>
                </c:pt>
                <c:pt idx="350">
                  <c:v>2.0879865472807944</c:v>
                </c:pt>
                <c:pt idx="351">
                  <c:v>2.1451205075297715</c:v>
                </c:pt>
                <c:pt idx="352">
                  <c:v>2.2135081266156682</c:v>
                </c:pt>
                <c:pt idx="353">
                  <c:v>2.2896867402809704</c:v>
                </c:pt>
                <c:pt idx="354">
                  <c:v>2.3459550344655691</c:v>
                </c:pt>
                <c:pt idx="355">
                  <c:v>2.4264619784527639</c:v>
                </c:pt>
                <c:pt idx="356">
                  <c:v>2.3753876806544358</c:v>
                </c:pt>
                <c:pt idx="357">
                  <c:v>2.2533287655770762</c:v>
                </c:pt>
                <c:pt idx="358">
                  <c:v>2.3606713575600025</c:v>
                </c:pt>
                <c:pt idx="359">
                  <c:v>2.4299246427102776</c:v>
                </c:pt>
                <c:pt idx="360">
                  <c:v>2.4204023160021149</c:v>
                </c:pt>
                <c:pt idx="361">
                  <c:v>2.509565920633094</c:v>
                </c:pt>
                <c:pt idx="362">
                  <c:v>2.4697452816716861</c:v>
                </c:pt>
                <c:pt idx="363">
                  <c:v>2.418670983873358</c:v>
                </c:pt>
                <c:pt idx="364">
                  <c:v>2.359805691495624</c:v>
                </c:pt>
                <c:pt idx="365">
                  <c:v>2.4567602907060091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F5E-6246-8E20-E0E20340C2D7}"/>
            </c:ext>
          </c:extLst>
        </c:ser>
        <c:ser>
          <c:idx val="1"/>
          <c:order val="1"/>
          <c:tx>
            <c:v>2020</c:v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Power!$B$3:$B$154</c:f>
              <c:numCache>
                <c:formatCode>m/d/yy</c:formatCode>
                <c:ptCount val="152"/>
                <c:pt idx="0">
                  <c:v>43466</c:v>
                </c:pt>
                <c:pt idx="1">
                  <c:v>43467</c:v>
                </c:pt>
                <c:pt idx="2">
                  <c:v>43468</c:v>
                </c:pt>
                <c:pt idx="3">
                  <c:v>43469</c:v>
                </c:pt>
                <c:pt idx="4">
                  <c:v>43470</c:v>
                </c:pt>
                <c:pt idx="5">
                  <c:v>43471</c:v>
                </c:pt>
                <c:pt idx="6">
                  <c:v>43472</c:v>
                </c:pt>
                <c:pt idx="7">
                  <c:v>43473</c:v>
                </c:pt>
                <c:pt idx="8">
                  <c:v>43474</c:v>
                </c:pt>
                <c:pt idx="9">
                  <c:v>43475</c:v>
                </c:pt>
                <c:pt idx="10">
                  <c:v>43476</c:v>
                </c:pt>
                <c:pt idx="11">
                  <c:v>43477</c:v>
                </c:pt>
                <c:pt idx="12">
                  <c:v>43478</c:v>
                </c:pt>
                <c:pt idx="13">
                  <c:v>43479</c:v>
                </c:pt>
                <c:pt idx="14">
                  <c:v>43480</c:v>
                </c:pt>
                <c:pt idx="15">
                  <c:v>43481</c:v>
                </c:pt>
                <c:pt idx="16">
                  <c:v>43482</c:v>
                </c:pt>
                <c:pt idx="17">
                  <c:v>43483</c:v>
                </c:pt>
                <c:pt idx="18">
                  <c:v>43484</c:v>
                </c:pt>
                <c:pt idx="19">
                  <c:v>43485</c:v>
                </c:pt>
                <c:pt idx="20">
                  <c:v>43486</c:v>
                </c:pt>
                <c:pt idx="21">
                  <c:v>43487</c:v>
                </c:pt>
                <c:pt idx="22">
                  <c:v>43488</c:v>
                </c:pt>
                <c:pt idx="23">
                  <c:v>43489</c:v>
                </c:pt>
                <c:pt idx="24">
                  <c:v>43490</c:v>
                </c:pt>
                <c:pt idx="25">
                  <c:v>43491</c:v>
                </c:pt>
                <c:pt idx="26">
                  <c:v>43492</c:v>
                </c:pt>
                <c:pt idx="27">
                  <c:v>43493</c:v>
                </c:pt>
                <c:pt idx="28">
                  <c:v>43494</c:v>
                </c:pt>
                <c:pt idx="29">
                  <c:v>43495</c:v>
                </c:pt>
                <c:pt idx="30">
                  <c:v>43496</c:v>
                </c:pt>
                <c:pt idx="31">
                  <c:v>43497</c:v>
                </c:pt>
                <c:pt idx="32">
                  <c:v>43498</c:v>
                </c:pt>
                <c:pt idx="33">
                  <c:v>43499</c:v>
                </c:pt>
                <c:pt idx="34">
                  <c:v>43500</c:v>
                </c:pt>
                <c:pt idx="35">
                  <c:v>43501</c:v>
                </c:pt>
                <c:pt idx="36">
                  <c:v>43502</c:v>
                </c:pt>
                <c:pt idx="37">
                  <c:v>43503</c:v>
                </c:pt>
                <c:pt idx="38">
                  <c:v>43504</c:v>
                </c:pt>
                <c:pt idx="39">
                  <c:v>43505</c:v>
                </c:pt>
                <c:pt idx="40">
                  <c:v>43506</c:v>
                </c:pt>
                <c:pt idx="41">
                  <c:v>43507</c:v>
                </c:pt>
                <c:pt idx="42">
                  <c:v>43508</c:v>
                </c:pt>
                <c:pt idx="43">
                  <c:v>43509</c:v>
                </c:pt>
                <c:pt idx="44">
                  <c:v>43510</c:v>
                </c:pt>
                <c:pt idx="45">
                  <c:v>43511</c:v>
                </c:pt>
                <c:pt idx="46">
                  <c:v>43512</c:v>
                </c:pt>
                <c:pt idx="47">
                  <c:v>43513</c:v>
                </c:pt>
                <c:pt idx="48">
                  <c:v>43514</c:v>
                </c:pt>
                <c:pt idx="49">
                  <c:v>43515</c:v>
                </c:pt>
                <c:pt idx="50">
                  <c:v>43516</c:v>
                </c:pt>
                <c:pt idx="51">
                  <c:v>43517</c:v>
                </c:pt>
                <c:pt idx="52">
                  <c:v>43518</c:v>
                </c:pt>
                <c:pt idx="53">
                  <c:v>43519</c:v>
                </c:pt>
                <c:pt idx="54">
                  <c:v>43520</c:v>
                </c:pt>
                <c:pt idx="55">
                  <c:v>43521</c:v>
                </c:pt>
                <c:pt idx="56">
                  <c:v>43522</c:v>
                </c:pt>
                <c:pt idx="57">
                  <c:v>43523</c:v>
                </c:pt>
                <c:pt idx="58">
                  <c:v>43524</c:v>
                </c:pt>
                <c:pt idx="60">
                  <c:v>43525</c:v>
                </c:pt>
                <c:pt idx="61">
                  <c:v>43526</c:v>
                </c:pt>
                <c:pt idx="62">
                  <c:v>43527</c:v>
                </c:pt>
                <c:pt idx="63">
                  <c:v>43528</c:v>
                </c:pt>
                <c:pt idx="64">
                  <c:v>43529</c:v>
                </c:pt>
                <c:pt idx="65">
                  <c:v>43530</c:v>
                </c:pt>
                <c:pt idx="66">
                  <c:v>43531</c:v>
                </c:pt>
                <c:pt idx="67">
                  <c:v>43532</c:v>
                </c:pt>
                <c:pt idx="68">
                  <c:v>43533</c:v>
                </c:pt>
                <c:pt idx="69">
                  <c:v>43534</c:v>
                </c:pt>
                <c:pt idx="70">
                  <c:v>43535</c:v>
                </c:pt>
                <c:pt idx="71">
                  <c:v>43536</c:v>
                </c:pt>
                <c:pt idx="72">
                  <c:v>43537</c:v>
                </c:pt>
                <c:pt idx="73">
                  <c:v>43538</c:v>
                </c:pt>
                <c:pt idx="74">
                  <c:v>43539</c:v>
                </c:pt>
                <c:pt idx="75">
                  <c:v>43540</c:v>
                </c:pt>
                <c:pt idx="76">
                  <c:v>43541</c:v>
                </c:pt>
                <c:pt idx="77">
                  <c:v>43542</c:v>
                </c:pt>
                <c:pt idx="78">
                  <c:v>43543</c:v>
                </c:pt>
                <c:pt idx="79">
                  <c:v>43544</c:v>
                </c:pt>
                <c:pt idx="80">
                  <c:v>43545</c:v>
                </c:pt>
                <c:pt idx="81">
                  <c:v>43546</c:v>
                </c:pt>
                <c:pt idx="82">
                  <c:v>43547</c:v>
                </c:pt>
                <c:pt idx="83">
                  <c:v>43548</c:v>
                </c:pt>
                <c:pt idx="84">
                  <c:v>43549</c:v>
                </c:pt>
                <c:pt idx="85">
                  <c:v>43550</c:v>
                </c:pt>
                <c:pt idx="86">
                  <c:v>43551</c:v>
                </c:pt>
                <c:pt idx="87">
                  <c:v>43552</c:v>
                </c:pt>
                <c:pt idx="88">
                  <c:v>43553</c:v>
                </c:pt>
                <c:pt idx="89">
                  <c:v>43554</c:v>
                </c:pt>
                <c:pt idx="90">
                  <c:v>43555</c:v>
                </c:pt>
                <c:pt idx="91">
                  <c:v>43556</c:v>
                </c:pt>
                <c:pt idx="92">
                  <c:v>43557</c:v>
                </c:pt>
                <c:pt idx="93">
                  <c:v>43558</c:v>
                </c:pt>
                <c:pt idx="94">
                  <c:v>43559</c:v>
                </c:pt>
                <c:pt idx="95">
                  <c:v>43560</c:v>
                </c:pt>
                <c:pt idx="96">
                  <c:v>43561</c:v>
                </c:pt>
                <c:pt idx="97">
                  <c:v>43562</c:v>
                </c:pt>
                <c:pt idx="98">
                  <c:v>43563</c:v>
                </c:pt>
                <c:pt idx="99">
                  <c:v>43564</c:v>
                </c:pt>
                <c:pt idx="100">
                  <c:v>43565</c:v>
                </c:pt>
                <c:pt idx="101">
                  <c:v>43566</c:v>
                </c:pt>
                <c:pt idx="102">
                  <c:v>43567</c:v>
                </c:pt>
                <c:pt idx="103">
                  <c:v>43568</c:v>
                </c:pt>
                <c:pt idx="104">
                  <c:v>43569</c:v>
                </c:pt>
                <c:pt idx="105">
                  <c:v>43570</c:v>
                </c:pt>
                <c:pt idx="106">
                  <c:v>43571</c:v>
                </c:pt>
                <c:pt idx="107">
                  <c:v>43572</c:v>
                </c:pt>
                <c:pt idx="108">
                  <c:v>43573</c:v>
                </c:pt>
                <c:pt idx="109">
                  <c:v>43574</c:v>
                </c:pt>
                <c:pt idx="110">
                  <c:v>43575</c:v>
                </c:pt>
                <c:pt idx="111">
                  <c:v>43576</c:v>
                </c:pt>
                <c:pt idx="112">
                  <c:v>43577</c:v>
                </c:pt>
                <c:pt idx="113">
                  <c:v>43578</c:v>
                </c:pt>
                <c:pt idx="114">
                  <c:v>43579</c:v>
                </c:pt>
                <c:pt idx="115">
                  <c:v>43580</c:v>
                </c:pt>
                <c:pt idx="116">
                  <c:v>43581</c:v>
                </c:pt>
                <c:pt idx="117">
                  <c:v>43582</c:v>
                </c:pt>
                <c:pt idx="118">
                  <c:v>43583</c:v>
                </c:pt>
                <c:pt idx="119">
                  <c:v>43584</c:v>
                </c:pt>
                <c:pt idx="120">
                  <c:v>43585</c:v>
                </c:pt>
                <c:pt idx="121">
                  <c:v>43586</c:v>
                </c:pt>
                <c:pt idx="122">
                  <c:v>43587</c:v>
                </c:pt>
                <c:pt idx="123">
                  <c:v>43588</c:v>
                </c:pt>
                <c:pt idx="124">
                  <c:v>43589</c:v>
                </c:pt>
                <c:pt idx="125">
                  <c:v>43590</c:v>
                </c:pt>
                <c:pt idx="126">
                  <c:v>43591</c:v>
                </c:pt>
                <c:pt idx="127">
                  <c:v>43592</c:v>
                </c:pt>
                <c:pt idx="128">
                  <c:v>43593</c:v>
                </c:pt>
                <c:pt idx="129">
                  <c:v>43594</c:v>
                </c:pt>
                <c:pt idx="130">
                  <c:v>43595</c:v>
                </c:pt>
                <c:pt idx="131">
                  <c:v>43596</c:v>
                </c:pt>
                <c:pt idx="132">
                  <c:v>43597</c:v>
                </c:pt>
                <c:pt idx="133">
                  <c:v>43598</c:v>
                </c:pt>
                <c:pt idx="134">
                  <c:v>43599</c:v>
                </c:pt>
                <c:pt idx="135">
                  <c:v>43600</c:v>
                </c:pt>
                <c:pt idx="136">
                  <c:v>43601</c:v>
                </c:pt>
                <c:pt idx="137">
                  <c:v>43602</c:v>
                </c:pt>
                <c:pt idx="138">
                  <c:v>43603</c:v>
                </c:pt>
                <c:pt idx="139">
                  <c:v>43604</c:v>
                </c:pt>
                <c:pt idx="140">
                  <c:v>43605</c:v>
                </c:pt>
                <c:pt idx="141">
                  <c:v>43606</c:v>
                </c:pt>
                <c:pt idx="142">
                  <c:v>43607</c:v>
                </c:pt>
                <c:pt idx="143">
                  <c:v>43608</c:v>
                </c:pt>
                <c:pt idx="144">
                  <c:v>43609</c:v>
                </c:pt>
                <c:pt idx="145">
                  <c:v>43610</c:v>
                </c:pt>
                <c:pt idx="146">
                  <c:v>43611</c:v>
                </c:pt>
                <c:pt idx="147">
                  <c:v>43612</c:v>
                </c:pt>
                <c:pt idx="148">
                  <c:v>43613</c:v>
                </c:pt>
                <c:pt idx="149">
                  <c:v>43614</c:v>
                </c:pt>
                <c:pt idx="150">
                  <c:v>43615</c:v>
                </c:pt>
                <c:pt idx="151">
                  <c:v>43616</c:v>
                </c:pt>
              </c:numCache>
            </c:numRef>
          </c:cat>
          <c:val>
            <c:numRef>
              <c:f>Industry!$O$3:$O$368</c:f>
              <c:numCache>
                <c:formatCode>0.00</c:formatCode>
                <c:ptCount val="366"/>
                <c:pt idx="0">
                  <c:v>2.3830293858883622</c:v>
                </c:pt>
                <c:pt idx="1">
                  <c:v>2.2899358068093609</c:v>
                </c:pt>
                <c:pt idx="2">
                  <c:v>2.3157027795901555</c:v>
                </c:pt>
                <c:pt idx="3">
                  <c:v>2.3431321377116472</c:v>
                </c:pt>
                <c:pt idx="4">
                  <c:v>2.3838605785587101</c:v>
                </c:pt>
                <c:pt idx="5">
                  <c:v>2.2533633293140389</c:v>
                </c:pt>
                <c:pt idx="6">
                  <c:v>2.3007413115238875</c:v>
                </c:pt>
                <c:pt idx="7">
                  <c:v>2.3605871837889598</c:v>
                </c:pt>
                <c:pt idx="8">
                  <c:v>2.3497816790744328</c:v>
                </c:pt>
                <c:pt idx="9">
                  <c:v>2.3057284675459773</c:v>
                </c:pt>
                <c:pt idx="10">
                  <c:v>2.2949229628314503</c:v>
                </c:pt>
                <c:pt idx="11">
                  <c:v>2.3290018623157276</c:v>
                </c:pt>
                <c:pt idx="12">
                  <c:v>2.3140403942494592</c:v>
                </c:pt>
                <c:pt idx="13">
                  <c:v>2.3655743398110491</c:v>
                </c:pt>
                <c:pt idx="14">
                  <c:v>2.3148715869198075</c:v>
                </c:pt>
                <c:pt idx="15">
                  <c:v>2.2284275492035919</c:v>
                </c:pt>
                <c:pt idx="16">
                  <c:v>2.1968422277303596</c:v>
                </c:pt>
                <c:pt idx="17">
                  <c:v>2.2899358068093609</c:v>
                </c:pt>
                <c:pt idx="18">
                  <c:v>2.3057284675459773</c:v>
                </c:pt>
                <c:pt idx="19">
                  <c:v>2.1793871816530466</c:v>
                </c:pt>
                <c:pt idx="20">
                  <c:v>2.3290018623157276</c:v>
                </c:pt>
                <c:pt idx="21">
                  <c:v>2.3722238811738352</c:v>
                </c:pt>
                <c:pt idx="22">
                  <c:v>2.2899358068093609</c:v>
                </c:pt>
                <c:pt idx="23">
                  <c:v>2.3115468162384145</c:v>
                </c:pt>
                <c:pt idx="24">
                  <c:v>2.3880165419104515</c:v>
                </c:pt>
                <c:pt idx="25">
                  <c:v>2.4038092026470679</c:v>
                </c:pt>
                <c:pt idx="26">
                  <c:v>2.2866110361279679</c:v>
                </c:pt>
                <c:pt idx="27">
                  <c:v>2.3838605785587101</c:v>
                </c:pt>
                <c:pt idx="28">
                  <c:v>2.4046403953174158</c:v>
                </c:pt>
                <c:pt idx="29">
                  <c:v>2.4329009461092554</c:v>
                </c:pt>
                <c:pt idx="30">
                  <c:v>2.4320697534389071</c:v>
                </c:pt>
                <c:pt idx="31">
                  <c:v>2.3939558272509087</c:v>
                </c:pt>
                <c:pt idx="32">
                  <c:v>2.3287476331140096</c:v>
                </c:pt>
                <c:pt idx="33">
                  <c:v>2.2244145224949707</c:v>
                </c:pt>
                <c:pt idx="34">
                  <c:v>2.3246721209804528</c:v>
                </c:pt>
                <c:pt idx="35">
                  <c:v>2.4037370563714435</c:v>
                </c:pt>
                <c:pt idx="36">
                  <c:v>2.410257875785133</c:v>
                </c:pt>
                <c:pt idx="37">
                  <c:v>2.432265641306337</c:v>
                </c:pt>
                <c:pt idx="38">
                  <c:v>2.4477525874138504</c:v>
                </c:pt>
                <c:pt idx="39">
                  <c:v>2.3841745981303735</c:v>
                </c:pt>
                <c:pt idx="40">
                  <c:v>2.2839169996448909</c:v>
                </c:pt>
                <c:pt idx="41">
                  <c:v>2.3532007059153464</c:v>
                </c:pt>
                <c:pt idx="42">
                  <c:v>2.3931407248241974</c:v>
                </c:pt>
                <c:pt idx="43">
                  <c:v>2.4208542073323791</c:v>
                </c:pt>
                <c:pt idx="44">
                  <c:v>2.4901379136028345</c:v>
                </c:pt>
                <c:pt idx="45">
                  <c:v>2.4909530160295459</c:v>
                </c:pt>
                <c:pt idx="46">
                  <c:v>2.5105154742706155</c:v>
                </c:pt>
                <c:pt idx="47">
                  <c:v>2.4061823636515771</c:v>
                </c:pt>
                <c:pt idx="48">
                  <c:v>2.4567187141076738</c:v>
                </c:pt>
                <c:pt idx="49">
                  <c:v>2.5308930349383965</c:v>
                </c:pt>
                <c:pt idx="50">
                  <c:v>2.5186664985377281</c:v>
                </c:pt>
                <c:pt idx="51">
                  <c:v>2.4371562558666042</c:v>
                </c:pt>
                <c:pt idx="52">
                  <c:v>2.3474949889283678</c:v>
                </c:pt>
                <c:pt idx="53">
                  <c:v>2.3474949889283678</c:v>
                </c:pt>
                <c:pt idx="54">
                  <c:v>2.2945133311921371</c:v>
                </c:pt>
                <c:pt idx="55">
                  <c:v>2.4094427733584221</c:v>
                </c:pt>
                <c:pt idx="56">
                  <c:v>2.4355260510131815</c:v>
                </c:pt>
                <c:pt idx="57">
                  <c:v>2.4477525874138504</c:v>
                </c:pt>
                <c:pt idx="58">
                  <c:v>2.3996615442378868</c:v>
                </c:pt>
                <c:pt idx="59">
                  <c:v>2.4086276709317107</c:v>
                </c:pt>
                <c:pt idx="60">
                  <c:v>2.1332005409141614</c:v>
                </c:pt>
                <c:pt idx="61">
                  <c:v>1.9985491174053434</c:v>
                </c:pt>
                <c:pt idx="62">
                  <c:v>2.1493001676380419</c:v>
                </c:pt>
                <c:pt idx="63">
                  <c:v>2.1778404150121937</c:v>
                </c:pt>
                <c:pt idx="64">
                  <c:v>2.1178327154050032</c:v>
                </c:pt>
                <c:pt idx="65">
                  <c:v>2.0724610400922492</c:v>
                </c:pt>
                <c:pt idx="66">
                  <c:v>1.9846448943256285</c:v>
                </c:pt>
                <c:pt idx="67">
                  <c:v>2.0688020340186397</c:v>
                </c:pt>
                <c:pt idx="68">
                  <c:v>2.0073307319820053</c:v>
                </c:pt>
                <c:pt idx="69">
                  <c:v>1.9970855149758997</c:v>
                </c:pt>
                <c:pt idx="70">
                  <c:v>1.7519321080440833</c:v>
                </c:pt>
                <c:pt idx="71">
                  <c:v>1.8360892477370949</c:v>
                </c:pt>
                <c:pt idx="72">
                  <c:v>1.9685452676017481</c:v>
                </c:pt>
                <c:pt idx="73">
                  <c:v>2.0205031538469984</c:v>
                </c:pt>
                <c:pt idx="74">
                  <c:v>2.0058671295525619</c:v>
                </c:pt>
                <c:pt idx="75">
                  <c:v>1.9158555801417756</c:v>
                </c:pt>
                <c:pt idx="76">
                  <c:v>2.0000127198347868</c:v>
                </c:pt>
                <c:pt idx="77">
                  <c:v>2.0812426546689111</c:v>
                </c:pt>
                <c:pt idx="78">
                  <c:v>2.131736938484718</c:v>
                </c:pt>
                <c:pt idx="79">
                  <c:v>2.1493001676380419</c:v>
                </c:pt>
                <c:pt idx="80">
                  <c:v>2.0592886182272556</c:v>
                </c:pt>
                <c:pt idx="81">
                  <c:v>2.037334581785601</c:v>
                </c:pt>
                <c:pt idx="82">
                  <c:v>1.7694953371974076</c:v>
                </c:pt>
                <c:pt idx="83">
                  <c:v>1.8324302416634857</c:v>
                </c:pt>
                <c:pt idx="84">
                  <c:v>1.721928258240488</c:v>
                </c:pt>
                <c:pt idx="85">
                  <c:v>1.57556801529612</c:v>
                </c:pt>
                <c:pt idx="86">
                  <c:v>1.4540890136522948</c:v>
                </c:pt>
                <c:pt idx="87">
                  <c:v>1.4196943565603684</c:v>
                </c:pt>
                <c:pt idx="88">
                  <c:v>1.4248169650634213</c:v>
                </c:pt>
                <c:pt idx="89">
                  <c:v>1.4116445431984281</c:v>
                </c:pt>
                <c:pt idx="90">
                  <c:v>1.4204261577750901</c:v>
                </c:pt>
                <c:pt idx="91">
                  <c:v>0.74006990819144935</c:v>
                </c:pt>
                <c:pt idx="92">
                  <c:v>0.75530992136867159</c:v>
                </c:pt>
                <c:pt idx="93">
                  <c:v>0.78467482480770956</c:v>
                </c:pt>
                <c:pt idx="94">
                  <c:v>0.78318799425383423</c:v>
                </c:pt>
                <c:pt idx="95">
                  <c:v>0.79359580813096164</c:v>
                </c:pt>
                <c:pt idx="96">
                  <c:v>0.77315188801517565</c:v>
                </c:pt>
                <c:pt idx="97">
                  <c:v>0.79099385466167971</c:v>
                </c:pt>
                <c:pt idx="98">
                  <c:v>0.767947981076612</c:v>
                </c:pt>
                <c:pt idx="99">
                  <c:v>0.76646115052273667</c:v>
                </c:pt>
                <c:pt idx="100">
                  <c:v>0.76943481163048733</c:v>
                </c:pt>
                <c:pt idx="101">
                  <c:v>0.77426701093058214</c:v>
                </c:pt>
                <c:pt idx="102">
                  <c:v>0.79582605396177464</c:v>
                </c:pt>
                <c:pt idx="103">
                  <c:v>0.78839190119239788</c:v>
                </c:pt>
                <c:pt idx="104">
                  <c:v>0.80995094422359015</c:v>
                </c:pt>
                <c:pt idx="105">
                  <c:v>0.82853632614703188</c:v>
                </c:pt>
                <c:pt idx="106">
                  <c:v>0.81850021990837341</c:v>
                </c:pt>
                <c:pt idx="107">
                  <c:v>0.83002315670090732</c:v>
                </c:pt>
                <c:pt idx="108">
                  <c:v>0.82704949559315655</c:v>
                </c:pt>
                <c:pt idx="109">
                  <c:v>0.81180948241593431</c:v>
                </c:pt>
                <c:pt idx="110">
                  <c:v>0.79545434632330581</c:v>
                </c:pt>
                <c:pt idx="111">
                  <c:v>0.79322410049249281</c:v>
                </c:pt>
                <c:pt idx="112">
                  <c:v>0.78839190119239788</c:v>
                </c:pt>
                <c:pt idx="113">
                  <c:v>0.80511874492349533</c:v>
                </c:pt>
                <c:pt idx="114">
                  <c:v>0.79805629979258763</c:v>
                </c:pt>
                <c:pt idx="115">
                  <c:v>0.79359580813096164</c:v>
                </c:pt>
                <c:pt idx="116">
                  <c:v>0.77129334982283149</c:v>
                </c:pt>
                <c:pt idx="117">
                  <c:v>0.74861918387623261</c:v>
                </c:pt>
                <c:pt idx="118">
                  <c:v>0.73337917069901037</c:v>
                </c:pt>
                <c:pt idx="119">
                  <c:v>0.76869139635354966</c:v>
                </c:pt>
                <c:pt idx="120">
                  <c:v>0.78802019355392905</c:v>
                </c:pt>
                <c:pt idx="121">
                  <c:v>1.1298952453404569</c:v>
                </c:pt>
                <c:pt idx="122">
                  <c:v>1.0877426474706129</c:v>
                </c:pt>
                <c:pt idx="123">
                  <c:v>1.1011081053317828</c:v>
                </c:pt>
                <c:pt idx="124">
                  <c:v>1.0790036942536938</c:v>
                </c:pt>
                <c:pt idx="125">
                  <c:v>1.1036783856897003</c:v>
                </c:pt>
                <c:pt idx="126">
                  <c:v>1.1499434321322122</c:v>
                </c:pt>
                <c:pt idx="127">
                  <c:v>1.1406904228437098</c:v>
                </c:pt>
                <c:pt idx="128">
                  <c:v>1.1638229460649656</c:v>
                </c:pt>
                <c:pt idx="129">
                  <c:v>1.2311642914423995</c:v>
                </c:pt>
                <c:pt idx="130">
                  <c:v>1.2681763285964092</c:v>
                </c:pt>
                <c:pt idx="131">
                  <c:v>1.1761602917829688</c:v>
                </c:pt>
                <c:pt idx="132">
                  <c:v>1.1653651142797159</c:v>
                </c:pt>
                <c:pt idx="133">
                  <c:v>1.2645779360953249</c:v>
                </c:pt>
                <c:pt idx="134">
                  <c:v>1.291308851817665</c:v>
                </c:pt>
                <c:pt idx="135">
                  <c:v>1.3082727021799194</c:v>
                </c:pt>
                <c:pt idx="136">
                  <c:v>1.3293490011148414</c:v>
                </c:pt>
                <c:pt idx="137">
                  <c:v>1.3221522161126731</c:v>
                </c:pt>
                <c:pt idx="138">
                  <c:v>1.2681763285964092</c:v>
                </c:pt>
                <c:pt idx="139">
                  <c:v>1.2805136743144123</c:v>
                </c:pt>
                <c:pt idx="140">
                  <c:v>1.25789520716474</c:v>
                </c:pt>
                <c:pt idx="141">
                  <c:v>1.2265377867981484</c:v>
                </c:pt>
                <c:pt idx="142">
                  <c:v>1.2291080671560659</c:v>
                </c:pt>
                <c:pt idx="143">
                  <c:v>1.2784574500280783</c:v>
                </c:pt>
                <c:pt idx="144">
                  <c:v>1.3391160664749273</c:v>
                </c:pt>
                <c:pt idx="145">
                  <c:v>1.3545377486224313</c:v>
                </c:pt>
                <c:pt idx="146">
                  <c:v>1.3879513932753564</c:v>
                </c:pt>
                <c:pt idx="147">
                  <c:v>1.3792124400584378</c:v>
                </c:pt>
                <c:pt idx="148">
                  <c:v>1.3308911693295919</c:v>
                </c:pt>
                <c:pt idx="149">
                  <c:v>1.2363048521582343</c:v>
                </c:pt>
                <c:pt idx="150">
                  <c:v>1.2306502353708162</c:v>
                </c:pt>
                <c:pt idx="151">
                  <c:v>1.2501843660909877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F5E-6246-8E20-E0E20340C2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39330287"/>
        <c:axId val="2139230591"/>
      </c:lineChart>
      <c:dateAx>
        <c:axId val="2139330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mmm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N"/>
          </a:p>
        </c:txPr>
        <c:crossAx val="2139230591"/>
        <c:crosses val="autoZero"/>
        <c:auto val="1"/>
        <c:lblOffset val="100"/>
        <c:baseTimeUnit val="days"/>
        <c:majorUnit val="1"/>
        <c:majorTimeUnit val="months"/>
      </c:dateAx>
      <c:valAx>
        <c:axId val="2139230591"/>
        <c:scaling>
          <c:orientation val="minMax"/>
        </c:scaling>
        <c:delete val="0"/>
        <c:axPos val="l"/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N"/>
          </a:p>
        </c:txPr>
        <c:crossAx val="21393302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4886877964776746"/>
          <c:y val="0.16255762467154694"/>
          <c:w val="0.25223543711241925"/>
          <c:h val="4.6989719066757009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CN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US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2019</c:v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Power!$B$3:$B$154</c:f>
              <c:numCache>
                <c:formatCode>m/d/yy</c:formatCode>
                <c:ptCount val="152"/>
                <c:pt idx="0">
                  <c:v>43466</c:v>
                </c:pt>
                <c:pt idx="1">
                  <c:v>43467</c:v>
                </c:pt>
                <c:pt idx="2">
                  <c:v>43468</c:v>
                </c:pt>
                <c:pt idx="3">
                  <c:v>43469</c:v>
                </c:pt>
                <c:pt idx="4">
                  <c:v>43470</c:v>
                </c:pt>
                <c:pt idx="5">
                  <c:v>43471</c:v>
                </c:pt>
                <c:pt idx="6">
                  <c:v>43472</c:v>
                </c:pt>
                <c:pt idx="7">
                  <c:v>43473</c:v>
                </c:pt>
                <c:pt idx="8">
                  <c:v>43474</c:v>
                </c:pt>
                <c:pt idx="9">
                  <c:v>43475</c:v>
                </c:pt>
                <c:pt idx="10">
                  <c:v>43476</c:v>
                </c:pt>
                <c:pt idx="11">
                  <c:v>43477</c:v>
                </c:pt>
                <c:pt idx="12">
                  <c:v>43478</c:v>
                </c:pt>
                <c:pt idx="13">
                  <c:v>43479</c:v>
                </c:pt>
                <c:pt idx="14">
                  <c:v>43480</c:v>
                </c:pt>
                <c:pt idx="15">
                  <c:v>43481</c:v>
                </c:pt>
                <c:pt idx="16">
                  <c:v>43482</c:v>
                </c:pt>
                <c:pt idx="17">
                  <c:v>43483</c:v>
                </c:pt>
                <c:pt idx="18">
                  <c:v>43484</c:v>
                </c:pt>
                <c:pt idx="19">
                  <c:v>43485</c:v>
                </c:pt>
                <c:pt idx="20">
                  <c:v>43486</c:v>
                </c:pt>
                <c:pt idx="21">
                  <c:v>43487</c:v>
                </c:pt>
                <c:pt idx="22">
                  <c:v>43488</c:v>
                </c:pt>
                <c:pt idx="23">
                  <c:v>43489</c:v>
                </c:pt>
                <c:pt idx="24">
                  <c:v>43490</c:v>
                </c:pt>
                <c:pt idx="25">
                  <c:v>43491</c:v>
                </c:pt>
                <c:pt idx="26">
                  <c:v>43492</c:v>
                </c:pt>
                <c:pt idx="27">
                  <c:v>43493</c:v>
                </c:pt>
                <c:pt idx="28">
                  <c:v>43494</c:v>
                </c:pt>
                <c:pt idx="29">
                  <c:v>43495</c:v>
                </c:pt>
                <c:pt idx="30">
                  <c:v>43496</c:v>
                </c:pt>
                <c:pt idx="31">
                  <c:v>43497</c:v>
                </c:pt>
                <c:pt idx="32">
                  <c:v>43498</c:v>
                </c:pt>
                <c:pt idx="33">
                  <c:v>43499</c:v>
                </c:pt>
                <c:pt idx="34">
                  <c:v>43500</c:v>
                </c:pt>
                <c:pt idx="35">
                  <c:v>43501</c:v>
                </c:pt>
                <c:pt idx="36">
                  <c:v>43502</c:v>
                </c:pt>
                <c:pt idx="37">
                  <c:v>43503</c:v>
                </c:pt>
                <c:pt idx="38">
                  <c:v>43504</c:v>
                </c:pt>
                <c:pt idx="39">
                  <c:v>43505</c:v>
                </c:pt>
                <c:pt idx="40">
                  <c:v>43506</c:v>
                </c:pt>
                <c:pt idx="41">
                  <c:v>43507</c:v>
                </c:pt>
                <c:pt idx="42">
                  <c:v>43508</c:v>
                </c:pt>
                <c:pt idx="43">
                  <c:v>43509</c:v>
                </c:pt>
                <c:pt idx="44">
                  <c:v>43510</c:v>
                </c:pt>
                <c:pt idx="45">
                  <c:v>43511</c:v>
                </c:pt>
                <c:pt idx="46">
                  <c:v>43512</c:v>
                </c:pt>
                <c:pt idx="47">
                  <c:v>43513</c:v>
                </c:pt>
                <c:pt idx="48">
                  <c:v>43514</c:v>
                </c:pt>
                <c:pt idx="49">
                  <c:v>43515</c:v>
                </c:pt>
                <c:pt idx="50">
                  <c:v>43516</c:v>
                </c:pt>
                <c:pt idx="51">
                  <c:v>43517</c:v>
                </c:pt>
                <c:pt idx="52">
                  <c:v>43518</c:v>
                </c:pt>
                <c:pt idx="53">
                  <c:v>43519</c:v>
                </c:pt>
                <c:pt idx="54">
                  <c:v>43520</c:v>
                </c:pt>
                <c:pt idx="55">
                  <c:v>43521</c:v>
                </c:pt>
                <c:pt idx="56">
                  <c:v>43522</c:v>
                </c:pt>
                <c:pt idx="57">
                  <c:v>43523</c:v>
                </c:pt>
                <c:pt idx="58">
                  <c:v>43524</c:v>
                </c:pt>
                <c:pt idx="60">
                  <c:v>43525</c:v>
                </c:pt>
                <c:pt idx="61">
                  <c:v>43526</c:v>
                </c:pt>
                <c:pt idx="62">
                  <c:v>43527</c:v>
                </c:pt>
                <c:pt idx="63">
                  <c:v>43528</c:v>
                </c:pt>
                <c:pt idx="64">
                  <c:v>43529</c:v>
                </c:pt>
                <c:pt idx="65">
                  <c:v>43530</c:v>
                </c:pt>
                <c:pt idx="66">
                  <c:v>43531</c:v>
                </c:pt>
                <c:pt idx="67">
                  <c:v>43532</c:v>
                </c:pt>
                <c:pt idx="68">
                  <c:v>43533</c:v>
                </c:pt>
                <c:pt idx="69">
                  <c:v>43534</c:v>
                </c:pt>
                <c:pt idx="70">
                  <c:v>43535</c:v>
                </c:pt>
                <c:pt idx="71">
                  <c:v>43536</c:v>
                </c:pt>
                <c:pt idx="72">
                  <c:v>43537</c:v>
                </c:pt>
                <c:pt idx="73">
                  <c:v>43538</c:v>
                </c:pt>
                <c:pt idx="74">
                  <c:v>43539</c:v>
                </c:pt>
                <c:pt idx="75">
                  <c:v>43540</c:v>
                </c:pt>
                <c:pt idx="76">
                  <c:v>43541</c:v>
                </c:pt>
                <c:pt idx="77">
                  <c:v>43542</c:v>
                </c:pt>
                <c:pt idx="78">
                  <c:v>43543</c:v>
                </c:pt>
                <c:pt idx="79">
                  <c:v>43544</c:v>
                </c:pt>
                <c:pt idx="80">
                  <c:v>43545</c:v>
                </c:pt>
                <c:pt idx="81">
                  <c:v>43546</c:v>
                </c:pt>
                <c:pt idx="82">
                  <c:v>43547</c:v>
                </c:pt>
                <c:pt idx="83">
                  <c:v>43548</c:v>
                </c:pt>
                <c:pt idx="84">
                  <c:v>43549</c:v>
                </c:pt>
                <c:pt idx="85">
                  <c:v>43550</c:v>
                </c:pt>
                <c:pt idx="86">
                  <c:v>43551</c:v>
                </c:pt>
                <c:pt idx="87">
                  <c:v>43552</c:v>
                </c:pt>
                <c:pt idx="88">
                  <c:v>43553</c:v>
                </c:pt>
                <c:pt idx="89">
                  <c:v>43554</c:v>
                </c:pt>
                <c:pt idx="90">
                  <c:v>43555</c:v>
                </c:pt>
                <c:pt idx="91">
                  <c:v>43556</c:v>
                </c:pt>
                <c:pt idx="92">
                  <c:v>43557</c:v>
                </c:pt>
                <c:pt idx="93">
                  <c:v>43558</c:v>
                </c:pt>
                <c:pt idx="94">
                  <c:v>43559</c:v>
                </c:pt>
                <c:pt idx="95">
                  <c:v>43560</c:v>
                </c:pt>
                <c:pt idx="96">
                  <c:v>43561</c:v>
                </c:pt>
                <c:pt idx="97">
                  <c:v>43562</c:v>
                </c:pt>
                <c:pt idx="98">
                  <c:v>43563</c:v>
                </c:pt>
                <c:pt idx="99">
                  <c:v>43564</c:v>
                </c:pt>
                <c:pt idx="100">
                  <c:v>43565</c:v>
                </c:pt>
                <c:pt idx="101">
                  <c:v>43566</c:v>
                </c:pt>
                <c:pt idx="102">
                  <c:v>43567</c:v>
                </c:pt>
                <c:pt idx="103">
                  <c:v>43568</c:v>
                </c:pt>
                <c:pt idx="104">
                  <c:v>43569</c:v>
                </c:pt>
                <c:pt idx="105">
                  <c:v>43570</c:v>
                </c:pt>
                <c:pt idx="106">
                  <c:v>43571</c:v>
                </c:pt>
                <c:pt idx="107">
                  <c:v>43572</c:v>
                </c:pt>
                <c:pt idx="108">
                  <c:v>43573</c:v>
                </c:pt>
                <c:pt idx="109">
                  <c:v>43574</c:v>
                </c:pt>
                <c:pt idx="110">
                  <c:v>43575</c:v>
                </c:pt>
                <c:pt idx="111">
                  <c:v>43576</c:v>
                </c:pt>
                <c:pt idx="112">
                  <c:v>43577</c:v>
                </c:pt>
                <c:pt idx="113">
                  <c:v>43578</c:v>
                </c:pt>
                <c:pt idx="114">
                  <c:v>43579</c:v>
                </c:pt>
                <c:pt idx="115">
                  <c:v>43580</c:v>
                </c:pt>
                <c:pt idx="116">
                  <c:v>43581</c:v>
                </c:pt>
                <c:pt idx="117">
                  <c:v>43582</c:v>
                </c:pt>
                <c:pt idx="118">
                  <c:v>43583</c:v>
                </c:pt>
                <c:pt idx="119">
                  <c:v>43584</c:v>
                </c:pt>
                <c:pt idx="120">
                  <c:v>43585</c:v>
                </c:pt>
                <c:pt idx="121">
                  <c:v>43586</c:v>
                </c:pt>
                <c:pt idx="122">
                  <c:v>43587</c:v>
                </c:pt>
                <c:pt idx="123">
                  <c:v>43588</c:v>
                </c:pt>
                <c:pt idx="124">
                  <c:v>43589</c:v>
                </c:pt>
                <c:pt idx="125">
                  <c:v>43590</c:v>
                </c:pt>
                <c:pt idx="126">
                  <c:v>43591</c:v>
                </c:pt>
                <c:pt idx="127">
                  <c:v>43592</c:v>
                </c:pt>
                <c:pt idx="128">
                  <c:v>43593</c:v>
                </c:pt>
                <c:pt idx="129">
                  <c:v>43594</c:v>
                </c:pt>
                <c:pt idx="130">
                  <c:v>43595</c:v>
                </c:pt>
                <c:pt idx="131">
                  <c:v>43596</c:v>
                </c:pt>
                <c:pt idx="132">
                  <c:v>43597</c:v>
                </c:pt>
                <c:pt idx="133">
                  <c:v>43598</c:v>
                </c:pt>
                <c:pt idx="134">
                  <c:v>43599</c:v>
                </c:pt>
                <c:pt idx="135">
                  <c:v>43600</c:v>
                </c:pt>
                <c:pt idx="136">
                  <c:v>43601</c:v>
                </c:pt>
                <c:pt idx="137">
                  <c:v>43602</c:v>
                </c:pt>
                <c:pt idx="138">
                  <c:v>43603</c:v>
                </c:pt>
                <c:pt idx="139">
                  <c:v>43604</c:v>
                </c:pt>
                <c:pt idx="140">
                  <c:v>43605</c:v>
                </c:pt>
                <c:pt idx="141">
                  <c:v>43606</c:v>
                </c:pt>
                <c:pt idx="142">
                  <c:v>43607</c:v>
                </c:pt>
                <c:pt idx="143">
                  <c:v>43608</c:v>
                </c:pt>
                <c:pt idx="144">
                  <c:v>43609</c:v>
                </c:pt>
                <c:pt idx="145">
                  <c:v>43610</c:v>
                </c:pt>
                <c:pt idx="146">
                  <c:v>43611</c:v>
                </c:pt>
                <c:pt idx="147">
                  <c:v>43612</c:v>
                </c:pt>
                <c:pt idx="148">
                  <c:v>43613</c:v>
                </c:pt>
                <c:pt idx="149">
                  <c:v>43614</c:v>
                </c:pt>
                <c:pt idx="150">
                  <c:v>43615</c:v>
                </c:pt>
                <c:pt idx="151">
                  <c:v>43616</c:v>
                </c:pt>
              </c:numCache>
            </c:numRef>
          </c:cat>
          <c:val>
            <c:numRef>
              <c:f>Industry!$E$3:$E$368</c:f>
              <c:numCache>
                <c:formatCode>0.00</c:formatCode>
                <c:ptCount val="366"/>
                <c:pt idx="0">
                  <c:v>1.7243648890340455</c:v>
                </c:pt>
                <c:pt idx="1">
                  <c:v>2.100375363884202</c:v>
                </c:pt>
                <c:pt idx="2">
                  <c:v>2.0662073207415399</c:v>
                </c:pt>
                <c:pt idx="3">
                  <c:v>2.0318104562766024</c:v>
                </c:pt>
                <c:pt idx="4">
                  <c:v>1.8354364538390624</c:v>
                </c:pt>
                <c:pt idx="5">
                  <c:v>1.5452766751172502</c:v>
                </c:pt>
                <c:pt idx="6">
                  <c:v>1.7663884789955486</c:v>
                </c:pt>
                <c:pt idx="7">
                  <c:v>1.7317513847378527</c:v>
                </c:pt>
                <c:pt idx="8">
                  <c:v>1.9757013167432087</c:v>
                </c:pt>
                <c:pt idx="9">
                  <c:v>2.1801303512549057</c:v>
                </c:pt>
                <c:pt idx="10">
                  <c:v>2.2046380275481914</c:v>
                </c:pt>
                <c:pt idx="11">
                  <c:v>1.9907728841211987</c:v>
                </c:pt>
                <c:pt idx="12">
                  <c:v>2.1340883720327111</c:v>
                </c:pt>
                <c:pt idx="13">
                  <c:v>2.4170174621618949</c:v>
                </c:pt>
                <c:pt idx="14">
                  <c:v>2.3705579329199931</c:v>
                </c:pt>
                <c:pt idx="15">
                  <c:v>2.3014232537008028</c:v>
                </c:pt>
                <c:pt idx="16">
                  <c:v>2.259155848427246</c:v>
                </c:pt>
                <c:pt idx="17">
                  <c:v>1.9320851043021676</c:v>
                </c:pt>
                <c:pt idx="18">
                  <c:v>1.8568035411863091</c:v>
                </c:pt>
                <c:pt idx="19">
                  <c:v>2.145139268455913</c:v>
                </c:pt>
                <c:pt idx="20">
                  <c:v>2.3850114871540606</c:v>
                </c:pt>
                <c:pt idx="21">
                  <c:v>2.2911794250752546</c:v>
                </c:pt>
                <c:pt idx="22">
                  <c:v>2.2188109334083581</c:v>
                </c:pt>
                <c:pt idx="23">
                  <c:v>2.1442073593955366</c:v>
                </c:pt>
                <c:pt idx="24">
                  <c:v>2.3469058919129919</c:v>
                </c:pt>
                <c:pt idx="25">
                  <c:v>2.207650515668512</c:v>
                </c:pt>
                <c:pt idx="26">
                  <c:v>2.0298068029033489</c:v>
                </c:pt>
                <c:pt idx="27">
                  <c:v>2.059079634339565</c:v>
                </c:pt>
                <c:pt idx="28">
                  <c:v>2.4304175256358591</c:v>
                </c:pt>
                <c:pt idx="29">
                  <c:v>2.6887962391965186</c:v>
                </c:pt>
                <c:pt idx="30">
                  <c:v>2.6728022154908389</c:v>
                </c:pt>
                <c:pt idx="31">
                  <c:v>2.7378579110972718</c:v>
                </c:pt>
                <c:pt idx="32">
                  <c:v>2.1324869131357094</c:v>
                </c:pt>
                <c:pt idx="33">
                  <c:v>1.8459885591150489</c:v>
                </c:pt>
                <c:pt idx="34">
                  <c:v>2.0904853831942019</c:v>
                </c:pt>
                <c:pt idx="35">
                  <c:v>2.312098179093188</c:v>
                </c:pt>
                <c:pt idx="36">
                  <c:v>2.3326475554697379</c:v>
                </c:pt>
                <c:pt idx="37">
                  <c:v>2.310628673082046</c:v>
                </c:pt>
                <c:pt idx="38">
                  <c:v>2.5636719634913003</c:v>
                </c:pt>
                <c:pt idx="39">
                  <c:v>2.5417738778845496</c:v>
                </c:pt>
                <c:pt idx="40">
                  <c:v>2.5196308118902819</c:v>
                </c:pt>
                <c:pt idx="41">
                  <c:v>2.4996338644060123</c:v>
                </c:pt>
                <c:pt idx="42">
                  <c:v>2.4328682417435785</c:v>
                </c:pt>
                <c:pt idx="43">
                  <c:v>2.3400368563749323</c:v>
                </c:pt>
                <c:pt idx="44">
                  <c:v>2.2457848858098561</c:v>
                </c:pt>
                <c:pt idx="45">
                  <c:v>2.2159890991388704</c:v>
                </c:pt>
                <c:pt idx="46">
                  <c:v>2.2777425961771303</c:v>
                </c:pt>
                <c:pt idx="47">
                  <c:v>2.2547246002274455</c:v>
                </c:pt>
                <c:pt idx="48">
                  <c:v>2.5873255537182756</c:v>
                </c:pt>
                <c:pt idx="49">
                  <c:v>2.8727273288614796</c:v>
                </c:pt>
                <c:pt idx="50">
                  <c:v>2.6697714264376273</c:v>
                </c:pt>
                <c:pt idx="51">
                  <c:v>2.4561846546630037</c:v>
                </c:pt>
                <c:pt idx="52">
                  <c:v>2.4924635782251423</c:v>
                </c:pt>
                <c:pt idx="53">
                  <c:v>2.1343496672343401</c:v>
                </c:pt>
                <c:pt idx="54">
                  <c:v>2.0970467933888939</c:v>
                </c:pt>
                <c:pt idx="55">
                  <c:v>2.4131347140308326</c:v>
                </c:pt>
                <c:pt idx="56">
                  <c:v>2.5292614387371821</c:v>
                </c:pt>
                <c:pt idx="57">
                  <c:v>2.5037356865625933</c:v>
                </c:pt>
                <c:pt idx="58">
                  <c:v>2.3872661398393036</c:v>
                </c:pt>
                <c:pt idx="60">
                  <c:v>2.55746770374058</c:v>
                </c:pt>
                <c:pt idx="61">
                  <c:v>2.3288638218711122</c:v>
                </c:pt>
                <c:pt idx="62">
                  <c:v>2.2907544484341789</c:v>
                </c:pt>
                <c:pt idx="63">
                  <c:v>2.844966269625667</c:v>
                </c:pt>
                <c:pt idx="64">
                  <c:v>2.9187145003441741</c:v>
                </c:pt>
                <c:pt idx="65">
                  <c:v>2.7976985706304012</c:v>
                </c:pt>
                <c:pt idx="66">
                  <c:v>2.5804984992420756</c:v>
                </c:pt>
                <c:pt idx="67">
                  <c:v>2.4237018608757146</c:v>
                </c:pt>
                <c:pt idx="68">
                  <c:v>1.9985250279242222</c:v>
                </c:pt>
                <c:pt idx="69">
                  <c:v>1.9436991016891916</c:v>
                </c:pt>
                <c:pt idx="70">
                  <c:v>2.293112077634595</c:v>
                </c:pt>
                <c:pt idx="71">
                  <c:v>2.1451518142017827</c:v>
                </c:pt>
                <c:pt idx="72">
                  <c:v>2.0267003493262634</c:v>
                </c:pt>
                <c:pt idx="73">
                  <c:v>1.9514946143375351</c:v>
                </c:pt>
                <c:pt idx="74">
                  <c:v>1.9946768453121713</c:v>
                </c:pt>
                <c:pt idx="75">
                  <c:v>2.0455747511216229</c:v>
                </c:pt>
                <c:pt idx="76">
                  <c:v>2.0743542405358042</c:v>
                </c:pt>
                <c:pt idx="77">
                  <c:v>2.3075482396751323</c:v>
                </c:pt>
                <c:pt idx="78">
                  <c:v>2.2111075029812874</c:v>
                </c:pt>
                <c:pt idx="79">
                  <c:v>2.2143229245037954</c:v>
                </c:pt>
                <c:pt idx="80">
                  <c:v>2.2201180357499268</c:v>
                </c:pt>
                <c:pt idx="81">
                  <c:v>2.0106451506951117</c:v>
                </c:pt>
                <c:pt idx="82">
                  <c:v>1.8617112372759248</c:v>
                </c:pt>
                <c:pt idx="83">
                  <c:v>1.8686979743062959</c:v>
                </c:pt>
                <c:pt idx="84">
                  <c:v>2.1496903153968505</c:v>
                </c:pt>
                <c:pt idx="85">
                  <c:v>2.1650767330877048</c:v>
                </c:pt>
                <c:pt idx="86">
                  <c:v>1.9721053957424628</c:v>
                </c:pt>
                <c:pt idx="87">
                  <c:v>1.9271503939688366</c:v>
                </c:pt>
                <c:pt idx="88">
                  <c:v>1.9496995632184912</c:v>
                </c:pt>
                <c:pt idx="89">
                  <c:v>1.6960243798692178</c:v>
                </c:pt>
                <c:pt idx="90">
                  <c:v>1.902145562110527</c:v>
                </c:pt>
                <c:pt idx="91">
                  <c:v>2.6158514544405618</c:v>
                </c:pt>
                <c:pt idx="92">
                  <c:v>2.5353300023277114</c:v>
                </c:pt>
                <c:pt idx="93">
                  <c:v>2.3363699281860377</c:v>
                </c:pt>
                <c:pt idx="94">
                  <c:v>2.4448836397860707</c:v>
                </c:pt>
                <c:pt idx="95">
                  <c:v>2.4375635471639714</c:v>
                </c:pt>
                <c:pt idx="96">
                  <c:v>2.159762241044902</c:v>
                </c:pt>
                <c:pt idx="97">
                  <c:v>2.0584520725011002</c:v>
                </c:pt>
                <c:pt idx="98">
                  <c:v>2.4748243133911325</c:v>
                </c:pt>
                <c:pt idx="99">
                  <c:v>2.3423551166726715</c:v>
                </c:pt>
                <c:pt idx="100">
                  <c:v>2.1415077194495029</c:v>
                </c:pt>
                <c:pt idx="101">
                  <c:v>2.2039488244111136</c:v>
                </c:pt>
                <c:pt idx="102">
                  <c:v>2.2570867610518182</c:v>
                </c:pt>
                <c:pt idx="103">
                  <c:v>2.0913727755263931</c:v>
                </c:pt>
                <c:pt idx="104">
                  <c:v>2.0879404124750605</c:v>
                </c:pt>
                <c:pt idx="105">
                  <c:v>2.1579754365480963</c:v>
                </c:pt>
                <c:pt idx="106">
                  <c:v>2.1862878823890957</c:v>
                </c:pt>
                <c:pt idx="107">
                  <c:v>2.147048373160743</c:v>
                </c:pt>
                <c:pt idx="108">
                  <c:v>2.1451705820140026</c:v>
                </c:pt>
                <c:pt idx="109">
                  <c:v>2.1684319689743607</c:v>
                </c:pt>
                <c:pt idx="110">
                  <c:v>1.8641977412400792</c:v>
                </c:pt>
                <c:pt idx="111">
                  <c:v>1.6838201739033305</c:v>
                </c:pt>
                <c:pt idx="112">
                  <c:v>2.0990711126503618</c:v>
                </c:pt>
                <c:pt idx="113">
                  <c:v>2.3285962021235518</c:v>
                </c:pt>
                <c:pt idx="114">
                  <c:v>2.470639794033676</c:v>
                </c:pt>
                <c:pt idx="115">
                  <c:v>2.3878644726210241</c:v>
                </c:pt>
                <c:pt idx="116">
                  <c:v>2.2266642914718653</c:v>
                </c:pt>
                <c:pt idx="117">
                  <c:v>1.9413552869239279</c:v>
                </c:pt>
                <c:pt idx="118">
                  <c:v>1.9971656314541331</c:v>
                </c:pt>
                <c:pt idx="119">
                  <c:v>2.3608843312969201</c:v>
                </c:pt>
                <c:pt idx="120">
                  <c:v>2.5457319427640153</c:v>
                </c:pt>
                <c:pt idx="121">
                  <c:v>2.2496701003279895</c:v>
                </c:pt>
                <c:pt idx="122">
                  <c:v>2.2128159861352277</c:v>
                </c:pt>
                <c:pt idx="123">
                  <c:v>2.2079830516611278</c:v>
                </c:pt>
                <c:pt idx="124">
                  <c:v>2.0627872939094103</c:v>
                </c:pt>
                <c:pt idx="125">
                  <c:v>1.856816712659644</c:v>
                </c:pt>
                <c:pt idx="126">
                  <c:v>2.0596415527010059</c:v>
                </c:pt>
                <c:pt idx="127">
                  <c:v>2.1056168219842641</c:v>
                </c:pt>
                <c:pt idx="128">
                  <c:v>2.0597342063613007</c:v>
                </c:pt>
                <c:pt idx="129">
                  <c:v>2.0539945362681036</c:v>
                </c:pt>
                <c:pt idx="130">
                  <c:v>2.1375139653512414</c:v>
                </c:pt>
                <c:pt idx="131">
                  <c:v>1.9213690408320601</c:v>
                </c:pt>
                <c:pt idx="132">
                  <c:v>1.8501762846028527</c:v>
                </c:pt>
                <c:pt idx="133">
                  <c:v>2.0760655347987096</c:v>
                </c:pt>
                <c:pt idx="134">
                  <c:v>2.0949130825993731</c:v>
                </c:pt>
                <c:pt idx="135">
                  <c:v>2.1240130567944591</c:v>
                </c:pt>
                <c:pt idx="136">
                  <c:v>2.0422544208603957</c:v>
                </c:pt>
                <c:pt idx="137">
                  <c:v>2.0190898849762271</c:v>
                </c:pt>
                <c:pt idx="138">
                  <c:v>1.9557614817680313</c:v>
                </c:pt>
                <c:pt idx="139">
                  <c:v>2.010832127502431</c:v>
                </c:pt>
                <c:pt idx="140">
                  <c:v>2.2065065707519098</c:v>
                </c:pt>
                <c:pt idx="141">
                  <c:v>2.0919130467438523</c:v>
                </c:pt>
                <c:pt idx="142">
                  <c:v>2.196411805021377</c:v>
                </c:pt>
                <c:pt idx="143">
                  <c:v>2.3273926979871842</c:v>
                </c:pt>
                <c:pt idx="144">
                  <c:v>2.3495253410901631</c:v>
                </c:pt>
                <c:pt idx="145">
                  <c:v>2.1369614058206912</c:v>
                </c:pt>
                <c:pt idx="146">
                  <c:v>2.1529041866504115</c:v>
                </c:pt>
                <c:pt idx="147">
                  <c:v>2.1135028440064736</c:v>
                </c:pt>
                <c:pt idx="148">
                  <c:v>2.4358449281729442</c:v>
                </c:pt>
                <c:pt idx="149">
                  <c:v>2.5771163550870035</c:v>
                </c:pt>
                <c:pt idx="150">
                  <c:v>2.6041517965127734</c:v>
                </c:pt>
                <c:pt idx="151">
                  <c:v>2.6153184305956714</c:v>
                </c:pt>
                <c:pt idx="152">
                  <c:v>2.0763431602983609</c:v>
                </c:pt>
                <c:pt idx="153">
                  <c:v>2.0727549448673654</c:v>
                </c:pt>
                <c:pt idx="154">
                  <c:v>2.1699001688335184</c:v>
                </c:pt>
                <c:pt idx="155">
                  <c:v>2.1912314886105424</c:v>
                </c:pt>
                <c:pt idx="156">
                  <c:v>2.4130899005761455</c:v>
                </c:pt>
                <c:pt idx="157">
                  <c:v>2.4611091568579861</c:v>
                </c:pt>
                <c:pt idx="158">
                  <c:v>2.3164674850734217</c:v>
                </c:pt>
                <c:pt idx="159">
                  <c:v>1.9858685850600384</c:v>
                </c:pt>
                <c:pt idx="160">
                  <c:v>1.8976902273258458</c:v>
                </c:pt>
                <c:pt idx="161">
                  <c:v>2.2121134468347083</c:v>
                </c:pt>
                <c:pt idx="162">
                  <c:v>2.2371087659004529</c:v>
                </c:pt>
                <c:pt idx="163">
                  <c:v>2.1148193259498518</c:v>
                </c:pt>
                <c:pt idx="164">
                  <c:v>2.04442046216738</c:v>
                </c:pt>
                <c:pt idx="165">
                  <c:v>1.8366638570314426</c:v>
                </c:pt>
                <c:pt idx="166">
                  <c:v>1.9029814095333122</c:v>
                </c:pt>
                <c:pt idx="167">
                  <c:v>2.0452347213259396</c:v>
                </c:pt>
                <c:pt idx="168">
                  <c:v>2.433487109190541</c:v>
                </c:pt>
                <c:pt idx="169">
                  <c:v>2.4831242006025094</c:v>
                </c:pt>
                <c:pt idx="170">
                  <c:v>2.5305712386810826</c:v>
                </c:pt>
                <c:pt idx="171">
                  <c:v>2.4447572037680949</c:v>
                </c:pt>
                <c:pt idx="172">
                  <c:v>2.2638597999784431</c:v>
                </c:pt>
                <c:pt idx="173">
                  <c:v>2.1013378116649193</c:v>
                </c:pt>
                <c:pt idx="174">
                  <c:v>2.1145762834457797</c:v>
                </c:pt>
                <c:pt idx="175">
                  <c:v>2.4321834265279025</c:v>
                </c:pt>
                <c:pt idx="176">
                  <c:v>2.5010899826274064</c:v>
                </c:pt>
                <c:pt idx="177">
                  <c:v>2.6111261409475808</c:v>
                </c:pt>
                <c:pt idx="178">
                  <c:v>2.6640005718677702</c:v>
                </c:pt>
                <c:pt idx="179">
                  <c:v>2.7238417761052292</c:v>
                </c:pt>
                <c:pt idx="180">
                  <c:v>2.6521208679324761</c:v>
                </c:pt>
                <c:pt idx="181">
                  <c:v>2.5274767867988817</c:v>
                </c:pt>
                <c:pt idx="182">
                  <c:v>2.070273926330811</c:v>
                </c:pt>
                <c:pt idx="183">
                  <c:v>2.1652296825929245</c:v>
                </c:pt>
                <c:pt idx="184">
                  <c:v>2.1034204262408154</c:v>
                </c:pt>
                <c:pt idx="185">
                  <c:v>1.9116197792089136</c:v>
                </c:pt>
                <c:pt idx="186">
                  <c:v>2.025835816813641</c:v>
                </c:pt>
                <c:pt idx="187">
                  <c:v>1.9922626166206618</c:v>
                </c:pt>
                <c:pt idx="188">
                  <c:v>1.9356295184981724</c:v>
                </c:pt>
                <c:pt idx="189">
                  <c:v>2.03314145809173</c:v>
                </c:pt>
                <c:pt idx="190">
                  <c:v>2.115677448377562</c:v>
                </c:pt>
                <c:pt idx="191">
                  <c:v>2.2503540031414668</c:v>
                </c:pt>
                <c:pt idx="192">
                  <c:v>2.2604968622516761</c:v>
                </c:pt>
                <c:pt idx="193">
                  <c:v>2.230283016375989</c:v>
                </c:pt>
                <c:pt idx="194">
                  <c:v>2.1050192337754954</c:v>
                </c:pt>
                <c:pt idx="195">
                  <c:v>2.0814123357186629</c:v>
                </c:pt>
                <c:pt idx="196">
                  <c:v>2.2382629897669606</c:v>
                </c:pt>
                <c:pt idx="197">
                  <c:v>2.2942943375198155</c:v>
                </c:pt>
                <c:pt idx="198">
                  <c:v>2.3032412303277714</c:v>
                </c:pt>
                <c:pt idx="199">
                  <c:v>2.2171110624376649</c:v>
                </c:pt>
                <c:pt idx="200">
                  <c:v>2.2746940019199031</c:v>
                </c:pt>
                <c:pt idx="201">
                  <c:v>2.1744334997031065</c:v>
                </c:pt>
                <c:pt idx="202">
                  <c:v>2.1715108915848114</c:v>
                </c:pt>
                <c:pt idx="203">
                  <c:v>2.1625903693064097</c:v>
                </c:pt>
                <c:pt idx="204">
                  <c:v>2.0318231827619253</c:v>
                </c:pt>
                <c:pt idx="205">
                  <c:v>1.9944709601098927</c:v>
                </c:pt>
                <c:pt idx="206">
                  <c:v>1.947675827546387</c:v>
                </c:pt>
                <c:pt idx="207">
                  <c:v>1.9776535943955897</c:v>
                </c:pt>
                <c:pt idx="208">
                  <c:v>1.9495898256962139</c:v>
                </c:pt>
                <c:pt idx="209">
                  <c:v>1.9809604588016743</c:v>
                </c:pt>
                <c:pt idx="210">
                  <c:v>2.2494189795078481</c:v>
                </c:pt>
                <c:pt idx="211">
                  <c:v>2.2685712672532414</c:v>
                </c:pt>
                <c:pt idx="212">
                  <c:v>2.169757879239214</c:v>
                </c:pt>
                <c:pt idx="213">
                  <c:v>2.2446859221936077</c:v>
                </c:pt>
                <c:pt idx="214">
                  <c:v>2.2092141287784335</c:v>
                </c:pt>
                <c:pt idx="215">
                  <c:v>2.176324119590785</c:v>
                </c:pt>
                <c:pt idx="216">
                  <c:v>2.2026524256815541</c:v>
                </c:pt>
                <c:pt idx="217">
                  <c:v>2.3794451840634836</c:v>
                </c:pt>
                <c:pt idx="218">
                  <c:v>2.430188419655261</c:v>
                </c:pt>
                <c:pt idx="219">
                  <c:v>2.3745582163862498</c:v>
                </c:pt>
                <c:pt idx="220">
                  <c:v>2.3041970308097754</c:v>
                </c:pt>
                <c:pt idx="221">
                  <c:v>2.2831676735931477</c:v>
                </c:pt>
                <c:pt idx="222">
                  <c:v>2.0814686344244655</c:v>
                </c:pt>
                <c:pt idx="223">
                  <c:v>2.0276647395541167</c:v>
                </c:pt>
                <c:pt idx="224">
                  <c:v>2.3676424005853285</c:v>
                </c:pt>
                <c:pt idx="225">
                  <c:v>2.4685002819014361</c:v>
                </c:pt>
                <c:pt idx="226">
                  <c:v>2.4125013660792654</c:v>
                </c:pt>
                <c:pt idx="227">
                  <c:v>2.3433020630407193</c:v>
                </c:pt>
                <c:pt idx="228">
                  <c:v>2.2547651271205265</c:v>
                </c:pt>
                <c:pt idx="229">
                  <c:v>2.1224923522812125</c:v>
                </c:pt>
                <c:pt idx="230">
                  <c:v>2.1477543384828213</c:v>
                </c:pt>
                <c:pt idx="231">
                  <c:v>2.4313946326441447</c:v>
                </c:pt>
                <c:pt idx="232">
                  <c:v>2.4140906260186248</c:v>
                </c:pt>
                <c:pt idx="233">
                  <c:v>2.3872563687929933</c:v>
                </c:pt>
                <c:pt idx="234">
                  <c:v>2.3339902792737619</c:v>
                </c:pt>
                <c:pt idx="235">
                  <c:v>2.1123552788614299</c:v>
                </c:pt>
                <c:pt idx="236">
                  <c:v>1.8473751845827144</c:v>
                </c:pt>
                <c:pt idx="237">
                  <c:v>1.7573503913115764</c:v>
                </c:pt>
                <c:pt idx="238">
                  <c:v>1.9794674521965789</c:v>
                </c:pt>
                <c:pt idx="239">
                  <c:v>2.0165792068453197</c:v>
                </c:pt>
                <c:pt idx="240">
                  <c:v>2.10638261331348</c:v>
                </c:pt>
                <c:pt idx="241">
                  <c:v>2.0291932110307873</c:v>
                </c:pt>
                <c:pt idx="242">
                  <c:v>2.0295356438555365</c:v>
                </c:pt>
                <c:pt idx="243">
                  <c:v>1.8873949637238014</c:v>
                </c:pt>
                <c:pt idx="244">
                  <c:v>2.1508230497687109</c:v>
                </c:pt>
                <c:pt idx="245">
                  <c:v>2.2557520043010912</c:v>
                </c:pt>
                <c:pt idx="246">
                  <c:v>2.4398492338693853</c:v>
                </c:pt>
                <c:pt idx="247">
                  <c:v>2.5920580022117865</c:v>
                </c:pt>
                <c:pt idx="248">
                  <c:v>2.4847894149740357</c:v>
                </c:pt>
                <c:pt idx="249">
                  <c:v>2.4161710415174498</c:v>
                </c:pt>
                <c:pt idx="250">
                  <c:v>2.2157859166945237</c:v>
                </c:pt>
                <c:pt idx="251">
                  <c:v>2.0771268805011123</c:v>
                </c:pt>
                <c:pt idx="252">
                  <c:v>2.2868765653497629</c:v>
                </c:pt>
                <c:pt idx="253">
                  <c:v>2.3963850019627113</c:v>
                </c:pt>
                <c:pt idx="254">
                  <c:v>2.4801632065606061</c:v>
                </c:pt>
                <c:pt idx="255">
                  <c:v>2.4974413986116746</c:v>
                </c:pt>
                <c:pt idx="256">
                  <c:v>2.3743717743616797</c:v>
                </c:pt>
                <c:pt idx="257">
                  <c:v>2.1439428233501197</c:v>
                </c:pt>
                <c:pt idx="258">
                  <c:v>2.1821221562801334</c:v>
                </c:pt>
                <c:pt idx="259">
                  <c:v>2.4205313620238904</c:v>
                </c:pt>
                <c:pt idx="260">
                  <c:v>2.3204489833199151</c:v>
                </c:pt>
                <c:pt idx="261">
                  <c:v>2.2510281227789721</c:v>
                </c:pt>
                <c:pt idx="262">
                  <c:v>2.1621407705080156</c:v>
                </c:pt>
                <c:pt idx="263">
                  <c:v>2.09509963688064</c:v>
                </c:pt>
                <c:pt idx="264">
                  <c:v>1.9413103126466964</c:v>
                </c:pt>
                <c:pt idx="265">
                  <c:v>2.0855508846653805</c:v>
                </c:pt>
                <c:pt idx="266">
                  <c:v>2.3564065544874517</c:v>
                </c:pt>
                <c:pt idx="267">
                  <c:v>2.2111289593394701</c:v>
                </c:pt>
                <c:pt idx="268">
                  <c:v>2.2182199064462522</c:v>
                </c:pt>
                <c:pt idx="269">
                  <c:v>2.2279227048298464</c:v>
                </c:pt>
                <c:pt idx="270">
                  <c:v>2.0961779600589825</c:v>
                </c:pt>
                <c:pt idx="271">
                  <c:v>2.0310504958574147</c:v>
                </c:pt>
                <c:pt idx="272">
                  <c:v>1.9326336848247674</c:v>
                </c:pt>
                <c:pt idx="273">
                  <c:v>2.1738570216475912</c:v>
                </c:pt>
                <c:pt idx="274">
                  <c:v>2.7877479712445208</c:v>
                </c:pt>
                <c:pt idx="275">
                  <c:v>2.9568271498975278</c:v>
                </c:pt>
                <c:pt idx="276">
                  <c:v>2.7538459599698073</c:v>
                </c:pt>
                <c:pt idx="277">
                  <c:v>2.5374981148187667</c:v>
                </c:pt>
                <c:pt idx="278">
                  <c:v>2.1352548709037782</c:v>
                </c:pt>
                <c:pt idx="279">
                  <c:v>2.1461238159004092</c:v>
                </c:pt>
                <c:pt idx="280">
                  <c:v>2.3825278200426245</c:v>
                </c:pt>
                <c:pt idx="281">
                  <c:v>2.168023012561402</c:v>
                </c:pt>
                <c:pt idx="282">
                  <c:v>2.0990229955296096</c:v>
                </c:pt>
                <c:pt idx="283">
                  <c:v>2.1954782066764662</c:v>
                </c:pt>
                <c:pt idx="284">
                  <c:v>2.0556282321802573</c:v>
                </c:pt>
                <c:pt idx="285">
                  <c:v>1.8361886758977095</c:v>
                </c:pt>
                <c:pt idx="286">
                  <c:v>1.8734138225096622</c:v>
                </c:pt>
                <c:pt idx="287">
                  <c:v>2.1801300952238587</c:v>
                </c:pt>
                <c:pt idx="288">
                  <c:v>2.1450426252626453</c:v>
                </c:pt>
                <c:pt idx="289">
                  <c:v>2.205669591007966</c:v>
                </c:pt>
                <c:pt idx="290">
                  <c:v>2.0364222029244199</c:v>
                </c:pt>
                <c:pt idx="291">
                  <c:v>1.8990877405168791</c:v>
                </c:pt>
                <c:pt idx="292">
                  <c:v>1.9479887287674227</c:v>
                </c:pt>
                <c:pt idx="293">
                  <c:v>1.8961010240407183</c:v>
                </c:pt>
                <c:pt idx="294">
                  <c:v>2.0681178732236165</c:v>
                </c:pt>
                <c:pt idx="295">
                  <c:v>2.099885114274036</c:v>
                </c:pt>
                <c:pt idx="296">
                  <c:v>2.0078436749881305</c:v>
                </c:pt>
                <c:pt idx="297">
                  <c:v>2.1195750635330666</c:v>
                </c:pt>
                <c:pt idx="298">
                  <c:v>2.1056518276454139</c:v>
                </c:pt>
                <c:pt idx="299">
                  <c:v>1.8862384292008767</c:v>
                </c:pt>
                <c:pt idx="300">
                  <c:v>1.7696551250083159</c:v>
                </c:pt>
                <c:pt idx="301">
                  <c:v>2.1739110692368837</c:v>
                </c:pt>
                <c:pt idx="302">
                  <c:v>2.2630515316267736</c:v>
                </c:pt>
                <c:pt idx="303">
                  <c:v>2.230901368892146</c:v>
                </c:pt>
                <c:pt idx="304">
                  <c:v>2.3252922906560145</c:v>
                </c:pt>
                <c:pt idx="305">
                  <c:v>2.2026020356225771</c:v>
                </c:pt>
                <c:pt idx="306">
                  <c:v>2.0879262916515486</c:v>
                </c:pt>
                <c:pt idx="307">
                  <c:v>2.0173129593262433</c:v>
                </c:pt>
                <c:pt idx="308">
                  <c:v>2.2028794321972529</c:v>
                </c:pt>
                <c:pt idx="309">
                  <c:v>2.3373224560796881</c:v>
                </c:pt>
                <c:pt idx="310">
                  <c:v>2.2492194546521151</c:v>
                </c:pt>
                <c:pt idx="311">
                  <c:v>2.3430175926888346</c:v>
                </c:pt>
                <c:pt idx="312">
                  <c:v>2.4473967456699919</c:v>
                </c:pt>
                <c:pt idx="313">
                  <c:v>2.2478872113694717</c:v>
                </c:pt>
                <c:pt idx="314">
                  <c:v>1.9836832479230322</c:v>
                </c:pt>
                <c:pt idx="315">
                  <c:v>2.191922637359653</c:v>
                </c:pt>
                <c:pt idx="316">
                  <c:v>2.7529860588854826</c:v>
                </c:pt>
                <c:pt idx="317">
                  <c:v>2.8471725521267475</c:v>
                </c:pt>
                <c:pt idx="318">
                  <c:v>2.7676832691360125</c:v>
                </c:pt>
                <c:pt idx="319">
                  <c:v>2.5149579759496623</c:v>
                </c:pt>
                <c:pt idx="320">
                  <c:v>2.1706219091834384</c:v>
                </c:pt>
                <c:pt idx="321">
                  <c:v>2.2100288665819008</c:v>
                </c:pt>
                <c:pt idx="322">
                  <c:v>2.4147749084881025</c:v>
                </c:pt>
                <c:pt idx="323">
                  <c:v>2.328575957149106</c:v>
                </c:pt>
                <c:pt idx="324">
                  <c:v>2.1299611192674406</c:v>
                </c:pt>
                <c:pt idx="325">
                  <c:v>2.1585011583184985</c:v>
                </c:pt>
                <c:pt idx="326">
                  <c:v>2.2377437432888221</c:v>
                </c:pt>
                <c:pt idx="327">
                  <c:v>2.0790111356035639</c:v>
                </c:pt>
                <c:pt idx="328">
                  <c:v>2.0120091368184401</c:v>
                </c:pt>
                <c:pt idx="329">
                  <c:v>2.0807076930542818</c:v>
                </c:pt>
                <c:pt idx="330">
                  <c:v>2.0475661996224996</c:v>
                </c:pt>
                <c:pt idx="331">
                  <c:v>2.0288626431094507</c:v>
                </c:pt>
                <c:pt idx="332">
                  <c:v>2.0068170126647056</c:v>
                </c:pt>
                <c:pt idx="333">
                  <c:v>2.0207463891965323</c:v>
                </c:pt>
                <c:pt idx="334">
                  <c:v>1.8328209358544794</c:v>
                </c:pt>
                <c:pt idx="335">
                  <c:v>1.84298825250423</c:v>
                </c:pt>
                <c:pt idx="336">
                  <c:v>2.3111261821640436</c:v>
                </c:pt>
                <c:pt idx="337">
                  <c:v>2.2846224318954729</c:v>
                </c:pt>
                <c:pt idx="338">
                  <c:v>2.2872163026036598</c:v>
                </c:pt>
                <c:pt idx="339">
                  <c:v>2.1675470259122518</c:v>
                </c:pt>
                <c:pt idx="340">
                  <c:v>2.2058104746117633</c:v>
                </c:pt>
                <c:pt idx="341">
                  <c:v>1.9963659306177324</c:v>
                </c:pt>
                <c:pt idx="342">
                  <c:v>1.9285376136909205</c:v>
                </c:pt>
                <c:pt idx="343">
                  <c:v>2.0389190806316759</c:v>
                </c:pt>
                <c:pt idx="344">
                  <c:v>2.2701083231908923</c:v>
                </c:pt>
                <c:pt idx="345">
                  <c:v>2.4924805084806856</c:v>
                </c:pt>
                <c:pt idx="346">
                  <c:v>2.4712528314417934</c:v>
                </c:pt>
                <c:pt idx="347">
                  <c:v>2.3736892920763055</c:v>
                </c:pt>
                <c:pt idx="348">
                  <c:v>2.0917110094815841</c:v>
                </c:pt>
                <c:pt idx="349">
                  <c:v>2.0708072157581467</c:v>
                </c:pt>
                <c:pt idx="350">
                  <c:v>2.3047960860668621</c:v>
                </c:pt>
                <c:pt idx="351">
                  <c:v>2.4182796821653816</c:v>
                </c:pt>
                <c:pt idx="352">
                  <c:v>2.4702864393414599</c:v>
                </c:pt>
                <c:pt idx="353">
                  <c:v>2.5212770301414529</c:v>
                </c:pt>
                <c:pt idx="354">
                  <c:v>2.4299496466907415</c:v>
                </c:pt>
                <c:pt idx="355">
                  <c:v>2.1976387303117688</c:v>
                </c:pt>
                <c:pt idx="356">
                  <c:v>2.1283599489267835</c:v>
                </c:pt>
                <c:pt idx="357">
                  <c:v>2.1153590483096685</c:v>
                </c:pt>
                <c:pt idx="358">
                  <c:v>1.8227308233194277</c:v>
                </c:pt>
                <c:pt idx="359">
                  <c:v>1.6954601033607575</c:v>
                </c:pt>
                <c:pt idx="360">
                  <c:v>1.9252654808448495</c:v>
                </c:pt>
                <c:pt idx="361">
                  <c:v>1.9117864667620628</c:v>
                </c:pt>
                <c:pt idx="362">
                  <c:v>1.7665931517790276</c:v>
                </c:pt>
                <c:pt idx="363">
                  <c:v>1.703685477690259</c:v>
                </c:pt>
                <c:pt idx="364">
                  <c:v>1.9336910038465642</c:v>
                </c:pt>
                <c:pt idx="365">
                  <c:v>1.9785681218058151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F5E-6246-8E20-E0E20340C2D7}"/>
            </c:ext>
          </c:extLst>
        </c:ser>
        <c:ser>
          <c:idx val="1"/>
          <c:order val="1"/>
          <c:tx>
            <c:v>2020</c:v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Power!$B$3:$B$154</c:f>
              <c:numCache>
                <c:formatCode>m/d/yy</c:formatCode>
                <c:ptCount val="152"/>
                <c:pt idx="0">
                  <c:v>43466</c:v>
                </c:pt>
                <c:pt idx="1">
                  <c:v>43467</c:v>
                </c:pt>
                <c:pt idx="2">
                  <c:v>43468</c:v>
                </c:pt>
                <c:pt idx="3">
                  <c:v>43469</c:v>
                </c:pt>
                <c:pt idx="4">
                  <c:v>43470</c:v>
                </c:pt>
                <c:pt idx="5">
                  <c:v>43471</c:v>
                </c:pt>
                <c:pt idx="6">
                  <c:v>43472</c:v>
                </c:pt>
                <c:pt idx="7">
                  <c:v>43473</c:v>
                </c:pt>
                <c:pt idx="8">
                  <c:v>43474</c:v>
                </c:pt>
                <c:pt idx="9">
                  <c:v>43475</c:v>
                </c:pt>
                <c:pt idx="10">
                  <c:v>43476</c:v>
                </c:pt>
                <c:pt idx="11">
                  <c:v>43477</c:v>
                </c:pt>
                <c:pt idx="12">
                  <c:v>43478</c:v>
                </c:pt>
                <c:pt idx="13">
                  <c:v>43479</c:v>
                </c:pt>
                <c:pt idx="14">
                  <c:v>43480</c:v>
                </c:pt>
                <c:pt idx="15">
                  <c:v>43481</c:v>
                </c:pt>
                <c:pt idx="16">
                  <c:v>43482</c:v>
                </c:pt>
                <c:pt idx="17">
                  <c:v>43483</c:v>
                </c:pt>
                <c:pt idx="18">
                  <c:v>43484</c:v>
                </c:pt>
                <c:pt idx="19">
                  <c:v>43485</c:v>
                </c:pt>
                <c:pt idx="20">
                  <c:v>43486</c:v>
                </c:pt>
                <c:pt idx="21">
                  <c:v>43487</c:v>
                </c:pt>
                <c:pt idx="22">
                  <c:v>43488</c:v>
                </c:pt>
                <c:pt idx="23">
                  <c:v>43489</c:v>
                </c:pt>
                <c:pt idx="24">
                  <c:v>43490</c:v>
                </c:pt>
                <c:pt idx="25">
                  <c:v>43491</c:v>
                </c:pt>
                <c:pt idx="26">
                  <c:v>43492</c:v>
                </c:pt>
                <c:pt idx="27">
                  <c:v>43493</c:v>
                </c:pt>
                <c:pt idx="28">
                  <c:v>43494</c:v>
                </c:pt>
                <c:pt idx="29">
                  <c:v>43495</c:v>
                </c:pt>
                <c:pt idx="30">
                  <c:v>43496</c:v>
                </c:pt>
                <c:pt idx="31">
                  <c:v>43497</c:v>
                </c:pt>
                <c:pt idx="32">
                  <c:v>43498</c:v>
                </c:pt>
                <c:pt idx="33">
                  <c:v>43499</c:v>
                </c:pt>
                <c:pt idx="34">
                  <c:v>43500</c:v>
                </c:pt>
                <c:pt idx="35">
                  <c:v>43501</c:v>
                </c:pt>
                <c:pt idx="36">
                  <c:v>43502</c:v>
                </c:pt>
                <c:pt idx="37">
                  <c:v>43503</c:v>
                </c:pt>
                <c:pt idx="38">
                  <c:v>43504</c:v>
                </c:pt>
                <c:pt idx="39">
                  <c:v>43505</c:v>
                </c:pt>
                <c:pt idx="40">
                  <c:v>43506</c:v>
                </c:pt>
                <c:pt idx="41">
                  <c:v>43507</c:v>
                </c:pt>
                <c:pt idx="42">
                  <c:v>43508</c:v>
                </c:pt>
                <c:pt idx="43">
                  <c:v>43509</c:v>
                </c:pt>
                <c:pt idx="44">
                  <c:v>43510</c:v>
                </c:pt>
                <c:pt idx="45">
                  <c:v>43511</c:v>
                </c:pt>
                <c:pt idx="46">
                  <c:v>43512</c:v>
                </c:pt>
                <c:pt idx="47">
                  <c:v>43513</c:v>
                </c:pt>
                <c:pt idx="48">
                  <c:v>43514</c:v>
                </c:pt>
                <c:pt idx="49">
                  <c:v>43515</c:v>
                </c:pt>
                <c:pt idx="50">
                  <c:v>43516</c:v>
                </c:pt>
                <c:pt idx="51">
                  <c:v>43517</c:v>
                </c:pt>
                <c:pt idx="52">
                  <c:v>43518</c:v>
                </c:pt>
                <c:pt idx="53">
                  <c:v>43519</c:v>
                </c:pt>
                <c:pt idx="54">
                  <c:v>43520</c:v>
                </c:pt>
                <c:pt idx="55">
                  <c:v>43521</c:v>
                </c:pt>
                <c:pt idx="56">
                  <c:v>43522</c:v>
                </c:pt>
                <c:pt idx="57">
                  <c:v>43523</c:v>
                </c:pt>
                <c:pt idx="58">
                  <c:v>43524</c:v>
                </c:pt>
                <c:pt idx="60">
                  <c:v>43525</c:v>
                </c:pt>
                <c:pt idx="61">
                  <c:v>43526</c:v>
                </c:pt>
                <c:pt idx="62">
                  <c:v>43527</c:v>
                </c:pt>
                <c:pt idx="63">
                  <c:v>43528</c:v>
                </c:pt>
                <c:pt idx="64">
                  <c:v>43529</c:v>
                </c:pt>
                <c:pt idx="65">
                  <c:v>43530</c:v>
                </c:pt>
                <c:pt idx="66">
                  <c:v>43531</c:v>
                </c:pt>
                <c:pt idx="67">
                  <c:v>43532</c:v>
                </c:pt>
                <c:pt idx="68">
                  <c:v>43533</c:v>
                </c:pt>
                <c:pt idx="69">
                  <c:v>43534</c:v>
                </c:pt>
                <c:pt idx="70">
                  <c:v>43535</c:v>
                </c:pt>
                <c:pt idx="71">
                  <c:v>43536</c:v>
                </c:pt>
                <c:pt idx="72">
                  <c:v>43537</c:v>
                </c:pt>
                <c:pt idx="73">
                  <c:v>43538</c:v>
                </c:pt>
                <c:pt idx="74">
                  <c:v>43539</c:v>
                </c:pt>
                <c:pt idx="75">
                  <c:v>43540</c:v>
                </c:pt>
                <c:pt idx="76">
                  <c:v>43541</c:v>
                </c:pt>
                <c:pt idx="77">
                  <c:v>43542</c:v>
                </c:pt>
                <c:pt idx="78">
                  <c:v>43543</c:v>
                </c:pt>
                <c:pt idx="79">
                  <c:v>43544</c:v>
                </c:pt>
                <c:pt idx="80">
                  <c:v>43545</c:v>
                </c:pt>
                <c:pt idx="81">
                  <c:v>43546</c:v>
                </c:pt>
                <c:pt idx="82">
                  <c:v>43547</c:v>
                </c:pt>
                <c:pt idx="83">
                  <c:v>43548</c:v>
                </c:pt>
                <c:pt idx="84">
                  <c:v>43549</c:v>
                </c:pt>
                <c:pt idx="85">
                  <c:v>43550</c:v>
                </c:pt>
                <c:pt idx="86">
                  <c:v>43551</c:v>
                </c:pt>
                <c:pt idx="87">
                  <c:v>43552</c:v>
                </c:pt>
                <c:pt idx="88">
                  <c:v>43553</c:v>
                </c:pt>
                <c:pt idx="89">
                  <c:v>43554</c:v>
                </c:pt>
                <c:pt idx="90">
                  <c:v>43555</c:v>
                </c:pt>
                <c:pt idx="91">
                  <c:v>43556</c:v>
                </c:pt>
                <c:pt idx="92">
                  <c:v>43557</c:v>
                </c:pt>
                <c:pt idx="93">
                  <c:v>43558</c:v>
                </c:pt>
                <c:pt idx="94">
                  <c:v>43559</c:v>
                </c:pt>
                <c:pt idx="95">
                  <c:v>43560</c:v>
                </c:pt>
                <c:pt idx="96">
                  <c:v>43561</c:v>
                </c:pt>
                <c:pt idx="97">
                  <c:v>43562</c:v>
                </c:pt>
                <c:pt idx="98">
                  <c:v>43563</c:v>
                </c:pt>
                <c:pt idx="99">
                  <c:v>43564</c:v>
                </c:pt>
                <c:pt idx="100">
                  <c:v>43565</c:v>
                </c:pt>
                <c:pt idx="101">
                  <c:v>43566</c:v>
                </c:pt>
                <c:pt idx="102">
                  <c:v>43567</c:v>
                </c:pt>
                <c:pt idx="103">
                  <c:v>43568</c:v>
                </c:pt>
                <c:pt idx="104">
                  <c:v>43569</c:v>
                </c:pt>
                <c:pt idx="105">
                  <c:v>43570</c:v>
                </c:pt>
                <c:pt idx="106">
                  <c:v>43571</c:v>
                </c:pt>
                <c:pt idx="107">
                  <c:v>43572</c:v>
                </c:pt>
                <c:pt idx="108">
                  <c:v>43573</c:v>
                </c:pt>
                <c:pt idx="109">
                  <c:v>43574</c:v>
                </c:pt>
                <c:pt idx="110">
                  <c:v>43575</c:v>
                </c:pt>
                <c:pt idx="111">
                  <c:v>43576</c:v>
                </c:pt>
                <c:pt idx="112">
                  <c:v>43577</c:v>
                </c:pt>
                <c:pt idx="113">
                  <c:v>43578</c:v>
                </c:pt>
                <c:pt idx="114">
                  <c:v>43579</c:v>
                </c:pt>
                <c:pt idx="115">
                  <c:v>43580</c:v>
                </c:pt>
                <c:pt idx="116">
                  <c:v>43581</c:v>
                </c:pt>
                <c:pt idx="117">
                  <c:v>43582</c:v>
                </c:pt>
                <c:pt idx="118">
                  <c:v>43583</c:v>
                </c:pt>
                <c:pt idx="119">
                  <c:v>43584</c:v>
                </c:pt>
                <c:pt idx="120">
                  <c:v>43585</c:v>
                </c:pt>
                <c:pt idx="121">
                  <c:v>43586</c:v>
                </c:pt>
                <c:pt idx="122">
                  <c:v>43587</c:v>
                </c:pt>
                <c:pt idx="123">
                  <c:v>43588</c:v>
                </c:pt>
                <c:pt idx="124">
                  <c:v>43589</c:v>
                </c:pt>
                <c:pt idx="125">
                  <c:v>43590</c:v>
                </c:pt>
                <c:pt idx="126">
                  <c:v>43591</c:v>
                </c:pt>
                <c:pt idx="127">
                  <c:v>43592</c:v>
                </c:pt>
                <c:pt idx="128">
                  <c:v>43593</c:v>
                </c:pt>
                <c:pt idx="129">
                  <c:v>43594</c:v>
                </c:pt>
                <c:pt idx="130">
                  <c:v>43595</c:v>
                </c:pt>
                <c:pt idx="131">
                  <c:v>43596</c:v>
                </c:pt>
                <c:pt idx="132">
                  <c:v>43597</c:v>
                </c:pt>
                <c:pt idx="133">
                  <c:v>43598</c:v>
                </c:pt>
                <c:pt idx="134">
                  <c:v>43599</c:v>
                </c:pt>
                <c:pt idx="135">
                  <c:v>43600</c:v>
                </c:pt>
                <c:pt idx="136">
                  <c:v>43601</c:v>
                </c:pt>
                <c:pt idx="137">
                  <c:v>43602</c:v>
                </c:pt>
                <c:pt idx="138">
                  <c:v>43603</c:v>
                </c:pt>
                <c:pt idx="139">
                  <c:v>43604</c:v>
                </c:pt>
                <c:pt idx="140">
                  <c:v>43605</c:v>
                </c:pt>
                <c:pt idx="141">
                  <c:v>43606</c:v>
                </c:pt>
                <c:pt idx="142">
                  <c:v>43607</c:v>
                </c:pt>
                <c:pt idx="143">
                  <c:v>43608</c:v>
                </c:pt>
                <c:pt idx="144">
                  <c:v>43609</c:v>
                </c:pt>
                <c:pt idx="145">
                  <c:v>43610</c:v>
                </c:pt>
                <c:pt idx="146">
                  <c:v>43611</c:v>
                </c:pt>
                <c:pt idx="147">
                  <c:v>43612</c:v>
                </c:pt>
                <c:pt idx="148">
                  <c:v>43613</c:v>
                </c:pt>
                <c:pt idx="149">
                  <c:v>43614</c:v>
                </c:pt>
                <c:pt idx="150">
                  <c:v>43615</c:v>
                </c:pt>
                <c:pt idx="151">
                  <c:v>43616</c:v>
                </c:pt>
              </c:numCache>
            </c:numRef>
          </c:cat>
          <c:val>
            <c:numRef>
              <c:f>Industry!$P$3:$P$368</c:f>
              <c:numCache>
                <c:formatCode>0.00</c:formatCode>
                <c:ptCount val="366"/>
                <c:pt idx="0">
                  <c:v>1.7388046775736614</c:v>
                </c:pt>
                <c:pt idx="1">
                  <c:v>1.9991711326791655</c:v>
                </c:pt>
                <c:pt idx="2">
                  <c:v>2.0151341005934871</c:v>
                </c:pt>
                <c:pt idx="3">
                  <c:v>1.8962364243209948</c:v>
                </c:pt>
                <c:pt idx="4">
                  <c:v>1.8120991994326965</c:v>
                </c:pt>
                <c:pt idx="5">
                  <c:v>2.1051235176258771</c:v>
                </c:pt>
                <c:pt idx="6">
                  <c:v>2.1411051620421602</c:v>
                </c:pt>
                <c:pt idx="7">
                  <c:v>1.9583957589963248</c:v>
                </c:pt>
                <c:pt idx="8">
                  <c:v>2.0266029921249689</c:v>
                </c:pt>
                <c:pt idx="9">
                  <c:v>1.907973784763846</c:v>
                </c:pt>
                <c:pt idx="10">
                  <c:v>1.7618707808906575</c:v>
                </c:pt>
                <c:pt idx="11">
                  <c:v>1.8532885672311998</c:v>
                </c:pt>
                <c:pt idx="12">
                  <c:v>2.0386195745731026</c:v>
                </c:pt>
                <c:pt idx="13">
                  <c:v>2.0501501171763543</c:v>
                </c:pt>
                <c:pt idx="14">
                  <c:v>1.8546499089206263</c:v>
                </c:pt>
                <c:pt idx="15">
                  <c:v>2.1223732724451594</c:v>
                </c:pt>
                <c:pt idx="16">
                  <c:v>2.2228060942861645</c:v>
                </c:pt>
                <c:pt idx="17">
                  <c:v>2.0284173975046098</c:v>
                </c:pt>
                <c:pt idx="18">
                  <c:v>2.1737372177044447</c:v>
                </c:pt>
                <c:pt idx="19">
                  <c:v>2.7069222106670763</c:v>
                </c:pt>
                <c:pt idx="20">
                  <c:v>2.5776051448290422</c:v>
                </c:pt>
                <c:pt idx="21">
                  <c:v>2.3512496504619733</c:v>
                </c:pt>
                <c:pt idx="22">
                  <c:v>2.386700092038939</c:v>
                </c:pt>
                <c:pt idx="23">
                  <c:v>2.2183571808977605</c:v>
                </c:pt>
                <c:pt idx="24">
                  <c:v>1.9842809651009294</c:v>
                </c:pt>
                <c:pt idx="25">
                  <c:v>2.0712609495834458</c:v>
                </c:pt>
                <c:pt idx="26">
                  <c:v>2.1949971596804669</c:v>
                </c:pt>
                <c:pt idx="27">
                  <c:v>2.1989474879477564</c:v>
                </c:pt>
                <c:pt idx="28">
                  <c:v>2.4240706777523591</c:v>
                </c:pt>
                <c:pt idx="29">
                  <c:v>2.4557955307248234</c:v>
                </c:pt>
                <c:pt idx="30">
                  <c:v>2.3028026611449075</c:v>
                </c:pt>
                <c:pt idx="31">
                  <c:v>2.1665032354154428</c:v>
                </c:pt>
                <c:pt idx="32">
                  <c:v>1.8700959147053628</c:v>
                </c:pt>
                <c:pt idx="33">
                  <c:v>1.9710671375660689</c:v>
                </c:pt>
                <c:pt idx="34">
                  <c:v>2.08449492157493</c:v>
                </c:pt>
                <c:pt idx="35">
                  <c:v>2.4292909973149674</c:v>
                </c:pt>
                <c:pt idx="36">
                  <c:v>2.563084639795703</c:v>
                </c:pt>
                <c:pt idx="37">
                  <c:v>2.4673867992723215</c:v>
                </c:pt>
                <c:pt idx="38">
                  <c:v>2.2775923822470352</c:v>
                </c:pt>
                <c:pt idx="39">
                  <c:v>1.9633774998245495</c:v>
                </c:pt>
                <c:pt idx="40">
                  <c:v>2.36865408607615</c:v>
                </c:pt>
                <c:pt idx="41">
                  <c:v>2.3678390946934313</c:v>
                </c:pt>
                <c:pt idx="42">
                  <c:v>2.4014217848461965</c:v>
                </c:pt>
                <c:pt idx="43">
                  <c:v>2.5439560158610228</c:v>
                </c:pt>
                <c:pt idx="44">
                  <c:v>2.5952651566790563</c:v>
                </c:pt>
                <c:pt idx="45">
                  <c:v>2.2996029709474621</c:v>
                </c:pt>
                <c:pt idx="46">
                  <c:v>2.1561082143744317</c:v>
                </c:pt>
                <c:pt idx="47">
                  <c:v>2.1838113238375825</c:v>
                </c:pt>
                <c:pt idx="48">
                  <c:v>2.2335975950433355</c:v>
                </c:pt>
                <c:pt idx="49">
                  <c:v>2.5467848121413268</c:v>
                </c:pt>
                <c:pt idx="50">
                  <c:v>2.6635917056593934</c:v>
                </c:pt>
                <c:pt idx="51">
                  <c:v>2.6360426683766902</c:v>
                </c:pt>
                <c:pt idx="52">
                  <c:v>2.194875413994692</c:v>
                </c:pt>
                <c:pt idx="53">
                  <c:v>1.9737379807545787</c:v>
                </c:pt>
                <c:pt idx="54">
                  <c:v>2.1752178218435141</c:v>
                </c:pt>
                <c:pt idx="55">
                  <c:v>2.114323994273573</c:v>
                </c:pt>
                <c:pt idx="56">
                  <c:v>2.3649648917503763</c:v>
                </c:pt>
                <c:pt idx="57">
                  <c:v>2.5469881718958711</c:v>
                </c:pt>
                <c:pt idx="58">
                  <c:v>2.5647619696795645</c:v>
                </c:pt>
                <c:pt idx="59">
                  <c:v>2.0741437548321318</c:v>
                </c:pt>
                <c:pt idx="60">
                  <c:v>1.8811150735903925</c:v>
                </c:pt>
                <c:pt idx="61">
                  <c:v>2.1420445708571512</c:v>
                </c:pt>
                <c:pt idx="62">
                  <c:v>2.0921358394965521</c:v>
                </c:pt>
                <c:pt idx="63">
                  <c:v>2.1219171888771227</c:v>
                </c:pt>
                <c:pt idx="64">
                  <c:v>2.0868036457770587</c:v>
                </c:pt>
                <c:pt idx="65">
                  <c:v>2.1646781340398302</c:v>
                </c:pt>
                <c:pt idx="66">
                  <c:v>1.8493082544878527</c:v>
                </c:pt>
                <c:pt idx="67">
                  <c:v>1.675556131465932</c:v>
                </c:pt>
                <c:pt idx="68">
                  <c:v>1.9915841922266104</c:v>
                </c:pt>
                <c:pt idx="69">
                  <c:v>2.1924830107755144</c:v>
                </c:pt>
                <c:pt idx="70">
                  <c:v>2.1906882516999713</c:v>
                </c:pt>
                <c:pt idx="71">
                  <c:v>2.0997577785112629</c:v>
                </c:pt>
                <c:pt idx="72">
                  <c:v>2.0634150646427813</c:v>
                </c:pt>
                <c:pt idx="73">
                  <c:v>2.1472687395248067</c:v>
                </c:pt>
                <c:pt idx="74">
                  <c:v>2.1398177115742545</c:v>
                </c:pt>
                <c:pt idx="75">
                  <c:v>2.4481586324853626</c:v>
                </c:pt>
                <c:pt idx="76">
                  <c:v>2.301645412088245</c:v>
                </c:pt>
                <c:pt idx="77">
                  <c:v>2.1630519712059062</c:v>
                </c:pt>
                <c:pt idx="78">
                  <c:v>2.110846550082472</c:v>
                </c:pt>
                <c:pt idx="79">
                  <c:v>2.0114812493639693</c:v>
                </c:pt>
                <c:pt idx="80">
                  <c:v>2.0914336766596033</c:v>
                </c:pt>
                <c:pt idx="81">
                  <c:v>2.0460550530085975</c:v>
                </c:pt>
                <c:pt idx="82">
                  <c:v>2.2864377996119409</c:v>
                </c:pt>
                <c:pt idx="83">
                  <c:v>2.1825084404532666</c:v>
                </c:pt>
                <c:pt idx="84">
                  <c:v>2.1207065366890197</c:v>
                </c:pt>
                <c:pt idx="85">
                  <c:v>2.0300411106810716</c:v>
                </c:pt>
                <c:pt idx="86">
                  <c:v>2.0143412126113902</c:v>
                </c:pt>
                <c:pt idx="87">
                  <c:v>1.7275809964312934</c:v>
                </c:pt>
                <c:pt idx="88">
                  <c:v>1.7206361430093555</c:v>
                </c:pt>
                <c:pt idx="89">
                  <c:v>1.8545914511302626</c:v>
                </c:pt>
                <c:pt idx="90">
                  <c:v>2.0116729938309823</c:v>
                </c:pt>
                <c:pt idx="91">
                  <c:v>1.7283689131035294</c:v>
                </c:pt>
                <c:pt idx="92">
                  <c:v>1.7072543777255078</c:v>
                </c:pt>
                <c:pt idx="93">
                  <c:v>1.7819640714354652</c:v>
                </c:pt>
                <c:pt idx="94">
                  <c:v>1.8342937754362236</c:v>
                </c:pt>
                <c:pt idx="95">
                  <c:v>1.7293327096680378</c:v>
                </c:pt>
                <c:pt idx="96">
                  <c:v>1.7998022263952493</c:v>
                </c:pt>
                <c:pt idx="97">
                  <c:v>1.8924285060843251</c:v>
                </c:pt>
                <c:pt idx="98">
                  <c:v>2.0080588299873967</c:v>
                </c:pt>
                <c:pt idx="99">
                  <c:v>1.9203710650109072</c:v>
                </c:pt>
                <c:pt idx="100">
                  <c:v>1.7585837091575485</c:v>
                </c:pt>
                <c:pt idx="101">
                  <c:v>1.5836908316312397</c:v>
                </c:pt>
                <c:pt idx="102">
                  <c:v>1.5602474982945309</c:v>
                </c:pt>
                <c:pt idx="103">
                  <c:v>1.8088187770409963</c:v>
                </c:pt>
                <c:pt idx="104">
                  <c:v>1.9715650275201553</c:v>
                </c:pt>
                <c:pt idx="105">
                  <c:v>1.9943085148381914</c:v>
                </c:pt>
                <c:pt idx="106">
                  <c:v>1.8250291112773909</c:v>
                </c:pt>
                <c:pt idx="107">
                  <c:v>1.8772513496987733</c:v>
                </c:pt>
                <c:pt idx="108">
                  <c:v>1.6249085947245239</c:v>
                </c:pt>
                <c:pt idx="109">
                  <c:v>1.6469752374285955</c:v>
                </c:pt>
                <c:pt idx="110">
                  <c:v>1.8470222249008368</c:v>
                </c:pt>
                <c:pt idx="111">
                  <c:v>1.8083719464741175</c:v>
                </c:pt>
                <c:pt idx="112">
                  <c:v>1.7217848552737627</c:v>
                </c:pt>
                <c:pt idx="113">
                  <c:v>1.8914711197473577</c:v>
                </c:pt>
                <c:pt idx="114">
                  <c:v>1.8177455845011592</c:v>
                </c:pt>
                <c:pt idx="115">
                  <c:v>1.7165925709649659</c:v>
                </c:pt>
                <c:pt idx="116">
                  <c:v>1.5865844837580154</c:v>
                </c:pt>
                <c:pt idx="117">
                  <c:v>1.7051423962866141</c:v>
                </c:pt>
                <c:pt idx="118">
                  <c:v>1.7331392536111969</c:v>
                </c:pt>
                <c:pt idx="119">
                  <c:v>1.6854931635101889</c:v>
                </c:pt>
                <c:pt idx="120">
                  <c:v>1.7423484881554039</c:v>
                </c:pt>
                <c:pt idx="121">
                  <c:v>1.5357309309349534</c:v>
                </c:pt>
                <c:pt idx="122">
                  <c:v>1.4936046630649196</c:v>
                </c:pt>
                <c:pt idx="123">
                  <c:v>1.6044755525678327</c:v>
                </c:pt>
                <c:pt idx="124">
                  <c:v>1.767996481253546</c:v>
                </c:pt>
                <c:pt idx="125">
                  <c:v>1.8530503377833467</c:v>
                </c:pt>
                <c:pt idx="126">
                  <c:v>1.8507014888802291</c:v>
                </c:pt>
                <c:pt idx="127">
                  <c:v>1.6046140614102209</c:v>
                </c:pt>
                <c:pt idx="128">
                  <c:v>1.6059349716532063</c:v>
                </c:pt>
                <c:pt idx="129">
                  <c:v>1.6029599322505999</c:v>
                </c:pt>
                <c:pt idx="130">
                  <c:v>1.4652350063996258</c:v>
                </c:pt>
                <c:pt idx="131">
                  <c:v>1.6879927586420278</c:v>
                </c:pt>
                <c:pt idx="132">
                  <c:v>1.7849474979594393</c:v>
                </c:pt>
                <c:pt idx="133">
                  <c:v>1.6435013253822068</c:v>
                </c:pt>
                <c:pt idx="134">
                  <c:v>1.7688648809329179</c:v>
                </c:pt>
                <c:pt idx="135">
                  <c:v>1.8207777775068823</c:v>
                </c:pt>
                <c:pt idx="136">
                  <c:v>1.8023415979255379</c:v>
                </c:pt>
                <c:pt idx="137">
                  <c:v>1.7006706687836652</c:v>
                </c:pt>
                <c:pt idx="138">
                  <c:v>1.8213495797174748</c:v>
                </c:pt>
                <c:pt idx="139">
                  <c:v>1.7960891202340639</c:v>
                </c:pt>
                <c:pt idx="140">
                  <c:v>1.730327514952829</c:v>
                </c:pt>
                <c:pt idx="141">
                  <c:v>1.7853681007269013</c:v>
                </c:pt>
                <c:pt idx="142">
                  <c:v>1.9191433490382543</c:v>
                </c:pt>
                <c:pt idx="143">
                  <c:v>1.7602229444159494</c:v>
                </c:pt>
                <c:pt idx="144">
                  <c:v>1.6978635078994506</c:v>
                </c:pt>
                <c:pt idx="145">
                  <c:v>1.844373230172893</c:v>
                </c:pt>
                <c:pt idx="146">
                  <c:v>2.215621888758919</c:v>
                </c:pt>
                <c:pt idx="147">
                  <c:v>2.3403802839485146</c:v>
                </c:pt>
                <c:pt idx="148">
                  <c:v>2.2867073823458783</c:v>
                </c:pt>
                <c:pt idx="149">
                  <c:v>2.3025989151840789</c:v>
                </c:pt>
                <c:pt idx="150">
                  <c:v>2.007027572122198</c:v>
                </c:pt>
                <c:pt idx="151">
                  <c:v>1.7751688462045467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F5E-6246-8E20-E0E20340C2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39330287"/>
        <c:axId val="2139230591"/>
      </c:lineChart>
      <c:dateAx>
        <c:axId val="2139330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mmm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N"/>
          </a:p>
        </c:txPr>
        <c:crossAx val="2139230591"/>
        <c:crosses val="autoZero"/>
        <c:auto val="1"/>
        <c:lblOffset val="100"/>
        <c:baseTimeUnit val="days"/>
        <c:majorUnit val="1"/>
        <c:majorTimeUnit val="months"/>
      </c:dateAx>
      <c:valAx>
        <c:axId val="2139230591"/>
        <c:scaling>
          <c:orientation val="minMax"/>
        </c:scaling>
        <c:delete val="0"/>
        <c:axPos val="l"/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N"/>
          </a:p>
        </c:txPr>
        <c:crossAx val="21393302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4886877964776746"/>
          <c:y val="0.16255762467154694"/>
          <c:w val="0.25223543711241925"/>
          <c:h val="4.6989719066757009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CN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altLang="zh-CN"/>
              <a:t>EU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2019</c:v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Power!$B$3:$B$154</c:f>
              <c:numCache>
                <c:formatCode>m/d/yy</c:formatCode>
                <c:ptCount val="152"/>
                <c:pt idx="0">
                  <c:v>43466</c:v>
                </c:pt>
                <c:pt idx="1">
                  <c:v>43467</c:v>
                </c:pt>
                <c:pt idx="2">
                  <c:v>43468</c:v>
                </c:pt>
                <c:pt idx="3">
                  <c:v>43469</c:v>
                </c:pt>
                <c:pt idx="4">
                  <c:v>43470</c:v>
                </c:pt>
                <c:pt idx="5">
                  <c:v>43471</c:v>
                </c:pt>
                <c:pt idx="6">
                  <c:v>43472</c:v>
                </c:pt>
                <c:pt idx="7">
                  <c:v>43473</c:v>
                </c:pt>
                <c:pt idx="8">
                  <c:v>43474</c:v>
                </c:pt>
                <c:pt idx="9">
                  <c:v>43475</c:v>
                </c:pt>
                <c:pt idx="10">
                  <c:v>43476</c:v>
                </c:pt>
                <c:pt idx="11">
                  <c:v>43477</c:v>
                </c:pt>
                <c:pt idx="12">
                  <c:v>43478</c:v>
                </c:pt>
                <c:pt idx="13">
                  <c:v>43479</c:v>
                </c:pt>
                <c:pt idx="14">
                  <c:v>43480</c:v>
                </c:pt>
                <c:pt idx="15">
                  <c:v>43481</c:v>
                </c:pt>
                <c:pt idx="16">
                  <c:v>43482</c:v>
                </c:pt>
                <c:pt idx="17">
                  <c:v>43483</c:v>
                </c:pt>
                <c:pt idx="18">
                  <c:v>43484</c:v>
                </c:pt>
                <c:pt idx="19">
                  <c:v>43485</c:v>
                </c:pt>
                <c:pt idx="20">
                  <c:v>43486</c:v>
                </c:pt>
                <c:pt idx="21">
                  <c:v>43487</c:v>
                </c:pt>
                <c:pt idx="22">
                  <c:v>43488</c:v>
                </c:pt>
                <c:pt idx="23">
                  <c:v>43489</c:v>
                </c:pt>
                <c:pt idx="24">
                  <c:v>43490</c:v>
                </c:pt>
                <c:pt idx="25">
                  <c:v>43491</c:v>
                </c:pt>
                <c:pt idx="26">
                  <c:v>43492</c:v>
                </c:pt>
                <c:pt idx="27">
                  <c:v>43493</c:v>
                </c:pt>
                <c:pt idx="28">
                  <c:v>43494</c:v>
                </c:pt>
                <c:pt idx="29">
                  <c:v>43495</c:v>
                </c:pt>
                <c:pt idx="30">
                  <c:v>43496</c:v>
                </c:pt>
                <c:pt idx="31">
                  <c:v>43497</c:v>
                </c:pt>
                <c:pt idx="32">
                  <c:v>43498</c:v>
                </c:pt>
                <c:pt idx="33">
                  <c:v>43499</c:v>
                </c:pt>
                <c:pt idx="34">
                  <c:v>43500</c:v>
                </c:pt>
                <c:pt idx="35">
                  <c:v>43501</c:v>
                </c:pt>
                <c:pt idx="36">
                  <c:v>43502</c:v>
                </c:pt>
                <c:pt idx="37">
                  <c:v>43503</c:v>
                </c:pt>
                <c:pt idx="38">
                  <c:v>43504</c:v>
                </c:pt>
                <c:pt idx="39">
                  <c:v>43505</c:v>
                </c:pt>
                <c:pt idx="40">
                  <c:v>43506</c:v>
                </c:pt>
                <c:pt idx="41">
                  <c:v>43507</c:v>
                </c:pt>
                <c:pt idx="42">
                  <c:v>43508</c:v>
                </c:pt>
                <c:pt idx="43">
                  <c:v>43509</c:v>
                </c:pt>
                <c:pt idx="44">
                  <c:v>43510</c:v>
                </c:pt>
                <c:pt idx="45">
                  <c:v>43511</c:v>
                </c:pt>
                <c:pt idx="46">
                  <c:v>43512</c:v>
                </c:pt>
                <c:pt idx="47">
                  <c:v>43513</c:v>
                </c:pt>
                <c:pt idx="48">
                  <c:v>43514</c:v>
                </c:pt>
                <c:pt idx="49">
                  <c:v>43515</c:v>
                </c:pt>
                <c:pt idx="50">
                  <c:v>43516</c:v>
                </c:pt>
                <c:pt idx="51">
                  <c:v>43517</c:v>
                </c:pt>
                <c:pt idx="52">
                  <c:v>43518</c:v>
                </c:pt>
                <c:pt idx="53">
                  <c:v>43519</c:v>
                </c:pt>
                <c:pt idx="54">
                  <c:v>43520</c:v>
                </c:pt>
                <c:pt idx="55">
                  <c:v>43521</c:v>
                </c:pt>
                <c:pt idx="56">
                  <c:v>43522</c:v>
                </c:pt>
                <c:pt idx="57">
                  <c:v>43523</c:v>
                </c:pt>
                <c:pt idx="58">
                  <c:v>43524</c:v>
                </c:pt>
                <c:pt idx="60">
                  <c:v>43525</c:v>
                </c:pt>
                <c:pt idx="61">
                  <c:v>43526</c:v>
                </c:pt>
                <c:pt idx="62">
                  <c:v>43527</c:v>
                </c:pt>
                <c:pt idx="63">
                  <c:v>43528</c:v>
                </c:pt>
                <c:pt idx="64">
                  <c:v>43529</c:v>
                </c:pt>
                <c:pt idx="65">
                  <c:v>43530</c:v>
                </c:pt>
                <c:pt idx="66">
                  <c:v>43531</c:v>
                </c:pt>
                <c:pt idx="67">
                  <c:v>43532</c:v>
                </c:pt>
                <c:pt idx="68">
                  <c:v>43533</c:v>
                </c:pt>
                <c:pt idx="69">
                  <c:v>43534</c:v>
                </c:pt>
                <c:pt idx="70">
                  <c:v>43535</c:v>
                </c:pt>
                <c:pt idx="71">
                  <c:v>43536</c:v>
                </c:pt>
                <c:pt idx="72">
                  <c:v>43537</c:v>
                </c:pt>
                <c:pt idx="73">
                  <c:v>43538</c:v>
                </c:pt>
                <c:pt idx="74">
                  <c:v>43539</c:v>
                </c:pt>
                <c:pt idx="75">
                  <c:v>43540</c:v>
                </c:pt>
                <c:pt idx="76">
                  <c:v>43541</c:v>
                </c:pt>
                <c:pt idx="77">
                  <c:v>43542</c:v>
                </c:pt>
                <c:pt idx="78">
                  <c:v>43543</c:v>
                </c:pt>
                <c:pt idx="79">
                  <c:v>43544</c:v>
                </c:pt>
                <c:pt idx="80">
                  <c:v>43545</c:v>
                </c:pt>
                <c:pt idx="81">
                  <c:v>43546</c:v>
                </c:pt>
                <c:pt idx="82">
                  <c:v>43547</c:v>
                </c:pt>
                <c:pt idx="83">
                  <c:v>43548</c:v>
                </c:pt>
                <c:pt idx="84">
                  <c:v>43549</c:v>
                </c:pt>
                <c:pt idx="85">
                  <c:v>43550</c:v>
                </c:pt>
                <c:pt idx="86">
                  <c:v>43551</c:v>
                </c:pt>
                <c:pt idx="87">
                  <c:v>43552</c:v>
                </c:pt>
                <c:pt idx="88">
                  <c:v>43553</c:v>
                </c:pt>
                <c:pt idx="89">
                  <c:v>43554</c:v>
                </c:pt>
                <c:pt idx="90">
                  <c:v>43555</c:v>
                </c:pt>
                <c:pt idx="91">
                  <c:v>43556</c:v>
                </c:pt>
                <c:pt idx="92">
                  <c:v>43557</c:v>
                </c:pt>
                <c:pt idx="93">
                  <c:v>43558</c:v>
                </c:pt>
                <c:pt idx="94">
                  <c:v>43559</c:v>
                </c:pt>
                <c:pt idx="95">
                  <c:v>43560</c:v>
                </c:pt>
                <c:pt idx="96">
                  <c:v>43561</c:v>
                </c:pt>
                <c:pt idx="97">
                  <c:v>43562</c:v>
                </c:pt>
                <c:pt idx="98">
                  <c:v>43563</c:v>
                </c:pt>
                <c:pt idx="99">
                  <c:v>43564</c:v>
                </c:pt>
                <c:pt idx="100">
                  <c:v>43565</c:v>
                </c:pt>
                <c:pt idx="101">
                  <c:v>43566</c:v>
                </c:pt>
                <c:pt idx="102">
                  <c:v>43567</c:v>
                </c:pt>
                <c:pt idx="103">
                  <c:v>43568</c:v>
                </c:pt>
                <c:pt idx="104">
                  <c:v>43569</c:v>
                </c:pt>
                <c:pt idx="105">
                  <c:v>43570</c:v>
                </c:pt>
                <c:pt idx="106">
                  <c:v>43571</c:v>
                </c:pt>
                <c:pt idx="107">
                  <c:v>43572</c:v>
                </c:pt>
                <c:pt idx="108">
                  <c:v>43573</c:v>
                </c:pt>
                <c:pt idx="109">
                  <c:v>43574</c:v>
                </c:pt>
                <c:pt idx="110">
                  <c:v>43575</c:v>
                </c:pt>
                <c:pt idx="111">
                  <c:v>43576</c:v>
                </c:pt>
                <c:pt idx="112">
                  <c:v>43577</c:v>
                </c:pt>
                <c:pt idx="113">
                  <c:v>43578</c:v>
                </c:pt>
                <c:pt idx="114">
                  <c:v>43579</c:v>
                </c:pt>
                <c:pt idx="115">
                  <c:v>43580</c:v>
                </c:pt>
                <c:pt idx="116">
                  <c:v>43581</c:v>
                </c:pt>
                <c:pt idx="117">
                  <c:v>43582</c:v>
                </c:pt>
                <c:pt idx="118">
                  <c:v>43583</c:v>
                </c:pt>
                <c:pt idx="119">
                  <c:v>43584</c:v>
                </c:pt>
                <c:pt idx="120">
                  <c:v>43585</c:v>
                </c:pt>
                <c:pt idx="121">
                  <c:v>43586</c:v>
                </c:pt>
                <c:pt idx="122">
                  <c:v>43587</c:v>
                </c:pt>
                <c:pt idx="123">
                  <c:v>43588</c:v>
                </c:pt>
                <c:pt idx="124">
                  <c:v>43589</c:v>
                </c:pt>
                <c:pt idx="125">
                  <c:v>43590</c:v>
                </c:pt>
                <c:pt idx="126">
                  <c:v>43591</c:v>
                </c:pt>
                <c:pt idx="127">
                  <c:v>43592</c:v>
                </c:pt>
                <c:pt idx="128">
                  <c:v>43593</c:v>
                </c:pt>
                <c:pt idx="129">
                  <c:v>43594</c:v>
                </c:pt>
                <c:pt idx="130">
                  <c:v>43595</c:v>
                </c:pt>
                <c:pt idx="131">
                  <c:v>43596</c:v>
                </c:pt>
                <c:pt idx="132">
                  <c:v>43597</c:v>
                </c:pt>
                <c:pt idx="133">
                  <c:v>43598</c:v>
                </c:pt>
                <c:pt idx="134">
                  <c:v>43599</c:v>
                </c:pt>
                <c:pt idx="135">
                  <c:v>43600</c:v>
                </c:pt>
                <c:pt idx="136">
                  <c:v>43601</c:v>
                </c:pt>
                <c:pt idx="137">
                  <c:v>43602</c:v>
                </c:pt>
                <c:pt idx="138">
                  <c:v>43603</c:v>
                </c:pt>
                <c:pt idx="139">
                  <c:v>43604</c:v>
                </c:pt>
                <c:pt idx="140">
                  <c:v>43605</c:v>
                </c:pt>
                <c:pt idx="141">
                  <c:v>43606</c:v>
                </c:pt>
                <c:pt idx="142">
                  <c:v>43607</c:v>
                </c:pt>
                <c:pt idx="143">
                  <c:v>43608</c:v>
                </c:pt>
                <c:pt idx="144">
                  <c:v>43609</c:v>
                </c:pt>
                <c:pt idx="145">
                  <c:v>43610</c:v>
                </c:pt>
                <c:pt idx="146">
                  <c:v>43611</c:v>
                </c:pt>
                <c:pt idx="147">
                  <c:v>43612</c:v>
                </c:pt>
                <c:pt idx="148">
                  <c:v>43613</c:v>
                </c:pt>
                <c:pt idx="149">
                  <c:v>43614</c:v>
                </c:pt>
                <c:pt idx="150">
                  <c:v>43615</c:v>
                </c:pt>
                <c:pt idx="151">
                  <c:v>43616</c:v>
                </c:pt>
              </c:numCache>
            </c:numRef>
          </c:cat>
          <c:val>
            <c:numRef>
              <c:f>Industry!$F$3:$F$368</c:f>
              <c:numCache>
                <c:formatCode>0.00</c:formatCode>
                <c:ptCount val="366"/>
                <c:pt idx="0">
                  <c:v>0.67356815176006601</c:v>
                </c:pt>
                <c:pt idx="1">
                  <c:v>1.3557470139668479</c:v>
                </c:pt>
                <c:pt idx="2">
                  <c:v>1.8328482422976924</c:v>
                </c:pt>
                <c:pt idx="3">
                  <c:v>1.6965558485162353</c:v>
                </c:pt>
                <c:pt idx="4">
                  <c:v>1.4506460608338263</c:v>
                </c:pt>
                <c:pt idx="5">
                  <c:v>1.5067070049847582</c:v>
                </c:pt>
                <c:pt idx="6">
                  <c:v>1.6624197730013581</c:v>
                </c:pt>
                <c:pt idx="7">
                  <c:v>1.3726433386282404</c:v>
                </c:pt>
                <c:pt idx="8">
                  <c:v>1.6784169092903156</c:v>
                </c:pt>
                <c:pt idx="9">
                  <c:v>2.0123624432820466</c:v>
                </c:pt>
                <c:pt idx="10">
                  <c:v>1.8583359726587514</c:v>
                </c:pt>
                <c:pt idx="11">
                  <c:v>1.2329345983280557</c:v>
                </c:pt>
                <c:pt idx="12">
                  <c:v>0.80274300891933126</c:v>
                </c:pt>
                <c:pt idx="13">
                  <c:v>1.4967687406903194</c:v>
                </c:pt>
                <c:pt idx="14">
                  <c:v>1.444833055599632</c:v>
                </c:pt>
                <c:pt idx="15">
                  <c:v>1.5864960283348633</c:v>
                </c:pt>
                <c:pt idx="16">
                  <c:v>1.6784650343822167</c:v>
                </c:pt>
                <c:pt idx="17">
                  <c:v>1.9892282579513338</c:v>
                </c:pt>
                <c:pt idx="18">
                  <c:v>1.7986314767401785</c:v>
                </c:pt>
                <c:pt idx="19">
                  <c:v>1.7333519754157745</c:v>
                </c:pt>
                <c:pt idx="20">
                  <c:v>2.0866231436345903</c:v>
                </c:pt>
                <c:pt idx="21">
                  <c:v>2.1035870728154826</c:v>
                </c:pt>
                <c:pt idx="22">
                  <c:v>2.1288955809176642</c:v>
                </c:pt>
                <c:pt idx="23">
                  <c:v>2.1518217873814378</c:v>
                </c:pt>
                <c:pt idx="24">
                  <c:v>1.9497017913459829</c:v>
                </c:pt>
                <c:pt idx="25">
                  <c:v>1.413154956807291</c:v>
                </c:pt>
                <c:pt idx="26">
                  <c:v>1.0736142460831979</c:v>
                </c:pt>
                <c:pt idx="27">
                  <c:v>1.812609052974482</c:v>
                </c:pt>
                <c:pt idx="28">
                  <c:v>1.9488827575925922</c:v>
                </c:pt>
                <c:pt idx="29">
                  <c:v>1.9627813464402093</c:v>
                </c:pt>
                <c:pt idx="30">
                  <c:v>1.9525714568738572</c:v>
                </c:pt>
                <c:pt idx="31">
                  <c:v>2.3395121988949454</c:v>
                </c:pt>
                <c:pt idx="32">
                  <c:v>1.9352389390942772</c:v>
                </c:pt>
                <c:pt idx="33">
                  <c:v>1.7327279995488951</c:v>
                </c:pt>
                <c:pt idx="34">
                  <c:v>1.9431982715582736</c:v>
                </c:pt>
                <c:pt idx="35">
                  <c:v>2.3614709097123963</c:v>
                </c:pt>
                <c:pt idx="36">
                  <c:v>2.2784027100492081</c:v>
                </c:pt>
                <c:pt idx="37">
                  <c:v>1.8923060744953824</c:v>
                </c:pt>
                <c:pt idx="38">
                  <c:v>1.5889334844923095</c:v>
                </c:pt>
                <c:pt idx="39">
                  <c:v>1.0631728560599947</c:v>
                </c:pt>
                <c:pt idx="40">
                  <c:v>1.07394657200098</c:v>
                </c:pt>
                <c:pt idx="41">
                  <c:v>1.7915212964926492</c:v>
                </c:pt>
                <c:pt idx="42">
                  <c:v>2.0429632019290054</c:v>
                </c:pt>
                <c:pt idx="43">
                  <c:v>1.9843766068877202</c:v>
                </c:pt>
                <c:pt idx="44">
                  <c:v>2.1060213993796935</c:v>
                </c:pt>
                <c:pt idx="45">
                  <c:v>2.0193954904186127</c:v>
                </c:pt>
                <c:pt idx="46">
                  <c:v>1.4718185890367244</c:v>
                </c:pt>
                <c:pt idx="47">
                  <c:v>1.3686352343897175</c:v>
                </c:pt>
                <c:pt idx="48">
                  <c:v>1.9083363516960763</c:v>
                </c:pt>
                <c:pt idx="49">
                  <c:v>1.8752398065885543</c:v>
                </c:pt>
                <c:pt idx="50">
                  <c:v>1.9744356426366021</c:v>
                </c:pt>
                <c:pt idx="51">
                  <c:v>1.9992805465965247</c:v>
                </c:pt>
                <c:pt idx="52">
                  <c:v>2.0415741245440002</c:v>
                </c:pt>
                <c:pt idx="53">
                  <c:v>1.5374018457563183</c:v>
                </c:pt>
                <c:pt idx="54">
                  <c:v>1.5225004768138357</c:v>
                </c:pt>
                <c:pt idx="55">
                  <c:v>2.0122351078792047</c:v>
                </c:pt>
                <c:pt idx="56">
                  <c:v>2.0191390142426999</c:v>
                </c:pt>
                <c:pt idx="57">
                  <c:v>1.9292016636910121</c:v>
                </c:pt>
                <c:pt idx="58">
                  <c:v>1.7786690602905055</c:v>
                </c:pt>
                <c:pt idx="60">
                  <c:v>2.4208968620403346</c:v>
                </c:pt>
                <c:pt idx="61">
                  <c:v>1.7538573489061058</c:v>
                </c:pt>
                <c:pt idx="62">
                  <c:v>1.1067005808290185</c:v>
                </c:pt>
                <c:pt idx="63">
                  <c:v>1.3684833899925963</c:v>
                </c:pt>
                <c:pt idx="64">
                  <c:v>1.6903756482799981</c:v>
                </c:pt>
                <c:pt idx="65">
                  <c:v>1.6813687398085735</c:v>
                </c:pt>
                <c:pt idx="66">
                  <c:v>1.4903992273486031</c:v>
                </c:pt>
                <c:pt idx="67">
                  <c:v>1.6345228812133115</c:v>
                </c:pt>
                <c:pt idx="68">
                  <c:v>1.0517604184965641</c:v>
                </c:pt>
                <c:pt idx="69">
                  <c:v>1.1452459764238874</c:v>
                </c:pt>
                <c:pt idx="70">
                  <c:v>1.5876342889410913</c:v>
                </c:pt>
                <c:pt idx="71">
                  <c:v>1.6350309051627818</c:v>
                </c:pt>
                <c:pt idx="72">
                  <c:v>1.4389879568423694</c:v>
                </c:pt>
                <c:pt idx="73">
                  <c:v>1.559741138456139</c:v>
                </c:pt>
                <c:pt idx="74">
                  <c:v>1.4346797663338755</c:v>
                </c:pt>
                <c:pt idx="75">
                  <c:v>1.1117628722599409</c:v>
                </c:pt>
                <c:pt idx="76">
                  <c:v>0.96256554256553573</c:v>
                </c:pt>
                <c:pt idx="77">
                  <c:v>1.8062763971177433</c:v>
                </c:pt>
                <c:pt idx="78">
                  <c:v>2.3444453032275683</c:v>
                </c:pt>
                <c:pt idx="79">
                  <c:v>2.1872701729719477</c:v>
                </c:pt>
                <c:pt idx="80">
                  <c:v>2.1735734373409152</c:v>
                </c:pt>
                <c:pt idx="81">
                  <c:v>2.1335094743493608</c:v>
                </c:pt>
                <c:pt idx="82">
                  <c:v>1.6989848378000909</c:v>
                </c:pt>
                <c:pt idx="83">
                  <c:v>1.4068582130508474</c:v>
                </c:pt>
                <c:pt idx="84">
                  <c:v>1.6011521615671098</c:v>
                </c:pt>
                <c:pt idx="85">
                  <c:v>1.9472516708638645</c:v>
                </c:pt>
                <c:pt idx="86">
                  <c:v>2.1712914708712274</c:v>
                </c:pt>
                <c:pt idx="87">
                  <c:v>2.1911720880217032</c:v>
                </c:pt>
                <c:pt idx="88">
                  <c:v>1.9614827725874144</c:v>
                </c:pt>
                <c:pt idx="89">
                  <c:v>1.5123068053485043</c:v>
                </c:pt>
                <c:pt idx="90">
                  <c:v>1.2383577794296003</c:v>
                </c:pt>
                <c:pt idx="91">
                  <c:v>1.8491267295728908</c:v>
                </c:pt>
                <c:pt idx="92">
                  <c:v>1.9453122415128881</c:v>
                </c:pt>
                <c:pt idx="93">
                  <c:v>2.2933489296822667</c:v>
                </c:pt>
                <c:pt idx="94">
                  <c:v>2.2585821499999126</c:v>
                </c:pt>
                <c:pt idx="95">
                  <c:v>2.1801303396602321</c:v>
                </c:pt>
                <c:pt idx="96">
                  <c:v>1.7287162494921198</c:v>
                </c:pt>
                <c:pt idx="97">
                  <c:v>1.5392788940042408</c:v>
                </c:pt>
                <c:pt idx="98">
                  <c:v>2.1022007257360076</c:v>
                </c:pt>
                <c:pt idx="99">
                  <c:v>2.1037152957770506</c:v>
                </c:pt>
                <c:pt idx="100">
                  <c:v>2.0944491941957279</c:v>
                </c:pt>
                <c:pt idx="101">
                  <c:v>2.2439936572208881</c:v>
                </c:pt>
                <c:pt idx="102">
                  <c:v>2.2326926401203218</c:v>
                </c:pt>
                <c:pt idx="103">
                  <c:v>1.7971953728426324</c:v>
                </c:pt>
                <c:pt idx="104">
                  <c:v>1.5487079280955514</c:v>
                </c:pt>
                <c:pt idx="105">
                  <c:v>1.7879626445219214</c:v>
                </c:pt>
                <c:pt idx="106">
                  <c:v>1.9517698714818779</c:v>
                </c:pt>
                <c:pt idx="107">
                  <c:v>1.9219420942627283</c:v>
                </c:pt>
                <c:pt idx="108">
                  <c:v>1.6144864115028168</c:v>
                </c:pt>
                <c:pt idx="109">
                  <c:v>1.3228828337952223</c:v>
                </c:pt>
                <c:pt idx="110">
                  <c:v>1.2207290782093152</c:v>
                </c:pt>
                <c:pt idx="111">
                  <c:v>1.0365782272061925</c:v>
                </c:pt>
                <c:pt idx="112">
                  <c:v>0.90288929282470287</c:v>
                </c:pt>
                <c:pt idx="113">
                  <c:v>1.160048165845877</c:v>
                </c:pt>
                <c:pt idx="114">
                  <c:v>1.3266282204312718</c:v>
                </c:pt>
                <c:pt idx="115">
                  <c:v>1.4271827092960518</c:v>
                </c:pt>
                <c:pt idx="116">
                  <c:v>1.5613078981878366</c:v>
                </c:pt>
                <c:pt idx="117">
                  <c:v>1.0951934253527151</c:v>
                </c:pt>
                <c:pt idx="118">
                  <c:v>1.2237983389271532</c:v>
                </c:pt>
                <c:pt idx="119">
                  <c:v>1.8949888855536046</c:v>
                </c:pt>
                <c:pt idx="120">
                  <c:v>1.8904952208332495</c:v>
                </c:pt>
                <c:pt idx="121">
                  <c:v>1.3959154672980798</c:v>
                </c:pt>
                <c:pt idx="122">
                  <c:v>1.6473304671862048</c:v>
                </c:pt>
                <c:pt idx="123">
                  <c:v>1.748577227726043</c:v>
                </c:pt>
                <c:pt idx="124">
                  <c:v>1.3164044094316982</c:v>
                </c:pt>
                <c:pt idx="125">
                  <c:v>1.1853730024060469</c:v>
                </c:pt>
                <c:pt idx="126">
                  <c:v>1.8965550727678815</c:v>
                </c:pt>
                <c:pt idx="127">
                  <c:v>2.1454423078776905</c:v>
                </c:pt>
                <c:pt idx="128">
                  <c:v>1.8265250892749112</c:v>
                </c:pt>
                <c:pt idx="129">
                  <c:v>2.0630220104266619</c:v>
                </c:pt>
                <c:pt idx="130">
                  <c:v>2.0761444168468914</c:v>
                </c:pt>
                <c:pt idx="131">
                  <c:v>1.553338136407437</c:v>
                </c:pt>
                <c:pt idx="132">
                  <c:v>1.0953187126410762</c:v>
                </c:pt>
                <c:pt idx="133">
                  <c:v>1.7082479024597954</c:v>
                </c:pt>
                <c:pt idx="134">
                  <c:v>1.8259077055210056</c:v>
                </c:pt>
                <c:pt idx="135">
                  <c:v>1.924526044950053</c:v>
                </c:pt>
                <c:pt idx="136">
                  <c:v>1.999124834054778</c:v>
                </c:pt>
                <c:pt idx="137">
                  <c:v>1.9162198195579776</c:v>
                </c:pt>
                <c:pt idx="138">
                  <c:v>1.3608080053706737</c:v>
                </c:pt>
                <c:pt idx="139">
                  <c:v>1.3518606131074231</c:v>
                </c:pt>
                <c:pt idx="140">
                  <c:v>2.0555498551260603</c:v>
                </c:pt>
                <c:pt idx="141">
                  <c:v>2.0168231628903994</c:v>
                </c:pt>
                <c:pt idx="142">
                  <c:v>1.9098522070186794</c:v>
                </c:pt>
                <c:pt idx="143">
                  <c:v>1.8751417008921463</c:v>
                </c:pt>
                <c:pt idx="144">
                  <c:v>1.7244505722315224</c:v>
                </c:pt>
                <c:pt idx="145">
                  <c:v>1.3697037549893183</c:v>
                </c:pt>
                <c:pt idx="146">
                  <c:v>0.89227466002090439</c:v>
                </c:pt>
                <c:pt idx="147">
                  <c:v>1.5869574000210165</c:v>
                </c:pt>
                <c:pt idx="148">
                  <c:v>1.8280046005648318</c:v>
                </c:pt>
                <c:pt idx="149">
                  <c:v>1.7045588375367848</c:v>
                </c:pt>
                <c:pt idx="150">
                  <c:v>1.1213138918985004</c:v>
                </c:pt>
                <c:pt idx="151">
                  <c:v>1.4224804710977836</c:v>
                </c:pt>
                <c:pt idx="152">
                  <c:v>1.2505615795739029</c:v>
                </c:pt>
                <c:pt idx="153">
                  <c:v>1.0267296369036092</c:v>
                </c:pt>
                <c:pt idx="154">
                  <c:v>1.8279896542468319</c:v>
                </c:pt>
                <c:pt idx="155">
                  <c:v>2.0656393675631533</c:v>
                </c:pt>
                <c:pt idx="156">
                  <c:v>1.9442887601982914</c:v>
                </c:pt>
                <c:pt idx="157">
                  <c:v>1.7792669902405716</c:v>
                </c:pt>
                <c:pt idx="158">
                  <c:v>1.6810704983908695</c:v>
                </c:pt>
                <c:pt idx="159">
                  <c:v>1.0136236672969836</c:v>
                </c:pt>
                <c:pt idx="160">
                  <c:v>1.0473429139716957</c:v>
                </c:pt>
                <c:pt idx="161">
                  <c:v>1.4292309565693844</c:v>
                </c:pt>
                <c:pt idx="162">
                  <c:v>2.0321336768637339</c:v>
                </c:pt>
                <c:pt idx="163">
                  <c:v>2.1902628326811393</c:v>
                </c:pt>
                <c:pt idx="164">
                  <c:v>1.8969164200694542</c:v>
                </c:pt>
                <c:pt idx="165">
                  <c:v>2.0504784880608558</c:v>
                </c:pt>
                <c:pt idx="166">
                  <c:v>1.3924982527145144</c:v>
                </c:pt>
                <c:pt idx="167">
                  <c:v>1.2562711825321271</c:v>
                </c:pt>
                <c:pt idx="168">
                  <c:v>2.0462873325538307</c:v>
                </c:pt>
                <c:pt idx="169">
                  <c:v>2.1811098305698282</c:v>
                </c:pt>
                <c:pt idx="170">
                  <c:v>2.2712757922852611</c:v>
                </c:pt>
                <c:pt idx="171">
                  <c:v>1.8932141174099384</c:v>
                </c:pt>
                <c:pt idx="172">
                  <c:v>1.9589652762166823</c:v>
                </c:pt>
                <c:pt idx="173">
                  <c:v>1.4531873843743024</c:v>
                </c:pt>
                <c:pt idx="174">
                  <c:v>0.92731176713594721</c:v>
                </c:pt>
                <c:pt idx="175">
                  <c:v>1.9247514345876708</c:v>
                </c:pt>
                <c:pt idx="176">
                  <c:v>2.1477338784262865</c:v>
                </c:pt>
                <c:pt idx="177">
                  <c:v>1.9583481873484823</c:v>
                </c:pt>
                <c:pt idx="178">
                  <c:v>1.868633997079191</c:v>
                </c:pt>
                <c:pt idx="179">
                  <c:v>1.8795545585866755</c:v>
                </c:pt>
                <c:pt idx="180">
                  <c:v>1.4567842999387925</c:v>
                </c:pt>
                <c:pt idx="181">
                  <c:v>0.92583977599688994</c:v>
                </c:pt>
                <c:pt idx="182">
                  <c:v>1.3529475936789275</c:v>
                </c:pt>
                <c:pt idx="183">
                  <c:v>1.4892061002075467</c:v>
                </c:pt>
                <c:pt idx="184">
                  <c:v>1.5279952230747231</c:v>
                </c:pt>
                <c:pt idx="185">
                  <c:v>1.5494874061932649</c:v>
                </c:pt>
                <c:pt idx="186">
                  <c:v>1.5618693683631515</c:v>
                </c:pt>
                <c:pt idx="187">
                  <c:v>1.1753795993688649</c:v>
                </c:pt>
                <c:pt idx="188">
                  <c:v>0.97073883110167214</c:v>
                </c:pt>
                <c:pt idx="189">
                  <c:v>1.7026808083624247</c:v>
                </c:pt>
                <c:pt idx="190">
                  <c:v>1.7318826657421089</c:v>
                </c:pt>
                <c:pt idx="191">
                  <c:v>1.8485228194586352</c:v>
                </c:pt>
                <c:pt idx="192">
                  <c:v>2.0311699204930735</c:v>
                </c:pt>
                <c:pt idx="193">
                  <c:v>1.8944839229285759</c:v>
                </c:pt>
                <c:pt idx="194">
                  <c:v>1.344495244605699</c:v>
                </c:pt>
                <c:pt idx="195">
                  <c:v>1.1474576161897287</c:v>
                </c:pt>
                <c:pt idx="196">
                  <c:v>1.8260745938604386</c:v>
                </c:pt>
                <c:pt idx="197">
                  <c:v>1.82581929259904</c:v>
                </c:pt>
                <c:pt idx="198">
                  <c:v>1.8476816327438215</c:v>
                </c:pt>
                <c:pt idx="199">
                  <c:v>1.9200256269540847</c:v>
                </c:pt>
                <c:pt idx="200">
                  <c:v>1.9367425517754728</c:v>
                </c:pt>
                <c:pt idx="201">
                  <c:v>1.3090115886588387</c:v>
                </c:pt>
                <c:pt idx="202">
                  <c:v>1.1075113502790284</c:v>
                </c:pt>
                <c:pt idx="203">
                  <c:v>1.7398858864562829</c:v>
                </c:pt>
                <c:pt idx="204">
                  <c:v>2.0059379137792028</c:v>
                </c:pt>
                <c:pt idx="205">
                  <c:v>2.1166994295463848</c:v>
                </c:pt>
                <c:pt idx="206">
                  <c:v>2.0759196747577913</c:v>
                </c:pt>
                <c:pt idx="207">
                  <c:v>1.9014440288736154</c:v>
                </c:pt>
                <c:pt idx="208">
                  <c:v>1.3632976354811637</c:v>
                </c:pt>
                <c:pt idx="209">
                  <c:v>1.1567566548380144</c:v>
                </c:pt>
                <c:pt idx="210">
                  <c:v>1.809769147283423</c:v>
                </c:pt>
                <c:pt idx="211">
                  <c:v>1.797333442521684</c:v>
                </c:pt>
                <c:pt idx="212">
                  <c:v>1.8048811713618789</c:v>
                </c:pt>
                <c:pt idx="213">
                  <c:v>2.1000811982895011</c:v>
                </c:pt>
                <c:pt idx="214">
                  <c:v>2.0390167697510027</c:v>
                </c:pt>
                <c:pt idx="215">
                  <c:v>1.6024293324094443</c:v>
                </c:pt>
                <c:pt idx="216">
                  <c:v>1.3167379763779015</c:v>
                </c:pt>
                <c:pt idx="217">
                  <c:v>1.85351919202233</c:v>
                </c:pt>
                <c:pt idx="218">
                  <c:v>1.8922660629933579</c:v>
                </c:pt>
                <c:pt idx="219">
                  <c:v>1.855882684264293</c:v>
                </c:pt>
                <c:pt idx="220">
                  <c:v>1.6918908480416472</c:v>
                </c:pt>
                <c:pt idx="221">
                  <c:v>1.6896296287223733</c:v>
                </c:pt>
                <c:pt idx="222">
                  <c:v>0.94846514683857031</c:v>
                </c:pt>
                <c:pt idx="223">
                  <c:v>0.88676248377255129</c:v>
                </c:pt>
                <c:pt idx="224">
                  <c:v>1.7443528616668549</c:v>
                </c:pt>
                <c:pt idx="225">
                  <c:v>1.7031598336046754</c:v>
                </c:pt>
                <c:pt idx="226">
                  <c:v>1.6258860054387314</c:v>
                </c:pt>
                <c:pt idx="227">
                  <c:v>1.2104055016658875</c:v>
                </c:pt>
                <c:pt idx="228">
                  <c:v>1.3856886287222256</c:v>
                </c:pt>
                <c:pt idx="229">
                  <c:v>0.93298500704733456</c:v>
                </c:pt>
                <c:pt idx="230">
                  <c:v>0.95218215475199708</c:v>
                </c:pt>
                <c:pt idx="231">
                  <c:v>1.5027432479246685</c:v>
                </c:pt>
                <c:pt idx="232">
                  <c:v>1.7831571185017843</c:v>
                </c:pt>
                <c:pt idx="233">
                  <c:v>1.7384141442005758</c:v>
                </c:pt>
                <c:pt idx="234">
                  <c:v>1.6487086919735094</c:v>
                </c:pt>
                <c:pt idx="235">
                  <c:v>1.7016703192824005</c:v>
                </c:pt>
                <c:pt idx="236">
                  <c:v>1.4176790760903675</c:v>
                </c:pt>
                <c:pt idx="237">
                  <c:v>1.302339255983241</c:v>
                </c:pt>
                <c:pt idx="238">
                  <c:v>2.0561872937001211</c:v>
                </c:pt>
                <c:pt idx="239">
                  <c:v>2.2855140107082264</c:v>
                </c:pt>
                <c:pt idx="240">
                  <c:v>2.2608172467115235</c:v>
                </c:pt>
                <c:pt idx="241">
                  <c:v>2.1657066137422363</c:v>
                </c:pt>
                <c:pt idx="242">
                  <c:v>2.0578652112094948</c:v>
                </c:pt>
                <c:pt idx="243">
                  <c:v>1.4730620795539291</c:v>
                </c:pt>
                <c:pt idx="244">
                  <c:v>1.2354279916874273</c:v>
                </c:pt>
                <c:pt idx="245">
                  <c:v>1.8381783675967642</c:v>
                </c:pt>
                <c:pt idx="246">
                  <c:v>1.8353552775799533</c:v>
                </c:pt>
                <c:pt idx="247">
                  <c:v>1.6742386928134587</c:v>
                </c:pt>
                <c:pt idx="248">
                  <c:v>1.5886153527891396</c:v>
                </c:pt>
                <c:pt idx="249">
                  <c:v>1.5881527084316367</c:v>
                </c:pt>
                <c:pt idx="250">
                  <c:v>1.4942170172840454</c:v>
                </c:pt>
                <c:pt idx="251">
                  <c:v>1.4499786545543889</c:v>
                </c:pt>
                <c:pt idx="252">
                  <c:v>2.0945771074242052</c:v>
                </c:pt>
                <c:pt idx="253">
                  <c:v>1.7494324024141519</c:v>
                </c:pt>
                <c:pt idx="254">
                  <c:v>1.5569392524495995</c:v>
                </c:pt>
                <c:pt idx="255">
                  <c:v>1.7290249870413896</c:v>
                </c:pt>
                <c:pt idx="256">
                  <c:v>1.7463919856364005</c:v>
                </c:pt>
                <c:pt idx="257">
                  <c:v>1.3676187374044233</c:v>
                </c:pt>
                <c:pt idx="258">
                  <c:v>0.99029239902071931</c:v>
                </c:pt>
                <c:pt idx="259">
                  <c:v>2.0904650433094467</c:v>
                </c:pt>
                <c:pt idx="260">
                  <c:v>1.7572303317879445</c:v>
                </c:pt>
                <c:pt idx="261">
                  <c:v>1.8727060950495356</c:v>
                </c:pt>
                <c:pt idx="262">
                  <c:v>2.2280050135047444</c:v>
                </c:pt>
                <c:pt idx="263">
                  <c:v>2.0717369678321793</c:v>
                </c:pt>
                <c:pt idx="264">
                  <c:v>1.4402111995526621</c:v>
                </c:pt>
                <c:pt idx="265">
                  <c:v>1.3427620857866334</c:v>
                </c:pt>
                <c:pt idx="266">
                  <c:v>2.1906674363555556</c:v>
                </c:pt>
                <c:pt idx="267">
                  <c:v>2.2663990563777898</c:v>
                </c:pt>
                <c:pt idx="268">
                  <c:v>2.319633302724414</c:v>
                </c:pt>
                <c:pt idx="269">
                  <c:v>2.0466530677025738</c:v>
                </c:pt>
                <c:pt idx="270">
                  <c:v>1.8741707631690037</c:v>
                </c:pt>
                <c:pt idx="271">
                  <c:v>1.082028189456284</c:v>
                </c:pt>
                <c:pt idx="272">
                  <c:v>0.96655985201509165</c:v>
                </c:pt>
                <c:pt idx="273">
                  <c:v>1.5770518650903587</c:v>
                </c:pt>
                <c:pt idx="274">
                  <c:v>1.5811636315825472</c:v>
                </c:pt>
                <c:pt idx="275">
                  <c:v>1.5649074424193692</c:v>
                </c:pt>
                <c:pt idx="276">
                  <c:v>1.6114147203421449</c:v>
                </c:pt>
                <c:pt idx="277">
                  <c:v>1.6675412040611881</c:v>
                </c:pt>
                <c:pt idx="278">
                  <c:v>1.3781528394401996</c:v>
                </c:pt>
                <c:pt idx="279">
                  <c:v>1.1677807288167057</c:v>
                </c:pt>
                <c:pt idx="280">
                  <c:v>1.9406531245986485</c:v>
                </c:pt>
                <c:pt idx="281">
                  <c:v>1.6354999985819447</c:v>
                </c:pt>
                <c:pt idx="282">
                  <c:v>1.592002589172872</c:v>
                </c:pt>
                <c:pt idx="283">
                  <c:v>1.4080777927623991</c:v>
                </c:pt>
                <c:pt idx="284">
                  <c:v>1.2306101665507252</c:v>
                </c:pt>
                <c:pt idx="285">
                  <c:v>1.0166128538130044</c:v>
                </c:pt>
                <c:pt idx="286">
                  <c:v>1.0202890007064416</c:v>
                </c:pt>
                <c:pt idx="287">
                  <c:v>1.8385989524319417</c:v>
                </c:pt>
                <c:pt idx="288">
                  <c:v>1.8473921960201238</c:v>
                </c:pt>
                <c:pt idx="289">
                  <c:v>1.7506087485822754</c:v>
                </c:pt>
                <c:pt idx="290">
                  <c:v>1.9619900508750632</c:v>
                </c:pt>
                <c:pt idx="291">
                  <c:v>1.700527546039466</c:v>
                </c:pt>
                <c:pt idx="292">
                  <c:v>1.3770116300262361</c:v>
                </c:pt>
                <c:pt idx="293">
                  <c:v>1.3970948194380268</c:v>
                </c:pt>
                <c:pt idx="294">
                  <c:v>2.0914464740700796</c:v>
                </c:pt>
                <c:pt idx="295">
                  <c:v>2.015184067732235</c:v>
                </c:pt>
                <c:pt idx="296">
                  <c:v>2.0556914590694597</c:v>
                </c:pt>
                <c:pt idx="297">
                  <c:v>1.8094073547743792</c:v>
                </c:pt>
                <c:pt idx="298">
                  <c:v>1.5558725284189154</c:v>
                </c:pt>
                <c:pt idx="299">
                  <c:v>0.99238701897705017</c:v>
                </c:pt>
                <c:pt idx="300">
                  <c:v>1.069592876174946</c:v>
                </c:pt>
                <c:pt idx="301">
                  <c:v>2.1359789288622895</c:v>
                </c:pt>
                <c:pt idx="302">
                  <c:v>2.2506258081998842</c:v>
                </c:pt>
                <c:pt idx="303">
                  <c:v>2.1992149084718364</c:v>
                </c:pt>
                <c:pt idx="304">
                  <c:v>2.0576803961020076</c:v>
                </c:pt>
                <c:pt idx="305">
                  <c:v>1.258462927116387</c:v>
                </c:pt>
                <c:pt idx="306">
                  <c:v>0.9002515375281207</c:v>
                </c:pt>
                <c:pt idx="307">
                  <c:v>1.0657656702259066</c:v>
                </c:pt>
                <c:pt idx="308">
                  <c:v>1.6268822028816756</c:v>
                </c:pt>
                <c:pt idx="309">
                  <c:v>1.8784192628146161</c:v>
                </c:pt>
                <c:pt idx="310">
                  <c:v>2.0244629593548966</c:v>
                </c:pt>
                <c:pt idx="311">
                  <c:v>1.8097228979731286</c:v>
                </c:pt>
                <c:pt idx="312">
                  <c:v>1.9823130451374669</c:v>
                </c:pt>
                <c:pt idx="313">
                  <c:v>1.5563161109720278</c:v>
                </c:pt>
                <c:pt idx="314">
                  <c:v>1.4516743650348991</c:v>
                </c:pt>
                <c:pt idx="315">
                  <c:v>1.5984397254497027</c:v>
                </c:pt>
                <c:pt idx="316">
                  <c:v>1.63427359858676</c:v>
                </c:pt>
                <c:pt idx="317">
                  <c:v>1.9714278773340674</c:v>
                </c:pt>
                <c:pt idx="318">
                  <c:v>1.9630476538722283</c:v>
                </c:pt>
                <c:pt idx="319">
                  <c:v>1.8096248595702404</c:v>
                </c:pt>
                <c:pt idx="320">
                  <c:v>1.6349353797943871</c:v>
                </c:pt>
                <c:pt idx="321">
                  <c:v>1.5356798095283326</c:v>
                </c:pt>
                <c:pt idx="322">
                  <c:v>1.9849293203890974</c:v>
                </c:pt>
                <c:pt idx="323">
                  <c:v>2.0571064397512555</c:v>
                </c:pt>
                <c:pt idx="324">
                  <c:v>2.1387665365123953</c:v>
                </c:pt>
                <c:pt idx="325">
                  <c:v>2.0754700057794593</c:v>
                </c:pt>
                <c:pt idx="326">
                  <c:v>1.8469513671632904</c:v>
                </c:pt>
                <c:pt idx="327">
                  <c:v>1.1369339688911695</c:v>
                </c:pt>
                <c:pt idx="328">
                  <c:v>1.3649146230036142</c:v>
                </c:pt>
                <c:pt idx="329">
                  <c:v>2.0589578281624141</c:v>
                </c:pt>
                <c:pt idx="330">
                  <c:v>1.9239763746184624</c:v>
                </c:pt>
                <c:pt idx="331">
                  <c:v>1.6519679043196374</c:v>
                </c:pt>
                <c:pt idx="332">
                  <c:v>1.4131545978658857</c:v>
                </c:pt>
                <c:pt idx="333">
                  <c:v>1.6667661657568558</c:v>
                </c:pt>
                <c:pt idx="334">
                  <c:v>1.5640950326951601</c:v>
                </c:pt>
                <c:pt idx="335">
                  <c:v>1.8663986600908617</c:v>
                </c:pt>
                <c:pt idx="336">
                  <c:v>2.4034205612748845</c:v>
                </c:pt>
                <c:pt idx="337">
                  <c:v>2.4695698362146157</c:v>
                </c:pt>
                <c:pt idx="338">
                  <c:v>2.4388624213111716</c:v>
                </c:pt>
                <c:pt idx="339">
                  <c:v>2.2245373269046711</c:v>
                </c:pt>
                <c:pt idx="340">
                  <c:v>1.7090862080106797</c:v>
                </c:pt>
                <c:pt idx="341">
                  <c:v>1.2823703683914265</c:v>
                </c:pt>
                <c:pt idx="342">
                  <c:v>0.94324674814483911</c:v>
                </c:pt>
                <c:pt idx="343">
                  <c:v>1.6671270977652339</c:v>
                </c:pt>
                <c:pt idx="344">
                  <c:v>1.9406446460759998</c:v>
                </c:pt>
                <c:pt idx="345">
                  <c:v>2.2522032234118452</c:v>
                </c:pt>
                <c:pt idx="346">
                  <c:v>2.256306890253827</c:v>
                </c:pt>
                <c:pt idx="347">
                  <c:v>1.9225706908390761</c:v>
                </c:pt>
                <c:pt idx="348">
                  <c:v>1.1045406080577951</c:v>
                </c:pt>
                <c:pt idx="349">
                  <c:v>1.0221451183863666</c:v>
                </c:pt>
                <c:pt idx="350">
                  <c:v>2.0669489522417046</c:v>
                </c:pt>
                <c:pt idx="351">
                  <c:v>2.1304550027994038</c:v>
                </c:pt>
                <c:pt idx="352">
                  <c:v>2.0341003497323809</c:v>
                </c:pt>
                <c:pt idx="353">
                  <c:v>1.580810368989582</c:v>
                </c:pt>
                <c:pt idx="354">
                  <c:v>1.3874923085919593</c:v>
                </c:pt>
                <c:pt idx="355">
                  <c:v>1.22144861017601</c:v>
                </c:pt>
                <c:pt idx="356">
                  <c:v>1.1273005697783696</c:v>
                </c:pt>
                <c:pt idx="357">
                  <c:v>1.1127835343059913</c:v>
                </c:pt>
                <c:pt idx="358">
                  <c:v>1.0655284036389441</c:v>
                </c:pt>
                <c:pt idx="359">
                  <c:v>1.0548257367520522</c:v>
                </c:pt>
                <c:pt idx="360">
                  <c:v>1.1045017589275707</c:v>
                </c:pt>
                <c:pt idx="361">
                  <c:v>1.451094004481583</c:v>
                </c:pt>
                <c:pt idx="362">
                  <c:v>1.2893898789369513</c:v>
                </c:pt>
                <c:pt idx="363">
                  <c:v>1.0769329552528246</c:v>
                </c:pt>
                <c:pt idx="364">
                  <c:v>1.2358739138150612</c:v>
                </c:pt>
                <c:pt idx="365">
                  <c:v>1.4246265608923177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F5E-6246-8E20-E0E20340C2D7}"/>
            </c:ext>
          </c:extLst>
        </c:ser>
        <c:ser>
          <c:idx val="1"/>
          <c:order val="1"/>
          <c:tx>
            <c:v>2020</c:v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Power!$B$3:$B$154</c:f>
              <c:numCache>
                <c:formatCode>m/d/yy</c:formatCode>
                <c:ptCount val="152"/>
                <c:pt idx="0">
                  <c:v>43466</c:v>
                </c:pt>
                <c:pt idx="1">
                  <c:v>43467</c:v>
                </c:pt>
                <c:pt idx="2">
                  <c:v>43468</c:v>
                </c:pt>
                <c:pt idx="3">
                  <c:v>43469</c:v>
                </c:pt>
                <c:pt idx="4">
                  <c:v>43470</c:v>
                </c:pt>
                <c:pt idx="5">
                  <c:v>43471</c:v>
                </c:pt>
                <c:pt idx="6">
                  <c:v>43472</c:v>
                </c:pt>
                <c:pt idx="7">
                  <c:v>43473</c:v>
                </c:pt>
                <c:pt idx="8">
                  <c:v>43474</c:v>
                </c:pt>
                <c:pt idx="9">
                  <c:v>43475</c:v>
                </c:pt>
                <c:pt idx="10">
                  <c:v>43476</c:v>
                </c:pt>
                <c:pt idx="11">
                  <c:v>43477</c:v>
                </c:pt>
                <c:pt idx="12">
                  <c:v>43478</c:v>
                </c:pt>
                <c:pt idx="13">
                  <c:v>43479</c:v>
                </c:pt>
                <c:pt idx="14">
                  <c:v>43480</c:v>
                </c:pt>
                <c:pt idx="15">
                  <c:v>43481</c:v>
                </c:pt>
                <c:pt idx="16">
                  <c:v>43482</c:v>
                </c:pt>
                <c:pt idx="17">
                  <c:v>43483</c:v>
                </c:pt>
                <c:pt idx="18">
                  <c:v>43484</c:v>
                </c:pt>
                <c:pt idx="19">
                  <c:v>43485</c:v>
                </c:pt>
                <c:pt idx="20">
                  <c:v>43486</c:v>
                </c:pt>
                <c:pt idx="21">
                  <c:v>43487</c:v>
                </c:pt>
                <c:pt idx="22">
                  <c:v>43488</c:v>
                </c:pt>
                <c:pt idx="23">
                  <c:v>43489</c:v>
                </c:pt>
                <c:pt idx="24">
                  <c:v>43490</c:v>
                </c:pt>
                <c:pt idx="25">
                  <c:v>43491</c:v>
                </c:pt>
                <c:pt idx="26">
                  <c:v>43492</c:v>
                </c:pt>
                <c:pt idx="27">
                  <c:v>43493</c:v>
                </c:pt>
                <c:pt idx="28">
                  <c:v>43494</c:v>
                </c:pt>
                <c:pt idx="29">
                  <c:v>43495</c:v>
                </c:pt>
                <c:pt idx="30">
                  <c:v>43496</c:v>
                </c:pt>
                <c:pt idx="31">
                  <c:v>43497</c:v>
                </c:pt>
                <c:pt idx="32">
                  <c:v>43498</c:v>
                </c:pt>
                <c:pt idx="33">
                  <c:v>43499</c:v>
                </c:pt>
                <c:pt idx="34">
                  <c:v>43500</c:v>
                </c:pt>
                <c:pt idx="35">
                  <c:v>43501</c:v>
                </c:pt>
                <c:pt idx="36">
                  <c:v>43502</c:v>
                </c:pt>
                <c:pt idx="37">
                  <c:v>43503</c:v>
                </c:pt>
                <c:pt idx="38">
                  <c:v>43504</c:v>
                </c:pt>
                <c:pt idx="39">
                  <c:v>43505</c:v>
                </c:pt>
                <c:pt idx="40">
                  <c:v>43506</c:v>
                </c:pt>
                <c:pt idx="41">
                  <c:v>43507</c:v>
                </c:pt>
                <c:pt idx="42">
                  <c:v>43508</c:v>
                </c:pt>
                <c:pt idx="43">
                  <c:v>43509</c:v>
                </c:pt>
                <c:pt idx="44">
                  <c:v>43510</c:v>
                </c:pt>
                <c:pt idx="45">
                  <c:v>43511</c:v>
                </c:pt>
                <c:pt idx="46">
                  <c:v>43512</c:v>
                </c:pt>
                <c:pt idx="47">
                  <c:v>43513</c:v>
                </c:pt>
                <c:pt idx="48">
                  <c:v>43514</c:v>
                </c:pt>
                <c:pt idx="49">
                  <c:v>43515</c:v>
                </c:pt>
                <c:pt idx="50">
                  <c:v>43516</c:v>
                </c:pt>
                <c:pt idx="51">
                  <c:v>43517</c:v>
                </c:pt>
                <c:pt idx="52">
                  <c:v>43518</c:v>
                </c:pt>
                <c:pt idx="53">
                  <c:v>43519</c:v>
                </c:pt>
                <c:pt idx="54">
                  <c:v>43520</c:v>
                </c:pt>
                <c:pt idx="55">
                  <c:v>43521</c:v>
                </c:pt>
                <c:pt idx="56">
                  <c:v>43522</c:v>
                </c:pt>
                <c:pt idx="57">
                  <c:v>43523</c:v>
                </c:pt>
                <c:pt idx="58">
                  <c:v>43524</c:v>
                </c:pt>
                <c:pt idx="60">
                  <c:v>43525</c:v>
                </c:pt>
                <c:pt idx="61">
                  <c:v>43526</c:v>
                </c:pt>
                <c:pt idx="62">
                  <c:v>43527</c:v>
                </c:pt>
                <c:pt idx="63">
                  <c:v>43528</c:v>
                </c:pt>
                <c:pt idx="64">
                  <c:v>43529</c:v>
                </c:pt>
                <c:pt idx="65">
                  <c:v>43530</c:v>
                </c:pt>
                <c:pt idx="66">
                  <c:v>43531</c:v>
                </c:pt>
                <c:pt idx="67">
                  <c:v>43532</c:v>
                </c:pt>
                <c:pt idx="68">
                  <c:v>43533</c:v>
                </c:pt>
                <c:pt idx="69">
                  <c:v>43534</c:v>
                </c:pt>
                <c:pt idx="70">
                  <c:v>43535</c:v>
                </c:pt>
                <c:pt idx="71">
                  <c:v>43536</c:v>
                </c:pt>
                <c:pt idx="72">
                  <c:v>43537</c:v>
                </c:pt>
                <c:pt idx="73">
                  <c:v>43538</c:v>
                </c:pt>
                <c:pt idx="74">
                  <c:v>43539</c:v>
                </c:pt>
                <c:pt idx="75">
                  <c:v>43540</c:v>
                </c:pt>
                <c:pt idx="76">
                  <c:v>43541</c:v>
                </c:pt>
                <c:pt idx="77">
                  <c:v>43542</c:v>
                </c:pt>
                <c:pt idx="78">
                  <c:v>43543</c:v>
                </c:pt>
                <c:pt idx="79">
                  <c:v>43544</c:v>
                </c:pt>
                <c:pt idx="80">
                  <c:v>43545</c:v>
                </c:pt>
                <c:pt idx="81">
                  <c:v>43546</c:v>
                </c:pt>
                <c:pt idx="82">
                  <c:v>43547</c:v>
                </c:pt>
                <c:pt idx="83">
                  <c:v>43548</c:v>
                </c:pt>
                <c:pt idx="84">
                  <c:v>43549</c:v>
                </c:pt>
                <c:pt idx="85">
                  <c:v>43550</c:v>
                </c:pt>
                <c:pt idx="86">
                  <c:v>43551</c:v>
                </c:pt>
                <c:pt idx="87">
                  <c:v>43552</c:v>
                </c:pt>
                <c:pt idx="88">
                  <c:v>43553</c:v>
                </c:pt>
                <c:pt idx="89">
                  <c:v>43554</c:v>
                </c:pt>
                <c:pt idx="90">
                  <c:v>43555</c:v>
                </c:pt>
                <c:pt idx="91">
                  <c:v>43556</c:v>
                </c:pt>
                <c:pt idx="92">
                  <c:v>43557</c:v>
                </c:pt>
                <c:pt idx="93">
                  <c:v>43558</c:v>
                </c:pt>
                <c:pt idx="94">
                  <c:v>43559</c:v>
                </c:pt>
                <c:pt idx="95">
                  <c:v>43560</c:v>
                </c:pt>
                <c:pt idx="96">
                  <c:v>43561</c:v>
                </c:pt>
                <c:pt idx="97">
                  <c:v>43562</c:v>
                </c:pt>
                <c:pt idx="98">
                  <c:v>43563</c:v>
                </c:pt>
                <c:pt idx="99">
                  <c:v>43564</c:v>
                </c:pt>
                <c:pt idx="100">
                  <c:v>43565</c:v>
                </c:pt>
                <c:pt idx="101">
                  <c:v>43566</c:v>
                </c:pt>
                <c:pt idx="102">
                  <c:v>43567</c:v>
                </c:pt>
                <c:pt idx="103">
                  <c:v>43568</c:v>
                </c:pt>
                <c:pt idx="104">
                  <c:v>43569</c:v>
                </c:pt>
                <c:pt idx="105">
                  <c:v>43570</c:v>
                </c:pt>
                <c:pt idx="106">
                  <c:v>43571</c:v>
                </c:pt>
                <c:pt idx="107">
                  <c:v>43572</c:v>
                </c:pt>
                <c:pt idx="108">
                  <c:v>43573</c:v>
                </c:pt>
                <c:pt idx="109">
                  <c:v>43574</c:v>
                </c:pt>
                <c:pt idx="110">
                  <c:v>43575</c:v>
                </c:pt>
                <c:pt idx="111">
                  <c:v>43576</c:v>
                </c:pt>
                <c:pt idx="112">
                  <c:v>43577</c:v>
                </c:pt>
                <c:pt idx="113">
                  <c:v>43578</c:v>
                </c:pt>
                <c:pt idx="114">
                  <c:v>43579</c:v>
                </c:pt>
                <c:pt idx="115">
                  <c:v>43580</c:v>
                </c:pt>
                <c:pt idx="116">
                  <c:v>43581</c:v>
                </c:pt>
                <c:pt idx="117">
                  <c:v>43582</c:v>
                </c:pt>
                <c:pt idx="118">
                  <c:v>43583</c:v>
                </c:pt>
                <c:pt idx="119">
                  <c:v>43584</c:v>
                </c:pt>
                <c:pt idx="120">
                  <c:v>43585</c:v>
                </c:pt>
                <c:pt idx="121">
                  <c:v>43586</c:v>
                </c:pt>
                <c:pt idx="122">
                  <c:v>43587</c:v>
                </c:pt>
                <c:pt idx="123">
                  <c:v>43588</c:v>
                </c:pt>
                <c:pt idx="124">
                  <c:v>43589</c:v>
                </c:pt>
                <c:pt idx="125">
                  <c:v>43590</c:v>
                </c:pt>
                <c:pt idx="126">
                  <c:v>43591</c:v>
                </c:pt>
                <c:pt idx="127">
                  <c:v>43592</c:v>
                </c:pt>
                <c:pt idx="128">
                  <c:v>43593</c:v>
                </c:pt>
                <c:pt idx="129">
                  <c:v>43594</c:v>
                </c:pt>
                <c:pt idx="130">
                  <c:v>43595</c:v>
                </c:pt>
                <c:pt idx="131">
                  <c:v>43596</c:v>
                </c:pt>
                <c:pt idx="132">
                  <c:v>43597</c:v>
                </c:pt>
                <c:pt idx="133">
                  <c:v>43598</c:v>
                </c:pt>
                <c:pt idx="134">
                  <c:v>43599</c:v>
                </c:pt>
                <c:pt idx="135">
                  <c:v>43600</c:v>
                </c:pt>
                <c:pt idx="136">
                  <c:v>43601</c:v>
                </c:pt>
                <c:pt idx="137">
                  <c:v>43602</c:v>
                </c:pt>
                <c:pt idx="138">
                  <c:v>43603</c:v>
                </c:pt>
                <c:pt idx="139">
                  <c:v>43604</c:v>
                </c:pt>
                <c:pt idx="140">
                  <c:v>43605</c:v>
                </c:pt>
                <c:pt idx="141">
                  <c:v>43606</c:v>
                </c:pt>
                <c:pt idx="142">
                  <c:v>43607</c:v>
                </c:pt>
                <c:pt idx="143">
                  <c:v>43608</c:v>
                </c:pt>
                <c:pt idx="144">
                  <c:v>43609</c:v>
                </c:pt>
                <c:pt idx="145">
                  <c:v>43610</c:v>
                </c:pt>
                <c:pt idx="146">
                  <c:v>43611</c:v>
                </c:pt>
                <c:pt idx="147">
                  <c:v>43612</c:v>
                </c:pt>
                <c:pt idx="148">
                  <c:v>43613</c:v>
                </c:pt>
                <c:pt idx="149">
                  <c:v>43614</c:v>
                </c:pt>
                <c:pt idx="150">
                  <c:v>43615</c:v>
                </c:pt>
                <c:pt idx="151">
                  <c:v>43616</c:v>
                </c:pt>
              </c:numCache>
            </c:numRef>
          </c:cat>
          <c:val>
            <c:numRef>
              <c:f>Industry!$Q$3:$Q$368</c:f>
              <c:numCache>
                <c:formatCode>0.00</c:formatCode>
                <c:ptCount val="366"/>
                <c:pt idx="0">
                  <c:v>1.135823004820776</c:v>
                </c:pt>
                <c:pt idx="1">
                  <c:v>1.324977866237032</c:v>
                </c:pt>
                <c:pt idx="2">
                  <c:v>1.241653709623094</c:v>
                </c:pt>
                <c:pt idx="3">
                  <c:v>1.0953523396698595</c:v>
                </c:pt>
                <c:pt idx="4">
                  <c:v>1.2194295179166272</c:v>
                </c:pt>
                <c:pt idx="5">
                  <c:v>1.5247505121251259</c:v>
                </c:pt>
                <c:pt idx="6">
                  <c:v>1.7655562809607528</c:v>
                </c:pt>
                <c:pt idx="7">
                  <c:v>1.9157963126018682</c:v>
                </c:pt>
                <c:pt idx="8">
                  <c:v>1.7310285729055424</c:v>
                </c:pt>
                <c:pt idx="9">
                  <c:v>1.7413747890181994</c:v>
                </c:pt>
                <c:pt idx="10">
                  <c:v>1.3340629368868648</c:v>
                </c:pt>
                <c:pt idx="11">
                  <c:v>1.084063142437254</c:v>
                </c:pt>
                <c:pt idx="12">
                  <c:v>1.7443023133815594</c:v>
                </c:pt>
                <c:pt idx="13">
                  <c:v>1.4263439918395799</c:v>
                </c:pt>
                <c:pt idx="14">
                  <c:v>1.4477620551684158</c:v>
                </c:pt>
                <c:pt idx="15">
                  <c:v>1.6722150961301707</c:v>
                </c:pt>
                <c:pt idx="16">
                  <c:v>1.7115708599369557</c:v>
                </c:pt>
                <c:pt idx="17">
                  <c:v>1.5116203348511796</c:v>
                </c:pt>
                <c:pt idx="18">
                  <c:v>1.4787907370568283</c:v>
                </c:pt>
                <c:pt idx="19">
                  <c:v>2.2342469654058084</c:v>
                </c:pt>
                <c:pt idx="20">
                  <c:v>2.273300007258177</c:v>
                </c:pt>
                <c:pt idx="21">
                  <c:v>2.4115539664101284</c:v>
                </c:pt>
                <c:pt idx="22">
                  <c:v>2.4650680278247821</c:v>
                </c:pt>
                <c:pt idx="23">
                  <c:v>2.4582177644809855</c:v>
                </c:pt>
                <c:pt idx="24">
                  <c:v>1.9225205283979343</c:v>
                </c:pt>
                <c:pt idx="25">
                  <c:v>1.5850618451402705</c:v>
                </c:pt>
                <c:pt idx="26">
                  <c:v>1.7951962283025968</c:v>
                </c:pt>
                <c:pt idx="27">
                  <c:v>1.4978009145598756</c:v>
                </c:pt>
                <c:pt idx="28">
                  <c:v>1.4132301677672723</c:v>
                </c:pt>
                <c:pt idx="29">
                  <c:v>1.4043359051522319</c:v>
                </c:pt>
                <c:pt idx="30">
                  <c:v>1.2581989316949924</c:v>
                </c:pt>
                <c:pt idx="31">
                  <c:v>1.1874754842747868</c:v>
                </c:pt>
                <c:pt idx="32">
                  <c:v>1.2930785743040603</c:v>
                </c:pt>
                <c:pt idx="33">
                  <c:v>1.8550512641671619</c:v>
                </c:pt>
                <c:pt idx="34">
                  <c:v>1.9788695241545688</c:v>
                </c:pt>
                <c:pt idx="35">
                  <c:v>2.5582074000942985</c:v>
                </c:pt>
                <c:pt idx="36">
                  <c:v>2.8513224242114128</c:v>
                </c:pt>
                <c:pt idx="37">
                  <c:v>2.6325123787302767</c:v>
                </c:pt>
                <c:pt idx="38">
                  <c:v>1.7496611573067813</c:v>
                </c:pt>
                <c:pt idx="39">
                  <c:v>1.1954881652057654</c:v>
                </c:pt>
                <c:pt idx="40">
                  <c:v>1.4936156491406944</c:v>
                </c:pt>
                <c:pt idx="41">
                  <c:v>1.538763682504328</c:v>
                </c:pt>
                <c:pt idx="42">
                  <c:v>1.800978174991561</c:v>
                </c:pt>
                <c:pt idx="43">
                  <c:v>2.1685012677045648</c:v>
                </c:pt>
                <c:pt idx="44">
                  <c:v>2.4103244635052277</c:v>
                </c:pt>
                <c:pt idx="45">
                  <c:v>1.2098569349792074</c:v>
                </c:pt>
                <c:pt idx="46">
                  <c:v>1.0154856779138262</c:v>
                </c:pt>
                <c:pt idx="47">
                  <c:v>1.6436910212053337</c:v>
                </c:pt>
                <c:pt idx="48">
                  <c:v>1.5853437813410447</c:v>
                </c:pt>
                <c:pt idx="49">
                  <c:v>1.9388055799069972</c:v>
                </c:pt>
                <c:pt idx="50">
                  <c:v>1.7758695496590096</c:v>
                </c:pt>
                <c:pt idx="51">
                  <c:v>1.5502812354362487</c:v>
                </c:pt>
                <c:pt idx="52">
                  <c:v>1.1523291796961428</c:v>
                </c:pt>
                <c:pt idx="53">
                  <c:v>1.0829767668533385</c:v>
                </c:pt>
                <c:pt idx="54">
                  <c:v>1.7720114043249886</c:v>
                </c:pt>
                <c:pt idx="55">
                  <c:v>1.7210238422218023</c:v>
                </c:pt>
                <c:pt idx="56">
                  <c:v>2.1734220745089541</c:v>
                </c:pt>
                <c:pt idx="57">
                  <c:v>2.3773024415894275</c:v>
                </c:pt>
                <c:pt idx="58">
                  <c:v>2.0990599832610153</c:v>
                </c:pt>
                <c:pt idx="59">
                  <c:v>1.1097027739215799</c:v>
                </c:pt>
                <c:pt idx="60">
                  <c:v>0.84404144551575089</c:v>
                </c:pt>
                <c:pt idx="61">
                  <c:v>2.056871412701299</c:v>
                </c:pt>
                <c:pt idx="62">
                  <c:v>2.2278183466937889</c:v>
                </c:pt>
                <c:pt idx="63">
                  <c:v>2.4317113908984398</c:v>
                </c:pt>
                <c:pt idx="64">
                  <c:v>2.2135248379781571</c:v>
                </c:pt>
                <c:pt idx="65">
                  <c:v>1.9667378845550794</c:v>
                </c:pt>
                <c:pt idx="66">
                  <c:v>1.4567738142546156</c:v>
                </c:pt>
                <c:pt idx="67">
                  <c:v>0.90785278729977259</c:v>
                </c:pt>
                <c:pt idx="68">
                  <c:v>1.868179702299988</c:v>
                </c:pt>
                <c:pt idx="69">
                  <c:v>1.4382824628548418</c:v>
                </c:pt>
                <c:pt idx="70">
                  <c:v>1.4006836193671983</c:v>
                </c:pt>
                <c:pt idx="71">
                  <c:v>1.1670001392572986</c:v>
                </c:pt>
                <c:pt idx="72">
                  <c:v>1.4533140872020385</c:v>
                </c:pt>
                <c:pt idx="73">
                  <c:v>1.331690470710126</c:v>
                </c:pt>
                <c:pt idx="74">
                  <c:v>0.91494003829806747</c:v>
                </c:pt>
                <c:pt idx="75">
                  <c:v>1.7649526006765608</c:v>
                </c:pt>
                <c:pt idx="76">
                  <c:v>1.6982593735336087</c:v>
                </c:pt>
                <c:pt idx="77">
                  <c:v>1.5758950404174266</c:v>
                </c:pt>
                <c:pt idx="78">
                  <c:v>1.9358794044893781</c:v>
                </c:pt>
                <c:pt idx="79">
                  <c:v>1.596365367797334</c:v>
                </c:pt>
                <c:pt idx="80">
                  <c:v>0.85562492053316552</c:v>
                </c:pt>
                <c:pt idx="81">
                  <c:v>0.8589178018198439</c:v>
                </c:pt>
                <c:pt idx="82">
                  <c:v>1.0795631321180761</c:v>
                </c:pt>
                <c:pt idx="83">
                  <c:v>1.1787974947892368</c:v>
                </c:pt>
                <c:pt idx="84">
                  <c:v>1.3224771622521547</c:v>
                </c:pt>
                <c:pt idx="85">
                  <c:v>1.3263994658917688</c:v>
                </c:pt>
                <c:pt idx="86">
                  <c:v>1.3048345225533613</c:v>
                </c:pt>
                <c:pt idx="87">
                  <c:v>0.9063138496052221</c:v>
                </c:pt>
                <c:pt idx="88">
                  <c:v>0.78154756810910997</c:v>
                </c:pt>
                <c:pt idx="89">
                  <c:v>1.366812178401378</c:v>
                </c:pt>
                <c:pt idx="90">
                  <c:v>1.605253856109051</c:v>
                </c:pt>
                <c:pt idx="91">
                  <c:v>1.7664705973139578</c:v>
                </c:pt>
                <c:pt idx="92">
                  <c:v>1.4656784307893393</c:v>
                </c:pt>
                <c:pt idx="93">
                  <c:v>1.5126658817965615</c:v>
                </c:pt>
                <c:pt idx="94">
                  <c:v>1.2354651018016327</c:v>
                </c:pt>
                <c:pt idx="95">
                  <c:v>0.85793013278641284</c:v>
                </c:pt>
                <c:pt idx="96">
                  <c:v>0.95259898669096699</c:v>
                </c:pt>
                <c:pt idx="97">
                  <c:v>1.4807200376378535</c:v>
                </c:pt>
                <c:pt idx="98">
                  <c:v>1.5304331218417451</c:v>
                </c:pt>
                <c:pt idx="99">
                  <c:v>1.4820210862307326</c:v>
                </c:pt>
                <c:pt idx="100">
                  <c:v>1.213599874678134</c:v>
                </c:pt>
                <c:pt idx="101">
                  <c:v>1.0464215049631771</c:v>
                </c:pt>
                <c:pt idx="102">
                  <c:v>0.92932948949355154</c:v>
                </c:pt>
                <c:pt idx="103">
                  <c:v>0.75271853584049186</c:v>
                </c:pt>
                <c:pt idx="104">
                  <c:v>1.1541472385257008</c:v>
                </c:pt>
                <c:pt idx="105">
                  <c:v>1.1689342279573613</c:v>
                </c:pt>
                <c:pt idx="106">
                  <c:v>1.4013855659662047</c:v>
                </c:pt>
                <c:pt idx="107">
                  <c:v>1.3848140877298802</c:v>
                </c:pt>
                <c:pt idx="108">
                  <c:v>1.1314897849392691</c:v>
                </c:pt>
                <c:pt idx="109">
                  <c:v>0.92490671776992117</c:v>
                </c:pt>
                <c:pt idx="110">
                  <c:v>0.94036933391707234</c:v>
                </c:pt>
                <c:pt idx="111">
                  <c:v>0.90840692884052976</c:v>
                </c:pt>
                <c:pt idx="112">
                  <c:v>0.98709257025444042</c:v>
                </c:pt>
                <c:pt idx="113">
                  <c:v>1.3491059139433492</c:v>
                </c:pt>
                <c:pt idx="114">
                  <c:v>1.253685832765379</c:v>
                </c:pt>
                <c:pt idx="115">
                  <c:v>1.0235780380567903</c:v>
                </c:pt>
                <c:pt idx="116">
                  <c:v>1.089485222154535</c:v>
                </c:pt>
                <c:pt idx="117">
                  <c:v>1.5143310665655954</c:v>
                </c:pt>
                <c:pt idx="118">
                  <c:v>1.6302261524975536</c:v>
                </c:pt>
                <c:pt idx="119">
                  <c:v>1.4851210282375156</c:v>
                </c:pt>
                <c:pt idx="120">
                  <c:v>1.1206540391052449</c:v>
                </c:pt>
                <c:pt idx="121">
                  <c:v>0.91517572992426055</c:v>
                </c:pt>
                <c:pt idx="122">
                  <c:v>0.91531082850674084</c:v>
                </c:pt>
                <c:pt idx="123">
                  <c:v>0.9970083112491489</c:v>
                </c:pt>
                <c:pt idx="124">
                  <c:v>1.4552266787273771</c:v>
                </c:pt>
                <c:pt idx="125">
                  <c:v>1.3507059137888304</c:v>
                </c:pt>
                <c:pt idx="126">
                  <c:v>1.4110426483238896</c:v>
                </c:pt>
                <c:pt idx="127">
                  <c:v>1.5448431366869564</c:v>
                </c:pt>
                <c:pt idx="128">
                  <c:v>1.5961316758991979</c:v>
                </c:pt>
                <c:pt idx="129">
                  <c:v>1.319230475162555</c:v>
                </c:pt>
                <c:pt idx="130">
                  <c:v>0.93479913809521265</c:v>
                </c:pt>
                <c:pt idx="131">
                  <c:v>1.0138525111360428</c:v>
                </c:pt>
                <c:pt idx="132">
                  <c:v>1.4627560404544673</c:v>
                </c:pt>
                <c:pt idx="133">
                  <c:v>1.7160670659304591</c:v>
                </c:pt>
                <c:pt idx="134">
                  <c:v>1.5716458087786016</c:v>
                </c:pt>
                <c:pt idx="135">
                  <c:v>1.432034140754185</c:v>
                </c:pt>
                <c:pt idx="136">
                  <c:v>1.0599575793096159</c:v>
                </c:pt>
                <c:pt idx="137">
                  <c:v>0.92877263851662539</c:v>
                </c:pt>
                <c:pt idx="138">
                  <c:v>1.3105232340521173</c:v>
                </c:pt>
                <c:pt idx="139">
                  <c:v>1.5799011132833358</c:v>
                </c:pt>
                <c:pt idx="140">
                  <c:v>1.7150740769615087</c:v>
                </c:pt>
                <c:pt idx="141">
                  <c:v>1.2566521847100438</c:v>
                </c:pt>
                <c:pt idx="142">
                  <c:v>1.0836579480878192</c:v>
                </c:pt>
                <c:pt idx="143">
                  <c:v>0.87793414808891301</c:v>
                </c:pt>
                <c:pt idx="144">
                  <c:v>0.79188640617669437</c:v>
                </c:pt>
                <c:pt idx="145">
                  <c:v>1.3380089147440042</c:v>
                </c:pt>
                <c:pt idx="146">
                  <c:v>1.6796844023710802</c:v>
                </c:pt>
                <c:pt idx="147">
                  <c:v>1.6108528183205117</c:v>
                </c:pt>
                <c:pt idx="148">
                  <c:v>1.4495126204400639</c:v>
                </c:pt>
                <c:pt idx="149">
                  <c:v>1.4449828989815034</c:v>
                </c:pt>
                <c:pt idx="150">
                  <c:v>1.0097122878785347</c:v>
                </c:pt>
                <c:pt idx="151">
                  <c:v>0.91574594155191058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F5E-6246-8E20-E0E20340C2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39330287"/>
        <c:axId val="2139230591"/>
      </c:lineChart>
      <c:dateAx>
        <c:axId val="2139330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mmm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N"/>
          </a:p>
        </c:txPr>
        <c:crossAx val="2139230591"/>
        <c:crosses val="autoZero"/>
        <c:auto val="1"/>
        <c:lblOffset val="100"/>
        <c:baseTimeUnit val="days"/>
        <c:majorUnit val="1"/>
        <c:majorTimeUnit val="months"/>
      </c:dateAx>
      <c:valAx>
        <c:axId val="2139230591"/>
        <c:scaling>
          <c:orientation val="minMax"/>
        </c:scaling>
        <c:delete val="0"/>
        <c:axPos val="l"/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N"/>
          </a:p>
        </c:txPr>
        <c:crossAx val="21393302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4886877964776746"/>
          <c:y val="0.16255762467154694"/>
          <c:w val="0.25223543711241925"/>
          <c:h val="4.6989719066757009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CN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altLang="zh-CN"/>
              <a:t>Russia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2019</c:v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Power!$B$3:$B$154</c:f>
              <c:numCache>
                <c:formatCode>m/d/yy</c:formatCode>
                <c:ptCount val="152"/>
                <c:pt idx="0">
                  <c:v>43466</c:v>
                </c:pt>
                <c:pt idx="1">
                  <c:v>43467</c:v>
                </c:pt>
                <c:pt idx="2">
                  <c:v>43468</c:v>
                </c:pt>
                <c:pt idx="3">
                  <c:v>43469</c:v>
                </c:pt>
                <c:pt idx="4">
                  <c:v>43470</c:v>
                </c:pt>
                <c:pt idx="5">
                  <c:v>43471</c:v>
                </c:pt>
                <c:pt idx="6">
                  <c:v>43472</c:v>
                </c:pt>
                <c:pt idx="7">
                  <c:v>43473</c:v>
                </c:pt>
                <c:pt idx="8">
                  <c:v>43474</c:v>
                </c:pt>
                <c:pt idx="9">
                  <c:v>43475</c:v>
                </c:pt>
                <c:pt idx="10">
                  <c:v>43476</c:v>
                </c:pt>
                <c:pt idx="11">
                  <c:v>43477</c:v>
                </c:pt>
                <c:pt idx="12">
                  <c:v>43478</c:v>
                </c:pt>
                <c:pt idx="13">
                  <c:v>43479</c:v>
                </c:pt>
                <c:pt idx="14">
                  <c:v>43480</c:v>
                </c:pt>
                <c:pt idx="15">
                  <c:v>43481</c:v>
                </c:pt>
                <c:pt idx="16">
                  <c:v>43482</c:v>
                </c:pt>
                <c:pt idx="17">
                  <c:v>43483</c:v>
                </c:pt>
                <c:pt idx="18">
                  <c:v>43484</c:v>
                </c:pt>
                <c:pt idx="19">
                  <c:v>43485</c:v>
                </c:pt>
                <c:pt idx="20">
                  <c:v>43486</c:v>
                </c:pt>
                <c:pt idx="21">
                  <c:v>43487</c:v>
                </c:pt>
                <c:pt idx="22">
                  <c:v>43488</c:v>
                </c:pt>
                <c:pt idx="23">
                  <c:v>43489</c:v>
                </c:pt>
                <c:pt idx="24">
                  <c:v>43490</c:v>
                </c:pt>
                <c:pt idx="25">
                  <c:v>43491</c:v>
                </c:pt>
                <c:pt idx="26">
                  <c:v>43492</c:v>
                </c:pt>
                <c:pt idx="27">
                  <c:v>43493</c:v>
                </c:pt>
                <c:pt idx="28">
                  <c:v>43494</c:v>
                </c:pt>
                <c:pt idx="29">
                  <c:v>43495</c:v>
                </c:pt>
                <c:pt idx="30">
                  <c:v>43496</c:v>
                </c:pt>
                <c:pt idx="31">
                  <c:v>43497</c:v>
                </c:pt>
                <c:pt idx="32">
                  <c:v>43498</c:v>
                </c:pt>
                <c:pt idx="33">
                  <c:v>43499</c:v>
                </c:pt>
                <c:pt idx="34">
                  <c:v>43500</c:v>
                </c:pt>
                <c:pt idx="35">
                  <c:v>43501</c:v>
                </c:pt>
                <c:pt idx="36">
                  <c:v>43502</c:v>
                </c:pt>
                <c:pt idx="37">
                  <c:v>43503</c:v>
                </c:pt>
                <c:pt idx="38">
                  <c:v>43504</c:v>
                </c:pt>
                <c:pt idx="39">
                  <c:v>43505</c:v>
                </c:pt>
                <c:pt idx="40">
                  <c:v>43506</c:v>
                </c:pt>
                <c:pt idx="41">
                  <c:v>43507</c:v>
                </c:pt>
                <c:pt idx="42">
                  <c:v>43508</c:v>
                </c:pt>
                <c:pt idx="43">
                  <c:v>43509</c:v>
                </c:pt>
                <c:pt idx="44">
                  <c:v>43510</c:v>
                </c:pt>
                <c:pt idx="45">
                  <c:v>43511</c:v>
                </c:pt>
                <c:pt idx="46">
                  <c:v>43512</c:v>
                </c:pt>
                <c:pt idx="47">
                  <c:v>43513</c:v>
                </c:pt>
                <c:pt idx="48">
                  <c:v>43514</c:v>
                </c:pt>
                <c:pt idx="49">
                  <c:v>43515</c:v>
                </c:pt>
                <c:pt idx="50">
                  <c:v>43516</c:v>
                </c:pt>
                <c:pt idx="51">
                  <c:v>43517</c:v>
                </c:pt>
                <c:pt idx="52">
                  <c:v>43518</c:v>
                </c:pt>
                <c:pt idx="53">
                  <c:v>43519</c:v>
                </c:pt>
                <c:pt idx="54">
                  <c:v>43520</c:v>
                </c:pt>
                <c:pt idx="55">
                  <c:v>43521</c:v>
                </c:pt>
                <c:pt idx="56">
                  <c:v>43522</c:v>
                </c:pt>
                <c:pt idx="57">
                  <c:v>43523</c:v>
                </c:pt>
                <c:pt idx="58">
                  <c:v>43524</c:v>
                </c:pt>
                <c:pt idx="60">
                  <c:v>43525</c:v>
                </c:pt>
                <c:pt idx="61">
                  <c:v>43526</c:v>
                </c:pt>
                <c:pt idx="62">
                  <c:v>43527</c:v>
                </c:pt>
                <c:pt idx="63">
                  <c:v>43528</c:v>
                </c:pt>
                <c:pt idx="64">
                  <c:v>43529</c:v>
                </c:pt>
                <c:pt idx="65">
                  <c:v>43530</c:v>
                </c:pt>
                <c:pt idx="66">
                  <c:v>43531</c:v>
                </c:pt>
                <c:pt idx="67">
                  <c:v>43532</c:v>
                </c:pt>
                <c:pt idx="68">
                  <c:v>43533</c:v>
                </c:pt>
                <c:pt idx="69">
                  <c:v>43534</c:v>
                </c:pt>
                <c:pt idx="70">
                  <c:v>43535</c:v>
                </c:pt>
                <c:pt idx="71">
                  <c:v>43536</c:v>
                </c:pt>
                <c:pt idx="72">
                  <c:v>43537</c:v>
                </c:pt>
                <c:pt idx="73">
                  <c:v>43538</c:v>
                </c:pt>
                <c:pt idx="74">
                  <c:v>43539</c:v>
                </c:pt>
                <c:pt idx="75">
                  <c:v>43540</c:v>
                </c:pt>
                <c:pt idx="76">
                  <c:v>43541</c:v>
                </c:pt>
                <c:pt idx="77">
                  <c:v>43542</c:v>
                </c:pt>
                <c:pt idx="78">
                  <c:v>43543</c:v>
                </c:pt>
                <c:pt idx="79">
                  <c:v>43544</c:v>
                </c:pt>
                <c:pt idx="80">
                  <c:v>43545</c:v>
                </c:pt>
                <c:pt idx="81">
                  <c:v>43546</c:v>
                </c:pt>
                <c:pt idx="82">
                  <c:v>43547</c:v>
                </c:pt>
                <c:pt idx="83">
                  <c:v>43548</c:v>
                </c:pt>
                <c:pt idx="84">
                  <c:v>43549</c:v>
                </c:pt>
                <c:pt idx="85">
                  <c:v>43550</c:v>
                </c:pt>
                <c:pt idx="86">
                  <c:v>43551</c:v>
                </c:pt>
                <c:pt idx="87">
                  <c:v>43552</c:v>
                </c:pt>
                <c:pt idx="88">
                  <c:v>43553</c:v>
                </c:pt>
                <c:pt idx="89">
                  <c:v>43554</c:v>
                </c:pt>
                <c:pt idx="90">
                  <c:v>43555</c:v>
                </c:pt>
                <c:pt idx="91">
                  <c:v>43556</c:v>
                </c:pt>
                <c:pt idx="92">
                  <c:v>43557</c:v>
                </c:pt>
                <c:pt idx="93">
                  <c:v>43558</c:v>
                </c:pt>
                <c:pt idx="94">
                  <c:v>43559</c:v>
                </c:pt>
                <c:pt idx="95">
                  <c:v>43560</c:v>
                </c:pt>
                <c:pt idx="96">
                  <c:v>43561</c:v>
                </c:pt>
                <c:pt idx="97">
                  <c:v>43562</c:v>
                </c:pt>
                <c:pt idx="98">
                  <c:v>43563</c:v>
                </c:pt>
                <c:pt idx="99">
                  <c:v>43564</c:v>
                </c:pt>
                <c:pt idx="100">
                  <c:v>43565</c:v>
                </c:pt>
                <c:pt idx="101">
                  <c:v>43566</c:v>
                </c:pt>
                <c:pt idx="102">
                  <c:v>43567</c:v>
                </c:pt>
                <c:pt idx="103">
                  <c:v>43568</c:v>
                </c:pt>
                <c:pt idx="104">
                  <c:v>43569</c:v>
                </c:pt>
                <c:pt idx="105">
                  <c:v>43570</c:v>
                </c:pt>
                <c:pt idx="106">
                  <c:v>43571</c:v>
                </c:pt>
                <c:pt idx="107">
                  <c:v>43572</c:v>
                </c:pt>
                <c:pt idx="108">
                  <c:v>43573</c:v>
                </c:pt>
                <c:pt idx="109">
                  <c:v>43574</c:v>
                </c:pt>
                <c:pt idx="110">
                  <c:v>43575</c:v>
                </c:pt>
                <c:pt idx="111">
                  <c:v>43576</c:v>
                </c:pt>
                <c:pt idx="112">
                  <c:v>43577</c:v>
                </c:pt>
                <c:pt idx="113">
                  <c:v>43578</c:v>
                </c:pt>
                <c:pt idx="114">
                  <c:v>43579</c:v>
                </c:pt>
                <c:pt idx="115">
                  <c:v>43580</c:v>
                </c:pt>
                <c:pt idx="116">
                  <c:v>43581</c:v>
                </c:pt>
                <c:pt idx="117">
                  <c:v>43582</c:v>
                </c:pt>
                <c:pt idx="118">
                  <c:v>43583</c:v>
                </c:pt>
                <c:pt idx="119">
                  <c:v>43584</c:v>
                </c:pt>
                <c:pt idx="120">
                  <c:v>43585</c:v>
                </c:pt>
                <c:pt idx="121">
                  <c:v>43586</c:v>
                </c:pt>
                <c:pt idx="122">
                  <c:v>43587</c:v>
                </c:pt>
                <c:pt idx="123">
                  <c:v>43588</c:v>
                </c:pt>
                <c:pt idx="124">
                  <c:v>43589</c:v>
                </c:pt>
                <c:pt idx="125">
                  <c:v>43590</c:v>
                </c:pt>
                <c:pt idx="126">
                  <c:v>43591</c:v>
                </c:pt>
                <c:pt idx="127">
                  <c:v>43592</c:v>
                </c:pt>
                <c:pt idx="128">
                  <c:v>43593</c:v>
                </c:pt>
                <c:pt idx="129">
                  <c:v>43594</c:v>
                </c:pt>
                <c:pt idx="130">
                  <c:v>43595</c:v>
                </c:pt>
                <c:pt idx="131">
                  <c:v>43596</c:v>
                </c:pt>
                <c:pt idx="132">
                  <c:v>43597</c:v>
                </c:pt>
                <c:pt idx="133">
                  <c:v>43598</c:v>
                </c:pt>
                <c:pt idx="134">
                  <c:v>43599</c:v>
                </c:pt>
                <c:pt idx="135">
                  <c:v>43600</c:v>
                </c:pt>
                <c:pt idx="136">
                  <c:v>43601</c:v>
                </c:pt>
                <c:pt idx="137">
                  <c:v>43602</c:v>
                </c:pt>
                <c:pt idx="138">
                  <c:v>43603</c:v>
                </c:pt>
                <c:pt idx="139">
                  <c:v>43604</c:v>
                </c:pt>
                <c:pt idx="140">
                  <c:v>43605</c:v>
                </c:pt>
                <c:pt idx="141">
                  <c:v>43606</c:v>
                </c:pt>
                <c:pt idx="142">
                  <c:v>43607</c:v>
                </c:pt>
                <c:pt idx="143">
                  <c:v>43608</c:v>
                </c:pt>
                <c:pt idx="144">
                  <c:v>43609</c:v>
                </c:pt>
                <c:pt idx="145">
                  <c:v>43610</c:v>
                </c:pt>
                <c:pt idx="146">
                  <c:v>43611</c:v>
                </c:pt>
                <c:pt idx="147">
                  <c:v>43612</c:v>
                </c:pt>
                <c:pt idx="148">
                  <c:v>43613</c:v>
                </c:pt>
                <c:pt idx="149">
                  <c:v>43614</c:v>
                </c:pt>
                <c:pt idx="150">
                  <c:v>43615</c:v>
                </c:pt>
                <c:pt idx="151">
                  <c:v>43616</c:v>
                </c:pt>
              </c:numCache>
            </c:numRef>
          </c:cat>
          <c:val>
            <c:numRef>
              <c:f>Industry!$G$3:$G$368</c:f>
              <c:numCache>
                <c:formatCode>0.00</c:formatCode>
                <c:ptCount val="366"/>
                <c:pt idx="0">
                  <c:v>0.63013763679037271</c:v>
                </c:pt>
                <c:pt idx="1">
                  <c:v>0.64493651340156966</c:v>
                </c:pt>
                <c:pt idx="2">
                  <c:v>0.65512142202868207</c:v>
                </c:pt>
                <c:pt idx="3">
                  <c:v>0.6627845978088639</c:v>
                </c:pt>
                <c:pt idx="4">
                  <c:v>0.6668754043071512</c:v>
                </c:pt>
                <c:pt idx="5">
                  <c:v>0.66459234976665793</c:v>
                </c:pt>
                <c:pt idx="6">
                  <c:v>0.66244424500872023</c:v>
                </c:pt>
                <c:pt idx="7">
                  <c:v>0.67409449876330707</c:v>
                </c:pt>
                <c:pt idx="8">
                  <c:v>0.69562669169406399</c:v>
                </c:pt>
                <c:pt idx="9">
                  <c:v>0.70086405783652872</c:v>
                </c:pt>
                <c:pt idx="10">
                  <c:v>0.70386663914763348</c:v>
                </c:pt>
                <c:pt idx="11">
                  <c:v>0.68939250470724345</c:v>
                </c:pt>
                <c:pt idx="12">
                  <c:v>0.67503729861403705</c:v>
                </c:pt>
                <c:pt idx="13">
                  <c:v>0.69195572896372703</c:v>
                </c:pt>
                <c:pt idx="14">
                  <c:v>0.69098376188449961</c:v>
                </c:pt>
                <c:pt idx="15">
                  <c:v>0.69408719607724023</c:v>
                </c:pt>
                <c:pt idx="16">
                  <c:v>0.69719966800275468</c:v>
                </c:pt>
                <c:pt idx="17">
                  <c:v>0.69324360588400535</c:v>
                </c:pt>
                <c:pt idx="18">
                  <c:v>0.67574491200962861</c:v>
                </c:pt>
                <c:pt idx="19">
                  <c:v>0.67268748809282775</c:v>
                </c:pt>
                <c:pt idx="20">
                  <c:v>0.69486567351389961</c:v>
                </c:pt>
                <c:pt idx="21">
                  <c:v>0.70160535732700469</c:v>
                </c:pt>
                <c:pt idx="22">
                  <c:v>0.71383258815799688</c:v>
                </c:pt>
                <c:pt idx="23">
                  <c:v>0.71462256816364123</c:v>
                </c:pt>
                <c:pt idx="24">
                  <c:v>0.71494710493143065</c:v>
                </c:pt>
                <c:pt idx="25">
                  <c:v>0.70153428788291916</c:v>
                </c:pt>
                <c:pt idx="26">
                  <c:v>0.69085764443170039</c:v>
                </c:pt>
                <c:pt idx="27">
                  <c:v>0.71009261001375046</c:v>
                </c:pt>
                <c:pt idx="28">
                  <c:v>0.70546344220636448</c:v>
                </c:pt>
                <c:pt idx="29">
                  <c:v>0.70144226733103965</c:v>
                </c:pt>
                <c:pt idx="30">
                  <c:v>0.69997137632209028</c:v>
                </c:pt>
                <c:pt idx="31">
                  <c:v>0.81032788813904988</c:v>
                </c:pt>
                <c:pt idx="32">
                  <c:v>0.79764437328851334</c:v>
                </c:pt>
                <c:pt idx="33">
                  <c:v>0.78829646351913696</c:v>
                </c:pt>
                <c:pt idx="34">
                  <c:v>0.81329236916398495</c:v>
                </c:pt>
                <c:pt idx="35">
                  <c:v>0.81685995646071274</c:v>
                </c:pt>
                <c:pt idx="36">
                  <c:v>0.82121395634491245</c:v>
                </c:pt>
                <c:pt idx="37">
                  <c:v>0.82091762696412596</c:v>
                </c:pt>
                <c:pt idx="38">
                  <c:v>0.81525887551949239</c:v>
                </c:pt>
                <c:pt idx="39">
                  <c:v>0.7967779422704927</c:v>
                </c:pt>
                <c:pt idx="40">
                  <c:v>0.78316008758550504</c:v>
                </c:pt>
                <c:pt idx="41">
                  <c:v>0.80410212182156537</c:v>
                </c:pt>
                <c:pt idx="42">
                  <c:v>0.8015244361181858</c:v>
                </c:pt>
                <c:pt idx="43">
                  <c:v>0.79879573640344403</c:v>
                </c:pt>
                <c:pt idx="44">
                  <c:v>0.79488076939189989</c:v>
                </c:pt>
                <c:pt idx="45">
                  <c:v>0.79026938084682485</c:v>
                </c:pt>
                <c:pt idx="46">
                  <c:v>0.77073016230121827</c:v>
                </c:pt>
                <c:pt idx="47">
                  <c:v>0.7585747216036216</c:v>
                </c:pt>
                <c:pt idx="48">
                  <c:v>0.77860283613884285</c:v>
                </c:pt>
                <c:pt idx="49">
                  <c:v>0.77875242548972068</c:v>
                </c:pt>
                <c:pt idx="50">
                  <c:v>0.7813745131115355</c:v>
                </c:pt>
                <c:pt idx="51">
                  <c:v>0.78218775680479946</c:v>
                </c:pt>
                <c:pt idx="52">
                  <c:v>0.78331680023880568</c:v>
                </c:pt>
                <c:pt idx="53">
                  <c:v>0.7651333835876627</c:v>
                </c:pt>
                <c:pt idx="54">
                  <c:v>0.75854337907296154</c:v>
                </c:pt>
                <c:pt idx="55">
                  <c:v>0.7809521012778663</c:v>
                </c:pt>
                <c:pt idx="56">
                  <c:v>0.77707821197696014</c:v>
                </c:pt>
                <c:pt idx="57">
                  <c:v>0.77617331512585652</c:v>
                </c:pt>
                <c:pt idx="58">
                  <c:v>0.7715868581392612</c:v>
                </c:pt>
                <c:pt idx="60">
                  <c:v>0.82524797311770781</c:v>
                </c:pt>
                <c:pt idx="61">
                  <c:v>0.81590545178247142</c:v>
                </c:pt>
                <c:pt idx="62">
                  <c:v>0.80966698526544101</c:v>
                </c:pt>
                <c:pt idx="63">
                  <c:v>0.82636709610320003</c:v>
                </c:pt>
                <c:pt idx="64">
                  <c:v>0.81997378398503118</c:v>
                </c:pt>
                <c:pt idx="65">
                  <c:v>0.82043398409121493</c:v>
                </c:pt>
                <c:pt idx="66">
                  <c:v>0.81531540585918816</c:v>
                </c:pt>
                <c:pt idx="67">
                  <c:v>0.78743911605689731</c:v>
                </c:pt>
                <c:pt idx="68">
                  <c:v>0.78507587116571886</c:v>
                </c:pt>
                <c:pt idx="69">
                  <c:v>0.78455903889569212</c:v>
                </c:pt>
                <c:pt idx="70">
                  <c:v>0.80511421847216991</c:v>
                </c:pt>
                <c:pt idx="71">
                  <c:v>0.80209995879663398</c:v>
                </c:pt>
                <c:pt idx="72">
                  <c:v>0.80464713067038363</c:v>
                </c:pt>
                <c:pt idx="73">
                  <c:v>0.80469483433992717</c:v>
                </c:pt>
                <c:pt idx="74">
                  <c:v>0.80347520201860534</c:v>
                </c:pt>
                <c:pt idx="75">
                  <c:v>0.79323345375748333</c:v>
                </c:pt>
                <c:pt idx="76">
                  <c:v>0.78193049017389771</c:v>
                </c:pt>
                <c:pt idx="77">
                  <c:v>0.79865942729325268</c:v>
                </c:pt>
                <c:pt idx="78">
                  <c:v>0.79469849212212473</c:v>
                </c:pt>
                <c:pt idx="79">
                  <c:v>0.79051204869497338</c:v>
                </c:pt>
                <c:pt idx="80">
                  <c:v>0.79157555991597117</c:v>
                </c:pt>
                <c:pt idx="81">
                  <c:v>0.79132607227525731</c:v>
                </c:pt>
                <c:pt idx="82">
                  <c:v>0.77827465440797816</c:v>
                </c:pt>
                <c:pt idx="83">
                  <c:v>0.7696992182829937</c:v>
                </c:pt>
                <c:pt idx="84">
                  <c:v>0.78521770667516344</c:v>
                </c:pt>
                <c:pt idx="85">
                  <c:v>0.78565749879437674</c:v>
                </c:pt>
                <c:pt idx="86">
                  <c:v>0.7860386179510499</c:v>
                </c:pt>
                <c:pt idx="87">
                  <c:v>0.7855786729447034</c:v>
                </c:pt>
                <c:pt idx="88">
                  <c:v>0.78334782486899579</c:v>
                </c:pt>
                <c:pt idx="89">
                  <c:v>0.7662928701577878</c:v>
                </c:pt>
                <c:pt idx="90">
                  <c:v>0.74907567195016489</c:v>
                </c:pt>
                <c:pt idx="91">
                  <c:v>0.85949440004493149</c:v>
                </c:pt>
                <c:pt idx="92">
                  <c:v>0.85678627443595023</c:v>
                </c:pt>
                <c:pt idx="93">
                  <c:v>0.86030760894787095</c:v>
                </c:pt>
                <c:pt idx="94">
                  <c:v>0.85658261516380541</c:v>
                </c:pt>
                <c:pt idx="95">
                  <c:v>0.85555803478626979</c:v>
                </c:pt>
                <c:pt idx="96">
                  <c:v>0.84142213896696005</c:v>
                </c:pt>
                <c:pt idx="97">
                  <c:v>0.82512225626719005</c:v>
                </c:pt>
                <c:pt idx="98">
                  <c:v>0.84752591875161565</c:v>
                </c:pt>
                <c:pt idx="99">
                  <c:v>0.83684851727610354</c:v>
                </c:pt>
                <c:pt idx="100">
                  <c:v>0.83456227770493108</c:v>
                </c:pt>
                <c:pt idx="101">
                  <c:v>0.8312634545155918</c:v>
                </c:pt>
                <c:pt idx="102">
                  <c:v>0.83147454035306023</c:v>
                </c:pt>
                <c:pt idx="103">
                  <c:v>0.82455526656844202</c:v>
                </c:pt>
                <c:pt idx="104">
                  <c:v>0.81945121673120047</c:v>
                </c:pt>
                <c:pt idx="105">
                  <c:v>0.83852692103924831</c:v>
                </c:pt>
                <c:pt idx="106">
                  <c:v>0.83378248834594793</c:v>
                </c:pt>
                <c:pt idx="107">
                  <c:v>0.83662057884809327</c:v>
                </c:pt>
                <c:pt idx="108">
                  <c:v>0.8391901704500756</c:v>
                </c:pt>
                <c:pt idx="109">
                  <c:v>0.83922301871977645</c:v>
                </c:pt>
                <c:pt idx="110">
                  <c:v>0.8259243253221441</c:v>
                </c:pt>
                <c:pt idx="111">
                  <c:v>0.79887706005054282</c:v>
                </c:pt>
                <c:pt idx="112">
                  <c:v>0.81661226931767184</c:v>
                </c:pt>
                <c:pt idx="113">
                  <c:v>0.80623650064915098</c:v>
                </c:pt>
                <c:pt idx="114">
                  <c:v>0.80009187475521504</c:v>
                </c:pt>
                <c:pt idx="115">
                  <c:v>0.79781734630628365</c:v>
                </c:pt>
                <c:pt idx="116">
                  <c:v>0.7929523747450381</c:v>
                </c:pt>
                <c:pt idx="117">
                  <c:v>0.78293479503481933</c:v>
                </c:pt>
                <c:pt idx="118">
                  <c:v>0.75753451344230116</c:v>
                </c:pt>
                <c:pt idx="119">
                  <c:v>0.78591856047215913</c:v>
                </c:pt>
                <c:pt idx="120">
                  <c:v>0.78076795178308078</c:v>
                </c:pt>
                <c:pt idx="121">
                  <c:v>0.776433089516819</c:v>
                </c:pt>
                <c:pt idx="122">
                  <c:v>0.77770409840640164</c:v>
                </c:pt>
                <c:pt idx="123">
                  <c:v>0.78754378891030008</c:v>
                </c:pt>
                <c:pt idx="124">
                  <c:v>0.78514338527038896</c:v>
                </c:pt>
                <c:pt idx="125">
                  <c:v>0.77645654527487351</c:v>
                </c:pt>
                <c:pt idx="126">
                  <c:v>0.78509969892101239</c:v>
                </c:pt>
                <c:pt idx="127">
                  <c:v>0.7756177087274464</c:v>
                </c:pt>
                <c:pt idx="128">
                  <c:v>0.77130536760911095</c:v>
                </c:pt>
                <c:pt idx="129">
                  <c:v>0.74635401178157068</c:v>
                </c:pt>
                <c:pt idx="130">
                  <c:v>0.75600077867547022</c:v>
                </c:pt>
                <c:pt idx="131">
                  <c:v>0.75918519102835569</c:v>
                </c:pt>
                <c:pt idx="132">
                  <c:v>0.75749842882725527</c:v>
                </c:pt>
                <c:pt idx="133">
                  <c:v>0.78086798697098958</c:v>
                </c:pt>
                <c:pt idx="134">
                  <c:v>0.78604056801597688</c:v>
                </c:pt>
                <c:pt idx="135">
                  <c:v>0.78672049180258419</c:v>
                </c:pt>
                <c:pt idx="136">
                  <c:v>0.78522166886289624</c:v>
                </c:pt>
                <c:pt idx="137">
                  <c:v>0.78742856249885695</c:v>
                </c:pt>
                <c:pt idx="138">
                  <c:v>0.77251539152775206</c:v>
                </c:pt>
                <c:pt idx="139">
                  <c:v>0.75932123442507227</c:v>
                </c:pt>
                <c:pt idx="140">
                  <c:v>0.77872882183641146</c:v>
                </c:pt>
                <c:pt idx="141">
                  <c:v>0.77743377079482257</c:v>
                </c:pt>
                <c:pt idx="142">
                  <c:v>0.77694940939099544</c:v>
                </c:pt>
                <c:pt idx="143">
                  <c:v>0.77806531708044224</c:v>
                </c:pt>
                <c:pt idx="144">
                  <c:v>0.78106560173259942</c:v>
                </c:pt>
                <c:pt idx="145">
                  <c:v>0.76751491710749009</c:v>
                </c:pt>
                <c:pt idx="146">
                  <c:v>0.75445768299245408</c:v>
                </c:pt>
                <c:pt idx="147">
                  <c:v>0.77570390863829719</c:v>
                </c:pt>
                <c:pt idx="148">
                  <c:v>0.77516911735465255</c:v>
                </c:pt>
                <c:pt idx="149">
                  <c:v>0.77070255462710824</c:v>
                </c:pt>
                <c:pt idx="150">
                  <c:v>0.76901667201693502</c:v>
                </c:pt>
                <c:pt idx="151">
                  <c:v>0.76839011007990177</c:v>
                </c:pt>
                <c:pt idx="152">
                  <c:v>0.84409802237836862</c:v>
                </c:pt>
                <c:pt idx="153">
                  <c:v>0.83617287822811159</c:v>
                </c:pt>
                <c:pt idx="154">
                  <c:v>0.86311797393874601</c:v>
                </c:pt>
                <c:pt idx="155">
                  <c:v>0.86054714170952062</c:v>
                </c:pt>
                <c:pt idx="156">
                  <c:v>0.86229400610460283</c:v>
                </c:pt>
                <c:pt idx="157">
                  <c:v>0.86140792023270407</c:v>
                </c:pt>
                <c:pt idx="158">
                  <c:v>0.86792571286090259</c:v>
                </c:pt>
                <c:pt idx="159">
                  <c:v>0.84166292956497946</c:v>
                </c:pt>
                <c:pt idx="160">
                  <c:v>0.83178879089678481</c:v>
                </c:pt>
                <c:pt idx="161">
                  <c:v>0.86814460499394586</c:v>
                </c:pt>
                <c:pt idx="162">
                  <c:v>0.87095766470373104</c:v>
                </c:pt>
                <c:pt idx="163">
                  <c:v>0.85072690440742083</c:v>
                </c:pt>
                <c:pt idx="164">
                  <c:v>0.86449311610789448</c:v>
                </c:pt>
                <c:pt idx="165">
                  <c:v>0.86553827674314598</c:v>
                </c:pt>
                <c:pt idx="166">
                  <c:v>0.84818992486543776</c:v>
                </c:pt>
                <c:pt idx="167">
                  <c:v>0.82914565195694445</c:v>
                </c:pt>
                <c:pt idx="168">
                  <c:v>0.8650426471085676</c:v>
                </c:pt>
                <c:pt idx="169">
                  <c:v>0.87315053003656051</c:v>
                </c:pt>
                <c:pt idx="170">
                  <c:v>0.87770420947096561</c:v>
                </c:pt>
                <c:pt idx="171">
                  <c:v>0.88322515549327807</c:v>
                </c:pt>
                <c:pt idx="172">
                  <c:v>0.88632119737506054</c:v>
                </c:pt>
                <c:pt idx="173">
                  <c:v>0.85645819722424932</c:v>
                </c:pt>
                <c:pt idx="174">
                  <c:v>0.84504524028742345</c:v>
                </c:pt>
                <c:pt idx="175">
                  <c:v>0.87981918075645094</c:v>
                </c:pt>
                <c:pt idx="176">
                  <c:v>0.87912339300021569</c:v>
                </c:pt>
                <c:pt idx="177">
                  <c:v>0.87691245098973281</c:v>
                </c:pt>
                <c:pt idx="178">
                  <c:v>0.86984874269639212</c:v>
                </c:pt>
                <c:pt idx="179">
                  <c:v>0.86798848823239105</c:v>
                </c:pt>
                <c:pt idx="180">
                  <c:v>0.84229889995152385</c:v>
                </c:pt>
                <c:pt idx="181">
                  <c:v>0.8130025214784401</c:v>
                </c:pt>
                <c:pt idx="182">
                  <c:v>0.82522568626534698</c:v>
                </c:pt>
                <c:pt idx="183">
                  <c:v>0.82966662824767867</c:v>
                </c:pt>
                <c:pt idx="184">
                  <c:v>0.83758913363871312</c:v>
                </c:pt>
                <c:pt idx="185">
                  <c:v>0.83867290015875418</c:v>
                </c:pt>
                <c:pt idx="186">
                  <c:v>0.84066018434698631</c:v>
                </c:pt>
                <c:pt idx="187">
                  <c:v>0.81684947340398084</c:v>
                </c:pt>
                <c:pt idx="188">
                  <c:v>0.80473772487779249</c:v>
                </c:pt>
                <c:pt idx="189">
                  <c:v>0.84223143469878703</c:v>
                </c:pt>
                <c:pt idx="190">
                  <c:v>0.84100087091561782</c:v>
                </c:pt>
                <c:pt idx="191">
                  <c:v>0.83630173463198765</c:v>
                </c:pt>
                <c:pt idx="192">
                  <c:v>0.83809610383283462</c:v>
                </c:pt>
                <c:pt idx="193">
                  <c:v>0.8401191130187311</c:v>
                </c:pt>
                <c:pt idx="194">
                  <c:v>0.82337253320470738</c:v>
                </c:pt>
                <c:pt idx="195">
                  <c:v>0.81008023589207923</c:v>
                </c:pt>
                <c:pt idx="196">
                  <c:v>0.8329062359903846</c:v>
                </c:pt>
                <c:pt idx="197">
                  <c:v>0.8341910368154617</c:v>
                </c:pt>
                <c:pt idx="198">
                  <c:v>0.83922209080466048</c:v>
                </c:pt>
                <c:pt idx="199">
                  <c:v>0.84377865187034107</c:v>
                </c:pt>
                <c:pt idx="200">
                  <c:v>0.84691108462005504</c:v>
                </c:pt>
                <c:pt idx="201">
                  <c:v>0.83001218640690066</c:v>
                </c:pt>
                <c:pt idx="202">
                  <c:v>0.81936743619387542</c:v>
                </c:pt>
                <c:pt idx="203">
                  <c:v>0.8448393595282534</c:v>
                </c:pt>
                <c:pt idx="204">
                  <c:v>0.84824167839668319</c:v>
                </c:pt>
                <c:pt idx="205">
                  <c:v>0.84985482442756244</c:v>
                </c:pt>
                <c:pt idx="206">
                  <c:v>0.85175344566704703</c:v>
                </c:pt>
                <c:pt idx="207">
                  <c:v>0.85169888385243298</c:v>
                </c:pt>
                <c:pt idx="208">
                  <c:v>0.83040516138120379</c:v>
                </c:pt>
                <c:pt idx="209">
                  <c:v>0.8207009529248579</c:v>
                </c:pt>
                <c:pt idx="210">
                  <c:v>0.84697733825208632</c:v>
                </c:pt>
                <c:pt idx="211">
                  <c:v>0.85212433609733973</c:v>
                </c:pt>
                <c:pt idx="212">
                  <c:v>0.86022579124939957</c:v>
                </c:pt>
                <c:pt idx="213">
                  <c:v>0.85038256125980738</c:v>
                </c:pt>
                <c:pt idx="214">
                  <c:v>0.85004245049642979</c:v>
                </c:pt>
                <c:pt idx="215">
                  <c:v>0.83602584354243625</c:v>
                </c:pt>
                <c:pt idx="216">
                  <c:v>0.82770079292975562</c:v>
                </c:pt>
                <c:pt idx="217">
                  <c:v>0.85301312073072366</c:v>
                </c:pt>
                <c:pt idx="218">
                  <c:v>0.85252724821161308</c:v>
                </c:pt>
                <c:pt idx="219">
                  <c:v>0.84859037645106106</c:v>
                </c:pt>
                <c:pt idx="220">
                  <c:v>0.85492139320175398</c:v>
                </c:pt>
                <c:pt idx="221">
                  <c:v>0.8607609939213734</c:v>
                </c:pt>
                <c:pt idx="222">
                  <c:v>0.84615025292052093</c:v>
                </c:pt>
                <c:pt idx="223">
                  <c:v>0.83356843729812913</c:v>
                </c:pt>
                <c:pt idx="224">
                  <c:v>0.86108610459355694</c:v>
                </c:pt>
                <c:pt idx="225">
                  <c:v>0.8617343694042896</c:v>
                </c:pt>
                <c:pt idx="226">
                  <c:v>0.86025881695531259</c:v>
                </c:pt>
                <c:pt idx="227">
                  <c:v>0.86472427888598435</c:v>
                </c:pt>
                <c:pt idx="228">
                  <c:v>0.86450449494109805</c:v>
                </c:pt>
                <c:pt idx="229">
                  <c:v>0.84983016659714072</c:v>
                </c:pt>
                <c:pt idx="230">
                  <c:v>0.83608877870766318</c:v>
                </c:pt>
                <c:pt idx="231">
                  <c:v>0.86517036855453699</c:v>
                </c:pt>
                <c:pt idx="232">
                  <c:v>0.8734588972060493</c:v>
                </c:pt>
                <c:pt idx="233">
                  <c:v>0.87743653008397648</c:v>
                </c:pt>
                <c:pt idx="234">
                  <c:v>0.87708631056348996</c:v>
                </c:pt>
                <c:pt idx="235">
                  <c:v>0.87957828223533108</c:v>
                </c:pt>
                <c:pt idx="236">
                  <c:v>0.85938424642091382</c:v>
                </c:pt>
                <c:pt idx="237">
                  <c:v>0.84702091038765193</c:v>
                </c:pt>
                <c:pt idx="238">
                  <c:v>0.86817495203848682</c:v>
                </c:pt>
                <c:pt idx="239">
                  <c:v>0.87312106906524489</c:v>
                </c:pt>
                <c:pt idx="240">
                  <c:v>0.87149029828130398</c:v>
                </c:pt>
                <c:pt idx="241">
                  <c:v>0.86551504456306039</c:v>
                </c:pt>
                <c:pt idx="242">
                  <c:v>0.86454786476998513</c:v>
                </c:pt>
                <c:pt idx="243">
                  <c:v>0.84939744657508698</c:v>
                </c:pt>
                <c:pt idx="244">
                  <c:v>0.85217839625510938</c:v>
                </c:pt>
                <c:pt idx="245">
                  <c:v>0.87375038611341427</c:v>
                </c:pt>
                <c:pt idx="246">
                  <c:v>0.87764050344738065</c:v>
                </c:pt>
                <c:pt idx="247">
                  <c:v>0.88027562737071974</c:v>
                </c:pt>
                <c:pt idx="248">
                  <c:v>0.88315542725944729</c:v>
                </c:pt>
                <c:pt idx="249">
                  <c:v>0.88113610960162236</c:v>
                </c:pt>
                <c:pt idx="250">
                  <c:v>0.86802536369311356</c:v>
                </c:pt>
                <c:pt idx="251">
                  <c:v>0.85726423153029618</c:v>
                </c:pt>
                <c:pt idx="252">
                  <c:v>0.87718243579212407</c:v>
                </c:pt>
                <c:pt idx="253">
                  <c:v>0.87657683807967457</c:v>
                </c:pt>
                <c:pt idx="254">
                  <c:v>0.87917672602953223</c:v>
                </c:pt>
                <c:pt idx="255">
                  <c:v>0.88223566955913657</c:v>
                </c:pt>
                <c:pt idx="256">
                  <c:v>0.88566277961539597</c:v>
                </c:pt>
                <c:pt idx="257">
                  <c:v>0.87179297839030423</c:v>
                </c:pt>
                <c:pt idx="258">
                  <c:v>0.86552393888410561</c:v>
                </c:pt>
                <c:pt idx="259">
                  <c:v>0.89843565534828052</c:v>
                </c:pt>
                <c:pt idx="260">
                  <c:v>0.90158087761668948</c:v>
                </c:pt>
                <c:pt idx="261">
                  <c:v>0.90361896583982682</c:v>
                </c:pt>
                <c:pt idx="262">
                  <c:v>0.90760096015137526</c:v>
                </c:pt>
                <c:pt idx="263">
                  <c:v>0.91911522008383495</c:v>
                </c:pt>
                <c:pt idx="264">
                  <c:v>0.91469919761295604</c:v>
                </c:pt>
                <c:pt idx="265">
                  <c:v>0.91675045816262823</c:v>
                </c:pt>
                <c:pt idx="266">
                  <c:v>0.95406271961400324</c:v>
                </c:pt>
                <c:pt idx="267">
                  <c:v>0.95949136468726492</c:v>
                </c:pt>
                <c:pt idx="268">
                  <c:v>0.96228587376167796</c:v>
                </c:pt>
                <c:pt idx="269">
                  <c:v>0.95857819315022208</c:v>
                </c:pt>
                <c:pt idx="270">
                  <c:v>0.9610605180857541</c:v>
                </c:pt>
                <c:pt idx="271">
                  <c:v>0.9418480212180419</c:v>
                </c:pt>
                <c:pt idx="272">
                  <c:v>0.92926713214440593</c:v>
                </c:pt>
                <c:pt idx="273">
                  <c:v>0.95313670505858861</c:v>
                </c:pt>
                <c:pt idx="274">
                  <c:v>0.90869389957846058</c:v>
                </c:pt>
                <c:pt idx="275">
                  <c:v>0.91449251421795286</c:v>
                </c:pt>
                <c:pt idx="276">
                  <c:v>0.90910229303998813</c:v>
                </c:pt>
                <c:pt idx="277">
                  <c:v>0.91218973488659827</c:v>
                </c:pt>
                <c:pt idx="278">
                  <c:v>0.89966884936752334</c:v>
                </c:pt>
                <c:pt idx="279">
                  <c:v>0.89525730940538417</c:v>
                </c:pt>
                <c:pt idx="280">
                  <c:v>0.92598001160891052</c:v>
                </c:pt>
                <c:pt idx="281">
                  <c:v>0.93243161049802592</c:v>
                </c:pt>
                <c:pt idx="282">
                  <c:v>0.93853556604333321</c:v>
                </c:pt>
                <c:pt idx="283">
                  <c:v>0.94004636740023029</c:v>
                </c:pt>
                <c:pt idx="284">
                  <c:v>0.938851084979342</c:v>
                </c:pt>
                <c:pt idx="285">
                  <c:v>0.926940881271897</c:v>
                </c:pt>
                <c:pt idx="286">
                  <c:v>0.91506979936800936</c:v>
                </c:pt>
                <c:pt idx="287">
                  <c:v>0.9303750122719846</c:v>
                </c:pt>
                <c:pt idx="288">
                  <c:v>0.9342525237123912</c:v>
                </c:pt>
                <c:pt idx="289">
                  <c:v>0.93794651254586525</c:v>
                </c:pt>
                <c:pt idx="290">
                  <c:v>0.93994172452729996</c:v>
                </c:pt>
                <c:pt idx="291">
                  <c:v>0.94435390061632618</c:v>
                </c:pt>
                <c:pt idx="292">
                  <c:v>0.93424870695106843</c:v>
                </c:pt>
                <c:pt idx="293">
                  <c:v>0.92344440983687182</c:v>
                </c:pt>
                <c:pt idx="294">
                  <c:v>0.94759146840829556</c:v>
                </c:pt>
                <c:pt idx="295">
                  <c:v>0.94741398900679052</c:v>
                </c:pt>
                <c:pt idx="296">
                  <c:v>0.9461096108247623</c:v>
                </c:pt>
                <c:pt idx="297">
                  <c:v>0.94753389892501161</c:v>
                </c:pt>
                <c:pt idx="298">
                  <c:v>0.94990824253116657</c:v>
                </c:pt>
                <c:pt idx="299">
                  <c:v>0.94040069007635296</c:v>
                </c:pt>
                <c:pt idx="300">
                  <c:v>0.93306010386249505</c:v>
                </c:pt>
                <c:pt idx="301">
                  <c:v>0.95514865582721609</c:v>
                </c:pt>
                <c:pt idx="302">
                  <c:v>0.96599302893530081</c:v>
                </c:pt>
                <c:pt idx="303">
                  <c:v>0.98024004476256099</c:v>
                </c:pt>
                <c:pt idx="304">
                  <c:v>0.99576822014047006</c:v>
                </c:pt>
                <c:pt idx="305">
                  <c:v>0.89393453529146083</c:v>
                </c:pt>
                <c:pt idx="306">
                  <c:v>0.88450608443351431</c:v>
                </c:pt>
                <c:pt idx="307">
                  <c:v>0.87813919527162132</c:v>
                </c:pt>
                <c:pt idx="308">
                  <c:v>0.87724595566765018</c:v>
                </c:pt>
                <c:pt idx="309">
                  <c:v>0.89278474499970806</c:v>
                </c:pt>
                <c:pt idx="310">
                  <c:v>0.88817848110047681</c:v>
                </c:pt>
                <c:pt idx="311">
                  <c:v>0.88313582533365664</c:v>
                </c:pt>
                <c:pt idx="312">
                  <c:v>0.89052209862374565</c:v>
                </c:pt>
                <c:pt idx="313">
                  <c:v>0.888409461952267</c:v>
                </c:pt>
                <c:pt idx="314">
                  <c:v>0.88118342630105839</c:v>
                </c:pt>
                <c:pt idx="315">
                  <c:v>0.90682428961479533</c:v>
                </c:pt>
                <c:pt idx="316">
                  <c:v>0.90404854186326944</c:v>
                </c:pt>
                <c:pt idx="317">
                  <c:v>0.9056838749295727</c:v>
                </c:pt>
                <c:pt idx="318">
                  <c:v>0.90925171937825866</c:v>
                </c:pt>
                <c:pt idx="319">
                  <c:v>0.91831139637934933</c:v>
                </c:pt>
                <c:pt idx="320">
                  <c:v>0.91094188553729927</c:v>
                </c:pt>
                <c:pt idx="321">
                  <c:v>0.895996600509534</c:v>
                </c:pt>
                <c:pt idx="322">
                  <c:v>0.92117322924538014</c:v>
                </c:pt>
                <c:pt idx="323">
                  <c:v>0.92862768876477986</c:v>
                </c:pt>
                <c:pt idx="324">
                  <c:v>0.93823313970964572</c:v>
                </c:pt>
                <c:pt idx="325">
                  <c:v>0.95537316899335123</c:v>
                </c:pt>
                <c:pt idx="326">
                  <c:v>0.96211394597929845</c:v>
                </c:pt>
                <c:pt idx="327">
                  <c:v>0.94628564928195857</c:v>
                </c:pt>
                <c:pt idx="328">
                  <c:v>0.93559376441674147</c:v>
                </c:pt>
                <c:pt idx="329">
                  <c:v>0.96212133282080692</c:v>
                </c:pt>
                <c:pt idx="330">
                  <c:v>0.96601703938876216</c:v>
                </c:pt>
                <c:pt idx="331">
                  <c:v>0.96153095371869135</c:v>
                </c:pt>
                <c:pt idx="332">
                  <c:v>0.96092011874778227</c:v>
                </c:pt>
                <c:pt idx="333">
                  <c:v>0.95284033468374496</c:v>
                </c:pt>
                <c:pt idx="334">
                  <c:v>0.9301664246728929</c:v>
                </c:pt>
                <c:pt idx="335">
                  <c:v>0.97708256685469164</c:v>
                </c:pt>
                <c:pt idx="336">
                  <c:v>1.0051223897369075</c:v>
                </c:pt>
                <c:pt idx="337">
                  <c:v>1.0125956797508393</c:v>
                </c:pt>
                <c:pt idx="338">
                  <c:v>1.0180518535303535</c:v>
                </c:pt>
                <c:pt idx="339">
                  <c:v>1.0088611538814454</c:v>
                </c:pt>
                <c:pt idx="340">
                  <c:v>1.0065267724791351</c:v>
                </c:pt>
                <c:pt idx="341">
                  <c:v>0.99120510510106263</c:v>
                </c:pt>
                <c:pt idx="342">
                  <c:v>0.97794112030521063</c:v>
                </c:pt>
                <c:pt idx="343">
                  <c:v>0.99325521933481242</c:v>
                </c:pt>
                <c:pt idx="344">
                  <c:v>0.99594046937222525</c:v>
                </c:pt>
                <c:pt idx="345">
                  <c:v>0.99820340556497167</c:v>
                </c:pt>
                <c:pt idx="346">
                  <c:v>1.0033283884154072</c:v>
                </c:pt>
                <c:pt idx="347">
                  <c:v>1.0094996197584356</c:v>
                </c:pt>
                <c:pt idx="348">
                  <c:v>1.0022418763089502</c:v>
                </c:pt>
                <c:pt idx="349">
                  <c:v>0.98840209156144532</c:v>
                </c:pt>
                <c:pt idx="350">
                  <c:v>0.99111700952486337</c:v>
                </c:pt>
                <c:pt idx="351">
                  <c:v>1.0014244946741118</c:v>
                </c:pt>
                <c:pt idx="352">
                  <c:v>0.99966288588406615</c:v>
                </c:pt>
                <c:pt idx="353">
                  <c:v>0.99626833022797712</c:v>
                </c:pt>
                <c:pt idx="354">
                  <c:v>1.0008723079696877</c:v>
                </c:pt>
                <c:pt idx="355">
                  <c:v>0.99830270229690754</c:v>
                </c:pt>
                <c:pt idx="356">
                  <c:v>0.98656116647942638</c:v>
                </c:pt>
                <c:pt idx="357">
                  <c:v>1.0032424119767798</c:v>
                </c:pt>
                <c:pt idx="358">
                  <c:v>0.99909102147361817</c:v>
                </c:pt>
                <c:pt idx="359">
                  <c:v>1.0021843568605726</c:v>
                </c:pt>
                <c:pt idx="360">
                  <c:v>1.0050124973171128</c:v>
                </c:pt>
                <c:pt idx="361">
                  <c:v>1.0103975286210023</c:v>
                </c:pt>
                <c:pt idx="362">
                  <c:v>1.0107538464670038</c:v>
                </c:pt>
                <c:pt idx="363">
                  <c:v>0.99951333531828468</c:v>
                </c:pt>
                <c:pt idx="364">
                  <c:v>0.99695129799397519</c:v>
                </c:pt>
                <c:pt idx="365">
                  <c:v>0.96353613129391236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F5E-6246-8E20-E0E20340C2D7}"/>
            </c:ext>
          </c:extLst>
        </c:ser>
        <c:ser>
          <c:idx val="1"/>
          <c:order val="1"/>
          <c:tx>
            <c:v>2020</c:v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Power!$B$3:$B$154</c:f>
              <c:numCache>
                <c:formatCode>m/d/yy</c:formatCode>
                <c:ptCount val="152"/>
                <c:pt idx="0">
                  <c:v>43466</c:v>
                </c:pt>
                <c:pt idx="1">
                  <c:v>43467</c:v>
                </c:pt>
                <c:pt idx="2">
                  <c:v>43468</c:v>
                </c:pt>
                <c:pt idx="3">
                  <c:v>43469</c:v>
                </c:pt>
                <c:pt idx="4">
                  <c:v>43470</c:v>
                </c:pt>
                <c:pt idx="5">
                  <c:v>43471</c:v>
                </c:pt>
                <c:pt idx="6">
                  <c:v>43472</c:v>
                </c:pt>
                <c:pt idx="7">
                  <c:v>43473</c:v>
                </c:pt>
                <c:pt idx="8">
                  <c:v>43474</c:v>
                </c:pt>
                <c:pt idx="9">
                  <c:v>43475</c:v>
                </c:pt>
                <c:pt idx="10">
                  <c:v>43476</c:v>
                </c:pt>
                <c:pt idx="11">
                  <c:v>43477</c:v>
                </c:pt>
                <c:pt idx="12">
                  <c:v>43478</c:v>
                </c:pt>
                <c:pt idx="13">
                  <c:v>43479</c:v>
                </c:pt>
                <c:pt idx="14">
                  <c:v>43480</c:v>
                </c:pt>
                <c:pt idx="15">
                  <c:v>43481</c:v>
                </c:pt>
                <c:pt idx="16">
                  <c:v>43482</c:v>
                </c:pt>
                <c:pt idx="17">
                  <c:v>43483</c:v>
                </c:pt>
                <c:pt idx="18">
                  <c:v>43484</c:v>
                </c:pt>
                <c:pt idx="19">
                  <c:v>43485</c:v>
                </c:pt>
                <c:pt idx="20">
                  <c:v>43486</c:v>
                </c:pt>
                <c:pt idx="21">
                  <c:v>43487</c:v>
                </c:pt>
                <c:pt idx="22">
                  <c:v>43488</c:v>
                </c:pt>
                <c:pt idx="23">
                  <c:v>43489</c:v>
                </c:pt>
                <c:pt idx="24">
                  <c:v>43490</c:v>
                </c:pt>
                <c:pt idx="25">
                  <c:v>43491</c:v>
                </c:pt>
                <c:pt idx="26">
                  <c:v>43492</c:v>
                </c:pt>
                <c:pt idx="27">
                  <c:v>43493</c:v>
                </c:pt>
                <c:pt idx="28">
                  <c:v>43494</c:v>
                </c:pt>
                <c:pt idx="29">
                  <c:v>43495</c:v>
                </c:pt>
                <c:pt idx="30">
                  <c:v>43496</c:v>
                </c:pt>
                <c:pt idx="31">
                  <c:v>43497</c:v>
                </c:pt>
                <c:pt idx="32">
                  <c:v>43498</c:v>
                </c:pt>
                <c:pt idx="33">
                  <c:v>43499</c:v>
                </c:pt>
                <c:pt idx="34">
                  <c:v>43500</c:v>
                </c:pt>
                <c:pt idx="35">
                  <c:v>43501</c:v>
                </c:pt>
                <c:pt idx="36">
                  <c:v>43502</c:v>
                </c:pt>
                <c:pt idx="37">
                  <c:v>43503</c:v>
                </c:pt>
                <c:pt idx="38">
                  <c:v>43504</c:v>
                </c:pt>
                <c:pt idx="39">
                  <c:v>43505</c:v>
                </c:pt>
                <c:pt idx="40">
                  <c:v>43506</c:v>
                </c:pt>
                <c:pt idx="41">
                  <c:v>43507</c:v>
                </c:pt>
                <c:pt idx="42">
                  <c:v>43508</c:v>
                </c:pt>
                <c:pt idx="43">
                  <c:v>43509</c:v>
                </c:pt>
                <c:pt idx="44">
                  <c:v>43510</c:v>
                </c:pt>
                <c:pt idx="45">
                  <c:v>43511</c:v>
                </c:pt>
                <c:pt idx="46">
                  <c:v>43512</c:v>
                </c:pt>
                <c:pt idx="47">
                  <c:v>43513</c:v>
                </c:pt>
                <c:pt idx="48">
                  <c:v>43514</c:v>
                </c:pt>
                <c:pt idx="49">
                  <c:v>43515</c:v>
                </c:pt>
                <c:pt idx="50">
                  <c:v>43516</c:v>
                </c:pt>
                <c:pt idx="51">
                  <c:v>43517</c:v>
                </c:pt>
                <c:pt idx="52">
                  <c:v>43518</c:v>
                </c:pt>
                <c:pt idx="53">
                  <c:v>43519</c:v>
                </c:pt>
                <c:pt idx="54">
                  <c:v>43520</c:v>
                </c:pt>
                <c:pt idx="55">
                  <c:v>43521</c:v>
                </c:pt>
                <c:pt idx="56">
                  <c:v>43522</c:v>
                </c:pt>
                <c:pt idx="57">
                  <c:v>43523</c:v>
                </c:pt>
                <c:pt idx="58">
                  <c:v>43524</c:v>
                </c:pt>
                <c:pt idx="60">
                  <c:v>43525</c:v>
                </c:pt>
                <c:pt idx="61">
                  <c:v>43526</c:v>
                </c:pt>
                <c:pt idx="62">
                  <c:v>43527</c:v>
                </c:pt>
                <c:pt idx="63">
                  <c:v>43528</c:v>
                </c:pt>
                <c:pt idx="64">
                  <c:v>43529</c:v>
                </c:pt>
                <c:pt idx="65">
                  <c:v>43530</c:v>
                </c:pt>
                <c:pt idx="66">
                  <c:v>43531</c:v>
                </c:pt>
                <c:pt idx="67">
                  <c:v>43532</c:v>
                </c:pt>
                <c:pt idx="68">
                  <c:v>43533</c:v>
                </c:pt>
                <c:pt idx="69">
                  <c:v>43534</c:v>
                </c:pt>
                <c:pt idx="70">
                  <c:v>43535</c:v>
                </c:pt>
                <c:pt idx="71">
                  <c:v>43536</c:v>
                </c:pt>
                <c:pt idx="72">
                  <c:v>43537</c:v>
                </c:pt>
                <c:pt idx="73">
                  <c:v>43538</c:v>
                </c:pt>
                <c:pt idx="74">
                  <c:v>43539</c:v>
                </c:pt>
                <c:pt idx="75">
                  <c:v>43540</c:v>
                </c:pt>
                <c:pt idx="76">
                  <c:v>43541</c:v>
                </c:pt>
                <c:pt idx="77">
                  <c:v>43542</c:v>
                </c:pt>
                <c:pt idx="78">
                  <c:v>43543</c:v>
                </c:pt>
                <c:pt idx="79">
                  <c:v>43544</c:v>
                </c:pt>
                <c:pt idx="80">
                  <c:v>43545</c:v>
                </c:pt>
                <c:pt idx="81">
                  <c:v>43546</c:v>
                </c:pt>
                <c:pt idx="82">
                  <c:v>43547</c:v>
                </c:pt>
                <c:pt idx="83">
                  <c:v>43548</c:v>
                </c:pt>
                <c:pt idx="84">
                  <c:v>43549</c:v>
                </c:pt>
                <c:pt idx="85">
                  <c:v>43550</c:v>
                </c:pt>
                <c:pt idx="86">
                  <c:v>43551</c:v>
                </c:pt>
                <c:pt idx="87">
                  <c:v>43552</c:v>
                </c:pt>
                <c:pt idx="88">
                  <c:v>43553</c:v>
                </c:pt>
                <c:pt idx="89">
                  <c:v>43554</c:v>
                </c:pt>
                <c:pt idx="90">
                  <c:v>43555</c:v>
                </c:pt>
                <c:pt idx="91">
                  <c:v>43556</c:v>
                </c:pt>
                <c:pt idx="92">
                  <c:v>43557</c:v>
                </c:pt>
                <c:pt idx="93">
                  <c:v>43558</c:v>
                </c:pt>
                <c:pt idx="94">
                  <c:v>43559</c:v>
                </c:pt>
                <c:pt idx="95">
                  <c:v>43560</c:v>
                </c:pt>
                <c:pt idx="96">
                  <c:v>43561</c:v>
                </c:pt>
                <c:pt idx="97">
                  <c:v>43562</c:v>
                </c:pt>
                <c:pt idx="98">
                  <c:v>43563</c:v>
                </c:pt>
                <c:pt idx="99">
                  <c:v>43564</c:v>
                </c:pt>
                <c:pt idx="100">
                  <c:v>43565</c:v>
                </c:pt>
                <c:pt idx="101">
                  <c:v>43566</c:v>
                </c:pt>
                <c:pt idx="102">
                  <c:v>43567</c:v>
                </c:pt>
                <c:pt idx="103">
                  <c:v>43568</c:v>
                </c:pt>
                <c:pt idx="104">
                  <c:v>43569</c:v>
                </c:pt>
                <c:pt idx="105">
                  <c:v>43570</c:v>
                </c:pt>
                <c:pt idx="106">
                  <c:v>43571</c:v>
                </c:pt>
                <c:pt idx="107">
                  <c:v>43572</c:v>
                </c:pt>
                <c:pt idx="108">
                  <c:v>43573</c:v>
                </c:pt>
                <c:pt idx="109">
                  <c:v>43574</c:v>
                </c:pt>
                <c:pt idx="110">
                  <c:v>43575</c:v>
                </c:pt>
                <c:pt idx="111">
                  <c:v>43576</c:v>
                </c:pt>
                <c:pt idx="112">
                  <c:v>43577</c:v>
                </c:pt>
                <c:pt idx="113">
                  <c:v>43578</c:v>
                </c:pt>
                <c:pt idx="114">
                  <c:v>43579</c:v>
                </c:pt>
                <c:pt idx="115">
                  <c:v>43580</c:v>
                </c:pt>
                <c:pt idx="116">
                  <c:v>43581</c:v>
                </c:pt>
                <c:pt idx="117">
                  <c:v>43582</c:v>
                </c:pt>
                <c:pt idx="118">
                  <c:v>43583</c:v>
                </c:pt>
                <c:pt idx="119">
                  <c:v>43584</c:v>
                </c:pt>
                <c:pt idx="120">
                  <c:v>43585</c:v>
                </c:pt>
                <c:pt idx="121">
                  <c:v>43586</c:v>
                </c:pt>
                <c:pt idx="122">
                  <c:v>43587</c:v>
                </c:pt>
                <c:pt idx="123">
                  <c:v>43588</c:v>
                </c:pt>
                <c:pt idx="124">
                  <c:v>43589</c:v>
                </c:pt>
                <c:pt idx="125">
                  <c:v>43590</c:v>
                </c:pt>
                <c:pt idx="126">
                  <c:v>43591</c:v>
                </c:pt>
                <c:pt idx="127">
                  <c:v>43592</c:v>
                </c:pt>
                <c:pt idx="128">
                  <c:v>43593</c:v>
                </c:pt>
                <c:pt idx="129">
                  <c:v>43594</c:v>
                </c:pt>
                <c:pt idx="130">
                  <c:v>43595</c:v>
                </c:pt>
                <c:pt idx="131">
                  <c:v>43596</c:v>
                </c:pt>
                <c:pt idx="132">
                  <c:v>43597</c:v>
                </c:pt>
                <c:pt idx="133">
                  <c:v>43598</c:v>
                </c:pt>
                <c:pt idx="134">
                  <c:v>43599</c:v>
                </c:pt>
                <c:pt idx="135">
                  <c:v>43600</c:v>
                </c:pt>
                <c:pt idx="136">
                  <c:v>43601</c:v>
                </c:pt>
                <c:pt idx="137">
                  <c:v>43602</c:v>
                </c:pt>
                <c:pt idx="138">
                  <c:v>43603</c:v>
                </c:pt>
                <c:pt idx="139">
                  <c:v>43604</c:v>
                </c:pt>
                <c:pt idx="140">
                  <c:v>43605</c:v>
                </c:pt>
                <c:pt idx="141">
                  <c:v>43606</c:v>
                </c:pt>
                <c:pt idx="142">
                  <c:v>43607</c:v>
                </c:pt>
                <c:pt idx="143">
                  <c:v>43608</c:v>
                </c:pt>
                <c:pt idx="144">
                  <c:v>43609</c:v>
                </c:pt>
                <c:pt idx="145">
                  <c:v>43610</c:v>
                </c:pt>
                <c:pt idx="146">
                  <c:v>43611</c:v>
                </c:pt>
                <c:pt idx="147">
                  <c:v>43612</c:v>
                </c:pt>
                <c:pt idx="148">
                  <c:v>43613</c:v>
                </c:pt>
                <c:pt idx="149">
                  <c:v>43614</c:v>
                </c:pt>
                <c:pt idx="150">
                  <c:v>43615</c:v>
                </c:pt>
                <c:pt idx="151">
                  <c:v>43616</c:v>
                </c:pt>
              </c:numCache>
            </c:numRef>
          </c:cat>
          <c:val>
            <c:numRef>
              <c:f>Industry!$R$3:$R$368</c:f>
              <c:numCache>
                <c:formatCode>0.00</c:formatCode>
                <c:ptCount val="366"/>
                <c:pt idx="0">
                  <c:v>0.65504875306734278</c:v>
                </c:pt>
                <c:pt idx="1">
                  <c:v>0.67475928826527187</c:v>
                </c:pt>
                <c:pt idx="2">
                  <c:v>0.68243300384300798</c:v>
                </c:pt>
                <c:pt idx="3">
                  <c:v>0.68537481210419959</c:v>
                </c:pt>
                <c:pt idx="4">
                  <c:v>0.68704713276225549</c:v>
                </c:pt>
                <c:pt idx="5">
                  <c:v>0.69228639317484864</c:v>
                </c:pt>
                <c:pt idx="6">
                  <c:v>0.69139366385950174</c:v>
                </c:pt>
                <c:pt idx="7">
                  <c:v>0.70297262824667517</c:v>
                </c:pt>
                <c:pt idx="8">
                  <c:v>0.7211929242112628</c:v>
                </c:pt>
                <c:pt idx="9">
                  <c:v>0.72372792191068358</c:v>
                </c:pt>
                <c:pt idx="10">
                  <c:v>0.71893591004617519</c:v>
                </c:pt>
                <c:pt idx="11">
                  <c:v>0.70969969719397896</c:v>
                </c:pt>
                <c:pt idx="12">
                  <c:v>0.72822913382989585</c:v>
                </c:pt>
                <c:pt idx="13">
                  <c:v>0.72455877889724418</c:v>
                </c:pt>
                <c:pt idx="14">
                  <c:v>0.72569082154143294</c:v>
                </c:pt>
                <c:pt idx="15">
                  <c:v>0.72683987907603786</c:v>
                </c:pt>
                <c:pt idx="16">
                  <c:v>0.72628700562381066</c:v>
                </c:pt>
                <c:pt idx="17">
                  <c:v>0.71606326620966254</c:v>
                </c:pt>
                <c:pt idx="18">
                  <c:v>0.70483078686369316</c:v>
                </c:pt>
                <c:pt idx="19">
                  <c:v>0.73132562291305359</c:v>
                </c:pt>
                <c:pt idx="20">
                  <c:v>0.7298247769947771</c:v>
                </c:pt>
                <c:pt idx="21">
                  <c:v>0.72890376318627081</c:v>
                </c:pt>
                <c:pt idx="22">
                  <c:v>0.7293390792138037</c:v>
                </c:pt>
                <c:pt idx="23">
                  <c:v>0.73038626837851395</c:v>
                </c:pt>
                <c:pt idx="24">
                  <c:v>0.713425295277333</c:v>
                </c:pt>
                <c:pt idx="25">
                  <c:v>0.70303383765765326</c:v>
                </c:pt>
                <c:pt idx="26">
                  <c:v>0.72577390724008894</c:v>
                </c:pt>
                <c:pt idx="27">
                  <c:v>0.73067154400874001</c:v>
                </c:pt>
                <c:pt idx="28">
                  <c:v>0.73252395733808484</c:v>
                </c:pt>
                <c:pt idx="29">
                  <c:v>0.73272194879020136</c:v>
                </c:pt>
                <c:pt idx="30">
                  <c:v>0.73102664698145348</c:v>
                </c:pt>
                <c:pt idx="31">
                  <c:v>0.80195513997116707</c:v>
                </c:pt>
                <c:pt idx="32">
                  <c:v>0.78882462257845298</c:v>
                </c:pt>
                <c:pt idx="33">
                  <c:v>0.81491679604378375</c:v>
                </c:pt>
                <c:pt idx="34">
                  <c:v>0.81075874101189893</c:v>
                </c:pt>
                <c:pt idx="35">
                  <c:v>0.81116961209472049</c:v>
                </c:pt>
                <c:pt idx="36">
                  <c:v>0.81617172576626973</c:v>
                </c:pt>
                <c:pt idx="37">
                  <c:v>0.82483225341244049</c:v>
                </c:pt>
                <c:pt idx="38">
                  <c:v>0.81312081580668316</c:v>
                </c:pt>
                <c:pt idx="39">
                  <c:v>0.80278010562750191</c:v>
                </c:pt>
                <c:pt idx="40">
                  <c:v>0.82578690257892351</c:v>
                </c:pt>
                <c:pt idx="41">
                  <c:v>0.82391355856521442</c:v>
                </c:pt>
                <c:pt idx="42">
                  <c:v>0.81992188524520249</c:v>
                </c:pt>
                <c:pt idx="43">
                  <c:v>0.81908105009623</c:v>
                </c:pt>
                <c:pt idx="44">
                  <c:v>0.81683402912306879</c:v>
                </c:pt>
                <c:pt idx="45">
                  <c:v>0.79871032464841418</c:v>
                </c:pt>
                <c:pt idx="46">
                  <c:v>0.78858583630642098</c:v>
                </c:pt>
                <c:pt idx="47">
                  <c:v>0.80937983087818122</c:v>
                </c:pt>
                <c:pt idx="48">
                  <c:v>0.8028324253610416</c:v>
                </c:pt>
                <c:pt idx="49">
                  <c:v>0.7975887978484133</c:v>
                </c:pt>
                <c:pt idx="50">
                  <c:v>0.79326907236028255</c:v>
                </c:pt>
                <c:pt idx="51">
                  <c:v>0.79123331400786012</c:v>
                </c:pt>
                <c:pt idx="52">
                  <c:v>0.7732591299091508</c:v>
                </c:pt>
                <c:pt idx="53">
                  <c:v>0.7597784918351187</c:v>
                </c:pt>
                <c:pt idx="54">
                  <c:v>0.76893196559634625</c:v>
                </c:pt>
                <c:pt idx="55">
                  <c:v>0.78878147739534443</c:v>
                </c:pt>
                <c:pt idx="56">
                  <c:v>0.79335313107909766</c:v>
                </c:pt>
                <c:pt idx="57">
                  <c:v>0.79042248211840549</c:v>
                </c:pt>
                <c:pt idx="58">
                  <c:v>0.79135481481086711</c:v>
                </c:pt>
                <c:pt idx="59">
                  <c:v>0.77124420026581519</c:v>
                </c:pt>
                <c:pt idx="60">
                  <c:v>0.81957661312393659</c:v>
                </c:pt>
                <c:pt idx="61">
                  <c:v>0.84515129200926176</c:v>
                </c:pt>
                <c:pt idx="62">
                  <c:v>0.84681040414710518</c:v>
                </c:pt>
                <c:pt idx="63">
                  <c:v>0.84409855451377669</c:v>
                </c:pt>
                <c:pt idx="64">
                  <c:v>0.8411216348457613</c:v>
                </c:pt>
                <c:pt idx="65">
                  <c:v>0.84196075390882041</c:v>
                </c:pt>
                <c:pt idx="66">
                  <c:v>0.82378594682517714</c:v>
                </c:pt>
                <c:pt idx="67">
                  <c:v>0.79444075444847428</c:v>
                </c:pt>
                <c:pt idx="68">
                  <c:v>0.80245642919659399</c:v>
                </c:pt>
                <c:pt idx="69">
                  <c:v>0.82455448829769995</c:v>
                </c:pt>
                <c:pt idx="70">
                  <c:v>0.82358552801846252</c:v>
                </c:pt>
                <c:pt idx="71">
                  <c:v>0.82254599014868868</c:v>
                </c:pt>
                <c:pt idx="72">
                  <c:v>0.82083650392904994</c:v>
                </c:pt>
                <c:pt idx="73">
                  <c:v>0.80394502372066001</c:v>
                </c:pt>
                <c:pt idx="74">
                  <c:v>0.80270560580440464</c:v>
                </c:pt>
                <c:pt idx="75">
                  <c:v>0.83138650681369042</c:v>
                </c:pt>
                <c:pt idx="76">
                  <c:v>0.82351333414722661</c:v>
                </c:pt>
                <c:pt idx="77">
                  <c:v>0.82014527454997777</c:v>
                </c:pt>
                <c:pt idx="78">
                  <c:v>0.81908176184983073</c:v>
                </c:pt>
                <c:pt idx="79">
                  <c:v>0.82193746046539784</c:v>
                </c:pt>
                <c:pt idx="80">
                  <c:v>0.81250861762584647</c:v>
                </c:pt>
                <c:pt idx="81">
                  <c:v>0.80222018283437802</c:v>
                </c:pt>
                <c:pt idx="82">
                  <c:v>0.83203571289458056</c:v>
                </c:pt>
                <c:pt idx="83">
                  <c:v>0.83560392191842758</c:v>
                </c:pt>
                <c:pt idx="84">
                  <c:v>0.82986854985692005</c:v>
                </c:pt>
                <c:pt idx="85">
                  <c:v>0.81714168625042338</c:v>
                </c:pt>
                <c:pt idx="86">
                  <c:v>0.80459692360271584</c:v>
                </c:pt>
                <c:pt idx="87">
                  <c:v>0.7772330219832525</c:v>
                </c:pt>
                <c:pt idx="88">
                  <c:v>0.75780802177869167</c:v>
                </c:pt>
                <c:pt idx="89">
                  <c:v>0.76562651028149542</c:v>
                </c:pt>
                <c:pt idx="90">
                  <c:v>0.76405279164059892</c:v>
                </c:pt>
                <c:pt idx="91">
                  <c:v>0.75585123998360582</c:v>
                </c:pt>
                <c:pt idx="92">
                  <c:v>0.75674878252321964</c:v>
                </c:pt>
                <c:pt idx="93">
                  <c:v>0.75005333996474077</c:v>
                </c:pt>
                <c:pt idx="94">
                  <c:v>0.74447005804866939</c:v>
                </c:pt>
                <c:pt idx="95">
                  <c:v>0.74388320331122959</c:v>
                </c:pt>
                <c:pt idx="96">
                  <c:v>0.75837822096201168</c:v>
                </c:pt>
                <c:pt idx="97">
                  <c:v>0.75593740834906664</c:v>
                </c:pt>
                <c:pt idx="98">
                  <c:v>0.75695483731019109</c:v>
                </c:pt>
                <c:pt idx="99">
                  <c:v>0.75338982189196368</c:v>
                </c:pt>
                <c:pt idx="100">
                  <c:v>0.74967789208666147</c:v>
                </c:pt>
                <c:pt idx="101">
                  <c:v>0.74374966910512719</c:v>
                </c:pt>
                <c:pt idx="102">
                  <c:v>0.73332436729884343</c:v>
                </c:pt>
                <c:pt idx="103">
                  <c:v>0.74842309871509038</c:v>
                </c:pt>
                <c:pt idx="104">
                  <c:v>0.74786139871787827</c:v>
                </c:pt>
                <c:pt idx="105">
                  <c:v>0.75147859684189733</c:v>
                </c:pt>
                <c:pt idx="106">
                  <c:v>0.75994825139728739</c:v>
                </c:pt>
                <c:pt idx="107">
                  <c:v>0.75462588301017353</c:v>
                </c:pt>
                <c:pt idx="108">
                  <c:v>0.74751378161622106</c:v>
                </c:pt>
                <c:pt idx="109">
                  <c:v>0.7202366770827151</c:v>
                </c:pt>
                <c:pt idx="110">
                  <c:v>0.74292411193914365</c:v>
                </c:pt>
                <c:pt idx="111">
                  <c:v>0.74236267954555102</c:v>
                </c:pt>
                <c:pt idx="112">
                  <c:v>0.73929380123777177</c:v>
                </c:pt>
                <c:pt idx="113">
                  <c:v>0.74057321414233168</c:v>
                </c:pt>
                <c:pt idx="114">
                  <c:v>0.74114133662641046</c:v>
                </c:pt>
                <c:pt idx="115">
                  <c:v>0.72824498299818441</c:v>
                </c:pt>
                <c:pt idx="116">
                  <c:v>0.7110517180525523</c:v>
                </c:pt>
                <c:pt idx="117">
                  <c:v>0.72658209410696184</c:v>
                </c:pt>
                <c:pt idx="118">
                  <c:v>0.72398152213320899</c:v>
                </c:pt>
                <c:pt idx="119">
                  <c:v>0.72158138527041926</c:v>
                </c:pt>
                <c:pt idx="120">
                  <c:v>0.71174695225586682</c:v>
                </c:pt>
                <c:pt idx="121">
                  <c:v>0.73891983286968688</c:v>
                </c:pt>
                <c:pt idx="122">
                  <c:v>0.72786109711553815</c:v>
                </c:pt>
                <c:pt idx="123">
                  <c:v>0.71831519385434672</c:v>
                </c:pt>
                <c:pt idx="124">
                  <c:v>0.72487438669420001</c:v>
                </c:pt>
                <c:pt idx="125">
                  <c:v>0.72226181451622007</c:v>
                </c:pt>
                <c:pt idx="126">
                  <c:v>0.72027542242852272</c:v>
                </c:pt>
                <c:pt idx="127">
                  <c:v>0.71608402756236988</c:v>
                </c:pt>
                <c:pt idx="128">
                  <c:v>0.71630321966453936</c:v>
                </c:pt>
                <c:pt idx="129">
                  <c:v>0.69434360135448869</c:v>
                </c:pt>
                <c:pt idx="130">
                  <c:v>0.69132316907127822</c:v>
                </c:pt>
                <c:pt idx="131">
                  <c:v>0.69777625432851642</c:v>
                </c:pt>
                <c:pt idx="132">
                  <c:v>0.71221706026388443</c:v>
                </c:pt>
                <c:pt idx="133">
                  <c:v>0.72080537893018704</c:v>
                </c:pt>
                <c:pt idx="134">
                  <c:v>0.72352144233942994</c:v>
                </c:pt>
                <c:pt idx="135">
                  <c:v>0.73096001993931314</c:v>
                </c:pt>
                <c:pt idx="136">
                  <c:v>0.71768523458988887</c:v>
                </c:pt>
                <c:pt idx="137">
                  <c:v>0.70385898051657148</c:v>
                </c:pt>
                <c:pt idx="138">
                  <c:v>0.73218301884359283</c:v>
                </c:pt>
                <c:pt idx="139">
                  <c:v>0.73376852776299895</c:v>
                </c:pt>
                <c:pt idx="140">
                  <c:v>0.73382201761286514</c:v>
                </c:pt>
                <c:pt idx="141">
                  <c:v>0.73793753828980535</c:v>
                </c:pt>
                <c:pt idx="142">
                  <c:v>0.74209550199979168</c:v>
                </c:pt>
                <c:pt idx="143">
                  <c:v>0.72406070142367973</c:v>
                </c:pt>
                <c:pt idx="144">
                  <c:v>0.70838962894138702</c:v>
                </c:pt>
                <c:pt idx="145">
                  <c:v>0.72690671028341303</c:v>
                </c:pt>
                <c:pt idx="146">
                  <c:v>0.72198622550712643</c:v>
                </c:pt>
                <c:pt idx="147">
                  <c:v>0.71891462901969616</c:v>
                </c:pt>
                <c:pt idx="148">
                  <c:v>0.71320138978370629</c:v>
                </c:pt>
                <c:pt idx="149">
                  <c:v>0.71378658036947185</c:v>
                </c:pt>
                <c:pt idx="150">
                  <c:v>0.6902737214733583</c:v>
                </c:pt>
                <c:pt idx="151">
                  <c:v>0.68727799917514043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F5E-6246-8E20-E0E20340C2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39330287"/>
        <c:axId val="2139230591"/>
      </c:lineChart>
      <c:dateAx>
        <c:axId val="2139330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mmm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N"/>
          </a:p>
        </c:txPr>
        <c:crossAx val="2139230591"/>
        <c:crosses val="autoZero"/>
        <c:auto val="1"/>
        <c:lblOffset val="100"/>
        <c:baseTimeUnit val="days"/>
        <c:majorUnit val="1"/>
        <c:majorTimeUnit val="months"/>
      </c:dateAx>
      <c:valAx>
        <c:axId val="2139230591"/>
        <c:scaling>
          <c:orientation val="minMax"/>
        </c:scaling>
        <c:delete val="0"/>
        <c:axPos val="l"/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N"/>
          </a:p>
        </c:txPr>
        <c:crossAx val="21393302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4886877964776746"/>
          <c:y val="0.16255762467154694"/>
          <c:w val="0.25223543711241925"/>
          <c:h val="4.6989719066757009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CN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altLang="zh-CN"/>
              <a:t>Japan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2019</c:v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Power!$B$3:$B$154</c:f>
              <c:numCache>
                <c:formatCode>m/d/yy</c:formatCode>
                <c:ptCount val="152"/>
                <c:pt idx="0">
                  <c:v>43466</c:v>
                </c:pt>
                <c:pt idx="1">
                  <c:v>43467</c:v>
                </c:pt>
                <c:pt idx="2">
                  <c:v>43468</c:v>
                </c:pt>
                <c:pt idx="3">
                  <c:v>43469</c:v>
                </c:pt>
                <c:pt idx="4">
                  <c:v>43470</c:v>
                </c:pt>
                <c:pt idx="5">
                  <c:v>43471</c:v>
                </c:pt>
                <c:pt idx="6">
                  <c:v>43472</c:v>
                </c:pt>
                <c:pt idx="7">
                  <c:v>43473</c:v>
                </c:pt>
                <c:pt idx="8">
                  <c:v>43474</c:v>
                </c:pt>
                <c:pt idx="9">
                  <c:v>43475</c:v>
                </c:pt>
                <c:pt idx="10">
                  <c:v>43476</c:v>
                </c:pt>
                <c:pt idx="11">
                  <c:v>43477</c:v>
                </c:pt>
                <c:pt idx="12">
                  <c:v>43478</c:v>
                </c:pt>
                <c:pt idx="13">
                  <c:v>43479</c:v>
                </c:pt>
                <c:pt idx="14">
                  <c:v>43480</c:v>
                </c:pt>
                <c:pt idx="15">
                  <c:v>43481</c:v>
                </c:pt>
                <c:pt idx="16">
                  <c:v>43482</c:v>
                </c:pt>
                <c:pt idx="17">
                  <c:v>43483</c:v>
                </c:pt>
                <c:pt idx="18">
                  <c:v>43484</c:v>
                </c:pt>
                <c:pt idx="19">
                  <c:v>43485</c:v>
                </c:pt>
                <c:pt idx="20">
                  <c:v>43486</c:v>
                </c:pt>
                <c:pt idx="21">
                  <c:v>43487</c:v>
                </c:pt>
                <c:pt idx="22">
                  <c:v>43488</c:v>
                </c:pt>
                <c:pt idx="23">
                  <c:v>43489</c:v>
                </c:pt>
                <c:pt idx="24">
                  <c:v>43490</c:v>
                </c:pt>
                <c:pt idx="25">
                  <c:v>43491</c:v>
                </c:pt>
                <c:pt idx="26">
                  <c:v>43492</c:v>
                </c:pt>
                <c:pt idx="27">
                  <c:v>43493</c:v>
                </c:pt>
                <c:pt idx="28">
                  <c:v>43494</c:v>
                </c:pt>
                <c:pt idx="29">
                  <c:v>43495</c:v>
                </c:pt>
                <c:pt idx="30">
                  <c:v>43496</c:v>
                </c:pt>
                <c:pt idx="31">
                  <c:v>43497</c:v>
                </c:pt>
                <c:pt idx="32">
                  <c:v>43498</c:v>
                </c:pt>
                <c:pt idx="33">
                  <c:v>43499</c:v>
                </c:pt>
                <c:pt idx="34">
                  <c:v>43500</c:v>
                </c:pt>
                <c:pt idx="35">
                  <c:v>43501</c:v>
                </c:pt>
                <c:pt idx="36">
                  <c:v>43502</c:v>
                </c:pt>
                <c:pt idx="37">
                  <c:v>43503</c:v>
                </c:pt>
                <c:pt idx="38">
                  <c:v>43504</c:v>
                </c:pt>
                <c:pt idx="39">
                  <c:v>43505</c:v>
                </c:pt>
                <c:pt idx="40">
                  <c:v>43506</c:v>
                </c:pt>
                <c:pt idx="41">
                  <c:v>43507</c:v>
                </c:pt>
                <c:pt idx="42">
                  <c:v>43508</c:v>
                </c:pt>
                <c:pt idx="43">
                  <c:v>43509</c:v>
                </c:pt>
                <c:pt idx="44">
                  <c:v>43510</c:v>
                </c:pt>
                <c:pt idx="45">
                  <c:v>43511</c:v>
                </c:pt>
                <c:pt idx="46">
                  <c:v>43512</c:v>
                </c:pt>
                <c:pt idx="47">
                  <c:v>43513</c:v>
                </c:pt>
                <c:pt idx="48">
                  <c:v>43514</c:v>
                </c:pt>
                <c:pt idx="49">
                  <c:v>43515</c:v>
                </c:pt>
                <c:pt idx="50">
                  <c:v>43516</c:v>
                </c:pt>
                <c:pt idx="51">
                  <c:v>43517</c:v>
                </c:pt>
                <c:pt idx="52">
                  <c:v>43518</c:v>
                </c:pt>
                <c:pt idx="53">
                  <c:v>43519</c:v>
                </c:pt>
                <c:pt idx="54">
                  <c:v>43520</c:v>
                </c:pt>
                <c:pt idx="55">
                  <c:v>43521</c:v>
                </c:pt>
                <c:pt idx="56">
                  <c:v>43522</c:v>
                </c:pt>
                <c:pt idx="57">
                  <c:v>43523</c:v>
                </c:pt>
                <c:pt idx="58">
                  <c:v>43524</c:v>
                </c:pt>
                <c:pt idx="60">
                  <c:v>43525</c:v>
                </c:pt>
                <c:pt idx="61">
                  <c:v>43526</c:v>
                </c:pt>
                <c:pt idx="62">
                  <c:v>43527</c:v>
                </c:pt>
                <c:pt idx="63">
                  <c:v>43528</c:v>
                </c:pt>
                <c:pt idx="64">
                  <c:v>43529</c:v>
                </c:pt>
                <c:pt idx="65">
                  <c:v>43530</c:v>
                </c:pt>
                <c:pt idx="66">
                  <c:v>43531</c:v>
                </c:pt>
                <c:pt idx="67">
                  <c:v>43532</c:v>
                </c:pt>
                <c:pt idx="68">
                  <c:v>43533</c:v>
                </c:pt>
                <c:pt idx="69">
                  <c:v>43534</c:v>
                </c:pt>
                <c:pt idx="70">
                  <c:v>43535</c:v>
                </c:pt>
                <c:pt idx="71">
                  <c:v>43536</c:v>
                </c:pt>
                <c:pt idx="72">
                  <c:v>43537</c:v>
                </c:pt>
                <c:pt idx="73">
                  <c:v>43538</c:v>
                </c:pt>
                <c:pt idx="74">
                  <c:v>43539</c:v>
                </c:pt>
                <c:pt idx="75">
                  <c:v>43540</c:v>
                </c:pt>
                <c:pt idx="76">
                  <c:v>43541</c:v>
                </c:pt>
                <c:pt idx="77">
                  <c:v>43542</c:v>
                </c:pt>
                <c:pt idx="78">
                  <c:v>43543</c:v>
                </c:pt>
                <c:pt idx="79">
                  <c:v>43544</c:v>
                </c:pt>
                <c:pt idx="80">
                  <c:v>43545</c:v>
                </c:pt>
                <c:pt idx="81">
                  <c:v>43546</c:v>
                </c:pt>
                <c:pt idx="82">
                  <c:v>43547</c:v>
                </c:pt>
                <c:pt idx="83">
                  <c:v>43548</c:v>
                </c:pt>
                <c:pt idx="84">
                  <c:v>43549</c:v>
                </c:pt>
                <c:pt idx="85">
                  <c:v>43550</c:v>
                </c:pt>
                <c:pt idx="86">
                  <c:v>43551</c:v>
                </c:pt>
                <c:pt idx="87">
                  <c:v>43552</c:v>
                </c:pt>
                <c:pt idx="88">
                  <c:v>43553</c:v>
                </c:pt>
                <c:pt idx="89">
                  <c:v>43554</c:v>
                </c:pt>
                <c:pt idx="90">
                  <c:v>43555</c:v>
                </c:pt>
                <c:pt idx="91">
                  <c:v>43556</c:v>
                </c:pt>
                <c:pt idx="92">
                  <c:v>43557</c:v>
                </c:pt>
                <c:pt idx="93">
                  <c:v>43558</c:v>
                </c:pt>
                <c:pt idx="94">
                  <c:v>43559</c:v>
                </c:pt>
                <c:pt idx="95">
                  <c:v>43560</c:v>
                </c:pt>
                <c:pt idx="96">
                  <c:v>43561</c:v>
                </c:pt>
                <c:pt idx="97">
                  <c:v>43562</c:v>
                </c:pt>
                <c:pt idx="98">
                  <c:v>43563</c:v>
                </c:pt>
                <c:pt idx="99">
                  <c:v>43564</c:v>
                </c:pt>
                <c:pt idx="100">
                  <c:v>43565</c:v>
                </c:pt>
                <c:pt idx="101">
                  <c:v>43566</c:v>
                </c:pt>
                <c:pt idx="102">
                  <c:v>43567</c:v>
                </c:pt>
                <c:pt idx="103">
                  <c:v>43568</c:v>
                </c:pt>
                <c:pt idx="104">
                  <c:v>43569</c:v>
                </c:pt>
                <c:pt idx="105">
                  <c:v>43570</c:v>
                </c:pt>
                <c:pt idx="106">
                  <c:v>43571</c:v>
                </c:pt>
                <c:pt idx="107">
                  <c:v>43572</c:v>
                </c:pt>
                <c:pt idx="108">
                  <c:v>43573</c:v>
                </c:pt>
                <c:pt idx="109">
                  <c:v>43574</c:v>
                </c:pt>
                <c:pt idx="110">
                  <c:v>43575</c:v>
                </c:pt>
                <c:pt idx="111">
                  <c:v>43576</c:v>
                </c:pt>
                <c:pt idx="112">
                  <c:v>43577</c:v>
                </c:pt>
                <c:pt idx="113">
                  <c:v>43578</c:v>
                </c:pt>
                <c:pt idx="114">
                  <c:v>43579</c:v>
                </c:pt>
                <c:pt idx="115">
                  <c:v>43580</c:v>
                </c:pt>
                <c:pt idx="116">
                  <c:v>43581</c:v>
                </c:pt>
                <c:pt idx="117">
                  <c:v>43582</c:v>
                </c:pt>
                <c:pt idx="118">
                  <c:v>43583</c:v>
                </c:pt>
                <c:pt idx="119">
                  <c:v>43584</c:v>
                </c:pt>
                <c:pt idx="120">
                  <c:v>43585</c:v>
                </c:pt>
                <c:pt idx="121">
                  <c:v>43586</c:v>
                </c:pt>
                <c:pt idx="122">
                  <c:v>43587</c:v>
                </c:pt>
                <c:pt idx="123">
                  <c:v>43588</c:v>
                </c:pt>
                <c:pt idx="124">
                  <c:v>43589</c:v>
                </c:pt>
                <c:pt idx="125">
                  <c:v>43590</c:v>
                </c:pt>
                <c:pt idx="126">
                  <c:v>43591</c:v>
                </c:pt>
                <c:pt idx="127">
                  <c:v>43592</c:v>
                </c:pt>
                <c:pt idx="128">
                  <c:v>43593</c:v>
                </c:pt>
                <c:pt idx="129">
                  <c:v>43594</c:v>
                </c:pt>
                <c:pt idx="130">
                  <c:v>43595</c:v>
                </c:pt>
                <c:pt idx="131">
                  <c:v>43596</c:v>
                </c:pt>
                <c:pt idx="132">
                  <c:v>43597</c:v>
                </c:pt>
                <c:pt idx="133">
                  <c:v>43598</c:v>
                </c:pt>
                <c:pt idx="134">
                  <c:v>43599</c:v>
                </c:pt>
                <c:pt idx="135">
                  <c:v>43600</c:v>
                </c:pt>
                <c:pt idx="136">
                  <c:v>43601</c:v>
                </c:pt>
                <c:pt idx="137">
                  <c:v>43602</c:v>
                </c:pt>
                <c:pt idx="138">
                  <c:v>43603</c:v>
                </c:pt>
                <c:pt idx="139">
                  <c:v>43604</c:v>
                </c:pt>
                <c:pt idx="140">
                  <c:v>43605</c:v>
                </c:pt>
                <c:pt idx="141">
                  <c:v>43606</c:v>
                </c:pt>
                <c:pt idx="142">
                  <c:v>43607</c:v>
                </c:pt>
                <c:pt idx="143">
                  <c:v>43608</c:v>
                </c:pt>
                <c:pt idx="144">
                  <c:v>43609</c:v>
                </c:pt>
                <c:pt idx="145">
                  <c:v>43610</c:v>
                </c:pt>
                <c:pt idx="146">
                  <c:v>43611</c:v>
                </c:pt>
                <c:pt idx="147">
                  <c:v>43612</c:v>
                </c:pt>
                <c:pt idx="148">
                  <c:v>43613</c:v>
                </c:pt>
                <c:pt idx="149">
                  <c:v>43614</c:v>
                </c:pt>
                <c:pt idx="150">
                  <c:v>43615</c:v>
                </c:pt>
                <c:pt idx="151">
                  <c:v>43616</c:v>
                </c:pt>
              </c:numCache>
            </c:numRef>
          </c:cat>
          <c:val>
            <c:numRef>
              <c:f>Industry!$H$3:$H$368</c:f>
              <c:numCache>
                <c:formatCode>0.00</c:formatCode>
                <c:ptCount val="366"/>
                <c:pt idx="0">
                  <c:v>0.53234259117358562</c:v>
                </c:pt>
                <c:pt idx="1">
                  <c:v>0.53660368823753846</c:v>
                </c:pt>
                <c:pt idx="2">
                  <c:v>0.55893507101242168</c:v>
                </c:pt>
                <c:pt idx="3">
                  <c:v>0.60077379792457108</c:v>
                </c:pt>
                <c:pt idx="4">
                  <c:v>0.59547004812768056</c:v>
                </c:pt>
                <c:pt idx="5">
                  <c:v>0.61350278789719181</c:v>
                </c:pt>
                <c:pt idx="6">
                  <c:v>0.70692053405365951</c:v>
                </c:pt>
                <c:pt idx="7">
                  <c:v>0.72905043691812599</c:v>
                </c:pt>
                <c:pt idx="8">
                  <c:v>0.74639267098667927</c:v>
                </c:pt>
                <c:pt idx="9">
                  <c:v>0.77388553792559667</c:v>
                </c:pt>
                <c:pt idx="10">
                  <c:v>0.72921959558279015</c:v>
                </c:pt>
                <c:pt idx="11">
                  <c:v>0.68642215450547184</c:v>
                </c:pt>
                <c:pt idx="12">
                  <c:v>0.61215953867486206</c:v>
                </c:pt>
                <c:pt idx="13">
                  <c:v>0.65934892316588356</c:v>
                </c:pt>
                <c:pt idx="14">
                  <c:v>0.74169899583321364</c:v>
                </c:pt>
                <c:pt idx="15">
                  <c:v>0.73387529867845447</c:v>
                </c:pt>
                <c:pt idx="16">
                  <c:v>0.73815697970774974</c:v>
                </c:pt>
                <c:pt idx="17">
                  <c:v>0.73817998999250434</c:v>
                </c:pt>
                <c:pt idx="18">
                  <c:v>0.67009363541539413</c:v>
                </c:pt>
                <c:pt idx="19">
                  <c:v>0.61847460257059983</c:v>
                </c:pt>
                <c:pt idx="20">
                  <c:v>0.72155459498146501</c:v>
                </c:pt>
                <c:pt idx="21">
                  <c:v>0.73660229089951634</c:v>
                </c:pt>
                <c:pt idx="22">
                  <c:v>0.72756865853123709</c:v>
                </c:pt>
                <c:pt idx="23">
                  <c:v>0.73491839342763843</c:v>
                </c:pt>
                <c:pt idx="24">
                  <c:v>0.739203775945528</c:v>
                </c:pt>
                <c:pt idx="25">
                  <c:v>0.70396399548032962</c:v>
                </c:pt>
                <c:pt idx="26">
                  <c:v>0.65217720315899863</c:v>
                </c:pt>
                <c:pt idx="27">
                  <c:v>0.74179331383291214</c:v>
                </c:pt>
                <c:pt idx="28">
                  <c:v>0.74454240686644735</c:v>
                </c:pt>
                <c:pt idx="29">
                  <c:v>0.73420347507382866</c:v>
                </c:pt>
                <c:pt idx="30">
                  <c:v>0.75083470215538128</c:v>
                </c:pt>
                <c:pt idx="31">
                  <c:v>0.8866298009480198</c:v>
                </c:pt>
                <c:pt idx="32">
                  <c:v>0.78504705621042314</c:v>
                </c:pt>
                <c:pt idx="33">
                  <c:v>0.70955881523979203</c:v>
                </c:pt>
                <c:pt idx="34">
                  <c:v>0.77067586482727601</c:v>
                </c:pt>
                <c:pt idx="35">
                  <c:v>0.82172703901184385</c:v>
                </c:pt>
                <c:pt idx="36">
                  <c:v>0.83628995986443988</c:v>
                </c:pt>
                <c:pt idx="37">
                  <c:v>0.81107873084512483</c:v>
                </c:pt>
                <c:pt idx="38">
                  <c:v>0.85166670803236599</c:v>
                </c:pt>
                <c:pt idx="39">
                  <c:v>0.83485309562011578</c:v>
                </c:pt>
                <c:pt idx="40">
                  <c:v>0.75641383067676082</c:v>
                </c:pt>
                <c:pt idx="41">
                  <c:v>0.82441015598714029</c:v>
                </c:pt>
                <c:pt idx="42">
                  <c:v>0.86333944408266361</c:v>
                </c:pt>
                <c:pt idx="43">
                  <c:v>0.86328202585788005</c:v>
                </c:pt>
                <c:pt idx="44">
                  <c:v>0.8821483174471112</c:v>
                </c:pt>
                <c:pt idx="45">
                  <c:v>0.89183057739727933</c:v>
                </c:pt>
                <c:pt idx="46">
                  <c:v>0.78005404072094275</c:v>
                </c:pt>
                <c:pt idx="47">
                  <c:v>0.72103027447563051</c:v>
                </c:pt>
                <c:pt idx="48">
                  <c:v>0.80712908141538475</c:v>
                </c:pt>
                <c:pt idx="49">
                  <c:v>0.82375011471156157</c:v>
                </c:pt>
                <c:pt idx="50">
                  <c:v>0.76420506790057163</c:v>
                </c:pt>
                <c:pt idx="51">
                  <c:v>0.78286576736484081</c:v>
                </c:pt>
                <c:pt idx="52">
                  <c:v>0.78314053861265953</c:v>
                </c:pt>
                <c:pt idx="53">
                  <c:v>0.70740467036807519</c:v>
                </c:pt>
                <c:pt idx="54">
                  <c:v>0.66738980219084509</c:v>
                </c:pt>
                <c:pt idx="55">
                  <c:v>0.7418922965586181</c:v>
                </c:pt>
                <c:pt idx="56">
                  <c:v>0.75748244018501609</c:v>
                </c:pt>
                <c:pt idx="57">
                  <c:v>0.78890141106304446</c:v>
                </c:pt>
                <c:pt idx="58">
                  <c:v>0.79561131643829464</c:v>
                </c:pt>
                <c:pt idx="60">
                  <c:v>0.84698175221519489</c:v>
                </c:pt>
                <c:pt idx="61">
                  <c:v>0.77451735142584988</c:v>
                </c:pt>
                <c:pt idx="62">
                  <c:v>0.75268045215177271</c:v>
                </c:pt>
                <c:pt idx="63">
                  <c:v>0.86511473800417049</c:v>
                </c:pt>
                <c:pt idx="64">
                  <c:v>0.84415883664715163</c:v>
                </c:pt>
                <c:pt idx="65">
                  <c:v>0.8487019679535287</c:v>
                </c:pt>
                <c:pt idx="66">
                  <c:v>0.86837326304787532</c:v>
                </c:pt>
                <c:pt idx="67">
                  <c:v>0.87309664913986607</c:v>
                </c:pt>
                <c:pt idx="68">
                  <c:v>0.77310384159512513</c:v>
                </c:pt>
                <c:pt idx="69">
                  <c:v>0.71187432144410467</c:v>
                </c:pt>
                <c:pt idx="70">
                  <c:v>0.80601016226672306</c:v>
                </c:pt>
                <c:pt idx="71">
                  <c:v>0.82019415934547846</c:v>
                </c:pt>
                <c:pt idx="72">
                  <c:v>0.83924115676708388</c:v>
                </c:pt>
                <c:pt idx="73">
                  <c:v>0.8717673733239093</c:v>
                </c:pt>
                <c:pt idx="74">
                  <c:v>0.8549134883064391</c:v>
                </c:pt>
                <c:pt idx="75">
                  <c:v>0.78035542430330374</c:v>
                </c:pt>
                <c:pt idx="76">
                  <c:v>0.73578927415060535</c:v>
                </c:pt>
                <c:pt idx="77">
                  <c:v>0.82865715030883991</c:v>
                </c:pt>
                <c:pt idx="78">
                  <c:v>0.82038707676076528</c:v>
                </c:pt>
                <c:pt idx="79">
                  <c:v>0.78548854406250024</c:v>
                </c:pt>
                <c:pt idx="80">
                  <c:v>0.74012294654325028</c:v>
                </c:pt>
                <c:pt idx="81">
                  <c:v>0.77133975710221758</c:v>
                </c:pt>
                <c:pt idx="82">
                  <c:v>0.77920868054430803</c:v>
                </c:pt>
                <c:pt idx="83">
                  <c:v>0.72865470815456812</c:v>
                </c:pt>
                <c:pt idx="84">
                  <c:v>0.82090629462720355</c:v>
                </c:pt>
                <c:pt idx="85">
                  <c:v>0.80137696612993969</c:v>
                </c:pt>
                <c:pt idx="86">
                  <c:v>0.78267924207260575</c:v>
                </c:pt>
                <c:pt idx="87">
                  <c:v>0.78073082372562985</c:v>
                </c:pt>
                <c:pt idx="88">
                  <c:v>0.79884932006287013</c:v>
                </c:pt>
                <c:pt idx="89">
                  <c:v>0.73795886309250802</c:v>
                </c:pt>
                <c:pt idx="90">
                  <c:v>0.69106927054490663</c:v>
                </c:pt>
                <c:pt idx="91">
                  <c:v>0.83119940183697538</c:v>
                </c:pt>
                <c:pt idx="92">
                  <c:v>0.87580298567404524</c:v>
                </c:pt>
                <c:pt idx="93">
                  <c:v>0.87086628838731028</c:v>
                </c:pt>
                <c:pt idx="94">
                  <c:v>0.83687023055228049</c:v>
                </c:pt>
                <c:pt idx="95">
                  <c:v>0.79428645156080036</c:v>
                </c:pt>
                <c:pt idx="96">
                  <c:v>0.70438895760515763</c:v>
                </c:pt>
                <c:pt idx="97">
                  <c:v>0.65567888345948111</c:v>
                </c:pt>
                <c:pt idx="98">
                  <c:v>0.77143645786002446</c:v>
                </c:pt>
                <c:pt idx="99">
                  <c:v>0.79579928449772352</c:v>
                </c:pt>
                <c:pt idx="100">
                  <c:v>0.86732306903551626</c:v>
                </c:pt>
                <c:pt idx="101">
                  <c:v>0.83067843165954736</c:v>
                </c:pt>
                <c:pt idx="102">
                  <c:v>0.8195637042690288</c:v>
                </c:pt>
                <c:pt idx="103">
                  <c:v>0.72581854773926957</c:v>
                </c:pt>
                <c:pt idx="104">
                  <c:v>0.67359666747880964</c:v>
                </c:pt>
                <c:pt idx="105">
                  <c:v>0.75238126988245779</c:v>
                </c:pt>
                <c:pt idx="106">
                  <c:v>0.7690317133722756</c:v>
                </c:pt>
                <c:pt idx="107">
                  <c:v>0.76304440649319882</c:v>
                </c:pt>
                <c:pt idx="108">
                  <c:v>0.75407564685145578</c:v>
                </c:pt>
                <c:pt idx="109">
                  <c:v>0.75275580643963791</c:v>
                </c:pt>
                <c:pt idx="110">
                  <c:v>0.68420419348084627</c:v>
                </c:pt>
                <c:pt idx="111">
                  <c:v>0.63698640107970161</c:v>
                </c:pt>
                <c:pt idx="112">
                  <c:v>0.73428709237803913</c:v>
                </c:pt>
                <c:pt idx="113">
                  <c:v>0.7505208515178392</c:v>
                </c:pt>
                <c:pt idx="114">
                  <c:v>0.75245952249965387</c:v>
                </c:pt>
                <c:pt idx="115">
                  <c:v>0.75594562687506817</c:v>
                </c:pt>
                <c:pt idx="116">
                  <c:v>0.74561811724384519</c:v>
                </c:pt>
                <c:pt idx="117">
                  <c:v>0.68667946476532449</c:v>
                </c:pt>
                <c:pt idx="118">
                  <c:v>0.62701137244557859</c:v>
                </c:pt>
                <c:pt idx="119">
                  <c:v>0.63212635005145068</c:v>
                </c:pt>
                <c:pt idx="120">
                  <c:v>0.63731567911764642</c:v>
                </c:pt>
                <c:pt idx="121">
                  <c:v>0.60872658150863956</c:v>
                </c:pt>
                <c:pt idx="122">
                  <c:v>0.59149007421132382</c:v>
                </c:pt>
                <c:pt idx="123">
                  <c:v>0.58028395239460262</c:v>
                </c:pt>
                <c:pt idx="124">
                  <c:v>0.57890553433659542</c:v>
                </c:pt>
                <c:pt idx="125">
                  <c:v>0.58068381570965577</c:v>
                </c:pt>
                <c:pt idx="126">
                  <c:v>0.62964071458050119</c:v>
                </c:pt>
                <c:pt idx="127">
                  <c:v>0.70283773115335435</c:v>
                </c:pt>
                <c:pt idx="128">
                  <c:v>0.72948979493086008</c:v>
                </c:pt>
                <c:pt idx="129">
                  <c:v>0.72835738608343936</c:v>
                </c:pt>
                <c:pt idx="130">
                  <c:v>0.73736236885067474</c:v>
                </c:pt>
                <c:pt idx="131">
                  <c:v>0.68442130348048202</c:v>
                </c:pt>
                <c:pt idx="132">
                  <c:v>0.625436325041823</c:v>
                </c:pt>
                <c:pt idx="133">
                  <c:v>0.72757141546201298</c:v>
                </c:pt>
                <c:pt idx="134">
                  <c:v>0.74536029503409029</c:v>
                </c:pt>
                <c:pt idx="135">
                  <c:v>0.74765272626664747</c:v>
                </c:pt>
                <c:pt idx="136">
                  <c:v>0.75430507622827858</c:v>
                </c:pt>
                <c:pt idx="137">
                  <c:v>0.75584389645392291</c:v>
                </c:pt>
                <c:pt idx="138">
                  <c:v>0.67598818489698831</c:v>
                </c:pt>
                <c:pt idx="139">
                  <c:v>0.63568101518898312</c:v>
                </c:pt>
                <c:pt idx="140">
                  <c:v>0.73821178969664225</c:v>
                </c:pt>
                <c:pt idx="141">
                  <c:v>0.7572771862661134</c:v>
                </c:pt>
                <c:pt idx="142">
                  <c:v>0.7452922002531116</c:v>
                </c:pt>
                <c:pt idx="143">
                  <c:v>0.75581562303386851</c:v>
                </c:pt>
                <c:pt idx="144">
                  <c:v>0.76827948058152062</c:v>
                </c:pt>
                <c:pt idx="145">
                  <c:v>0.70584603319926642</c:v>
                </c:pt>
                <c:pt idx="146">
                  <c:v>0.67307815455884246</c:v>
                </c:pt>
                <c:pt idx="147">
                  <c:v>0.79134008398940836</c:v>
                </c:pt>
                <c:pt idx="148">
                  <c:v>0.78254801479564184</c:v>
                </c:pt>
                <c:pt idx="149">
                  <c:v>0.75357895185863721</c:v>
                </c:pt>
                <c:pt idx="150">
                  <c:v>0.75899341331957215</c:v>
                </c:pt>
                <c:pt idx="151">
                  <c:v>0.74791830352648314</c:v>
                </c:pt>
                <c:pt idx="152">
                  <c:v>0.67944201751192723</c:v>
                </c:pt>
                <c:pt idx="153">
                  <c:v>0.63366748464606382</c:v>
                </c:pt>
                <c:pt idx="154">
                  <c:v>0.7576476349197776</c:v>
                </c:pt>
                <c:pt idx="155">
                  <c:v>0.79251772047903035</c:v>
                </c:pt>
                <c:pt idx="156">
                  <c:v>0.8013568051618819</c:v>
                </c:pt>
                <c:pt idx="157">
                  <c:v>0.8249092950549084</c:v>
                </c:pt>
                <c:pt idx="158">
                  <c:v>0.79395790045288073</c:v>
                </c:pt>
                <c:pt idx="159">
                  <c:v>0.68922570130774119</c:v>
                </c:pt>
                <c:pt idx="160">
                  <c:v>0.63206049324140368</c:v>
                </c:pt>
                <c:pt idx="161">
                  <c:v>0.74260831672621275</c:v>
                </c:pt>
                <c:pt idx="162">
                  <c:v>0.75530759840494865</c:v>
                </c:pt>
                <c:pt idx="163">
                  <c:v>0.75767769080570369</c:v>
                </c:pt>
                <c:pt idx="164">
                  <c:v>0.77601458711116078</c:v>
                </c:pt>
                <c:pt idx="165">
                  <c:v>0.77265119473797172</c:v>
                </c:pt>
                <c:pt idx="166">
                  <c:v>0.68550605160012623</c:v>
                </c:pt>
                <c:pt idx="167">
                  <c:v>0.63725101076602908</c:v>
                </c:pt>
                <c:pt idx="168">
                  <c:v>0.7443875038372898</c:v>
                </c:pt>
                <c:pt idx="169">
                  <c:v>0.77011650499193518</c:v>
                </c:pt>
                <c:pt idx="170">
                  <c:v>0.79412941364549317</c:v>
                </c:pt>
                <c:pt idx="171">
                  <c:v>0.81852786676679801</c:v>
                </c:pt>
                <c:pt idx="172">
                  <c:v>0.82110898232627094</c:v>
                </c:pt>
                <c:pt idx="173">
                  <c:v>0.72285434480328714</c:v>
                </c:pt>
                <c:pt idx="174">
                  <c:v>0.65160240559575</c:v>
                </c:pt>
                <c:pt idx="175">
                  <c:v>0.76328082584587587</c:v>
                </c:pt>
                <c:pt idx="176">
                  <c:v>0.80269640282278043</c:v>
                </c:pt>
                <c:pt idx="177">
                  <c:v>0.8172353625587867</c:v>
                </c:pt>
                <c:pt idx="178">
                  <c:v>0.8351184377372094</c:v>
                </c:pt>
                <c:pt idx="179">
                  <c:v>0.84557032783124964</c:v>
                </c:pt>
                <c:pt idx="180">
                  <c:v>0.74090478753487909</c:v>
                </c:pt>
                <c:pt idx="181">
                  <c:v>0.69514744390571148</c:v>
                </c:pt>
                <c:pt idx="182">
                  <c:v>0.73644169206109655</c:v>
                </c:pt>
                <c:pt idx="183">
                  <c:v>0.76130319180207751</c:v>
                </c:pt>
                <c:pt idx="184">
                  <c:v>0.76391069701154268</c:v>
                </c:pt>
                <c:pt idx="185">
                  <c:v>0.76759277088474598</c:v>
                </c:pt>
                <c:pt idx="186">
                  <c:v>0.7436532687839329</c:v>
                </c:pt>
                <c:pt idx="187">
                  <c:v>0.66592993178628312</c:v>
                </c:pt>
                <c:pt idx="188">
                  <c:v>0.62942988686880308</c:v>
                </c:pt>
                <c:pt idx="189">
                  <c:v>0.72888928607744086</c:v>
                </c:pt>
                <c:pt idx="190">
                  <c:v>0.73610123697813967</c:v>
                </c:pt>
                <c:pt idx="191">
                  <c:v>0.74227444674546628</c:v>
                </c:pt>
                <c:pt idx="192">
                  <c:v>0.74053720908662846</c:v>
                </c:pt>
                <c:pt idx="193">
                  <c:v>0.74868016128231818</c:v>
                </c:pt>
                <c:pt idx="194">
                  <c:v>0.65675534783661693</c:v>
                </c:pt>
                <c:pt idx="195">
                  <c:v>0.6194040248950482</c:v>
                </c:pt>
                <c:pt idx="196">
                  <c:v>0.67193373252620703</c:v>
                </c:pt>
                <c:pt idx="197">
                  <c:v>0.75565546807088257</c:v>
                </c:pt>
                <c:pt idx="198">
                  <c:v>0.79363709362241275</c:v>
                </c:pt>
                <c:pt idx="199">
                  <c:v>0.80099137242768992</c:v>
                </c:pt>
                <c:pt idx="200">
                  <c:v>0.80185551281581458</c:v>
                </c:pt>
                <c:pt idx="201">
                  <c:v>0.72410329396437956</c:v>
                </c:pt>
                <c:pt idx="202">
                  <c:v>0.68210299816589948</c:v>
                </c:pt>
                <c:pt idx="203">
                  <c:v>0.77877591821604752</c:v>
                </c:pt>
                <c:pt idx="204">
                  <c:v>0.82180618535424144</c:v>
                </c:pt>
                <c:pt idx="205">
                  <c:v>0.85330798576595968</c:v>
                </c:pt>
                <c:pt idx="206">
                  <c:v>0.88063286208086067</c:v>
                </c:pt>
                <c:pt idx="207">
                  <c:v>0.88539083762644233</c:v>
                </c:pt>
                <c:pt idx="208">
                  <c:v>0.76913398611568884</c:v>
                </c:pt>
                <c:pt idx="209">
                  <c:v>0.74927442588686388</c:v>
                </c:pt>
                <c:pt idx="210">
                  <c:v>0.89618991476764986</c:v>
                </c:pt>
                <c:pt idx="211">
                  <c:v>0.93838838451674023</c:v>
                </c:pt>
                <c:pt idx="212">
                  <c:v>0.95601141350099339</c:v>
                </c:pt>
                <c:pt idx="213">
                  <c:v>0.78047661361999598</c:v>
                </c:pt>
                <c:pt idx="214">
                  <c:v>0.78483963469936602</c:v>
                </c:pt>
                <c:pt idx="215">
                  <c:v>0.69439963815792516</c:v>
                </c:pt>
                <c:pt idx="216">
                  <c:v>0.64589052162055072</c:v>
                </c:pt>
                <c:pt idx="217">
                  <c:v>0.75648498926981833</c:v>
                </c:pt>
                <c:pt idx="218">
                  <c:v>0.75728958054617934</c:v>
                </c:pt>
                <c:pt idx="219">
                  <c:v>0.76988692005656056</c:v>
                </c:pt>
                <c:pt idx="220">
                  <c:v>0.76986283404059852</c:v>
                </c:pt>
                <c:pt idx="221">
                  <c:v>0.74566999163325021</c:v>
                </c:pt>
                <c:pt idx="222">
                  <c:v>0.6612397714152064</c:v>
                </c:pt>
                <c:pt idx="223">
                  <c:v>0.61138199005360516</c:v>
                </c:pt>
                <c:pt idx="224">
                  <c:v>0.61657282780176648</c:v>
                </c:pt>
                <c:pt idx="225">
                  <c:v>0.63521586903679605</c:v>
                </c:pt>
                <c:pt idx="226">
                  <c:v>0.60946059454407697</c:v>
                </c:pt>
                <c:pt idx="227">
                  <c:v>0.58913251362781882</c:v>
                </c:pt>
                <c:pt idx="228">
                  <c:v>0.6193695771139498</c:v>
                </c:pt>
                <c:pt idx="229">
                  <c:v>0.6298536129083675</c:v>
                </c:pt>
                <c:pt idx="230">
                  <c:v>0.60812650178058647</c:v>
                </c:pt>
                <c:pt idx="231">
                  <c:v>0.68279565146426979</c:v>
                </c:pt>
                <c:pt idx="232">
                  <c:v>0.68797864127740571</c:v>
                </c:pt>
                <c:pt idx="233">
                  <c:v>0.70458524638975262</c:v>
                </c:pt>
                <c:pt idx="234">
                  <c:v>0.70232977983231271</c:v>
                </c:pt>
                <c:pt idx="235">
                  <c:v>0.6699291961205549</c:v>
                </c:pt>
                <c:pt idx="236">
                  <c:v>0.58503235154634081</c:v>
                </c:pt>
                <c:pt idx="237">
                  <c:v>0.53821057849928022</c:v>
                </c:pt>
                <c:pt idx="238">
                  <c:v>0.62022277314301921</c:v>
                </c:pt>
                <c:pt idx="239">
                  <c:v>0.63396984546299562</c:v>
                </c:pt>
                <c:pt idx="240">
                  <c:v>0.6393188031812429</c:v>
                </c:pt>
                <c:pt idx="241">
                  <c:v>0.67901242233870651</c:v>
                </c:pt>
                <c:pt idx="242">
                  <c:v>0.64358650650086524</c:v>
                </c:pt>
                <c:pt idx="243">
                  <c:v>0.56945154084311056</c:v>
                </c:pt>
                <c:pt idx="244">
                  <c:v>0.68649348171367985</c:v>
                </c:pt>
                <c:pt idx="245">
                  <c:v>0.83318474683810051</c:v>
                </c:pt>
                <c:pt idx="246">
                  <c:v>0.860326579695047</c:v>
                </c:pt>
                <c:pt idx="247">
                  <c:v>0.83665016114379565</c:v>
                </c:pt>
                <c:pt idx="248">
                  <c:v>0.8482459476816866</c:v>
                </c:pt>
                <c:pt idx="249">
                  <c:v>0.89214844980306562</c:v>
                </c:pt>
                <c:pt idx="250">
                  <c:v>0.81039084932522831</c:v>
                </c:pt>
                <c:pt idx="251">
                  <c:v>0.78857437270097397</c:v>
                </c:pt>
                <c:pt idx="252">
                  <c:v>0.92008839277897092</c:v>
                </c:pt>
                <c:pt idx="253">
                  <c:v>0.95513407501756542</c:v>
                </c:pt>
                <c:pt idx="254">
                  <c:v>0.92338974213054459</c:v>
                </c:pt>
                <c:pt idx="255">
                  <c:v>0.8381221553371484</c:v>
                </c:pt>
                <c:pt idx="256">
                  <c:v>0.77801418375187426</c:v>
                </c:pt>
                <c:pt idx="257">
                  <c:v>0.70345253685551301</c:v>
                </c:pt>
                <c:pt idx="258">
                  <c:v>0.69348833799345633</c:v>
                </c:pt>
                <c:pt idx="259">
                  <c:v>0.73675924474563603</c:v>
                </c:pt>
                <c:pt idx="260">
                  <c:v>0.81953881433753017</c:v>
                </c:pt>
                <c:pt idx="261">
                  <c:v>0.77655979003200182</c:v>
                </c:pt>
                <c:pt idx="262">
                  <c:v>0.74997817548897305</c:v>
                </c:pt>
                <c:pt idx="263">
                  <c:v>0.73310326963790251</c:v>
                </c:pt>
                <c:pt idx="264">
                  <c:v>0.65690413652864821</c:v>
                </c:pt>
                <c:pt idx="265">
                  <c:v>0.62881604037802197</c:v>
                </c:pt>
                <c:pt idx="266">
                  <c:v>0.71657185843273508</c:v>
                </c:pt>
                <c:pt idx="267">
                  <c:v>0.75957036218120755</c:v>
                </c:pt>
                <c:pt idx="268">
                  <c:v>0.75280471639184399</c:v>
                </c:pt>
                <c:pt idx="269">
                  <c:v>0.75332642772392555</c:v>
                </c:pt>
                <c:pt idx="270">
                  <c:v>0.77189335747124566</c:v>
                </c:pt>
                <c:pt idx="271">
                  <c:v>0.69605943418666161</c:v>
                </c:pt>
                <c:pt idx="272">
                  <c:v>0.66050897512560258</c:v>
                </c:pt>
                <c:pt idx="273">
                  <c:v>0.77513434195567454</c:v>
                </c:pt>
                <c:pt idx="274">
                  <c:v>0.83341213720673202</c:v>
                </c:pt>
                <c:pt idx="275">
                  <c:v>0.82617364471454835</c:v>
                </c:pt>
                <c:pt idx="276">
                  <c:v>0.81796716985802143</c:v>
                </c:pt>
                <c:pt idx="277">
                  <c:v>0.81751819027447925</c:v>
                </c:pt>
                <c:pt idx="278">
                  <c:v>0.71742119933864901</c:v>
                </c:pt>
                <c:pt idx="279">
                  <c:v>0.6420626027329116</c:v>
                </c:pt>
                <c:pt idx="280">
                  <c:v>0.74122281567161874</c:v>
                </c:pt>
                <c:pt idx="281">
                  <c:v>0.76613268471823082</c:v>
                </c:pt>
                <c:pt idx="282">
                  <c:v>0.73889786635888977</c:v>
                </c:pt>
                <c:pt idx="283">
                  <c:v>0.75161787625844578</c:v>
                </c:pt>
                <c:pt idx="284">
                  <c:v>0.77090857035425198</c:v>
                </c:pt>
                <c:pt idx="285">
                  <c:v>0.64603742697374134</c:v>
                </c:pt>
                <c:pt idx="286">
                  <c:v>0.61423987816945669</c:v>
                </c:pt>
                <c:pt idx="287">
                  <c:v>0.66351438588774281</c:v>
                </c:pt>
                <c:pt idx="288">
                  <c:v>0.71999463893133697</c:v>
                </c:pt>
                <c:pt idx="289">
                  <c:v>0.72691270188867396</c:v>
                </c:pt>
                <c:pt idx="290">
                  <c:v>0.73647121668823612</c:v>
                </c:pt>
                <c:pt idx="291">
                  <c:v>0.74187688807385088</c:v>
                </c:pt>
                <c:pt idx="292">
                  <c:v>0.68460007761470332</c:v>
                </c:pt>
                <c:pt idx="293">
                  <c:v>0.61875587671516263</c:v>
                </c:pt>
                <c:pt idx="294">
                  <c:v>0.68246690825266609</c:v>
                </c:pt>
                <c:pt idx="295">
                  <c:v>0.6772736206583061</c:v>
                </c:pt>
                <c:pt idx="296">
                  <c:v>0.72645675482281735</c:v>
                </c:pt>
                <c:pt idx="297">
                  <c:v>0.74156302787946615</c:v>
                </c:pt>
                <c:pt idx="298">
                  <c:v>0.75032951412698534</c:v>
                </c:pt>
                <c:pt idx="299">
                  <c:v>0.66761606807441753</c:v>
                </c:pt>
                <c:pt idx="300">
                  <c:v>0.61984845259359878</c:v>
                </c:pt>
                <c:pt idx="301">
                  <c:v>0.70893356168688682</c:v>
                </c:pt>
                <c:pt idx="302">
                  <c:v>0.74487758363558199</c:v>
                </c:pt>
                <c:pt idx="303">
                  <c:v>0.73019757119335538</c:v>
                </c:pt>
                <c:pt idx="304">
                  <c:v>0.72899349071402675</c:v>
                </c:pt>
                <c:pt idx="305">
                  <c:v>0.71898497089777336</c:v>
                </c:pt>
                <c:pt idx="306">
                  <c:v>0.65186290268298175</c:v>
                </c:pt>
                <c:pt idx="307">
                  <c:v>0.61393662624837397</c:v>
                </c:pt>
                <c:pt idx="308">
                  <c:v>0.65991260870854107</c:v>
                </c:pt>
                <c:pt idx="309">
                  <c:v>0.7257586665278225</c:v>
                </c:pt>
                <c:pt idx="310">
                  <c:v>0.73789385718186928</c:v>
                </c:pt>
                <c:pt idx="311">
                  <c:v>0.74313283274353237</c:v>
                </c:pt>
                <c:pt idx="312">
                  <c:v>0.73739924704844273</c:v>
                </c:pt>
                <c:pt idx="313">
                  <c:v>0.67684152727625069</c:v>
                </c:pt>
                <c:pt idx="314">
                  <c:v>0.63014902518604532</c:v>
                </c:pt>
                <c:pt idx="315">
                  <c:v>0.73390024983414126</c:v>
                </c:pt>
                <c:pt idx="316">
                  <c:v>0.7399172264448215</c:v>
                </c:pt>
                <c:pt idx="317">
                  <c:v>0.74782278613069719</c:v>
                </c:pt>
                <c:pt idx="318">
                  <c:v>0.75362713950075011</c:v>
                </c:pt>
                <c:pt idx="319">
                  <c:v>0.76346332904956249</c:v>
                </c:pt>
                <c:pt idx="320">
                  <c:v>0.69559454239877361</c:v>
                </c:pt>
                <c:pt idx="321">
                  <c:v>0.6473753748972344</c:v>
                </c:pt>
                <c:pt idx="322">
                  <c:v>0.74602334618661548</c:v>
                </c:pt>
                <c:pt idx="323">
                  <c:v>0.76083196865496805</c:v>
                </c:pt>
                <c:pt idx="324">
                  <c:v>0.79195735575498083</c:v>
                </c:pt>
                <c:pt idx="325">
                  <c:v>0.80166006461091199</c:v>
                </c:pt>
                <c:pt idx="326">
                  <c:v>0.83047704118980392</c:v>
                </c:pt>
                <c:pt idx="327">
                  <c:v>0.70530870512482646</c:v>
                </c:pt>
                <c:pt idx="328">
                  <c:v>0.65191539342971028</c:v>
                </c:pt>
                <c:pt idx="329">
                  <c:v>0.74740167782187972</c:v>
                </c:pt>
                <c:pt idx="330">
                  <c:v>0.80682743501032916</c:v>
                </c:pt>
                <c:pt idx="331">
                  <c:v>0.81372719710765196</c:v>
                </c:pt>
                <c:pt idx="332">
                  <c:v>0.84478309739559343</c:v>
                </c:pt>
                <c:pt idx="333">
                  <c:v>0.85419862201120444</c:v>
                </c:pt>
                <c:pt idx="334">
                  <c:v>0.77693571593434485</c:v>
                </c:pt>
                <c:pt idx="335">
                  <c:v>0.63737549427978513</c:v>
                </c:pt>
                <c:pt idx="336">
                  <c:v>0.72485493053318861</c:v>
                </c:pt>
                <c:pt idx="337">
                  <c:v>0.74168080119446567</c:v>
                </c:pt>
                <c:pt idx="338">
                  <c:v>0.7548228815036313</c:v>
                </c:pt>
                <c:pt idx="339">
                  <c:v>0.77443036150616185</c:v>
                </c:pt>
                <c:pt idx="340">
                  <c:v>0.79024601887670387</c:v>
                </c:pt>
                <c:pt idx="341">
                  <c:v>0.73508910048866327</c:v>
                </c:pt>
                <c:pt idx="342">
                  <c:v>0.66989444431101819</c:v>
                </c:pt>
                <c:pt idx="343">
                  <c:v>0.77730011098839902</c:v>
                </c:pt>
                <c:pt idx="344">
                  <c:v>0.75837809807444534</c:v>
                </c:pt>
                <c:pt idx="345">
                  <c:v>0.74532876838024098</c:v>
                </c:pt>
                <c:pt idx="346">
                  <c:v>0.74798444468115843</c:v>
                </c:pt>
                <c:pt idx="347">
                  <c:v>0.77846939645400992</c:v>
                </c:pt>
                <c:pt idx="348">
                  <c:v>0.69374141747496443</c:v>
                </c:pt>
                <c:pt idx="349">
                  <c:v>0.654948305015983</c:v>
                </c:pt>
                <c:pt idx="350">
                  <c:v>0.75848874944986533</c:v>
                </c:pt>
                <c:pt idx="351">
                  <c:v>0.7594501956144607</c:v>
                </c:pt>
                <c:pt idx="352">
                  <c:v>0.73068620606882717</c:v>
                </c:pt>
                <c:pt idx="353">
                  <c:v>0.76527452297100673</c:v>
                </c:pt>
                <c:pt idx="354">
                  <c:v>0.74567215128706177</c:v>
                </c:pt>
                <c:pt idx="355">
                  <c:v>0.70398428888836717</c:v>
                </c:pt>
                <c:pt idx="356">
                  <c:v>0.68601188209551145</c:v>
                </c:pt>
                <c:pt idx="357">
                  <c:v>0.76069935267148225</c:v>
                </c:pt>
                <c:pt idx="358">
                  <c:v>0.77001712057665206</c:v>
                </c:pt>
                <c:pt idx="359">
                  <c:v>0.77606937418186273</c:v>
                </c:pt>
                <c:pt idx="360">
                  <c:v>0.75387420613549361</c:v>
                </c:pt>
                <c:pt idx="361">
                  <c:v>0.70827713800447867</c:v>
                </c:pt>
                <c:pt idx="362">
                  <c:v>0.66605731781972721</c:v>
                </c:pt>
                <c:pt idx="363">
                  <c:v>0.6234081391289461</c:v>
                </c:pt>
                <c:pt idx="364">
                  <c:v>0.61576897336849934</c:v>
                </c:pt>
                <c:pt idx="365">
                  <c:v>0.59049636805680472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F5E-6246-8E20-E0E20340C2D7}"/>
            </c:ext>
          </c:extLst>
        </c:ser>
        <c:ser>
          <c:idx val="1"/>
          <c:order val="1"/>
          <c:tx>
            <c:v>2020</c:v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Power!$B$3:$B$154</c:f>
              <c:numCache>
                <c:formatCode>m/d/yy</c:formatCode>
                <c:ptCount val="152"/>
                <c:pt idx="0">
                  <c:v>43466</c:v>
                </c:pt>
                <c:pt idx="1">
                  <c:v>43467</c:v>
                </c:pt>
                <c:pt idx="2">
                  <c:v>43468</c:v>
                </c:pt>
                <c:pt idx="3">
                  <c:v>43469</c:v>
                </c:pt>
                <c:pt idx="4">
                  <c:v>43470</c:v>
                </c:pt>
                <c:pt idx="5">
                  <c:v>43471</c:v>
                </c:pt>
                <c:pt idx="6">
                  <c:v>43472</c:v>
                </c:pt>
                <c:pt idx="7">
                  <c:v>43473</c:v>
                </c:pt>
                <c:pt idx="8">
                  <c:v>43474</c:v>
                </c:pt>
                <c:pt idx="9">
                  <c:v>43475</c:v>
                </c:pt>
                <c:pt idx="10">
                  <c:v>43476</c:v>
                </c:pt>
                <c:pt idx="11">
                  <c:v>43477</c:v>
                </c:pt>
                <c:pt idx="12">
                  <c:v>43478</c:v>
                </c:pt>
                <c:pt idx="13">
                  <c:v>43479</c:v>
                </c:pt>
                <c:pt idx="14">
                  <c:v>43480</c:v>
                </c:pt>
                <c:pt idx="15">
                  <c:v>43481</c:v>
                </c:pt>
                <c:pt idx="16">
                  <c:v>43482</c:v>
                </c:pt>
                <c:pt idx="17">
                  <c:v>43483</c:v>
                </c:pt>
                <c:pt idx="18">
                  <c:v>43484</c:v>
                </c:pt>
                <c:pt idx="19">
                  <c:v>43485</c:v>
                </c:pt>
                <c:pt idx="20">
                  <c:v>43486</c:v>
                </c:pt>
                <c:pt idx="21">
                  <c:v>43487</c:v>
                </c:pt>
                <c:pt idx="22">
                  <c:v>43488</c:v>
                </c:pt>
                <c:pt idx="23">
                  <c:v>43489</c:v>
                </c:pt>
                <c:pt idx="24">
                  <c:v>43490</c:v>
                </c:pt>
                <c:pt idx="25">
                  <c:v>43491</c:v>
                </c:pt>
                <c:pt idx="26">
                  <c:v>43492</c:v>
                </c:pt>
                <c:pt idx="27">
                  <c:v>43493</c:v>
                </c:pt>
                <c:pt idx="28">
                  <c:v>43494</c:v>
                </c:pt>
                <c:pt idx="29">
                  <c:v>43495</c:v>
                </c:pt>
                <c:pt idx="30">
                  <c:v>43496</c:v>
                </c:pt>
                <c:pt idx="31">
                  <c:v>43497</c:v>
                </c:pt>
                <c:pt idx="32">
                  <c:v>43498</c:v>
                </c:pt>
                <c:pt idx="33">
                  <c:v>43499</c:v>
                </c:pt>
                <c:pt idx="34">
                  <c:v>43500</c:v>
                </c:pt>
                <c:pt idx="35">
                  <c:v>43501</c:v>
                </c:pt>
                <c:pt idx="36">
                  <c:v>43502</c:v>
                </c:pt>
                <c:pt idx="37">
                  <c:v>43503</c:v>
                </c:pt>
                <c:pt idx="38">
                  <c:v>43504</c:v>
                </c:pt>
                <c:pt idx="39">
                  <c:v>43505</c:v>
                </c:pt>
                <c:pt idx="40">
                  <c:v>43506</c:v>
                </c:pt>
                <c:pt idx="41">
                  <c:v>43507</c:v>
                </c:pt>
                <c:pt idx="42">
                  <c:v>43508</c:v>
                </c:pt>
                <c:pt idx="43">
                  <c:v>43509</c:v>
                </c:pt>
                <c:pt idx="44">
                  <c:v>43510</c:v>
                </c:pt>
                <c:pt idx="45">
                  <c:v>43511</c:v>
                </c:pt>
                <c:pt idx="46">
                  <c:v>43512</c:v>
                </c:pt>
                <c:pt idx="47">
                  <c:v>43513</c:v>
                </c:pt>
                <c:pt idx="48">
                  <c:v>43514</c:v>
                </c:pt>
                <c:pt idx="49">
                  <c:v>43515</c:v>
                </c:pt>
                <c:pt idx="50">
                  <c:v>43516</c:v>
                </c:pt>
                <c:pt idx="51">
                  <c:v>43517</c:v>
                </c:pt>
                <c:pt idx="52">
                  <c:v>43518</c:v>
                </c:pt>
                <c:pt idx="53">
                  <c:v>43519</c:v>
                </c:pt>
                <c:pt idx="54">
                  <c:v>43520</c:v>
                </c:pt>
                <c:pt idx="55">
                  <c:v>43521</c:v>
                </c:pt>
                <c:pt idx="56">
                  <c:v>43522</c:v>
                </c:pt>
                <c:pt idx="57">
                  <c:v>43523</c:v>
                </c:pt>
                <c:pt idx="58">
                  <c:v>43524</c:v>
                </c:pt>
                <c:pt idx="60">
                  <c:v>43525</c:v>
                </c:pt>
                <c:pt idx="61">
                  <c:v>43526</c:v>
                </c:pt>
                <c:pt idx="62">
                  <c:v>43527</c:v>
                </c:pt>
                <c:pt idx="63">
                  <c:v>43528</c:v>
                </c:pt>
                <c:pt idx="64">
                  <c:v>43529</c:v>
                </c:pt>
                <c:pt idx="65">
                  <c:v>43530</c:v>
                </c:pt>
                <c:pt idx="66">
                  <c:v>43531</c:v>
                </c:pt>
                <c:pt idx="67">
                  <c:v>43532</c:v>
                </c:pt>
                <c:pt idx="68">
                  <c:v>43533</c:v>
                </c:pt>
                <c:pt idx="69">
                  <c:v>43534</c:v>
                </c:pt>
                <c:pt idx="70">
                  <c:v>43535</c:v>
                </c:pt>
                <c:pt idx="71">
                  <c:v>43536</c:v>
                </c:pt>
                <c:pt idx="72">
                  <c:v>43537</c:v>
                </c:pt>
                <c:pt idx="73">
                  <c:v>43538</c:v>
                </c:pt>
                <c:pt idx="74">
                  <c:v>43539</c:v>
                </c:pt>
                <c:pt idx="75">
                  <c:v>43540</c:v>
                </c:pt>
                <c:pt idx="76">
                  <c:v>43541</c:v>
                </c:pt>
                <c:pt idx="77">
                  <c:v>43542</c:v>
                </c:pt>
                <c:pt idx="78">
                  <c:v>43543</c:v>
                </c:pt>
                <c:pt idx="79">
                  <c:v>43544</c:v>
                </c:pt>
                <c:pt idx="80">
                  <c:v>43545</c:v>
                </c:pt>
                <c:pt idx="81">
                  <c:v>43546</c:v>
                </c:pt>
                <c:pt idx="82">
                  <c:v>43547</c:v>
                </c:pt>
                <c:pt idx="83">
                  <c:v>43548</c:v>
                </c:pt>
                <c:pt idx="84">
                  <c:v>43549</c:v>
                </c:pt>
                <c:pt idx="85">
                  <c:v>43550</c:v>
                </c:pt>
                <c:pt idx="86">
                  <c:v>43551</c:v>
                </c:pt>
                <c:pt idx="87">
                  <c:v>43552</c:v>
                </c:pt>
                <c:pt idx="88">
                  <c:v>43553</c:v>
                </c:pt>
                <c:pt idx="89">
                  <c:v>43554</c:v>
                </c:pt>
                <c:pt idx="90">
                  <c:v>43555</c:v>
                </c:pt>
                <c:pt idx="91">
                  <c:v>43556</c:v>
                </c:pt>
                <c:pt idx="92">
                  <c:v>43557</c:v>
                </c:pt>
                <c:pt idx="93">
                  <c:v>43558</c:v>
                </c:pt>
                <c:pt idx="94">
                  <c:v>43559</c:v>
                </c:pt>
                <c:pt idx="95">
                  <c:v>43560</c:v>
                </c:pt>
                <c:pt idx="96">
                  <c:v>43561</c:v>
                </c:pt>
                <c:pt idx="97">
                  <c:v>43562</c:v>
                </c:pt>
                <c:pt idx="98">
                  <c:v>43563</c:v>
                </c:pt>
                <c:pt idx="99">
                  <c:v>43564</c:v>
                </c:pt>
                <c:pt idx="100">
                  <c:v>43565</c:v>
                </c:pt>
                <c:pt idx="101">
                  <c:v>43566</c:v>
                </c:pt>
                <c:pt idx="102">
                  <c:v>43567</c:v>
                </c:pt>
                <c:pt idx="103">
                  <c:v>43568</c:v>
                </c:pt>
                <c:pt idx="104">
                  <c:v>43569</c:v>
                </c:pt>
                <c:pt idx="105">
                  <c:v>43570</c:v>
                </c:pt>
                <c:pt idx="106">
                  <c:v>43571</c:v>
                </c:pt>
                <c:pt idx="107">
                  <c:v>43572</c:v>
                </c:pt>
                <c:pt idx="108">
                  <c:v>43573</c:v>
                </c:pt>
                <c:pt idx="109">
                  <c:v>43574</c:v>
                </c:pt>
                <c:pt idx="110">
                  <c:v>43575</c:v>
                </c:pt>
                <c:pt idx="111">
                  <c:v>43576</c:v>
                </c:pt>
                <c:pt idx="112">
                  <c:v>43577</c:v>
                </c:pt>
                <c:pt idx="113">
                  <c:v>43578</c:v>
                </c:pt>
                <c:pt idx="114">
                  <c:v>43579</c:v>
                </c:pt>
                <c:pt idx="115">
                  <c:v>43580</c:v>
                </c:pt>
                <c:pt idx="116">
                  <c:v>43581</c:v>
                </c:pt>
                <c:pt idx="117">
                  <c:v>43582</c:v>
                </c:pt>
                <c:pt idx="118">
                  <c:v>43583</c:v>
                </c:pt>
                <c:pt idx="119">
                  <c:v>43584</c:v>
                </c:pt>
                <c:pt idx="120">
                  <c:v>43585</c:v>
                </c:pt>
                <c:pt idx="121">
                  <c:v>43586</c:v>
                </c:pt>
                <c:pt idx="122">
                  <c:v>43587</c:v>
                </c:pt>
                <c:pt idx="123">
                  <c:v>43588</c:v>
                </c:pt>
                <c:pt idx="124">
                  <c:v>43589</c:v>
                </c:pt>
                <c:pt idx="125">
                  <c:v>43590</c:v>
                </c:pt>
                <c:pt idx="126">
                  <c:v>43591</c:v>
                </c:pt>
                <c:pt idx="127">
                  <c:v>43592</c:v>
                </c:pt>
                <c:pt idx="128">
                  <c:v>43593</c:v>
                </c:pt>
                <c:pt idx="129">
                  <c:v>43594</c:v>
                </c:pt>
                <c:pt idx="130">
                  <c:v>43595</c:v>
                </c:pt>
                <c:pt idx="131">
                  <c:v>43596</c:v>
                </c:pt>
                <c:pt idx="132">
                  <c:v>43597</c:v>
                </c:pt>
                <c:pt idx="133">
                  <c:v>43598</c:v>
                </c:pt>
                <c:pt idx="134">
                  <c:v>43599</c:v>
                </c:pt>
                <c:pt idx="135">
                  <c:v>43600</c:v>
                </c:pt>
                <c:pt idx="136">
                  <c:v>43601</c:v>
                </c:pt>
                <c:pt idx="137">
                  <c:v>43602</c:v>
                </c:pt>
                <c:pt idx="138">
                  <c:v>43603</c:v>
                </c:pt>
                <c:pt idx="139">
                  <c:v>43604</c:v>
                </c:pt>
                <c:pt idx="140">
                  <c:v>43605</c:v>
                </c:pt>
                <c:pt idx="141">
                  <c:v>43606</c:v>
                </c:pt>
                <c:pt idx="142">
                  <c:v>43607</c:v>
                </c:pt>
                <c:pt idx="143">
                  <c:v>43608</c:v>
                </c:pt>
                <c:pt idx="144">
                  <c:v>43609</c:v>
                </c:pt>
                <c:pt idx="145">
                  <c:v>43610</c:v>
                </c:pt>
                <c:pt idx="146">
                  <c:v>43611</c:v>
                </c:pt>
                <c:pt idx="147">
                  <c:v>43612</c:v>
                </c:pt>
                <c:pt idx="148">
                  <c:v>43613</c:v>
                </c:pt>
                <c:pt idx="149">
                  <c:v>43614</c:v>
                </c:pt>
                <c:pt idx="150">
                  <c:v>43615</c:v>
                </c:pt>
                <c:pt idx="151">
                  <c:v>43616</c:v>
                </c:pt>
              </c:numCache>
            </c:numRef>
          </c:cat>
          <c:val>
            <c:numRef>
              <c:f>Industry!$S$3:$S$368</c:f>
              <c:numCache>
                <c:formatCode>0.00</c:formatCode>
                <c:ptCount val="366"/>
                <c:pt idx="0">
                  <c:v>0.52998294702038751</c:v>
                </c:pt>
                <c:pt idx="1">
                  <c:v>0.52915717458815459</c:v>
                </c:pt>
                <c:pt idx="2">
                  <c:v>0.53415490425415191</c:v>
                </c:pt>
                <c:pt idx="3">
                  <c:v>0.5634159469186143</c:v>
                </c:pt>
                <c:pt idx="4">
                  <c:v>0.59110659726628068</c:v>
                </c:pt>
                <c:pt idx="5">
                  <c:v>0.69111048426516586</c:v>
                </c:pt>
                <c:pt idx="6">
                  <c:v>0.72803806163272267</c:v>
                </c:pt>
                <c:pt idx="7">
                  <c:v>0.70915712642085582</c:v>
                </c:pt>
                <c:pt idx="8">
                  <c:v>0.6873513738912882</c:v>
                </c:pt>
                <c:pt idx="9">
                  <c:v>0.69420933483495872</c:v>
                </c:pt>
                <c:pt idx="10">
                  <c:v>0.64407479035527981</c:v>
                </c:pt>
                <c:pt idx="11">
                  <c:v>0.61945862907061011</c:v>
                </c:pt>
                <c:pt idx="12">
                  <c:v>0.64681878547109983</c:v>
                </c:pt>
                <c:pt idx="13">
                  <c:v>0.71951057002716257</c:v>
                </c:pt>
                <c:pt idx="14">
                  <c:v>0.73217530667102326</c:v>
                </c:pt>
                <c:pt idx="15">
                  <c:v>0.74559143247112225</c:v>
                </c:pt>
                <c:pt idx="16">
                  <c:v>0.73770401092330862</c:v>
                </c:pt>
                <c:pt idx="17">
                  <c:v>0.6859139662779804</c:v>
                </c:pt>
                <c:pt idx="18">
                  <c:v>0.62485584415617679</c:v>
                </c:pt>
                <c:pt idx="19">
                  <c:v>0.705498453147685</c:v>
                </c:pt>
                <c:pt idx="20">
                  <c:v>0.72568499195629588</c:v>
                </c:pt>
                <c:pt idx="21">
                  <c:v>0.74717829537045621</c:v>
                </c:pt>
                <c:pt idx="22">
                  <c:v>0.72464159924649085</c:v>
                </c:pt>
                <c:pt idx="23">
                  <c:v>0.68857118090514013</c:v>
                </c:pt>
                <c:pt idx="24">
                  <c:v>0.64443080681805587</c:v>
                </c:pt>
                <c:pt idx="25">
                  <c:v>0.6203779906194129</c:v>
                </c:pt>
                <c:pt idx="26">
                  <c:v>0.73330414175764569</c:v>
                </c:pt>
                <c:pt idx="27">
                  <c:v>0.73219801521612882</c:v>
                </c:pt>
                <c:pt idx="28">
                  <c:v>0.67748421587132479</c:v>
                </c:pt>
                <c:pt idx="29">
                  <c:v>0.67908288563986574</c:v>
                </c:pt>
                <c:pt idx="30">
                  <c:v>0.70503900851066825</c:v>
                </c:pt>
                <c:pt idx="31">
                  <c:v>0.69019044560505582</c:v>
                </c:pt>
                <c:pt idx="32">
                  <c:v>0.64659660439946853</c:v>
                </c:pt>
                <c:pt idx="33">
                  <c:v>0.74409899067840124</c:v>
                </c:pt>
                <c:pt idx="34">
                  <c:v>0.76358696327048581</c:v>
                </c:pt>
                <c:pt idx="35">
                  <c:v>0.78619943702845985</c:v>
                </c:pt>
                <c:pt idx="36">
                  <c:v>0.84098221276975837</c:v>
                </c:pt>
                <c:pt idx="37">
                  <c:v>0.83971326545904956</c:v>
                </c:pt>
                <c:pt idx="38">
                  <c:v>0.72605402761843674</c:v>
                </c:pt>
                <c:pt idx="39">
                  <c:v>0.70827898743910023</c:v>
                </c:pt>
                <c:pt idx="40">
                  <c:v>0.80333529375746748</c:v>
                </c:pt>
                <c:pt idx="41">
                  <c:v>0.74488928795315168</c:v>
                </c:pt>
                <c:pt idx="42">
                  <c:v>0.76786288813827464</c:v>
                </c:pt>
                <c:pt idx="43">
                  <c:v>0.70425880338474944</c:v>
                </c:pt>
                <c:pt idx="44">
                  <c:v>0.70517994234626802</c:v>
                </c:pt>
                <c:pt idx="45">
                  <c:v>0.64339961242950516</c:v>
                </c:pt>
                <c:pt idx="46">
                  <c:v>0.63140493417736576</c:v>
                </c:pt>
                <c:pt idx="47">
                  <c:v>0.73437784741480661</c:v>
                </c:pt>
                <c:pt idx="48">
                  <c:v>0.78770539133725337</c:v>
                </c:pt>
                <c:pt idx="49">
                  <c:v>0.76600236107676933</c:v>
                </c:pt>
                <c:pt idx="50">
                  <c:v>0.75133981050567222</c:v>
                </c:pt>
                <c:pt idx="51">
                  <c:v>0.72730025833414924</c:v>
                </c:pt>
                <c:pt idx="52">
                  <c:v>0.65049186825424288</c:v>
                </c:pt>
                <c:pt idx="53">
                  <c:v>0.61542094368132749</c:v>
                </c:pt>
                <c:pt idx="54">
                  <c:v>0.66000160810317043</c:v>
                </c:pt>
                <c:pt idx="55">
                  <c:v>0.72210559681637232</c:v>
                </c:pt>
                <c:pt idx="56">
                  <c:v>0.72560782986104266</c:v>
                </c:pt>
                <c:pt idx="57">
                  <c:v>0.74940544397397124</c:v>
                </c:pt>
                <c:pt idx="58">
                  <c:v>0.75619045679772601</c:v>
                </c:pt>
                <c:pt idx="59">
                  <c:v>0.67221470704839847</c:v>
                </c:pt>
                <c:pt idx="60">
                  <c:v>0.69051077182157594</c:v>
                </c:pt>
                <c:pt idx="61">
                  <c:v>0.80480876406470159</c:v>
                </c:pt>
                <c:pt idx="62">
                  <c:v>0.80460311589033395</c:v>
                </c:pt>
                <c:pt idx="63">
                  <c:v>0.83762964648981042</c:v>
                </c:pt>
                <c:pt idx="64">
                  <c:v>0.8476355589511575</c:v>
                </c:pt>
                <c:pt idx="65">
                  <c:v>0.8371178126467248</c:v>
                </c:pt>
                <c:pt idx="66">
                  <c:v>0.75716338008071615</c:v>
                </c:pt>
                <c:pt idx="67">
                  <c:v>0.71359243835881003</c:v>
                </c:pt>
                <c:pt idx="68">
                  <c:v>0.76947350060755781</c:v>
                </c:pt>
                <c:pt idx="69">
                  <c:v>0.779882748687037</c:v>
                </c:pt>
                <c:pt idx="70">
                  <c:v>0.7539284682407893</c:v>
                </c:pt>
                <c:pt idx="71">
                  <c:v>0.77701473216043515</c:v>
                </c:pt>
                <c:pt idx="72">
                  <c:v>0.77119993868746339</c:v>
                </c:pt>
                <c:pt idx="73">
                  <c:v>0.75739874186352252</c:v>
                </c:pt>
                <c:pt idx="74">
                  <c:v>0.70583036307285152</c:v>
                </c:pt>
                <c:pt idx="75">
                  <c:v>0.83420157199828249</c:v>
                </c:pt>
                <c:pt idx="76">
                  <c:v>0.8394609048887397</c:v>
                </c:pt>
                <c:pt idx="77">
                  <c:v>0.77147948373493813</c:v>
                </c:pt>
                <c:pt idx="78">
                  <c:v>0.74353257676705786</c:v>
                </c:pt>
                <c:pt idx="79">
                  <c:v>0.69713847929220107</c:v>
                </c:pt>
                <c:pt idx="80">
                  <c:v>0.65769257523566382</c:v>
                </c:pt>
                <c:pt idx="81">
                  <c:v>0.62029468406046462</c:v>
                </c:pt>
                <c:pt idx="82">
                  <c:v>0.73063500755480626</c:v>
                </c:pt>
                <c:pt idx="83">
                  <c:v>0.77933987041428809</c:v>
                </c:pt>
                <c:pt idx="84">
                  <c:v>0.76688539207966966</c:v>
                </c:pt>
                <c:pt idx="85">
                  <c:v>0.74412607463985314</c:v>
                </c:pt>
                <c:pt idx="86">
                  <c:v>0.73136555581701346</c:v>
                </c:pt>
                <c:pt idx="87">
                  <c:v>0.66101415983245482</c:v>
                </c:pt>
                <c:pt idx="88">
                  <c:v>0.69634477751368284</c:v>
                </c:pt>
                <c:pt idx="89">
                  <c:v>0.78282415395500715</c:v>
                </c:pt>
                <c:pt idx="90">
                  <c:v>0.75783694499775056</c:v>
                </c:pt>
                <c:pt idx="91">
                  <c:v>0.70791269133065959</c:v>
                </c:pt>
                <c:pt idx="92">
                  <c:v>0.69278570949668616</c:v>
                </c:pt>
                <c:pt idx="93">
                  <c:v>0.68821255293227834</c:v>
                </c:pt>
                <c:pt idx="94">
                  <c:v>0.59845383394577867</c:v>
                </c:pt>
                <c:pt idx="95">
                  <c:v>0.59345260095705565</c:v>
                </c:pt>
                <c:pt idx="96">
                  <c:v>0.67979289981430158</c:v>
                </c:pt>
                <c:pt idx="97">
                  <c:v>0.68216409828979363</c:v>
                </c:pt>
                <c:pt idx="98">
                  <c:v>0.66526759299303828</c:v>
                </c:pt>
                <c:pt idx="99">
                  <c:v>0.6608336931348695</c:v>
                </c:pt>
                <c:pt idx="100">
                  <c:v>0.67091707576929027</c:v>
                </c:pt>
                <c:pt idx="101">
                  <c:v>0.60839657572402406</c:v>
                </c:pt>
                <c:pt idx="102">
                  <c:v>0.60037176072720477</c:v>
                </c:pt>
                <c:pt idx="103">
                  <c:v>0.72377869700123687</c:v>
                </c:pt>
                <c:pt idx="104">
                  <c:v>0.68472902164191773</c:v>
                </c:pt>
                <c:pt idx="105">
                  <c:v>0.66186161150846601</c:v>
                </c:pt>
                <c:pt idx="106">
                  <c:v>0.65466923176409841</c:v>
                </c:pt>
                <c:pt idx="107">
                  <c:v>0.64784896389534485</c:v>
                </c:pt>
                <c:pt idx="108">
                  <c:v>0.59745834957199861</c:v>
                </c:pt>
                <c:pt idx="109">
                  <c:v>0.54673475366577839</c:v>
                </c:pt>
                <c:pt idx="110">
                  <c:v>0.65058316504350322</c:v>
                </c:pt>
                <c:pt idx="111">
                  <c:v>0.6353591430762906</c:v>
                </c:pt>
                <c:pt idx="112">
                  <c:v>0.64791732967926929</c:v>
                </c:pt>
                <c:pt idx="113">
                  <c:v>0.66116985452164478</c:v>
                </c:pt>
                <c:pt idx="114">
                  <c:v>0.6518054068450545</c:v>
                </c:pt>
                <c:pt idx="115">
                  <c:v>0.58081540557944478</c:v>
                </c:pt>
                <c:pt idx="116">
                  <c:v>0.53289218815203288</c:v>
                </c:pt>
                <c:pt idx="117">
                  <c:v>0.60572166856629817</c:v>
                </c:pt>
                <c:pt idx="118">
                  <c:v>0.61180309964573321</c:v>
                </c:pt>
                <c:pt idx="119">
                  <c:v>0.56906025039517849</c:v>
                </c:pt>
                <c:pt idx="120">
                  <c:v>0.57179256236572218</c:v>
                </c:pt>
                <c:pt idx="121">
                  <c:v>0.5036789457532066</c:v>
                </c:pt>
                <c:pt idx="122">
                  <c:v>0.46352592090921302</c:v>
                </c:pt>
                <c:pt idx="123">
                  <c:v>0.44254015215000259</c:v>
                </c:pt>
                <c:pt idx="124">
                  <c:v>0.44558301409088158</c:v>
                </c:pt>
                <c:pt idx="125">
                  <c:v>0.44955666302904856</c:v>
                </c:pt>
                <c:pt idx="126">
                  <c:v>0.46115692722371376</c:v>
                </c:pt>
                <c:pt idx="127">
                  <c:v>0.49906910721479941</c:v>
                </c:pt>
                <c:pt idx="128">
                  <c:v>0.51283009736380736</c:v>
                </c:pt>
                <c:pt idx="129">
                  <c:v>0.48851266598284587</c:v>
                </c:pt>
                <c:pt idx="130">
                  <c:v>0.47376271464921488</c:v>
                </c:pt>
                <c:pt idx="131">
                  <c:v>0.54709324452254182</c:v>
                </c:pt>
                <c:pt idx="132">
                  <c:v>0.55753975517274545</c:v>
                </c:pt>
                <c:pt idx="133">
                  <c:v>0.5600534597370489</c:v>
                </c:pt>
                <c:pt idx="134">
                  <c:v>0.56095878258828247</c:v>
                </c:pt>
                <c:pt idx="135">
                  <c:v>0.55546535888429915</c:v>
                </c:pt>
                <c:pt idx="136">
                  <c:v>0.50831176413073886</c:v>
                </c:pt>
                <c:pt idx="137">
                  <c:v>0.48350430320738652</c:v>
                </c:pt>
                <c:pt idx="138">
                  <c:v>0.56026483285186846</c:v>
                </c:pt>
                <c:pt idx="139">
                  <c:v>0.57016500300254991</c:v>
                </c:pt>
                <c:pt idx="140">
                  <c:v>0.56378613090278684</c:v>
                </c:pt>
                <c:pt idx="141">
                  <c:v>0.56721965010876318</c:v>
                </c:pt>
                <c:pt idx="142">
                  <c:v>0.55283634107322044</c:v>
                </c:pt>
                <c:pt idx="143">
                  <c:v>0.50287630758850732</c:v>
                </c:pt>
                <c:pt idx="144">
                  <c:v>0.48376515543527487</c:v>
                </c:pt>
                <c:pt idx="145">
                  <c:v>0.564850035346533</c:v>
                </c:pt>
                <c:pt idx="146">
                  <c:v>0.57725190257800796</c:v>
                </c:pt>
                <c:pt idx="147">
                  <c:v>0.573848195055219</c:v>
                </c:pt>
                <c:pt idx="148">
                  <c:v>0.5678620504763322</c:v>
                </c:pt>
                <c:pt idx="149">
                  <c:v>0.56137800938310545</c:v>
                </c:pt>
                <c:pt idx="150">
                  <c:v>0.50761533008739268</c:v>
                </c:pt>
                <c:pt idx="151">
                  <c:v>0.48161353860634876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F5E-6246-8E20-E0E20340C2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39330287"/>
        <c:axId val="2139230591"/>
      </c:lineChart>
      <c:dateAx>
        <c:axId val="2139330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mmm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N"/>
          </a:p>
        </c:txPr>
        <c:crossAx val="2139230591"/>
        <c:crosses val="autoZero"/>
        <c:auto val="1"/>
        <c:lblOffset val="100"/>
        <c:baseTimeUnit val="days"/>
        <c:majorUnit val="1"/>
        <c:majorTimeUnit val="months"/>
      </c:dateAx>
      <c:valAx>
        <c:axId val="2139230591"/>
        <c:scaling>
          <c:orientation val="minMax"/>
        </c:scaling>
        <c:delete val="0"/>
        <c:axPos val="l"/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N"/>
          </a:p>
        </c:txPr>
        <c:crossAx val="21393302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4886877964776746"/>
          <c:y val="0.16255762467154694"/>
          <c:w val="0.25223543711241925"/>
          <c:h val="4.6989719066757009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CN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Globe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2019</c:v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Residential!$B$3:$B$368</c:f>
              <c:numCache>
                <c:formatCode>m/d/yy</c:formatCode>
                <c:ptCount val="366"/>
                <c:pt idx="0">
                  <c:v>43466</c:v>
                </c:pt>
                <c:pt idx="1">
                  <c:v>43467</c:v>
                </c:pt>
                <c:pt idx="2">
                  <c:v>43468</c:v>
                </c:pt>
                <c:pt idx="3">
                  <c:v>43469</c:v>
                </c:pt>
                <c:pt idx="4">
                  <c:v>43470</c:v>
                </c:pt>
                <c:pt idx="5">
                  <c:v>43471</c:v>
                </c:pt>
                <c:pt idx="6">
                  <c:v>43472</c:v>
                </c:pt>
                <c:pt idx="7">
                  <c:v>43473</c:v>
                </c:pt>
                <c:pt idx="8">
                  <c:v>43474</c:v>
                </c:pt>
                <c:pt idx="9">
                  <c:v>43475</c:v>
                </c:pt>
                <c:pt idx="10">
                  <c:v>43476</c:v>
                </c:pt>
                <c:pt idx="11">
                  <c:v>43477</c:v>
                </c:pt>
                <c:pt idx="12">
                  <c:v>43478</c:v>
                </c:pt>
                <c:pt idx="13">
                  <c:v>43479</c:v>
                </c:pt>
                <c:pt idx="14">
                  <c:v>43480</c:v>
                </c:pt>
                <c:pt idx="15">
                  <c:v>43481</c:v>
                </c:pt>
                <c:pt idx="16">
                  <c:v>43482</c:v>
                </c:pt>
                <c:pt idx="17">
                  <c:v>43483</c:v>
                </c:pt>
                <c:pt idx="18">
                  <c:v>43484</c:v>
                </c:pt>
                <c:pt idx="19">
                  <c:v>43485</c:v>
                </c:pt>
                <c:pt idx="20">
                  <c:v>43486</c:v>
                </c:pt>
                <c:pt idx="21">
                  <c:v>43487</c:v>
                </c:pt>
                <c:pt idx="22">
                  <c:v>43488</c:v>
                </c:pt>
                <c:pt idx="23">
                  <c:v>43489</c:v>
                </c:pt>
                <c:pt idx="24">
                  <c:v>43490</c:v>
                </c:pt>
                <c:pt idx="25">
                  <c:v>43491</c:v>
                </c:pt>
                <c:pt idx="26">
                  <c:v>43492</c:v>
                </c:pt>
                <c:pt idx="27">
                  <c:v>43493</c:v>
                </c:pt>
                <c:pt idx="28">
                  <c:v>43494</c:v>
                </c:pt>
                <c:pt idx="29">
                  <c:v>43495</c:v>
                </c:pt>
                <c:pt idx="30">
                  <c:v>43496</c:v>
                </c:pt>
                <c:pt idx="31">
                  <c:v>43497</c:v>
                </c:pt>
                <c:pt idx="32">
                  <c:v>43498</c:v>
                </c:pt>
                <c:pt idx="33">
                  <c:v>43499</c:v>
                </c:pt>
                <c:pt idx="34">
                  <c:v>43500</c:v>
                </c:pt>
                <c:pt idx="35">
                  <c:v>43501</c:v>
                </c:pt>
                <c:pt idx="36">
                  <c:v>43502</c:v>
                </c:pt>
                <c:pt idx="37">
                  <c:v>43503</c:v>
                </c:pt>
                <c:pt idx="38">
                  <c:v>43504</c:v>
                </c:pt>
                <c:pt idx="39">
                  <c:v>43505</c:v>
                </c:pt>
                <c:pt idx="40">
                  <c:v>43506</c:v>
                </c:pt>
                <c:pt idx="41">
                  <c:v>43507</c:v>
                </c:pt>
                <c:pt idx="42">
                  <c:v>43508</c:v>
                </c:pt>
                <c:pt idx="43">
                  <c:v>43509</c:v>
                </c:pt>
                <c:pt idx="44">
                  <c:v>43510</c:v>
                </c:pt>
                <c:pt idx="45">
                  <c:v>43511</c:v>
                </c:pt>
                <c:pt idx="46">
                  <c:v>43512</c:v>
                </c:pt>
                <c:pt idx="47">
                  <c:v>43513</c:v>
                </c:pt>
                <c:pt idx="48">
                  <c:v>43514</c:v>
                </c:pt>
                <c:pt idx="49">
                  <c:v>43515</c:v>
                </c:pt>
                <c:pt idx="50">
                  <c:v>43516</c:v>
                </c:pt>
                <c:pt idx="51">
                  <c:v>43517</c:v>
                </c:pt>
                <c:pt idx="52">
                  <c:v>43518</c:v>
                </c:pt>
                <c:pt idx="53">
                  <c:v>43519</c:v>
                </c:pt>
                <c:pt idx="54">
                  <c:v>43520</c:v>
                </c:pt>
                <c:pt idx="55">
                  <c:v>43521</c:v>
                </c:pt>
                <c:pt idx="56">
                  <c:v>43522</c:v>
                </c:pt>
                <c:pt idx="57">
                  <c:v>43523</c:v>
                </c:pt>
                <c:pt idx="58">
                  <c:v>43524</c:v>
                </c:pt>
                <c:pt idx="60">
                  <c:v>43525</c:v>
                </c:pt>
                <c:pt idx="61">
                  <c:v>43526</c:v>
                </c:pt>
                <c:pt idx="62">
                  <c:v>43527</c:v>
                </c:pt>
                <c:pt idx="63">
                  <c:v>43528</c:v>
                </c:pt>
                <c:pt idx="64">
                  <c:v>43529</c:v>
                </c:pt>
                <c:pt idx="65">
                  <c:v>43530</c:v>
                </c:pt>
                <c:pt idx="66">
                  <c:v>43531</c:v>
                </c:pt>
                <c:pt idx="67">
                  <c:v>43532</c:v>
                </c:pt>
                <c:pt idx="68">
                  <c:v>43533</c:v>
                </c:pt>
                <c:pt idx="69">
                  <c:v>43534</c:v>
                </c:pt>
                <c:pt idx="70">
                  <c:v>43535</c:v>
                </c:pt>
                <c:pt idx="71">
                  <c:v>43536</c:v>
                </c:pt>
                <c:pt idx="72">
                  <c:v>43537</c:v>
                </c:pt>
                <c:pt idx="73">
                  <c:v>43538</c:v>
                </c:pt>
                <c:pt idx="74">
                  <c:v>43539</c:v>
                </c:pt>
                <c:pt idx="75">
                  <c:v>43540</c:v>
                </c:pt>
                <c:pt idx="76">
                  <c:v>43541</c:v>
                </c:pt>
                <c:pt idx="77">
                  <c:v>43542</c:v>
                </c:pt>
                <c:pt idx="78">
                  <c:v>43543</c:v>
                </c:pt>
                <c:pt idx="79">
                  <c:v>43544</c:v>
                </c:pt>
                <c:pt idx="80">
                  <c:v>43545</c:v>
                </c:pt>
                <c:pt idx="81">
                  <c:v>43546</c:v>
                </c:pt>
                <c:pt idx="82">
                  <c:v>43547</c:v>
                </c:pt>
                <c:pt idx="83">
                  <c:v>43548</c:v>
                </c:pt>
                <c:pt idx="84">
                  <c:v>43549</c:v>
                </c:pt>
                <c:pt idx="85">
                  <c:v>43550</c:v>
                </c:pt>
                <c:pt idx="86">
                  <c:v>43551</c:v>
                </c:pt>
                <c:pt idx="87">
                  <c:v>43552</c:v>
                </c:pt>
                <c:pt idx="88">
                  <c:v>43553</c:v>
                </c:pt>
                <c:pt idx="89">
                  <c:v>43554</c:v>
                </c:pt>
                <c:pt idx="90">
                  <c:v>43555</c:v>
                </c:pt>
                <c:pt idx="91">
                  <c:v>43556</c:v>
                </c:pt>
                <c:pt idx="92">
                  <c:v>43557</c:v>
                </c:pt>
                <c:pt idx="93">
                  <c:v>43558</c:v>
                </c:pt>
                <c:pt idx="94">
                  <c:v>43559</c:v>
                </c:pt>
                <c:pt idx="95">
                  <c:v>43560</c:v>
                </c:pt>
                <c:pt idx="96">
                  <c:v>43561</c:v>
                </c:pt>
                <c:pt idx="97">
                  <c:v>43562</c:v>
                </c:pt>
                <c:pt idx="98">
                  <c:v>43563</c:v>
                </c:pt>
                <c:pt idx="99">
                  <c:v>43564</c:v>
                </c:pt>
                <c:pt idx="100">
                  <c:v>43565</c:v>
                </c:pt>
                <c:pt idx="101">
                  <c:v>43566</c:v>
                </c:pt>
                <c:pt idx="102">
                  <c:v>43567</c:v>
                </c:pt>
                <c:pt idx="103">
                  <c:v>43568</c:v>
                </c:pt>
                <c:pt idx="104">
                  <c:v>43569</c:v>
                </c:pt>
                <c:pt idx="105">
                  <c:v>43570</c:v>
                </c:pt>
                <c:pt idx="106">
                  <c:v>43571</c:v>
                </c:pt>
                <c:pt idx="107">
                  <c:v>43572</c:v>
                </c:pt>
                <c:pt idx="108">
                  <c:v>43573</c:v>
                </c:pt>
                <c:pt idx="109">
                  <c:v>43574</c:v>
                </c:pt>
                <c:pt idx="110">
                  <c:v>43575</c:v>
                </c:pt>
                <c:pt idx="111">
                  <c:v>43576</c:v>
                </c:pt>
                <c:pt idx="112">
                  <c:v>43577</c:v>
                </c:pt>
                <c:pt idx="113">
                  <c:v>43578</c:v>
                </c:pt>
                <c:pt idx="114">
                  <c:v>43579</c:v>
                </c:pt>
                <c:pt idx="115">
                  <c:v>43580</c:v>
                </c:pt>
                <c:pt idx="116">
                  <c:v>43581</c:v>
                </c:pt>
                <c:pt idx="117">
                  <c:v>43582</c:v>
                </c:pt>
                <c:pt idx="118">
                  <c:v>43583</c:v>
                </c:pt>
                <c:pt idx="119">
                  <c:v>43584</c:v>
                </c:pt>
                <c:pt idx="120">
                  <c:v>43585</c:v>
                </c:pt>
                <c:pt idx="121">
                  <c:v>43586</c:v>
                </c:pt>
                <c:pt idx="122">
                  <c:v>43587</c:v>
                </c:pt>
                <c:pt idx="123">
                  <c:v>43588</c:v>
                </c:pt>
                <c:pt idx="124">
                  <c:v>43589</c:v>
                </c:pt>
                <c:pt idx="125">
                  <c:v>43590</c:v>
                </c:pt>
                <c:pt idx="126">
                  <c:v>43591</c:v>
                </c:pt>
                <c:pt idx="127">
                  <c:v>43592</c:v>
                </c:pt>
                <c:pt idx="128">
                  <c:v>43593</c:v>
                </c:pt>
                <c:pt idx="129">
                  <c:v>43594</c:v>
                </c:pt>
                <c:pt idx="130">
                  <c:v>43595</c:v>
                </c:pt>
                <c:pt idx="131">
                  <c:v>43596</c:v>
                </c:pt>
                <c:pt idx="132">
                  <c:v>43597</c:v>
                </c:pt>
                <c:pt idx="133">
                  <c:v>43598</c:v>
                </c:pt>
                <c:pt idx="134">
                  <c:v>43599</c:v>
                </c:pt>
                <c:pt idx="135">
                  <c:v>43600</c:v>
                </c:pt>
                <c:pt idx="136">
                  <c:v>43601</c:v>
                </c:pt>
                <c:pt idx="137">
                  <c:v>43602</c:v>
                </c:pt>
                <c:pt idx="138">
                  <c:v>43603</c:v>
                </c:pt>
                <c:pt idx="139">
                  <c:v>43604</c:v>
                </c:pt>
                <c:pt idx="140">
                  <c:v>43605</c:v>
                </c:pt>
                <c:pt idx="141">
                  <c:v>43606</c:v>
                </c:pt>
                <c:pt idx="142">
                  <c:v>43607</c:v>
                </c:pt>
                <c:pt idx="143">
                  <c:v>43608</c:v>
                </c:pt>
                <c:pt idx="144">
                  <c:v>43609</c:v>
                </c:pt>
                <c:pt idx="145">
                  <c:v>43610</c:v>
                </c:pt>
                <c:pt idx="146">
                  <c:v>43611</c:v>
                </c:pt>
                <c:pt idx="147">
                  <c:v>43612</c:v>
                </c:pt>
                <c:pt idx="148">
                  <c:v>43613</c:v>
                </c:pt>
                <c:pt idx="149">
                  <c:v>43614</c:v>
                </c:pt>
                <c:pt idx="150">
                  <c:v>43615</c:v>
                </c:pt>
                <c:pt idx="151">
                  <c:v>43616</c:v>
                </c:pt>
                <c:pt idx="152">
                  <c:v>43617</c:v>
                </c:pt>
                <c:pt idx="153">
                  <c:v>43618</c:v>
                </c:pt>
                <c:pt idx="154">
                  <c:v>43619</c:v>
                </c:pt>
                <c:pt idx="155">
                  <c:v>43620</c:v>
                </c:pt>
                <c:pt idx="156">
                  <c:v>43621</c:v>
                </c:pt>
                <c:pt idx="157">
                  <c:v>43622</c:v>
                </c:pt>
                <c:pt idx="158">
                  <c:v>43623</c:v>
                </c:pt>
                <c:pt idx="159">
                  <c:v>43624</c:v>
                </c:pt>
                <c:pt idx="160">
                  <c:v>43625</c:v>
                </c:pt>
                <c:pt idx="161">
                  <c:v>43626</c:v>
                </c:pt>
                <c:pt idx="162">
                  <c:v>43627</c:v>
                </c:pt>
                <c:pt idx="163">
                  <c:v>43628</c:v>
                </c:pt>
                <c:pt idx="164">
                  <c:v>43629</c:v>
                </c:pt>
                <c:pt idx="165">
                  <c:v>43630</c:v>
                </c:pt>
                <c:pt idx="166">
                  <c:v>43631</c:v>
                </c:pt>
                <c:pt idx="167">
                  <c:v>43632</c:v>
                </c:pt>
                <c:pt idx="168">
                  <c:v>43633</c:v>
                </c:pt>
                <c:pt idx="169">
                  <c:v>43634</c:v>
                </c:pt>
                <c:pt idx="170">
                  <c:v>43635</c:v>
                </c:pt>
                <c:pt idx="171">
                  <c:v>43636</c:v>
                </c:pt>
                <c:pt idx="172">
                  <c:v>43637</c:v>
                </c:pt>
                <c:pt idx="173">
                  <c:v>43638</c:v>
                </c:pt>
                <c:pt idx="174">
                  <c:v>43639</c:v>
                </c:pt>
                <c:pt idx="175">
                  <c:v>43640</c:v>
                </c:pt>
                <c:pt idx="176">
                  <c:v>43641</c:v>
                </c:pt>
                <c:pt idx="177">
                  <c:v>43642</c:v>
                </c:pt>
                <c:pt idx="178">
                  <c:v>43643</c:v>
                </c:pt>
                <c:pt idx="179">
                  <c:v>43644</c:v>
                </c:pt>
                <c:pt idx="180">
                  <c:v>43645</c:v>
                </c:pt>
                <c:pt idx="181">
                  <c:v>43646</c:v>
                </c:pt>
                <c:pt idx="182">
                  <c:v>43647</c:v>
                </c:pt>
                <c:pt idx="183">
                  <c:v>43648</c:v>
                </c:pt>
                <c:pt idx="184">
                  <c:v>43649</c:v>
                </c:pt>
                <c:pt idx="185">
                  <c:v>43650</c:v>
                </c:pt>
                <c:pt idx="186">
                  <c:v>43651</c:v>
                </c:pt>
                <c:pt idx="187">
                  <c:v>43652</c:v>
                </c:pt>
                <c:pt idx="188">
                  <c:v>43653</c:v>
                </c:pt>
                <c:pt idx="189">
                  <c:v>43654</c:v>
                </c:pt>
                <c:pt idx="190">
                  <c:v>43655</c:v>
                </c:pt>
                <c:pt idx="191">
                  <c:v>43656</c:v>
                </c:pt>
                <c:pt idx="192">
                  <c:v>43657</c:v>
                </c:pt>
                <c:pt idx="193">
                  <c:v>43658</c:v>
                </c:pt>
                <c:pt idx="194">
                  <c:v>43659</c:v>
                </c:pt>
                <c:pt idx="195">
                  <c:v>43660</c:v>
                </c:pt>
                <c:pt idx="196">
                  <c:v>43661</c:v>
                </c:pt>
                <c:pt idx="197">
                  <c:v>43662</c:v>
                </c:pt>
                <c:pt idx="198">
                  <c:v>43663</c:v>
                </c:pt>
                <c:pt idx="199">
                  <c:v>43664</c:v>
                </c:pt>
                <c:pt idx="200">
                  <c:v>43665</c:v>
                </c:pt>
                <c:pt idx="201">
                  <c:v>43666</c:v>
                </c:pt>
                <c:pt idx="202">
                  <c:v>43667</c:v>
                </c:pt>
                <c:pt idx="203">
                  <c:v>43668</c:v>
                </c:pt>
                <c:pt idx="204">
                  <c:v>43669</c:v>
                </c:pt>
                <c:pt idx="205">
                  <c:v>43670</c:v>
                </c:pt>
                <c:pt idx="206">
                  <c:v>43671</c:v>
                </c:pt>
                <c:pt idx="207">
                  <c:v>43672</c:v>
                </c:pt>
                <c:pt idx="208">
                  <c:v>43673</c:v>
                </c:pt>
                <c:pt idx="209">
                  <c:v>43674</c:v>
                </c:pt>
                <c:pt idx="210">
                  <c:v>43675</c:v>
                </c:pt>
                <c:pt idx="211">
                  <c:v>43676</c:v>
                </c:pt>
                <c:pt idx="212">
                  <c:v>43677</c:v>
                </c:pt>
                <c:pt idx="213">
                  <c:v>43678</c:v>
                </c:pt>
                <c:pt idx="214">
                  <c:v>43679</c:v>
                </c:pt>
                <c:pt idx="215">
                  <c:v>43680</c:v>
                </c:pt>
                <c:pt idx="216">
                  <c:v>43681</c:v>
                </c:pt>
                <c:pt idx="217">
                  <c:v>43682</c:v>
                </c:pt>
                <c:pt idx="218">
                  <c:v>43683</c:v>
                </c:pt>
                <c:pt idx="219">
                  <c:v>43684</c:v>
                </c:pt>
                <c:pt idx="220">
                  <c:v>43685</c:v>
                </c:pt>
                <c:pt idx="221">
                  <c:v>43686</c:v>
                </c:pt>
                <c:pt idx="222">
                  <c:v>43687</c:v>
                </c:pt>
                <c:pt idx="223">
                  <c:v>43688</c:v>
                </c:pt>
                <c:pt idx="224">
                  <c:v>43689</c:v>
                </c:pt>
                <c:pt idx="225">
                  <c:v>43690</c:v>
                </c:pt>
                <c:pt idx="226">
                  <c:v>43691</c:v>
                </c:pt>
                <c:pt idx="227">
                  <c:v>43692</c:v>
                </c:pt>
                <c:pt idx="228">
                  <c:v>43693</c:v>
                </c:pt>
                <c:pt idx="229">
                  <c:v>43694</c:v>
                </c:pt>
                <c:pt idx="230">
                  <c:v>43695</c:v>
                </c:pt>
                <c:pt idx="231">
                  <c:v>43696</c:v>
                </c:pt>
                <c:pt idx="232">
                  <c:v>43697</c:v>
                </c:pt>
                <c:pt idx="233">
                  <c:v>43698</c:v>
                </c:pt>
                <c:pt idx="234">
                  <c:v>43699</c:v>
                </c:pt>
                <c:pt idx="235">
                  <c:v>43700</c:v>
                </c:pt>
                <c:pt idx="236">
                  <c:v>43701</c:v>
                </c:pt>
                <c:pt idx="237">
                  <c:v>43702</c:v>
                </c:pt>
                <c:pt idx="238">
                  <c:v>43703</c:v>
                </c:pt>
                <c:pt idx="239">
                  <c:v>43704</c:v>
                </c:pt>
                <c:pt idx="240">
                  <c:v>43705</c:v>
                </c:pt>
                <c:pt idx="241">
                  <c:v>43706</c:v>
                </c:pt>
                <c:pt idx="242">
                  <c:v>43707</c:v>
                </c:pt>
                <c:pt idx="243">
                  <c:v>43708</c:v>
                </c:pt>
                <c:pt idx="244">
                  <c:v>43709</c:v>
                </c:pt>
                <c:pt idx="245">
                  <c:v>43710</c:v>
                </c:pt>
                <c:pt idx="246">
                  <c:v>43711</c:v>
                </c:pt>
                <c:pt idx="247">
                  <c:v>43712</c:v>
                </c:pt>
                <c:pt idx="248">
                  <c:v>43713</c:v>
                </c:pt>
                <c:pt idx="249">
                  <c:v>43714</c:v>
                </c:pt>
                <c:pt idx="250">
                  <c:v>43715</c:v>
                </c:pt>
                <c:pt idx="251">
                  <c:v>43716</c:v>
                </c:pt>
                <c:pt idx="252">
                  <c:v>43717</c:v>
                </c:pt>
                <c:pt idx="253">
                  <c:v>43718</c:v>
                </c:pt>
                <c:pt idx="254">
                  <c:v>43719</c:v>
                </c:pt>
                <c:pt idx="255">
                  <c:v>43720</c:v>
                </c:pt>
                <c:pt idx="256">
                  <c:v>43721</c:v>
                </c:pt>
                <c:pt idx="257">
                  <c:v>43722</c:v>
                </c:pt>
                <c:pt idx="258">
                  <c:v>43723</c:v>
                </c:pt>
                <c:pt idx="259">
                  <c:v>43724</c:v>
                </c:pt>
                <c:pt idx="260">
                  <c:v>43725</c:v>
                </c:pt>
                <c:pt idx="261">
                  <c:v>43726</c:v>
                </c:pt>
                <c:pt idx="262">
                  <c:v>43727</c:v>
                </c:pt>
                <c:pt idx="263">
                  <c:v>43728</c:v>
                </c:pt>
                <c:pt idx="264">
                  <c:v>43729</c:v>
                </c:pt>
                <c:pt idx="265">
                  <c:v>43730</c:v>
                </c:pt>
                <c:pt idx="266">
                  <c:v>43731</c:v>
                </c:pt>
                <c:pt idx="267">
                  <c:v>43732</c:v>
                </c:pt>
                <c:pt idx="268">
                  <c:v>43733</c:v>
                </c:pt>
                <c:pt idx="269">
                  <c:v>43734</c:v>
                </c:pt>
                <c:pt idx="270">
                  <c:v>43735</c:v>
                </c:pt>
                <c:pt idx="271">
                  <c:v>43736</c:v>
                </c:pt>
                <c:pt idx="272">
                  <c:v>43737</c:v>
                </c:pt>
                <c:pt idx="273">
                  <c:v>43738</c:v>
                </c:pt>
                <c:pt idx="274">
                  <c:v>43739</c:v>
                </c:pt>
                <c:pt idx="275">
                  <c:v>43740</c:v>
                </c:pt>
                <c:pt idx="276">
                  <c:v>43741</c:v>
                </c:pt>
                <c:pt idx="277">
                  <c:v>43742</c:v>
                </c:pt>
                <c:pt idx="278">
                  <c:v>43743</c:v>
                </c:pt>
                <c:pt idx="279">
                  <c:v>43744</c:v>
                </c:pt>
                <c:pt idx="280">
                  <c:v>43745</c:v>
                </c:pt>
                <c:pt idx="281">
                  <c:v>43746</c:v>
                </c:pt>
                <c:pt idx="282">
                  <c:v>43747</c:v>
                </c:pt>
                <c:pt idx="283">
                  <c:v>43748</c:v>
                </c:pt>
                <c:pt idx="284">
                  <c:v>43749</c:v>
                </c:pt>
                <c:pt idx="285">
                  <c:v>43750</c:v>
                </c:pt>
                <c:pt idx="286">
                  <c:v>43751</c:v>
                </c:pt>
                <c:pt idx="287">
                  <c:v>43752</c:v>
                </c:pt>
                <c:pt idx="288">
                  <c:v>43753</c:v>
                </c:pt>
                <c:pt idx="289">
                  <c:v>43754</c:v>
                </c:pt>
                <c:pt idx="290">
                  <c:v>43755</c:v>
                </c:pt>
                <c:pt idx="291">
                  <c:v>43756</c:v>
                </c:pt>
                <c:pt idx="292">
                  <c:v>43757</c:v>
                </c:pt>
                <c:pt idx="293">
                  <c:v>43758</c:v>
                </c:pt>
                <c:pt idx="294">
                  <c:v>43759</c:v>
                </c:pt>
                <c:pt idx="295">
                  <c:v>43760</c:v>
                </c:pt>
                <c:pt idx="296">
                  <c:v>43761</c:v>
                </c:pt>
                <c:pt idx="297">
                  <c:v>43762</c:v>
                </c:pt>
                <c:pt idx="298">
                  <c:v>43763</c:v>
                </c:pt>
                <c:pt idx="299">
                  <c:v>43764</c:v>
                </c:pt>
                <c:pt idx="300">
                  <c:v>43765</c:v>
                </c:pt>
                <c:pt idx="301">
                  <c:v>43766</c:v>
                </c:pt>
                <c:pt idx="302">
                  <c:v>43767</c:v>
                </c:pt>
                <c:pt idx="303">
                  <c:v>43768</c:v>
                </c:pt>
                <c:pt idx="304">
                  <c:v>43769</c:v>
                </c:pt>
                <c:pt idx="305">
                  <c:v>43770</c:v>
                </c:pt>
                <c:pt idx="306">
                  <c:v>43771</c:v>
                </c:pt>
                <c:pt idx="307">
                  <c:v>43772</c:v>
                </c:pt>
                <c:pt idx="308">
                  <c:v>43773</c:v>
                </c:pt>
                <c:pt idx="309">
                  <c:v>43774</c:v>
                </c:pt>
                <c:pt idx="310">
                  <c:v>43775</c:v>
                </c:pt>
                <c:pt idx="311">
                  <c:v>43776</c:v>
                </c:pt>
                <c:pt idx="312">
                  <c:v>43777</c:v>
                </c:pt>
                <c:pt idx="313">
                  <c:v>43778</c:v>
                </c:pt>
                <c:pt idx="314">
                  <c:v>43779</c:v>
                </c:pt>
                <c:pt idx="315">
                  <c:v>43780</c:v>
                </c:pt>
                <c:pt idx="316">
                  <c:v>43781</c:v>
                </c:pt>
                <c:pt idx="317">
                  <c:v>43782</c:v>
                </c:pt>
                <c:pt idx="318">
                  <c:v>43783</c:v>
                </c:pt>
                <c:pt idx="319">
                  <c:v>43784</c:v>
                </c:pt>
                <c:pt idx="320">
                  <c:v>43785</c:v>
                </c:pt>
                <c:pt idx="321">
                  <c:v>43786</c:v>
                </c:pt>
                <c:pt idx="322">
                  <c:v>43787</c:v>
                </c:pt>
                <c:pt idx="323">
                  <c:v>43788</c:v>
                </c:pt>
                <c:pt idx="324">
                  <c:v>43789</c:v>
                </c:pt>
                <c:pt idx="325">
                  <c:v>43790</c:v>
                </c:pt>
                <c:pt idx="326">
                  <c:v>43791</c:v>
                </c:pt>
                <c:pt idx="327">
                  <c:v>43792</c:v>
                </c:pt>
                <c:pt idx="328">
                  <c:v>43793</c:v>
                </c:pt>
                <c:pt idx="329">
                  <c:v>43794</c:v>
                </c:pt>
                <c:pt idx="330">
                  <c:v>43795</c:v>
                </c:pt>
                <c:pt idx="331">
                  <c:v>43796</c:v>
                </c:pt>
                <c:pt idx="332">
                  <c:v>43797</c:v>
                </c:pt>
                <c:pt idx="333">
                  <c:v>43798</c:v>
                </c:pt>
                <c:pt idx="334">
                  <c:v>43799</c:v>
                </c:pt>
                <c:pt idx="335">
                  <c:v>43800</c:v>
                </c:pt>
                <c:pt idx="336">
                  <c:v>43801</c:v>
                </c:pt>
                <c:pt idx="337">
                  <c:v>43802</c:v>
                </c:pt>
                <c:pt idx="338">
                  <c:v>43803</c:v>
                </c:pt>
                <c:pt idx="339">
                  <c:v>43804</c:v>
                </c:pt>
                <c:pt idx="340">
                  <c:v>43805</c:v>
                </c:pt>
                <c:pt idx="341">
                  <c:v>43806</c:v>
                </c:pt>
                <c:pt idx="342">
                  <c:v>43807</c:v>
                </c:pt>
                <c:pt idx="343">
                  <c:v>43808</c:v>
                </c:pt>
                <c:pt idx="344">
                  <c:v>43809</c:v>
                </c:pt>
                <c:pt idx="345">
                  <c:v>43810</c:v>
                </c:pt>
                <c:pt idx="346">
                  <c:v>43811</c:v>
                </c:pt>
                <c:pt idx="347">
                  <c:v>43812</c:v>
                </c:pt>
                <c:pt idx="348">
                  <c:v>43813</c:v>
                </c:pt>
                <c:pt idx="349">
                  <c:v>43814</c:v>
                </c:pt>
                <c:pt idx="350">
                  <c:v>43815</c:v>
                </c:pt>
                <c:pt idx="351">
                  <c:v>43816</c:v>
                </c:pt>
                <c:pt idx="352">
                  <c:v>43817</c:v>
                </c:pt>
                <c:pt idx="353">
                  <c:v>43818</c:v>
                </c:pt>
                <c:pt idx="354">
                  <c:v>43819</c:v>
                </c:pt>
                <c:pt idx="355">
                  <c:v>43820</c:v>
                </c:pt>
                <c:pt idx="356">
                  <c:v>43821</c:v>
                </c:pt>
                <c:pt idx="357">
                  <c:v>43822</c:v>
                </c:pt>
                <c:pt idx="358">
                  <c:v>43823</c:v>
                </c:pt>
                <c:pt idx="359">
                  <c:v>43824</c:v>
                </c:pt>
                <c:pt idx="360">
                  <c:v>43825</c:v>
                </c:pt>
                <c:pt idx="361">
                  <c:v>43826</c:v>
                </c:pt>
                <c:pt idx="362">
                  <c:v>43827</c:v>
                </c:pt>
                <c:pt idx="363">
                  <c:v>43828</c:v>
                </c:pt>
                <c:pt idx="364">
                  <c:v>43829</c:v>
                </c:pt>
                <c:pt idx="365">
                  <c:v>43830</c:v>
                </c:pt>
              </c:numCache>
            </c:numRef>
          </c:cat>
          <c:val>
            <c:numRef>
              <c:f>Residential!$K$3:$K$368</c:f>
              <c:numCache>
                <c:formatCode>0.00</c:formatCode>
                <c:ptCount val="366"/>
                <c:pt idx="0">
                  <c:v>17.750019625732584</c:v>
                </c:pt>
                <c:pt idx="1">
                  <c:v>17.927689133098358</c:v>
                </c:pt>
                <c:pt idx="2">
                  <c:v>17.743592101884943</c:v>
                </c:pt>
                <c:pt idx="3">
                  <c:v>17.612895854631294</c:v>
                </c:pt>
                <c:pt idx="4">
                  <c:v>16.940826052915895</c:v>
                </c:pt>
                <c:pt idx="5">
                  <c:v>16.723141953705468</c:v>
                </c:pt>
                <c:pt idx="6">
                  <c:v>16.882314806559528</c:v>
                </c:pt>
                <c:pt idx="7">
                  <c:v>17.130855722337493</c:v>
                </c:pt>
                <c:pt idx="8">
                  <c:v>17.967623508318059</c:v>
                </c:pt>
                <c:pt idx="9">
                  <c:v>18.480411034299756</c:v>
                </c:pt>
                <c:pt idx="10">
                  <c:v>18.039283326702744</c:v>
                </c:pt>
                <c:pt idx="11">
                  <c:v>17.299743758387425</c:v>
                </c:pt>
                <c:pt idx="12">
                  <c:v>16.425210757778821</c:v>
                </c:pt>
                <c:pt idx="13">
                  <c:v>16.626337744158302</c:v>
                </c:pt>
                <c:pt idx="14">
                  <c:v>17.634740739029443</c:v>
                </c:pt>
                <c:pt idx="15">
                  <c:v>17.598911084501459</c:v>
                </c:pt>
                <c:pt idx="16">
                  <c:v>17.20866240200786</c:v>
                </c:pt>
                <c:pt idx="17">
                  <c:v>17.281587856556055</c:v>
                </c:pt>
                <c:pt idx="18">
                  <c:v>17.316818177530763</c:v>
                </c:pt>
                <c:pt idx="19">
                  <c:v>17.918445240736368</c:v>
                </c:pt>
                <c:pt idx="20">
                  <c:v>18.583600413612064</c:v>
                </c:pt>
                <c:pt idx="21">
                  <c:v>18.296248748743015</c:v>
                </c:pt>
                <c:pt idx="22">
                  <c:v>17.287454436512714</c:v>
                </c:pt>
                <c:pt idx="23">
                  <c:v>16.823182347497362</c:v>
                </c:pt>
                <c:pt idx="24">
                  <c:v>17.352181759881042</c:v>
                </c:pt>
                <c:pt idx="25">
                  <c:v>17.188936163287821</c:v>
                </c:pt>
                <c:pt idx="26">
                  <c:v>16.666367641353894</c:v>
                </c:pt>
                <c:pt idx="27">
                  <c:v>16.81120406350982</c:v>
                </c:pt>
                <c:pt idx="28">
                  <c:v>17.14813485331511</c:v>
                </c:pt>
                <c:pt idx="29">
                  <c:v>17.644745703012457</c:v>
                </c:pt>
                <c:pt idx="30">
                  <c:v>17.754511427870007</c:v>
                </c:pt>
                <c:pt idx="31">
                  <c:v>17.095810980018964</c:v>
                </c:pt>
                <c:pt idx="32">
                  <c:v>15.983183485691345</c:v>
                </c:pt>
                <c:pt idx="33">
                  <c:v>15.833048601300099</c:v>
                </c:pt>
                <c:pt idx="34">
                  <c:v>15.775425943628626</c:v>
                </c:pt>
                <c:pt idx="35">
                  <c:v>15.556717588925927</c:v>
                </c:pt>
                <c:pt idx="36">
                  <c:v>15.765207110831064</c:v>
                </c:pt>
                <c:pt idx="37">
                  <c:v>16.361714585166297</c:v>
                </c:pt>
                <c:pt idx="38">
                  <c:v>16.787002841665739</c:v>
                </c:pt>
                <c:pt idx="39">
                  <c:v>17.509535893419166</c:v>
                </c:pt>
                <c:pt idx="40">
                  <c:v>17.202491811877149</c:v>
                </c:pt>
                <c:pt idx="41">
                  <c:v>16.480198387485519</c:v>
                </c:pt>
                <c:pt idx="42">
                  <c:v>16.1094761043184</c:v>
                </c:pt>
                <c:pt idx="43">
                  <c:v>15.960983050667783</c:v>
                </c:pt>
                <c:pt idx="44">
                  <c:v>15.577947259744894</c:v>
                </c:pt>
                <c:pt idx="45">
                  <c:v>15.163212155690644</c:v>
                </c:pt>
                <c:pt idx="46">
                  <c:v>15.541326598292704</c:v>
                </c:pt>
                <c:pt idx="47">
                  <c:v>15.874521752937214</c:v>
                </c:pt>
                <c:pt idx="48">
                  <c:v>15.718807101498282</c:v>
                </c:pt>
                <c:pt idx="49">
                  <c:v>15.715327982077355</c:v>
                </c:pt>
                <c:pt idx="50">
                  <c:v>15.458758123022282</c:v>
                </c:pt>
                <c:pt idx="51">
                  <c:v>14.818128285036771</c:v>
                </c:pt>
                <c:pt idx="52">
                  <c:v>14.753633764702045</c:v>
                </c:pt>
                <c:pt idx="53">
                  <c:v>15.170482942797621</c:v>
                </c:pt>
                <c:pt idx="54">
                  <c:v>14.63733219499469</c:v>
                </c:pt>
                <c:pt idx="55">
                  <c:v>14.297545087430585</c:v>
                </c:pt>
                <c:pt idx="56">
                  <c:v>14.312954269305784</c:v>
                </c:pt>
                <c:pt idx="57">
                  <c:v>14.401910749099908</c:v>
                </c:pt>
                <c:pt idx="58">
                  <c:v>14.536746010567757</c:v>
                </c:pt>
                <c:pt idx="60">
                  <c:v>13.910311292026485</c:v>
                </c:pt>
                <c:pt idx="61">
                  <c:v>13.912786782041838</c:v>
                </c:pt>
                <c:pt idx="62">
                  <c:v>13.224353020540537</c:v>
                </c:pt>
                <c:pt idx="63">
                  <c:v>13.282215861817496</c:v>
                </c:pt>
                <c:pt idx="64">
                  <c:v>13.484481090700257</c:v>
                </c:pt>
                <c:pt idx="65">
                  <c:v>13.255343064341529</c:v>
                </c:pt>
                <c:pt idx="66">
                  <c:v>13.282339603584209</c:v>
                </c:pt>
                <c:pt idx="67">
                  <c:v>12.895617965337824</c:v>
                </c:pt>
                <c:pt idx="68">
                  <c:v>12.252934076186486</c:v>
                </c:pt>
                <c:pt idx="69">
                  <c:v>11.883379159273426</c:v>
                </c:pt>
                <c:pt idx="70">
                  <c:v>11.894163762535705</c:v>
                </c:pt>
                <c:pt idx="71">
                  <c:v>11.967993924890672</c:v>
                </c:pt>
                <c:pt idx="72">
                  <c:v>11.67666214653033</c:v>
                </c:pt>
                <c:pt idx="73">
                  <c:v>11.376706190081801</c:v>
                </c:pt>
                <c:pt idx="74">
                  <c:v>11.016681884289431</c:v>
                </c:pt>
                <c:pt idx="75">
                  <c:v>11.14963101076393</c:v>
                </c:pt>
                <c:pt idx="76">
                  <c:v>11.229088185049893</c:v>
                </c:pt>
                <c:pt idx="77">
                  <c:v>11.302092728877803</c:v>
                </c:pt>
                <c:pt idx="78">
                  <c:v>11.1023125422007</c:v>
                </c:pt>
                <c:pt idx="79">
                  <c:v>10.963679433473946</c:v>
                </c:pt>
                <c:pt idx="80">
                  <c:v>11.210645780741983</c:v>
                </c:pt>
                <c:pt idx="81">
                  <c:v>11.32026589497595</c:v>
                </c:pt>
                <c:pt idx="82">
                  <c:v>11.530771383877649</c:v>
                </c:pt>
                <c:pt idx="83">
                  <c:v>11.008274099856958</c:v>
                </c:pt>
                <c:pt idx="84">
                  <c:v>10.752350698297271</c:v>
                </c:pt>
                <c:pt idx="85">
                  <c:v>10.881616215704149</c:v>
                </c:pt>
                <c:pt idx="86">
                  <c:v>10.551172308710983</c:v>
                </c:pt>
                <c:pt idx="87">
                  <c:v>10.544864991890034</c:v>
                </c:pt>
                <c:pt idx="88">
                  <c:v>10.186409904116593</c:v>
                </c:pt>
                <c:pt idx="89">
                  <c:v>10.147512305608126</c:v>
                </c:pt>
                <c:pt idx="90">
                  <c:v>10.840582867232342</c:v>
                </c:pt>
                <c:pt idx="91">
                  <c:v>11.186889201193601</c:v>
                </c:pt>
                <c:pt idx="92">
                  <c:v>10.555274172382248</c:v>
                </c:pt>
                <c:pt idx="93">
                  <c:v>10.16557453875774</c:v>
                </c:pt>
                <c:pt idx="94">
                  <c:v>9.809220088253408</c:v>
                </c:pt>
                <c:pt idx="95">
                  <c:v>9.4509430486447616</c:v>
                </c:pt>
                <c:pt idx="96">
                  <c:v>9.0183437676143381</c:v>
                </c:pt>
                <c:pt idx="97">
                  <c:v>8.4979820050522559</c:v>
                </c:pt>
                <c:pt idx="98">
                  <c:v>8.5726061088557675</c:v>
                </c:pt>
                <c:pt idx="99">
                  <c:v>9.2405408819782995</c:v>
                </c:pt>
                <c:pt idx="100">
                  <c:v>9.8659145320715176</c:v>
                </c:pt>
                <c:pt idx="101">
                  <c:v>9.8599394429839684</c:v>
                </c:pt>
                <c:pt idx="102">
                  <c:v>9.610496204746422</c:v>
                </c:pt>
                <c:pt idx="103">
                  <c:v>9.3374812056513274</c:v>
                </c:pt>
                <c:pt idx="104">
                  <c:v>9.4408051894068645</c:v>
                </c:pt>
                <c:pt idx="105">
                  <c:v>8.9403682594799534</c:v>
                </c:pt>
                <c:pt idx="106">
                  <c:v>8.4658901268478761</c:v>
                </c:pt>
                <c:pt idx="107">
                  <c:v>7.9587584005755101</c:v>
                </c:pt>
                <c:pt idx="108">
                  <c:v>7.7410779614804106</c:v>
                </c:pt>
                <c:pt idx="109">
                  <c:v>8.0417793670617819</c:v>
                </c:pt>
                <c:pt idx="110">
                  <c:v>8.2205122078909163</c:v>
                </c:pt>
                <c:pt idx="111">
                  <c:v>8.1268829597408221</c:v>
                </c:pt>
                <c:pt idx="112">
                  <c:v>7.7413765710785221</c:v>
                </c:pt>
                <c:pt idx="113">
                  <c:v>7.5800713650358897</c:v>
                </c:pt>
                <c:pt idx="114">
                  <c:v>7.6768096721118821</c:v>
                </c:pt>
                <c:pt idx="115">
                  <c:v>7.7580253313781311</c:v>
                </c:pt>
                <c:pt idx="116">
                  <c:v>8.1750380597807766</c:v>
                </c:pt>
                <c:pt idx="117">
                  <c:v>8.4889517157203169</c:v>
                </c:pt>
                <c:pt idx="118">
                  <c:v>8.5025966890184463</c:v>
                </c:pt>
                <c:pt idx="119">
                  <c:v>8.2154800055139887</c:v>
                </c:pt>
                <c:pt idx="120">
                  <c:v>7.7522632825123434</c:v>
                </c:pt>
                <c:pt idx="121">
                  <c:v>7.2731103096040695</c:v>
                </c:pt>
                <c:pt idx="122">
                  <c:v>7.0612997434970159</c:v>
                </c:pt>
                <c:pt idx="123">
                  <c:v>7.1820730347539179</c:v>
                </c:pt>
                <c:pt idx="124">
                  <c:v>7.4756626546174409</c:v>
                </c:pt>
                <c:pt idx="125">
                  <c:v>7.5245611647398274</c:v>
                </c:pt>
                <c:pt idx="126">
                  <c:v>7.4557649255095386</c:v>
                </c:pt>
                <c:pt idx="127">
                  <c:v>7.3669311710473941</c:v>
                </c:pt>
                <c:pt idx="128">
                  <c:v>7.0999143572753418</c:v>
                </c:pt>
                <c:pt idx="129">
                  <c:v>6.8081916480772762</c:v>
                </c:pt>
                <c:pt idx="130">
                  <c:v>6.693305749145102</c:v>
                </c:pt>
                <c:pt idx="131">
                  <c:v>6.6673678571172106</c:v>
                </c:pt>
                <c:pt idx="132">
                  <c:v>6.9174431214511376</c:v>
                </c:pt>
                <c:pt idx="133">
                  <c:v>6.8790526258626876</c:v>
                </c:pt>
                <c:pt idx="134">
                  <c:v>6.8303797487972533</c:v>
                </c:pt>
                <c:pt idx="135">
                  <c:v>6.581527706006999</c:v>
                </c:pt>
                <c:pt idx="136">
                  <c:v>6.3674636153768613</c:v>
                </c:pt>
                <c:pt idx="137">
                  <c:v>6.1931353014836494</c:v>
                </c:pt>
                <c:pt idx="138">
                  <c:v>6.020146831922589</c:v>
                </c:pt>
                <c:pt idx="139">
                  <c:v>6.0138052126538275</c:v>
                </c:pt>
                <c:pt idx="140">
                  <c:v>6.1654706793195579</c:v>
                </c:pt>
                <c:pt idx="141">
                  <c:v>6.2337741282829056</c:v>
                </c:pt>
                <c:pt idx="142">
                  <c:v>6.1160769684940171</c:v>
                </c:pt>
                <c:pt idx="143">
                  <c:v>5.8055014669122382</c:v>
                </c:pt>
                <c:pt idx="144">
                  <c:v>5.675145582351024</c:v>
                </c:pt>
                <c:pt idx="145">
                  <c:v>5.6725633600026741</c:v>
                </c:pt>
                <c:pt idx="146">
                  <c:v>5.5836220665472052</c:v>
                </c:pt>
                <c:pt idx="147">
                  <c:v>5.707156194801744</c:v>
                </c:pt>
                <c:pt idx="148">
                  <c:v>5.9548803253989453</c:v>
                </c:pt>
                <c:pt idx="149">
                  <c:v>6.0254035218768189</c:v>
                </c:pt>
                <c:pt idx="150">
                  <c:v>5.620623605820442</c:v>
                </c:pt>
                <c:pt idx="151">
                  <c:v>5.3841762038762591</c:v>
                </c:pt>
                <c:pt idx="152">
                  <c:v>5.3205336333998066</c:v>
                </c:pt>
                <c:pt idx="153">
                  <c:v>5.2644811948751613</c:v>
                </c:pt>
                <c:pt idx="154">
                  <c:v>5.397958364727959</c:v>
                </c:pt>
                <c:pt idx="155">
                  <c:v>5.3819159471805778</c:v>
                </c:pt>
                <c:pt idx="156">
                  <c:v>5.295056886082314</c:v>
                </c:pt>
                <c:pt idx="157">
                  <c:v>5.4459545570286645</c:v>
                </c:pt>
                <c:pt idx="158">
                  <c:v>5.4198085408687247</c:v>
                </c:pt>
                <c:pt idx="159">
                  <c:v>5.4639205279998215</c:v>
                </c:pt>
                <c:pt idx="160">
                  <c:v>5.3701831175912123</c:v>
                </c:pt>
                <c:pt idx="161">
                  <c:v>5.3608909738292043</c:v>
                </c:pt>
                <c:pt idx="162">
                  <c:v>5.4341085518621721</c:v>
                </c:pt>
                <c:pt idx="163">
                  <c:v>5.4083599328820631</c:v>
                </c:pt>
                <c:pt idx="164">
                  <c:v>5.4620536469567753</c:v>
                </c:pt>
                <c:pt idx="165">
                  <c:v>5.3916850814669868</c:v>
                </c:pt>
                <c:pt idx="166">
                  <c:v>5.416159581502118</c:v>
                </c:pt>
                <c:pt idx="167">
                  <c:v>5.3900226299506748</c:v>
                </c:pt>
                <c:pt idx="168">
                  <c:v>5.2228356134585701</c:v>
                </c:pt>
                <c:pt idx="169">
                  <c:v>5.1745428756126559</c:v>
                </c:pt>
                <c:pt idx="170">
                  <c:v>5.1773801077792339</c:v>
                </c:pt>
                <c:pt idx="171">
                  <c:v>5.3011693035992096</c:v>
                </c:pt>
                <c:pt idx="172">
                  <c:v>5.2868357108969377</c:v>
                </c:pt>
                <c:pt idx="173">
                  <c:v>5.1533853789293804</c:v>
                </c:pt>
                <c:pt idx="174">
                  <c:v>5.0831157627444528</c:v>
                </c:pt>
                <c:pt idx="175">
                  <c:v>5.0963018189461451</c:v>
                </c:pt>
                <c:pt idx="176">
                  <c:v>5.1019246210988882</c:v>
                </c:pt>
                <c:pt idx="177">
                  <c:v>5.18134622473164</c:v>
                </c:pt>
                <c:pt idx="178">
                  <c:v>5.1964978775704029</c:v>
                </c:pt>
                <c:pt idx="179">
                  <c:v>5.1139820124857573</c:v>
                </c:pt>
                <c:pt idx="180">
                  <c:v>5.0852582794639201</c:v>
                </c:pt>
                <c:pt idx="181">
                  <c:v>5.1104307332273278</c:v>
                </c:pt>
                <c:pt idx="182">
                  <c:v>5.029226820112572</c:v>
                </c:pt>
                <c:pt idx="183">
                  <c:v>5.0900333948069711</c:v>
                </c:pt>
                <c:pt idx="184">
                  <c:v>5.1609728294864174</c:v>
                </c:pt>
                <c:pt idx="185">
                  <c:v>5.1411890132283578</c:v>
                </c:pt>
                <c:pt idx="186">
                  <c:v>5.0741566551620609</c:v>
                </c:pt>
                <c:pt idx="187">
                  <c:v>5.090690571503103</c:v>
                </c:pt>
                <c:pt idx="188">
                  <c:v>5.1652805437972065</c:v>
                </c:pt>
                <c:pt idx="189">
                  <c:v>5.2511621626699032</c:v>
                </c:pt>
                <c:pt idx="190">
                  <c:v>5.2013589588052458</c:v>
                </c:pt>
                <c:pt idx="191">
                  <c:v>5.0471934052856486</c:v>
                </c:pt>
                <c:pt idx="192">
                  <c:v>4.9976447119968359</c:v>
                </c:pt>
                <c:pt idx="193">
                  <c:v>4.9501422450098538</c:v>
                </c:pt>
                <c:pt idx="194">
                  <c:v>5.0581002649066464</c:v>
                </c:pt>
                <c:pt idx="195">
                  <c:v>5.1469063588529984</c:v>
                </c:pt>
                <c:pt idx="196">
                  <c:v>5.1287065885360734</c:v>
                </c:pt>
                <c:pt idx="197">
                  <c:v>5.0553713795042903</c:v>
                </c:pt>
                <c:pt idx="198">
                  <c:v>4.9309757709429523</c:v>
                </c:pt>
                <c:pt idx="199">
                  <c:v>4.8619005596930212</c:v>
                </c:pt>
                <c:pt idx="200">
                  <c:v>4.8784544411965207</c:v>
                </c:pt>
                <c:pt idx="201">
                  <c:v>4.8265598089040678</c:v>
                </c:pt>
                <c:pt idx="202">
                  <c:v>4.8312637216412435</c:v>
                </c:pt>
                <c:pt idx="203">
                  <c:v>4.8567365549387951</c:v>
                </c:pt>
                <c:pt idx="204">
                  <c:v>4.8607000270453735</c:v>
                </c:pt>
                <c:pt idx="205">
                  <c:v>4.9009520212271021</c:v>
                </c:pt>
                <c:pt idx="206">
                  <c:v>4.8754711296685214</c:v>
                </c:pt>
                <c:pt idx="207">
                  <c:v>4.8374264515343759</c:v>
                </c:pt>
                <c:pt idx="208">
                  <c:v>4.8856530305729695</c:v>
                </c:pt>
                <c:pt idx="209">
                  <c:v>4.9089944111912063</c:v>
                </c:pt>
                <c:pt idx="210">
                  <c:v>4.8700010381582031</c:v>
                </c:pt>
                <c:pt idx="211">
                  <c:v>4.8958265606983282</c:v>
                </c:pt>
                <c:pt idx="212">
                  <c:v>4.9007863191601118</c:v>
                </c:pt>
                <c:pt idx="213">
                  <c:v>4.8964719819605165</c:v>
                </c:pt>
                <c:pt idx="214">
                  <c:v>4.9234233824389602</c:v>
                </c:pt>
                <c:pt idx="215">
                  <c:v>4.9355423721830327</c:v>
                </c:pt>
                <c:pt idx="216">
                  <c:v>4.9122535251935551</c:v>
                </c:pt>
                <c:pt idx="217">
                  <c:v>4.8784179046583906</c:v>
                </c:pt>
                <c:pt idx="218">
                  <c:v>4.831044833664329</c:v>
                </c:pt>
                <c:pt idx="219">
                  <c:v>4.8182429891863379</c:v>
                </c:pt>
                <c:pt idx="220">
                  <c:v>4.8220482874390669</c:v>
                </c:pt>
                <c:pt idx="221">
                  <c:v>4.8851172350132206</c:v>
                </c:pt>
                <c:pt idx="222">
                  <c:v>4.9068439726730819</c:v>
                </c:pt>
                <c:pt idx="223">
                  <c:v>4.9132160717252038</c:v>
                </c:pt>
                <c:pt idx="224">
                  <c:v>5.0651679056039729</c:v>
                </c:pt>
                <c:pt idx="225">
                  <c:v>5.1781693788285583</c:v>
                </c:pt>
                <c:pt idx="226">
                  <c:v>5.130046792862486</c:v>
                </c:pt>
                <c:pt idx="227">
                  <c:v>4.9523431798041102</c:v>
                </c:pt>
                <c:pt idx="228">
                  <c:v>4.8656155737011675</c:v>
                </c:pt>
                <c:pt idx="229">
                  <c:v>4.8154576780008203</c:v>
                </c:pt>
                <c:pt idx="230">
                  <c:v>4.8854389742243773</c:v>
                </c:pt>
                <c:pt idx="231">
                  <c:v>4.9726369881160499</c:v>
                </c:pt>
                <c:pt idx="232">
                  <c:v>5.0773644330629386</c:v>
                </c:pt>
                <c:pt idx="233">
                  <c:v>5.0519055798437087</c:v>
                </c:pt>
                <c:pt idx="234">
                  <c:v>4.9190203456468113</c:v>
                </c:pt>
                <c:pt idx="235">
                  <c:v>4.8551252399560685</c:v>
                </c:pt>
                <c:pt idx="236">
                  <c:v>4.7912599348894087</c:v>
                </c:pt>
                <c:pt idx="237">
                  <c:v>4.7782675877440433</c:v>
                </c:pt>
                <c:pt idx="238">
                  <c:v>4.786249727222188</c:v>
                </c:pt>
                <c:pt idx="239">
                  <c:v>4.76261427105511</c:v>
                </c:pt>
                <c:pt idx="240">
                  <c:v>4.8362742453023415</c:v>
                </c:pt>
                <c:pt idx="241">
                  <c:v>4.8546329828644366</c:v>
                </c:pt>
                <c:pt idx="242">
                  <c:v>4.902503016925599</c:v>
                </c:pt>
                <c:pt idx="243">
                  <c:v>5.0002870288463139</c:v>
                </c:pt>
                <c:pt idx="244">
                  <c:v>5.2771882984574319</c:v>
                </c:pt>
                <c:pt idx="245">
                  <c:v>5.3338851379945602</c:v>
                </c:pt>
                <c:pt idx="246">
                  <c:v>5.3365512778310391</c:v>
                </c:pt>
                <c:pt idx="247">
                  <c:v>5.2596050061885649</c:v>
                </c:pt>
                <c:pt idx="248">
                  <c:v>5.5116661043420638</c:v>
                </c:pt>
                <c:pt idx="249">
                  <c:v>5.6306324075349687</c:v>
                </c:pt>
                <c:pt idx="250">
                  <c:v>5.6462205321154055</c:v>
                </c:pt>
                <c:pt idx="251">
                  <c:v>5.8309805902665213</c:v>
                </c:pt>
                <c:pt idx="252">
                  <c:v>5.8901362983029628</c:v>
                </c:pt>
                <c:pt idx="253">
                  <c:v>5.774518148454022</c:v>
                </c:pt>
                <c:pt idx="254">
                  <c:v>5.5271205372343903</c:v>
                </c:pt>
                <c:pt idx="255">
                  <c:v>5.3154590713599088</c:v>
                </c:pt>
                <c:pt idx="256">
                  <c:v>5.4532264927753547</c:v>
                </c:pt>
                <c:pt idx="257">
                  <c:v>5.5847103639484015</c:v>
                </c:pt>
                <c:pt idx="258">
                  <c:v>5.4220817716957104</c:v>
                </c:pt>
                <c:pt idx="259">
                  <c:v>5.5408667800659206</c:v>
                </c:pt>
                <c:pt idx="260">
                  <c:v>5.8201625080423138</c:v>
                </c:pt>
                <c:pt idx="261">
                  <c:v>6.1018988074185714</c:v>
                </c:pt>
                <c:pt idx="262">
                  <c:v>6.2156509298970208</c:v>
                </c:pt>
                <c:pt idx="263">
                  <c:v>6.2035952637905201</c:v>
                </c:pt>
                <c:pt idx="264">
                  <c:v>5.9593829146766328</c:v>
                </c:pt>
                <c:pt idx="265">
                  <c:v>5.8422596516399619</c:v>
                </c:pt>
                <c:pt idx="266">
                  <c:v>5.9730726187003018</c:v>
                </c:pt>
                <c:pt idx="267">
                  <c:v>5.9760559775681363</c:v>
                </c:pt>
                <c:pt idx="268">
                  <c:v>5.9316719697334843</c:v>
                </c:pt>
                <c:pt idx="269">
                  <c:v>5.7688587765663071</c:v>
                </c:pt>
                <c:pt idx="270">
                  <c:v>5.7890819000698208</c:v>
                </c:pt>
                <c:pt idx="271">
                  <c:v>5.8219619453561009</c:v>
                </c:pt>
                <c:pt idx="272">
                  <c:v>5.9023603265468338</c:v>
                </c:pt>
                <c:pt idx="273">
                  <c:v>5.9791200836568148</c:v>
                </c:pt>
                <c:pt idx="274">
                  <c:v>5.8946815623592519</c:v>
                </c:pt>
                <c:pt idx="275">
                  <c:v>6.2478346561346578</c:v>
                </c:pt>
                <c:pt idx="276">
                  <c:v>6.7582258785018725</c:v>
                </c:pt>
                <c:pt idx="277">
                  <c:v>7.0105115091631935</c:v>
                </c:pt>
                <c:pt idx="278">
                  <c:v>7.1865837424853929</c:v>
                </c:pt>
                <c:pt idx="279">
                  <c:v>7.2268826675912976</c:v>
                </c:pt>
                <c:pt idx="280">
                  <c:v>7.090925287183012</c:v>
                </c:pt>
                <c:pt idx="281">
                  <c:v>6.9700121127684209</c:v>
                </c:pt>
                <c:pt idx="282">
                  <c:v>6.9098598544225958</c:v>
                </c:pt>
                <c:pt idx="283">
                  <c:v>6.8108408747388989</c:v>
                </c:pt>
                <c:pt idx="284">
                  <c:v>6.7020397489871923</c:v>
                </c:pt>
                <c:pt idx="285">
                  <c:v>6.8440765673210358</c:v>
                </c:pt>
                <c:pt idx="286">
                  <c:v>6.8455808002340035</c:v>
                </c:pt>
                <c:pt idx="287">
                  <c:v>7.2091678044689189</c:v>
                </c:pt>
                <c:pt idx="288">
                  <c:v>7.4125731726149713</c:v>
                </c:pt>
                <c:pt idx="289">
                  <c:v>7.5313518702466453</c:v>
                </c:pt>
                <c:pt idx="290">
                  <c:v>7.4510279383695988</c:v>
                </c:pt>
                <c:pt idx="291">
                  <c:v>7.3648501352115439</c:v>
                </c:pt>
                <c:pt idx="292">
                  <c:v>7.2737412001918393</c:v>
                </c:pt>
                <c:pt idx="293">
                  <c:v>7.2879392292036922</c:v>
                </c:pt>
                <c:pt idx="294">
                  <c:v>7.3206247510595768</c:v>
                </c:pt>
                <c:pt idx="295">
                  <c:v>7.6250563048176918</c:v>
                </c:pt>
                <c:pt idx="296">
                  <c:v>7.5428423846513644</c:v>
                </c:pt>
                <c:pt idx="297">
                  <c:v>7.7092515083285544</c:v>
                </c:pt>
                <c:pt idx="298">
                  <c:v>8.284291164716139</c:v>
                </c:pt>
                <c:pt idx="299">
                  <c:v>8.279826352667266</c:v>
                </c:pt>
                <c:pt idx="300">
                  <c:v>8.3233152237459347</c:v>
                </c:pt>
                <c:pt idx="301">
                  <c:v>8.9290025186374589</c:v>
                </c:pt>
                <c:pt idx="302">
                  <c:v>9.1733091669252893</c:v>
                </c:pt>
                <c:pt idx="303">
                  <c:v>9.2525294845504309</c:v>
                </c:pt>
                <c:pt idx="304">
                  <c:v>9.4811670444776563</c:v>
                </c:pt>
                <c:pt idx="305">
                  <c:v>9.8274490653468316</c:v>
                </c:pt>
                <c:pt idx="306">
                  <c:v>9.5337426381592323</c:v>
                </c:pt>
                <c:pt idx="307">
                  <c:v>9.7072301282839835</c:v>
                </c:pt>
                <c:pt idx="308">
                  <c:v>9.7932832381821768</c:v>
                </c:pt>
                <c:pt idx="309">
                  <c:v>9.7960551415747226</c:v>
                </c:pt>
                <c:pt idx="310">
                  <c:v>10.146540344664803</c:v>
                </c:pt>
                <c:pt idx="311">
                  <c:v>10.580865394106317</c:v>
                </c:pt>
                <c:pt idx="312">
                  <c:v>11.274063445570778</c:v>
                </c:pt>
                <c:pt idx="313">
                  <c:v>11.232518241501651</c:v>
                </c:pt>
                <c:pt idx="314">
                  <c:v>11.007096183486212</c:v>
                </c:pt>
                <c:pt idx="315">
                  <c:v>10.984362332381764</c:v>
                </c:pt>
                <c:pt idx="316">
                  <c:v>11.44297838951457</c:v>
                </c:pt>
                <c:pt idx="317">
                  <c:v>12.35406134388475</c:v>
                </c:pt>
                <c:pt idx="318">
                  <c:v>12.311642583428398</c:v>
                </c:pt>
                <c:pt idx="319">
                  <c:v>12.000688260729572</c:v>
                </c:pt>
                <c:pt idx="320">
                  <c:v>12.043895902152608</c:v>
                </c:pt>
                <c:pt idx="321">
                  <c:v>12.366448187871102</c:v>
                </c:pt>
                <c:pt idx="322">
                  <c:v>12.744488563282296</c:v>
                </c:pt>
                <c:pt idx="323">
                  <c:v>12.896401337380231</c:v>
                </c:pt>
                <c:pt idx="324">
                  <c:v>12.96932856135129</c:v>
                </c:pt>
                <c:pt idx="325">
                  <c:v>12.867732901688321</c:v>
                </c:pt>
                <c:pt idx="326">
                  <c:v>12.372776933747197</c:v>
                </c:pt>
                <c:pt idx="327">
                  <c:v>12.299170806472535</c:v>
                </c:pt>
                <c:pt idx="328">
                  <c:v>12.994925797649417</c:v>
                </c:pt>
                <c:pt idx="329">
                  <c:v>13.370000186736849</c:v>
                </c:pt>
                <c:pt idx="330">
                  <c:v>12.815996138137859</c:v>
                </c:pt>
                <c:pt idx="331">
                  <c:v>12.73444741261868</c:v>
                </c:pt>
                <c:pt idx="332">
                  <c:v>13.13404975053218</c:v>
                </c:pt>
                <c:pt idx="333">
                  <c:v>13.37403620169756</c:v>
                </c:pt>
                <c:pt idx="334">
                  <c:v>13.571224067260623</c:v>
                </c:pt>
                <c:pt idx="335">
                  <c:v>13.86348450695154</c:v>
                </c:pt>
                <c:pt idx="336">
                  <c:v>14.533036984626836</c:v>
                </c:pt>
                <c:pt idx="337">
                  <c:v>14.810500887812385</c:v>
                </c:pt>
                <c:pt idx="338">
                  <c:v>14.892449646732786</c:v>
                </c:pt>
                <c:pt idx="339">
                  <c:v>15.141256893272487</c:v>
                </c:pt>
                <c:pt idx="340">
                  <c:v>14.949872300489396</c:v>
                </c:pt>
                <c:pt idx="341">
                  <c:v>14.593977912030844</c:v>
                </c:pt>
                <c:pt idx="342">
                  <c:v>14.156911742205068</c:v>
                </c:pt>
                <c:pt idx="343">
                  <c:v>13.726149769418278</c:v>
                </c:pt>
                <c:pt idx="344">
                  <c:v>14.200989874461548</c:v>
                </c:pt>
                <c:pt idx="345">
                  <c:v>14.981203444064555</c:v>
                </c:pt>
                <c:pt idx="346">
                  <c:v>15.100509389495041</c:v>
                </c:pt>
                <c:pt idx="347">
                  <c:v>14.567028183944167</c:v>
                </c:pt>
                <c:pt idx="348">
                  <c:v>14.085639480980909</c:v>
                </c:pt>
                <c:pt idx="349">
                  <c:v>14.219361963129002</c:v>
                </c:pt>
                <c:pt idx="350">
                  <c:v>14.368255808122296</c:v>
                </c:pt>
                <c:pt idx="351">
                  <c:v>15.02791194655893</c:v>
                </c:pt>
                <c:pt idx="352">
                  <c:v>16.441842307889484</c:v>
                </c:pt>
                <c:pt idx="353">
                  <c:v>16.896943575785002</c:v>
                </c:pt>
                <c:pt idx="354">
                  <c:v>16.248139136852188</c:v>
                </c:pt>
                <c:pt idx="355">
                  <c:v>15.877105887520809</c:v>
                </c:pt>
                <c:pt idx="356">
                  <c:v>15.560961357907182</c:v>
                </c:pt>
                <c:pt idx="357">
                  <c:v>15.508680106558101</c:v>
                </c:pt>
                <c:pt idx="358">
                  <c:v>15.648354552491188</c:v>
                </c:pt>
                <c:pt idx="359">
                  <c:v>15.886457573694383</c:v>
                </c:pt>
                <c:pt idx="360">
                  <c:v>16.871350510220942</c:v>
                </c:pt>
                <c:pt idx="361">
                  <c:v>17.574638039242434</c:v>
                </c:pt>
                <c:pt idx="362">
                  <c:v>17.944066242562524</c:v>
                </c:pt>
                <c:pt idx="363">
                  <c:v>17.883846539179814</c:v>
                </c:pt>
                <c:pt idx="364">
                  <c:v>18.299471694672505</c:v>
                </c:pt>
                <c:pt idx="365">
                  <c:v>18.227212258808905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289-5946-92DA-800674CBBAC0}"/>
            </c:ext>
          </c:extLst>
        </c:ser>
        <c:ser>
          <c:idx val="1"/>
          <c:order val="1"/>
          <c:tx>
            <c:v>2020</c:v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Residential!$B$3:$B$368</c:f>
              <c:numCache>
                <c:formatCode>m/d/yy</c:formatCode>
                <c:ptCount val="366"/>
                <c:pt idx="0">
                  <c:v>43466</c:v>
                </c:pt>
                <c:pt idx="1">
                  <c:v>43467</c:v>
                </c:pt>
                <c:pt idx="2">
                  <c:v>43468</c:v>
                </c:pt>
                <c:pt idx="3">
                  <c:v>43469</c:v>
                </c:pt>
                <c:pt idx="4">
                  <c:v>43470</c:v>
                </c:pt>
                <c:pt idx="5">
                  <c:v>43471</c:v>
                </c:pt>
                <c:pt idx="6">
                  <c:v>43472</c:v>
                </c:pt>
                <c:pt idx="7">
                  <c:v>43473</c:v>
                </c:pt>
                <c:pt idx="8">
                  <c:v>43474</c:v>
                </c:pt>
                <c:pt idx="9">
                  <c:v>43475</c:v>
                </c:pt>
                <c:pt idx="10">
                  <c:v>43476</c:v>
                </c:pt>
                <c:pt idx="11">
                  <c:v>43477</c:v>
                </c:pt>
                <c:pt idx="12">
                  <c:v>43478</c:v>
                </c:pt>
                <c:pt idx="13">
                  <c:v>43479</c:v>
                </c:pt>
                <c:pt idx="14">
                  <c:v>43480</c:v>
                </c:pt>
                <c:pt idx="15">
                  <c:v>43481</c:v>
                </c:pt>
                <c:pt idx="16">
                  <c:v>43482</c:v>
                </c:pt>
                <c:pt idx="17">
                  <c:v>43483</c:v>
                </c:pt>
                <c:pt idx="18">
                  <c:v>43484</c:v>
                </c:pt>
                <c:pt idx="19">
                  <c:v>43485</c:v>
                </c:pt>
                <c:pt idx="20">
                  <c:v>43486</c:v>
                </c:pt>
                <c:pt idx="21">
                  <c:v>43487</c:v>
                </c:pt>
                <c:pt idx="22">
                  <c:v>43488</c:v>
                </c:pt>
                <c:pt idx="23">
                  <c:v>43489</c:v>
                </c:pt>
                <c:pt idx="24">
                  <c:v>43490</c:v>
                </c:pt>
                <c:pt idx="25">
                  <c:v>43491</c:v>
                </c:pt>
                <c:pt idx="26">
                  <c:v>43492</c:v>
                </c:pt>
                <c:pt idx="27">
                  <c:v>43493</c:v>
                </c:pt>
                <c:pt idx="28">
                  <c:v>43494</c:v>
                </c:pt>
                <c:pt idx="29">
                  <c:v>43495</c:v>
                </c:pt>
                <c:pt idx="30">
                  <c:v>43496</c:v>
                </c:pt>
                <c:pt idx="31">
                  <c:v>43497</c:v>
                </c:pt>
                <c:pt idx="32">
                  <c:v>43498</c:v>
                </c:pt>
                <c:pt idx="33">
                  <c:v>43499</c:v>
                </c:pt>
                <c:pt idx="34">
                  <c:v>43500</c:v>
                </c:pt>
                <c:pt idx="35">
                  <c:v>43501</c:v>
                </c:pt>
                <c:pt idx="36">
                  <c:v>43502</c:v>
                </c:pt>
                <c:pt idx="37">
                  <c:v>43503</c:v>
                </c:pt>
                <c:pt idx="38">
                  <c:v>43504</c:v>
                </c:pt>
                <c:pt idx="39">
                  <c:v>43505</c:v>
                </c:pt>
                <c:pt idx="40">
                  <c:v>43506</c:v>
                </c:pt>
                <c:pt idx="41">
                  <c:v>43507</c:v>
                </c:pt>
                <c:pt idx="42">
                  <c:v>43508</c:v>
                </c:pt>
                <c:pt idx="43">
                  <c:v>43509</c:v>
                </c:pt>
                <c:pt idx="44">
                  <c:v>43510</c:v>
                </c:pt>
                <c:pt idx="45">
                  <c:v>43511</c:v>
                </c:pt>
                <c:pt idx="46">
                  <c:v>43512</c:v>
                </c:pt>
                <c:pt idx="47">
                  <c:v>43513</c:v>
                </c:pt>
                <c:pt idx="48">
                  <c:v>43514</c:v>
                </c:pt>
                <c:pt idx="49">
                  <c:v>43515</c:v>
                </c:pt>
                <c:pt idx="50">
                  <c:v>43516</c:v>
                </c:pt>
                <c:pt idx="51">
                  <c:v>43517</c:v>
                </c:pt>
                <c:pt idx="52">
                  <c:v>43518</c:v>
                </c:pt>
                <c:pt idx="53">
                  <c:v>43519</c:v>
                </c:pt>
                <c:pt idx="54">
                  <c:v>43520</c:v>
                </c:pt>
                <c:pt idx="55">
                  <c:v>43521</c:v>
                </c:pt>
                <c:pt idx="56">
                  <c:v>43522</c:v>
                </c:pt>
                <c:pt idx="57">
                  <c:v>43523</c:v>
                </c:pt>
                <c:pt idx="58">
                  <c:v>43524</c:v>
                </c:pt>
                <c:pt idx="60">
                  <c:v>43525</c:v>
                </c:pt>
                <c:pt idx="61">
                  <c:v>43526</c:v>
                </c:pt>
                <c:pt idx="62">
                  <c:v>43527</c:v>
                </c:pt>
                <c:pt idx="63">
                  <c:v>43528</c:v>
                </c:pt>
                <c:pt idx="64">
                  <c:v>43529</c:v>
                </c:pt>
                <c:pt idx="65">
                  <c:v>43530</c:v>
                </c:pt>
                <c:pt idx="66">
                  <c:v>43531</c:v>
                </c:pt>
                <c:pt idx="67">
                  <c:v>43532</c:v>
                </c:pt>
                <c:pt idx="68">
                  <c:v>43533</c:v>
                </c:pt>
                <c:pt idx="69">
                  <c:v>43534</c:v>
                </c:pt>
                <c:pt idx="70">
                  <c:v>43535</c:v>
                </c:pt>
                <c:pt idx="71">
                  <c:v>43536</c:v>
                </c:pt>
                <c:pt idx="72">
                  <c:v>43537</c:v>
                </c:pt>
                <c:pt idx="73">
                  <c:v>43538</c:v>
                </c:pt>
                <c:pt idx="74">
                  <c:v>43539</c:v>
                </c:pt>
                <c:pt idx="75">
                  <c:v>43540</c:v>
                </c:pt>
                <c:pt idx="76">
                  <c:v>43541</c:v>
                </c:pt>
                <c:pt idx="77">
                  <c:v>43542</c:v>
                </c:pt>
                <c:pt idx="78">
                  <c:v>43543</c:v>
                </c:pt>
                <c:pt idx="79">
                  <c:v>43544</c:v>
                </c:pt>
                <c:pt idx="80">
                  <c:v>43545</c:v>
                </c:pt>
                <c:pt idx="81">
                  <c:v>43546</c:v>
                </c:pt>
                <c:pt idx="82">
                  <c:v>43547</c:v>
                </c:pt>
                <c:pt idx="83">
                  <c:v>43548</c:v>
                </c:pt>
                <c:pt idx="84">
                  <c:v>43549</c:v>
                </c:pt>
                <c:pt idx="85">
                  <c:v>43550</c:v>
                </c:pt>
                <c:pt idx="86">
                  <c:v>43551</c:v>
                </c:pt>
                <c:pt idx="87">
                  <c:v>43552</c:v>
                </c:pt>
                <c:pt idx="88">
                  <c:v>43553</c:v>
                </c:pt>
                <c:pt idx="89">
                  <c:v>43554</c:v>
                </c:pt>
                <c:pt idx="90">
                  <c:v>43555</c:v>
                </c:pt>
                <c:pt idx="91">
                  <c:v>43556</c:v>
                </c:pt>
                <c:pt idx="92">
                  <c:v>43557</c:v>
                </c:pt>
                <c:pt idx="93">
                  <c:v>43558</c:v>
                </c:pt>
                <c:pt idx="94">
                  <c:v>43559</c:v>
                </c:pt>
                <c:pt idx="95">
                  <c:v>43560</c:v>
                </c:pt>
                <c:pt idx="96">
                  <c:v>43561</c:v>
                </c:pt>
                <c:pt idx="97">
                  <c:v>43562</c:v>
                </c:pt>
                <c:pt idx="98">
                  <c:v>43563</c:v>
                </c:pt>
                <c:pt idx="99">
                  <c:v>43564</c:v>
                </c:pt>
                <c:pt idx="100">
                  <c:v>43565</c:v>
                </c:pt>
                <c:pt idx="101">
                  <c:v>43566</c:v>
                </c:pt>
                <c:pt idx="102">
                  <c:v>43567</c:v>
                </c:pt>
                <c:pt idx="103">
                  <c:v>43568</c:v>
                </c:pt>
                <c:pt idx="104">
                  <c:v>43569</c:v>
                </c:pt>
                <c:pt idx="105">
                  <c:v>43570</c:v>
                </c:pt>
                <c:pt idx="106">
                  <c:v>43571</c:v>
                </c:pt>
                <c:pt idx="107">
                  <c:v>43572</c:v>
                </c:pt>
                <c:pt idx="108">
                  <c:v>43573</c:v>
                </c:pt>
                <c:pt idx="109">
                  <c:v>43574</c:v>
                </c:pt>
                <c:pt idx="110">
                  <c:v>43575</c:v>
                </c:pt>
                <c:pt idx="111">
                  <c:v>43576</c:v>
                </c:pt>
                <c:pt idx="112">
                  <c:v>43577</c:v>
                </c:pt>
                <c:pt idx="113">
                  <c:v>43578</c:v>
                </c:pt>
                <c:pt idx="114">
                  <c:v>43579</c:v>
                </c:pt>
                <c:pt idx="115">
                  <c:v>43580</c:v>
                </c:pt>
                <c:pt idx="116">
                  <c:v>43581</c:v>
                </c:pt>
                <c:pt idx="117">
                  <c:v>43582</c:v>
                </c:pt>
                <c:pt idx="118">
                  <c:v>43583</c:v>
                </c:pt>
                <c:pt idx="119">
                  <c:v>43584</c:v>
                </c:pt>
                <c:pt idx="120">
                  <c:v>43585</c:v>
                </c:pt>
                <c:pt idx="121">
                  <c:v>43586</c:v>
                </c:pt>
                <c:pt idx="122">
                  <c:v>43587</c:v>
                </c:pt>
                <c:pt idx="123">
                  <c:v>43588</c:v>
                </c:pt>
                <c:pt idx="124">
                  <c:v>43589</c:v>
                </c:pt>
                <c:pt idx="125">
                  <c:v>43590</c:v>
                </c:pt>
                <c:pt idx="126">
                  <c:v>43591</c:v>
                </c:pt>
                <c:pt idx="127">
                  <c:v>43592</c:v>
                </c:pt>
                <c:pt idx="128">
                  <c:v>43593</c:v>
                </c:pt>
                <c:pt idx="129">
                  <c:v>43594</c:v>
                </c:pt>
                <c:pt idx="130">
                  <c:v>43595</c:v>
                </c:pt>
                <c:pt idx="131">
                  <c:v>43596</c:v>
                </c:pt>
                <c:pt idx="132">
                  <c:v>43597</c:v>
                </c:pt>
                <c:pt idx="133">
                  <c:v>43598</c:v>
                </c:pt>
                <c:pt idx="134">
                  <c:v>43599</c:v>
                </c:pt>
                <c:pt idx="135">
                  <c:v>43600</c:v>
                </c:pt>
                <c:pt idx="136">
                  <c:v>43601</c:v>
                </c:pt>
                <c:pt idx="137">
                  <c:v>43602</c:v>
                </c:pt>
                <c:pt idx="138">
                  <c:v>43603</c:v>
                </c:pt>
                <c:pt idx="139">
                  <c:v>43604</c:v>
                </c:pt>
                <c:pt idx="140">
                  <c:v>43605</c:v>
                </c:pt>
                <c:pt idx="141">
                  <c:v>43606</c:v>
                </c:pt>
                <c:pt idx="142">
                  <c:v>43607</c:v>
                </c:pt>
                <c:pt idx="143">
                  <c:v>43608</c:v>
                </c:pt>
                <c:pt idx="144">
                  <c:v>43609</c:v>
                </c:pt>
                <c:pt idx="145">
                  <c:v>43610</c:v>
                </c:pt>
                <c:pt idx="146">
                  <c:v>43611</c:v>
                </c:pt>
                <c:pt idx="147">
                  <c:v>43612</c:v>
                </c:pt>
                <c:pt idx="148">
                  <c:v>43613</c:v>
                </c:pt>
                <c:pt idx="149">
                  <c:v>43614</c:v>
                </c:pt>
                <c:pt idx="150">
                  <c:v>43615</c:v>
                </c:pt>
                <c:pt idx="151">
                  <c:v>43616</c:v>
                </c:pt>
                <c:pt idx="152">
                  <c:v>43617</c:v>
                </c:pt>
                <c:pt idx="153">
                  <c:v>43618</c:v>
                </c:pt>
                <c:pt idx="154">
                  <c:v>43619</c:v>
                </c:pt>
                <c:pt idx="155">
                  <c:v>43620</c:v>
                </c:pt>
                <c:pt idx="156">
                  <c:v>43621</c:v>
                </c:pt>
                <c:pt idx="157">
                  <c:v>43622</c:v>
                </c:pt>
                <c:pt idx="158">
                  <c:v>43623</c:v>
                </c:pt>
                <c:pt idx="159">
                  <c:v>43624</c:v>
                </c:pt>
                <c:pt idx="160">
                  <c:v>43625</c:v>
                </c:pt>
                <c:pt idx="161">
                  <c:v>43626</c:v>
                </c:pt>
                <c:pt idx="162">
                  <c:v>43627</c:v>
                </c:pt>
                <c:pt idx="163">
                  <c:v>43628</c:v>
                </c:pt>
                <c:pt idx="164">
                  <c:v>43629</c:v>
                </c:pt>
                <c:pt idx="165">
                  <c:v>43630</c:v>
                </c:pt>
                <c:pt idx="166">
                  <c:v>43631</c:v>
                </c:pt>
                <c:pt idx="167">
                  <c:v>43632</c:v>
                </c:pt>
                <c:pt idx="168">
                  <c:v>43633</c:v>
                </c:pt>
                <c:pt idx="169">
                  <c:v>43634</c:v>
                </c:pt>
                <c:pt idx="170">
                  <c:v>43635</c:v>
                </c:pt>
                <c:pt idx="171">
                  <c:v>43636</c:v>
                </c:pt>
                <c:pt idx="172">
                  <c:v>43637</c:v>
                </c:pt>
                <c:pt idx="173">
                  <c:v>43638</c:v>
                </c:pt>
                <c:pt idx="174">
                  <c:v>43639</c:v>
                </c:pt>
                <c:pt idx="175">
                  <c:v>43640</c:v>
                </c:pt>
                <c:pt idx="176">
                  <c:v>43641</c:v>
                </c:pt>
                <c:pt idx="177">
                  <c:v>43642</c:v>
                </c:pt>
                <c:pt idx="178">
                  <c:v>43643</c:v>
                </c:pt>
                <c:pt idx="179">
                  <c:v>43644</c:v>
                </c:pt>
                <c:pt idx="180">
                  <c:v>43645</c:v>
                </c:pt>
                <c:pt idx="181">
                  <c:v>43646</c:v>
                </c:pt>
                <c:pt idx="182">
                  <c:v>43647</c:v>
                </c:pt>
                <c:pt idx="183">
                  <c:v>43648</c:v>
                </c:pt>
                <c:pt idx="184">
                  <c:v>43649</c:v>
                </c:pt>
                <c:pt idx="185">
                  <c:v>43650</c:v>
                </c:pt>
                <c:pt idx="186">
                  <c:v>43651</c:v>
                </c:pt>
                <c:pt idx="187">
                  <c:v>43652</c:v>
                </c:pt>
                <c:pt idx="188">
                  <c:v>43653</c:v>
                </c:pt>
                <c:pt idx="189">
                  <c:v>43654</c:v>
                </c:pt>
                <c:pt idx="190">
                  <c:v>43655</c:v>
                </c:pt>
                <c:pt idx="191">
                  <c:v>43656</c:v>
                </c:pt>
                <c:pt idx="192">
                  <c:v>43657</c:v>
                </c:pt>
                <c:pt idx="193">
                  <c:v>43658</c:v>
                </c:pt>
                <c:pt idx="194">
                  <c:v>43659</c:v>
                </c:pt>
                <c:pt idx="195">
                  <c:v>43660</c:v>
                </c:pt>
                <c:pt idx="196">
                  <c:v>43661</c:v>
                </c:pt>
                <c:pt idx="197">
                  <c:v>43662</c:v>
                </c:pt>
                <c:pt idx="198">
                  <c:v>43663</c:v>
                </c:pt>
                <c:pt idx="199">
                  <c:v>43664</c:v>
                </c:pt>
                <c:pt idx="200">
                  <c:v>43665</c:v>
                </c:pt>
                <c:pt idx="201">
                  <c:v>43666</c:v>
                </c:pt>
                <c:pt idx="202">
                  <c:v>43667</c:v>
                </c:pt>
                <c:pt idx="203">
                  <c:v>43668</c:v>
                </c:pt>
                <c:pt idx="204">
                  <c:v>43669</c:v>
                </c:pt>
                <c:pt idx="205">
                  <c:v>43670</c:v>
                </c:pt>
                <c:pt idx="206">
                  <c:v>43671</c:v>
                </c:pt>
                <c:pt idx="207">
                  <c:v>43672</c:v>
                </c:pt>
                <c:pt idx="208">
                  <c:v>43673</c:v>
                </c:pt>
                <c:pt idx="209">
                  <c:v>43674</c:v>
                </c:pt>
                <c:pt idx="210">
                  <c:v>43675</c:v>
                </c:pt>
                <c:pt idx="211">
                  <c:v>43676</c:v>
                </c:pt>
                <c:pt idx="212">
                  <c:v>43677</c:v>
                </c:pt>
                <c:pt idx="213">
                  <c:v>43678</c:v>
                </c:pt>
                <c:pt idx="214">
                  <c:v>43679</c:v>
                </c:pt>
                <c:pt idx="215">
                  <c:v>43680</c:v>
                </c:pt>
                <c:pt idx="216">
                  <c:v>43681</c:v>
                </c:pt>
                <c:pt idx="217">
                  <c:v>43682</c:v>
                </c:pt>
                <c:pt idx="218">
                  <c:v>43683</c:v>
                </c:pt>
                <c:pt idx="219">
                  <c:v>43684</c:v>
                </c:pt>
                <c:pt idx="220">
                  <c:v>43685</c:v>
                </c:pt>
                <c:pt idx="221">
                  <c:v>43686</c:v>
                </c:pt>
                <c:pt idx="222">
                  <c:v>43687</c:v>
                </c:pt>
                <c:pt idx="223">
                  <c:v>43688</c:v>
                </c:pt>
                <c:pt idx="224">
                  <c:v>43689</c:v>
                </c:pt>
                <c:pt idx="225">
                  <c:v>43690</c:v>
                </c:pt>
                <c:pt idx="226">
                  <c:v>43691</c:v>
                </c:pt>
                <c:pt idx="227">
                  <c:v>43692</c:v>
                </c:pt>
                <c:pt idx="228">
                  <c:v>43693</c:v>
                </c:pt>
                <c:pt idx="229">
                  <c:v>43694</c:v>
                </c:pt>
                <c:pt idx="230">
                  <c:v>43695</c:v>
                </c:pt>
                <c:pt idx="231">
                  <c:v>43696</c:v>
                </c:pt>
                <c:pt idx="232">
                  <c:v>43697</c:v>
                </c:pt>
                <c:pt idx="233">
                  <c:v>43698</c:v>
                </c:pt>
                <c:pt idx="234">
                  <c:v>43699</c:v>
                </c:pt>
                <c:pt idx="235">
                  <c:v>43700</c:v>
                </c:pt>
                <c:pt idx="236">
                  <c:v>43701</c:v>
                </c:pt>
                <c:pt idx="237">
                  <c:v>43702</c:v>
                </c:pt>
                <c:pt idx="238">
                  <c:v>43703</c:v>
                </c:pt>
                <c:pt idx="239">
                  <c:v>43704</c:v>
                </c:pt>
                <c:pt idx="240">
                  <c:v>43705</c:v>
                </c:pt>
                <c:pt idx="241">
                  <c:v>43706</c:v>
                </c:pt>
                <c:pt idx="242">
                  <c:v>43707</c:v>
                </c:pt>
                <c:pt idx="243">
                  <c:v>43708</c:v>
                </c:pt>
                <c:pt idx="244">
                  <c:v>43709</c:v>
                </c:pt>
                <c:pt idx="245">
                  <c:v>43710</c:v>
                </c:pt>
                <c:pt idx="246">
                  <c:v>43711</c:v>
                </c:pt>
                <c:pt idx="247">
                  <c:v>43712</c:v>
                </c:pt>
                <c:pt idx="248">
                  <c:v>43713</c:v>
                </c:pt>
                <c:pt idx="249">
                  <c:v>43714</c:v>
                </c:pt>
                <c:pt idx="250">
                  <c:v>43715</c:v>
                </c:pt>
                <c:pt idx="251">
                  <c:v>43716</c:v>
                </c:pt>
                <c:pt idx="252">
                  <c:v>43717</c:v>
                </c:pt>
                <c:pt idx="253">
                  <c:v>43718</c:v>
                </c:pt>
                <c:pt idx="254">
                  <c:v>43719</c:v>
                </c:pt>
                <c:pt idx="255">
                  <c:v>43720</c:v>
                </c:pt>
                <c:pt idx="256">
                  <c:v>43721</c:v>
                </c:pt>
                <c:pt idx="257">
                  <c:v>43722</c:v>
                </c:pt>
                <c:pt idx="258">
                  <c:v>43723</c:v>
                </c:pt>
                <c:pt idx="259">
                  <c:v>43724</c:v>
                </c:pt>
                <c:pt idx="260">
                  <c:v>43725</c:v>
                </c:pt>
                <c:pt idx="261">
                  <c:v>43726</c:v>
                </c:pt>
                <c:pt idx="262">
                  <c:v>43727</c:v>
                </c:pt>
                <c:pt idx="263">
                  <c:v>43728</c:v>
                </c:pt>
                <c:pt idx="264">
                  <c:v>43729</c:v>
                </c:pt>
                <c:pt idx="265">
                  <c:v>43730</c:v>
                </c:pt>
                <c:pt idx="266">
                  <c:v>43731</c:v>
                </c:pt>
                <c:pt idx="267">
                  <c:v>43732</c:v>
                </c:pt>
                <c:pt idx="268">
                  <c:v>43733</c:v>
                </c:pt>
                <c:pt idx="269">
                  <c:v>43734</c:v>
                </c:pt>
                <c:pt idx="270">
                  <c:v>43735</c:v>
                </c:pt>
                <c:pt idx="271">
                  <c:v>43736</c:v>
                </c:pt>
                <c:pt idx="272">
                  <c:v>43737</c:v>
                </c:pt>
                <c:pt idx="273">
                  <c:v>43738</c:v>
                </c:pt>
                <c:pt idx="274">
                  <c:v>43739</c:v>
                </c:pt>
                <c:pt idx="275">
                  <c:v>43740</c:v>
                </c:pt>
                <c:pt idx="276">
                  <c:v>43741</c:v>
                </c:pt>
                <c:pt idx="277">
                  <c:v>43742</c:v>
                </c:pt>
                <c:pt idx="278">
                  <c:v>43743</c:v>
                </c:pt>
                <c:pt idx="279">
                  <c:v>43744</c:v>
                </c:pt>
                <c:pt idx="280">
                  <c:v>43745</c:v>
                </c:pt>
                <c:pt idx="281">
                  <c:v>43746</c:v>
                </c:pt>
                <c:pt idx="282">
                  <c:v>43747</c:v>
                </c:pt>
                <c:pt idx="283">
                  <c:v>43748</c:v>
                </c:pt>
                <c:pt idx="284">
                  <c:v>43749</c:v>
                </c:pt>
                <c:pt idx="285">
                  <c:v>43750</c:v>
                </c:pt>
                <c:pt idx="286">
                  <c:v>43751</c:v>
                </c:pt>
                <c:pt idx="287">
                  <c:v>43752</c:v>
                </c:pt>
                <c:pt idx="288">
                  <c:v>43753</c:v>
                </c:pt>
                <c:pt idx="289">
                  <c:v>43754</c:v>
                </c:pt>
                <c:pt idx="290">
                  <c:v>43755</c:v>
                </c:pt>
                <c:pt idx="291">
                  <c:v>43756</c:v>
                </c:pt>
                <c:pt idx="292">
                  <c:v>43757</c:v>
                </c:pt>
                <c:pt idx="293">
                  <c:v>43758</c:v>
                </c:pt>
                <c:pt idx="294">
                  <c:v>43759</c:v>
                </c:pt>
                <c:pt idx="295">
                  <c:v>43760</c:v>
                </c:pt>
                <c:pt idx="296">
                  <c:v>43761</c:v>
                </c:pt>
                <c:pt idx="297">
                  <c:v>43762</c:v>
                </c:pt>
                <c:pt idx="298">
                  <c:v>43763</c:v>
                </c:pt>
                <c:pt idx="299">
                  <c:v>43764</c:v>
                </c:pt>
                <c:pt idx="300">
                  <c:v>43765</c:v>
                </c:pt>
                <c:pt idx="301">
                  <c:v>43766</c:v>
                </c:pt>
                <c:pt idx="302">
                  <c:v>43767</c:v>
                </c:pt>
                <c:pt idx="303">
                  <c:v>43768</c:v>
                </c:pt>
                <c:pt idx="304">
                  <c:v>43769</c:v>
                </c:pt>
                <c:pt idx="305">
                  <c:v>43770</c:v>
                </c:pt>
                <c:pt idx="306">
                  <c:v>43771</c:v>
                </c:pt>
                <c:pt idx="307">
                  <c:v>43772</c:v>
                </c:pt>
                <c:pt idx="308">
                  <c:v>43773</c:v>
                </c:pt>
                <c:pt idx="309">
                  <c:v>43774</c:v>
                </c:pt>
                <c:pt idx="310">
                  <c:v>43775</c:v>
                </c:pt>
                <c:pt idx="311">
                  <c:v>43776</c:v>
                </c:pt>
                <c:pt idx="312">
                  <c:v>43777</c:v>
                </c:pt>
                <c:pt idx="313">
                  <c:v>43778</c:v>
                </c:pt>
                <c:pt idx="314">
                  <c:v>43779</c:v>
                </c:pt>
                <c:pt idx="315">
                  <c:v>43780</c:v>
                </c:pt>
                <c:pt idx="316">
                  <c:v>43781</c:v>
                </c:pt>
                <c:pt idx="317">
                  <c:v>43782</c:v>
                </c:pt>
                <c:pt idx="318">
                  <c:v>43783</c:v>
                </c:pt>
                <c:pt idx="319">
                  <c:v>43784</c:v>
                </c:pt>
                <c:pt idx="320">
                  <c:v>43785</c:v>
                </c:pt>
                <c:pt idx="321">
                  <c:v>43786</c:v>
                </c:pt>
                <c:pt idx="322">
                  <c:v>43787</c:v>
                </c:pt>
                <c:pt idx="323">
                  <c:v>43788</c:v>
                </c:pt>
                <c:pt idx="324">
                  <c:v>43789</c:v>
                </c:pt>
                <c:pt idx="325">
                  <c:v>43790</c:v>
                </c:pt>
                <c:pt idx="326">
                  <c:v>43791</c:v>
                </c:pt>
                <c:pt idx="327">
                  <c:v>43792</c:v>
                </c:pt>
                <c:pt idx="328">
                  <c:v>43793</c:v>
                </c:pt>
                <c:pt idx="329">
                  <c:v>43794</c:v>
                </c:pt>
                <c:pt idx="330">
                  <c:v>43795</c:v>
                </c:pt>
                <c:pt idx="331">
                  <c:v>43796</c:v>
                </c:pt>
                <c:pt idx="332">
                  <c:v>43797</c:v>
                </c:pt>
                <c:pt idx="333">
                  <c:v>43798</c:v>
                </c:pt>
                <c:pt idx="334">
                  <c:v>43799</c:v>
                </c:pt>
                <c:pt idx="335">
                  <c:v>43800</c:v>
                </c:pt>
                <c:pt idx="336">
                  <c:v>43801</c:v>
                </c:pt>
                <c:pt idx="337">
                  <c:v>43802</c:v>
                </c:pt>
                <c:pt idx="338">
                  <c:v>43803</c:v>
                </c:pt>
                <c:pt idx="339">
                  <c:v>43804</c:v>
                </c:pt>
                <c:pt idx="340">
                  <c:v>43805</c:v>
                </c:pt>
                <c:pt idx="341">
                  <c:v>43806</c:v>
                </c:pt>
                <c:pt idx="342">
                  <c:v>43807</c:v>
                </c:pt>
                <c:pt idx="343">
                  <c:v>43808</c:v>
                </c:pt>
                <c:pt idx="344">
                  <c:v>43809</c:v>
                </c:pt>
                <c:pt idx="345">
                  <c:v>43810</c:v>
                </c:pt>
                <c:pt idx="346">
                  <c:v>43811</c:v>
                </c:pt>
                <c:pt idx="347">
                  <c:v>43812</c:v>
                </c:pt>
                <c:pt idx="348">
                  <c:v>43813</c:v>
                </c:pt>
                <c:pt idx="349">
                  <c:v>43814</c:v>
                </c:pt>
                <c:pt idx="350">
                  <c:v>43815</c:v>
                </c:pt>
                <c:pt idx="351">
                  <c:v>43816</c:v>
                </c:pt>
                <c:pt idx="352">
                  <c:v>43817</c:v>
                </c:pt>
                <c:pt idx="353">
                  <c:v>43818</c:v>
                </c:pt>
                <c:pt idx="354">
                  <c:v>43819</c:v>
                </c:pt>
                <c:pt idx="355">
                  <c:v>43820</c:v>
                </c:pt>
                <c:pt idx="356">
                  <c:v>43821</c:v>
                </c:pt>
                <c:pt idx="357">
                  <c:v>43822</c:v>
                </c:pt>
                <c:pt idx="358">
                  <c:v>43823</c:v>
                </c:pt>
                <c:pt idx="359">
                  <c:v>43824</c:v>
                </c:pt>
                <c:pt idx="360">
                  <c:v>43825</c:v>
                </c:pt>
                <c:pt idx="361">
                  <c:v>43826</c:v>
                </c:pt>
                <c:pt idx="362">
                  <c:v>43827</c:v>
                </c:pt>
                <c:pt idx="363">
                  <c:v>43828</c:v>
                </c:pt>
                <c:pt idx="364">
                  <c:v>43829</c:v>
                </c:pt>
                <c:pt idx="365">
                  <c:v>43830</c:v>
                </c:pt>
              </c:numCache>
            </c:numRef>
          </c:cat>
          <c:val>
            <c:numRef>
              <c:f>Residential!$V$3:$V$368</c:f>
              <c:numCache>
                <c:formatCode>0.00</c:formatCode>
                <c:ptCount val="366"/>
                <c:pt idx="0">
                  <c:v>17.253177853359976</c:v>
                </c:pt>
                <c:pt idx="1">
                  <c:v>16.028897705805004</c:v>
                </c:pt>
                <c:pt idx="2">
                  <c:v>15.469212900848223</c:v>
                </c:pt>
                <c:pt idx="3">
                  <c:v>15.775118096536238</c:v>
                </c:pt>
                <c:pt idx="4">
                  <c:v>16.630294346893891</c:v>
                </c:pt>
                <c:pt idx="5">
                  <c:v>16.80140525606059</c:v>
                </c:pt>
                <c:pt idx="6">
                  <c:v>16.701446577781255</c:v>
                </c:pt>
                <c:pt idx="7">
                  <c:v>16.711324351970386</c:v>
                </c:pt>
                <c:pt idx="8">
                  <c:v>16.91128731980665</c:v>
                </c:pt>
                <c:pt idx="9">
                  <c:v>17.141541111578988</c:v>
                </c:pt>
                <c:pt idx="10">
                  <c:v>17.477360067319822</c:v>
                </c:pt>
                <c:pt idx="11">
                  <c:v>18.12296625836694</c:v>
                </c:pt>
                <c:pt idx="12">
                  <c:v>17.897162414512085</c:v>
                </c:pt>
                <c:pt idx="13">
                  <c:v>17.392679849880771</c:v>
                </c:pt>
                <c:pt idx="14">
                  <c:v>16.921984421225726</c:v>
                </c:pt>
                <c:pt idx="15">
                  <c:v>16.699310888686799</c:v>
                </c:pt>
                <c:pt idx="16">
                  <c:v>17.231991086756938</c:v>
                </c:pt>
                <c:pt idx="17">
                  <c:v>17.119624911941809</c:v>
                </c:pt>
                <c:pt idx="18">
                  <c:v>17.590882455679676</c:v>
                </c:pt>
                <c:pt idx="19">
                  <c:v>18.135857274057386</c:v>
                </c:pt>
                <c:pt idx="20">
                  <c:v>18.026682926053493</c:v>
                </c:pt>
                <c:pt idx="21">
                  <c:v>17.391145781388154</c:v>
                </c:pt>
                <c:pt idx="22">
                  <c:v>16.859131626862286</c:v>
                </c:pt>
                <c:pt idx="23">
                  <c:v>17.317154878420919</c:v>
                </c:pt>
                <c:pt idx="24">
                  <c:v>17.573278034554551</c:v>
                </c:pt>
                <c:pt idx="25">
                  <c:v>17.432555042688474</c:v>
                </c:pt>
                <c:pt idx="26">
                  <c:v>17.131811551092966</c:v>
                </c:pt>
                <c:pt idx="27">
                  <c:v>16.62059717306958</c:v>
                </c:pt>
                <c:pt idx="28">
                  <c:v>16.335989628653021</c:v>
                </c:pt>
                <c:pt idx="29">
                  <c:v>16.275659844853926</c:v>
                </c:pt>
                <c:pt idx="30">
                  <c:v>15.757889851761524</c:v>
                </c:pt>
                <c:pt idx="31">
                  <c:v>15.521848880756277</c:v>
                </c:pt>
                <c:pt idx="32">
                  <c:v>15.680787833176094</c:v>
                </c:pt>
                <c:pt idx="33">
                  <c:v>15.746271005951215</c:v>
                </c:pt>
                <c:pt idx="34">
                  <c:v>15.81513483816952</c:v>
                </c:pt>
                <c:pt idx="35">
                  <c:v>16.307411199569309</c:v>
                </c:pt>
                <c:pt idx="36">
                  <c:v>16.549677970146256</c:v>
                </c:pt>
                <c:pt idx="37">
                  <c:v>16.19532671396103</c:v>
                </c:pt>
                <c:pt idx="38">
                  <c:v>16.45834650680009</c:v>
                </c:pt>
                <c:pt idx="39">
                  <c:v>16.333077062842875</c:v>
                </c:pt>
                <c:pt idx="40">
                  <c:v>15.692016233662635</c:v>
                </c:pt>
                <c:pt idx="41">
                  <c:v>15.447659137516862</c:v>
                </c:pt>
                <c:pt idx="42">
                  <c:v>14.933565519089477</c:v>
                </c:pt>
                <c:pt idx="43">
                  <c:v>14.11233598445806</c:v>
                </c:pt>
                <c:pt idx="44">
                  <c:v>14.709905705564839</c:v>
                </c:pt>
                <c:pt idx="45">
                  <c:v>15.307579412669837</c:v>
                </c:pt>
                <c:pt idx="46">
                  <c:v>14.453860592529901</c:v>
                </c:pt>
                <c:pt idx="47">
                  <c:v>14.359083984715726</c:v>
                </c:pt>
                <c:pt idx="48">
                  <c:v>14.158113124143242</c:v>
                </c:pt>
                <c:pt idx="49">
                  <c:v>13.896828193566535</c:v>
                </c:pt>
                <c:pt idx="50">
                  <c:v>13.918172986228573</c:v>
                </c:pt>
                <c:pt idx="51">
                  <c:v>13.935046612731155</c:v>
                </c:pt>
                <c:pt idx="52">
                  <c:v>13.175757373916575</c:v>
                </c:pt>
                <c:pt idx="53">
                  <c:v>12.31995361896027</c:v>
                </c:pt>
                <c:pt idx="54">
                  <c:v>11.909752417727248</c:v>
                </c:pt>
                <c:pt idx="55">
                  <c:v>11.993718133256298</c:v>
                </c:pt>
                <c:pt idx="56">
                  <c:v>13.181307740432089</c:v>
                </c:pt>
                <c:pt idx="57">
                  <c:v>13.804734302499018</c:v>
                </c:pt>
                <c:pt idx="58">
                  <c:v>13.360767878330964</c:v>
                </c:pt>
                <c:pt idx="59">
                  <c:v>12.844043010208837</c:v>
                </c:pt>
                <c:pt idx="60">
                  <c:v>12.184915336548865</c:v>
                </c:pt>
                <c:pt idx="61">
                  <c:v>12.290709115656584</c:v>
                </c:pt>
                <c:pt idx="62">
                  <c:v>12.095667811986543</c:v>
                </c:pt>
                <c:pt idx="63">
                  <c:v>12.339984839078088</c:v>
                </c:pt>
                <c:pt idx="64">
                  <c:v>12.265008182565055</c:v>
                </c:pt>
                <c:pt idx="65">
                  <c:v>12.318805006060897</c:v>
                </c:pt>
                <c:pt idx="66">
                  <c:v>12.184989742689961</c:v>
                </c:pt>
                <c:pt idx="67">
                  <c:v>11.513094882600795</c:v>
                </c:pt>
                <c:pt idx="68">
                  <c:v>11.111210423096006</c:v>
                </c:pt>
                <c:pt idx="69">
                  <c:v>10.985013527960358</c:v>
                </c:pt>
                <c:pt idx="70">
                  <c:v>10.403844066632285</c:v>
                </c:pt>
                <c:pt idx="71">
                  <c:v>10.240120240963144</c:v>
                </c:pt>
                <c:pt idx="72">
                  <c:v>10.70440871935438</c:v>
                </c:pt>
                <c:pt idx="73">
                  <c:v>11.328678294749649</c:v>
                </c:pt>
                <c:pt idx="74">
                  <c:v>11.233581531801351</c:v>
                </c:pt>
                <c:pt idx="75">
                  <c:v>11.24015204494204</c:v>
                </c:pt>
                <c:pt idx="76">
                  <c:v>10.59090590904912</c:v>
                </c:pt>
                <c:pt idx="77">
                  <c:v>10.053347281904397</c:v>
                </c:pt>
                <c:pt idx="78">
                  <c:v>10.005952338490173</c:v>
                </c:pt>
                <c:pt idx="79">
                  <c:v>10.017940318680351</c:v>
                </c:pt>
                <c:pt idx="80">
                  <c:v>10.9734805547587</c:v>
                </c:pt>
                <c:pt idx="81">
                  <c:v>11.554784714352987</c:v>
                </c:pt>
                <c:pt idx="82">
                  <c:v>11.465405966153639</c:v>
                </c:pt>
                <c:pt idx="83">
                  <c:v>11.139825988818801</c:v>
                </c:pt>
                <c:pt idx="84">
                  <c:v>10.806492206952253</c:v>
                </c:pt>
                <c:pt idx="85">
                  <c:v>10.722257708516899</c:v>
                </c:pt>
                <c:pt idx="86">
                  <c:v>10.505232896664328</c:v>
                </c:pt>
                <c:pt idx="87">
                  <c:v>10.655145689909586</c:v>
                </c:pt>
                <c:pt idx="88">
                  <c:v>10.996206954266629</c:v>
                </c:pt>
                <c:pt idx="89">
                  <c:v>11.012698444192548</c:v>
                </c:pt>
                <c:pt idx="90">
                  <c:v>10.934007740083118</c:v>
                </c:pt>
                <c:pt idx="91">
                  <c:v>11.153183319296655</c:v>
                </c:pt>
                <c:pt idx="92">
                  <c:v>10.718696413353996</c:v>
                </c:pt>
                <c:pt idx="93">
                  <c:v>10.298282958408389</c:v>
                </c:pt>
                <c:pt idx="94">
                  <c:v>10.153287584405581</c:v>
                </c:pt>
                <c:pt idx="95">
                  <c:v>9.7678160508828071</c:v>
                </c:pt>
                <c:pt idx="96">
                  <c:v>9.1176522146419412</c:v>
                </c:pt>
                <c:pt idx="97">
                  <c:v>9.0994064804049302</c:v>
                </c:pt>
                <c:pt idx="98">
                  <c:v>9.1480925198729288</c:v>
                </c:pt>
                <c:pt idx="99">
                  <c:v>9.4824711804312596</c:v>
                </c:pt>
                <c:pt idx="100">
                  <c:v>9.8192524802884265</c:v>
                </c:pt>
                <c:pt idx="101">
                  <c:v>9.4867012890073692</c:v>
                </c:pt>
                <c:pt idx="102">
                  <c:v>9.0185517407145959</c:v>
                </c:pt>
                <c:pt idx="103">
                  <c:v>9.433362859785575</c:v>
                </c:pt>
                <c:pt idx="104">
                  <c:v>9.7744895636023834</c:v>
                </c:pt>
                <c:pt idx="105">
                  <c:v>9.3277656927326724</c:v>
                </c:pt>
                <c:pt idx="106">
                  <c:v>8.7181872551523369</c:v>
                </c:pt>
                <c:pt idx="107">
                  <c:v>8.545298037995698</c:v>
                </c:pt>
                <c:pt idx="108">
                  <c:v>8.4754052916640248</c:v>
                </c:pt>
                <c:pt idx="109">
                  <c:v>8.2490473499096915</c:v>
                </c:pt>
                <c:pt idx="110">
                  <c:v>8.4573072693486875</c:v>
                </c:pt>
                <c:pt idx="111">
                  <c:v>8.6604769325784225</c:v>
                </c:pt>
                <c:pt idx="112">
                  <c:v>8.8523161473841068</c:v>
                </c:pt>
                <c:pt idx="113">
                  <c:v>8.693047161847419</c:v>
                </c:pt>
                <c:pt idx="114">
                  <c:v>8.1674332051187495</c:v>
                </c:pt>
                <c:pt idx="115">
                  <c:v>7.9954279022811434</c:v>
                </c:pt>
                <c:pt idx="116">
                  <c:v>7.9664121551053277</c:v>
                </c:pt>
                <c:pt idx="117">
                  <c:v>7.7998335521818944</c:v>
                </c:pt>
                <c:pt idx="118">
                  <c:v>7.4571374082812376</c:v>
                </c:pt>
                <c:pt idx="119">
                  <c:v>7.2681451679679405</c:v>
                </c:pt>
                <c:pt idx="120">
                  <c:v>7.2423060072584935</c:v>
                </c:pt>
                <c:pt idx="121">
                  <c:v>6.9201275797703046</c:v>
                </c:pt>
                <c:pt idx="122">
                  <c:v>6.6806509535055429</c:v>
                </c:pt>
                <c:pt idx="123">
                  <c:v>6.6081305838278563</c:v>
                </c:pt>
                <c:pt idx="124">
                  <c:v>6.769677600850212</c:v>
                </c:pt>
                <c:pt idx="125">
                  <c:v>7.0481248281272961</c:v>
                </c:pt>
                <c:pt idx="126">
                  <c:v>7.0920983590952957</c:v>
                </c:pt>
                <c:pt idx="127">
                  <c:v>7.0018365741003148</c:v>
                </c:pt>
                <c:pt idx="128">
                  <c:v>6.7939589323686</c:v>
                </c:pt>
                <c:pt idx="129">
                  <c:v>6.7654568421780912</c:v>
                </c:pt>
                <c:pt idx="130">
                  <c:v>6.5370592174347468</c:v>
                </c:pt>
                <c:pt idx="131">
                  <c:v>7.1695731570813201</c:v>
                </c:pt>
                <c:pt idx="132">
                  <c:v>7.5942163452080473</c:v>
                </c:pt>
                <c:pt idx="133">
                  <c:v>7.3468951184203855</c:v>
                </c:pt>
                <c:pt idx="134">
                  <c:v>6.9922246067747551</c:v>
                </c:pt>
                <c:pt idx="135">
                  <c:v>6.614068795343603</c:v>
                </c:pt>
                <c:pt idx="136">
                  <c:v>6.331480635910764</c:v>
                </c:pt>
                <c:pt idx="137">
                  <c:v>6.1181564857423325</c:v>
                </c:pt>
                <c:pt idx="138">
                  <c:v>5.9249709430167758</c:v>
                </c:pt>
                <c:pt idx="139">
                  <c:v>5.8781986875201824</c:v>
                </c:pt>
                <c:pt idx="140">
                  <c:v>6.0127449699546647</c:v>
                </c:pt>
                <c:pt idx="141">
                  <c:v>5.9171918025742762</c:v>
                </c:pt>
                <c:pt idx="142">
                  <c:v>5.743078165614028</c:v>
                </c:pt>
                <c:pt idx="143">
                  <c:v>6.0410779639198253</c:v>
                </c:pt>
                <c:pt idx="144">
                  <c:v>6.1161224906367089</c:v>
                </c:pt>
                <c:pt idx="145">
                  <c:v>5.865464622945745</c:v>
                </c:pt>
                <c:pt idx="146">
                  <c:v>5.7383345108592376</c:v>
                </c:pt>
                <c:pt idx="147">
                  <c:v>5.6013635351155715</c:v>
                </c:pt>
                <c:pt idx="148">
                  <c:v>5.5415615788609465</c:v>
                </c:pt>
                <c:pt idx="149">
                  <c:v>5.5036708975527526</c:v>
                </c:pt>
                <c:pt idx="150">
                  <c:v>5.5478982419347114</c:v>
                </c:pt>
                <c:pt idx="151">
                  <c:v>5.6992024995618991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289-5946-92DA-800674CBBA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39330287"/>
        <c:axId val="2139230591"/>
      </c:lineChart>
      <c:dateAx>
        <c:axId val="2139330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mmm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N"/>
          </a:p>
        </c:txPr>
        <c:crossAx val="2139230591"/>
        <c:crosses val="autoZero"/>
        <c:auto val="1"/>
        <c:lblOffset val="100"/>
        <c:baseTimeUnit val="days"/>
        <c:majorUnit val="1"/>
        <c:majorTimeUnit val="months"/>
      </c:dateAx>
      <c:valAx>
        <c:axId val="2139230591"/>
        <c:scaling>
          <c:orientation val="minMax"/>
        </c:scaling>
        <c:delete val="0"/>
        <c:axPos val="l"/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N"/>
          </a:p>
        </c:txPr>
        <c:crossAx val="21393302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4886877964776746"/>
          <c:y val="0.16255762467154694"/>
          <c:w val="0.25223543711241925"/>
          <c:h val="4.6989719066757009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CN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Globe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2019</c:v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Aviation!$B$3:$B$368</c:f>
              <c:numCache>
                <c:formatCode>m/d/yy</c:formatCode>
                <c:ptCount val="366"/>
                <c:pt idx="0">
                  <c:v>43466</c:v>
                </c:pt>
                <c:pt idx="1">
                  <c:v>43467</c:v>
                </c:pt>
                <c:pt idx="2">
                  <c:v>43468</c:v>
                </c:pt>
                <c:pt idx="3">
                  <c:v>43469</c:v>
                </c:pt>
                <c:pt idx="4">
                  <c:v>43470</c:v>
                </c:pt>
                <c:pt idx="5">
                  <c:v>43471</c:v>
                </c:pt>
                <c:pt idx="6">
                  <c:v>43472</c:v>
                </c:pt>
                <c:pt idx="7">
                  <c:v>43473</c:v>
                </c:pt>
                <c:pt idx="8">
                  <c:v>43474</c:v>
                </c:pt>
                <c:pt idx="9">
                  <c:v>43475</c:v>
                </c:pt>
                <c:pt idx="10">
                  <c:v>43476</c:v>
                </c:pt>
                <c:pt idx="11">
                  <c:v>43477</c:v>
                </c:pt>
                <c:pt idx="12">
                  <c:v>43478</c:v>
                </c:pt>
                <c:pt idx="13">
                  <c:v>43479</c:v>
                </c:pt>
                <c:pt idx="14">
                  <c:v>43480</c:v>
                </c:pt>
                <c:pt idx="15">
                  <c:v>43481</c:v>
                </c:pt>
                <c:pt idx="16">
                  <c:v>43482</c:v>
                </c:pt>
                <c:pt idx="17">
                  <c:v>43483</c:v>
                </c:pt>
                <c:pt idx="18">
                  <c:v>43484</c:v>
                </c:pt>
                <c:pt idx="19">
                  <c:v>43485</c:v>
                </c:pt>
                <c:pt idx="20">
                  <c:v>43486</c:v>
                </c:pt>
                <c:pt idx="21">
                  <c:v>43487</c:v>
                </c:pt>
                <c:pt idx="22">
                  <c:v>43488</c:v>
                </c:pt>
                <c:pt idx="23">
                  <c:v>43489</c:v>
                </c:pt>
                <c:pt idx="24">
                  <c:v>43490</c:v>
                </c:pt>
                <c:pt idx="25">
                  <c:v>43491</c:v>
                </c:pt>
                <c:pt idx="26">
                  <c:v>43492</c:v>
                </c:pt>
                <c:pt idx="27">
                  <c:v>43493</c:v>
                </c:pt>
                <c:pt idx="28">
                  <c:v>43494</c:v>
                </c:pt>
                <c:pt idx="29">
                  <c:v>43495</c:v>
                </c:pt>
                <c:pt idx="30">
                  <c:v>43496</c:v>
                </c:pt>
                <c:pt idx="31">
                  <c:v>43497</c:v>
                </c:pt>
                <c:pt idx="32">
                  <c:v>43498</c:v>
                </c:pt>
                <c:pt idx="33">
                  <c:v>43499</c:v>
                </c:pt>
                <c:pt idx="34">
                  <c:v>43500</c:v>
                </c:pt>
                <c:pt idx="35">
                  <c:v>43501</c:v>
                </c:pt>
                <c:pt idx="36">
                  <c:v>43502</c:v>
                </c:pt>
                <c:pt idx="37">
                  <c:v>43503</c:v>
                </c:pt>
                <c:pt idx="38">
                  <c:v>43504</c:v>
                </c:pt>
                <c:pt idx="39">
                  <c:v>43505</c:v>
                </c:pt>
                <c:pt idx="40">
                  <c:v>43506</c:v>
                </c:pt>
                <c:pt idx="41">
                  <c:v>43507</c:v>
                </c:pt>
                <c:pt idx="42">
                  <c:v>43508</c:v>
                </c:pt>
                <c:pt idx="43">
                  <c:v>43509</c:v>
                </c:pt>
                <c:pt idx="44">
                  <c:v>43510</c:v>
                </c:pt>
                <c:pt idx="45">
                  <c:v>43511</c:v>
                </c:pt>
                <c:pt idx="46">
                  <c:v>43512</c:v>
                </c:pt>
                <c:pt idx="47">
                  <c:v>43513</c:v>
                </c:pt>
                <c:pt idx="48">
                  <c:v>43514</c:v>
                </c:pt>
                <c:pt idx="49">
                  <c:v>43515</c:v>
                </c:pt>
                <c:pt idx="50">
                  <c:v>43516</c:v>
                </c:pt>
                <c:pt idx="51">
                  <c:v>43517</c:v>
                </c:pt>
                <c:pt idx="52">
                  <c:v>43518</c:v>
                </c:pt>
                <c:pt idx="53">
                  <c:v>43519</c:v>
                </c:pt>
                <c:pt idx="54">
                  <c:v>43520</c:v>
                </c:pt>
                <c:pt idx="55">
                  <c:v>43521</c:v>
                </c:pt>
                <c:pt idx="56">
                  <c:v>43522</c:v>
                </c:pt>
                <c:pt idx="57">
                  <c:v>43523</c:v>
                </c:pt>
                <c:pt idx="58">
                  <c:v>43524</c:v>
                </c:pt>
                <c:pt idx="60">
                  <c:v>43525</c:v>
                </c:pt>
                <c:pt idx="61">
                  <c:v>43526</c:v>
                </c:pt>
                <c:pt idx="62">
                  <c:v>43527</c:v>
                </c:pt>
                <c:pt idx="63">
                  <c:v>43528</c:v>
                </c:pt>
                <c:pt idx="64">
                  <c:v>43529</c:v>
                </c:pt>
                <c:pt idx="65">
                  <c:v>43530</c:v>
                </c:pt>
                <c:pt idx="66">
                  <c:v>43531</c:v>
                </c:pt>
                <c:pt idx="67">
                  <c:v>43532</c:v>
                </c:pt>
                <c:pt idx="68">
                  <c:v>43533</c:v>
                </c:pt>
                <c:pt idx="69">
                  <c:v>43534</c:v>
                </c:pt>
                <c:pt idx="70">
                  <c:v>43535</c:v>
                </c:pt>
                <c:pt idx="71">
                  <c:v>43536</c:v>
                </c:pt>
                <c:pt idx="72">
                  <c:v>43537</c:v>
                </c:pt>
                <c:pt idx="73">
                  <c:v>43538</c:v>
                </c:pt>
                <c:pt idx="74">
                  <c:v>43539</c:v>
                </c:pt>
                <c:pt idx="75">
                  <c:v>43540</c:v>
                </c:pt>
                <c:pt idx="76">
                  <c:v>43541</c:v>
                </c:pt>
                <c:pt idx="77">
                  <c:v>43542</c:v>
                </c:pt>
                <c:pt idx="78">
                  <c:v>43543</c:v>
                </c:pt>
                <c:pt idx="79">
                  <c:v>43544</c:v>
                </c:pt>
                <c:pt idx="80">
                  <c:v>43545</c:v>
                </c:pt>
                <c:pt idx="81">
                  <c:v>43546</c:v>
                </c:pt>
                <c:pt idx="82">
                  <c:v>43547</c:v>
                </c:pt>
                <c:pt idx="83">
                  <c:v>43548</c:v>
                </c:pt>
                <c:pt idx="84">
                  <c:v>43549</c:v>
                </c:pt>
                <c:pt idx="85">
                  <c:v>43550</c:v>
                </c:pt>
                <c:pt idx="86">
                  <c:v>43551</c:v>
                </c:pt>
                <c:pt idx="87">
                  <c:v>43552</c:v>
                </c:pt>
                <c:pt idx="88">
                  <c:v>43553</c:v>
                </c:pt>
                <c:pt idx="89">
                  <c:v>43554</c:v>
                </c:pt>
                <c:pt idx="90">
                  <c:v>43555</c:v>
                </c:pt>
                <c:pt idx="91">
                  <c:v>43556</c:v>
                </c:pt>
                <c:pt idx="92">
                  <c:v>43557</c:v>
                </c:pt>
                <c:pt idx="93">
                  <c:v>43558</c:v>
                </c:pt>
                <c:pt idx="94">
                  <c:v>43559</c:v>
                </c:pt>
                <c:pt idx="95">
                  <c:v>43560</c:v>
                </c:pt>
                <c:pt idx="96">
                  <c:v>43561</c:v>
                </c:pt>
                <c:pt idx="97">
                  <c:v>43562</c:v>
                </c:pt>
                <c:pt idx="98">
                  <c:v>43563</c:v>
                </c:pt>
                <c:pt idx="99">
                  <c:v>43564</c:v>
                </c:pt>
                <c:pt idx="100">
                  <c:v>43565</c:v>
                </c:pt>
                <c:pt idx="101">
                  <c:v>43566</c:v>
                </c:pt>
                <c:pt idx="102">
                  <c:v>43567</c:v>
                </c:pt>
                <c:pt idx="103">
                  <c:v>43568</c:v>
                </c:pt>
                <c:pt idx="104">
                  <c:v>43569</c:v>
                </c:pt>
                <c:pt idx="105">
                  <c:v>43570</c:v>
                </c:pt>
                <c:pt idx="106">
                  <c:v>43571</c:v>
                </c:pt>
                <c:pt idx="107">
                  <c:v>43572</c:v>
                </c:pt>
                <c:pt idx="108">
                  <c:v>43573</c:v>
                </c:pt>
                <c:pt idx="109">
                  <c:v>43574</c:v>
                </c:pt>
                <c:pt idx="110">
                  <c:v>43575</c:v>
                </c:pt>
                <c:pt idx="111">
                  <c:v>43576</c:v>
                </c:pt>
                <c:pt idx="112">
                  <c:v>43577</c:v>
                </c:pt>
                <c:pt idx="113">
                  <c:v>43578</c:v>
                </c:pt>
                <c:pt idx="114">
                  <c:v>43579</c:v>
                </c:pt>
                <c:pt idx="115">
                  <c:v>43580</c:v>
                </c:pt>
                <c:pt idx="116">
                  <c:v>43581</c:v>
                </c:pt>
                <c:pt idx="117">
                  <c:v>43582</c:v>
                </c:pt>
                <c:pt idx="118">
                  <c:v>43583</c:v>
                </c:pt>
                <c:pt idx="119">
                  <c:v>43584</c:v>
                </c:pt>
                <c:pt idx="120">
                  <c:v>43585</c:v>
                </c:pt>
                <c:pt idx="121">
                  <c:v>43586</c:v>
                </c:pt>
                <c:pt idx="122">
                  <c:v>43587</c:v>
                </c:pt>
                <c:pt idx="123">
                  <c:v>43588</c:v>
                </c:pt>
                <c:pt idx="124">
                  <c:v>43589</c:v>
                </c:pt>
                <c:pt idx="125">
                  <c:v>43590</c:v>
                </c:pt>
                <c:pt idx="126">
                  <c:v>43591</c:v>
                </c:pt>
                <c:pt idx="127">
                  <c:v>43592</c:v>
                </c:pt>
                <c:pt idx="128">
                  <c:v>43593</c:v>
                </c:pt>
                <c:pt idx="129">
                  <c:v>43594</c:v>
                </c:pt>
                <c:pt idx="130">
                  <c:v>43595</c:v>
                </c:pt>
                <c:pt idx="131">
                  <c:v>43596</c:v>
                </c:pt>
                <c:pt idx="132">
                  <c:v>43597</c:v>
                </c:pt>
                <c:pt idx="133">
                  <c:v>43598</c:v>
                </c:pt>
                <c:pt idx="134">
                  <c:v>43599</c:v>
                </c:pt>
                <c:pt idx="135">
                  <c:v>43600</c:v>
                </c:pt>
                <c:pt idx="136">
                  <c:v>43601</c:v>
                </c:pt>
                <c:pt idx="137">
                  <c:v>43602</c:v>
                </c:pt>
                <c:pt idx="138">
                  <c:v>43603</c:v>
                </c:pt>
                <c:pt idx="139">
                  <c:v>43604</c:v>
                </c:pt>
                <c:pt idx="140">
                  <c:v>43605</c:v>
                </c:pt>
                <c:pt idx="141">
                  <c:v>43606</c:v>
                </c:pt>
                <c:pt idx="142">
                  <c:v>43607</c:v>
                </c:pt>
                <c:pt idx="143">
                  <c:v>43608</c:v>
                </c:pt>
                <c:pt idx="144">
                  <c:v>43609</c:v>
                </c:pt>
                <c:pt idx="145">
                  <c:v>43610</c:v>
                </c:pt>
                <c:pt idx="146">
                  <c:v>43611</c:v>
                </c:pt>
                <c:pt idx="147">
                  <c:v>43612</c:v>
                </c:pt>
                <c:pt idx="148">
                  <c:v>43613</c:v>
                </c:pt>
                <c:pt idx="149">
                  <c:v>43614</c:v>
                </c:pt>
                <c:pt idx="150">
                  <c:v>43615</c:v>
                </c:pt>
                <c:pt idx="151">
                  <c:v>43616</c:v>
                </c:pt>
                <c:pt idx="152">
                  <c:v>43617</c:v>
                </c:pt>
                <c:pt idx="153">
                  <c:v>43618</c:v>
                </c:pt>
                <c:pt idx="154">
                  <c:v>43619</c:v>
                </c:pt>
                <c:pt idx="155">
                  <c:v>43620</c:v>
                </c:pt>
                <c:pt idx="156">
                  <c:v>43621</c:v>
                </c:pt>
                <c:pt idx="157">
                  <c:v>43622</c:v>
                </c:pt>
                <c:pt idx="158">
                  <c:v>43623</c:v>
                </c:pt>
                <c:pt idx="159">
                  <c:v>43624</c:v>
                </c:pt>
                <c:pt idx="160">
                  <c:v>43625</c:v>
                </c:pt>
                <c:pt idx="161">
                  <c:v>43626</c:v>
                </c:pt>
                <c:pt idx="162">
                  <c:v>43627</c:v>
                </c:pt>
                <c:pt idx="163">
                  <c:v>43628</c:v>
                </c:pt>
                <c:pt idx="164">
                  <c:v>43629</c:v>
                </c:pt>
                <c:pt idx="165">
                  <c:v>43630</c:v>
                </c:pt>
                <c:pt idx="166">
                  <c:v>43631</c:v>
                </c:pt>
                <c:pt idx="167">
                  <c:v>43632</c:v>
                </c:pt>
                <c:pt idx="168">
                  <c:v>43633</c:v>
                </c:pt>
                <c:pt idx="169">
                  <c:v>43634</c:v>
                </c:pt>
                <c:pt idx="170">
                  <c:v>43635</c:v>
                </c:pt>
                <c:pt idx="171">
                  <c:v>43636</c:v>
                </c:pt>
                <c:pt idx="172">
                  <c:v>43637</c:v>
                </c:pt>
                <c:pt idx="173">
                  <c:v>43638</c:v>
                </c:pt>
                <c:pt idx="174">
                  <c:v>43639</c:v>
                </c:pt>
                <c:pt idx="175">
                  <c:v>43640</c:v>
                </c:pt>
                <c:pt idx="176">
                  <c:v>43641</c:v>
                </c:pt>
                <c:pt idx="177">
                  <c:v>43642</c:v>
                </c:pt>
                <c:pt idx="178">
                  <c:v>43643</c:v>
                </c:pt>
                <c:pt idx="179">
                  <c:v>43644</c:v>
                </c:pt>
                <c:pt idx="180">
                  <c:v>43645</c:v>
                </c:pt>
                <c:pt idx="181">
                  <c:v>43646</c:v>
                </c:pt>
                <c:pt idx="182">
                  <c:v>43647</c:v>
                </c:pt>
                <c:pt idx="183">
                  <c:v>43648</c:v>
                </c:pt>
                <c:pt idx="184">
                  <c:v>43649</c:v>
                </c:pt>
                <c:pt idx="185">
                  <c:v>43650</c:v>
                </c:pt>
                <c:pt idx="186">
                  <c:v>43651</c:v>
                </c:pt>
                <c:pt idx="187">
                  <c:v>43652</c:v>
                </c:pt>
                <c:pt idx="188">
                  <c:v>43653</c:v>
                </c:pt>
                <c:pt idx="189">
                  <c:v>43654</c:v>
                </c:pt>
                <c:pt idx="190">
                  <c:v>43655</c:v>
                </c:pt>
                <c:pt idx="191">
                  <c:v>43656</c:v>
                </c:pt>
                <c:pt idx="192">
                  <c:v>43657</c:v>
                </c:pt>
                <c:pt idx="193">
                  <c:v>43658</c:v>
                </c:pt>
                <c:pt idx="194">
                  <c:v>43659</c:v>
                </c:pt>
                <c:pt idx="195">
                  <c:v>43660</c:v>
                </c:pt>
                <c:pt idx="196">
                  <c:v>43661</c:v>
                </c:pt>
                <c:pt idx="197">
                  <c:v>43662</c:v>
                </c:pt>
                <c:pt idx="198">
                  <c:v>43663</c:v>
                </c:pt>
                <c:pt idx="199">
                  <c:v>43664</c:v>
                </c:pt>
                <c:pt idx="200">
                  <c:v>43665</c:v>
                </c:pt>
                <c:pt idx="201">
                  <c:v>43666</c:v>
                </c:pt>
                <c:pt idx="202">
                  <c:v>43667</c:v>
                </c:pt>
                <c:pt idx="203">
                  <c:v>43668</c:v>
                </c:pt>
                <c:pt idx="204">
                  <c:v>43669</c:v>
                </c:pt>
                <c:pt idx="205">
                  <c:v>43670</c:v>
                </c:pt>
                <c:pt idx="206">
                  <c:v>43671</c:v>
                </c:pt>
                <c:pt idx="207">
                  <c:v>43672</c:v>
                </c:pt>
                <c:pt idx="208">
                  <c:v>43673</c:v>
                </c:pt>
                <c:pt idx="209">
                  <c:v>43674</c:v>
                </c:pt>
                <c:pt idx="210">
                  <c:v>43675</c:v>
                </c:pt>
                <c:pt idx="211">
                  <c:v>43676</c:v>
                </c:pt>
                <c:pt idx="212">
                  <c:v>43677</c:v>
                </c:pt>
                <c:pt idx="213">
                  <c:v>43678</c:v>
                </c:pt>
                <c:pt idx="214">
                  <c:v>43679</c:v>
                </c:pt>
                <c:pt idx="215">
                  <c:v>43680</c:v>
                </c:pt>
                <c:pt idx="216">
                  <c:v>43681</c:v>
                </c:pt>
                <c:pt idx="217">
                  <c:v>43682</c:v>
                </c:pt>
                <c:pt idx="218">
                  <c:v>43683</c:v>
                </c:pt>
                <c:pt idx="219">
                  <c:v>43684</c:v>
                </c:pt>
                <c:pt idx="220">
                  <c:v>43685</c:v>
                </c:pt>
                <c:pt idx="221">
                  <c:v>43686</c:v>
                </c:pt>
                <c:pt idx="222">
                  <c:v>43687</c:v>
                </c:pt>
                <c:pt idx="223">
                  <c:v>43688</c:v>
                </c:pt>
                <c:pt idx="224">
                  <c:v>43689</c:v>
                </c:pt>
                <c:pt idx="225">
                  <c:v>43690</c:v>
                </c:pt>
                <c:pt idx="226">
                  <c:v>43691</c:v>
                </c:pt>
                <c:pt idx="227">
                  <c:v>43692</c:v>
                </c:pt>
                <c:pt idx="228">
                  <c:v>43693</c:v>
                </c:pt>
                <c:pt idx="229">
                  <c:v>43694</c:v>
                </c:pt>
                <c:pt idx="230">
                  <c:v>43695</c:v>
                </c:pt>
                <c:pt idx="231">
                  <c:v>43696</c:v>
                </c:pt>
                <c:pt idx="232">
                  <c:v>43697</c:v>
                </c:pt>
                <c:pt idx="233">
                  <c:v>43698</c:v>
                </c:pt>
                <c:pt idx="234">
                  <c:v>43699</c:v>
                </c:pt>
                <c:pt idx="235">
                  <c:v>43700</c:v>
                </c:pt>
                <c:pt idx="236">
                  <c:v>43701</c:v>
                </c:pt>
                <c:pt idx="237">
                  <c:v>43702</c:v>
                </c:pt>
                <c:pt idx="238">
                  <c:v>43703</c:v>
                </c:pt>
                <c:pt idx="239">
                  <c:v>43704</c:v>
                </c:pt>
                <c:pt idx="240">
                  <c:v>43705</c:v>
                </c:pt>
                <c:pt idx="241">
                  <c:v>43706</c:v>
                </c:pt>
                <c:pt idx="242">
                  <c:v>43707</c:v>
                </c:pt>
                <c:pt idx="243">
                  <c:v>43708</c:v>
                </c:pt>
                <c:pt idx="244">
                  <c:v>43709</c:v>
                </c:pt>
                <c:pt idx="245">
                  <c:v>43710</c:v>
                </c:pt>
                <c:pt idx="246">
                  <c:v>43711</c:v>
                </c:pt>
                <c:pt idx="247">
                  <c:v>43712</c:v>
                </c:pt>
                <c:pt idx="248">
                  <c:v>43713</c:v>
                </c:pt>
                <c:pt idx="249">
                  <c:v>43714</c:v>
                </c:pt>
                <c:pt idx="250">
                  <c:v>43715</c:v>
                </c:pt>
                <c:pt idx="251">
                  <c:v>43716</c:v>
                </c:pt>
                <c:pt idx="252">
                  <c:v>43717</c:v>
                </c:pt>
                <c:pt idx="253">
                  <c:v>43718</c:v>
                </c:pt>
                <c:pt idx="254">
                  <c:v>43719</c:v>
                </c:pt>
                <c:pt idx="255">
                  <c:v>43720</c:v>
                </c:pt>
                <c:pt idx="256">
                  <c:v>43721</c:v>
                </c:pt>
                <c:pt idx="257">
                  <c:v>43722</c:v>
                </c:pt>
                <c:pt idx="258">
                  <c:v>43723</c:v>
                </c:pt>
                <c:pt idx="259">
                  <c:v>43724</c:v>
                </c:pt>
                <c:pt idx="260">
                  <c:v>43725</c:v>
                </c:pt>
                <c:pt idx="261">
                  <c:v>43726</c:v>
                </c:pt>
                <c:pt idx="262">
                  <c:v>43727</c:v>
                </c:pt>
                <c:pt idx="263">
                  <c:v>43728</c:v>
                </c:pt>
                <c:pt idx="264">
                  <c:v>43729</c:v>
                </c:pt>
                <c:pt idx="265">
                  <c:v>43730</c:v>
                </c:pt>
                <c:pt idx="266">
                  <c:v>43731</c:v>
                </c:pt>
                <c:pt idx="267">
                  <c:v>43732</c:v>
                </c:pt>
                <c:pt idx="268">
                  <c:v>43733</c:v>
                </c:pt>
                <c:pt idx="269">
                  <c:v>43734</c:v>
                </c:pt>
                <c:pt idx="270">
                  <c:v>43735</c:v>
                </c:pt>
                <c:pt idx="271">
                  <c:v>43736</c:v>
                </c:pt>
                <c:pt idx="272">
                  <c:v>43737</c:v>
                </c:pt>
                <c:pt idx="273">
                  <c:v>43738</c:v>
                </c:pt>
                <c:pt idx="274">
                  <c:v>43739</c:v>
                </c:pt>
                <c:pt idx="275">
                  <c:v>43740</c:v>
                </c:pt>
                <c:pt idx="276">
                  <c:v>43741</c:v>
                </c:pt>
                <c:pt idx="277">
                  <c:v>43742</c:v>
                </c:pt>
                <c:pt idx="278">
                  <c:v>43743</c:v>
                </c:pt>
                <c:pt idx="279">
                  <c:v>43744</c:v>
                </c:pt>
                <c:pt idx="280">
                  <c:v>43745</c:v>
                </c:pt>
                <c:pt idx="281">
                  <c:v>43746</c:v>
                </c:pt>
                <c:pt idx="282">
                  <c:v>43747</c:v>
                </c:pt>
                <c:pt idx="283">
                  <c:v>43748</c:v>
                </c:pt>
                <c:pt idx="284">
                  <c:v>43749</c:v>
                </c:pt>
                <c:pt idx="285">
                  <c:v>43750</c:v>
                </c:pt>
                <c:pt idx="286">
                  <c:v>43751</c:v>
                </c:pt>
                <c:pt idx="287">
                  <c:v>43752</c:v>
                </c:pt>
                <c:pt idx="288">
                  <c:v>43753</c:v>
                </c:pt>
                <c:pt idx="289">
                  <c:v>43754</c:v>
                </c:pt>
                <c:pt idx="290">
                  <c:v>43755</c:v>
                </c:pt>
                <c:pt idx="291">
                  <c:v>43756</c:v>
                </c:pt>
                <c:pt idx="292">
                  <c:v>43757</c:v>
                </c:pt>
                <c:pt idx="293">
                  <c:v>43758</c:v>
                </c:pt>
                <c:pt idx="294">
                  <c:v>43759</c:v>
                </c:pt>
                <c:pt idx="295">
                  <c:v>43760</c:v>
                </c:pt>
                <c:pt idx="296">
                  <c:v>43761</c:v>
                </c:pt>
                <c:pt idx="297">
                  <c:v>43762</c:v>
                </c:pt>
                <c:pt idx="298">
                  <c:v>43763</c:v>
                </c:pt>
                <c:pt idx="299">
                  <c:v>43764</c:v>
                </c:pt>
                <c:pt idx="300">
                  <c:v>43765</c:v>
                </c:pt>
                <c:pt idx="301">
                  <c:v>43766</c:v>
                </c:pt>
                <c:pt idx="302">
                  <c:v>43767</c:v>
                </c:pt>
                <c:pt idx="303">
                  <c:v>43768</c:v>
                </c:pt>
                <c:pt idx="304">
                  <c:v>43769</c:v>
                </c:pt>
                <c:pt idx="305">
                  <c:v>43770</c:v>
                </c:pt>
                <c:pt idx="306">
                  <c:v>43771</c:v>
                </c:pt>
                <c:pt idx="307">
                  <c:v>43772</c:v>
                </c:pt>
                <c:pt idx="308">
                  <c:v>43773</c:v>
                </c:pt>
                <c:pt idx="309">
                  <c:v>43774</c:v>
                </c:pt>
                <c:pt idx="310">
                  <c:v>43775</c:v>
                </c:pt>
                <c:pt idx="311">
                  <c:v>43776</c:v>
                </c:pt>
                <c:pt idx="312">
                  <c:v>43777</c:v>
                </c:pt>
                <c:pt idx="313">
                  <c:v>43778</c:v>
                </c:pt>
                <c:pt idx="314">
                  <c:v>43779</c:v>
                </c:pt>
                <c:pt idx="315">
                  <c:v>43780</c:v>
                </c:pt>
                <c:pt idx="316">
                  <c:v>43781</c:v>
                </c:pt>
                <c:pt idx="317">
                  <c:v>43782</c:v>
                </c:pt>
                <c:pt idx="318">
                  <c:v>43783</c:v>
                </c:pt>
                <c:pt idx="319">
                  <c:v>43784</c:v>
                </c:pt>
                <c:pt idx="320">
                  <c:v>43785</c:v>
                </c:pt>
                <c:pt idx="321">
                  <c:v>43786</c:v>
                </c:pt>
                <c:pt idx="322">
                  <c:v>43787</c:v>
                </c:pt>
                <c:pt idx="323">
                  <c:v>43788</c:v>
                </c:pt>
                <c:pt idx="324">
                  <c:v>43789</c:v>
                </c:pt>
                <c:pt idx="325">
                  <c:v>43790</c:v>
                </c:pt>
                <c:pt idx="326">
                  <c:v>43791</c:v>
                </c:pt>
                <c:pt idx="327">
                  <c:v>43792</c:v>
                </c:pt>
                <c:pt idx="328">
                  <c:v>43793</c:v>
                </c:pt>
                <c:pt idx="329">
                  <c:v>43794</c:v>
                </c:pt>
                <c:pt idx="330">
                  <c:v>43795</c:v>
                </c:pt>
                <c:pt idx="331">
                  <c:v>43796</c:v>
                </c:pt>
                <c:pt idx="332">
                  <c:v>43797</c:v>
                </c:pt>
                <c:pt idx="333">
                  <c:v>43798</c:v>
                </c:pt>
                <c:pt idx="334">
                  <c:v>43799</c:v>
                </c:pt>
                <c:pt idx="335">
                  <c:v>43800</c:v>
                </c:pt>
                <c:pt idx="336">
                  <c:v>43801</c:v>
                </c:pt>
                <c:pt idx="337">
                  <c:v>43802</c:v>
                </c:pt>
                <c:pt idx="338">
                  <c:v>43803</c:v>
                </c:pt>
                <c:pt idx="339">
                  <c:v>43804</c:v>
                </c:pt>
                <c:pt idx="340">
                  <c:v>43805</c:v>
                </c:pt>
                <c:pt idx="341">
                  <c:v>43806</c:v>
                </c:pt>
                <c:pt idx="342">
                  <c:v>43807</c:v>
                </c:pt>
                <c:pt idx="343">
                  <c:v>43808</c:v>
                </c:pt>
                <c:pt idx="344">
                  <c:v>43809</c:v>
                </c:pt>
                <c:pt idx="345">
                  <c:v>43810</c:v>
                </c:pt>
                <c:pt idx="346">
                  <c:v>43811</c:v>
                </c:pt>
                <c:pt idx="347">
                  <c:v>43812</c:v>
                </c:pt>
                <c:pt idx="348">
                  <c:v>43813</c:v>
                </c:pt>
                <c:pt idx="349">
                  <c:v>43814</c:v>
                </c:pt>
                <c:pt idx="350">
                  <c:v>43815</c:v>
                </c:pt>
                <c:pt idx="351">
                  <c:v>43816</c:v>
                </c:pt>
                <c:pt idx="352">
                  <c:v>43817</c:v>
                </c:pt>
                <c:pt idx="353">
                  <c:v>43818</c:v>
                </c:pt>
                <c:pt idx="354">
                  <c:v>43819</c:v>
                </c:pt>
                <c:pt idx="355">
                  <c:v>43820</c:v>
                </c:pt>
                <c:pt idx="356">
                  <c:v>43821</c:v>
                </c:pt>
                <c:pt idx="357">
                  <c:v>43822</c:v>
                </c:pt>
                <c:pt idx="358">
                  <c:v>43823</c:v>
                </c:pt>
                <c:pt idx="359">
                  <c:v>43824</c:v>
                </c:pt>
                <c:pt idx="360">
                  <c:v>43825</c:v>
                </c:pt>
                <c:pt idx="361">
                  <c:v>43826</c:v>
                </c:pt>
                <c:pt idx="362">
                  <c:v>43827</c:v>
                </c:pt>
                <c:pt idx="363">
                  <c:v>43828</c:v>
                </c:pt>
                <c:pt idx="364">
                  <c:v>43829</c:v>
                </c:pt>
                <c:pt idx="365">
                  <c:v>43830</c:v>
                </c:pt>
              </c:numCache>
            </c:numRef>
          </c:cat>
          <c:val>
            <c:numRef>
              <c:f>Aviation!$K$3:$K$368</c:f>
              <c:numCache>
                <c:formatCode>0.00</c:formatCode>
                <c:ptCount val="366"/>
                <c:pt idx="0">
                  <c:v>1.2262522433204435</c:v>
                </c:pt>
                <c:pt idx="1">
                  <c:v>1.4116835953688618</c:v>
                </c:pt>
                <c:pt idx="2">
                  <c:v>1.4466028286216375</c:v>
                </c:pt>
                <c:pt idx="3">
                  <c:v>1.4234578540082425</c:v>
                </c:pt>
                <c:pt idx="4">
                  <c:v>1.3481149798367347</c:v>
                </c:pt>
                <c:pt idx="5">
                  <c:v>1.3454782759266968</c:v>
                </c:pt>
                <c:pt idx="6">
                  <c:v>1.3910751293526957</c:v>
                </c:pt>
                <c:pt idx="7">
                  <c:v>1.3769725057950462</c:v>
                </c:pt>
                <c:pt idx="8">
                  <c:v>1.3617647312730559</c:v>
                </c:pt>
                <c:pt idx="9">
                  <c:v>1.4926498787495994</c:v>
                </c:pt>
                <c:pt idx="10">
                  <c:v>1.1707083884560232</c:v>
                </c:pt>
                <c:pt idx="11">
                  <c:v>1.271029192877889</c:v>
                </c:pt>
                <c:pt idx="12">
                  <c:v>1.225476828415945</c:v>
                </c:pt>
                <c:pt idx="13">
                  <c:v>1.3632247037527052</c:v>
                </c:pt>
                <c:pt idx="14">
                  <c:v>1.3600995809314327</c:v>
                </c:pt>
                <c:pt idx="15">
                  <c:v>1.1971158231221548</c:v>
                </c:pt>
                <c:pt idx="16">
                  <c:v>1.3967716490734432</c:v>
                </c:pt>
                <c:pt idx="17">
                  <c:v>1.4353225331884429</c:v>
                </c:pt>
                <c:pt idx="18">
                  <c:v>1.2727343695940971</c:v>
                </c:pt>
                <c:pt idx="19">
                  <c:v>1.1732232802428197</c:v>
                </c:pt>
                <c:pt idx="20">
                  <c:v>1.332701267624562</c:v>
                </c:pt>
                <c:pt idx="21">
                  <c:v>1.3810676482902942</c:v>
                </c:pt>
                <c:pt idx="22">
                  <c:v>1.357047535452321</c:v>
                </c:pt>
                <c:pt idx="23">
                  <c:v>1.4087591526220544</c:v>
                </c:pt>
                <c:pt idx="24">
                  <c:v>1.4389244579633436</c:v>
                </c:pt>
                <c:pt idx="25">
                  <c:v>1.3087880275927481</c:v>
                </c:pt>
                <c:pt idx="26">
                  <c:v>1.2809380505445178</c:v>
                </c:pt>
                <c:pt idx="27">
                  <c:v>1.2136776047828917</c:v>
                </c:pt>
                <c:pt idx="28">
                  <c:v>1.3508285411366427</c:v>
                </c:pt>
                <c:pt idx="29">
                  <c:v>1.3533735759209446</c:v>
                </c:pt>
                <c:pt idx="30">
                  <c:v>1.389236415791631</c:v>
                </c:pt>
                <c:pt idx="31">
                  <c:v>1.4358988429956885</c:v>
                </c:pt>
                <c:pt idx="32">
                  <c:v>1.3151781247007845</c:v>
                </c:pt>
                <c:pt idx="33">
                  <c:v>1.2499745187575972</c:v>
                </c:pt>
                <c:pt idx="34">
                  <c:v>1.3182818784960875</c:v>
                </c:pt>
                <c:pt idx="35">
                  <c:v>1.3609331559435023</c:v>
                </c:pt>
                <c:pt idx="36">
                  <c:v>1.3643744880164477</c:v>
                </c:pt>
                <c:pt idx="37">
                  <c:v>1.3930787079239337</c:v>
                </c:pt>
                <c:pt idx="38">
                  <c:v>1.4351658059597134</c:v>
                </c:pt>
                <c:pt idx="39">
                  <c:v>1.3009856495499419</c:v>
                </c:pt>
                <c:pt idx="40">
                  <c:v>1.2738605216694219</c:v>
                </c:pt>
                <c:pt idx="41">
                  <c:v>1.3882884704931602</c:v>
                </c:pt>
                <c:pt idx="42">
                  <c:v>1.3377269991170366</c:v>
                </c:pt>
                <c:pt idx="43">
                  <c:v>1.3782059836612819</c:v>
                </c:pt>
                <c:pt idx="44">
                  <c:v>1.429046575997279</c:v>
                </c:pt>
                <c:pt idx="45">
                  <c:v>1.4791927879630284</c:v>
                </c:pt>
                <c:pt idx="46">
                  <c:v>1.3396718364364</c:v>
                </c:pt>
                <c:pt idx="47">
                  <c:v>1.2536281831114029</c:v>
                </c:pt>
                <c:pt idx="48">
                  <c:v>1.3965233427922794</c:v>
                </c:pt>
                <c:pt idx="49">
                  <c:v>1.4156748424019836</c:v>
                </c:pt>
                <c:pt idx="50">
                  <c:v>1.3669195031554091</c:v>
                </c:pt>
                <c:pt idx="51">
                  <c:v>1.4235282171401777</c:v>
                </c:pt>
                <c:pt idx="52">
                  <c:v>1.4516917966934344</c:v>
                </c:pt>
                <c:pt idx="53">
                  <c:v>1.3227359771973877</c:v>
                </c:pt>
                <c:pt idx="54">
                  <c:v>1.2994380824611076</c:v>
                </c:pt>
                <c:pt idx="55">
                  <c:v>1.3905263217555377</c:v>
                </c:pt>
                <c:pt idx="56">
                  <c:v>1.4008306473477501</c:v>
                </c:pt>
                <c:pt idx="57">
                  <c:v>1.4174938199796199</c:v>
                </c:pt>
                <c:pt idx="58">
                  <c:v>1.441381565284652</c:v>
                </c:pt>
                <c:pt idx="60">
                  <c:v>1.4498067630719353</c:v>
                </c:pt>
                <c:pt idx="61">
                  <c:v>1.3229602172772905</c:v>
                </c:pt>
                <c:pt idx="62">
                  <c:v>1.2967076005131117</c:v>
                </c:pt>
                <c:pt idx="63">
                  <c:v>1.3631799799842654</c:v>
                </c:pt>
                <c:pt idx="64">
                  <c:v>1.3927713444354093</c:v>
                </c:pt>
                <c:pt idx="65">
                  <c:v>1.4238658742213672</c:v>
                </c:pt>
                <c:pt idx="66">
                  <c:v>1.4316292120224772</c:v>
                </c:pt>
                <c:pt idx="67">
                  <c:v>1.4576973941847411</c:v>
                </c:pt>
                <c:pt idx="68">
                  <c:v>1.3409928956991277</c:v>
                </c:pt>
                <c:pt idx="69">
                  <c:v>1.385579100788495</c:v>
                </c:pt>
                <c:pt idx="70">
                  <c:v>1.4373114351421359</c:v>
                </c:pt>
                <c:pt idx="71">
                  <c:v>1.41294269089061</c:v>
                </c:pt>
                <c:pt idx="72">
                  <c:v>1.4027399807895873</c:v>
                </c:pt>
                <c:pt idx="73">
                  <c:v>1.4130663821119491</c:v>
                </c:pt>
                <c:pt idx="74">
                  <c:v>1.4824982520456975</c:v>
                </c:pt>
                <c:pt idx="75">
                  <c:v>1.3709660211506307</c:v>
                </c:pt>
                <c:pt idx="76">
                  <c:v>1.3626730426788249</c:v>
                </c:pt>
                <c:pt idx="77">
                  <c:v>1.4252690412317734</c:v>
                </c:pt>
                <c:pt idx="78">
                  <c:v>1.4095759402512344</c:v>
                </c:pt>
                <c:pt idx="79">
                  <c:v>1.4396397901274622</c:v>
                </c:pt>
                <c:pt idx="80">
                  <c:v>1.4507179012985285</c:v>
                </c:pt>
                <c:pt idx="81">
                  <c:v>1.470659262985673</c:v>
                </c:pt>
                <c:pt idx="82">
                  <c:v>1.3646757136297305</c:v>
                </c:pt>
                <c:pt idx="83">
                  <c:v>1.3638717520508921</c:v>
                </c:pt>
                <c:pt idx="84">
                  <c:v>1.4100216223564197</c:v>
                </c:pt>
                <c:pt idx="85">
                  <c:v>1.2806119476754492</c:v>
                </c:pt>
                <c:pt idx="86">
                  <c:v>1.4403027234088415</c:v>
                </c:pt>
                <c:pt idx="87">
                  <c:v>1.4688499263441694</c:v>
                </c:pt>
                <c:pt idx="88">
                  <c:v>1.4781489358498596</c:v>
                </c:pt>
                <c:pt idx="89">
                  <c:v>1.3547775688282073</c:v>
                </c:pt>
                <c:pt idx="90">
                  <c:v>1.3711904397788528</c:v>
                </c:pt>
                <c:pt idx="91">
                  <c:v>1.4236685341072284</c:v>
                </c:pt>
                <c:pt idx="92">
                  <c:v>1.4200161848806772</c:v>
                </c:pt>
                <c:pt idx="93">
                  <c:v>1.4320683609290621</c:v>
                </c:pt>
                <c:pt idx="94">
                  <c:v>1.4499328347511593</c:v>
                </c:pt>
                <c:pt idx="95">
                  <c:v>1.4471692836105976</c:v>
                </c:pt>
                <c:pt idx="96">
                  <c:v>1.3028912116487843</c:v>
                </c:pt>
                <c:pt idx="97">
                  <c:v>1.3204522186825696</c:v>
                </c:pt>
                <c:pt idx="98">
                  <c:v>1.4123479213238892</c:v>
                </c:pt>
                <c:pt idx="99">
                  <c:v>1.4136427189121326</c:v>
                </c:pt>
                <c:pt idx="100">
                  <c:v>1.4981520437730644</c:v>
                </c:pt>
                <c:pt idx="101">
                  <c:v>0.94643830825344688</c:v>
                </c:pt>
                <c:pt idx="102">
                  <c:v>1.4714900850530039</c:v>
                </c:pt>
                <c:pt idx="103">
                  <c:v>1.3228548717683859</c:v>
                </c:pt>
                <c:pt idx="104">
                  <c:v>1.2893424496880628</c:v>
                </c:pt>
                <c:pt idx="105">
                  <c:v>1.4145255261375875</c:v>
                </c:pt>
                <c:pt idx="106">
                  <c:v>1.4259888681592852</c:v>
                </c:pt>
                <c:pt idx="107">
                  <c:v>1.4382463968265984</c:v>
                </c:pt>
                <c:pt idx="108">
                  <c:v>1.4469488455173996</c:v>
                </c:pt>
                <c:pt idx="109">
                  <c:v>1.3908703249006271</c:v>
                </c:pt>
                <c:pt idx="110">
                  <c:v>1.2829050931672592</c:v>
                </c:pt>
                <c:pt idx="111">
                  <c:v>1.276164843632374</c:v>
                </c:pt>
                <c:pt idx="112">
                  <c:v>1.4298097092012527</c:v>
                </c:pt>
                <c:pt idx="113">
                  <c:v>1.4209900443438335</c:v>
                </c:pt>
                <c:pt idx="114">
                  <c:v>1.4220820037753923</c:v>
                </c:pt>
                <c:pt idx="115">
                  <c:v>1.4595340641429013</c:v>
                </c:pt>
                <c:pt idx="116">
                  <c:v>1.4333572790573497</c:v>
                </c:pt>
                <c:pt idx="117">
                  <c:v>1.3149619335214471</c:v>
                </c:pt>
                <c:pt idx="118">
                  <c:v>1.3363621081116892</c:v>
                </c:pt>
                <c:pt idx="119">
                  <c:v>1.4197502875241101</c:v>
                </c:pt>
                <c:pt idx="120">
                  <c:v>1.4042002635702708</c:v>
                </c:pt>
                <c:pt idx="121">
                  <c:v>1.4321183347734965</c:v>
                </c:pt>
                <c:pt idx="122">
                  <c:v>1.4178537417138384</c:v>
                </c:pt>
                <c:pt idx="123">
                  <c:v>1.4532114509049885</c:v>
                </c:pt>
                <c:pt idx="124">
                  <c:v>1.3142876893950921</c:v>
                </c:pt>
                <c:pt idx="125">
                  <c:v>1.3230753132084669</c:v>
                </c:pt>
                <c:pt idx="126">
                  <c:v>1.4090225131928644</c:v>
                </c:pt>
                <c:pt idx="127">
                  <c:v>1.3988210419584974</c:v>
                </c:pt>
                <c:pt idx="128">
                  <c:v>1.3920040514827776</c:v>
                </c:pt>
                <c:pt idx="129">
                  <c:v>1.4381990559642033</c:v>
                </c:pt>
                <c:pt idx="130">
                  <c:v>1.4445546254161672</c:v>
                </c:pt>
                <c:pt idx="131">
                  <c:v>1.2889151316821994</c:v>
                </c:pt>
                <c:pt idx="132">
                  <c:v>1.2499973501496262</c:v>
                </c:pt>
                <c:pt idx="133">
                  <c:v>1.3805996322635676</c:v>
                </c:pt>
                <c:pt idx="134">
                  <c:v>1.4183835280129706</c:v>
                </c:pt>
                <c:pt idx="135">
                  <c:v>1.4205506635921004</c:v>
                </c:pt>
                <c:pt idx="136">
                  <c:v>1.4632761635939424</c:v>
                </c:pt>
                <c:pt idx="137">
                  <c:v>1.4750441816225806</c:v>
                </c:pt>
                <c:pt idx="138">
                  <c:v>1.3047280079021595</c:v>
                </c:pt>
                <c:pt idx="139">
                  <c:v>1.326436717391196</c:v>
                </c:pt>
                <c:pt idx="140">
                  <c:v>1.423358664753813</c:v>
                </c:pt>
                <c:pt idx="141">
                  <c:v>1.427367361653459</c:v>
                </c:pt>
                <c:pt idx="142">
                  <c:v>1.4530048042734045</c:v>
                </c:pt>
                <c:pt idx="143">
                  <c:v>1.4563920339960212</c:v>
                </c:pt>
                <c:pt idx="144">
                  <c:v>1.5006725537981087</c:v>
                </c:pt>
                <c:pt idx="145">
                  <c:v>1.3288713196495625</c:v>
                </c:pt>
                <c:pt idx="146">
                  <c:v>1.208539419168372</c:v>
                </c:pt>
                <c:pt idx="147">
                  <c:v>1.3354279848549522</c:v>
                </c:pt>
                <c:pt idx="148">
                  <c:v>1.393701462596896</c:v>
                </c:pt>
                <c:pt idx="149">
                  <c:v>1.406001045497693</c:v>
                </c:pt>
                <c:pt idx="150">
                  <c:v>1.4557919592291166</c:v>
                </c:pt>
                <c:pt idx="151">
                  <c:v>1.4892883913070307</c:v>
                </c:pt>
                <c:pt idx="152">
                  <c:v>1.350023750104451</c:v>
                </c:pt>
                <c:pt idx="153">
                  <c:v>1.3266048952617477</c:v>
                </c:pt>
                <c:pt idx="154">
                  <c:v>1.4480328133679676</c:v>
                </c:pt>
                <c:pt idx="155">
                  <c:v>1.4500008335878447</c:v>
                </c:pt>
                <c:pt idx="156">
                  <c:v>1.4458926293564327</c:v>
                </c:pt>
                <c:pt idx="157">
                  <c:v>1.4865239486511028</c:v>
                </c:pt>
                <c:pt idx="158">
                  <c:v>1.5055679091123031</c:v>
                </c:pt>
                <c:pt idx="159">
                  <c:v>1.3655466233627629</c:v>
                </c:pt>
                <c:pt idx="160">
                  <c:v>1.3619718707593444</c:v>
                </c:pt>
                <c:pt idx="161">
                  <c:v>1.4470586933987757</c:v>
                </c:pt>
                <c:pt idx="162">
                  <c:v>1.4948361152639231</c:v>
                </c:pt>
                <c:pt idx="163">
                  <c:v>1.5051671529161521</c:v>
                </c:pt>
                <c:pt idx="164">
                  <c:v>1.5205963742986937</c:v>
                </c:pt>
                <c:pt idx="165">
                  <c:v>1.5398910168399469</c:v>
                </c:pt>
                <c:pt idx="166">
                  <c:v>1.4035506320149422</c:v>
                </c:pt>
                <c:pt idx="167">
                  <c:v>1.3822827991338869</c:v>
                </c:pt>
                <c:pt idx="168">
                  <c:v>1.481669197152029</c:v>
                </c:pt>
                <c:pt idx="169">
                  <c:v>1.4828846087523635</c:v>
                </c:pt>
                <c:pt idx="170">
                  <c:v>1.5025513083168809</c:v>
                </c:pt>
                <c:pt idx="171">
                  <c:v>1.5093495962410519</c:v>
                </c:pt>
                <c:pt idx="172">
                  <c:v>1.5316793507766904</c:v>
                </c:pt>
                <c:pt idx="173">
                  <c:v>1.3972405470173705</c:v>
                </c:pt>
                <c:pt idx="174">
                  <c:v>1.3991050276994672</c:v>
                </c:pt>
                <c:pt idx="175">
                  <c:v>1.4747837684636886</c:v>
                </c:pt>
                <c:pt idx="176">
                  <c:v>1.478350106301817</c:v>
                </c:pt>
                <c:pt idx="177">
                  <c:v>1.4944629399280658</c:v>
                </c:pt>
                <c:pt idx="178">
                  <c:v>1.5172468851904199</c:v>
                </c:pt>
                <c:pt idx="179">
                  <c:v>1.5202319570947149</c:v>
                </c:pt>
                <c:pt idx="180">
                  <c:v>1.3854680234803078</c:v>
                </c:pt>
                <c:pt idx="181">
                  <c:v>1.3758904736539495</c:v>
                </c:pt>
                <c:pt idx="182">
                  <c:v>1.4300383624429072</c:v>
                </c:pt>
                <c:pt idx="183">
                  <c:v>1.420264391872893</c:v>
                </c:pt>
                <c:pt idx="184">
                  <c:v>1.4578478480860433</c:v>
                </c:pt>
                <c:pt idx="185">
                  <c:v>1.3537961593262569</c:v>
                </c:pt>
                <c:pt idx="186">
                  <c:v>1.3154876963327942</c:v>
                </c:pt>
                <c:pt idx="187">
                  <c:v>1.3465783616530969</c:v>
                </c:pt>
                <c:pt idx="188">
                  <c:v>1.4341648412169838</c:v>
                </c:pt>
                <c:pt idx="189">
                  <c:v>1.5026511792789201</c:v>
                </c:pt>
                <c:pt idx="190">
                  <c:v>1.5193369541713193</c:v>
                </c:pt>
                <c:pt idx="191">
                  <c:v>1.5209109791122719</c:v>
                </c:pt>
                <c:pt idx="192">
                  <c:v>1.5106393189481906</c:v>
                </c:pt>
                <c:pt idx="193">
                  <c:v>1.5460733343433413</c:v>
                </c:pt>
                <c:pt idx="194">
                  <c:v>1.4363257154068028</c:v>
                </c:pt>
                <c:pt idx="195">
                  <c:v>1.4310740476299844</c:v>
                </c:pt>
                <c:pt idx="196">
                  <c:v>1.4985646838477764</c:v>
                </c:pt>
                <c:pt idx="197">
                  <c:v>1.5254883236615706</c:v>
                </c:pt>
                <c:pt idx="198">
                  <c:v>1.530487829227773</c:v>
                </c:pt>
                <c:pt idx="199">
                  <c:v>1.5341478327002365</c:v>
                </c:pt>
                <c:pt idx="200">
                  <c:v>1.5708666261359814</c:v>
                </c:pt>
                <c:pt idx="201">
                  <c:v>1.4461441740056762</c:v>
                </c:pt>
                <c:pt idx="202">
                  <c:v>1.4429809499395272</c:v>
                </c:pt>
                <c:pt idx="203">
                  <c:v>1.4941092190932375</c:v>
                </c:pt>
                <c:pt idx="204">
                  <c:v>1.5114123655615277</c:v>
                </c:pt>
                <c:pt idx="205">
                  <c:v>1.5590492377546776</c:v>
                </c:pt>
                <c:pt idx="206">
                  <c:v>1.5696517632056959</c:v>
                </c:pt>
                <c:pt idx="207">
                  <c:v>1.5642273864867609</c:v>
                </c:pt>
                <c:pt idx="208">
                  <c:v>1.4534040624462987</c:v>
                </c:pt>
                <c:pt idx="209">
                  <c:v>1.4479669801524622</c:v>
                </c:pt>
                <c:pt idx="210">
                  <c:v>1.4818813012338472</c:v>
                </c:pt>
                <c:pt idx="211">
                  <c:v>1.504038252090695</c:v>
                </c:pt>
                <c:pt idx="212">
                  <c:v>1.5203111712756228</c:v>
                </c:pt>
                <c:pt idx="213">
                  <c:v>1.519276830406382</c:v>
                </c:pt>
                <c:pt idx="214">
                  <c:v>1.5224399364837182</c:v>
                </c:pt>
                <c:pt idx="215">
                  <c:v>1.4319881137913275</c:v>
                </c:pt>
                <c:pt idx="216">
                  <c:v>1.4290327722627625</c:v>
                </c:pt>
                <c:pt idx="217">
                  <c:v>1.4729568216380531</c:v>
                </c:pt>
                <c:pt idx="218">
                  <c:v>1.481444254779863</c:v>
                </c:pt>
                <c:pt idx="219">
                  <c:v>1.4842596166598974</c:v>
                </c:pt>
                <c:pt idx="220">
                  <c:v>1.5182443016277929</c:v>
                </c:pt>
                <c:pt idx="221">
                  <c:v>1.5093931065327992</c:v>
                </c:pt>
                <c:pt idx="222">
                  <c:v>1.3628246081291862</c:v>
                </c:pt>
                <c:pt idx="223">
                  <c:v>1.3885935192182033</c:v>
                </c:pt>
                <c:pt idx="224">
                  <c:v>1.4868809569352996</c:v>
                </c:pt>
                <c:pt idx="225">
                  <c:v>1.4773707178613589</c:v>
                </c:pt>
                <c:pt idx="226">
                  <c:v>1.5008490799680994</c:v>
                </c:pt>
                <c:pt idx="227">
                  <c:v>1.499506348095017</c:v>
                </c:pt>
                <c:pt idx="228">
                  <c:v>1.5364908524867467</c:v>
                </c:pt>
                <c:pt idx="229">
                  <c:v>1.4093080432658893</c:v>
                </c:pt>
                <c:pt idx="230">
                  <c:v>1.3990794765842907</c:v>
                </c:pt>
                <c:pt idx="231">
                  <c:v>1.4736222923943469</c:v>
                </c:pt>
                <c:pt idx="232">
                  <c:v>1.472216781193634</c:v>
                </c:pt>
                <c:pt idx="233">
                  <c:v>1.4885182187301771</c:v>
                </c:pt>
                <c:pt idx="234">
                  <c:v>1.5242854103722747</c:v>
                </c:pt>
                <c:pt idx="235">
                  <c:v>1.5193776076721122</c:v>
                </c:pt>
                <c:pt idx="236">
                  <c:v>1.3983019483384547</c:v>
                </c:pt>
                <c:pt idx="237">
                  <c:v>1.3770846157231951</c:v>
                </c:pt>
                <c:pt idx="238">
                  <c:v>1.4581363821114655</c:v>
                </c:pt>
                <c:pt idx="239">
                  <c:v>1.4592670863172112</c:v>
                </c:pt>
                <c:pt idx="240">
                  <c:v>1.4740694194577102</c:v>
                </c:pt>
                <c:pt idx="241">
                  <c:v>1.5058385995169969</c:v>
                </c:pt>
                <c:pt idx="242">
                  <c:v>1.5410472242381426</c:v>
                </c:pt>
                <c:pt idx="243">
                  <c:v>1.3894810826432051</c:v>
                </c:pt>
                <c:pt idx="244">
                  <c:v>1.2222055534624039</c:v>
                </c:pt>
                <c:pt idx="245">
                  <c:v>1.3589285306685945</c:v>
                </c:pt>
                <c:pt idx="246">
                  <c:v>1.3430617336922783</c:v>
                </c:pt>
                <c:pt idx="247">
                  <c:v>1.3914311754676321</c:v>
                </c:pt>
                <c:pt idx="248">
                  <c:v>1.4422197415383304</c:v>
                </c:pt>
                <c:pt idx="249">
                  <c:v>1.4493990562991386</c:v>
                </c:pt>
                <c:pt idx="250">
                  <c:v>1.326374434755496</c:v>
                </c:pt>
                <c:pt idx="251">
                  <c:v>1.3319586840960154</c:v>
                </c:pt>
                <c:pt idx="252">
                  <c:v>1.4345166568602041</c:v>
                </c:pt>
                <c:pt idx="253">
                  <c:v>1.4303848476830356</c:v>
                </c:pt>
                <c:pt idx="254">
                  <c:v>1.4360436904151073</c:v>
                </c:pt>
                <c:pt idx="255">
                  <c:v>1.4795063904645973</c:v>
                </c:pt>
                <c:pt idx="256">
                  <c:v>1.4835310167413309</c:v>
                </c:pt>
                <c:pt idx="257">
                  <c:v>1.32455986808155</c:v>
                </c:pt>
                <c:pt idx="258">
                  <c:v>1.33910408213159</c:v>
                </c:pt>
                <c:pt idx="259">
                  <c:v>1.4391635640558438</c:v>
                </c:pt>
                <c:pt idx="260">
                  <c:v>1.4267665516448453</c:v>
                </c:pt>
                <c:pt idx="261">
                  <c:v>1.4395452823095416</c:v>
                </c:pt>
                <c:pt idx="262">
                  <c:v>1.4545886657451501</c:v>
                </c:pt>
                <c:pt idx="263">
                  <c:v>1.4812058969116695</c:v>
                </c:pt>
                <c:pt idx="264">
                  <c:v>1.3443632212261705</c:v>
                </c:pt>
                <c:pt idx="265">
                  <c:v>1.3434783977697649</c:v>
                </c:pt>
                <c:pt idx="266">
                  <c:v>1.4339063372734626</c:v>
                </c:pt>
                <c:pt idx="267">
                  <c:v>1.4298470636860876</c:v>
                </c:pt>
                <c:pt idx="268">
                  <c:v>1.4452224557472599</c:v>
                </c:pt>
                <c:pt idx="269">
                  <c:v>1.474569401112048</c:v>
                </c:pt>
                <c:pt idx="270">
                  <c:v>1.4892437155553173</c:v>
                </c:pt>
                <c:pt idx="271">
                  <c:v>1.3380784338581571</c:v>
                </c:pt>
                <c:pt idx="272">
                  <c:v>1.3376545138476095</c:v>
                </c:pt>
                <c:pt idx="273">
                  <c:v>1.4336571527789017</c:v>
                </c:pt>
                <c:pt idx="274">
                  <c:v>1.3971132199761476</c:v>
                </c:pt>
                <c:pt idx="275">
                  <c:v>1.4376285541595875</c:v>
                </c:pt>
                <c:pt idx="276">
                  <c:v>1.4717501835079092</c:v>
                </c:pt>
                <c:pt idx="277">
                  <c:v>1.4925127120880466</c:v>
                </c:pt>
                <c:pt idx="278">
                  <c:v>1.357279813738435</c:v>
                </c:pt>
                <c:pt idx="279">
                  <c:v>1.3594649187940293</c:v>
                </c:pt>
                <c:pt idx="280">
                  <c:v>1.4402705810960852</c:v>
                </c:pt>
                <c:pt idx="281">
                  <c:v>1.4299395178036454</c:v>
                </c:pt>
                <c:pt idx="282">
                  <c:v>1.4319262255576866</c:v>
                </c:pt>
                <c:pt idx="283">
                  <c:v>1.4535161855245131</c:v>
                </c:pt>
                <c:pt idx="284">
                  <c:v>1.4787839791223265</c:v>
                </c:pt>
                <c:pt idx="285">
                  <c:v>1.3354679063014616</c:v>
                </c:pt>
                <c:pt idx="286">
                  <c:v>1.3308130854767679</c:v>
                </c:pt>
                <c:pt idx="287">
                  <c:v>1.449932498632962</c:v>
                </c:pt>
                <c:pt idx="288">
                  <c:v>1.431417682107843</c:v>
                </c:pt>
                <c:pt idx="289">
                  <c:v>1.4426148370247582</c:v>
                </c:pt>
                <c:pt idx="290">
                  <c:v>1.4715089034112396</c:v>
                </c:pt>
                <c:pt idx="291">
                  <c:v>1.5045584457498022</c:v>
                </c:pt>
                <c:pt idx="292">
                  <c:v>1.3647566583877759</c:v>
                </c:pt>
                <c:pt idx="293">
                  <c:v>1.3405023945026797</c:v>
                </c:pt>
                <c:pt idx="294">
                  <c:v>1.4387573484863658</c:v>
                </c:pt>
                <c:pt idx="295">
                  <c:v>1.4447734179703351</c:v>
                </c:pt>
                <c:pt idx="296">
                  <c:v>1.4655782970506883</c:v>
                </c:pt>
                <c:pt idx="297">
                  <c:v>1.4848933430720865</c:v>
                </c:pt>
                <c:pt idx="298">
                  <c:v>1.4914546970664839</c:v>
                </c:pt>
                <c:pt idx="299">
                  <c:v>1.3509543376340885</c:v>
                </c:pt>
                <c:pt idx="300">
                  <c:v>1.3340960361873604</c:v>
                </c:pt>
                <c:pt idx="301">
                  <c:v>1.4222776114938651</c:v>
                </c:pt>
                <c:pt idx="302">
                  <c:v>1.3994678065849744</c:v>
                </c:pt>
                <c:pt idx="303">
                  <c:v>1.411244945458116</c:v>
                </c:pt>
                <c:pt idx="304">
                  <c:v>1.3964597186991667</c:v>
                </c:pt>
                <c:pt idx="305">
                  <c:v>1.4091770165767799</c:v>
                </c:pt>
                <c:pt idx="306">
                  <c:v>1.3329806060823237</c:v>
                </c:pt>
                <c:pt idx="307">
                  <c:v>1.2969130646391265</c:v>
                </c:pt>
                <c:pt idx="308">
                  <c:v>1.4459626558642409</c:v>
                </c:pt>
                <c:pt idx="309">
                  <c:v>1.422032620691015</c:v>
                </c:pt>
                <c:pt idx="310">
                  <c:v>1.4490720029024569</c:v>
                </c:pt>
                <c:pt idx="311">
                  <c:v>1.4769128060469781</c:v>
                </c:pt>
                <c:pt idx="312">
                  <c:v>1.5052032997887101</c:v>
                </c:pt>
                <c:pt idx="313">
                  <c:v>1.3707512701065081</c:v>
                </c:pt>
                <c:pt idx="314">
                  <c:v>1.3412885197887157</c:v>
                </c:pt>
                <c:pt idx="315">
                  <c:v>1.41454318753987</c:v>
                </c:pt>
                <c:pt idx="316">
                  <c:v>1.4278810559186139</c:v>
                </c:pt>
                <c:pt idx="317">
                  <c:v>1.4620138528670956</c:v>
                </c:pt>
                <c:pt idx="318">
                  <c:v>1.4837553439295776</c:v>
                </c:pt>
                <c:pt idx="319">
                  <c:v>1.507276322658244</c:v>
                </c:pt>
                <c:pt idx="320">
                  <c:v>1.3613702119356306</c:v>
                </c:pt>
                <c:pt idx="321">
                  <c:v>1.3281795158498837</c:v>
                </c:pt>
                <c:pt idx="322">
                  <c:v>1.4351546870455913</c:v>
                </c:pt>
                <c:pt idx="323">
                  <c:v>1.4545944176158199</c:v>
                </c:pt>
                <c:pt idx="324">
                  <c:v>1.4722939968389837</c:v>
                </c:pt>
                <c:pt idx="325">
                  <c:v>1.49079125176737</c:v>
                </c:pt>
                <c:pt idx="326">
                  <c:v>1.5305632105827323</c:v>
                </c:pt>
                <c:pt idx="327">
                  <c:v>1.4264905448740943</c:v>
                </c:pt>
                <c:pt idx="328">
                  <c:v>1.381605433181057</c:v>
                </c:pt>
                <c:pt idx="329">
                  <c:v>1.4313858084535143</c:v>
                </c:pt>
                <c:pt idx="330">
                  <c:v>1.4502690793484687</c:v>
                </c:pt>
                <c:pt idx="331">
                  <c:v>1.5207908468886409</c:v>
                </c:pt>
                <c:pt idx="332">
                  <c:v>1.3508165413017226</c:v>
                </c:pt>
                <c:pt idx="333">
                  <c:v>1.1980069503580357</c:v>
                </c:pt>
                <c:pt idx="334">
                  <c:v>1.3600183483083137</c:v>
                </c:pt>
                <c:pt idx="335">
                  <c:v>1.5058218956994651</c:v>
                </c:pt>
                <c:pt idx="336">
                  <c:v>1.5266118813772642</c:v>
                </c:pt>
                <c:pt idx="337">
                  <c:v>1.4863768526879384</c:v>
                </c:pt>
                <c:pt idx="338">
                  <c:v>1.4977337211874275</c:v>
                </c:pt>
                <c:pt idx="339">
                  <c:v>1.5192957142498238</c:v>
                </c:pt>
                <c:pt idx="340">
                  <c:v>1.5208554962403591</c:v>
                </c:pt>
                <c:pt idx="341">
                  <c:v>1.3752329405631869</c:v>
                </c:pt>
                <c:pt idx="342">
                  <c:v>1.3373792976077501</c:v>
                </c:pt>
                <c:pt idx="343">
                  <c:v>1.4313793510606951</c:v>
                </c:pt>
                <c:pt idx="344">
                  <c:v>1.4436794824377479</c:v>
                </c:pt>
                <c:pt idx="345">
                  <c:v>1.4702935389700809</c:v>
                </c:pt>
                <c:pt idx="346">
                  <c:v>1.5097006496939445</c:v>
                </c:pt>
                <c:pt idx="347">
                  <c:v>1.5216572675227089</c:v>
                </c:pt>
                <c:pt idx="348">
                  <c:v>1.3760439080000268</c:v>
                </c:pt>
                <c:pt idx="349">
                  <c:v>1.3426439668396362</c:v>
                </c:pt>
                <c:pt idx="350">
                  <c:v>1.4365006693465412</c:v>
                </c:pt>
                <c:pt idx="351">
                  <c:v>1.4628611284150066</c:v>
                </c:pt>
                <c:pt idx="352">
                  <c:v>1.5128562204881051</c:v>
                </c:pt>
                <c:pt idx="353">
                  <c:v>1.5618241730322706</c:v>
                </c:pt>
                <c:pt idx="354">
                  <c:v>1.604393202538676</c:v>
                </c:pt>
                <c:pt idx="355">
                  <c:v>1.5445736767245841</c:v>
                </c:pt>
                <c:pt idx="356">
                  <c:v>1.4976477532606216</c:v>
                </c:pt>
                <c:pt idx="357">
                  <c:v>1.5106315028448574</c:v>
                </c:pt>
                <c:pt idx="358">
                  <c:v>1.4498421379682314</c:v>
                </c:pt>
                <c:pt idx="359">
                  <c:v>1.2540645849789436</c:v>
                </c:pt>
                <c:pt idx="360">
                  <c:v>1.458066842219401</c:v>
                </c:pt>
                <c:pt idx="361">
                  <c:v>1.5757237553482215</c:v>
                </c:pt>
                <c:pt idx="362">
                  <c:v>1.4935931151159356</c:v>
                </c:pt>
                <c:pt idx="363">
                  <c:v>1.4660448765604157</c:v>
                </c:pt>
                <c:pt idx="364">
                  <c:v>1.4664280041181228</c:v>
                </c:pt>
                <c:pt idx="365">
                  <c:v>1.4364230183858906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6B9-E54A-B497-D37C9E76DB04}"/>
            </c:ext>
          </c:extLst>
        </c:ser>
        <c:ser>
          <c:idx val="1"/>
          <c:order val="1"/>
          <c:tx>
            <c:v>2020</c:v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Aviation!$B$3:$B$368</c:f>
              <c:numCache>
                <c:formatCode>m/d/yy</c:formatCode>
                <c:ptCount val="366"/>
                <c:pt idx="0">
                  <c:v>43466</c:v>
                </c:pt>
                <c:pt idx="1">
                  <c:v>43467</c:v>
                </c:pt>
                <c:pt idx="2">
                  <c:v>43468</c:v>
                </c:pt>
                <c:pt idx="3">
                  <c:v>43469</c:v>
                </c:pt>
                <c:pt idx="4">
                  <c:v>43470</c:v>
                </c:pt>
                <c:pt idx="5">
                  <c:v>43471</c:v>
                </c:pt>
                <c:pt idx="6">
                  <c:v>43472</c:v>
                </c:pt>
                <c:pt idx="7">
                  <c:v>43473</c:v>
                </c:pt>
                <c:pt idx="8">
                  <c:v>43474</c:v>
                </c:pt>
                <c:pt idx="9">
                  <c:v>43475</c:v>
                </c:pt>
                <c:pt idx="10">
                  <c:v>43476</c:v>
                </c:pt>
                <c:pt idx="11">
                  <c:v>43477</c:v>
                </c:pt>
                <c:pt idx="12">
                  <c:v>43478</c:v>
                </c:pt>
                <c:pt idx="13">
                  <c:v>43479</c:v>
                </c:pt>
                <c:pt idx="14">
                  <c:v>43480</c:v>
                </c:pt>
                <c:pt idx="15">
                  <c:v>43481</c:v>
                </c:pt>
                <c:pt idx="16">
                  <c:v>43482</c:v>
                </c:pt>
                <c:pt idx="17">
                  <c:v>43483</c:v>
                </c:pt>
                <c:pt idx="18">
                  <c:v>43484</c:v>
                </c:pt>
                <c:pt idx="19">
                  <c:v>43485</c:v>
                </c:pt>
                <c:pt idx="20">
                  <c:v>43486</c:v>
                </c:pt>
                <c:pt idx="21">
                  <c:v>43487</c:v>
                </c:pt>
                <c:pt idx="22">
                  <c:v>43488</c:v>
                </c:pt>
                <c:pt idx="23">
                  <c:v>43489</c:v>
                </c:pt>
                <c:pt idx="24">
                  <c:v>43490</c:v>
                </c:pt>
                <c:pt idx="25">
                  <c:v>43491</c:v>
                </c:pt>
                <c:pt idx="26">
                  <c:v>43492</c:v>
                </c:pt>
                <c:pt idx="27">
                  <c:v>43493</c:v>
                </c:pt>
                <c:pt idx="28">
                  <c:v>43494</c:v>
                </c:pt>
                <c:pt idx="29">
                  <c:v>43495</c:v>
                </c:pt>
                <c:pt idx="30">
                  <c:v>43496</c:v>
                </c:pt>
                <c:pt idx="31">
                  <c:v>43497</c:v>
                </c:pt>
                <c:pt idx="32">
                  <c:v>43498</c:v>
                </c:pt>
                <c:pt idx="33">
                  <c:v>43499</c:v>
                </c:pt>
                <c:pt idx="34">
                  <c:v>43500</c:v>
                </c:pt>
                <c:pt idx="35">
                  <c:v>43501</c:v>
                </c:pt>
                <c:pt idx="36">
                  <c:v>43502</c:v>
                </c:pt>
                <c:pt idx="37">
                  <c:v>43503</c:v>
                </c:pt>
                <c:pt idx="38">
                  <c:v>43504</c:v>
                </c:pt>
                <c:pt idx="39">
                  <c:v>43505</c:v>
                </c:pt>
                <c:pt idx="40">
                  <c:v>43506</c:v>
                </c:pt>
                <c:pt idx="41">
                  <c:v>43507</c:v>
                </c:pt>
                <c:pt idx="42">
                  <c:v>43508</c:v>
                </c:pt>
                <c:pt idx="43">
                  <c:v>43509</c:v>
                </c:pt>
                <c:pt idx="44">
                  <c:v>43510</c:v>
                </c:pt>
                <c:pt idx="45">
                  <c:v>43511</c:v>
                </c:pt>
                <c:pt idx="46">
                  <c:v>43512</c:v>
                </c:pt>
                <c:pt idx="47">
                  <c:v>43513</c:v>
                </c:pt>
                <c:pt idx="48">
                  <c:v>43514</c:v>
                </c:pt>
                <c:pt idx="49">
                  <c:v>43515</c:v>
                </c:pt>
                <c:pt idx="50">
                  <c:v>43516</c:v>
                </c:pt>
                <c:pt idx="51">
                  <c:v>43517</c:v>
                </c:pt>
                <c:pt idx="52">
                  <c:v>43518</c:v>
                </c:pt>
                <c:pt idx="53">
                  <c:v>43519</c:v>
                </c:pt>
                <c:pt idx="54">
                  <c:v>43520</c:v>
                </c:pt>
                <c:pt idx="55">
                  <c:v>43521</c:v>
                </c:pt>
                <c:pt idx="56">
                  <c:v>43522</c:v>
                </c:pt>
                <c:pt idx="57">
                  <c:v>43523</c:v>
                </c:pt>
                <c:pt idx="58">
                  <c:v>43524</c:v>
                </c:pt>
                <c:pt idx="60">
                  <c:v>43525</c:v>
                </c:pt>
                <c:pt idx="61">
                  <c:v>43526</c:v>
                </c:pt>
                <c:pt idx="62">
                  <c:v>43527</c:v>
                </c:pt>
                <c:pt idx="63">
                  <c:v>43528</c:v>
                </c:pt>
                <c:pt idx="64">
                  <c:v>43529</c:v>
                </c:pt>
                <c:pt idx="65">
                  <c:v>43530</c:v>
                </c:pt>
                <c:pt idx="66">
                  <c:v>43531</c:v>
                </c:pt>
                <c:pt idx="67">
                  <c:v>43532</c:v>
                </c:pt>
                <c:pt idx="68">
                  <c:v>43533</c:v>
                </c:pt>
                <c:pt idx="69">
                  <c:v>43534</c:v>
                </c:pt>
                <c:pt idx="70">
                  <c:v>43535</c:v>
                </c:pt>
                <c:pt idx="71">
                  <c:v>43536</c:v>
                </c:pt>
                <c:pt idx="72">
                  <c:v>43537</c:v>
                </c:pt>
                <c:pt idx="73">
                  <c:v>43538</c:v>
                </c:pt>
                <c:pt idx="74">
                  <c:v>43539</c:v>
                </c:pt>
                <c:pt idx="75">
                  <c:v>43540</c:v>
                </c:pt>
                <c:pt idx="76">
                  <c:v>43541</c:v>
                </c:pt>
                <c:pt idx="77">
                  <c:v>43542</c:v>
                </c:pt>
                <c:pt idx="78">
                  <c:v>43543</c:v>
                </c:pt>
                <c:pt idx="79">
                  <c:v>43544</c:v>
                </c:pt>
                <c:pt idx="80">
                  <c:v>43545</c:v>
                </c:pt>
                <c:pt idx="81">
                  <c:v>43546</c:v>
                </c:pt>
                <c:pt idx="82">
                  <c:v>43547</c:v>
                </c:pt>
                <c:pt idx="83">
                  <c:v>43548</c:v>
                </c:pt>
                <c:pt idx="84">
                  <c:v>43549</c:v>
                </c:pt>
                <c:pt idx="85">
                  <c:v>43550</c:v>
                </c:pt>
                <c:pt idx="86">
                  <c:v>43551</c:v>
                </c:pt>
                <c:pt idx="87">
                  <c:v>43552</c:v>
                </c:pt>
                <c:pt idx="88">
                  <c:v>43553</c:v>
                </c:pt>
                <c:pt idx="89">
                  <c:v>43554</c:v>
                </c:pt>
                <c:pt idx="90">
                  <c:v>43555</c:v>
                </c:pt>
                <c:pt idx="91">
                  <c:v>43556</c:v>
                </c:pt>
                <c:pt idx="92">
                  <c:v>43557</c:v>
                </c:pt>
                <c:pt idx="93">
                  <c:v>43558</c:v>
                </c:pt>
                <c:pt idx="94">
                  <c:v>43559</c:v>
                </c:pt>
                <c:pt idx="95">
                  <c:v>43560</c:v>
                </c:pt>
                <c:pt idx="96">
                  <c:v>43561</c:v>
                </c:pt>
                <c:pt idx="97">
                  <c:v>43562</c:v>
                </c:pt>
                <c:pt idx="98">
                  <c:v>43563</c:v>
                </c:pt>
                <c:pt idx="99">
                  <c:v>43564</c:v>
                </c:pt>
                <c:pt idx="100">
                  <c:v>43565</c:v>
                </c:pt>
                <c:pt idx="101">
                  <c:v>43566</c:v>
                </c:pt>
                <c:pt idx="102">
                  <c:v>43567</c:v>
                </c:pt>
                <c:pt idx="103">
                  <c:v>43568</c:v>
                </c:pt>
                <c:pt idx="104">
                  <c:v>43569</c:v>
                </c:pt>
                <c:pt idx="105">
                  <c:v>43570</c:v>
                </c:pt>
                <c:pt idx="106">
                  <c:v>43571</c:v>
                </c:pt>
                <c:pt idx="107">
                  <c:v>43572</c:v>
                </c:pt>
                <c:pt idx="108">
                  <c:v>43573</c:v>
                </c:pt>
                <c:pt idx="109">
                  <c:v>43574</c:v>
                </c:pt>
                <c:pt idx="110">
                  <c:v>43575</c:v>
                </c:pt>
                <c:pt idx="111">
                  <c:v>43576</c:v>
                </c:pt>
                <c:pt idx="112">
                  <c:v>43577</c:v>
                </c:pt>
                <c:pt idx="113">
                  <c:v>43578</c:v>
                </c:pt>
                <c:pt idx="114">
                  <c:v>43579</c:v>
                </c:pt>
                <c:pt idx="115">
                  <c:v>43580</c:v>
                </c:pt>
                <c:pt idx="116">
                  <c:v>43581</c:v>
                </c:pt>
                <c:pt idx="117">
                  <c:v>43582</c:v>
                </c:pt>
                <c:pt idx="118">
                  <c:v>43583</c:v>
                </c:pt>
                <c:pt idx="119">
                  <c:v>43584</c:v>
                </c:pt>
                <c:pt idx="120">
                  <c:v>43585</c:v>
                </c:pt>
                <c:pt idx="121">
                  <c:v>43586</c:v>
                </c:pt>
                <c:pt idx="122">
                  <c:v>43587</c:v>
                </c:pt>
                <c:pt idx="123">
                  <c:v>43588</c:v>
                </c:pt>
                <c:pt idx="124">
                  <c:v>43589</c:v>
                </c:pt>
                <c:pt idx="125">
                  <c:v>43590</c:v>
                </c:pt>
                <c:pt idx="126">
                  <c:v>43591</c:v>
                </c:pt>
                <c:pt idx="127">
                  <c:v>43592</c:v>
                </c:pt>
                <c:pt idx="128">
                  <c:v>43593</c:v>
                </c:pt>
                <c:pt idx="129">
                  <c:v>43594</c:v>
                </c:pt>
                <c:pt idx="130">
                  <c:v>43595</c:v>
                </c:pt>
                <c:pt idx="131">
                  <c:v>43596</c:v>
                </c:pt>
                <c:pt idx="132">
                  <c:v>43597</c:v>
                </c:pt>
                <c:pt idx="133">
                  <c:v>43598</c:v>
                </c:pt>
                <c:pt idx="134">
                  <c:v>43599</c:v>
                </c:pt>
                <c:pt idx="135">
                  <c:v>43600</c:v>
                </c:pt>
                <c:pt idx="136">
                  <c:v>43601</c:v>
                </c:pt>
                <c:pt idx="137">
                  <c:v>43602</c:v>
                </c:pt>
                <c:pt idx="138">
                  <c:v>43603</c:v>
                </c:pt>
                <c:pt idx="139">
                  <c:v>43604</c:v>
                </c:pt>
                <c:pt idx="140">
                  <c:v>43605</c:v>
                </c:pt>
                <c:pt idx="141">
                  <c:v>43606</c:v>
                </c:pt>
                <c:pt idx="142">
                  <c:v>43607</c:v>
                </c:pt>
                <c:pt idx="143">
                  <c:v>43608</c:v>
                </c:pt>
                <c:pt idx="144">
                  <c:v>43609</c:v>
                </c:pt>
                <c:pt idx="145">
                  <c:v>43610</c:v>
                </c:pt>
                <c:pt idx="146">
                  <c:v>43611</c:v>
                </c:pt>
                <c:pt idx="147">
                  <c:v>43612</c:v>
                </c:pt>
                <c:pt idx="148">
                  <c:v>43613</c:v>
                </c:pt>
                <c:pt idx="149">
                  <c:v>43614</c:v>
                </c:pt>
                <c:pt idx="150">
                  <c:v>43615</c:v>
                </c:pt>
                <c:pt idx="151">
                  <c:v>43616</c:v>
                </c:pt>
                <c:pt idx="152">
                  <c:v>43617</c:v>
                </c:pt>
                <c:pt idx="153">
                  <c:v>43618</c:v>
                </c:pt>
                <c:pt idx="154">
                  <c:v>43619</c:v>
                </c:pt>
                <c:pt idx="155">
                  <c:v>43620</c:v>
                </c:pt>
                <c:pt idx="156">
                  <c:v>43621</c:v>
                </c:pt>
                <c:pt idx="157">
                  <c:v>43622</c:v>
                </c:pt>
                <c:pt idx="158">
                  <c:v>43623</c:v>
                </c:pt>
                <c:pt idx="159">
                  <c:v>43624</c:v>
                </c:pt>
                <c:pt idx="160">
                  <c:v>43625</c:v>
                </c:pt>
                <c:pt idx="161">
                  <c:v>43626</c:v>
                </c:pt>
                <c:pt idx="162">
                  <c:v>43627</c:v>
                </c:pt>
                <c:pt idx="163">
                  <c:v>43628</c:v>
                </c:pt>
                <c:pt idx="164">
                  <c:v>43629</c:v>
                </c:pt>
                <c:pt idx="165">
                  <c:v>43630</c:v>
                </c:pt>
                <c:pt idx="166">
                  <c:v>43631</c:v>
                </c:pt>
                <c:pt idx="167">
                  <c:v>43632</c:v>
                </c:pt>
                <c:pt idx="168">
                  <c:v>43633</c:v>
                </c:pt>
                <c:pt idx="169">
                  <c:v>43634</c:v>
                </c:pt>
                <c:pt idx="170">
                  <c:v>43635</c:v>
                </c:pt>
                <c:pt idx="171">
                  <c:v>43636</c:v>
                </c:pt>
                <c:pt idx="172">
                  <c:v>43637</c:v>
                </c:pt>
                <c:pt idx="173">
                  <c:v>43638</c:v>
                </c:pt>
                <c:pt idx="174">
                  <c:v>43639</c:v>
                </c:pt>
                <c:pt idx="175">
                  <c:v>43640</c:v>
                </c:pt>
                <c:pt idx="176">
                  <c:v>43641</c:v>
                </c:pt>
                <c:pt idx="177">
                  <c:v>43642</c:v>
                </c:pt>
                <c:pt idx="178">
                  <c:v>43643</c:v>
                </c:pt>
                <c:pt idx="179">
                  <c:v>43644</c:v>
                </c:pt>
                <c:pt idx="180">
                  <c:v>43645</c:v>
                </c:pt>
                <c:pt idx="181">
                  <c:v>43646</c:v>
                </c:pt>
                <c:pt idx="182">
                  <c:v>43647</c:v>
                </c:pt>
                <c:pt idx="183">
                  <c:v>43648</c:v>
                </c:pt>
                <c:pt idx="184">
                  <c:v>43649</c:v>
                </c:pt>
                <c:pt idx="185">
                  <c:v>43650</c:v>
                </c:pt>
                <c:pt idx="186">
                  <c:v>43651</c:v>
                </c:pt>
                <c:pt idx="187">
                  <c:v>43652</c:v>
                </c:pt>
                <c:pt idx="188">
                  <c:v>43653</c:v>
                </c:pt>
                <c:pt idx="189">
                  <c:v>43654</c:v>
                </c:pt>
                <c:pt idx="190">
                  <c:v>43655</c:v>
                </c:pt>
                <c:pt idx="191">
                  <c:v>43656</c:v>
                </c:pt>
                <c:pt idx="192">
                  <c:v>43657</c:v>
                </c:pt>
                <c:pt idx="193">
                  <c:v>43658</c:v>
                </c:pt>
                <c:pt idx="194">
                  <c:v>43659</c:v>
                </c:pt>
                <c:pt idx="195">
                  <c:v>43660</c:v>
                </c:pt>
                <c:pt idx="196">
                  <c:v>43661</c:v>
                </c:pt>
                <c:pt idx="197">
                  <c:v>43662</c:v>
                </c:pt>
                <c:pt idx="198">
                  <c:v>43663</c:v>
                </c:pt>
                <c:pt idx="199">
                  <c:v>43664</c:v>
                </c:pt>
                <c:pt idx="200">
                  <c:v>43665</c:v>
                </c:pt>
                <c:pt idx="201">
                  <c:v>43666</c:v>
                </c:pt>
                <c:pt idx="202">
                  <c:v>43667</c:v>
                </c:pt>
                <c:pt idx="203">
                  <c:v>43668</c:v>
                </c:pt>
                <c:pt idx="204">
                  <c:v>43669</c:v>
                </c:pt>
                <c:pt idx="205">
                  <c:v>43670</c:v>
                </c:pt>
                <c:pt idx="206">
                  <c:v>43671</c:v>
                </c:pt>
                <c:pt idx="207">
                  <c:v>43672</c:v>
                </c:pt>
                <c:pt idx="208">
                  <c:v>43673</c:v>
                </c:pt>
                <c:pt idx="209">
                  <c:v>43674</c:v>
                </c:pt>
                <c:pt idx="210">
                  <c:v>43675</c:v>
                </c:pt>
                <c:pt idx="211">
                  <c:v>43676</c:v>
                </c:pt>
                <c:pt idx="212">
                  <c:v>43677</c:v>
                </c:pt>
                <c:pt idx="213">
                  <c:v>43678</c:v>
                </c:pt>
                <c:pt idx="214">
                  <c:v>43679</c:v>
                </c:pt>
                <c:pt idx="215">
                  <c:v>43680</c:v>
                </c:pt>
                <c:pt idx="216">
                  <c:v>43681</c:v>
                </c:pt>
                <c:pt idx="217">
                  <c:v>43682</c:v>
                </c:pt>
                <c:pt idx="218">
                  <c:v>43683</c:v>
                </c:pt>
                <c:pt idx="219">
                  <c:v>43684</c:v>
                </c:pt>
                <c:pt idx="220">
                  <c:v>43685</c:v>
                </c:pt>
                <c:pt idx="221">
                  <c:v>43686</c:v>
                </c:pt>
                <c:pt idx="222">
                  <c:v>43687</c:v>
                </c:pt>
                <c:pt idx="223">
                  <c:v>43688</c:v>
                </c:pt>
                <c:pt idx="224">
                  <c:v>43689</c:v>
                </c:pt>
                <c:pt idx="225">
                  <c:v>43690</c:v>
                </c:pt>
                <c:pt idx="226">
                  <c:v>43691</c:v>
                </c:pt>
                <c:pt idx="227">
                  <c:v>43692</c:v>
                </c:pt>
                <c:pt idx="228">
                  <c:v>43693</c:v>
                </c:pt>
                <c:pt idx="229">
                  <c:v>43694</c:v>
                </c:pt>
                <c:pt idx="230">
                  <c:v>43695</c:v>
                </c:pt>
                <c:pt idx="231">
                  <c:v>43696</c:v>
                </c:pt>
                <c:pt idx="232">
                  <c:v>43697</c:v>
                </c:pt>
                <c:pt idx="233">
                  <c:v>43698</c:v>
                </c:pt>
                <c:pt idx="234">
                  <c:v>43699</c:v>
                </c:pt>
                <c:pt idx="235">
                  <c:v>43700</c:v>
                </c:pt>
                <c:pt idx="236">
                  <c:v>43701</c:v>
                </c:pt>
                <c:pt idx="237">
                  <c:v>43702</c:v>
                </c:pt>
                <c:pt idx="238">
                  <c:v>43703</c:v>
                </c:pt>
                <c:pt idx="239">
                  <c:v>43704</c:v>
                </c:pt>
                <c:pt idx="240">
                  <c:v>43705</c:v>
                </c:pt>
                <c:pt idx="241">
                  <c:v>43706</c:v>
                </c:pt>
                <c:pt idx="242">
                  <c:v>43707</c:v>
                </c:pt>
                <c:pt idx="243">
                  <c:v>43708</c:v>
                </c:pt>
                <c:pt idx="244">
                  <c:v>43709</c:v>
                </c:pt>
                <c:pt idx="245">
                  <c:v>43710</c:v>
                </c:pt>
                <c:pt idx="246">
                  <c:v>43711</c:v>
                </c:pt>
                <c:pt idx="247">
                  <c:v>43712</c:v>
                </c:pt>
                <c:pt idx="248">
                  <c:v>43713</c:v>
                </c:pt>
                <c:pt idx="249">
                  <c:v>43714</c:v>
                </c:pt>
                <c:pt idx="250">
                  <c:v>43715</c:v>
                </c:pt>
                <c:pt idx="251">
                  <c:v>43716</c:v>
                </c:pt>
                <c:pt idx="252">
                  <c:v>43717</c:v>
                </c:pt>
                <c:pt idx="253">
                  <c:v>43718</c:v>
                </c:pt>
                <c:pt idx="254">
                  <c:v>43719</c:v>
                </c:pt>
                <c:pt idx="255">
                  <c:v>43720</c:v>
                </c:pt>
                <c:pt idx="256">
                  <c:v>43721</c:v>
                </c:pt>
                <c:pt idx="257">
                  <c:v>43722</c:v>
                </c:pt>
                <c:pt idx="258">
                  <c:v>43723</c:v>
                </c:pt>
                <c:pt idx="259">
                  <c:v>43724</c:v>
                </c:pt>
                <c:pt idx="260">
                  <c:v>43725</c:v>
                </c:pt>
                <c:pt idx="261">
                  <c:v>43726</c:v>
                </c:pt>
                <c:pt idx="262">
                  <c:v>43727</c:v>
                </c:pt>
                <c:pt idx="263">
                  <c:v>43728</c:v>
                </c:pt>
                <c:pt idx="264">
                  <c:v>43729</c:v>
                </c:pt>
                <c:pt idx="265">
                  <c:v>43730</c:v>
                </c:pt>
                <c:pt idx="266">
                  <c:v>43731</c:v>
                </c:pt>
                <c:pt idx="267">
                  <c:v>43732</c:v>
                </c:pt>
                <c:pt idx="268">
                  <c:v>43733</c:v>
                </c:pt>
                <c:pt idx="269">
                  <c:v>43734</c:v>
                </c:pt>
                <c:pt idx="270">
                  <c:v>43735</c:v>
                </c:pt>
                <c:pt idx="271">
                  <c:v>43736</c:v>
                </c:pt>
                <c:pt idx="272">
                  <c:v>43737</c:v>
                </c:pt>
                <c:pt idx="273">
                  <c:v>43738</c:v>
                </c:pt>
                <c:pt idx="274">
                  <c:v>43739</c:v>
                </c:pt>
                <c:pt idx="275">
                  <c:v>43740</c:v>
                </c:pt>
                <c:pt idx="276">
                  <c:v>43741</c:v>
                </c:pt>
                <c:pt idx="277">
                  <c:v>43742</c:v>
                </c:pt>
                <c:pt idx="278">
                  <c:v>43743</c:v>
                </c:pt>
                <c:pt idx="279">
                  <c:v>43744</c:v>
                </c:pt>
                <c:pt idx="280">
                  <c:v>43745</c:v>
                </c:pt>
                <c:pt idx="281">
                  <c:v>43746</c:v>
                </c:pt>
                <c:pt idx="282">
                  <c:v>43747</c:v>
                </c:pt>
                <c:pt idx="283">
                  <c:v>43748</c:v>
                </c:pt>
                <c:pt idx="284">
                  <c:v>43749</c:v>
                </c:pt>
                <c:pt idx="285">
                  <c:v>43750</c:v>
                </c:pt>
                <c:pt idx="286">
                  <c:v>43751</c:v>
                </c:pt>
                <c:pt idx="287">
                  <c:v>43752</c:v>
                </c:pt>
                <c:pt idx="288">
                  <c:v>43753</c:v>
                </c:pt>
                <c:pt idx="289">
                  <c:v>43754</c:v>
                </c:pt>
                <c:pt idx="290">
                  <c:v>43755</c:v>
                </c:pt>
                <c:pt idx="291">
                  <c:v>43756</c:v>
                </c:pt>
                <c:pt idx="292">
                  <c:v>43757</c:v>
                </c:pt>
                <c:pt idx="293">
                  <c:v>43758</c:v>
                </c:pt>
                <c:pt idx="294">
                  <c:v>43759</c:v>
                </c:pt>
                <c:pt idx="295">
                  <c:v>43760</c:v>
                </c:pt>
                <c:pt idx="296">
                  <c:v>43761</c:v>
                </c:pt>
                <c:pt idx="297">
                  <c:v>43762</c:v>
                </c:pt>
                <c:pt idx="298">
                  <c:v>43763</c:v>
                </c:pt>
                <c:pt idx="299">
                  <c:v>43764</c:v>
                </c:pt>
                <c:pt idx="300">
                  <c:v>43765</c:v>
                </c:pt>
                <c:pt idx="301">
                  <c:v>43766</c:v>
                </c:pt>
                <c:pt idx="302">
                  <c:v>43767</c:v>
                </c:pt>
                <c:pt idx="303">
                  <c:v>43768</c:v>
                </c:pt>
                <c:pt idx="304">
                  <c:v>43769</c:v>
                </c:pt>
                <c:pt idx="305">
                  <c:v>43770</c:v>
                </c:pt>
                <c:pt idx="306">
                  <c:v>43771</c:v>
                </c:pt>
                <c:pt idx="307">
                  <c:v>43772</c:v>
                </c:pt>
                <c:pt idx="308">
                  <c:v>43773</c:v>
                </c:pt>
                <c:pt idx="309">
                  <c:v>43774</c:v>
                </c:pt>
                <c:pt idx="310">
                  <c:v>43775</c:v>
                </c:pt>
                <c:pt idx="311">
                  <c:v>43776</c:v>
                </c:pt>
                <c:pt idx="312">
                  <c:v>43777</c:v>
                </c:pt>
                <c:pt idx="313">
                  <c:v>43778</c:v>
                </c:pt>
                <c:pt idx="314">
                  <c:v>43779</c:v>
                </c:pt>
                <c:pt idx="315">
                  <c:v>43780</c:v>
                </c:pt>
                <c:pt idx="316">
                  <c:v>43781</c:v>
                </c:pt>
                <c:pt idx="317">
                  <c:v>43782</c:v>
                </c:pt>
                <c:pt idx="318">
                  <c:v>43783</c:v>
                </c:pt>
                <c:pt idx="319">
                  <c:v>43784</c:v>
                </c:pt>
                <c:pt idx="320">
                  <c:v>43785</c:v>
                </c:pt>
                <c:pt idx="321">
                  <c:v>43786</c:v>
                </c:pt>
                <c:pt idx="322">
                  <c:v>43787</c:v>
                </c:pt>
                <c:pt idx="323">
                  <c:v>43788</c:v>
                </c:pt>
                <c:pt idx="324">
                  <c:v>43789</c:v>
                </c:pt>
                <c:pt idx="325">
                  <c:v>43790</c:v>
                </c:pt>
                <c:pt idx="326">
                  <c:v>43791</c:v>
                </c:pt>
                <c:pt idx="327">
                  <c:v>43792</c:v>
                </c:pt>
                <c:pt idx="328">
                  <c:v>43793</c:v>
                </c:pt>
                <c:pt idx="329">
                  <c:v>43794</c:v>
                </c:pt>
                <c:pt idx="330">
                  <c:v>43795</c:v>
                </c:pt>
                <c:pt idx="331">
                  <c:v>43796</c:v>
                </c:pt>
                <c:pt idx="332">
                  <c:v>43797</c:v>
                </c:pt>
                <c:pt idx="333">
                  <c:v>43798</c:v>
                </c:pt>
                <c:pt idx="334">
                  <c:v>43799</c:v>
                </c:pt>
                <c:pt idx="335">
                  <c:v>43800</c:v>
                </c:pt>
                <c:pt idx="336">
                  <c:v>43801</c:v>
                </c:pt>
                <c:pt idx="337">
                  <c:v>43802</c:v>
                </c:pt>
                <c:pt idx="338">
                  <c:v>43803</c:v>
                </c:pt>
                <c:pt idx="339">
                  <c:v>43804</c:v>
                </c:pt>
                <c:pt idx="340">
                  <c:v>43805</c:v>
                </c:pt>
                <c:pt idx="341">
                  <c:v>43806</c:v>
                </c:pt>
                <c:pt idx="342">
                  <c:v>43807</c:v>
                </c:pt>
                <c:pt idx="343">
                  <c:v>43808</c:v>
                </c:pt>
                <c:pt idx="344">
                  <c:v>43809</c:v>
                </c:pt>
                <c:pt idx="345">
                  <c:v>43810</c:v>
                </c:pt>
                <c:pt idx="346">
                  <c:v>43811</c:v>
                </c:pt>
                <c:pt idx="347">
                  <c:v>43812</c:v>
                </c:pt>
                <c:pt idx="348">
                  <c:v>43813</c:v>
                </c:pt>
                <c:pt idx="349">
                  <c:v>43814</c:v>
                </c:pt>
                <c:pt idx="350">
                  <c:v>43815</c:v>
                </c:pt>
                <c:pt idx="351">
                  <c:v>43816</c:v>
                </c:pt>
                <c:pt idx="352">
                  <c:v>43817</c:v>
                </c:pt>
                <c:pt idx="353">
                  <c:v>43818</c:v>
                </c:pt>
                <c:pt idx="354">
                  <c:v>43819</c:v>
                </c:pt>
                <c:pt idx="355">
                  <c:v>43820</c:v>
                </c:pt>
                <c:pt idx="356">
                  <c:v>43821</c:v>
                </c:pt>
                <c:pt idx="357">
                  <c:v>43822</c:v>
                </c:pt>
                <c:pt idx="358">
                  <c:v>43823</c:v>
                </c:pt>
                <c:pt idx="359">
                  <c:v>43824</c:v>
                </c:pt>
                <c:pt idx="360">
                  <c:v>43825</c:v>
                </c:pt>
                <c:pt idx="361">
                  <c:v>43826</c:v>
                </c:pt>
                <c:pt idx="362">
                  <c:v>43827</c:v>
                </c:pt>
                <c:pt idx="363">
                  <c:v>43828</c:v>
                </c:pt>
                <c:pt idx="364">
                  <c:v>43829</c:v>
                </c:pt>
                <c:pt idx="365">
                  <c:v>43830</c:v>
                </c:pt>
              </c:numCache>
            </c:numRef>
          </c:cat>
          <c:val>
            <c:numRef>
              <c:f>Aviation!$W$3:$W$368</c:f>
              <c:numCache>
                <c:formatCode>0.00</c:formatCode>
                <c:ptCount val="366"/>
                <c:pt idx="0">
                  <c:v>1.2922648677113644</c:v>
                </c:pt>
                <c:pt idx="1">
                  <c:v>1.4702322255413667</c:v>
                </c:pt>
                <c:pt idx="2">
                  <c:v>1.5310288982052644</c:v>
                </c:pt>
                <c:pt idx="3">
                  <c:v>1.4735501474688899</c:v>
                </c:pt>
                <c:pt idx="4">
                  <c:v>1.4940239615917612</c:v>
                </c:pt>
                <c:pt idx="5">
                  <c:v>1.4994063365333672</c:v>
                </c:pt>
                <c:pt idx="6">
                  <c:v>1.4564926307948585</c:v>
                </c:pt>
                <c:pt idx="7">
                  <c:v>1.2673065223789868</c:v>
                </c:pt>
                <c:pt idx="8">
                  <c:v>1.4178183053503992</c:v>
                </c:pt>
                <c:pt idx="9">
                  <c:v>1.5045258705768734</c:v>
                </c:pt>
                <c:pt idx="10">
                  <c:v>1.3518427824834807</c:v>
                </c:pt>
                <c:pt idx="11">
                  <c:v>1.3596864109022486</c:v>
                </c:pt>
                <c:pt idx="12">
                  <c:v>1.463285210216297</c:v>
                </c:pt>
                <c:pt idx="13">
                  <c:v>1.4682175391207397</c:v>
                </c:pt>
                <c:pt idx="14">
                  <c:v>1.4867837641835016</c:v>
                </c:pt>
                <c:pt idx="15">
                  <c:v>1.5090368292358973</c:v>
                </c:pt>
                <c:pt idx="16">
                  <c:v>1.5326354749463256</c:v>
                </c:pt>
                <c:pt idx="17">
                  <c:v>1.3687854726086459</c:v>
                </c:pt>
                <c:pt idx="18">
                  <c:v>1.3333373525357139</c:v>
                </c:pt>
                <c:pt idx="19">
                  <c:v>1.4703929874317816</c:v>
                </c:pt>
                <c:pt idx="20">
                  <c:v>1.4987956400520868</c:v>
                </c:pt>
                <c:pt idx="21">
                  <c:v>1.4745666756986073</c:v>
                </c:pt>
                <c:pt idx="22">
                  <c:v>1.5061819841293411</c:v>
                </c:pt>
                <c:pt idx="23">
                  <c:v>1.4850798969517696</c:v>
                </c:pt>
                <c:pt idx="24">
                  <c:v>1.3415741184689218</c:v>
                </c:pt>
                <c:pt idx="25">
                  <c:v>1.3298530427090902</c:v>
                </c:pt>
                <c:pt idx="26">
                  <c:v>1.4357022785199427</c:v>
                </c:pt>
                <c:pt idx="27">
                  <c:v>1.4101118633548992</c:v>
                </c:pt>
                <c:pt idx="28">
                  <c:v>1.3844782542885155</c:v>
                </c:pt>
                <c:pt idx="29">
                  <c:v>1.4092378250985766</c:v>
                </c:pt>
                <c:pt idx="30">
                  <c:v>1.4032435664002572</c:v>
                </c:pt>
                <c:pt idx="31">
                  <c:v>1.2381978747626803</c:v>
                </c:pt>
                <c:pt idx="32">
                  <c:v>1.1928433197117865</c:v>
                </c:pt>
                <c:pt idx="33">
                  <c:v>1.28212920380365</c:v>
                </c:pt>
                <c:pt idx="34">
                  <c:v>1.2716998428501496</c:v>
                </c:pt>
                <c:pt idx="35">
                  <c:v>1.2524582774570794</c:v>
                </c:pt>
                <c:pt idx="36">
                  <c:v>1.259012978807841</c:v>
                </c:pt>
                <c:pt idx="37">
                  <c:v>1.3085210446778974</c:v>
                </c:pt>
                <c:pt idx="38">
                  <c:v>1.2107256348547732</c:v>
                </c:pt>
                <c:pt idx="39">
                  <c:v>1.1815759666664993</c:v>
                </c:pt>
                <c:pt idx="40">
                  <c:v>1.2575671775977488</c:v>
                </c:pt>
                <c:pt idx="41">
                  <c:v>1.2235208889366598</c:v>
                </c:pt>
                <c:pt idx="42">
                  <c:v>1.2313641920396099</c:v>
                </c:pt>
                <c:pt idx="43">
                  <c:v>1.2533709845176564</c:v>
                </c:pt>
                <c:pt idx="44">
                  <c:v>1.3574782614805614</c:v>
                </c:pt>
                <c:pt idx="45">
                  <c:v>1.1954969330728089</c:v>
                </c:pt>
                <c:pt idx="46">
                  <c:v>1.1242608230078204</c:v>
                </c:pt>
                <c:pt idx="47">
                  <c:v>1.2296607485748214</c:v>
                </c:pt>
                <c:pt idx="48">
                  <c:v>1.2642134262896891</c:v>
                </c:pt>
                <c:pt idx="49">
                  <c:v>1.2784306948108364</c:v>
                </c:pt>
                <c:pt idx="50">
                  <c:v>1.2844000872825538</c:v>
                </c:pt>
                <c:pt idx="51">
                  <c:v>1.3158167879253442</c:v>
                </c:pt>
                <c:pt idx="52">
                  <c:v>1.1994999033492393</c:v>
                </c:pt>
                <c:pt idx="53">
                  <c:v>1.1791864566916517</c:v>
                </c:pt>
                <c:pt idx="54">
                  <c:v>1.2531690911120621</c:v>
                </c:pt>
                <c:pt idx="55">
                  <c:v>1.2478662092262969</c:v>
                </c:pt>
                <c:pt idx="56">
                  <c:v>1.2768238627772857</c:v>
                </c:pt>
                <c:pt idx="57">
                  <c:v>1.3129765175453887</c:v>
                </c:pt>
                <c:pt idx="58">
                  <c:v>1.3510665367414265</c:v>
                </c:pt>
                <c:pt idx="59">
                  <c:v>1.213370416648659</c:v>
                </c:pt>
                <c:pt idx="60">
                  <c:v>1.2374205413537069</c:v>
                </c:pt>
                <c:pt idx="61">
                  <c:v>1.2954883263499963</c:v>
                </c:pt>
                <c:pt idx="62">
                  <c:v>1.269320424894542</c:v>
                </c:pt>
                <c:pt idx="63">
                  <c:v>1.2810295530692895</c:v>
                </c:pt>
                <c:pt idx="64">
                  <c:v>1.3117109608647137</c:v>
                </c:pt>
                <c:pt idx="65">
                  <c:v>1.3410326497252194</c:v>
                </c:pt>
                <c:pt idx="66">
                  <c:v>1.2094085376711707</c:v>
                </c:pt>
                <c:pt idx="67">
                  <c:v>1.2454675074762855</c:v>
                </c:pt>
                <c:pt idx="68">
                  <c:v>1.2626507435942098</c:v>
                </c:pt>
                <c:pt idx="69">
                  <c:v>1.2584444191326492</c:v>
                </c:pt>
                <c:pt idx="70">
                  <c:v>1.2823033102050894</c:v>
                </c:pt>
                <c:pt idx="71">
                  <c:v>1.3038587715676124</c:v>
                </c:pt>
                <c:pt idx="72">
                  <c:v>1.3288029372967674</c:v>
                </c:pt>
                <c:pt idx="73">
                  <c:v>1.2347750162968363</c:v>
                </c:pt>
                <c:pt idx="74">
                  <c:v>1.2339265471174892</c:v>
                </c:pt>
                <c:pt idx="75">
                  <c:v>1.2318928401942302</c:v>
                </c:pt>
                <c:pt idx="76">
                  <c:v>1.2085303158077108</c:v>
                </c:pt>
                <c:pt idx="77">
                  <c:v>1.1454162117007742</c:v>
                </c:pt>
                <c:pt idx="78">
                  <c:v>1.0833511277490324</c:v>
                </c:pt>
                <c:pt idx="79">
                  <c:v>1.0526819124847613</c:v>
                </c:pt>
                <c:pt idx="80">
                  <c:v>0.96008088920440571</c:v>
                </c:pt>
                <c:pt idx="81">
                  <c:v>0.87573539721490457</c:v>
                </c:pt>
                <c:pt idx="82">
                  <c:v>0.80219757591245067</c:v>
                </c:pt>
                <c:pt idx="83">
                  <c:v>0.7697432567344028</c:v>
                </c:pt>
                <c:pt idx="84">
                  <c:v>0.71053935406252833</c:v>
                </c:pt>
                <c:pt idx="85">
                  <c:v>0.67013834826840391</c:v>
                </c:pt>
                <c:pt idx="86">
                  <c:v>0.64183418735186781</c:v>
                </c:pt>
                <c:pt idx="87">
                  <c:v>0.58329818288551327</c:v>
                </c:pt>
                <c:pt idx="88">
                  <c:v>0.56677429875861529</c:v>
                </c:pt>
                <c:pt idx="89">
                  <c:v>0.53035046783626028</c:v>
                </c:pt>
                <c:pt idx="90">
                  <c:v>0.55836716168971978</c:v>
                </c:pt>
                <c:pt idx="91">
                  <c:v>0.54253087524670773</c:v>
                </c:pt>
                <c:pt idx="92">
                  <c:v>0.50305770958917917</c:v>
                </c:pt>
                <c:pt idx="93">
                  <c:v>0.50988133382963674</c:v>
                </c:pt>
                <c:pt idx="94">
                  <c:v>0.44065167403835159</c:v>
                </c:pt>
                <c:pt idx="95">
                  <c:v>0.43098140104674748</c:v>
                </c:pt>
                <c:pt idx="96">
                  <c:v>0.45108261142056977</c:v>
                </c:pt>
                <c:pt idx="97">
                  <c:v>0.46561217945329419</c:v>
                </c:pt>
                <c:pt idx="98">
                  <c:v>0.46816729157806425</c:v>
                </c:pt>
                <c:pt idx="99">
                  <c:v>0.45390246903690884</c:v>
                </c:pt>
                <c:pt idx="100">
                  <c:v>0.46163878158493227</c:v>
                </c:pt>
                <c:pt idx="101">
                  <c:v>0.40774438787509154</c:v>
                </c:pt>
                <c:pt idx="102">
                  <c:v>0.3787218222087731</c:v>
                </c:pt>
                <c:pt idx="103">
                  <c:v>0.3903424316651683</c:v>
                </c:pt>
                <c:pt idx="104">
                  <c:v>0.41858389791660366</c:v>
                </c:pt>
                <c:pt idx="105">
                  <c:v>0.4296958166938859</c:v>
                </c:pt>
                <c:pt idx="106">
                  <c:v>0.3952989983885607</c:v>
                </c:pt>
                <c:pt idx="107">
                  <c:v>0.39908306540047983</c:v>
                </c:pt>
                <c:pt idx="108">
                  <c:v>0.36215737145932991</c:v>
                </c:pt>
                <c:pt idx="109">
                  <c:v>0.34563354062476098</c:v>
                </c:pt>
                <c:pt idx="110">
                  <c:v>0.36572022790056447</c:v>
                </c:pt>
                <c:pt idx="111">
                  <c:v>0.3910302468283085</c:v>
                </c:pt>
                <c:pt idx="112">
                  <c:v>0.4151864686764114</c:v>
                </c:pt>
                <c:pt idx="113">
                  <c:v>0.41268938412569961</c:v>
                </c:pt>
                <c:pt idx="114">
                  <c:v>0.42410684311038382</c:v>
                </c:pt>
                <c:pt idx="115">
                  <c:v>0.38872173626161921</c:v>
                </c:pt>
                <c:pt idx="116">
                  <c:v>0.36953677085976822</c:v>
                </c:pt>
                <c:pt idx="117">
                  <c:v>0.37955246289377509</c:v>
                </c:pt>
                <c:pt idx="118">
                  <c:v>0.41580410630900039</c:v>
                </c:pt>
                <c:pt idx="119">
                  <c:v>0.44787914575826482</c:v>
                </c:pt>
                <c:pt idx="120">
                  <c:v>0.4744234610301804</c:v>
                </c:pt>
                <c:pt idx="121">
                  <c:v>0.48235797487998155</c:v>
                </c:pt>
                <c:pt idx="122">
                  <c:v>0.40218254686803145</c:v>
                </c:pt>
                <c:pt idx="123">
                  <c:v>0.39883996228148877</c:v>
                </c:pt>
                <c:pt idx="124">
                  <c:v>0.41584571170589035</c:v>
                </c:pt>
                <c:pt idx="125">
                  <c:v>0.4787144147623848</c:v>
                </c:pt>
                <c:pt idx="126">
                  <c:v>0.47560111796774351</c:v>
                </c:pt>
                <c:pt idx="127">
                  <c:v>0.48778550967002382</c:v>
                </c:pt>
                <c:pt idx="128">
                  <c:v>0.50029929826786623</c:v>
                </c:pt>
                <c:pt idx="129">
                  <c:v>0.44741041121045128</c:v>
                </c:pt>
                <c:pt idx="130">
                  <c:v>0.43990817399152649</c:v>
                </c:pt>
                <c:pt idx="131">
                  <c:v>0.44983203000637462</c:v>
                </c:pt>
                <c:pt idx="132">
                  <c:v>0.46586673181365934</c:v>
                </c:pt>
                <c:pt idx="133">
                  <c:v>0.48769631056506496</c:v>
                </c:pt>
                <c:pt idx="134">
                  <c:v>0.49926621116683889</c:v>
                </c:pt>
                <c:pt idx="135">
                  <c:v>0.52335554720445532</c:v>
                </c:pt>
                <c:pt idx="136">
                  <c:v>0.46540553935387663</c:v>
                </c:pt>
                <c:pt idx="137">
                  <c:v>0.47346373379086998</c:v>
                </c:pt>
                <c:pt idx="138">
                  <c:v>0.46457150788864748</c:v>
                </c:pt>
                <c:pt idx="139">
                  <c:v>0.48678837631102417</c:v>
                </c:pt>
                <c:pt idx="140">
                  <c:v>0.53235812437425856</c:v>
                </c:pt>
                <c:pt idx="141">
                  <c:v>0.54789540502856082</c:v>
                </c:pt>
                <c:pt idx="142">
                  <c:v>0.56590745340690873</c:v>
                </c:pt>
                <c:pt idx="143">
                  <c:v>0.48850625952893206</c:v>
                </c:pt>
                <c:pt idx="144">
                  <c:v>0.47057633186601122</c:v>
                </c:pt>
                <c:pt idx="145">
                  <c:v>0.48478285198634979</c:v>
                </c:pt>
                <c:pt idx="146">
                  <c:v>0.5028810807496944</c:v>
                </c:pt>
                <c:pt idx="147">
                  <c:v>0.54726713155679818</c:v>
                </c:pt>
                <c:pt idx="148">
                  <c:v>0.55969437486162887</c:v>
                </c:pt>
                <c:pt idx="149">
                  <c:v>0.5858665971269289</c:v>
                </c:pt>
                <c:pt idx="150">
                  <c:v>0.51451795369873898</c:v>
                </c:pt>
                <c:pt idx="151">
                  <c:v>0.51439288557275842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6B9-E54A-B497-D37C9E76DB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39330287"/>
        <c:axId val="2139230591"/>
      </c:lineChart>
      <c:dateAx>
        <c:axId val="2139330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mmm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N"/>
          </a:p>
        </c:txPr>
        <c:crossAx val="2139230591"/>
        <c:crosses val="autoZero"/>
        <c:auto val="1"/>
        <c:lblOffset val="100"/>
        <c:baseTimeUnit val="days"/>
        <c:majorUnit val="1"/>
        <c:majorTimeUnit val="months"/>
      </c:dateAx>
      <c:valAx>
        <c:axId val="2139230591"/>
        <c:scaling>
          <c:orientation val="minMax"/>
        </c:scaling>
        <c:delete val="0"/>
        <c:axPos val="l"/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N"/>
          </a:p>
        </c:txPr>
        <c:crossAx val="21393302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4886877964776746"/>
          <c:y val="0.16255762467154694"/>
          <c:w val="0.25223543711241925"/>
          <c:h val="4.6989719066757009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7" Type="http://schemas.openxmlformats.org/officeDocument/2006/relationships/chart" Target="../charts/chart10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Relationship Id="rId6" Type="http://schemas.openxmlformats.org/officeDocument/2006/relationships/chart" Target="../charts/chart9.xml"/><Relationship Id="rId5" Type="http://schemas.openxmlformats.org/officeDocument/2006/relationships/chart" Target="../charts/chart8.xml"/><Relationship Id="rId4" Type="http://schemas.openxmlformats.org/officeDocument/2006/relationships/chart" Target="../charts/chart7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10160</xdr:colOff>
      <xdr:row>46</xdr:row>
      <xdr:rowOff>32825</xdr:rowOff>
    </xdr:from>
    <xdr:to>
      <xdr:col>33</xdr:col>
      <xdr:colOff>2084</xdr:colOff>
      <xdr:row>68</xdr:row>
      <xdr:rowOff>123295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EA2105D-6A3D-714E-91E2-85546E422E8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829226</xdr:colOff>
      <xdr:row>47</xdr:row>
      <xdr:rowOff>54679</xdr:rowOff>
    </xdr:from>
    <xdr:to>
      <xdr:col>32</xdr:col>
      <xdr:colOff>959240</xdr:colOff>
      <xdr:row>70</xdr:row>
      <xdr:rowOff>22142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FB2A83B-0C73-6F46-BD79-AFE97923F2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18677</xdr:colOff>
      <xdr:row>47</xdr:row>
      <xdr:rowOff>15092</xdr:rowOff>
    </xdr:from>
    <xdr:to>
      <xdr:col>32</xdr:col>
      <xdr:colOff>845747</xdr:colOff>
      <xdr:row>69</xdr:row>
      <xdr:rowOff>183147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553CC01-5648-4548-B9E7-AB76F27A6B1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16933</xdr:colOff>
      <xdr:row>46</xdr:row>
      <xdr:rowOff>63500</xdr:rowOff>
    </xdr:from>
    <xdr:to>
      <xdr:col>35</xdr:col>
      <xdr:colOff>46566</xdr:colOff>
      <xdr:row>68</xdr:row>
      <xdr:rowOff>153970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832F1A1-9071-9E43-BAE8-4082CA55E42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24</xdr:col>
      <xdr:colOff>16933</xdr:colOff>
      <xdr:row>69</xdr:row>
      <xdr:rowOff>12700</xdr:rowOff>
    </xdr:from>
    <xdr:to>
      <xdr:col>29</xdr:col>
      <xdr:colOff>292100</xdr:colOff>
      <xdr:row>84</xdr:row>
      <xdr:rowOff>25400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D0947DF-DD21-7F4F-9DEB-8B13B3704F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29</xdr:col>
      <xdr:colOff>321733</xdr:colOff>
      <xdr:row>69</xdr:row>
      <xdr:rowOff>38100</xdr:rowOff>
    </xdr:from>
    <xdr:to>
      <xdr:col>35</xdr:col>
      <xdr:colOff>190500</xdr:colOff>
      <xdr:row>84</xdr:row>
      <xdr:rowOff>50800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A7E1EE3-FEB6-A743-A3FA-6C34D3D74B1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24</xdr:col>
      <xdr:colOff>29633</xdr:colOff>
      <xdr:row>84</xdr:row>
      <xdr:rowOff>63500</xdr:rowOff>
    </xdr:from>
    <xdr:to>
      <xdr:col>29</xdr:col>
      <xdr:colOff>304800</xdr:colOff>
      <xdr:row>99</xdr:row>
      <xdr:rowOff>76200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97639A20-C17C-A747-9E55-303826F5C5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29</xdr:col>
      <xdr:colOff>372533</xdr:colOff>
      <xdr:row>84</xdr:row>
      <xdr:rowOff>63500</xdr:rowOff>
    </xdr:from>
    <xdr:to>
      <xdr:col>35</xdr:col>
      <xdr:colOff>241300</xdr:colOff>
      <xdr:row>99</xdr:row>
      <xdr:rowOff>76200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C92BE350-B556-8342-8623-602AFD7A60F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24</xdr:col>
      <xdr:colOff>0</xdr:colOff>
      <xdr:row>99</xdr:row>
      <xdr:rowOff>152400</xdr:rowOff>
    </xdr:from>
    <xdr:to>
      <xdr:col>29</xdr:col>
      <xdr:colOff>275167</xdr:colOff>
      <xdr:row>114</xdr:row>
      <xdr:rowOff>165100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3E3B982F-564A-BC49-A5B4-C608A90E41B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29</xdr:col>
      <xdr:colOff>385233</xdr:colOff>
      <xdr:row>99</xdr:row>
      <xdr:rowOff>139700</xdr:rowOff>
    </xdr:from>
    <xdr:to>
      <xdr:col>35</xdr:col>
      <xdr:colOff>254000</xdr:colOff>
      <xdr:row>114</xdr:row>
      <xdr:rowOff>152400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477C6893-C000-5346-830F-C0445B760F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42473</xdr:colOff>
      <xdr:row>46</xdr:row>
      <xdr:rowOff>67040</xdr:rowOff>
    </xdr:from>
    <xdr:to>
      <xdr:col>34</xdr:col>
      <xdr:colOff>94729</xdr:colOff>
      <xdr:row>68</xdr:row>
      <xdr:rowOff>79538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B4295B6-7CAC-D34D-9886-147DC3BA27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821265</xdr:colOff>
      <xdr:row>46</xdr:row>
      <xdr:rowOff>148167</xdr:rowOff>
    </xdr:from>
    <xdr:to>
      <xdr:col>37</xdr:col>
      <xdr:colOff>1087965</xdr:colOff>
      <xdr:row>68</xdr:row>
      <xdr:rowOff>207232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861ADD9-C0F6-7343-AB9B-483D8097318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zhu/Downloads/Copy%20of%20reviseROW'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zhu/Downloads/COVID/COVID_worksheet_0526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DGAR_fossil_CO2_totals"/>
      <sheetName val="EU"/>
      <sheetName val="power"/>
      <sheetName val="industry"/>
      <sheetName val="revise_ratio"/>
    </sheetNames>
    <sheetDataSet>
      <sheetData sheetId="0"/>
      <sheetData sheetId="1"/>
      <sheetData sheetId="2">
        <row r="3">
          <cell r="CB3">
            <v>1.743630286191733E-3</v>
          </cell>
        </row>
      </sheetData>
      <sheetData sheetId="3">
        <row r="3">
          <cell r="CB3">
            <v>-2.0123397688818989E-2</v>
          </cell>
        </row>
        <row r="4">
          <cell r="CB4">
            <v>-2.0123397688818989E-2</v>
          </cell>
        </row>
        <row r="5">
          <cell r="CB5">
            <v>-2.0123397688818989E-2</v>
          </cell>
        </row>
        <row r="6">
          <cell r="CB6">
            <v>-2.0123397688818989E-2</v>
          </cell>
        </row>
        <row r="7">
          <cell r="CB7">
            <v>-2.0123397688818989E-2</v>
          </cell>
        </row>
        <row r="8">
          <cell r="CB8">
            <v>-2.0123397688818989E-2</v>
          </cell>
        </row>
        <row r="9">
          <cell r="CB9">
            <v>-2.0123397688818989E-2</v>
          </cell>
        </row>
        <row r="10">
          <cell r="CB10">
            <v>-2.0123397688818989E-2</v>
          </cell>
        </row>
        <row r="11">
          <cell r="CB11">
            <v>-2.0123397688818989E-2</v>
          </cell>
        </row>
        <row r="12">
          <cell r="CB12">
            <v>-2.0123397688818989E-2</v>
          </cell>
        </row>
        <row r="13">
          <cell r="CB13">
            <v>-2.0123397688818989E-2</v>
          </cell>
        </row>
        <row r="14">
          <cell r="CB14">
            <v>-2.0123397688818989E-2</v>
          </cell>
        </row>
        <row r="15">
          <cell r="CB15">
            <v>-2.0123397688818989E-2</v>
          </cell>
        </row>
        <row r="16">
          <cell r="CB16">
            <v>-2.0123397688818989E-2</v>
          </cell>
        </row>
        <row r="17">
          <cell r="CB17">
            <v>-2.0123397688818989E-2</v>
          </cell>
        </row>
        <row r="18">
          <cell r="CB18">
            <v>-2.0123397688818989E-2</v>
          </cell>
        </row>
        <row r="19">
          <cell r="CB19">
            <v>-2.0123397688818989E-2</v>
          </cell>
        </row>
        <row r="20">
          <cell r="CB20">
            <v>-2.0123397688818989E-2</v>
          </cell>
        </row>
        <row r="21">
          <cell r="CB21">
            <v>-2.0123397688818989E-2</v>
          </cell>
        </row>
        <row r="22">
          <cell r="CB22">
            <v>-2.0123397688818989E-2</v>
          </cell>
        </row>
        <row r="23">
          <cell r="CB23">
            <v>-2.0123397688818989E-2</v>
          </cell>
        </row>
        <row r="24">
          <cell r="CB24">
            <v>-2.0123397688818989E-2</v>
          </cell>
        </row>
        <row r="25">
          <cell r="CB25">
            <v>-2.0123397688818989E-2</v>
          </cell>
        </row>
        <row r="26">
          <cell r="CB26">
            <v>-2.0123397688818989E-2</v>
          </cell>
        </row>
        <row r="27">
          <cell r="CB27">
            <v>-2.0123397688818989E-2</v>
          </cell>
        </row>
        <row r="28">
          <cell r="CB28">
            <v>-2.0123397688818989E-2</v>
          </cell>
        </row>
        <row r="29">
          <cell r="CB29">
            <v>-2.0123397688818989E-2</v>
          </cell>
        </row>
        <row r="30">
          <cell r="CB30">
            <v>-2.0123397688818989E-2</v>
          </cell>
        </row>
        <row r="31">
          <cell r="CB31">
            <v>-2.0123397688818989E-2</v>
          </cell>
        </row>
        <row r="32">
          <cell r="CB32">
            <v>-2.0123397688818989E-2</v>
          </cell>
        </row>
        <row r="33">
          <cell r="CB33">
            <v>-2.0123397688818989E-2</v>
          </cell>
        </row>
        <row r="34">
          <cell r="CB34">
            <v>-2.0123397688818989E-2</v>
          </cell>
        </row>
        <row r="35">
          <cell r="CB35">
            <v>-2.0123397688818989E-2</v>
          </cell>
        </row>
        <row r="36">
          <cell r="CB36">
            <v>-2.0123397688818989E-2</v>
          </cell>
        </row>
        <row r="37">
          <cell r="CB37">
            <v>-2.0123397688818989E-2</v>
          </cell>
        </row>
        <row r="38">
          <cell r="CB38">
            <v>-2.0123397688818989E-2</v>
          </cell>
        </row>
        <row r="39">
          <cell r="CB39">
            <v>-2.0123397688818989E-2</v>
          </cell>
        </row>
        <row r="40">
          <cell r="CB40">
            <v>-2.0123397688818989E-2</v>
          </cell>
        </row>
        <row r="41">
          <cell r="CB41">
            <v>-2.0123397688818989E-2</v>
          </cell>
        </row>
        <row r="42">
          <cell r="CB42">
            <v>-2.0123397688818989E-2</v>
          </cell>
        </row>
        <row r="43">
          <cell r="CB43">
            <v>-2.0123397688818989E-2</v>
          </cell>
        </row>
        <row r="44">
          <cell r="CB44">
            <v>-2.0123397688818989E-2</v>
          </cell>
        </row>
        <row r="45">
          <cell r="CB45">
            <v>-2.0123397688818989E-2</v>
          </cell>
        </row>
        <row r="46">
          <cell r="CB46">
            <v>-2.0123397688818989E-2</v>
          </cell>
        </row>
        <row r="47">
          <cell r="CB47">
            <v>-2.0123397688818989E-2</v>
          </cell>
        </row>
        <row r="48">
          <cell r="CB48">
            <v>-2.0123397688818989E-2</v>
          </cell>
        </row>
        <row r="49">
          <cell r="CB49">
            <v>-2.0123397688818989E-2</v>
          </cell>
        </row>
        <row r="50">
          <cell r="CB50">
            <v>-2.0123397688818989E-2</v>
          </cell>
        </row>
        <row r="51">
          <cell r="CB51">
            <v>-2.0123397688818989E-2</v>
          </cell>
        </row>
        <row r="52">
          <cell r="CB52">
            <v>-2.0123397688818989E-2</v>
          </cell>
        </row>
        <row r="53">
          <cell r="CB53">
            <v>-2.0123397688818989E-2</v>
          </cell>
        </row>
        <row r="54">
          <cell r="CB54">
            <v>-2.0123397688818989E-2</v>
          </cell>
        </row>
        <row r="55">
          <cell r="CB55">
            <v>-2.0123397688818989E-2</v>
          </cell>
        </row>
        <row r="56">
          <cell r="CB56">
            <v>-2.0123397688818989E-2</v>
          </cell>
        </row>
        <row r="57">
          <cell r="CB57">
            <v>-2.0123397688818989E-2</v>
          </cell>
        </row>
        <row r="58">
          <cell r="CB58">
            <v>-2.0123397688818989E-2</v>
          </cell>
        </row>
        <row r="59">
          <cell r="CB59">
            <v>-2.0123397688818989E-2</v>
          </cell>
        </row>
        <row r="60">
          <cell r="CB60">
            <v>-2.0123397688818989E-2</v>
          </cell>
        </row>
        <row r="61">
          <cell r="CB61">
            <v>-2.0123397688818989E-2</v>
          </cell>
        </row>
        <row r="62">
          <cell r="CB62">
            <v>-2.0279765306883246E-2</v>
          </cell>
        </row>
        <row r="63">
          <cell r="CB63">
            <v>-2.0279765306883246E-2</v>
          </cell>
        </row>
        <row r="64">
          <cell r="CB64">
            <v>-2.0279765306883246E-2</v>
          </cell>
        </row>
        <row r="65">
          <cell r="CB65">
            <v>-2.0279765306883246E-2</v>
          </cell>
        </row>
        <row r="66">
          <cell r="CB66">
            <v>-2.0279765306883246E-2</v>
          </cell>
        </row>
        <row r="67">
          <cell r="CB67">
            <v>-2.0279765306883246E-2</v>
          </cell>
        </row>
        <row r="68">
          <cell r="CB68">
            <v>-2.0279765306883246E-2</v>
          </cell>
        </row>
        <row r="69">
          <cell r="CB69">
            <v>-2.0279765306883246E-2</v>
          </cell>
        </row>
        <row r="70">
          <cell r="CB70">
            <v>-2.0279765306883246E-2</v>
          </cell>
        </row>
        <row r="71">
          <cell r="CB71">
            <v>-2.0279765306883246E-2</v>
          </cell>
        </row>
        <row r="72">
          <cell r="CB72">
            <v>-2.0279765306883246E-2</v>
          </cell>
        </row>
        <row r="73">
          <cell r="CB73">
            <v>-2.0279765306883246E-2</v>
          </cell>
        </row>
        <row r="74">
          <cell r="CB74">
            <v>-2.0702267974687438E-2</v>
          </cell>
        </row>
        <row r="75">
          <cell r="CB75">
            <v>-2.0702267974687438E-2</v>
          </cell>
        </row>
        <row r="76">
          <cell r="CB76">
            <v>-2.0972489313014653E-2</v>
          </cell>
        </row>
        <row r="77">
          <cell r="CB77">
            <v>-2.2334026243073124E-2</v>
          </cell>
        </row>
        <row r="78">
          <cell r="CB78">
            <v>-2.2844704188371145E-2</v>
          </cell>
        </row>
        <row r="79">
          <cell r="CB79">
            <v>-2.4862821803162127E-2</v>
          </cell>
        </row>
        <row r="80">
          <cell r="CB80">
            <v>-2.7374784517813611E-2</v>
          </cell>
        </row>
        <row r="81">
          <cell r="CB81">
            <v>-2.9285616125266034E-2</v>
          </cell>
        </row>
        <row r="82">
          <cell r="CB82">
            <v>-3.4375766074573821E-2</v>
          </cell>
        </row>
        <row r="83">
          <cell r="CB83">
            <v>-3.4603435042358077E-2</v>
          </cell>
        </row>
        <row r="84">
          <cell r="CB84">
            <v>-3.6057708328874116E-2</v>
          </cell>
        </row>
        <row r="85">
          <cell r="CB85">
            <v>-3.6267255740033866E-2</v>
          </cell>
        </row>
        <row r="86">
          <cell r="CB86">
            <v>-4.1842487548184759E-2</v>
          </cell>
        </row>
        <row r="87">
          <cell r="CB87">
            <v>-4.338219600236215E-2</v>
          </cell>
        </row>
        <row r="88">
          <cell r="CB88">
            <v>-5.2036536772448683E-2</v>
          </cell>
        </row>
        <row r="89">
          <cell r="CB89">
            <v>-5.3256779340273619E-2</v>
          </cell>
        </row>
        <row r="90">
          <cell r="CB90">
            <v>-5.3256779340273619E-2</v>
          </cell>
        </row>
        <row r="91">
          <cell r="CB91">
            <v>-5.3256779340273619E-2</v>
          </cell>
        </row>
        <row r="92">
          <cell r="CB92">
            <v>-5.3864320560707113E-2</v>
          </cell>
        </row>
        <row r="93">
          <cell r="CB93">
            <v>-5.3864320560707113E-2</v>
          </cell>
        </row>
        <row r="94">
          <cell r="CB94">
            <v>-6.1464885268223024E-2</v>
          </cell>
        </row>
        <row r="95">
          <cell r="CB95">
            <v>-6.1464885268223024E-2</v>
          </cell>
        </row>
        <row r="96">
          <cell r="CB96">
            <v>-6.1194663929895809E-2</v>
          </cell>
        </row>
        <row r="97">
          <cell r="CB97">
            <v>-6.2658427464086675E-2</v>
          </cell>
        </row>
        <row r="98">
          <cell r="CB98">
            <v>-6.2456602130759098E-2</v>
          </cell>
        </row>
        <row r="99">
          <cell r="CB99">
            <v>-7.1996399152996937E-2</v>
          </cell>
        </row>
        <row r="100">
          <cell r="CB100">
            <v>-7.2742861155658312E-2</v>
          </cell>
        </row>
        <row r="101">
          <cell r="CB101">
            <v>-7.3240242107111331E-2</v>
          </cell>
        </row>
        <row r="102">
          <cell r="CB102">
            <v>-7.3240242107111331E-2</v>
          </cell>
        </row>
        <row r="103">
          <cell r="CB103">
            <v>-7.307223655867856E-2</v>
          </cell>
        </row>
        <row r="104">
          <cell r="CB104">
            <v>-7.307223655867856E-2</v>
          </cell>
        </row>
        <row r="105">
          <cell r="CB105">
            <v>-7.307223655867856E-2</v>
          </cell>
        </row>
        <row r="106">
          <cell r="CB106">
            <v>-7.307223655867856E-2</v>
          </cell>
        </row>
        <row r="107">
          <cell r="CB107">
            <v>-7.2383536903584234E-2</v>
          </cell>
        </row>
        <row r="108">
          <cell r="CB108">
            <v>-6.7374729935027244E-2</v>
          </cell>
        </row>
        <row r="109">
          <cell r="CB109">
            <v>-6.0043484044328799E-2</v>
          </cell>
        </row>
        <row r="110">
          <cell r="CB110">
            <v>-5.9957741100255646E-2</v>
          </cell>
        </row>
        <row r="111">
          <cell r="CB111">
            <v>-5.9957741100255646E-2</v>
          </cell>
        </row>
        <row r="112">
          <cell r="CB112">
            <v>-5.9957741100255646E-2</v>
          </cell>
        </row>
        <row r="113">
          <cell r="CB113">
            <v>-5.9121957927552593E-2</v>
          </cell>
        </row>
        <row r="114">
          <cell r="CB114">
            <v>-5.8078148971381638E-2</v>
          </cell>
        </row>
        <row r="115">
          <cell r="CB115">
            <v>-5.7706692065711662E-2</v>
          </cell>
        </row>
        <row r="116">
          <cell r="CB116">
            <v>-5.7706692065711662E-2</v>
          </cell>
        </row>
        <row r="117">
          <cell r="CB117">
            <v>-5.6217886248025484E-2</v>
          </cell>
        </row>
        <row r="118">
          <cell r="CB118">
            <v>-5.4754122713834619E-2</v>
          </cell>
        </row>
        <row r="119">
          <cell r="CB119">
            <v>-5.452846581717119E-2</v>
          </cell>
        </row>
        <row r="120">
          <cell r="CB120">
            <v>-4.9811943051898067E-2</v>
          </cell>
        </row>
        <row r="121">
          <cell r="CB121">
            <v>-4.3315705824471973E-2</v>
          </cell>
        </row>
        <row r="122">
          <cell r="CB122">
            <v>-4.3315705824471973E-2</v>
          </cell>
        </row>
        <row r="123">
          <cell r="CB123">
            <v>-3.3775908802233912E-2</v>
          </cell>
        </row>
        <row r="124">
          <cell r="CB124">
            <v>-2.9926252616843674E-2</v>
          </cell>
        </row>
        <row r="125">
          <cell r="CB125">
            <v>-2.9926252616843674E-2</v>
          </cell>
        </row>
        <row r="126">
          <cell r="CB126">
            <v>-2.9926252616843674E-2</v>
          </cell>
        </row>
        <row r="127">
          <cell r="CB127">
            <v>-2.9926252616843674E-2</v>
          </cell>
        </row>
        <row r="128">
          <cell r="CB128">
            <v>-2.9179790614182299E-2</v>
          </cell>
        </row>
        <row r="129">
          <cell r="CB129">
            <v>-2.9179790614182299E-2</v>
          </cell>
        </row>
        <row r="130">
          <cell r="CB130">
            <v>-2.9179790614182299E-2</v>
          </cell>
        </row>
        <row r="131">
          <cell r="CB131">
            <v>-2.9179790614182299E-2</v>
          </cell>
        </row>
        <row r="132">
          <cell r="CB132">
            <v>-2.9179790614182299E-2</v>
          </cell>
        </row>
        <row r="133">
          <cell r="CB133">
            <v>-2.9179790614182299E-2</v>
          </cell>
        </row>
        <row r="134">
          <cell r="CB134">
            <v>-2.9179790614182299E-2</v>
          </cell>
        </row>
        <row r="135">
          <cell r="CB135">
            <v>-2.4136925116177155E-2</v>
          </cell>
        </row>
        <row r="136">
          <cell r="CB136">
            <v>-2.394342078268108E-2</v>
          </cell>
        </row>
        <row r="137">
          <cell r="CB137">
            <v>-2.394342078268108E-2</v>
          </cell>
        </row>
        <row r="138">
          <cell r="CB138">
            <v>-2.394342078268108E-2</v>
          </cell>
        </row>
        <row r="139">
          <cell r="CB139">
            <v>-2.394342078268108E-2</v>
          </cell>
        </row>
        <row r="140">
          <cell r="CB140">
            <v>-2.394342078268108E-2</v>
          </cell>
        </row>
        <row r="141">
          <cell r="CB141">
            <v>-2.394342078268108E-2</v>
          </cell>
        </row>
        <row r="142">
          <cell r="CB142">
            <v>-2.394342078268108E-2</v>
          </cell>
        </row>
        <row r="143">
          <cell r="CB143">
            <v>-2.2987048974863922E-2</v>
          </cell>
        </row>
        <row r="144">
          <cell r="CB144">
            <v>-2.2987048974863922E-2</v>
          </cell>
        </row>
        <row r="145">
          <cell r="CB145">
            <v>-2.2987048974863922E-2</v>
          </cell>
        </row>
        <row r="146">
          <cell r="CB146">
            <v>-2.2987048974863922E-2</v>
          </cell>
        </row>
        <row r="147">
          <cell r="CB147">
            <v>-2.2987048974863922E-2</v>
          </cell>
        </row>
      </sheetData>
      <sheetData sheetId="4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.2"/>
      <sheetName val="1.1"/>
      <sheetName val="Index"/>
      <sheetName val="Sheet1"/>
      <sheetName val="Electricity-old"/>
      <sheetName val="2.1"/>
      <sheetName val="2.2-Thermal"/>
      <sheetName val="2.2-Total"/>
      <sheetName val="2.3"/>
      <sheetName val="2.4"/>
      <sheetName val="3.1"/>
      <sheetName val="3.2"/>
      <sheetName val="3.3"/>
      <sheetName val="3.4"/>
      <sheetName val="4.1"/>
      <sheetName val="4.2"/>
      <sheetName val="4.3"/>
      <sheetName val="4.4"/>
      <sheetName val="4.5"/>
      <sheetName val="4.6"/>
      <sheetName val="5"/>
      <sheetName val="5.1"/>
      <sheetName val="5.2"/>
      <sheetName val="6.1"/>
      <sheetName val="6.2"/>
      <sheetName val="6"/>
      <sheetName val="IEA-Emissions"/>
      <sheetName val="EDGAR"/>
      <sheetName val="Sheet2"/>
      <sheetName val="EU"/>
    </sheetNames>
    <sheetDataSet>
      <sheetData sheetId="0">
        <row r="1">
          <cell r="D1" t="str">
            <v>Name</v>
          </cell>
          <cell r="H1" t="str">
            <v>Sector</v>
          </cell>
          <cell r="J1">
            <v>2018</v>
          </cell>
        </row>
        <row r="2">
          <cell r="D2" t="str">
            <v>Canada</v>
          </cell>
          <cell r="H2" t="str">
            <v>Power</v>
          </cell>
          <cell r="J2">
            <v>89066.181497599595</v>
          </cell>
        </row>
        <row r="3">
          <cell r="D3" t="str">
            <v>Canada</v>
          </cell>
          <cell r="H3" t="str">
            <v>Industry (incl. Cement Process)</v>
          </cell>
          <cell r="J3">
            <v>131379.30175921801</v>
          </cell>
        </row>
        <row r="4">
          <cell r="D4" t="str">
            <v>Canada</v>
          </cell>
          <cell r="H4" t="str">
            <v>Industry (incl. Cement Process)</v>
          </cell>
          <cell r="J4">
            <v>63941.293946922</v>
          </cell>
        </row>
        <row r="5">
          <cell r="D5" t="str">
            <v>Canada</v>
          </cell>
          <cell r="H5" t="str">
            <v>Domestic aviation</v>
          </cell>
          <cell r="J5">
            <v>14991.278768332901</v>
          </cell>
        </row>
        <row r="6">
          <cell r="D6" t="str">
            <v>Canada</v>
          </cell>
          <cell r="H6" t="str">
            <v>Ground Transport</v>
          </cell>
          <cell r="J6">
            <v>140167.662004413</v>
          </cell>
        </row>
        <row r="7">
          <cell r="D7" t="str">
            <v>Canada</v>
          </cell>
          <cell r="H7" t="str">
            <v>Ground Transport</v>
          </cell>
          <cell r="J7">
            <v>6953.8772431363896</v>
          </cell>
        </row>
        <row r="8">
          <cell r="D8" t="str">
            <v>Canada</v>
          </cell>
          <cell r="H8" t="str">
            <v>Ground Transport</v>
          </cell>
          <cell r="J8">
            <v>4161.7145100788603</v>
          </cell>
        </row>
        <row r="9">
          <cell r="D9" t="str">
            <v>Canada</v>
          </cell>
          <cell r="H9" t="str">
            <v>Ground Transport</v>
          </cell>
          <cell r="J9">
            <v>9672.8161366068398</v>
          </cell>
        </row>
        <row r="10">
          <cell r="D10" t="str">
            <v>Canada</v>
          </cell>
          <cell r="H10" t="str">
            <v>Residential</v>
          </cell>
          <cell r="J10">
            <v>94645.222860029404</v>
          </cell>
        </row>
        <row r="11">
          <cell r="D11" t="str">
            <v>Canada</v>
          </cell>
          <cell r="H11" t="e">
            <v>#N/A</v>
          </cell>
          <cell r="J11">
            <v>682.69378528008394</v>
          </cell>
        </row>
        <row r="12">
          <cell r="D12" t="str">
            <v>Canada</v>
          </cell>
          <cell r="H12" t="e">
            <v>#N/A</v>
          </cell>
          <cell r="J12">
            <v>47.1031886401233</v>
          </cell>
        </row>
        <row r="13">
          <cell r="D13" t="str">
            <v>Canada</v>
          </cell>
          <cell r="H13" t="e">
            <v>#N/A</v>
          </cell>
          <cell r="J13">
            <v>5568.9024044139196</v>
          </cell>
        </row>
        <row r="14">
          <cell r="D14" t="str">
            <v>Canada</v>
          </cell>
          <cell r="H14" t="str">
            <v>Industry (incl. Cement Process)</v>
          </cell>
          <cell r="J14">
            <v>5868.82</v>
          </cell>
        </row>
        <row r="15">
          <cell r="D15" t="str">
            <v>Canada</v>
          </cell>
          <cell r="H15" t="e">
            <v>#N/A</v>
          </cell>
          <cell r="J15">
            <v>1327.5</v>
          </cell>
        </row>
        <row r="16">
          <cell r="D16" t="str">
            <v>Canada</v>
          </cell>
          <cell r="H16" t="e">
            <v>#N/A</v>
          </cell>
          <cell r="J16">
            <v>454.607801145834</v>
          </cell>
        </row>
        <row r="17">
          <cell r="D17" t="str">
            <v>Canada</v>
          </cell>
          <cell r="H17" t="e">
            <v>#N/A</v>
          </cell>
          <cell r="J17">
            <v>126.649330277384</v>
          </cell>
        </row>
        <row r="18">
          <cell r="D18" t="str">
            <v>Canada</v>
          </cell>
          <cell r="H18" t="e">
            <v>#N/A</v>
          </cell>
          <cell r="J18">
            <v>127.35512185243699</v>
          </cell>
        </row>
        <row r="19">
          <cell r="D19" t="str">
            <v>Canada</v>
          </cell>
          <cell r="H19" t="e">
            <v>#N/A</v>
          </cell>
          <cell r="J19">
            <v>14039.7663975088</v>
          </cell>
        </row>
        <row r="20">
          <cell r="D20" t="str">
            <v>Canada</v>
          </cell>
          <cell r="H20" t="e">
            <v>#N/A</v>
          </cell>
          <cell r="J20">
            <v>6833.3720126899498</v>
          </cell>
        </row>
        <row r="21">
          <cell r="D21" t="str">
            <v>Canada</v>
          </cell>
          <cell r="H21" t="e">
            <v>#N/A</v>
          </cell>
          <cell r="J21">
            <v>283.68393186557302</v>
          </cell>
        </row>
        <row r="22">
          <cell r="D22" t="str">
            <v>Canada</v>
          </cell>
          <cell r="H22" t="e">
            <v>#N/A</v>
          </cell>
          <cell r="J22">
            <v>248.327</v>
          </cell>
        </row>
        <row r="23">
          <cell r="D23" t="str">
            <v>Canada</v>
          </cell>
          <cell r="H23" t="e">
            <v>#N/A</v>
          </cell>
          <cell r="J23" t="str">
            <v>NULL</v>
          </cell>
        </row>
        <row r="24">
          <cell r="D24" t="str">
            <v>Canada</v>
          </cell>
          <cell r="H24" t="e">
            <v>#N/A</v>
          </cell>
          <cell r="J24">
            <v>34.872176305648303</v>
          </cell>
        </row>
        <row r="25">
          <cell r="D25" t="str">
            <v>Canada</v>
          </cell>
          <cell r="H25" t="e">
            <v>#N/A</v>
          </cell>
          <cell r="J25">
            <v>2188.9646945305999</v>
          </cell>
        </row>
        <row r="26">
          <cell r="D26" t="str">
            <v>Canada</v>
          </cell>
          <cell r="H26" t="e">
            <v>#N/A</v>
          </cell>
          <cell r="J26">
            <v>1181.4274475079701</v>
          </cell>
        </row>
        <row r="27">
          <cell r="D27" t="str">
            <v>Canada</v>
          </cell>
          <cell r="H27" t="e">
            <v>#N/A</v>
          </cell>
          <cell r="J27">
            <v>204.75953518802501</v>
          </cell>
        </row>
        <row r="28">
          <cell r="D28" t="str">
            <v>Saint Pierre and Miquelon</v>
          </cell>
          <cell r="H28" t="str">
            <v>Power</v>
          </cell>
          <cell r="J28">
            <v>39.383971094995303</v>
          </cell>
        </row>
        <row r="29">
          <cell r="D29" t="str">
            <v>Saint Pierre and Miquelon</v>
          </cell>
          <cell r="H29" t="str">
            <v>Industry (incl. Cement Process)</v>
          </cell>
          <cell r="J29">
            <v>3.41005504815395</v>
          </cell>
        </row>
        <row r="30">
          <cell r="D30" t="str">
            <v>Saint Pierre and Miquelon</v>
          </cell>
          <cell r="H30" t="str">
            <v>Domestic aviation</v>
          </cell>
          <cell r="J30">
            <v>0.57501763905881798</v>
          </cell>
        </row>
        <row r="31">
          <cell r="D31" t="str">
            <v>Saint Pierre and Miquelon</v>
          </cell>
          <cell r="H31" t="str">
            <v>Ground Transport</v>
          </cell>
          <cell r="J31">
            <v>25.448857585002099</v>
          </cell>
        </row>
        <row r="32">
          <cell r="D32" t="str">
            <v>Saint Pierre and Miquelon</v>
          </cell>
          <cell r="H32" t="str">
            <v>Ground Transport</v>
          </cell>
          <cell r="J32">
            <v>0.11559279338964699</v>
          </cell>
        </row>
        <row r="33">
          <cell r="D33" t="str">
            <v>Saint Pierre and Miquelon</v>
          </cell>
          <cell r="H33" t="str">
            <v>Ground Transport</v>
          </cell>
          <cell r="J33">
            <v>0.63867630414395604</v>
          </cell>
        </row>
        <row r="34">
          <cell r="D34" t="str">
            <v>Saint Pierre and Miquelon</v>
          </cell>
          <cell r="H34" t="str">
            <v>Residential</v>
          </cell>
          <cell r="J34">
            <v>9.5100555691433399</v>
          </cell>
        </row>
        <row r="35">
          <cell r="D35" t="str">
            <v>Saint Pierre and Miquelon</v>
          </cell>
          <cell r="H35" t="e">
            <v>#N/A</v>
          </cell>
          <cell r="J35" t="str">
            <v>NULL</v>
          </cell>
        </row>
        <row r="36">
          <cell r="D36" t="str">
            <v>Saint Pierre and Miquelon</v>
          </cell>
          <cell r="H36" t="e">
            <v>#N/A</v>
          </cell>
          <cell r="J36">
            <v>3.1402001529214399E-4</v>
          </cell>
        </row>
        <row r="37">
          <cell r="D37" t="str">
            <v>Saint Pierre and Miquelon</v>
          </cell>
          <cell r="H37" t="e">
            <v>#N/A</v>
          </cell>
          <cell r="J37">
            <v>0.10426210309281</v>
          </cell>
        </row>
        <row r="38">
          <cell r="D38" t="str">
            <v>Saint Pierre and Miquelon</v>
          </cell>
          <cell r="H38" t="e">
            <v>#N/A</v>
          </cell>
          <cell r="J38">
            <v>3.5680729216611598E-2</v>
          </cell>
        </row>
        <row r="39">
          <cell r="D39" t="str">
            <v>United States</v>
          </cell>
          <cell r="H39" t="str">
            <v>Power</v>
          </cell>
          <cell r="J39">
            <v>1858377.4656908601</v>
          </cell>
        </row>
        <row r="40">
          <cell r="D40" t="str">
            <v>United States</v>
          </cell>
          <cell r="H40" t="str">
            <v>Industry (incl. Cement Process)</v>
          </cell>
          <cell r="J40">
            <v>263715.22075291298</v>
          </cell>
        </row>
        <row r="41">
          <cell r="D41" t="str">
            <v>United States</v>
          </cell>
          <cell r="H41" t="str">
            <v>Industry (incl. Cement Process)</v>
          </cell>
          <cell r="J41">
            <v>461975.337244717</v>
          </cell>
        </row>
        <row r="42">
          <cell r="D42" t="str">
            <v>United States</v>
          </cell>
          <cell r="H42" t="str">
            <v>Domestic aviation</v>
          </cell>
          <cell r="J42">
            <v>167716.47159443601</v>
          </cell>
        </row>
        <row r="43">
          <cell r="D43" t="str">
            <v>United States</v>
          </cell>
          <cell r="H43" t="str">
            <v>Ground Transport</v>
          </cell>
          <cell r="J43">
            <v>1544864.6216827501</v>
          </cell>
        </row>
        <row r="44">
          <cell r="D44" t="str">
            <v>United States</v>
          </cell>
          <cell r="H44" t="str">
            <v>Ground Transport</v>
          </cell>
          <cell r="J44">
            <v>39011.1087806098</v>
          </cell>
        </row>
        <row r="45">
          <cell r="D45" t="str">
            <v>United States</v>
          </cell>
          <cell r="H45" t="str">
            <v>Ground Transport</v>
          </cell>
          <cell r="J45">
            <v>28443.791614886901</v>
          </cell>
        </row>
        <row r="46">
          <cell r="D46" t="str">
            <v>United States</v>
          </cell>
          <cell r="H46" t="str">
            <v>Ground Transport</v>
          </cell>
          <cell r="J46">
            <v>41987.672655966897</v>
          </cell>
        </row>
        <row r="47">
          <cell r="D47" t="str">
            <v>United States</v>
          </cell>
          <cell r="H47" t="str">
            <v>Residential</v>
          </cell>
          <cell r="J47">
            <v>601110.38119006902</v>
          </cell>
        </row>
        <row r="48">
          <cell r="D48" t="str">
            <v>United States</v>
          </cell>
          <cell r="H48" t="str">
            <v>Industry (incl. Cement Process)</v>
          </cell>
          <cell r="J48">
            <v>5454.3580391682399</v>
          </cell>
        </row>
        <row r="49">
          <cell r="D49" t="str">
            <v>United States</v>
          </cell>
          <cell r="H49" t="e">
            <v>#N/A</v>
          </cell>
          <cell r="J49">
            <v>18816.545002318398</v>
          </cell>
        </row>
        <row r="50">
          <cell r="D50" t="str">
            <v>United States</v>
          </cell>
          <cell r="H50" t="e">
            <v>#N/A</v>
          </cell>
          <cell r="J50">
            <v>21929.708547692499</v>
          </cell>
        </row>
        <row r="51">
          <cell r="D51" t="str">
            <v>United States</v>
          </cell>
          <cell r="H51" t="e">
            <v>#N/A</v>
          </cell>
          <cell r="J51" t="str">
            <v>NULL</v>
          </cell>
        </row>
        <row r="52">
          <cell r="D52" t="str">
            <v>United States</v>
          </cell>
          <cell r="H52" t="str">
            <v>Industry (incl. Cement Process)</v>
          </cell>
          <cell r="J52">
            <v>54544.3</v>
          </cell>
        </row>
        <row r="53">
          <cell r="D53" t="str">
            <v>United States</v>
          </cell>
          <cell r="H53" t="e">
            <v>#N/A</v>
          </cell>
          <cell r="J53">
            <v>14422.5</v>
          </cell>
        </row>
        <row r="54">
          <cell r="D54" t="str">
            <v>United States</v>
          </cell>
          <cell r="H54" t="e">
            <v>#N/A</v>
          </cell>
          <cell r="J54">
            <v>8779.5193045240194</v>
          </cell>
        </row>
        <row r="55">
          <cell r="D55" t="str">
            <v>United States</v>
          </cell>
          <cell r="H55" t="e">
            <v>#N/A</v>
          </cell>
          <cell r="J55">
            <v>2302.9521990066701</v>
          </cell>
        </row>
        <row r="56">
          <cell r="D56" t="str">
            <v>United States</v>
          </cell>
          <cell r="H56" t="e">
            <v>#N/A</v>
          </cell>
          <cell r="J56">
            <v>1134.8256292562</v>
          </cell>
        </row>
        <row r="57">
          <cell r="D57" t="str">
            <v>United States</v>
          </cell>
          <cell r="H57" t="e">
            <v>#N/A</v>
          </cell>
          <cell r="J57">
            <v>62067.519826832402</v>
          </cell>
        </row>
        <row r="58">
          <cell r="D58" t="str">
            <v>United States</v>
          </cell>
          <cell r="H58" t="e">
            <v>#N/A</v>
          </cell>
          <cell r="J58">
            <v>9538.2549743889103</v>
          </cell>
        </row>
        <row r="59">
          <cell r="D59" t="str">
            <v>United States</v>
          </cell>
          <cell r="H59" t="e">
            <v>#N/A</v>
          </cell>
          <cell r="J59">
            <v>4645.2203524872302</v>
          </cell>
        </row>
        <row r="60">
          <cell r="D60" t="str">
            <v>United States</v>
          </cell>
          <cell r="H60" t="e">
            <v>#N/A</v>
          </cell>
          <cell r="J60">
            <v>3105.8640081746998</v>
          </cell>
        </row>
        <row r="61">
          <cell r="D61" t="str">
            <v>United States</v>
          </cell>
          <cell r="H61" t="e">
            <v>#N/A</v>
          </cell>
          <cell r="J61">
            <v>831.919542642951</v>
          </cell>
        </row>
        <row r="62">
          <cell r="D62" t="str">
            <v>United States</v>
          </cell>
          <cell r="H62" t="e">
            <v>#N/A</v>
          </cell>
          <cell r="J62">
            <v>462.97258208711901</v>
          </cell>
        </row>
        <row r="63">
          <cell r="D63" t="str">
            <v>United States</v>
          </cell>
          <cell r="H63" t="e">
            <v>#N/A</v>
          </cell>
          <cell r="J63">
            <v>46974.2861688552</v>
          </cell>
        </row>
        <row r="64">
          <cell r="D64" t="str">
            <v>United States</v>
          </cell>
          <cell r="H64" t="e">
            <v>#N/A</v>
          </cell>
          <cell r="J64">
            <v>8535.0278974373596</v>
          </cell>
        </row>
        <row r="65">
          <cell r="D65" t="str">
            <v>United States</v>
          </cell>
          <cell r="H65" t="e">
            <v>#N/A</v>
          </cell>
          <cell r="J65">
            <v>4730</v>
          </cell>
        </row>
        <row r="66">
          <cell r="D66" t="str">
            <v>Mexico</v>
          </cell>
          <cell r="H66" t="str">
            <v>Power</v>
          </cell>
          <cell r="J66">
            <v>151868.22457048899</v>
          </cell>
        </row>
        <row r="67">
          <cell r="D67" t="str">
            <v>Mexico</v>
          </cell>
          <cell r="H67" t="str">
            <v>Industry (incl. Cement Process)</v>
          </cell>
          <cell r="J67">
            <v>48194.8970683644</v>
          </cell>
        </row>
        <row r="68">
          <cell r="D68" t="str">
            <v>Mexico</v>
          </cell>
          <cell r="H68" t="str">
            <v>Industry (incl. Cement Process)</v>
          </cell>
          <cell r="J68">
            <v>62262.262549853702</v>
          </cell>
        </row>
        <row r="69">
          <cell r="D69" t="str">
            <v>Mexico</v>
          </cell>
          <cell r="H69" t="str">
            <v>Domestic aviation</v>
          </cell>
          <cell r="J69">
            <v>42.558825540646602</v>
          </cell>
        </row>
        <row r="70">
          <cell r="D70" t="str">
            <v>Mexico</v>
          </cell>
          <cell r="H70" t="str">
            <v>Ground Transport</v>
          </cell>
          <cell r="J70">
            <v>140358.649109994</v>
          </cell>
        </row>
        <row r="71">
          <cell r="D71" t="str">
            <v>Mexico</v>
          </cell>
          <cell r="H71" t="str">
            <v>Ground Transport</v>
          </cell>
          <cell r="J71">
            <v>2020.2090754846199</v>
          </cell>
        </row>
        <row r="72">
          <cell r="D72" t="str">
            <v>Mexico</v>
          </cell>
          <cell r="H72" t="str">
            <v>Ground Transport</v>
          </cell>
          <cell r="J72">
            <v>2368.0265540048799</v>
          </cell>
        </row>
        <row r="73">
          <cell r="D73" t="str">
            <v>Mexico</v>
          </cell>
          <cell r="H73" t="str">
            <v>Ground Transport</v>
          </cell>
          <cell r="J73" t="str">
            <v>NULL</v>
          </cell>
        </row>
        <row r="74">
          <cell r="D74" t="str">
            <v>Mexico</v>
          </cell>
          <cell r="H74" t="str">
            <v>Residential</v>
          </cell>
          <cell r="J74">
            <v>29882.6404870968</v>
          </cell>
        </row>
        <row r="75">
          <cell r="D75" t="str">
            <v>Mexico</v>
          </cell>
          <cell r="H75" t="e">
            <v>#N/A</v>
          </cell>
          <cell r="J75">
            <v>469.91711910756698</v>
          </cell>
        </row>
        <row r="76">
          <cell r="D76" t="str">
            <v>Mexico</v>
          </cell>
          <cell r="H76" t="e">
            <v>#N/A</v>
          </cell>
          <cell r="J76" t="str">
            <v>NULL</v>
          </cell>
        </row>
        <row r="77">
          <cell r="D77" t="str">
            <v>Mexico</v>
          </cell>
          <cell r="H77" t="e">
            <v>#N/A</v>
          </cell>
          <cell r="J77" t="str">
            <v>NULL</v>
          </cell>
        </row>
        <row r="78">
          <cell r="D78" t="str">
            <v>Mexico</v>
          </cell>
          <cell r="H78" t="e">
            <v>#N/A</v>
          </cell>
          <cell r="J78">
            <v>4096.1178039034703</v>
          </cell>
        </row>
        <row r="79">
          <cell r="D79" t="str">
            <v>Mexico</v>
          </cell>
          <cell r="H79" t="str">
            <v>Industry (incl. Cement Process)</v>
          </cell>
          <cell r="J79">
            <v>19777.599999999999</v>
          </cell>
        </row>
        <row r="80">
          <cell r="D80" t="str">
            <v>Mexico</v>
          </cell>
          <cell r="H80" t="e">
            <v>#N/A</v>
          </cell>
          <cell r="J80" t="str">
            <v>NULL</v>
          </cell>
        </row>
        <row r="81">
          <cell r="D81" t="str">
            <v>Mexico</v>
          </cell>
          <cell r="H81" t="e">
            <v>#N/A</v>
          </cell>
          <cell r="J81">
            <v>22917.595557113498</v>
          </cell>
        </row>
        <row r="82">
          <cell r="D82" t="str">
            <v>Mexico</v>
          </cell>
          <cell r="H82" t="e">
            <v>#N/A</v>
          </cell>
          <cell r="J82">
            <v>75.432036408490404</v>
          </cell>
        </row>
        <row r="83">
          <cell r="D83" t="str">
            <v>Mexico</v>
          </cell>
          <cell r="H83" t="e">
            <v>#N/A</v>
          </cell>
          <cell r="J83">
            <v>6.4827003635295801</v>
          </cell>
        </row>
        <row r="84">
          <cell r="D84" t="str">
            <v>Mexico</v>
          </cell>
          <cell r="H84" t="e">
            <v>#N/A</v>
          </cell>
          <cell r="J84">
            <v>2911.0977746573199</v>
          </cell>
        </row>
        <row r="85">
          <cell r="D85" t="str">
            <v>Mexico</v>
          </cell>
          <cell r="H85" t="e">
            <v>#N/A</v>
          </cell>
          <cell r="J85">
            <v>2111.4355175185101</v>
          </cell>
        </row>
        <row r="86">
          <cell r="D86" t="str">
            <v>Mexico</v>
          </cell>
          <cell r="H86" t="e">
            <v>#N/A</v>
          </cell>
          <cell r="J86">
            <v>148.49764646606801</v>
          </cell>
        </row>
        <row r="87">
          <cell r="D87" t="str">
            <v>Mexico</v>
          </cell>
          <cell r="H87" t="e">
            <v>#N/A</v>
          </cell>
          <cell r="J87">
            <v>349.80955045663399</v>
          </cell>
        </row>
        <row r="88">
          <cell r="D88" t="str">
            <v>Mexico</v>
          </cell>
          <cell r="H88" t="e">
            <v>#N/A</v>
          </cell>
          <cell r="J88">
            <v>33.0412456587813</v>
          </cell>
        </row>
        <row r="89">
          <cell r="D89" t="str">
            <v>Mexico</v>
          </cell>
          <cell r="H89" t="e">
            <v>#N/A</v>
          </cell>
          <cell r="J89">
            <v>60.1631152414691</v>
          </cell>
        </row>
        <row r="90">
          <cell r="D90" t="str">
            <v>Mexico</v>
          </cell>
          <cell r="H90" t="e">
            <v>#N/A</v>
          </cell>
          <cell r="J90">
            <v>2447.8892266144298</v>
          </cell>
        </row>
        <row r="91">
          <cell r="D91" t="str">
            <v>Mexico</v>
          </cell>
          <cell r="H91" t="e">
            <v>#N/A</v>
          </cell>
          <cell r="J91">
            <v>2739.3119423222101</v>
          </cell>
        </row>
        <row r="92">
          <cell r="D92" t="str">
            <v>Mexico</v>
          </cell>
          <cell r="H92" t="e">
            <v>#N/A</v>
          </cell>
          <cell r="J92">
            <v>635.65589505990499</v>
          </cell>
        </row>
        <row r="93">
          <cell r="D93" t="str">
            <v>Aruba</v>
          </cell>
          <cell r="H93" t="str">
            <v>Power</v>
          </cell>
          <cell r="J93">
            <v>489.40232951830001</v>
          </cell>
        </row>
        <row r="94">
          <cell r="D94" t="str">
            <v>Aruba</v>
          </cell>
          <cell r="H94" t="str">
            <v>Industry (incl. Cement Process)</v>
          </cell>
          <cell r="J94">
            <v>42.378852793638401</v>
          </cell>
        </row>
        <row r="95">
          <cell r="D95" t="str">
            <v>Aruba</v>
          </cell>
          <cell r="H95" t="str">
            <v>Domestic aviation</v>
          </cell>
          <cell r="J95">
            <v>7.1461069234319403</v>
          </cell>
        </row>
        <row r="96">
          <cell r="D96" t="str">
            <v>Aruba</v>
          </cell>
          <cell r="H96" t="str">
            <v>Ground Transport</v>
          </cell>
          <cell r="J96">
            <v>316.26929461885902</v>
          </cell>
        </row>
        <row r="97">
          <cell r="D97" t="str">
            <v>Aruba</v>
          </cell>
          <cell r="H97" t="str">
            <v>Ground Transport</v>
          </cell>
          <cell r="J97">
            <v>1.43654022947499</v>
          </cell>
        </row>
        <row r="98">
          <cell r="D98" t="str">
            <v>Aruba</v>
          </cell>
          <cell r="H98" t="str">
            <v>Ground Transport</v>
          </cell>
          <cell r="J98">
            <v>7.93724998356931</v>
          </cell>
        </row>
        <row r="99">
          <cell r="D99" t="str">
            <v>Aruba</v>
          </cell>
          <cell r="H99" t="str">
            <v>Residential</v>
          </cell>
          <cell r="J99">
            <v>118.249133594559</v>
          </cell>
        </row>
        <row r="100">
          <cell r="D100" t="str">
            <v>Aruba</v>
          </cell>
          <cell r="H100" t="e">
            <v>#N/A</v>
          </cell>
          <cell r="J100" t="str">
            <v>NULL</v>
          </cell>
        </row>
        <row r="101">
          <cell r="D101" t="str">
            <v>Aruba</v>
          </cell>
          <cell r="H101" t="e">
            <v>#N/A</v>
          </cell>
          <cell r="J101">
            <v>5.2267813917399103E-3</v>
          </cell>
        </row>
        <row r="102">
          <cell r="D102" t="str">
            <v>Aruba</v>
          </cell>
          <cell r="H102" t="e">
            <v>#N/A</v>
          </cell>
          <cell r="J102">
            <v>1.27794541686384</v>
          </cell>
        </row>
        <row r="103">
          <cell r="D103" t="str">
            <v>Aruba</v>
          </cell>
          <cell r="H103" t="e">
            <v>#N/A</v>
          </cell>
          <cell r="J103">
            <v>0.83458761737150999</v>
          </cell>
        </row>
        <row r="104">
          <cell r="D104" t="str">
            <v>Aruba</v>
          </cell>
          <cell r="H104" t="e">
            <v>#N/A</v>
          </cell>
          <cell r="J104" t="str">
            <v>NULL</v>
          </cell>
        </row>
        <row r="105">
          <cell r="D105" t="str">
            <v>Aruba</v>
          </cell>
          <cell r="H105" t="e">
            <v>#N/A</v>
          </cell>
          <cell r="J105">
            <v>1.8997762</v>
          </cell>
        </row>
        <row r="106">
          <cell r="D106" t="str">
            <v>Anguilla</v>
          </cell>
          <cell r="H106" t="str">
            <v>Power</v>
          </cell>
          <cell r="J106">
            <v>1.0112273714252</v>
          </cell>
        </row>
        <row r="107">
          <cell r="D107" t="str">
            <v>Anguilla</v>
          </cell>
          <cell r="H107" t="str">
            <v>Industry (incl. Cement Process)</v>
          </cell>
          <cell r="J107">
            <v>1.22330536888914</v>
          </cell>
        </row>
        <row r="108">
          <cell r="D108" t="str">
            <v>Anguilla</v>
          </cell>
          <cell r="H108" t="str">
            <v>Ground Transport</v>
          </cell>
          <cell r="J108">
            <v>26.294767791982899</v>
          </cell>
        </row>
        <row r="109">
          <cell r="D109" t="str">
            <v>Anguilla</v>
          </cell>
          <cell r="H109" t="str">
            <v>Residential</v>
          </cell>
          <cell r="J109">
            <v>1.7519844839847799E-2</v>
          </cell>
        </row>
        <row r="110">
          <cell r="D110" t="str">
            <v>Anguilla</v>
          </cell>
          <cell r="H110" t="e">
            <v>#N/A</v>
          </cell>
          <cell r="J110" t="str">
            <v>NULL</v>
          </cell>
        </row>
        <row r="111">
          <cell r="D111" t="str">
            <v>Anguilla</v>
          </cell>
          <cell r="H111" t="e">
            <v>#N/A</v>
          </cell>
          <cell r="J111" t="str">
            <v>NULL</v>
          </cell>
        </row>
        <row r="112">
          <cell r="D112" t="str">
            <v>Anguilla</v>
          </cell>
          <cell r="H112" t="e">
            <v>#N/A</v>
          </cell>
          <cell r="J112">
            <v>7.4555946729966296E-4</v>
          </cell>
        </row>
        <row r="113">
          <cell r="D113" t="str">
            <v>Netherlands Antilles</v>
          </cell>
          <cell r="H113" t="str">
            <v>Power</v>
          </cell>
          <cell r="J113">
            <v>4655.0003962609599</v>
          </cell>
        </row>
        <row r="114">
          <cell r="D114" t="str">
            <v>Netherlands Antilles</v>
          </cell>
          <cell r="H114" t="str">
            <v>Industry (incl. Cement Process)</v>
          </cell>
          <cell r="J114">
            <v>326.47018572482801</v>
          </cell>
        </row>
        <row r="115">
          <cell r="D115" t="str">
            <v>Netherlands Antilles</v>
          </cell>
          <cell r="H115" t="str">
            <v>Domestic aviation</v>
          </cell>
          <cell r="J115">
            <v>55.051078735222198</v>
          </cell>
        </row>
        <row r="116">
          <cell r="D116" t="str">
            <v>Netherlands Antilles</v>
          </cell>
          <cell r="H116" t="str">
            <v>Ground Transport</v>
          </cell>
          <cell r="J116">
            <v>2392.9166492239401</v>
          </cell>
        </row>
        <row r="117">
          <cell r="D117" t="str">
            <v>Netherlands Antilles</v>
          </cell>
          <cell r="H117" t="str">
            <v>Ground Transport</v>
          </cell>
          <cell r="J117">
            <v>11.0666282012252</v>
          </cell>
        </row>
        <row r="118">
          <cell r="D118" t="str">
            <v>Netherlands Antilles</v>
          </cell>
          <cell r="H118" t="str">
            <v>Ground Transport</v>
          </cell>
          <cell r="J118">
            <v>61.145702749988899</v>
          </cell>
        </row>
        <row r="119">
          <cell r="D119" t="str">
            <v>Netherlands Antilles</v>
          </cell>
          <cell r="H119" t="str">
            <v>Residential</v>
          </cell>
          <cell r="J119">
            <v>910.95035517962697</v>
          </cell>
        </row>
        <row r="120">
          <cell r="D120" t="str">
            <v>Netherlands Antilles</v>
          </cell>
          <cell r="H120" t="e">
            <v>#N/A</v>
          </cell>
          <cell r="J120" t="str">
            <v>NULL</v>
          </cell>
        </row>
        <row r="121">
          <cell r="D121" t="str">
            <v>Netherlands Antilles</v>
          </cell>
          <cell r="H121" t="e">
            <v>#N/A</v>
          </cell>
          <cell r="J121">
            <v>1.3436894198719999E-3</v>
          </cell>
        </row>
        <row r="122">
          <cell r="D122" t="str">
            <v>Netherlands Antilles</v>
          </cell>
          <cell r="H122" t="e">
            <v>#N/A</v>
          </cell>
          <cell r="J122">
            <v>7.5011228827408196</v>
          </cell>
        </row>
        <row r="123">
          <cell r="D123" t="str">
            <v>Netherlands Antilles</v>
          </cell>
          <cell r="H123" t="e">
            <v>#N/A</v>
          </cell>
          <cell r="J123">
            <v>1.4989934522353401</v>
          </cell>
        </row>
        <row r="124">
          <cell r="D124" t="str">
            <v>Netherlands Antilles</v>
          </cell>
          <cell r="H124" t="e">
            <v>#N/A</v>
          </cell>
          <cell r="J124" t="str">
            <v>NULL</v>
          </cell>
        </row>
        <row r="125">
          <cell r="D125" t="str">
            <v>Netherlands Antilles</v>
          </cell>
          <cell r="H125" t="e">
            <v>#N/A</v>
          </cell>
          <cell r="J125">
            <v>3.4769394200000998</v>
          </cell>
        </row>
        <row r="126">
          <cell r="D126" t="str">
            <v>Antigua and Barbuda</v>
          </cell>
          <cell r="H126" t="str">
            <v>Power</v>
          </cell>
          <cell r="J126">
            <v>318.03967478521702</v>
          </cell>
        </row>
        <row r="127">
          <cell r="D127" t="str">
            <v>Antigua and Barbuda</v>
          </cell>
          <cell r="H127" t="str">
            <v>Industry (incl. Cement Process)</v>
          </cell>
          <cell r="J127">
            <v>27.5373110143146</v>
          </cell>
        </row>
        <row r="128">
          <cell r="D128" t="str">
            <v>Antigua and Barbuda</v>
          </cell>
          <cell r="H128" t="str">
            <v>Domestic aviation</v>
          </cell>
          <cell r="J128">
            <v>4.6434629631582602</v>
          </cell>
        </row>
        <row r="129">
          <cell r="D129" t="str">
            <v>Antigua and Barbuda</v>
          </cell>
          <cell r="H129" t="str">
            <v>Ground Transport</v>
          </cell>
          <cell r="J129">
            <v>205.50857501262399</v>
          </cell>
        </row>
        <row r="130">
          <cell r="D130" t="str">
            <v>Antigua and Barbuda</v>
          </cell>
          <cell r="H130" t="str">
            <v>Ground Transport</v>
          </cell>
          <cell r="J130">
            <v>0.93345144719972495</v>
          </cell>
        </row>
        <row r="131">
          <cell r="D131" t="str">
            <v>Antigua and Barbuda</v>
          </cell>
          <cell r="H131" t="str">
            <v>Ground Transport</v>
          </cell>
          <cell r="J131">
            <v>5.1575359060606001</v>
          </cell>
        </row>
        <row r="132">
          <cell r="D132" t="str">
            <v>Antigua and Barbuda</v>
          </cell>
          <cell r="H132" t="str">
            <v>Residential</v>
          </cell>
          <cell r="J132">
            <v>76.837105002061094</v>
          </cell>
        </row>
        <row r="133">
          <cell r="D133" t="str">
            <v>Antigua and Barbuda</v>
          </cell>
          <cell r="H133" t="e">
            <v>#N/A</v>
          </cell>
          <cell r="J133" t="str">
            <v>NULL</v>
          </cell>
        </row>
        <row r="134">
          <cell r="D134" t="str">
            <v>Antigua and Barbuda</v>
          </cell>
          <cell r="H134" t="e">
            <v>#N/A</v>
          </cell>
          <cell r="J134">
            <v>4.6574934238419203E-3</v>
          </cell>
        </row>
        <row r="135">
          <cell r="D135" t="str">
            <v>Antigua and Barbuda</v>
          </cell>
          <cell r="H135" t="e">
            <v>#N/A</v>
          </cell>
          <cell r="J135">
            <v>0.79645665764329698</v>
          </cell>
        </row>
        <row r="136">
          <cell r="D136" t="str">
            <v>Antigua and Barbuda</v>
          </cell>
          <cell r="H136" t="e">
            <v>#N/A</v>
          </cell>
          <cell r="J136">
            <v>0.71389566777695601</v>
          </cell>
        </row>
        <row r="137">
          <cell r="D137" t="str">
            <v>Antigua and Barbuda</v>
          </cell>
          <cell r="H137" t="e">
            <v>#N/A</v>
          </cell>
          <cell r="J137">
            <v>1.63816410000002</v>
          </cell>
        </row>
        <row r="138">
          <cell r="D138" t="str">
            <v>Bahamas</v>
          </cell>
          <cell r="H138" t="str">
            <v>Power</v>
          </cell>
          <cell r="J138">
            <v>1528.15686766002</v>
          </cell>
        </row>
        <row r="139">
          <cell r="D139" t="str">
            <v>Bahamas</v>
          </cell>
          <cell r="H139" t="str">
            <v>Industry (incl. Cement Process)</v>
          </cell>
          <cell r="J139">
            <v>132.31483311384</v>
          </cell>
        </row>
        <row r="140">
          <cell r="D140" t="str">
            <v>Bahamas</v>
          </cell>
          <cell r="H140" t="str">
            <v>Domestic aviation</v>
          </cell>
          <cell r="J140">
            <v>22.311497525151601</v>
          </cell>
        </row>
        <row r="141">
          <cell r="D141" t="str">
            <v>Bahamas</v>
          </cell>
          <cell r="H141" t="str">
            <v>Ground Transport</v>
          </cell>
          <cell r="J141">
            <v>987.45346524025797</v>
          </cell>
        </row>
        <row r="142">
          <cell r="D142" t="str">
            <v>Bahamas</v>
          </cell>
          <cell r="H142" t="str">
            <v>Ground Transport</v>
          </cell>
          <cell r="J142">
            <v>4.4851589556896601</v>
          </cell>
        </row>
        <row r="143">
          <cell r="D143" t="str">
            <v>Bahamas</v>
          </cell>
          <cell r="H143" t="str">
            <v>Ground Transport</v>
          </cell>
          <cell r="J143">
            <v>24.781627963524699</v>
          </cell>
        </row>
        <row r="144">
          <cell r="D144" t="str">
            <v>Bahamas</v>
          </cell>
          <cell r="H144" t="str">
            <v>Residential</v>
          </cell>
          <cell r="J144">
            <v>369.19675988175698</v>
          </cell>
        </row>
        <row r="145">
          <cell r="D145" t="str">
            <v>Bahamas</v>
          </cell>
          <cell r="H145" t="e">
            <v>#N/A</v>
          </cell>
          <cell r="J145" t="str">
            <v>NULL</v>
          </cell>
        </row>
        <row r="146">
          <cell r="D146" t="str">
            <v>Bahamas</v>
          </cell>
          <cell r="H146" t="str">
            <v>Industry (incl. Cement Process)</v>
          </cell>
          <cell r="J146" t="str">
            <v>NULL</v>
          </cell>
        </row>
        <row r="147">
          <cell r="D147" t="str">
            <v>Bahamas</v>
          </cell>
          <cell r="H147" t="e">
            <v>#N/A</v>
          </cell>
          <cell r="J147" t="str">
            <v>NULL</v>
          </cell>
        </row>
        <row r="148">
          <cell r="D148" t="str">
            <v>Bahamas</v>
          </cell>
          <cell r="H148" t="e">
            <v>#N/A</v>
          </cell>
          <cell r="J148">
            <v>1.9879149944655498E-2</v>
          </cell>
        </row>
        <row r="149">
          <cell r="D149" t="str">
            <v>Bahamas</v>
          </cell>
          <cell r="H149" t="e">
            <v>#N/A</v>
          </cell>
          <cell r="J149">
            <v>3.7917918121791301</v>
          </cell>
        </row>
        <row r="150">
          <cell r="D150" t="str">
            <v>Bahamas</v>
          </cell>
          <cell r="H150" t="e">
            <v>#N/A</v>
          </cell>
          <cell r="J150">
            <v>2.8102123073995502</v>
          </cell>
        </row>
        <row r="151">
          <cell r="D151" t="str">
            <v>Bahamas</v>
          </cell>
          <cell r="H151" t="e">
            <v>#N/A</v>
          </cell>
          <cell r="J151">
            <v>6.3639743200011196</v>
          </cell>
        </row>
        <row r="152">
          <cell r="D152" t="str">
            <v>Bahamas</v>
          </cell>
          <cell r="H152" t="e">
            <v>#N/A</v>
          </cell>
          <cell r="J152" t="str">
            <v>NULL</v>
          </cell>
        </row>
        <row r="153">
          <cell r="D153" t="str">
            <v>Bahamas</v>
          </cell>
          <cell r="H153" t="e">
            <v>#N/A</v>
          </cell>
          <cell r="J153">
            <v>0.922502921124983</v>
          </cell>
        </row>
        <row r="154">
          <cell r="D154" t="str">
            <v>Belize</v>
          </cell>
          <cell r="H154" t="str">
            <v>Power</v>
          </cell>
          <cell r="J154">
            <v>222.95567220208599</v>
          </cell>
        </row>
        <row r="155">
          <cell r="D155" t="str">
            <v>Belize</v>
          </cell>
          <cell r="H155" t="str">
            <v>Industry (incl. Cement Process)</v>
          </cell>
          <cell r="J155">
            <v>19.304499984896001</v>
          </cell>
        </row>
        <row r="156">
          <cell r="D156" t="str">
            <v>Belize</v>
          </cell>
          <cell r="H156" t="str">
            <v>Domestic aviation</v>
          </cell>
          <cell r="J156">
            <v>3.2552264744675901</v>
          </cell>
        </row>
        <row r="157">
          <cell r="D157" t="str">
            <v>Belize</v>
          </cell>
          <cell r="H157" t="str">
            <v>Ground Transport</v>
          </cell>
          <cell r="J157">
            <v>144.06783173592501</v>
          </cell>
        </row>
        <row r="158">
          <cell r="D158" t="str">
            <v>Belize</v>
          </cell>
          <cell r="H158" t="str">
            <v>Ground Transport</v>
          </cell>
          <cell r="J158">
            <v>0.65437818221113397</v>
          </cell>
        </row>
        <row r="159">
          <cell r="D159" t="str">
            <v>Belize</v>
          </cell>
          <cell r="H159" t="str">
            <v>Ground Transport</v>
          </cell>
          <cell r="J159">
            <v>3.6155951685993299</v>
          </cell>
        </row>
        <row r="160">
          <cell r="D160" t="str">
            <v>Belize</v>
          </cell>
          <cell r="H160" t="str">
            <v>Residential</v>
          </cell>
          <cell r="J160">
            <v>53.939659413691103</v>
          </cell>
        </row>
        <row r="161">
          <cell r="D161" t="str">
            <v>Belize</v>
          </cell>
          <cell r="H161" t="e">
            <v>#N/A</v>
          </cell>
          <cell r="J161" t="str">
            <v>NULL</v>
          </cell>
        </row>
        <row r="162">
          <cell r="D162" t="str">
            <v>Belize</v>
          </cell>
          <cell r="H162" t="e">
            <v>#N/A</v>
          </cell>
          <cell r="J162" t="str">
            <v>NULL</v>
          </cell>
        </row>
        <row r="163">
          <cell r="D163" t="str">
            <v>Belize</v>
          </cell>
          <cell r="H163" t="e">
            <v>#N/A</v>
          </cell>
          <cell r="J163">
            <v>1.85271090651528E-2</v>
          </cell>
        </row>
        <row r="164">
          <cell r="D164" t="str">
            <v>Belize</v>
          </cell>
          <cell r="H164" t="e">
            <v>#N/A</v>
          </cell>
          <cell r="J164">
            <v>0.562327844327833</v>
          </cell>
        </row>
        <row r="165">
          <cell r="D165" t="str">
            <v>Belize</v>
          </cell>
          <cell r="H165" t="e">
            <v>#N/A</v>
          </cell>
          <cell r="J165">
            <v>0.63947583522349905</v>
          </cell>
        </row>
        <row r="166">
          <cell r="D166" t="str">
            <v>Belize</v>
          </cell>
          <cell r="H166" t="e">
            <v>#N/A</v>
          </cell>
          <cell r="J166" t="str">
            <v>NULL</v>
          </cell>
        </row>
        <row r="167">
          <cell r="D167" t="str">
            <v>Belize</v>
          </cell>
          <cell r="H167" t="e">
            <v>#N/A</v>
          </cell>
          <cell r="J167">
            <v>1.66022134000451</v>
          </cell>
        </row>
        <row r="168">
          <cell r="D168" t="str">
            <v>Belize</v>
          </cell>
          <cell r="H168" t="e">
            <v>#N/A</v>
          </cell>
          <cell r="J168" t="str">
            <v>NULL</v>
          </cell>
        </row>
        <row r="169">
          <cell r="D169" t="str">
            <v>Bermuda</v>
          </cell>
          <cell r="H169" t="str">
            <v>Power</v>
          </cell>
          <cell r="J169">
            <v>217.48218743389799</v>
          </cell>
        </row>
        <row r="170">
          <cell r="D170" t="str">
            <v>Bermuda</v>
          </cell>
          <cell r="H170" t="str">
            <v>Industry (incl. Cement Process)</v>
          </cell>
          <cell r="J170">
            <v>18.8305906035418</v>
          </cell>
        </row>
        <row r="171">
          <cell r="D171" t="str">
            <v>Bermuda</v>
          </cell>
          <cell r="H171" t="str">
            <v>Domestic aviation</v>
          </cell>
          <cell r="J171">
            <v>3.1752966831880198</v>
          </cell>
        </row>
        <row r="172">
          <cell r="D172" t="str">
            <v>Bermuda</v>
          </cell>
          <cell r="H172" t="str">
            <v>Ground Transport</v>
          </cell>
          <cell r="J172">
            <v>140.53091229950201</v>
          </cell>
        </row>
        <row r="173">
          <cell r="D173" t="str">
            <v>Bermuda</v>
          </cell>
          <cell r="H173" t="str">
            <v>Ground Transport</v>
          </cell>
          <cell r="J173">
            <v>0.63831253814980404</v>
          </cell>
        </row>
        <row r="174">
          <cell r="D174" t="str">
            <v>Bermuda</v>
          </cell>
          <cell r="H174" t="str">
            <v>Ground Transport</v>
          </cell>
          <cell r="J174">
            <v>3.52683006125286</v>
          </cell>
        </row>
        <row r="175">
          <cell r="D175" t="str">
            <v>Bermuda</v>
          </cell>
          <cell r="H175" t="str">
            <v>Residential</v>
          </cell>
          <cell r="J175">
            <v>52.542921301193601</v>
          </cell>
        </row>
        <row r="176">
          <cell r="D176" t="str">
            <v>Bermuda</v>
          </cell>
          <cell r="H176" t="e">
            <v>#N/A</v>
          </cell>
          <cell r="J176" t="str">
            <v>NULL</v>
          </cell>
        </row>
        <row r="177">
          <cell r="D177" t="str">
            <v>Bermuda</v>
          </cell>
          <cell r="H177" t="e">
            <v>#N/A</v>
          </cell>
          <cell r="J177">
            <v>3.0707109370864401E-3</v>
          </cell>
        </row>
        <row r="178">
          <cell r="D178" t="str">
            <v>Bermuda</v>
          </cell>
          <cell r="H178" t="e">
            <v>#N/A</v>
          </cell>
          <cell r="J178">
            <v>0.43564737524970398</v>
          </cell>
        </row>
        <row r="179">
          <cell r="D179" t="str">
            <v>Bermuda</v>
          </cell>
          <cell r="H179" t="e">
            <v>#N/A</v>
          </cell>
          <cell r="J179">
            <v>0.81878460348478099</v>
          </cell>
        </row>
        <row r="180">
          <cell r="D180" t="str">
            <v>Bermuda</v>
          </cell>
          <cell r="H180" t="e">
            <v>#N/A</v>
          </cell>
          <cell r="J180">
            <v>2.3228994620000001</v>
          </cell>
        </row>
        <row r="181">
          <cell r="D181" t="str">
            <v>Bermuda</v>
          </cell>
          <cell r="H181" t="e">
            <v>#N/A</v>
          </cell>
          <cell r="J181" t="str">
            <v>NULL</v>
          </cell>
        </row>
        <row r="182">
          <cell r="D182" t="str">
            <v>Barbados</v>
          </cell>
          <cell r="H182" t="str">
            <v>Power</v>
          </cell>
          <cell r="J182">
            <v>2409.5830098131</v>
          </cell>
        </row>
        <row r="183">
          <cell r="D183" t="str">
            <v>Barbados</v>
          </cell>
          <cell r="H183" t="str">
            <v>Industry (incl. Cement Process)</v>
          </cell>
          <cell r="J183">
            <v>2.36080596074863</v>
          </cell>
        </row>
        <row r="184">
          <cell r="D184" t="str">
            <v>Barbados</v>
          </cell>
          <cell r="H184" t="str">
            <v>Industry (incl. Cement Process)</v>
          </cell>
          <cell r="J184">
            <v>68.516457568689404</v>
          </cell>
        </row>
        <row r="185">
          <cell r="D185" t="str">
            <v>Barbados</v>
          </cell>
          <cell r="H185" t="str">
            <v>Domestic aviation</v>
          </cell>
          <cell r="J185">
            <v>11.354519901316699</v>
          </cell>
        </row>
        <row r="186">
          <cell r="D186" t="str">
            <v>Barbados</v>
          </cell>
          <cell r="H186" t="str">
            <v>Ground Transport</v>
          </cell>
          <cell r="J186">
            <v>502.52305226213002</v>
          </cell>
        </row>
        <row r="187">
          <cell r="D187" t="str">
            <v>Barbados</v>
          </cell>
          <cell r="H187" t="str">
            <v>Ground Transport</v>
          </cell>
          <cell r="J187">
            <v>2.2825380455284501</v>
          </cell>
        </row>
        <row r="188">
          <cell r="D188" t="str">
            <v>Barbados</v>
          </cell>
          <cell r="H188" t="str">
            <v>Ground Transport</v>
          </cell>
          <cell r="J188">
            <v>12.611564110923601</v>
          </cell>
        </row>
        <row r="189">
          <cell r="D189" t="str">
            <v>Barbados</v>
          </cell>
          <cell r="H189" t="str">
            <v>Residential</v>
          </cell>
          <cell r="J189">
            <v>213.44301496441</v>
          </cell>
        </row>
        <row r="190">
          <cell r="D190" t="str">
            <v>Barbados</v>
          </cell>
          <cell r="H190" t="e">
            <v>#N/A</v>
          </cell>
          <cell r="J190" t="str">
            <v>NULL</v>
          </cell>
        </row>
        <row r="191">
          <cell r="D191" t="str">
            <v>Barbados</v>
          </cell>
          <cell r="H191" t="e">
            <v>#N/A</v>
          </cell>
          <cell r="J191">
            <v>4.1801330564999999</v>
          </cell>
        </row>
        <row r="192">
          <cell r="D192" t="str">
            <v>Barbados</v>
          </cell>
          <cell r="H192" t="str">
            <v>Industry (incl. Cement Process)</v>
          </cell>
          <cell r="J192">
            <v>78.976900000000001</v>
          </cell>
        </row>
        <row r="193">
          <cell r="D193" t="str">
            <v>Barbados</v>
          </cell>
          <cell r="H193" t="e">
            <v>#N/A</v>
          </cell>
          <cell r="J193" t="str">
            <v>NULL</v>
          </cell>
        </row>
        <row r="194">
          <cell r="D194" t="str">
            <v>Barbados</v>
          </cell>
          <cell r="H194" t="e">
            <v>#N/A</v>
          </cell>
          <cell r="J194">
            <v>1.42920652007459E-2</v>
          </cell>
        </row>
        <row r="195">
          <cell r="D195" t="str">
            <v>Barbados</v>
          </cell>
          <cell r="H195" t="e">
            <v>#N/A</v>
          </cell>
          <cell r="J195">
            <v>2.1567391507436602</v>
          </cell>
        </row>
        <row r="196">
          <cell r="D196" t="str">
            <v>Barbados</v>
          </cell>
          <cell r="H196" t="e">
            <v>#N/A</v>
          </cell>
          <cell r="J196">
            <v>2.12852349228229</v>
          </cell>
        </row>
        <row r="197">
          <cell r="D197" t="str">
            <v>Barbados</v>
          </cell>
          <cell r="H197" t="e">
            <v>#N/A</v>
          </cell>
          <cell r="J197" t="str">
            <v>NULL</v>
          </cell>
        </row>
        <row r="198">
          <cell r="D198" t="str">
            <v>Barbados</v>
          </cell>
          <cell r="H198" t="e">
            <v>#N/A</v>
          </cell>
          <cell r="J198">
            <v>1.0500840528144899</v>
          </cell>
        </row>
        <row r="199">
          <cell r="D199" t="str">
            <v>Barbados</v>
          </cell>
          <cell r="H199" t="e">
            <v>#N/A</v>
          </cell>
          <cell r="J199">
            <v>5.2599284400000199</v>
          </cell>
        </row>
        <row r="200">
          <cell r="D200" t="str">
            <v>Barbados</v>
          </cell>
          <cell r="H200" t="e">
            <v>#N/A</v>
          </cell>
          <cell r="J200" t="str">
            <v>NULL</v>
          </cell>
        </row>
        <row r="201">
          <cell r="D201" t="str">
            <v>Costa Rica</v>
          </cell>
          <cell r="H201" t="str">
            <v>Power</v>
          </cell>
          <cell r="J201">
            <v>72.442600895907006</v>
          </cell>
        </row>
        <row r="202">
          <cell r="D202" t="str">
            <v>Costa Rica</v>
          </cell>
          <cell r="H202" t="str">
            <v>Industry (incl. Cement Process)</v>
          </cell>
          <cell r="J202">
            <v>31.477538886305702</v>
          </cell>
        </row>
        <row r="203">
          <cell r="D203" t="str">
            <v>Costa Rica</v>
          </cell>
          <cell r="H203" t="str">
            <v>Industry (incl. Cement Process)</v>
          </cell>
          <cell r="J203">
            <v>1352.1473048698699</v>
          </cell>
        </row>
        <row r="204">
          <cell r="D204" t="str">
            <v>Costa Rica</v>
          </cell>
          <cell r="H204" t="str">
            <v>Domestic aviation</v>
          </cell>
          <cell r="J204">
            <v>12.875372408179199</v>
          </cell>
        </row>
        <row r="205">
          <cell r="D205" t="str">
            <v>Costa Rica</v>
          </cell>
          <cell r="H205" t="str">
            <v>Ground Transport</v>
          </cell>
          <cell r="J205">
            <v>5759.54970244175</v>
          </cell>
        </row>
        <row r="206">
          <cell r="D206" t="str">
            <v>Costa Rica</v>
          </cell>
          <cell r="H206" t="str">
            <v>Ground Transport</v>
          </cell>
          <cell r="J206">
            <v>6.5218561565025999</v>
          </cell>
        </row>
        <row r="207">
          <cell r="D207" t="str">
            <v>Costa Rica</v>
          </cell>
          <cell r="H207" t="str">
            <v>Ground Transport</v>
          </cell>
          <cell r="J207" t="str">
            <v>NULL</v>
          </cell>
        </row>
        <row r="208">
          <cell r="D208" t="str">
            <v>Costa Rica</v>
          </cell>
          <cell r="H208" t="str">
            <v>Residential</v>
          </cell>
          <cell r="J208">
            <v>643.70185097555304</v>
          </cell>
        </row>
        <row r="209">
          <cell r="D209" t="str">
            <v>Costa Rica</v>
          </cell>
          <cell r="H209" t="e">
            <v>#N/A</v>
          </cell>
          <cell r="J209" t="str">
            <v>NULL</v>
          </cell>
        </row>
        <row r="210">
          <cell r="D210" t="str">
            <v>Costa Rica</v>
          </cell>
          <cell r="H210" t="str">
            <v>Industry (incl. Cement Process)</v>
          </cell>
          <cell r="J210">
            <v>791.24099999999999</v>
          </cell>
        </row>
        <row r="211">
          <cell r="D211" t="str">
            <v>Costa Rica</v>
          </cell>
          <cell r="H211" t="e">
            <v>#N/A</v>
          </cell>
          <cell r="J211">
            <v>7.5</v>
          </cell>
        </row>
        <row r="212">
          <cell r="D212" t="str">
            <v>Costa Rica</v>
          </cell>
          <cell r="H212" t="e">
            <v>#N/A</v>
          </cell>
          <cell r="J212">
            <v>0.24458686524977799</v>
          </cell>
        </row>
        <row r="213">
          <cell r="D213" t="str">
            <v>Costa Rica</v>
          </cell>
          <cell r="H213" t="e">
            <v>#N/A</v>
          </cell>
          <cell r="J213">
            <v>7.6114469750994003</v>
          </cell>
        </row>
        <row r="214">
          <cell r="D214" t="str">
            <v>Costa Rica</v>
          </cell>
          <cell r="H214" t="e">
            <v>#N/A</v>
          </cell>
          <cell r="J214" t="str">
            <v>NULL</v>
          </cell>
        </row>
        <row r="215">
          <cell r="D215" t="str">
            <v>Costa Rica</v>
          </cell>
          <cell r="H215" t="e">
            <v>#N/A</v>
          </cell>
          <cell r="J215">
            <v>10.1398129977949</v>
          </cell>
        </row>
        <row r="216">
          <cell r="D216" t="str">
            <v>Costa Rica</v>
          </cell>
          <cell r="H216" t="e">
            <v>#N/A</v>
          </cell>
          <cell r="J216">
            <v>3.6455500000000001</v>
          </cell>
        </row>
        <row r="217">
          <cell r="D217" t="str">
            <v>Costa Rica</v>
          </cell>
          <cell r="H217" t="e">
            <v>#N/A</v>
          </cell>
          <cell r="J217">
            <v>7.85296443463361</v>
          </cell>
        </row>
        <row r="218">
          <cell r="D218" t="str">
            <v>Costa Rica</v>
          </cell>
          <cell r="H218" t="e">
            <v>#N/A</v>
          </cell>
          <cell r="J218">
            <v>49.7897917286313</v>
          </cell>
        </row>
        <row r="219">
          <cell r="D219" t="str">
            <v>Costa Rica</v>
          </cell>
          <cell r="H219" t="e">
            <v>#N/A</v>
          </cell>
          <cell r="J219">
            <v>67.990606342911306</v>
          </cell>
        </row>
        <row r="220">
          <cell r="D220" t="str">
            <v>Cuba</v>
          </cell>
          <cell r="H220" t="str">
            <v>Power</v>
          </cell>
          <cell r="J220">
            <v>13255.8481470637</v>
          </cell>
        </row>
        <row r="221">
          <cell r="D221" t="str">
            <v>Cuba</v>
          </cell>
          <cell r="H221" t="str">
            <v>Industry (incl. Cement Process)</v>
          </cell>
          <cell r="J221">
            <v>409.89044020159702</v>
          </cell>
        </row>
        <row r="222">
          <cell r="D222" t="str">
            <v>Cuba</v>
          </cell>
          <cell r="H222" t="str">
            <v>Industry (incl. Cement Process)</v>
          </cell>
          <cell r="J222">
            <v>7507.9422217112897</v>
          </cell>
        </row>
        <row r="223">
          <cell r="D223" t="str">
            <v>Cuba</v>
          </cell>
          <cell r="H223" t="str">
            <v>Ground Transport</v>
          </cell>
          <cell r="J223">
            <v>1344.99618226453</v>
          </cell>
        </row>
        <row r="224">
          <cell r="D224" t="str">
            <v>Cuba</v>
          </cell>
          <cell r="H224" t="str">
            <v>Ground Transport</v>
          </cell>
          <cell r="J224">
            <v>54.2664276086876</v>
          </cell>
        </row>
        <row r="225">
          <cell r="D225" t="str">
            <v>Cuba</v>
          </cell>
          <cell r="H225" t="str">
            <v>Ground Transport</v>
          </cell>
          <cell r="J225" t="str">
            <v>NULL</v>
          </cell>
        </row>
        <row r="226">
          <cell r="D226" t="str">
            <v>Cuba</v>
          </cell>
          <cell r="H226" t="str">
            <v>Residential</v>
          </cell>
          <cell r="J226">
            <v>3775.5220022117601</v>
          </cell>
        </row>
        <row r="227">
          <cell r="D227" t="str">
            <v>Cuba</v>
          </cell>
          <cell r="H227" t="e">
            <v>#N/A</v>
          </cell>
          <cell r="J227" t="str">
            <v>NULL</v>
          </cell>
        </row>
        <row r="228">
          <cell r="D228" t="str">
            <v>Cuba</v>
          </cell>
          <cell r="H228" t="e">
            <v>#N/A</v>
          </cell>
          <cell r="J228">
            <v>21.784609737762501</v>
          </cell>
        </row>
        <row r="229">
          <cell r="D229" t="str">
            <v>Cuba</v>
          </cell>
          <cell r="H229" t="str">
            <v>Industry (incl. Cement Process)</v>
          </cell>
          <cell r="J229">
            <v>738.26300000000003</v>
          </cell>
        </row>
        <row r="230">
          <cell r="D230" t="str">
            <v>Cuba</v>
          </cell>
          <cell r="H230" t="e">
            <v>#N/A</v>
          </cell>
          <cell r="J230">
            <v>97.5</v>
          </cell>
        </row>
        <row r="231">
          <cell r="D231" t="str">
            <v>Cuba</v>
          </cell>
          <cell r="H231" t="e">
            <v>#N/A</v>
          </cell>
          <cell r="J231">
            <v>0.57149445199594795</v>
          </cell>
        </row>
        <row r="232">
          <cell r="D232" t="str">
            <v>Cuba</v>
          </cell>
          <cell r="H232" t="e">
            <v>#N/A</v>
          </cell>
          <cell r="J232">
            <v>153</v>
          </cell>
        </row>
        <row r="233">
          <cell r="D233" t="str">
            <v>Cuba</v>
          </cell>
          <cell r="H233" t="e">
            <v>#N/A</v>
          </cell>
          <cell r="J233">
            <v>9.1297639022994908</v>
          </cell>
        </row>
        <row r="234">
          <cell r="D234" t="str">
            <v>Cuba</v>
          </cell>
          <cell r="H234" t="e">
            <v>#N/A</v>
          </cell>
          <cell r="J234">
            <v>53.121262186619099</v>
          </cell>
        </row>
        <row r="235">
          <cell r="D235" t="str">
            <v>Cuba</v>
          </cell>
          <cell r="H235" t="e">
            <v>#N/A</v>
          </cell>
          <cell r="J235">
            <v>22.739761377763099</v>
          </cell>
        </row>
        <row r="236">
          <cell r="D236" t="str">
            <v>Cuba</v>
          </cell>
          <cell r="H236" t="e">
            <v>#N/A</v>
          </cell>
          <cell r="J236">
            <v>81.376348003451994</v>
          </cell>
        </row>
        <row r="237">
          <cell r="D237" t="str">
            <v>Cuba</v>
          </cell>
          <cell r="H237" t="e">
            <v>#N/A</v>
          </cell>
          <cell r="J237">
            <v>22.9957833696675</v>
          </cell>
        </row>
        <row r="238">
          <cell r="D238" t="str">
            <v>Cuba</v>
          </cell>
          <cell r="H238" t="e">
            <v>#N/A</v>
          </cell>
          <cell r="J238">
            <v>0.48024373157156602</v>
          </cell>
        </row>
        <row r="239">
          <cell r="D239" t="str">
            <v>Cayman Islands</v>
          </cell>
          <cell r="H239" t="str">
            <v>Power</v>
          </cell>
          <cell r="J239">
            <v>251.62404891064801</v>
          </cell>
        </row>
        <row r="240">
          <cell r="D240" t="str">
            <v>Cayman Islands</v>
          </cell>
          <cell r="H240" t="str">
            <v>Industry (incl. Cement Process)</v>
          </cell>
          <cell r="J240">
            <v>21.7866507566129</v>
          </cell>
        </row>
        <row r="241">
          <cell r="D241" t="str">
            <v>Cayman Islands</v>
          </cell>
          <cell r="H241" t="str">
            <v>Domestic aviation</v>
          </cell>
          <cell r="J241">
            <v>3.67377669049971</v>
          </cell>
        </row>
        <row r="242">
          <cell r="D242" t="str">
            <v>Cayman Islands</v>
          </cell>
          <cell r="H242" t="str">
            <v>Ground Transport</v>
          </cell>
          <cell r="J242">
            <v>162.591984093961</v>
          </cell>
        </row>
        <row r="243">
          <cell r="D243" t="str">
            <v>Cayman Islands</v>
          </cell>
          <cell r="H243" t="str">
            <v>Ground Transport</v>
          </cell>
          <cell r="J243">
            <v>0.73851826156745703</v>
          </cell>
        </row>
        <row r="244">
          <cell r="D244" t="str">
            <v>Cayman Islands</v>
          </cell>
          <cell r="H244" t="str">
            <v>Ground Transport</v>
          </cell>
          <cell r="J244">
            <v>4.0804886590774796</v>
          </cell>
        </row>
        <row r="245">
          <cell r="D245" t="str">
            <v>Cayman Islands</v>
          </cell>
          <cell r="H245" t="str">
            <v>Residential</v>
          </cell>
          <cell r="J245">
            <v>60.791248810751803</v>
          </cell>
        </row>
        <row r="246">
          <cell r="D246" t="str">
            <v>Cayman Islands</v>
          </cell>
          <cell r="H246" t="e">
            <v>#N/A</v>
          </cell>
          <cell r="J246" t="str">
            <v>NULL</v>
          </cell>
        </row>
        <row r="247">
          <cell r="D247" t="str">
            <v>Cayman Islands</v>
          </cell>
          <cell r="H247" t="e">
            <v>#N/A</v>
          </cell>
          <cell r="J247">
            <v>3.0801095831855399E-3</v>
          </cell>
        </row>
        <row r="248">
          <cell r="D248" t="str">
            <v>Cayman Islands</v>
          </cell>
          <cell r="H248" t="e">
            <v>#N/A</v>
          </cell>
          <cell r="J248">
            <v>0.62686611824017502</v>
          </cell>
        </row>
        <row r="249">
          <cell r="D249" t="str">
            <v>Cayman Islands</v>
          </cell>
          <cell r="H249" t="e">
            <v>#N/A</v>
          </cell>
          <cell r="J249">
            <v>0.40534902354547497</v>
          </cell>
        </row>
        <row r="250">
          <cell r="D250" t="str">
            <v>Cayman Islands</v>
          </cell>
          <cell r="H250" t="e">
            <v>#N/A</v>
          </cell>
          <cell r="J250">
            <v>0.86438532600000095</v>
          </cell>
        </row>
        <row r="251">
          <cell r="D251" t="str">
            <v>Dominica</v>
          </cell>
          <cell r="H251" t="str">
            <v>Power</v>
          </cell>
          <cell r="J251">
            <v>61.949777347611999</v>
          </cell>
        </row>
        <row r="252">
          <cell r="D252" t="str">
            <v>Dominica</v>
          </cell>
          <cell r="H252" t="str">
            <v>Industry (incl. Cement Process)</v>
          </cell>
          <cell r="J252">
            <v>5.3639050153000403</v>
          </cell>
        </row>
        <row r="253">
          <cell r="D253" t="str">
            <v>Dominica</v>
          </cell>
          <cell r="H253" t="str">
            <v>Domestic aviation</v>
          </cell>
          <cell r="J253">
            <v>0.90448415292064599</v>
          </cell>
        </row>
        <row r="254">
          <cell r="D254" t="str">
            <v>Dominica</v>
          </cell>
          <cell r="H254" t="str">
            <v>Ground Transport</v>
          </cell>
          <cell r="J254">
            <v>40.030291520345799</v>
          </cell>
        </row>
        <row r="255">
          <cell r="D255" t="str">
            <v>Dominica</v>
          </cell>
          <cell r="H255" t="str">
            <v>Ground Transport</v>
          </cell>
          <cell r="J255">
            <v>0.18182433676547999</v>
          </cell>
        </row>
        <row r="256">
          <cell r="D256" t="str">
            <v>Dominica</v>
          </cell>
          <cell r="H256" t="str">
            <v>Ground Transport</v>
          </cell>
          <cell r="J256">
            <v>1.0046158018415601</v>
          </cell>
        </row>
        <row r="257">
          <cell r="D257" t="str">
            <v>Dominica</v>
          </cell>
          <cell r="H257" t="str">
            <v>Residential</v>
          </cell>
          <cell r="J257">
            <v>14.966848912914299</v>
          </cell>
        </row>
        <row r="258">
          <cell r="D258" t="str">
            <v>Dominica</v>
          </cell>
          <cell r="H258" t="e">
            <v>#N/A</v>
          </cell>
          <cell r="J258" t="str">
            <v>NULL</v>
          </cell>
        </row>
        <row r="259">
          <cell r="D259" t="str">
            <v>Dominica</v>
          </cell>
          <cell r="H259" t="e">
            <v>#N/A</v>
          </cell>
          <cell r="J259">
            <v>3.6492570155603598E-3</v>
          </cell>
        </row>
        <row r="260">
          <cell r="D260" t="str">
            <v>Dominica</v>
          </cell>
          <cell r="H260" t="e">
            <v>#N/A</v>
          </cell>
          <cell r="J260">
            <v>0.153215486138118</v>
          </cell>
        </row>
        <row r="261">
          <cell r="D261" t="str">
            <v>Dominica</v>
          </cell>
          <cell r="H261" t="e">
            <v>#N/A</v>
          </cell>
          <cell r="J261">
            <v>0.19032702871967999</v>
          </cell>
        </row>
        <row r="262">
          <cell r="D262" t="str">
            <v>Dominica</v>
          </cell>
          <cell r="H262" t="e">
            <v>#N/A</v>
          </cell>
          <cell r="J262">
            <v>1.12761</v>
          </cell>
        </row>
        <row r="263">
          <cell r="D263" t="str">
            <v>Dominica</v>
          </cell>
          <cell r="H263" t="e">
            <v>#N/A</v>
          </cell>
          <cell r="J263">
            <v>2.4441999999999999</v>
          </cell>
        </row>
        <row r="264">
          <cell r="D264" t="str">
            <v>Dominica</v>
          </cell>
          <cell r="H264" t="e">
            <v>#N/A</v>
          </cell>
          <cell r="J264">
            <v>0.63483088000001697</v>
          </cell>
        </row>
        <row r="265">
          <cell r="D265" t="str">
            <v>Dominica</v>
          </cell>
          <cell r="H265" t="e">
            <v>#N/A</v>
          </cell>
          <cell r="J265" t="str">
            <v>NULL</v>
          </cell>
        </row>
        <row r="266">
          <cell r="D266" t="str">
            <v>Dominican Republic</v>
          </cell>
          <cell r="H266" t="str">
            <v>Power</v>
          </cell>
          <cell r="J266">
            <v>11616.3472490532</v>
          </cell>
        </row>
        <row r="267">
          <cell r="D267" t="str">
            <v>Dominican Republic</v>
          </cell>
          <cell r="H267" t="str">
            <v>Industry (incl. Cement Process)</v>
          </cell>
          <cell r="J267">
            <v>92.472406925097303</v>
          </cell>
        </row>
        <row r="268">
          <cell r="D268" t="str">
            <v>Dominican Republic</v>
          </cell>
          <cell r="H268" t="str">
            <v>Industry (incl. Cement Process)</v>
          </cell>
          <cell r="J268">
            <v>3270.0942728423502</v>
          </cell>
        </row>
        <row r="269">
          <cell r="D269" t="str">
            <v>Dominican Republic</v>
          </cell>
          <cell r="H269" t="str">
            <v>Ground Transport</v>
          </cell>
          <cell r="J269">
            <v>4409.79363819628</v>
          </cell>
        </row>
        <row r="270">
          <cell r="D270" t="str">
            <v>Dominican Republic</v>
          </cell>
          <cell r="H270" t="str">
            <v>Ground Transport</v>
          </cell>
          <cell r="J270">
            <v>1340.70801856497</v>
          </cell>
        </row>
        <row r="271">
          <cell r="D271" t="str">
            <v>Dominican Republic</v>
          </cell>
          <cell r="H271" t="str">
            <v>Residential</v>
          </cell>
          <cell r="J271">
            <v>1643.8915116711501</v>
          </cell>
        </row>
        <row r="272">
          <cell r="D272" t="str">
            <v>Dominican Republic</v>
          </cell>
          <cell r="H272" t="e">
            <v>#N/A</v>
          </cell>
          <cell r="J272" t="str">
            <v>NULL</v>
          </cell>
        </row>
        <row r="273">
          <cell r="D273" t="str">
            <v>Dominican Republic</v>
          </cell>
          <cell r="H273" t="str">
            <v>Industry (incl. Cement Process)</v>
          </cell>
          <cell r="J273">
            <v>2556.69</v>
          </cell>
        </row>
        <row r="274">
          <cell r="D274" t="str">
            <v>Dominican Republic</v>
          </cell>
          <cell r="H274" t="e">
            <v>#N/A</v>
          </cell>
          <cell r="J274" t="str">
            <v>NULL</v>
          </cell>
        </row>
        <row r="275">
          <cell r="D275" t="str">
            <v>Dominican Republic</v>
          </cell>
          <cell r="H275" t="e">
            <v>#N/A</v>
          </cell>
          <cell r="J275">
            <v>0.53623298800631203</v>
          </cell>
        </row>
        <row r="276">
          <cell r="D276" t="str">
            <v>Dominican Republic</v>
          </cell>
          <cell r="H276" t="e">
            <v>#N/A</v>
          </cell>
          <cell r="J276" t="str">
            <v>NULL</v>
          </cell>
        </row>
        <row r="277">
          <cell r="D277" t="str">
            <v>Dominican Republic</v>
          </cell>
          <cell r="H277" t="e">
            <v>#N/A</v>
          </cell>
          <cell r="J277" t="str">
            <v>NULL</v>
          </cell>
        </row>
        <row r="278">
          <cell r="D278" t="str">
            <v>Dominican Republic</v>
          </cell>
          <cell r="H278" t="e">
            <v>#N/A</v>
          </cell>
          <cell r="J278">
            <v>6.0644587069983604</v>
          </cell>
        </row>
        <row r="279">
          <cell r="D279" t="str">
            <v>Dominican Republic</v>
          </cell>
          <cell r="H279" t="e">
            <v>#N/A</v>
          </cell>
          <cell r="J279" t="str">
            <v>NULL</v>
          </cell>
        </row>
        <row r="280">
          <cell r="D280" t="str">
            <v>Dominican Republic</v>
          </cell>
          <cell r="H280" t="e">
            <v>#N/A</v>
          </cell>
          <cell r="J280">
            <v>7.8993446399999998</v>
          </cell>
        </row>
        <row r="281">
          <cell r="D281" t="str">
            <v>Dominican Republic</v>
          </cell>
          <cell r="H281" t="e">
            <v>#N/A</v>
          </cell>
          <cell r="J281">
            <v>24.185184564660702</v>
          </cell>
        </row>
        <row r="282">
          <cell r="D282" t="str">
            <v>Dominican Republic</v>
          </cell>
          <cell r="H282" t="e">
            <v>#N/A</v>
          </cell>
          <cell r="J282">
            <v>207.871080595309</v>
          </cell>
        </row>
        <row r="283">
          <cell r="D283" t="str">
            <v>Dominican Republic</v>
          </cell>
          <cell r="H283" t="e">
            <v>#N/A</v>
          </cell>
          <cell r="J283">
            <v>0.44280260408463901</v>
          </cell>
        </row>
        <row r="284">
          <cell r="D284" t="str">
            <v>Guadeloupe</v>
          </cell>
          <cell r="H284" t="str">
            <v>Power</v>
          </cell>
          <cell r="J284">
            <v>1089.64444785607</v>
          </cell>
        </row>
        <row r="285">
          <cell r="D285" t="str">
            <v>Guadeloupe</v>
          </cell>
          <cell r="H285" t="str">
            <v>Industry (incl. Cement Process)</v>
          </cell>
          <cell r="J285">
            <v>94.346420564739006</v>
          </cell>
        </row>
        <row r="286">
          <cell r="D286" t="str">
            <v>Guadeloupe</v>
          </cell>
          <cell r="H286" t="str">
            <v>Domestic aviation</v>
          </cell>
          <cell r="J286">
            <v>15.9090944845031</v>
          </cell>
        </row>
        <row r="287">
          <cell r="D287" t="str">
            <v>Guadeloupe</v>
          </cell>
          <cell r="H287" t="str">
            <v>Ground Transport</v>
          </cell>
          <cell r="J287">
            <v>704.09797424011094</v>
          </cell>
        </row>
        <row r="288">
          <cell r="D288" t="str">
            <v>Guadeloupe</v>
          </cell>
          <cell r="H288" t="str">
            <v>Ground Transport</v>
          </cell>
          <cell r="J288">
            <v>3.1981181312934801</v>
          </cell>
        </row>
        <row r="289">
          <cell r="D289" t="str">
            <v>Guadeloupe</v>
          </cell>
          <cell r="H289" t="str">
            <v>Ground Transport</v>
          </cell>
          <cell r="J289">
            <v>17.6703746657791</v>
          </cell>
        </row>
        <row r="290">
          <cell r="D290" t="str">
            <v>Guadeloupe</v>
          </cell>
          <cell r="H290" t="str">
            <v>Residential</v>
          </cell>
          <cell r="J290">
            <v>263.25388280865798</v>
          </cell>
        </row>
        <row r="291">
          <cell r="D291" t="str">
            <v>Guadeloupe</v>
          </cell>
          <cell r="H291" t="e">
            <v>#N/A</v>
          </cell>
          <cell r="J291" t="str">
            <v>NULL</v>
          </cell>
        </row>
        <row r="292">
          <cell r="D292" t="str">
            <v>Guadeloupe</v>
          </cell>
          <cell r="H292" t="str">
            <v>Industry (incl. Cement Process)</v>
          </cell>
          <cell r="J292">
            <v>148.143</v>
          </cell>
        </row>
        <row r="293">
          <cell r="D293" t="str">
            <v>Guadeloupe</v>
          </cell>
          <cell r="H293" t="e">
            <v>#N/A</v>
          </cell>
          <cell r="J293">
            <v>7.5</v>
          </cell>
        </row>
        <row r="294">
          <cell r="D294" t="str">
            <v>Guadeloupe</v>
          </cell>
          <cell r="H294" t="e">
            <v>#N/A</v>
          </cell>
          <cell r="J294">
            <v>2.3580116815841899E-2</v>
          </cell>
        </row>
        <row r="295">
          <cell r="D295" t="str">
            <v>Guadeloupe</v>
          </cell>
          <cell r="H295" t="e">
            <v>#N/A</v>
          </cell>
          <cell r="J295">
            <v>2.8897621700549698</v>
          </cell>
        </row>
        <row r="296">
          <cell r="D296" t="str">
            <v>Guadeloupe</v>
          </cell>
          <cell r="H296" t="e">
            <v>#N/A</v>
          </cell>
          <cell r="J296">
            <v>0.84808440867165702</v>
          </cell>
        </row>
        <row r="297">
          <cell r="D297" t="str">
            <v>Guadeloupe</v>
          </cell>
          <cell r="H297" t="e">
            <v>#N/A</v>
          </cell>
          <cell r="J297">
            <v>2.4139632600021699</v>
          </cell>
        </row>
        <row r="298">
          <cell r="D298" t="str">
            <v>Guadeloupe</v>
          </cell>
          <cell r="H298" t="e">
            <v>#N/A</v>
          </cell>
          <cell r="J298" t="str">
            <v>NULL</v>
          </cell>
        </row>
        <row r="299">
          <cell r="D299" t="str">
            <v>Grenada</v>
          </cell>
          <cell r="H299" t="str">
            <v>Power</v>
          </cell>
          <cell r="J299">
            <v>142.74459020667101</v>
          </cell>
        </row>
        <row r="300">
          <cell r="D300" t="str">
            <v>Grenada</v>
          </cell>
          <cell r="H300" t="str">
            <v>Industry (incl. Cement Process)</v>
          </cell>
          <cell r="J300">
            <v>12.359487277587199</v>
          </cell>
        </row>
        <row r="301">
          <cell r="D301" t="str">
            <v>Grenada</v>
          </cell>
          <cell r="H301" t="str">
            <v>Domestic aviation</v>
          </cell>
          <cell r="J301">
            <v>2.0841111652168101</v>
          </cell>
        </row>
        <row r="302">
          <cell r="D302" t="str">
            <v>Grenada</v>
          </cell>
          <cell r="H302" t="str">
            <v>Ground Transport</v>
          </cell>
          <cell r="J302">
            <v>92.237601155256201</v>
          </cell>
        </row>
        <row r="303">
          <cell r="D303" t="str">
            <v>Grenada</v>
          </cell>
          <cell r="H303" t="str">
            <v>Ground Transport</v>
          </cell>
          <cell r="J303">
            <v>0.41895702142706698</v>
          </cell>
        </row>
        <row r="304">
          <cell r="D304" t="str">
            <v>Grenada</v>
          </cell>
          <cell r="H304" t="str">
            <v>Ground Transport</v>
          </cell>
          <cell r="J304">
            <v>2.31484326466044</v>
          </cell>
        </row>
        <row r="305">
          <cell r="D305" t="str">
            <v>Grenada</v>
          </cell>
          <cell r="H305" t="str">
            <v>Residential</v>
          </cell>
          <cell r="J305">
            <v>34.486547965651603</v>
          </cell>
        </row>
        <row r="306">
          <cell r="D306" t="str">
            <v>Grenada</v>
          </cell>
          <cell r="H306" t="e">
            <v>#N/A</v>
          </cell>
          <cell r="J306" t="str">
            <v>NULL</v>
          </cell>
        </row>
        <row r="307">
          <cell r="D307" t="str">
            <v>Grenada</v>
          </cell>
          <cell r="H307" t="e">
            <v>#N/A</v>
          </cell>
          <cell r="J307">
            <v>5.3641916344681004E-3</v>
          </cell>
        </row>
        <row r="308">
          <cell r="D308" t="str">
            <v>Grenada</v>
          </cell>
          <cell r="H308" t="e">
            <v>#N/A</v>
          </cell>
          <cell r="J308">
            <v>0.375875175062716</v>
          </cell>
        </row>
        <row r="309">
          <cell r="D309" t="str">
            <v>Grenada</v>
          </cell>
          <cell r="H309" t="e">
            <v>#N/A</v>
          </cell>
          <cell r="J309">
            <v>0.187678515626127</v>
          </cell>
        </row>
        <row r="310">
          <cell r="D310" t="str">
            <v>Grenada</v>
          </cell>
          <cell r="H310" t="e">
            <v>#N/A</v>
          </cell>
          <cell r="J310">
            <v>0.58452718000001802</v>
          </cell>
        </row>
        <row r="311">
          <cell r="D311" t="str">
            <v>Guatemala</v>
          </cell>
          <cell r="H311" t="str">
            <v>Power</v>
          </cell>
          <cell r="J311">
            <v>7115.2659239725199</v>
          </cell>
        </row>
        <row r="312">
          <cell r="D312" t="str">
            <v>Guatemala</v>
          </cell>
          <cell r="H312" t="str">
            <v>Industry (incl. Cement Process)</v>
          </cell>
          <cell r="J312">
            <v>123.315050233566</v>
          </cell>
        </row>
        <row r="313">
          <cell r="D313" t="str">
            <v>Guatemala</v>
          </cell>
          <cell r="H313" t="str">
            <v>Industry (incl. Cement Process)</v>
          </cell>
          <cell r="J313">
            <v>2003.2589294772099</v>
          </cell>
        </row>
        <row r="314">
          <cell r="D314" t="str">
            <v>Guatemala</v>
          </cell>
          <cell r="H314" t="str">
            <v>Ground Transport</v>
          </cell>
          <cell r="J314">
            <v>8112.9744006410501</v>
          </cell>
        </row>
        <row r="315">
          <cell r="D315" t="str">
            <v>Guatemala</v>
          </cell>
          <cell r="H315" t="str">
            <v>Ground Transport</v>
          </cell>
          <cell r="J315">
            <v>12.064933118779299</v>
          </cell>
        </row>
        <row r="316">
          <cell r="D316" t="str">
            <v>Guatemala</v>
          </cell>
          <cell r="H316" t="str">
            <v>Residential</v>
          </cell>
          <cell r="J316">
            <v>909.49447533236901</v>
          </cell>
        </row>
        <row r="317">
          <cell r="D317" t="str">
            <v>Guatemala</v>
          </cell>
          <cell r="H317" t="e">
            <v>#N/A</v>
          </cell>
          <cell r="J317">
            <v>2.9083485396511799</v>
          </cell>
        </row>
        <row r="318">
          <cell r="D318" t="str">
            <v>Guatemala</v>
          </cell>
          <cell r="H318" t="str">
            <v>Industry (incl. Cement Process)</v>
          </cell>
          <cell r="J318">
            <v>1730.63</v>
          </cell>
        </row>
        <row r="319">
          <cell r="D319" t="str">
            <v>Guatemala</v>
          </cell>
          <cell r="H319" t="e">
            <v>#N/A</v>
          </cell>
          <cell r="J319" t="str">
            <v>NULL</v>
          </cell>
        </row>
        <row r="320">
          <cell r="D320" t="str">
            <v>Guatemala</v>
          </cell>
          <cell r="H320" t="e">
            <v>#N/A</v>
          </cell>
          <cell r="J320">
            <v>0.840561297772905</v>
          </cell>
        </row>
        <row r="321">
          <cell r="D321" t="str">
            <v>Guatemala</v>
          </cell>
          <cell r="H321" t="e">
            <v>#N/A</v>
          </cell>
          <cell r="J321">
            <v>11.987</v>
          </cell>
        </row>
        <row r="322">
          <cell r="D322" t="str">
            <v>Guatemala</v>
          </cell>
          <cell r="H322" t="e">
            <v>#N/A</v>
          </cell>
          <cell r="J322" t="str">
            <v>NULL</v>
          </cell>
        </row>
        <row r="323">
          <cell r="D323" t="str">
            <v>Guatemala</v>
          </cell>
          <cell r="H323" t="e">
            <v>#N/A</v>
          </cell>
          <cell r="J323">
            <v>9.6925944025949899</v>
          </cell>
        </row>
        <row r="324">
          <cell r="D324" t="str">
            <v>Guatemala</v>
          </cell>
          <cell r="H324" t="e">
            <v>#N/A</v>
          </cell>
          <cell r="J324">
            <v>11.679434338474101</v>
          </cell>
        </row>
        <row r="325">
          <cell r="D325" t="str">
            <v>Guatemala</v>
          </cell>
          <cell r="H325" t="e">
            <v>#N/A</v>
          </cell>
          <cell r="J325">
            <v>25.040893518223001</v>
          </cell>
        </row>
        <row r="326">
          <cell r="D326" t="str">
            <v>Guatemala</v>
          </cell>
          <cell r="H326" t="e">
            <v>#N/A</v>
          </cell>
          <cell r="J326">
            <v>37.893522731594103</v>
          </cell>
        </row>
        <row r="327">
          <cell r="D327" t="str">
            <v>Guatemala</v>
          </cell>
          <cell r="H327" t="e">
            <v>#N/A</v>
          </cell>
          <cell r="J327">
            <v>400.55647211105099</v>
          </cell>
        </row>
        <row r="328">
          <cell r="D328" t="str">
            <v>Honduras</v>
          </cell>
          <cell r="H328" t="str">
            <v>Power</v>
          </cell>
          <cell r="J328">
            <v>3466.28053143239</v>
          </cell>
        </row>
        <row r="329">
          <cell r="D329" t="str">
            <v>Honduras</v>
          </cell>
          <cell r="H329" t="str">
            <v>Industry (incl. Cement Process)</v>
          </cell>
          <cell r="J329" t="str">
            <v>NULL</v>
          </cell>
        </row>
        <row r="330">
          <cell r="D330" t="str">
            <v>Honduras</v>
          </cell>
          <cell r="H330" t="str">
            <v>Industry (incl. Cement Process)</v>
          </cell>
          <cell r="J330">
            <v>1386.7804344671599</v>
          </cell>
        </row>
        <row r="331">
          <cell r="D331" t="str">
            <v>Honduras</v>
          </cell>
          <cell r="H331" t="str">
            <v>Ground Transport</v>
          </cell>
          <cell r="J331">
            <v>3956.3601547518801</v>
          </cell>
        </row>
        <row r="332">
          <cell r="D332" t="str">
            <v>Honduras</v>
          </cell>
          <cell r="H332" t="str">
            <v>Ground Transport</v>
          </cell>
          <cell r="J332">
            <v>187.229584531039</v>
          </cell>
        </row>
        <row r="333">
          <cell r="D333" t="str">
            <v>Honduras</v>
          </cell>
          <cell r="H333" t="str">
            <v>Residential</v>
          </cell>
          <cell r="J333">
            <v>394.71458717762499</v>
          </cell>
        </row>
        <row r="334">
          <cell r="D334" t="str">
            <v>Honduras</v>
          </cell>
          <cell r="H334" t="e">
            <v>#N/A</v>
          </cell>
          <cell r="J334" t="str">
            <v>NULL</v>
          </cell>
        </row>
        <row r="335">
          <cell r="D335" t="str">
            <v>Honduras</v>
          </cell>
          <cell r="H335" t="str">
            <v>Industry (incl. Cement Process)</v>
          </cell>
          <cell r="J335">
            <v>840.78599999999994</v>
          </cell>
        </row>
        <row r="336">
          <cell r="D336" t="str">
            <v>Honduras</v>
          </cell>
          <cell r="H336" t="e">
            <v>#N/A</v>
          </cell>
          <cell r="J336">
            <v>0.41232345826240602</v>
          </cell>
        </row>
        <row r="337">
          <cell r="D337" t="str">
            <v>Honduras</v>
          </cell>
          <cell r="H337" t="e">
            <v>#N/A</v>
          </cell>
          <cell r="J337" t="str">
            <v>NULL</v>
          </cell>
        </row>
        <row r="338">
          <cell r="D338" t="str">
            <v>Honduras</v>
          </cell>
          <cell r="H338" t="e">
            <v>#N/A</v>
          </cell>
          <cell r="J338">
            <v>5.5845406429528399</v>
          </cell>
        </row>
        <row r="339">
          <cell r="D339" t="str">
            <v>Honduras</v>
          </cell>
          <cell r="H339" t="e">
            <v>#N/A</v>
          </cell>
          <cell r="J339">
            <v>1.72332</v>
          </cell>
        </row>
        <row r="340">
          <cell r="D340" t="str">
            <v>Honduras</v>
          </cell>
          <cell r="H340" t="e">
            <v>#N/A</v>
          </cell>
          <cell r="J340">
            <v>12.100112640000001</v>
          </cell>
        </row>
        <row r="341">
          <cell r="D341" t="str">
            <v>Honduras</v>
          </cell>
          <cell r="H341" t="e">
            <v>#N/A</v>
          </cell>
          <cell r="J341">
            <v>37.317526188705898</v>
          </cell>
        </row>
        <row r="342">
          <cell r="D342" t="str">
            <v>Honduras</v>
          </cell>
          <cell r="H342" t="e">
            <v>#N/A</v>
          </cell>
          <cell r="J342" t="str">
            <v>NULL</v>
          </cell>
        </row>
        <row r="343">
          <cell r="D343" t="str">
            <v>Honduras</v>
          </cell>
          <cell r="H343" t="e">
            <v>#N/A</v>
          </cell>
          <cell r="J343">
            <v>63.2213377970469</v>
          </cell>
        </row>
        <row r="344">
          <cell r="D344" t="str">
            <v>Haiti</v>
          </cell>
          <cell r="H344" t="str">
            <v>Power</v>
          </cell>
          <cell r="J344">
            <v>1067.59515593486</v>
          </cell>
        </row>
        <row r="345">
          <cell r="D345" t="str">
            <v>Haiti</v>
          </cell>
          <cell r="H345" t="str">
            <v>Industry (incl. Cement Process)</v>
          </cell>
          <cell r="J345" t="str">
            <v>NULL</v>
          </cell>
        </row>
        <row r="346">
          <cell r="D346" t="str">
            <v>Haiti</v>
          </cell>
          <cell r="H346" t="str">
            <v>Industry (incl. Cement Process)</v>
          </cell>
          <cell r="J346">
            <v>605.13122805642104</v>
          </cell>
        </row>
        <row r="347">
          <cell r="D347" t="str">
            <v>Haiti</v>
          </cell>
          <cell r="H347" t="str">
            <v>Ground Transport</v>
          </cell>
          <cell r="J347">
            <v>1425.2178461183601</v>
          </cell>
        </row>
        <row r="348">
          <cell r="D348" t="str">
            <v>Haiti</v>
          </cell>
          <cell r="H348" t="str">
            <v>Ground Transport</v>
          </cell>
          <cell r="J348" t="str">
            <v>NULL</v>
          </cell>
        </row>
        <row r="349">
          <cell r="D349" t="str">
            <v>Haiti</v>
          </cell>
          <cell r="H349" t="str">
            <v>Residential</v>
          </cell>
          <cell r="J349">
            <v>269.45527929281099</v>
          </cell>
        </row>
        <row r="350">
          <cell r="D350" t="str">
            <v>Haiti</v>
          </cell>
          <cell r="H350" t="e">
            <v>#N/A</v>
          </cell>
          <cell r="J350" t="str">
            <v>NULL</v>
          </cell>
        </row>
        <row r="351">
          <cell r="D351" t="str">
            <v>Haiti</v>
          </cell>
          <cell r="H351" t="e">
            <v>#N/A</v>
          </cell>
          <cell r="J351" t="str">
            <v>NULL</v>
          </cell>
        </row>
        <row r="352">
          <cell r="D352" t="str">
            <v>Haiti</v>
          </cell>
          <cell r="H352" t="str">
            <v>Industry (incl. Cement Process)</v>
          </cell>
          <cell r="J352">
            <v>99.089100000000002</v>
          </cell>
        </row>
        <row r="353">
          <cell r="D353" t="str">
            <v>Haiti</v>
          </cell>
          <cell r="H353" t="e">
            <v>#N/A</v>
          </cell>
          <cell r="J353">
            <v>157.5</v>
          </cell>
        </row>
        <row r="354">
          <cell r="D354" t="str">
            <v>Haiti</v>
          </cell>
          <cell r="H354" t="e">
            <v>#N/A</v>
          </cell>
          <cell r="J354">
            <v>0.55462458937396597</v>
          </cell>
        </row>
        <row r="355">
          <cell r="D355" t="str">
            <v>Haiti</v>
          </cell>
          <cell r="H355" t="e">
            <v>#N/A</v>
          </cell>
          <cell r="J355" t="str">
            <v>NULL</v>
          </cell>
        </row>
        <row r="356">
          <cell r="D356" t="str">
            <v>Haiti</v>
          </cell>
          <cell r="H356" t="e">
            <v>#N/A</v>
          </cell>
          <cell r="J356">
            <v>5.2949248705282201</v>
          </cell>
        </row>
        <row r="357">
          <cell r="D357" t="str">
            <v>Haiti</v>
          </cell>
          <cell r="H357" t="e">
            <v>#N/A</v>
          </cell>
          <cell r="J357" t="str">
            <v>NULL</v>
          </cell>
        </row>
        <row r="358">
          <cell r="D358" t="str">
            <v>Haiti</v>
          </cell>
          <cell r="H358" t="e">
            <v>#N/A</v>
          </cell>
          <cell r="J358" t="str">
            <v>NULL</v>
          </cell>
        </row>
        <row r="359">
          <cell r="D359" t="str">
            <v>Haiti</v>
          </cell>
          <cell r="H359" t="e">
            <v>#N/A</v>
          </cell>
          <cell r="J359">
            <v>20.4594401525809</v>
          </cell>
        </row>
        <row r="360">
          <cell r="D360" t="str">
            <v>Haiti</v>
          </cell>
          <cell r="H360" t="e">
            <v>#N/A</v>
          </cell>
          <cell r="J360" t="str">
            <v>NULL</v>
          </cell>
        </row>
        <row r="361">
          <cell r="D361" t="str">
            <v>Jamaica</v>
          </cell>
          <cell r="H361" t="str">
            <v>Power</v>
          </cell>
          <cell r="J361">
            <v>2798.8747708853998</v>
          </cell>
        </row>
        <row r="362">
          <cell r="D362" t="str">
            <v>Jamaica</v>
          </cell>
          <cell r="H362" t="str">
            <v>Industry (incl. Cement Process)</v>
          </cell>
          <cell r="J362" t="str">
            <v>NULL</v>
          </cell>
        </row>
        <row r="363">
          <cell r="D363" t="str">
            <v>Jamaica</v>
          </cell>
          <cell r="H363" t="str">
            <v>Industry (incl. Cement Process)</v>
          </cell>
          <cell r="J363">
            <v>2423.9302277858501</v>
          </cell>
        </row>
        <row r="364">
          <cell r="D364" t="str">
            <v>Jamaica</v>
          </cell>
          <cell r="H364" t="str">
            <v>Domestic aviation</v>
          </cell>
          <cell r="J364" t="str">
            <v>NULL</v>
          </cell>
        </row>
        <row r="365">
          <cell r="D365" t="str">
            <v>Jamaica</v>
          </cell>
          <cell r="H365" t="str">
            <v>Ground Transport</v>
          </cell>
          <cell r="J365">
            <v>1828.16911161691</v>
          </cell>
        </row>
        <row r="366">
          <cell r="D366" t="str">
            <v>Jamaica</v>
          </cell>
          <cell r="H366" t="str">
            <v>Ground Transport</v>
          </cell>
          <cell r="J366" t="str">
            <v>NULL</v>
          </cell>
        </row>
        <row r="367">
          <cell r="D367" t="str">
            <v>Jamaica</v>
          </cell>
          <cell r="H367" t="str">
            <v>Residential</v>
          </cell>
          <cell r="J367">
            <v>339.46756720763898</v>
          </cell>
        </row>
        <row r="368">
          <cell r="D368" t="str">
            <v>Jamaica</v>
          </cell>
          <cell r="H368" t="e">
            <v>#N/A</v>
          </cell>
          <cell r="J368" t="str">
            <v>NULL</v>
          </cell>
        </row>
        <row r="369">
          <cell r="D369" t="str">
            <v>Jamaica</v>
          </cell>
          <cell r="H369" t="str">
            <v>Industry (incl. Cement Process)</v>
          </cell>
          <cell r="J369">
            <v>450.31599999999997</v>
          </cell>
        </row>
        <row r="370">
          <cell r="D370" t="str">
            <v>Jamaica</v>
          </cell>
          <cell r="H370" t="e">
            <v>#N/A</v>
          </cell>
          <cell r="J370">
            <v>82.5</v>
          </cell>
        </row>
        <row r="371">
          <cell r="D371" t="str">
            <v>Jamaica</v>
          </cell>
          <cell r="H371" t="e">
            <v>#N/A</v>
          </cell>
          <cell r="J371">
            <v>0.14046689707823001</v>
          </cell>
        </row>
        <row r="372">
          <cell r="D372" t="str">
            <v>Jamaica</v>
          </cell>
          <cell r="H372" t="e">
            <v>#N/A</v>
          </cell>
          <cell r="J372" t="str">
            <v>NULL</v>
          </cell>
        </row>
        <row r="373">
          <cell r="D373" t="str">
            <v>Jamaica</v>
          </cell>
          <cell r="H373" t="e">
            <v>#N/A</v>
          </cell>
          <cell r="J373">
            <v>5.81397976856534</v>
          </cell>
        </row>
        <row r="374">
          <cell r="D374" t="str">
            <v>Jamaica</v>
          </cell>
          <cell r="H374" t="e">
            <v>#N/A</v>
          </cell>
          <cell r="J374">
            <v>17.572198400257001</v>
          </cell>
        </row>
        <row r="375">
          <cell r="D375" t="str">
            <v>Jamaica</v>
          </cell>
          <cell r="H375" t="e">
            <v>#N/A</v>
          </cell>
          <cell r="J375" t="str">
            <v>NULL</v>
          </cell>
        </row>
        <row r="376">
          <cell r="D376" t="str">
            <v>Saint Kitts and Nevis</v>
          </cell>
          <cell r="H376" t="str">
            <v>Power</v>
          </cell>
          <cell r="J376">
            <v>121.20745085698</v>
          </cell>
        </row>
        <row r="377">
          <cell r="D377" t="str">
            <v>Saint Kitts and Nevis</v>
          </cell>
          <cell r="H377" t="str">
            <v>Industry (incl. Cement Process)</v>
          </cell>
          <cell r="J377">
            <v>10.4946999264279</v>
          </cell>
        </row>
        <row r="378">
          <cell r="D378" t="str">
            <v>Saint Kitts and Nevis</v>
          </cell>
          <cell r="H378" t="str">
            <v>Domestic aviation</v>
          </cell>
          <cell r="J378">
            <v>1.76966340240664</v>
          </cell>
        </row>
        <row r="379">
          <cell r="D379" t="str">
            <v>Saint Kitts and Nevis</v>
          </cell>
          <cell r="H379" t="str">
            <v>Ground Transport</v>
          </cell>
          <cell r="J379">
            <v>78.320884681890306</v>
          </cell>
        </row>
        <row r="380">
          <cell r="D380" t="str">
            <v>Saint Kitts and Nevis</v>
          </cell>
          <cell r="H380" t="str">
            <v>Ground Transport</v>
          </cell>
          <cell r="J380">
            <v>0.35574607293475202</v>
          </cell>
        </row>
        <row r="381">
          <cell r="D381" t="str">
            <v>Saint Kitts and Nevis</v>
          </cell>
          <cell r="H381" t="str">
            <v>Ground Transport</v>
          </cell>
          <cell r="J381">
            <v>1.9655855689397701</v>
          </cell>
        </row>
        <row r="382">
          <cell r="D382" t="str">
            <v>Saint Kitts and Nevis</v>
          </cell>
          <cell r="H382" t="str">
            <v>Residential</v>
          </cell>
          <cell r="J382">
            <v>29.2832633138988</v>
          </cell>
        </row>
        <row r="383">
          <cell r="D383" t="str">
            <v>Saint Kitts and Nevis</v>
          </cell>
          <cell r="H383" t="e">
            <v>#N/A</v>
          </cell>
          <cell r="J383" t="str">
            <v>NULL</v>
          </cell>
        </row>
        <row r="384">
          <cell r="D384" t="str">
            <v>Saint Kitts and Nevis</v>
          </cell>
          <cell r="H384" t="e">
            <v>#N/A</v>
          </cell>
          <cell r="J384">
            <v>2.8282899633295202E-3</v>
          </cell>
        </row>
        <row r="385">
          <cell r="D385" t="str">
            <v>Saint Kitts and Nevis</v>
          </cell>
          <cell r="H385" t="e">
            <v>#N/A</v>
          </cell>
          <cell r="J385">
            <v>0.296587734466433</v>
          </cell>
        </row>
        <row r="386">
          <cell r="D386" t="str">
            <v>Saint Kitts and Nevis</v>
          </cell>
          <cell r="H386" t="e">
            <v>#N/A</v>
          </cell>
          <cell r="J386">
            <v>9.5019660367971798E-2</v>
          </cell>
        </row>
        <row r="387">
          <cell r="D387" t="str">
            <v>Saint Kitts and Nevis</v>
          </cell>
          <cell r="H387" t="e">
            <v>#N/A</v>
          </cell>
          <cell r="J387">
            <v>0.25571454400000398</v>
          </cell>
        </row>
        <row r="388">
          <cell r="D388" t="str">
            <v>Saint Kitts and Nevis</v>
          </cell>
          <cell r="H388" t="e">
            <v>#N/A</v>
          </cell>
          <cell r="J388" t="str">
            <v>NULL</v>
          </cell>
        </row>
        <row r="389">
          <cell r="D389" t="str">
            <v>Saint Lucia</v>
          </cell>
          <cell r="H389" t="str">
            <v>Power</v>
          </cell>
          <cell r="J389">
            <v>185.05442009974001</v>
          </cell>
        </row>
        <row r="390">
          <cell r="D390" t="str">
            <v>Saint Lucia</v>
          </cell>
          <cell r="H390" t="str">
            <v>Industry (incl. Cement Process)</v>
          </cell>
          <cell r="J390">
            <v>16.022831860602199</v>
          </cell>
        </row>
        <row r="391">
          <cell r="D391" t="str">
            <v>Saint Lucia</v>
          </cell>
          <cell r="H391" t="str">
            <v>Domestic aviation</v>
          </cell>
          <cell r="J391">
            <v>2.7018442027179201</v>
          </cell>
        </row>
        <row r="392">
          <cell r="D392" t="str">
            <v>Saint Lucia</v>
          </cell>
          <cell r="H392" t="str">
            <v>Ground Transport</v>
          </cell>
          <cell r="J392">
            <v>119.576803044477</v>
          </cell>
        </row>
        <row r="393">
          <cell r="D393" t="str">
            <v>Saint Lucia</v>
          </cell>
          <cell r="H393" t="str">
            <v>Ground Transport</v>
          </cell>
          <cell r="J393">
            <v>0.54313656451050896</v>
          </cell>
        </row>
        <row r="394">
          <cell r="D394" t="str">
            <v>Saint Lucia</v>
          </cell>
          <cell r="H394" t="str">
            <v>Ground Transport</v>
          </cell>
          <cell r="J394">
            <v>3.0009519399818299</v>
          </cell>
        </row>
        <row r="395">
          <cell r="D395" t="str">
            <v>Saint Lucia</v>
          </cell>
          <cell r="H395" t="str">
            <v>Residential</v>
          </cell>
          <cell r="J395">
            <v>44.708286322401896</v>
          </cell>
        </row>
        <row r="396">
          <cell r="D396" t="str">
            <v>Saint Lucia</v>
          </cell>
          <cell r="H396" t="e">
            <v>#N/A</v>
          </cell>
          <cell r="J396" t="str">
            <v>NULL</v>
          </cell>
        </row>
        <row r="397">
          <cell r="D397" t="str">
            <v>Saint Lucia</v>
          </cell>
          <cell r="H397" t="e">
            <v>#N/A</v>
          </cell>
          <cell r="J397">
            <v>9.3885779727022403E-3</v>
          </cell>
        </row>
        <row r="398">
          <cell r="D398" t="str">
            <v>Saint Lucia</v>
          </cell>
          <cell r="H398" t="e">
            <v>#N/A</v>
          </cell>
          <cell r="J398">
            <v>0.45673421063554998</v>
          </cell>
        </row>
        <row r="399">
          <cell r="D399" t="str">
            <v>Saint Lucia</v>
          </cell>
          <cell r="H399" t="e">
            <v>#N/A</v>
          </cell>
          <cell r="J399">
            <v>0.38886471880783502</v>
          </cell>
        </row>
        <row r="400">
          <cell r="D400" t="str">
            <v>Saint Lucia</v>
          </cell>
          <cell r="H400" t="e">
            <v>#N/A</v>
          </cell>
          <cell r="J400">
            <v>7.6032000000000003E-6</v>
          </cell>
        </row>
        <row r="401">
          <cell r="D401" t="str">
            <v>Saint Lucia</v>
          </cell>
          <cell r="H401" t="e">
            <v>#N/A</v>
          </cell>
          <cell r="J401">
            <v>1.29949400000021</v>
          </cell>
        </row>
        <row r="402">
          <cell r="D402" t="str">
            <v>Saint Lucia</v>
          </cell>
          <cell r="H402" t="e">
            <v>#N/A</v>
          </cell>
          <cell r="J402" t="str">
            <v>NULL</v>
          </cell>
        </row>
        <row r="403">
          <cell r="D403" t="str">
            <v>Saint Lucia</v>
          </cell>
          <cell r="H403" t="e">
            <v>#N/A</v>
          </cell>
          <cell r="J403">
            <v>3.2892582545619803E-2</v>
          </cell>
        </row>
        <row r="404">
          <cell r="D404" t="str">
            <v>Martinique</v>
          </cell>
          <cell r="H404" t="str">
            <v>Power</v>
          </cell>
          <cell r="J404">
            <v>1179.31022696984</v>
          </cell>
        </row>
        <row r="405">
          <cell r="D405" t="str">
            <v>Martinique</v>
          </cell>
          <cell r="H405" t="str">
            <v>Industry (incl. Cement Process)</v>
          </cell>
          <cell r="J405">
            <v>102.11011877817801</v>
          </cell>
        </row>
        <row r="406">
          <cell r="D406" t="str">
            <v>Martinique</v>
          </cell>
          <cell r="H406" t="str">
            <v>Domestic aviation</v>
          </cell>
          <cell r="J406">
            <v>17.218265191813</v>
          </cell>
        </row>
        <row r="407">
          <cell r="D407" t="str">
            <v>Martinique</v>
          </cell>
          <cell r="H407" t="str">
            <v>Ground Transport</v>
          </cell>
          <cell r="J407">
            <v>762.03834494023204</v>
          </cell>
        </row>
        <row r="408">
          <cell r="D408" t="str">
            <v>Martinique</v>
          </cell>
          <cell r="H408" t="str">
            <v>Ground Transport</v>
          </cell>
          <cell r="J408">
            <v>3.4612980102517099</v>
          </cell>
        </row>
        <row r="409">
          <cell r="D409" t="str">
            <v>Martinique</v>
          </cell>
          <cell r="H409" t="str">
            <v>Ground Transport</v>
          </cell>
          <cell r="J409">
            <v>19.124531212811199</v>
          </cell>
        </row>
        <row r="410">
          <cell r="D410" t="str">
            <v>Martinique</v>
          </cell>
          <cell r="H410" t="str">
            <v>Residential</v>
          </cell>
          <cell r="J410">
            <v>284.91674251068298</v>
          </cell>
        </row>
        <row r="411">
          <cell r="D411" t="str">
            <v>Martinique</v>
          </cell>
          <cell r="H411" t="e">
            <v>#N/A</v>
          </cell>
          <cell r="J411" t="str">
            <v>NULL</v>
          </cell>
        </row>
        <row r="412">
          <cell r="D412" t="str">
            <v>Martinique</v>
          </cell>
          <cell r="H412" t="str">
            <v>Industry (incl. Cement Process)</v>
          </cell>
          <cell r="J412">
            <v>74.0715</v>
          </cell>
        </row>
        <row r="413">
          <cell r="D413" t="str">
            <v>Martinique</v>
          </cell>
          <cell r="H413" t="e">
            <v>#N/A</v>
          </cell>
          <cell r="J413">
            <v>7.5</v>
          </cell>
        </row>
        <row r="414">
          <cell r="D414" t="str">
            <v>Martinique</v>
          </cell>
          <cell r="H414" t="e">
            <v>#N/A</v>
          </cell>
          <cell r="J414">
            <v>1.98569354576138E-2</v>
          </cell>
        </row>
        <row r="415">
          <cell r="D415" t="str">
            <v>Martinique</v>
          </cell>
          <cell r="H415" t="e">
            <v>#N/A</v>
          </cell>
          <cell r="J415">
            <v>2.9935430972274002</v>
          </cell>
        </row>
        <row r="416">
          <cell r="D416" t="str">
            <v>Martinique</v>
          </cell>
          <cell r="H416" t="e">
            <v>#N/A</v>
          </cell>
          <cell r="J416">
            <v>0.75663783741304702</v>
          </cell>
        </row>
        <row r="417">
          <cell r="D417" t="str">
            <v>Martinique</v>
          </cell>
          <cell r="H417" t="e">
            <v>#N/A</v>
          </cell>
          <cell r="J417">
            <v>2.2148843000006599</v>
          </cell>
        </row>
        <row r="418">
          <cell r="D418" t="str">
            <v>Martinique</v>
          </cell>
          <cell r="H418" t="e">
            <v>#N/A</v>
          </cell>
          <cell r="J418" t="str">
            <v>NULL</v>
          </cell>
        </row>
        <row r="419">
          <cell r="D419" t="str">
            <v>Nicaragua</v>
          </cell>
          <cell r="H419" t="str">
            <v>Power</v>
          </cell>
          <cell r="J419">
            <v>1659.5133254677401</v>
          </cell>
        </row>
        <row r="420">
          <cell r="D420" t="str">
            <v>Nicaragua</v>
          </cell>
          <cell r="H420" t="str">
            <v>Industry (incl. Cement Process)</v>
          </cell>
          <cell r="J420">
            <v>48.420788441753501</v>
          </cell>
        </row>
        <row r="421">
          <cell r="D421" t="str">
            <v>Nicaragua</v>
          </cell>
          <cell r="H421" t="str">
            <v>Industry (incl. Cement Process)</v>
          </cell>
          <cell r="J421">
            <v>741.34778055081495</v>
          </cell>
        </row>
        <row r="422">
          <cell r="D422" t="str">
            <v>Nicaragua</v>
          </cell>
          <cell r="H422" t="str">
            <v>Domestic aviation</v>
          </cell>
          <cell r="J422">
            <v>32.550129134465003</v>
          </cell>
        </row>
        <row r="423">
          <cell r="D423" t="str">
            <v>Nicaragua</v>
          </cell>
          <cell r="H423" t="str">
            <v>Ground Transport</v>
          </cell>
          <cell r="J423">
            <v>2124.90168462163</v>
          </cell>
        </row>
        <row r="424">
          <cell r="D424" t="str">
            <v>Nicaragua</v>
          </cell>
          <cell r="H424" t="str">
            <v>Ground Transport</v>
          </cell>
          <cell r="J424">
            <v>297.981358874688</v>
          </cell>
        </row>
        <row r="425">
          <cell r="D425" t="str">
            <v>Nicaragua</v>
          </cell>
          <cell r="H425" t="str">
            <v>Residential</v>
          </cell>
          <cell r="J425">
            <v>864.82048905414501</v>
          </cell>
        </row>
        <row r="426">
          <cell r="D426" t="str">
            <v>Nicaragua</v>
          </cell>
          <cell r="H426" t="e">
            <v>#N/A</v>
          </cell>
          <cell r="J426" t="str">
            <v>NULL</v>
          </cell>
        </row>
        <row r="427">
          <cell r="D427" t="str">
            <v>Nicaragua</v>
          </cell>
          <cell r="H427" t="str">
            <v>Industry (incl. Cement Process)</v>
          </cell>
          <cell r="J427">
            <v>346.32100000000003</v>
          </cell>
        </row>
        <row r="428">
          <cell r="D428" t="str">
            <v>Nicaragua</v>
          </cell>
          <cell r="H428" t="e">
            <v>#N/A</v>
          </cell>
          <cell r="J428">
            <v>67.5</v>
          </cell>
        </row>
        <row r="429">
          <cell r="D429" t="str">
            <v>Nicaragua</v>
          </cell>
          <cell r="H429" t="e">
            <v>#N/A</v>
          </cell>
          <cell r="J429">
            <v>0.30924842456960899</v>
          </cell>
        </row>
        <row r="430">
          <cell r="D430" t="str">
            <v>Nicaragua</v>
          </cell>
          <cell r="H430" t="e">
            <v>#N/A</v>
          </cell>
          <cell r="J430">
            <v>13.070205555555599</v>
          </cell>
        </row>
        <row r="431">
          <cell r="D431" t="str">
            <v>Nicaragua</v>
          </cell>
          <cell r="H431" t="e">
            <v>#N/A</v>
          </cell>
          <cell r="J431">
            <v>3.5237313284143501</v>
          </cell>
        </row>
        <row r="432">
          <cell r="D432" t="str">
            <v>Nicaragua</v>
          </cell>
          <cell r="H432" t="e">
            <v>#N/A</v>
          </cell>
          <cell r="J432">
            <v>2.8548936534171201E-2</v>
          </cell>
        </row>
        <row r="433">
          <cell r="D433" t="str">
            <v>Nicaragua</v>
          </cell>
          <cell r="H433" t="e">
            <v>#N/A</v>
          </cell>
          <cell r="J433">
            <v>21.5638751016415</v>
          </cell>
        </row>
        <row r="434">
          <cell r="D434" t="str">
            <v>Nicaragua</v>
          </cell>
          <cell r="H434" t="e">
            <v>#N/A</v>
          </cell>
          <cell r="J434">
            <v>29.309177592354299</v>
          </cell>
        </row>
        <row r="435">
          <cell r="D435" t="str">
            <v>Panama</v>
          </cell>
          <cell r="H435" t="str">
            <v>Power</v>
          </cell>
          <cell r="J435">
            <v>2967.0468905857501</v>
          </cell>
        </row>
        <row r="436">
          <cell r="D436" t="str">
            <v>Panama</v>
          </cell>
          <cell r="H436" t="str">
            <v>Industry (incl. Cement Process)</v>
          </cell>
          <cell r="J436" t="str">
            <v>NULL</v>
          </cell>
        </row>
        <row r="437">
          <cell r="D437" t="str">
            <v>Panama</v>
          </cell>
          <cell r="H437" t="str">
            <v>Industry (incl. Cement Process)</v>
          </cell>
          <cell r="J437">
            <v>2086.04124108221</v>
          </cell>
        </row>
        <row r="438">
          <cell r="D438" t="str">
            <v>Panama</v>
          </cell>
          <cell r="H438" t="str">
            <v>Ground Transport</v>
          </cell>
          <cell r="J438">
            <v>4777.5044744229399</v>
          </cell>
        </row>
        <row r="439">
          <cell r="D439" t="str">
            <v>Panama</v>
          </cell>
          <cell r="H439" t="str">
            <v>Ground Transport</v>
          </cell>
          <cell r="J439">
            <v>5.9664558695464898</v>
          </cell>
        </row>
        <row r="440">
          <cell r="D440" t="str">
            <v>Panama</v>
          </cell>
          <cell r="H440" t="str">
            <v>Residential</v>
          </cell>
          <cell r="J440">
            <v>786.53654040170898</v>
          </cell>
        </row>
        <row r="441">
          <cell r="D441" t="str">
            <v>Panama</v>
          </cell>
          <cell r="H441" t="e">
            <v>#N/A</v>
          </cell>
          <cell r="J441" t="str">
            <v>NULL</v>
          </cell>
        </row>
        <row r="442">
          <cell r="D442" t="str">
            <v>Panama</v>
          </cell>
          <cell r="H442" t="str">
            <v>Industry (incl. Cement Process)</v>
          </cell>
          <cell r="J442">
            <v>1087.53</v>
          </cell>
        </row>
        <row r="443">
          <cell r="D443" t="str">
            <v>Panama</v>
          </cell>
          <cell r="H443" t="e">
            <v>#N/A</v>
          </cell>
          <cell r="J443">
            <v>7.5</v>
          </cell>
        </row>
        <row r="444">
          <cell r="D444" t="str">
            <v>Panama</v>
          </cell>
          <cell r="H444" t="e">
            <v>#N/A</v>
          </cell>
          <cell r="J444">
            <v>0.201056085853692</v>
          </cell>
        </row>
        <row r="445">
          <cell r="D445" t="str">
            <v>Panama</v>
          </cell>
          <cell r="H445" t="e">
            <v>#N/A</v>
          </cell>
          <cell r="J445" t="str">
            <v>NULL</v>
          </cell>
        </row>
        <row r="446">
          <cell r="D446" t="str">
            <v>Panama</v>
          </cell>
          <cell r="H446" t="e">
            <v>#N/A</v>
          </cell>
          <cell r="J446">
            <v>7.7205970250651301</v>
          </cell>
        </row>
        <row r="447">
          <cell r="D447" t="str">
            <v>Panama</v>
          </cell>
          <cell r="H447" t="e">
            <v>#N/A</v>
          </cell>
          <cell r="J447" t="str">
            <v>NULL</v>
          </cell>
        </row>
        <row r="448">
          <cell r="D448" t="str">
            <v>Panama</v>
          </cell>
          <cell r="H448" t="e">
            <v>#N/A</v>
          </cell>
          <cell r="J448" t="str">
            <v>NULL</v>
          </cell>
        </row>
        <row r="449">
          <cell r="D449" t="str">
            <v>Panama</v>
          </cell>
          <cell r="H449" t="e">
            <v>#N/A</v>
          </cell>
          <cell r="J449">
            <v>21.300935406258599</v>
          </cell>
        </row>
        <row r="450">
          <cell r="D450" t="str">
            <v>Panama</v>
          </cell>
          <cell r="H450" t="e">
            <v>#N/A</v>
          </cell>
          <cell r="J450" t="str">
            <v>NULL</v>
          </cell>
        </row>
        <row r="451">
          <cell r="D451" t="str">
            <v>Puerto Rico</v>
          </cell>
          <cell r="H451" t="str">
            <v>Power</v>
          </cell>
          <cell r="J451">
            <v>1627.5194205044299</v>
          </cell>
        </row>
        <row r="452">
          <cell r="D452" t="str">
            <v>Puerto Rico</v>
          </cell>
          <cell r="H452" t="str">
            <v>Industry (incl. Cement Process)</v>
          </cell>
          <cell r="J452">
            <v>2.32126086116179</v>
          </cell>
        </row>
        <row r="453">
          <cell r="D453" t="str">
            <v>Puerto Rico</v>
          </cell>
          <cell r="H453" t="str">
            <v>Industry (incl. Cement Process)</v>
          </cell>
          <cell r="J453">
            <v>1.20232515687078</v>
          </cell>
        </row>
        <row r="454">
          <cell r="D454" t="str">
            <v>Puerto Rico</v>
          </cell>
          <cell r="H454" t="str">
            <v>Ground Transport</v>
          </cell>
          <cell r="J454">
            <v>27.9939754461085</v>
          </cell>
        </row>
        <row r="455">
          <cell r="D455" t="str">
            <v>Puerto Rico</v>
          </cell>
          <cell r="H455" t="str">
            <v>Residential</v>
          </cell>
          <cell r="J455">
            <v>271.15872815083299</v>
          </cell>
        </row>
        <row r="456">
          <cell r="D456" t="str">
            <v>Puerto Rico</v>
          </cell>
          <cell r="H456" t="str">
            <v>Industry (incl. Cement Process)</v>
          </cell>
          <cell r="J456">
            <v>1142.47</v>
          </cell>
        </row>
        <row r="457">
          <cell r="D457" t="str">
            <v>Puerto Rico</v>
          </cell>
          <cell r="H457" t="e">
            <v>#N/A</v>
          </cell>
          <cell r="J457">
            <v>0.18345944356036401</v>
          </cell>
        </row>
        <row r="458">
          <cell r="D458" t="str">
            <v>Puerto Rico</v>
          </cell>
          <cell r="H458" t="e">
            <v>#N/A</v>
          </cell>
          <cell r="J458">
            <v>30.188097729126898</v>
          </cell>
        </row>
        <row r="459">
          <cell r="D459" t="str">
            <v>Puerto Rico</v>
          </cell>
          <cell r="H459" t="e">
            <v>#N/A</v>
          </cell>
          <cell r="J459">
            <v>72.808257200322004</v>
          </cell>
        </row>
        <row r="460">
          <cell r="D460" t="str">
            <v>El Salvador</v>
          </cell>
          <cell r="H460" t="str">
            <v>Power</v>
          </cell>
          <cell r="J460">
            <v>1608.48677895473</v>
          </cell>
        </row>
        <row r="461">
          <cell r="D461" t="str">
            <v>El Salvador</v>
          </cell>
          <cell r="H461" t="str">
            <v>Industry (incl. Cement Process)</v>
          </cell>
          <cell r="J461" t="str">
            <v>NULL</v>
          </cell>
        </row>
        <row r="462">
          <cell r="D462" t="str">
            <v>El Salvador</v>
          </cell>
          <cell r="H462" t="str">
            <v>Industry (incl. Cement Process)</v>
          </cell>
          <cell r="J462">
            <v>877.73433529343697</v>
          </cell>
        </row>
        <row r="463">
          <cell r="D463" t="str">
            <v>El Salvador</v>
          </cell>
          <cell r="H463" t="str">
            <v>Ground Transport</v>
          </cell>
          <cell r="J463">
            <v>3504.5210168708199</v>
          </cell>
        </row>
        <row r="464">
          <cell r="D464" t="str">
            <v>El Salvador</v>
          </cell>
          <cell r="H464" t="str">
            <v>Ground Transport</v>
          </cell>
          <cell r="J464" t="str">
            <v>NULL</v>
          </cell>
        </row>
        <row r="465">
          <cell r="D465" t="str">
            <v>El Salvador</v>
          </cell>
          <cell r="H465" t="str">
            <v>Residential</v>
          </cell>
          <cell r="J465">
            <v>734.73590347417803</v>
          </cell>
        </row>
        <row r="466">
          <cell r="D466" t="str">
            <v>El Salvador</v>
          </cell>
          <cell r="H466" t="e">
            <v>#N/A</v>
          </cell>
          <cell r="J466" t="str">
            <v>NULL</v>
          </cell>
        </row>
        <row r="467">
          <cell r="D467" t="str">
            <v>El Salvador</v>
          </cell>
          <cell r="H467" t="str">
            <v>Industry (incl. Cement Process)</v>
          </cell>
          <cell r="J467">
            <v>494.464</v>
          </cell>
        </row>
        <row r="468">
          <cell r="D468" t="str">
            <v>El Salvador</v>
          </cell>
          <cell r="H468" t="e">
            <v>#N/A</v>
          </cell>
          <cell r="J468">
            <v>0.30737336817281702</v>
          </cell>
        </row>
        <row r="469">
          <cell r="D469" t="str">
            <v>El Salvador</v>
          </cell>
          <cell r="H469" t="e">
            <v>#N/A</v>
          </cell>
          <cell r="J469">
            <v>3.9675600000000002</v>
          </cell>
        </row>
        <row r="470">
          <cell r="D470" t="str">
            <v>El Salvador</v>
          </cell>
          <cell r="H470" t="e">
            <v>#N/A</v>
          </cell>
          <cell r="J470" t="str">
            <v>NULL</v>
          </cell>
        </row>
        <row r="471">
          <cell r="D471" t="str">
            <v>El Salvador</v>
          </cell>
          <cell r="H471" t="e">
            <v>#N/A</v>
          </cell>
          <cell r="J471">
            <v>4.8251381462304597</v>
          </cell>
        </row>
        <row r="472">
          <cell r="D472" t="str">
            <v>El Salvador</v>
          </cell>
          <cell r="H472" t="e">
            <v>#N/A</v>
          </cell>
          <cell r="J472">
            <v>33.1214463747624</v>
          </cell>
        </row>
        <row r="473">
          <cell r="D473" t="str">
            <v>El Salvador</v>
          </cell>
          <cell r="H473" t="e">
            <v>#N/A</v>
          </cell>
          <cell r="J473" t="str">
            <v>NULL</v>
          </cell>
        </row>
        <row r="474">
          <cell r="D474" t="str">
            <v>El Salvador</v>
          </cell>
          <cell r="H474" t="e">
            <v>#N/A</v>
          </cell>
          <cell r="J474">
            <v>65.852115904810205</v>
          </cell>
        </row>
        <row r="475">
          <cell r="D475" t="str">
            <v>El Salvador</v>
          </cell>
          <cell r="H475" t="e">
            <v>#N/A</v>
          </cell>
          <cell r="J475">
            <v>572.24208308133598</v>
          </cell>
        </row>
        <row r="476">
          <cell r="D476" t="str">
            <v>Turks and Caicos Islands</v>
          </cell>
          <cell r="H476" t="str">
            <v>Power</v>
          </cell>
          <cell r="J476">
            <v>84.557745852615994</v>
          </cell>
        </row>
        <row r="477">
          <cell r="D477" t="str">
            <v>Turks and Caicos Islands</v>
          </cell>
          <cell r="H477" t="str">
            <v>Industry (incl. Cement Process)</v>
          </cell>
          <cell r="J477">
            <v>7.3213952273743201</v>
          </cell>
        </row>
        <row r="478">
          <cell r="D478" t="str">
            <v>Turks and Caicos Islands</v>
          </cell>
          <cell r="H478" t="str">
            <v>Domestic aviation</v>
          </cell>
          <cell r="J478">
            <v>1.23456580059744</v>
          </cell>
        </row>
        <row r="479">
          <cell r="D479" t="str">
            <v>Turks and Caicos Islands</v>
          </cell>
          <cell r="H479" t="str">
            <v>Ground Transport</v>
          </cell>
          <cell r="J479">
            <v>54.6388678058157</v>
          </cell>
        </row>
        <row r="480">
          <cell r="D480" t="str">
            <v>Turks and Caicos Islands</v>
          </cell>
          <cell r="H480" t="str">
            <v>Ground Transport</v>
          </cell>
          <cell r="J480">
            <v>0.24817791356375599</v>
          </cell>
        </row>
        <row r="481">
          <cell r="D481" t="str">
            <v>Turks and Caicos Islands</v>
          </cell>
          <cell r="H481" t="str">
            <v>Ground Transport</v>
          </cell>
          <cell r="J481">
            <v>1.3712418840191001</v>
          </cell>
        </row>
        <row r="482">
          <cell r="D482" t="str">
            <v>Turks and Caicos Islands</v>
          </cell>
          <cell r="H482" t="str">
            <v>Residential</v>
          </cell>
          <cell r="J482">
            <v>20.428818127627899</v>
          </cell>
        </row>
        <row r="483">
          <cell r="D483" t="str">
            <v>Turks and Caicos Islands</v>
          </cell>
          <cell r="H483" t="e">
            <v>#N/A</v>
          </cell>
          <cell r="J483" t="str">
            <v>NULL</v>
          </cell>
        </row>
        <row r="484">
          <cell r="D484" t="str">
            <v>Turks and Caicos Islands</v>
          </cell>
          <cell r="H484" t="e">
            <v>#N/A</v>
          </cell>
          <cell r="J484">
            <v>1.77825598211966E-3</v>
          </cell>
        </row>
        <row r="485">
          <cell r="D485" t="str">
            <v>Turks and Caicos Islands</v>
          </cell>
          <cell r="H485" t="e">
            <v>#N/A</v>
          </cell>
          <cell r="J485">
            <v>0.19935648618760499</v>
          </cell>
        </row>
        <row r="486">
          <cell r="D486" t="str">
            <v>Trinidad and Tobago</v>
          </cell>
          <cell r="H486" t="str">
            <v>Power</v>
          </cell>
          <cell r="J486">
            <v>5584.2633540203096</v>
          </cell>
        </row>
        <row r="487">
          <cell r="D487" t="str">
            <v>Trinidad and Tobago</v>
          </cell>
          <cell r="H487" t="str">
            <v>Industry (incl. Cement Process)</v>
          </cell>
          <cell r="J487">
            <v>6941.4723401744905</v>
          </cell>
        </row>
        <row r="488">
          <cell r="D488" t="str">
            <v>Trinidad and Tobago</v>
          </cell>
          <cell r="H488" t="str">
            <v>Industry (incl. Cement Process)</v>
          </cell>
          <cell r="J488">
            <v>5593.9621005811496</v>
          </cell>
        </row>
        <row r="489">
          <cell r="D489" t="str">
            <v>Trinidad and Tobago</v>
          </cell>
          <cell r="H489" t="str">
            <v>Domestic aviation</v>
          </cell>
          <cell r="J489">
            <v>237.76236851044601</v>
          </cell>
        </row>
        <row r="490">
          <cell r="D490" t="str">
            <v>Trinidad and Tobago</v>
          </cell>
          <cell r="H490" t="str">
            <v>Ground Transport</v>
          </cell>
          <cell r="J490">
            <v>2947.4746061574801</v>
          </cell>
        </row>
        <row r="491">
          <cell r="D491" t="str">
            <v>Trinidad and Tobago</v>
          </cell>
          <cell r="H491" t="str">
            <v>Ground Transport</v>
          </cell>
          <cell r="J491" t="str">
            <v>NULL</v>
          </cell>
        </row>
        <row r="492">
          <cell r="D492" t="str">
            <v>Trinidad and Tobago</v>
          </cell>
          <cell r="H492" t="str">
            <v>Residential</v>
          </cell>
          <cell r="J492">
            <v>387.31149671563702</v>
          </cell>
        </row>
        <row r="493">
          <cell r="D493" t="str">
            <v>Trinidad and Tobago</v>
          </cell>
          <cell r="H493" t="e">
            <v>#N/A</v>
          </cell>
          <cell r="J493">
            <v>100.883699860907</v>
          </cell>
        </row>
        <row r="494">
          <cell r="D494" t="str">
            <v>Trinidad and Tobago</v>
          </cell>
          <cell r="H494" t="str">
            <v>Industry (incl. Cement Process)</v>
          </cell>
          <cell r="J494">
            <v>356.62299999999999</v>
          </cell>
        </row>
        <row r="495">
          <cell r="D495" t="str">
            <v>Trinidad and Tobago</v>
          </cell>
          <cell r="H495" t="e">
            <v>#N/A</v>
          </cell>
          <cell r="J495">
            <v>45</v>
          </cell>
        </row>
        <row r="496">
          <cell r="D496" t="str">
            <v>Trinidad and Tobago</v>
          </cell>
          <cell r="H496" t="e">
            <v>#N/A</v>
          </cell>
          <cell r="J496">
            <v>6.8586686871969907E-2</v>
          </cell>
        </row>
        <row r="497">
          <cell r="D497" t="str">
            <v>Trinidad and Tobago</v>
          </cell>
          <cell r="H497" t="e">
            <v>#N/A</v>
          </cell>
          <cell r="J497">
            <v>13691.277218217499</v>
          </cell>
        </row>
        <row r="498">
          <cell r="D498" t="str">
            <v>Trinidad and Tobago</v>
          </cell>
          <cell r="H498" t="e">
            <v>#N/A</v>
          </cell>
          <cell r="J498" t="str">
            <v>NULL</v>
          </cell>
        </row>
        <row r="499">
          <cell r="D499" t="str">
            <v>Trinidad and Tobago</v>
          </cell>
          <cell r="H499" t="e">
            <v>#N/A</v>
          </cell>
          <cell r="J499" t="str">
            <v>NULL</v>
          </cell>
        </row>
        <row r="500">
          <cell r="D500" t="str">
            <v>Trinidad and Tobago</v>
          </cell>
          <cell r="H500" t="e">
            <v>#N/A</v>
          </cell>
          <cell r="J500">
            <v>10.753115923632199</v>
          </cell>
        </row>
        <row r="501">
          <cell r="D501" t="str">
            <v>Trinidad and Tobago</v>
          </cell>
          <cell r="H501" t="e">
            <v>#N/A</v>
          </cell>
          <cell r="J501">
            <v>20.600006400000002</v>
          </cell>
        </row>
        <row r="502">
          <cell r="D502" t="str">
            <v>Trinidad and Tobago</v>
          </cell>
          <cell r="H502" t="e">
            <v>#N/A</v>
          </cell>
          <cell r="J502">
            <v>1.9167667199999999E-2</v>
          </cell>
        </row>
        <row r="503">
          <cell r="D503" t="str">
            <v>Trinidad and Tobago</v>
          </cell>
          <cell r="H503" t="e">
            <v>#N/A</v>
          </cell>
          <cell r="J503">
            <v>28.832054600004</v>
          </cell>
        </row>
        <row r="504">
          <cell r="D504" t="str">
            <v>Trinidad and Tobago</v>
          </cell>
          <cell r="H504" t="e">
            <v>#N/A</v>
          </cell>
          <cell r="J504">
            <v>4.4000000000000004</v>
          </cell>
        </row>
        <row r="505">
          <cell r="D505" t="str">
            <v>Saint Vincent and the Grenadines</v>
          </cell>
          <cell r="H505" t="str">
            <v>Power</v>
          </cell>
          <cell r="J505">
            <v>90.890271697315995</v>
          </cell>
        </row>
        <row r="506">
          <cell r="D506" t="str">
            <v>Saint Vincent and the Grenadines</v>
          </cell>
          <cell r="H506" t="str">
            <v>Industry (incl. Cement Process)</v>
          </cell>
          <cell r="J506">
            <v>7.8696989198793599</v>
          </cell>
        </row>
        <row r="507">
          <cell r="D507" t="str">
            <v>Saint Vincent and the Grenadines</v>
          </cell>
          <cell r="H507" t="str">
            <v>Domestic aviation</v>
          </cell>
          <cell r="J507">
            <v>1.3270237787454</v>
          </cell>
        </row>
        <row r="508">
          <cell r="D508" t="str">
            <v>Saint Vincent and the Grenadines</v>
          </cell>
          <cell r="H508" t="str">
            <v>Ground Transport</v>
          </cell>
          <cell r="J508">
            <v>58.730802848171201</v>
          </cell>
        </row>
        <row r="509">
          <cell r="D509" t="str">
            <v>Saint Vincent and the Grenadines</v>
          </cell>
          <cell r="H509" t="str">
            <v>Ground Transport</v>
          </cell>
          <cell r="J509">
            <v>0.266764210744729</v>
          </cell>
        </row>
        <row r="510">
          <cell r="D510" t="str">
            <v>Saint Vincent and the Grenadines</v>
          </cell>
          <cell r="H510" t="str">
            <v>Ground Transport</v>
          </cell>
          <cell r="J510">
            <v>1.4739402294935799</v>
          </cell>
        </row>
        <row r="511">
          <cell r="D511" t="str">
            <v>Saint Vincent and the Grenadines</v>
          </cell>
          <cell r="H511" t="str">
            <v>Residential</v>
          </cell>
          <cell r="J511">
            <v>21.9587615702413</v>
          </cell>
        </row>
        <row r="512">
          <cell r="D512" t="str">
            <v>Saint Vincent and the Grenadines</v>
          </cell>
          <cell r="H512" t="e">
            <v>#N/A</v>
          </cell>
          <cell r="J512" t="str">
            <v>NULL</v>
          </cell>
        </row>
        <row r="513">
          <cell r="D513" t="str">
            <v>Saint Vincent and the Grenadines</v>
          </cell>
          <cell r="H513" t="e">
            <v>#N/A</v>
          </cell>
          <cell r="J513">
            <v>5.4635600430415002E-3</v>
          </cell>
        </row>
        <row r="514">
          <cell r="D514" t="str">
            <v>Saint Vincent and the Grenadines</v>
          </cell>
          <cell r="H514" t="e">
            <v>#N/A</v>
          </cell>
          <cell r="J514">
            <v>0.22238701597980301</v>
          </cell>
        </row>
        <row r="515">
          <cell r="D515" t="str">
            <v>Saint Vincent and the Grenadines</v>
          </cell>
          <cell r="H515" t="e">
            <v>#N/A</v>
          </cell>
          <cell r="J515">
            <v>0.241908479350703</v>
          </cell>
        </row>
        <row r="516">
          <cell r="D516" t="str">
            <v>Saint Vincent and the Grenadines</v>
          </cell>
          <cell r="H516" t="e">
            <v>#N/A</v>
          </cell>
          <cell r="J516">
            <v>2.2809599999999999E-5</v>
          </cell>
        </row>
        <row r="517">
          <cell r="D517" t="str">
            <v>Saint Vincent and the Grenadines</v>
          </cell>
          <cell r="H517" t="e">
            <v>#N/A</v>
          </cell>
          <cell r="J517">
            <v>0.73222624000002601</v>
          </cell>
        </row>
        <row r="518">
          <cell r="D518" t="str">
            <v>Saint Vincent and the Grenadines</v>
          </cell>
          <cell r="H518" t="e">
            <v>#N/A</v>
          </cell>
          <cell r="J518" t="str">
            <v>NULL</v>
          </cell>
        </row>
        <row r="519">
          <cell r="D519" t="str">
            <v>Saint Vincent and the Grenadines</v>
          </cell>
          <cell r="H519" t="e">
            <v>#N/A</v>
          </cell>
          <cell r="J519">
            <v>5.4298036034853602E-3</v>
          </cell>
        </row>
        <row r="520">
          <cell r="D520" t="str">
            <v>Virgin Islands_British</v>
          </cell>
          <cell r="H520" t="str">
            <v>Power</v>
          </cell>
          <cell r="J520">
            <v>75.838827790575095</v>
          </cell>
        </row>
        <row r="521">
          <cell r="D521" t="str">
            <v>Virgin Islands_British</v>
          </cell>
          <cell r="H521" t="str">
            <v>Industry (incl. Cement Process)</v>
          </cell>
          <cell r="J521">
            <v>6.5664755106407302</v>
          </cell>
        </row>
        <row r="522">
          <cell r="D522" t="str">
            <v>Virgin Islands_British</v>
          </cell>
          <cell r="H522" t="str">
            <v>Domestic aviation</v>
          </cell>
          <cell r="J522">
            <v>1.1072678126514199</v>
          </cell>
        </row>
        <row r="523">
          <cell r="D523" t="str">
            <v>Virgin Islands_British</v>
          </cell>
          <cell r="H523" t="str">
            <v>Ground Transport</v>
          </cell>
          <cell r="J523">
            <v>49.004947995288902</v>
          </cell>
        </row>
        <row r="524">
          <cell r="D524" t="str">
            <v>Virgin Islands_British</v>
          </cell>
          <cell r="H524" t="str">
            <v>Ground Transport</v>
          </cell>
          <cell r="J524">
            <v>0.22258827408028101</v>
          </cell>
        </row>
        <row r="525">
          <cell r="D525" t="str">
            <v>Virgin Islands_British</v>
          </cell>
          <cell r="H525" t="str">
            <v>Ground Transport</v>
          </cell>
          <cell r="J525">
            <v>1.2298500291385801</v>
          </cell>
        </row>
        <row r="526">
          <cell r="D526" t="str">
            <v>Virgin Islands_British</v>
          </cell>
          <cell r="H526" t="str">
            <v>Residential</v>
          </cell>
          <cell r="J526">
            <v>18.322356068537299</v>
          </cell>
        </row>
        <row r="527">
          <cell r="D527" t="str">
            <v>Virgin Islands_British</v>
          </cell>
          <cell r="H527" t="e">
            <v>#N/A</v>
          </cell>
          <cell r="J527" t="str">
            <v>NULL</v>
          </cell>
        </row>
        <row r="528">
          <cell r="D528" t="str">
            <v>Virgin Islands_British</v>
          </cell>
          <cell r="H528" t="e">
            <v>#N/A</v>
          </cell>
          <cell r="J528">
            <v>1.5574475161068801E-3</v>
          </cell>
        </row>
        <row r="529">
          <cell r="D529" t="str">
            <v>Virgin Islands_British</v>
          </cell>
          <cell r="H529" t="e">
            <v>#N/A</v>
          </cell>
          <cell r="J529">
            <v>0.20453579484069701</v>
          </cell>
        </row>
        <row r="530">
          <cell r="D530" t="str">
            <v>Virgin Islands_British</v>
          </cell>
          <cell r="H530" t="e">
            <v>#N/A</v>
          </cell>
          <cell r="J530">
            <v>0.141661006051434</v>
          </cell>
        </row>
        <row r="531">
          <cell r="D531" t="str">
            <v>Virgin Islands_British</v>
          </cell>
          <cell r="H531" t="e">
            <v>#N/A</v>
          </cell>
          <cell r="J531">
            <v>0.32261272200000002</v>
          </cell>
        </row>
        <row r="532">
          <cell r="D532" t="str">
            <v>Brazil</v>
          </cell>
          <cell r="H532" t="str">
            <v>Power</v>
          </cell>
          <cell r="J532">
            <v>69073.311736614094</v>
          </cell>
        </row>
        <row r="533">
          <cell r="D533" t="str">
            <v>Brazil</v>
          </cell>
          <cell r="H533" t="str">
            <v>Industry (incl. Cement Process)</v>
          </cell>
          <cell r="J533">
            <v>26178.482510206301</v>
          </cell>
        </row>
        <row r="534">
          <cell r="D534" t="str">
            <v>Brazil</v>
          </cell>
          <cell r="H534" t="str">
            <v>Industry (incl. Cement Process)</v>
          </cell>
          <cell r="J534">
            <v>85196.240184919006</v>
          </cell>
        </row>
        <row r="535">
          <cell r="D535" t="str">
            <v>Brazil</v>
          </cell>
          <cell r="H535" t="str">
            <v>Domestic aviation</v>
          </cell>
          <cell r="J535">
            <v>10081.5508754808</v>
          </cell>
        </row>
        <row r="536">
          <cell r="D536" t="str">
            <v>Brazil</v>
          </cell>
          <cell r="H536" t="str">
            <v>Ground Transport</v>
          </cell>
          <cell r="J536">
            <v>184642.262423287</v>
          </cell>
        </row>
        <row r="537">
          <cell r="D537" t="str">
            <v>Brazil</v>
          </cell>
          <cell r="H537" t="str">
            <v>Ground Transport</v>
          </cell>
          <cell r="J537">
            <v>2773.2898451801898</v>
          </cell>
        </row>
        <row r="538">
          <cell r="D538" t="str">
            <v>Brazil</v>
          </cell>
          <cell r="H538" t="str">
            <v>Ground Transport</v>
          </cell>
          <cell r="J538">
            <v>2847.0048019808</v>
          </cell>
        </row>
        <row r="539">
          <cell r="D539" t="str">
            <v>Brazil</v>
          </cell>
          <cell r="H539" t="str">
            <v>Ground Transport</v>
          </cell>
          <cell r="J539">
            <v>2153.08581345939</v>
          </cell>
        </row>
        <row r="540">
          <cell r="D540" t="str">
            <v>Brazil</v>
          </cell>
          <cell r="H540" t="str">
            <v>Residential</v>
          </cell>
          <cell r="J540">
            <v>37422.713556624403</v>
          </cell>
        </row>
        <row r="541">
          <cell r="D541" t="str">
            <v>Brazil</v>
          </cell>
          <cell r="H541" t="e">
            <v>#N/A</v>
          </cell>
          <cell r="J541">
            <v>1982.46270031271</v>
          </cell>
        </row>
        <row r="542">
          <cell r="D542" t="str">
            <v>Brazil</v>
          </cell>
          <cell r="H542" t="e">
            <v>#N/A</v>
          </cell>
          <cell r="J542" t="str">
            <v>NULL</v>
          </cell>
        </row>
        <row r="543">
          <cell r="D543" t="str">
            <v>Brazil</v>
          </cell>
          <cell r="H543" t="e">
            <v>#N/A</v>
          </cell>
          <cell r="J543" t="str">
            <v>NULL</v>
          </cell>
        </row>
        <row r="544">
          <cell r="D544" t="str">
            <v>Brazil</v>
          </cell>
          <cell r="H544" t="e">
            <v>#N/A</v>
          </cell>
          <cell r="J544">
            <v>1509.93265189661</v>
          </cell>
        </row>
        <row r="545">
          <cell r="D545" t="str">
            <v>Brazil</v>
          </cell>
          <cell r="H545" t="str">
            <v>Industry (incl. Cement Process)</v>
          </cell>
          <cell r="J545">
            <v>32099.4</v>
          </cell>
        </row>
        <row r="546">
          <cell r="D546" t="str">
            <v>Brazil</v>
          </cell>
          <cell r="H546" t="e">
            <v>#N/A</v>
          </cell>
          <cell r="J546">
            <v>6450</v>
          </cell>
        </row>
        <row r="547">
          <cell r="D547" t="str">
            <v>Brazil</v>
          </cell>
          <cell r="H547" t="e">
            <v>#N/A</v>
          </cell>
          <cell r="J547">
            <v>148.88026926639901</v>
          </cell>
        </row>
        <row r="548">
          <cell r="D548" t="str">
            <v>Brazil</v>
          </cell>
          <cell r="H548" t="e">
            <v>#N/A</v>
          </cell>
          <cell r="J548">
            <v>10.537971666931901</v>
          </cell>
        </row>
        <row r="549">
          <cell r="D549" t="str">
            <v>Brazil</v>
          </cell>
          <cell r="H549" t="e">
            <v>#N/A</v>
          </cell>
          <cell r="J549">
            <v>7306.1294869332396</v>
          </cell>
        </row>
        <row r="550">
          <cell r="D550" t="str">
            <v>Brazil</v>
          </cell>
          <cell r="H550" t="e">
            <v>#N/A</v>
          </cell>
          <cell r="J550">
            <v>8294.0249741708903</v>
          </cell>
        </row>
        <row r="551">
          <cell r="D551" t="str">
            <v>Brazil</v>
          </cell>
          <cell r="H551" t="e">
            <v>#N/A</v>
          </cell>
          <cell r="J551">
            <v>623.97782038689195</v>
          </cell>
        </row>
        <row r="552">
          <cell r="D552" t="str">
            <v>Brazil</v>
          </cell>
          <cell r="H552" t="e">
            <v>#N/A</v>
          </cell>
          <cell r="J552">
            <v>419.57250726068099</v>
          </cell>
        </row>
        <row r="553">
          <cell r="D553" t="str">
            <v>Brazil</v>
          </cell>
          <cell r="H553" t="e">
            <v>#N/A</v>
          </cell>
          <cell r="J553">
            <v>34.038250852897903</v>
          </cell>
        </row>
        <row r="554">
          <cell r="D554" t="str">
            <v>Brazil</v>
          </cell>
          <cell r="H554" t="e">
            <v>#N/A</v>
          </cell>
          <cell r="J554" t="str">
            <v>NULL</v>
          </cell>
        </row>
        <row r="555">
          <cell r="D555" t="str">
            <v>Brazil</v>
          </cell>
          <cell r="H555" t="e">
            <v>#N/A</v>
          </cell>
          <cell r="J555">
            <v>2265.1899922344101</v>
          </cell>
        </row>
        <row r="556">
          <cell r="D556" t="str">
            <v>Brazil</v>
          </cell>
          <cell r="H556" t="e">
            <v>#N/A</v>
          </cell>
          <cell r="J556">
            <v>18287.330339669701</v>
          </cell>
        </row>
        <row r="557">
          <cell r="D557" t="str">
            <v>Brazil</v>
          </cell>
          <cell r="H557" t="e">
            <v>#N/A</v>
          </cell>
          <cell r="J557">
            <v>288.92543386314202</v>
          </cell>
        </row>
        <row r="558">
          <cell r="D558" t="str">
            <v>Argentina</v>
          </cell>
          <cell r="H558" t="str">
            <v>Power</v>
          </cell>
          <cell r="J558">
            <v>56146.629098598904</v>
          </cell>
        </row>
        <row r="559">
          <cell r="D559" t="str">
            <v>Argentina</v>
          </cell>
          <cell r="H559" t="str">
            <v>Industry (incl. Cement Process)</v>
          </cell>
          <cell r="J559">
            <v>18395.570409008102</v>
          </cell>
        </row>
        <row r="560">
          <cell r="D560" t="str">
            <v>Argentina</v>
          </cell>
          <cell r="H560" t="str">
            <v>Industry (incl. Cement Process)</v>
          </cell>
          <cell r="J560">
            <v>29335.2081642269</v>
          </cell>
        </row>
        <row r="561">
          <cell r="D561" t="str">
            <v>Argentina</v>
          </cell>
          <cell r="H561" t="str">
            <v>Domestic aviation</v>
          </cell>
          <cell r="J561">
            <v>1626.5233936847301</v>
          </cell>
        </row>
        <row r="562">
          <cell r="D562" t="str">
            <v>Argentina</v>
          </cell>
          <cell r="H562" t="str">
            <v>Ground Transport</v>
          </cell>
          <cell r="J562">
            <v>38550.953479252501</v>
          </cell>
        </row>
        <row r="563">
          <cell r="D563" t="str">
            <v>Argentina</v>
          </cell>
          <cell r="H563" t="str">
            <v>Ground Transport</v>
          </cell>
          <cell r="J563" t="str">
            <v>NULL</v>
          </cell>
        </row>
        <row r="564">
          <cell r="D564" t="str">
            <v>Argentina</v>
          </cell>
          <cell r="H564" t="str">
            <v>Ground Transport</v>
          </cell>
          <cell r="J564">
            <v>1163.45193809019</v>
          </cell>
        </row>
        <row r="565">
          <cell r="D565" t="str">
            <v>Argentina</v>
          </cell>
          <cell r="H565" t="str">
            <v>Ground Transport</v>
          </cell>
          <cell r="J565">
            <v>2484.0671829647699</v>
          </cell>
        </row>
        <row r="566">
          <cell r="D566" t="str">
            <v>Argentina</v>
          </cell>
          <cell r="H566" t="str">
            <v>Residential</v>
          </cell>
          <cell r="J566">
            <v>39400.740011371599</v>
          </cell>
        </row>
        <row r="567">
          <cell r="D567" t="str">
            <v>Argentina</v>
          </cell>
          <cell r="H567" t="e">
            <v>#N/A</v>
          </cell>
          <cell r="J567">
            <v>3593.89428842097</v>
          </cell>
        </row>
        <row r="568">
          <cell r="D568" t="str">
            <v>Argentina</v>
          </cell>
          <cell r="H568" t="e">
            <v>#N/A</v>
          </cell>
          <cell r="J568">
            <v>877.92237884015503</v>
          </cell>
        </row>
        <row r="569">
          <cell r="D569" t="str">
            <v>Argentina</v>
          </cell>
          <cell r="H569" t="e">
            <v>#N/A</v>
          </cell>
          <cell r="J569" t="str">
            <v>NULL</v>
          </cell>
        </row>
        <row r="570">
          <cell r="D570" t="str">
            <v>Argentina</v>
          </cell>
          <cell r="H570" t="str">
            <v>Industry (incl. Cement Process)</v>
          </cell>
          <cell r="J570">
            <v>5438.62</v>
          </cell>
        </row>
        <row r="571">
          <cell r="D571" t="str">
            <v>Argentina</v>
          </cell>
          <cell r="H571" t="e">
            <v>#N/A</v>
          </cell>
          <cell r="J571">
            <v>1215</v>
          </cell>
        </row>
        <row r="572">
          <cell r="D572" t="str">
            <v>Argentina</v>
          </cell>
          <cell r="H572" t="e">
            <v>#N/A</v>
          </cell>
          <cell r="J572">
            <v>701.26339144054805</v>
          </cell>
        </row>
        <row r="573">
          <cell r="D573" t="str">
            <v>Argentina</v>
          </cell>
          <cell r="H573" t="e">
            <v>#N/A</v>
          </cell>
          <cell r="J573">
            <v>338.08347898301298</v>
          </cell>
        </row>
        <row r="574">
          <cell r="D574" t="str">
            <v>Argentina</v>
          </cell>
          <cell r="H574" t="e">
            <v>#N/A</v>
          </cell>
          <cell r="J574">
            <v>2.2030113517937302</v>
          </cell>
        </row>
        <row r="575">
          <cell r="D575" t="str">
            <v>Argentina</v>
          </cell>
          <cell r="H575" t="e">
            <v>#N/A</v>
          </cell>
          <cell r="J575">
            <v>2155.9995705721799</v>
          </cell>
        </row>
        <row r="576">
          <cell r="D576" t="str">
            <v>Argentina</v>
          </cell>
          <cell r="H576" t="e">
            <v>#N/A</v>
          </cell>
          <cell r="J576">
            <v>1190.8899344143299</v>
          </cell>
        </row>
        <row r="577">
          <cell r="D577" t="str">
            <v>Argentina</v>
          </cell>
          <cell r="H577" t="e">
            <v>#N/A</v>
          </cell>
          <cell r="J577">
            <v>151.33003612296801</v>
          </cell>
        </row>
        <row r="578">
          <cell r="D578" t="str">
            <v>Argentina</v>
          </cell>
          <cell r="H578" t="e">
            <v>#N/A</v>
          </cell>
          <cell r="J578">
            <v>67.1078652341522</v>
          </cell>
        </row>
        <row r="579">
          <cell r="D579" t="str">
            <v>Argentina</v>
          </cell>
          <cell r="H579" t="e">
            <v>#N/A</v>
          </cell>
          <cell r="J579">
            <v>0.32969399999999999</v>
          </cell>
        </row>
        <row r="580">
          <cell r="D580" t="str">
            <v>Argentina</v>
          </cell>
          <cell r="H580" t="e">
            <v>#N/A</v>
          </cell>
          <cell r="J580">
            <v>255.40012822386601</v>
          </cell>
        </row>
        <row r="581">
          <cell r="D581" t="str">
            <v>Argentina</v>
          </cell>
          <cell r="H581" t="e">
            <v>#N/A</v>
          </cell>
          <cell r="J581">
            <v>886.28195049324995</v>
          </cell>
        </row>
        <row r="582">
          <cell r="D582" t="str">
            <v>Argentina</v>
          </cell>
          <cell r="H582" t="e">
            <v>#N/A</v>
          </cell>
          <cell r="J582">
            <v>6172.9777201870002</v>
          </cell>
        </row>
        <row r="583">
          <cell r="D583" t="str">
            <v>Argentina</v>
          </cell>
          <cell r="H583" t="e">
            <v>#N/A</v>
          </cell>
          <cell r="J583">
            <v>11.522167599795001</v>
          </cell>
        </row>
        <row r="584">
          <cell r="D584" t="str">
            <v>Bolivia</v>
          </cell>
          <cell r="H584" t="str">
            <v>Power</v>
          </cell>
          <cell r="J584">
            <v>4357.9235642405501</v>
          </cell>
        </row>
        <row r="585">
          <cell r="D585" t="str">
            <v>Bolivia</v>
          </cell>
          <cell r="H585" t="str">
            <v>Industry (incl. Cement Process)</v>
          </cell>
          <cell r="J585">
            <v>1056.0051760480601</v>
          </cell>
        </row>
        <row r="586">
          <cell r="D586" t="str">
            <v>Bolivia</v>
          </cell>
          <cell r="H586" t="str">
            <v>Industry (incl. Cement Process)</v>
          </cell>
          <cell r="J586">
            <v>2048.5772071319202</v>
          </cell>
        </row>
        <row r="587">
          <cell r="D587" t="str">
            <v>Bolivia</v>
          </cell>
          <cell r="H587" t="str">
            <v>Domestic aviation</v>
          </cell>
          <cell r="J587">
            <v>579.22208794117603</v>
          </cell>
        </row>
        <row r="588">
          <cell r="D588" t="str">
            <v>Bolivia</v>
          </cell>
          <cell r="H588" t="str">
            <v>Ground Transport</v>
          </cell>
          <cell r="J588">
            <v>7919.4265147469196</v>
          </cell>
        </row>
        <row r="589">
          <cell r="D589" t="str">
            <v>Bolivia</v>
          </cell>
          <cell r="H589" t="str">
            <v>Ground Transport</v>
          </cell>
          <cell r="J589" t="str">
            <v>NULL</v>
          </cell>
        </row>
        <row r="590">
          <cell r="D590" t="str">
            <v>Bolivia</v>
          </cell>
          <cell r="H590" t="str">
            <v>Residential</v>
          </cell>
          <cell r="J590">
            <v>4883.8125592015504</v>
          </cell>
        </row>
        <row r="591">
          <cell r="D591" t="str">
            <v>Bolivia</v>
          </cell>
          <cell r="H591" t="e">
            <v>#N/A</v>
          </cell>
          <cell r="J591">
            <v>86.083508020678494</v>
          </cell>
        </row>
        <row r="592">
          <cell r="D592" t="str">
            <v>Bolivia</v>
          </cell>
          <cell r="H592" t="str">
            <v>Industry (incl. Cement Process)</v>
          </cell>
          <cell r="J592">
            <v>1780.66</v>
          </cell>
        </row>
        <row r="593">
          <cell r="D593" t="str">
            <v>Bolivia</v>
          </cell>
          <cell r="H593" t="e">
            <v>#N/A</v>
          </cell>
          <cell r="J593">
            <v>15</v>
          </cell>
        </row>
        <row r="594">
          <cell r="D594" t="str">
            <v>Bolivia</v>
          </cell>
          <cell r="H594" t="e">
            <v>#N/A</v>
          </cell>
          <cell r="J594">
            <v>0.54794882792549104</v>
          </cell>
        </row>
        <row r="595">
          <cell r="D595" t="str">
            <v>Bolivia</v>
          </cell>
          <cell r="H595" t="e">
            <v>#N/A</v>
          </cell>
          <cell r="J595">
            <v>1.6614102013600001</v>
          </cell>
        </row>
        <row r="596">
          <cell r="D596" t="str">
            <v>Bolivia</v>
          </cell>
          <cell r="H596" t="e">
            <v>#N/A</v>
          </cell>
          <cell r="J596">
            <v>31.8577583603306</v>
          </cell>
        </row>
        <row r="597">
          <cell r="D597" t="str">
            <v>Bolivia</v>
          </cell>
          <cell r="H597" t="e">
            <v>#N/A</v>
          </cell>
          <cell r="J597">
            <v>4.5909230185419201</v>
          </cell>
        </row>
        <row r="598">
          <cell r="D598" t="str">
            <v>Bolivia</v>
          </cell>
          <cell r="H598" t="e">
            <v>#N/A</v>
          </cell>
          <cell r="J598">
            <v>1.3486823658415701</v>
          </cell>
        </row>
        <row r="599">
          <cell r="D599" t="str">
            <v>Bolivia</v>
          </cell>
          <cell r="H599" t="e">
            <v>#N/A</v>
          </cell>
          <cell r="J599">
            <v>41.436913307873397</v>
          </cell>
        </row>
        <row r="600">
          <cell r="D600" t="str">
            <v>Bolivia</v>
          </cell>
          <cell r="H600" t="e">
            <v>#N/A</v>
          </cell>
          <cell r="J600" t="str">
            <v>NULL</v>
          </cell>
        </row>
        <row r="601">
          <cell r="D601" t="str">
            <v>Bolivia</v>
          </cell>
          <cell r="H601" t="e">
            <v>#N/A</v>
          </cell>
          <cell r="J601">
            <v>2.3741253875797002</v>
          </cell>
        </row>
        <row r="602">
          <cell r="D602" t="str">
            <v>Chile</v>
          </cell>
          <cell r="H602" t="str">
            <v>Power</v>
          </cell>
          <cell r="J602">
            <v>36431.129427673302</v>
          </cell>
        </row>
        <row r="603">
          <cell r="D603" t="str">
            <v>Chile</v>
          </cell>
          <cell r="H603" t="str">
            <v>Industry (incl. Cement Process)</v>
          </cell>
          <cell r="J603">
            <v>2061.1034154406102</v>
          </cell>
        </row>
        <row r="604">
          <cell r="D604" t="str">
            <v>Chile</v>
          </cell>
          <cell r="H604" t="str">
            <v>Industry (incl. Cement Process)</v>
          </cell>
          <cell r="J604">
            <v>15643.084270928999</v>
          </cell>
        </row>
        <row r="605">
          <cell r="D605" t="str">
            <v>Chile</v>
          </cell>
          <cell r="H605" t="str">
            <v>Domestic aviation</v>
          </cell>
          <cell r="J605">
            <v>1521.6014722725099</v>
          </cell>
        </row>
        <row r="606">
          <cell r="D606" t="str">
            <v>Chile</v>
          </cell>
          <cell r="H606" t="str">
            <v>Ground Transport</v>
          </cell>
          <cell r="J606">
            <v>23776.0181141912</v>
          </cell>
        </row>
        <row r="607">
          <cell r="D607" t="str">
            <v>Chile</v>
          </cell>
          <cell r="H607" t="str">
            <v>Ground Transport</v>
          </cell>
          <cell r="J607">
            <v>95.614082056747804</v>
          </cell>
        </row>
        <row r="608">
          <cell r="D608" t="str">
            <v>Chile</v>
          </cell>
          <cell r="H608" t="str">
            <v>Ground Transport</v>
          </cell>
          <cell r="J608">
            <v>903.10137042964595</v>
          </cell>
        </row>
        <row r="609">
          <cell r="D609" t="str">
            <v>Chile</v>
          </cell>
          <cell r="H609" t="str">
            <v>Ground Transport</v>
          </cell>
          <cell r="J609">
            <v>6.0816565326633702E-2</v>
          </cell>
        </row>
        <row r="610">
          <cell r="D610" t="str">
            <v>Chile</v>
          </cell>
          <cell r="H610" t="str">
            <v>Residential</v>
          </cell>
          <cell r="J610">
            <v>6907.2365544027998</v>
          </cell>
        </row>
        <row r="611">
          <cell r="D611" t="str">
            <v>Chile</v>
          </cell>
          <cell r="H611" t="str">
            <v>Industry (incl. Cement Process)</v>
          </cell>
          <cell r="J611" t="str">
            <v>NULL</v>
          </cell>
        </row>
        <row r="612">
          <cell r="D612" t="str">
            <v>Chile</v>
          </cell>
          <cell r="H612" t="e">
            <v>#N/A</v>
          </cell>
          <cell r="J612" t="str">
            <v>NULL</v>
          </cell>
        </row>
        <row r="613">
          <cell r="D613" t="str">
            <v>Chile</v>
          </cell>
          <cell r="H613" t="e">
            <v>#N/A</v>
          </cell>
          <cell r="J613" t="str">
            <v>NULL</v>
          </cell>
        </row>
        <row r="614">
          <cell r="D614" t="str">
            <v>Chile</v>
          </cell>
          <cell r="H614" t="e">
            <v>#N/A</v>
          </cell>
          <cell r="J614">
            <v>87.981910970665396</v>
          </cell>
        </row>
        <row r="615">
          <cell r="D615" t="str">
            <v>Chile</v>
          </cell>
          <cell r="H615" t="e">
            <v>#N/A</v>
          </cell>
          <cell r="J615" t="str">
            <v>NULL</v>
          </cell>
        </row>
        <row r="616">
          <cell r="D616" t="str">
            <v>Chile</v>
          </cell>
          <cell r="H616" t="str">
            <v>Industry (incl. Cement Process)</v>
          </cell>
          <cell r="J616">
            <v>2472.3200000000002</v>
          </cell>
        </row>
        <row r="617">
          <cell r="D617" t="str">
            <v>Chile</v>
          </cell>
          <cell r="H617" t="e">
            <v>#N/A</v>
          </cell>
          <cell r="J617">
            <v>750</v>
          </cell>
        </row>
        <row r="618">
          <cell r="D618" t="str">
            <v>Chile</v>
          </cell>
          <cell r="H618" t="e">
            <v>#N/A</v>
          </cell>
          <cell r="J618" t="str">
            <v>NULL</v>
          </cell>
        </row>
        <row r="619">
          <cell r="D619" t="str">
            <v>Chile</v>
          </cell>
          <cell r="H619" t="e">
            <v>#N/A</v>
          </cell>
          <cell r="J619">
            <v>0.91113854196950905</v>
          </cell>
        </row>
        <row r="620">
          <cell r="D620" t="str">
            <v>Chile</v>
          </cell>
          <cell r="H620" t="e">
            <v>#N/A</v>
          </cell>
          <cell r="J620">
            <v>45.623021145133798</v>
          </cell>
        </row>
        <row r="621">
          <cell r="D621" t="str">
            <v>Chile</v>
          </cell>
          <cell r="H621" t="e">
            <v>#N/A</v>
          </cell>
          <cell r="J621">
            <v>137.53161995712</v>
          </cell>
        </row>
        <row r="622">
          <cell r="D622" t="str">
            <v>Chile</v>
          </cell>
          <cell r="H622" t="e">
            <v>#N/A</v>
          </cell>
          <cell r="J622" t="str">
            <v>NULL</v>
          </cell>
        </row>
        <row r="623">
          <cell r="D623" t="str">
            <v>Chile</v>
          </cell>
          <cell r="H623" t="e">
            <v>#N/A</v>
          </cell>
          <cell r="J623">
            <v>35.646767539058303</v>
          </cell>
        </row>
        <row r="624">
          <cell r="D624" t="str">
            <v>Chile</v>
          </cell>
          <cell r="H624" t="e">
            <v>#N/A</v>
          </cell>
          <cell r="J624">
            <v>109.68024826051099</v>
          </cell>
        </row>
        <row r="625">
          <cell r="D625" t="str">
            <v>Chile</v>
          </cell>
          <cell r="H625" t="e">
            <v>#N/A</v>
          </cell>
          <cell r="J625">
            <v>161.587434553723</v>
          </cell>
        </row>
        <row r="626">
          <cell r="D626" t="str">
            <v>Chile</v>
          </cell>
          <cell r="H626" t="e">
            <v>#N/A</v>
          </cell>
          <cell r="J626">
            <v>5.2535204074691699E-2</v>
          </cell>
        </row>
        <row r="627">
          <cell r="D627" t="str">
            <v>Colombia</v>
          </cell>
          <cell r="H627" t="str">
            <v>Power</v>
          </cell>
          <cell r="J627">
            <v>13409.8338371629</v>
          </cell>
        </row>
        <row r="628">
          <cell r="D628" t="str">
            <v>Colombia</v>
          </cell>
          <cell r="H628" t="str">
            <v>Industry (incl. Cement Process)</v>
          </cell>
          <cell r="J628">
            <v>12399.438566136299</v>
          </cell>
        </row>
        <row r="629">
          <cell r="D629" t="str">
            <v>Colombia</v>
          </cell>
          <cell r="H629" t="str">
            <v>Industry (incl. Cement Process)</v>
          </cell>
          <cell r="J629">
            <v>15900.5844711547</v>
          </cell>
        </row>
        <row r="630">
          <cell r="D630" t="str">
            <v>Colombia</v>
          </cell>
          <cell r="H630" t="str">
            <v>Domestic aviation</v>
          </cell>
          <cell r="J630">
            <v>69.793004677015801</v>
          </cell>
        </row>
        <row r="631">
          <cell r="D631" t="str">
            <v>Colombia</v>
          </cell>
          <cell r="H631" t="str">
            <v>Ground Transport</v>
          </cell>
          <cell r="J631">
            <v>29428.889513855702</v>
          </cell>
        </row>
        <row r="632">
          <cell r="D632" t="str">
            <v>Colombia</v>
          </cell>
          <cell r="H632" t="str">
            <v>Ground Transport</v>
          </cell>
          <cell r="J632">
            <v>166.179001323769</v>
          </cell>
        </row>
        <row r="633">
          <cell r="D633" t="str">
            <v>Colombia</v>
          </cell>
          <cell r="H633" t="str">
            <v>Ground Transport</v>
          </cell>
          <cell r="J633">
            <v>927.37982797940504</v>
          </cell>
        </row>
        <row r="634">
          <cell r="D634" t="str">
            <v>Colombia</v>
          </cell>
          <cell r="H634" t="str">
            <v>Ground Transport</v>
          </cell>
          <cell r="J634" t="str">
            <v>NULL</v>
          </cell>
        </row>
        <row r="635">
          <cell r="D635" t="str">
            <v>Colombia</v>
          </cell>
          <cell r="H635" t="str">
            <v>Residential</v>
          </cell>
          <cell r="J635">
            <v>9040.2117838327995</v>
          </cell>
        </row>
        <row r="636">
          <cell r="D636" t="str">
            <v>Colombia</v>
          </cell>
          <cell r="H636" t="e">
            <v>#N/A</v>
          </cell>
          <cell r="J636">
            <v>617.44795071394003</v>
          </cell>
        </row>
        <row r="637">
          <cell r="D637" t="str">
            <v>Colombia</v>
          </cell>
          <cell r="H637" t="e">
            <v>#N/A</v>
          </cell>
          <cell r="J637">
            <v>877.11099683768805</v>
          </cell>
        </row>
        <row r="638">
          <cell r="D638" t="str">
            <v>Colombia</v>
          </cell>
          <cell r="H638" t="str">
            <v>Industry (incl. Cement Process)</v>
          </cell>
          <cell r="J638">
            <v>6177.86</v>
          </cell>
        </row>
        <row r="639">
          <cell r="D639" t="str">
            <v>Colombia</v>
          </cell>
          <cell r="H639" t="e">
            <v>#N/A</v>
          </cell>
          <cell r="J639" t="str">
            <v>NULL</v>
          </cell>
        </row>
        <row r="640">
          <cell r="D640" t="str">
            <v>Colombia</v>
          </cell>
          <cell r="H640" t="e">
            <v>#N/A</v>
          </cell>
          <cell r="J640">
            <v>59.594503113537002</v>
          </cell>
        </row>
        <row r="641">
          <cell r="D641" t="str">
            <v>Colombia</v>
          </cell>
          <cell r="H641" t="e">
            <v>#N/A</v>
          </cell>
          <cell r="J641">
            <v>2.44895964377708</v>
          </cell>
        </row>
        <row r="642">
          <cell r="D642" t="str">
            <v>Colombia</v>
          </cell>
          <cell r="H642" t="e">
            <v>#N/A</v>
          </cell>
          <cell r="J642">
            <v>196.08032750000001</v>
          </cell>
        </row>
        <row r="643">
          <cell r="D643" t="str">
            <v>Colombia</v>
          </cell>
          <cell r="H643" t="e">
            <v>#N/A</v>
          </cell>
          <cell r="J643">
            <v>71.609413503552901</v>
          </cell>
        </row>
        <row r="644">
          <cell r="D644" t="str">
            <v>Colombia</v>
          </cell>
          <cell r="H644" t="e">
            <v>#N/A</v>
          </cell>
          <cell r="J644" t="str">
            <v>NULL</v>
          </cell>
        </row>
        <row r="645">
          <cell r="D645" t="str">
            <v>Colombia</v>
          </cell>
          <cell r="H645" t="e">
            <v>#N/A</v>
          </cell>
          <cell r="J645">
            <v>98.655244934624804</v>
          </cell>
        </row>
        <row r="646">
          <cell r="D646" t="str">
            <v>Colombia</v>
          </cell>
          <cell r="H646" t="e">
            <v>#N/A</v>
          </cell>
          <cell r="J646">
            <v>57.647930279058599</v>
          </cell>
        </row>
        <row r="647">
          <cell r="D647" t="str">
            <v>Colombia</v>
          </cell>
          <cell r="H647" t="e">
            <v>#N/A</v>
          </cell>
          <cell r="J647">
            <v>5.5803304797707298</v>
          </cell>
        </row>
        <row r="648">
          <cell r="D648" t="str">
            <v>Colombia</v>
          </cell>
          <cell r="H648" t="e">
            <v>#N/A</v>
          </cell>
          <cell r="J648">
            <v>340.15825268055403</v>
          </cell>
        </row>
        <row r="649">
          <cell r="D649" t="str">
            <v>Colombia</v>
          </cell>
          <cell r="H649" t="e">
            <v>#N/A</v>
          </cell>
          <cell r="J649">
            <v>180.62</v>
          </cell>
        </row>
        <row r="650">
          <cell r="D650" t="str">
            <v>Colombia</v>
          </cell>
          <cell r="H650" t="e">
            <v>#N/A</v>
          </cell>
          <cell r="J650">
            <v>17.902157348979799</v>
          </cell>
        </row>
        <row r="651">
          <cell r="D651" t="str">
            <v>Ecuador</v>
          </cell>
          <cell r="H651" t="str">
            <v>Power</v>
          </cell>
          <cell r="J651">
            <v>7661.1233478659597</v>
          </cell>
        </row>
        <row r="652">
          <cell r="D652" t="str">
            <v>Ecuador</v>
          </cell>
          <cell r="H652" t="str">
            <v>Industry (incl. Cement Process)</v>
          </cell>
          <cell r="J652">
            <v>1626.62666885676</v>
          </cell>
        </row>
        <row r="653">
          <cell r="D653" t="str">
            <v>Ecuador</v>
          </cell>
          <cell r="H653" t="str">
            <v>Industry (incl. Cement Process)</v>
          </cell>
          <cell r="J653">
            <v>3322.9855457692202</v>
          </cell>
        </row>
        <row r="654">
          <cell r="D654" t="str">
            <v>Ecuador</v>
          </cell>
          <cell r="H654" t="str">
            <v>Domestic aviation</v>
          </cell>
          <cell r="J654">
            <v>13.245842046432999</v>
          </cell>
        </row>
        <row r="655">
          <cell r="D655" t="str">
            <v>Ecuador</v>
          </cell>
          <cell r="H655" t="str">
            <v>Ground Transport</v>
          </cell>
          <cell r="J655">
            <v>17702.379798704598</v>
          </cell>
        </row>
        <row r="656">
          <cell r="D656" t="str">
            <v>Ecuador</v>
          </cell>
          <cell r="H656" t="str">
            <v>Ground Transport</v>
          </cell>
          <cell r="J656" t="str">
            <v>NULL</v>
          </cell>
        </row>
        <row r="657">
          <cell r="D657" t="str">
            <v>Ecuador</v>
          </cell>
          <cell r="H657" t="str">
            <v>Ground Transport</v>
          </cell>
          <cell r="J657">
            <v>864.95665702282997</v>
          </cell>
        </row>
        <row r="658">
          <cell r="D658" t="str">
            <v>Ecuador</v>
          </cell>
          <cell r="H658" t="str">
            <v>Ground Transport</v>
          </cell>
          <cell r="J658" t="str">
            <v>NULL</v>
          </cell>
        </row>
        <row r="659">
          <cell r="D659" t="str">
            <v>Ecuador</v>
          </cell>
          <cell r="H659" t="str">
            <v>Residential</v>
          </cell>
          <cell r="J659">
            <v>6432.3597132350396</v>
          </cell>
        </row>
        <row r="660">
          <cell r="D660" t="str">
            <v>Ecuador</v>
          </cell>
          <cell r="H660" t="e">
            <v>#N/A</v>
          </cell>
          <cell r="J660">
            <v>3526.7955990248602</v>
          </cell>
        </row>
        <row r="661">
          <cell r="D661" t="str">
            <v>Ecuador</v>
          </cell>
          <cell r="H661" t="str">
            <v>Industry (incl. Cement Process)</v>
          </cell>
          <cell r="J661">
            <v>2769.1</v>
          </cell>
        </row>
        <row r="662">
          <cell r="D662" t="str">
            <v>Ecuador</v>
          </cell>
          <cell r="H662" t="e">
            <v>#N/A</v>
          </cell>
          <cell r="J662">
            <v>0.82520636276843695</v>
          </cell>
        </row>
        <row r="663">
          <cell r="D663" t="str">
            <v>Ecuador</v>
          </cell>
          <cell r="H663" t="e">
            <v>#N/A</v>
          </cell>
          <cell r="J663" t="str">
            <v>NULL</v>
          </cell>
        </row>
        <row r="664">
          <cell r="D664" t="str">
            <v>Ecuador</v>
          </cell>
          <cell r="H664" t="e">
            <v>#N/A</v>
          </cell>
          <cell r="J664">
            <v>23.337599999999998</v>
          </cell>
        </row>
        <row r="665">
          <cell r="D665" t="str">
            <v>Ecuador</v>
          </cell>
          <cell r="H665" t="e">
            <v>#N/A</v>
          </cell>
          <cell r="J665" t="str">
            <v>NULL</v>
          </cell>
        </row>
        <row r="666">
          <cell r="D666" t="str">
            <v>Ecuador</v>
          </cell>
          <cell r="H666" t="e">
            <v>#N/A</v>
          </cell>
          <cell r="J666">
            <v>21.779500694972</v>
          </cell>
        </row>
        <row r="667">
          <cell r="D667" t="str">
            <v>Ecuador</v>
          </cell>
          <cell r="H667" t="e">
            <v>#N/A</v>
          </cell>
          <cell r="J667">
            <v>8.7365700000000004</v>
          </cell>
        </row>
        <row r="668">
          <cell r="D668" t="str">
            <v>Ecuador</v>
          </cell>
          <cell r="H668" t="e">
            <v>#N/A</v>
          </cell>
          <cell r="J668">
            <v>13.866150576796301</v>
          </cell>
        </row>
        <row r="669">
          <cell r="D669" t="str">
            <v>Ecuador</v>
          </cell>
          <cell r="H669" t="e">
            <v>#N/A</v>
          </cell>
          <cell r="J669">
            <v>105.197808738364</v>
          </cell>
        </row>
        <row r="670">
          <cell r="D670" t="str">
            <v>Ecuador</v>
          </cell>
          <cell r="H670" t="e">
            <v>#N/A</v>
          </cell>
          <cell r="J670">
            <v>288.21798500382698</v>
          </cell>
        </row>
        <row r="671">
          <cell r="D671" t="str">
            <v>Ecuador</v>
          </cell>
          <cell r="H671" t="e">
            <v>#N/A</v>
          </cell>
          <cell r="J671">
            <v>4.3378609719721002</v>
          </cell>
        </row>
        <row r="672">
          <cell r="D672" t="str">
            <v>Falkland Islands (Malvinas)</v>
          </cell>
          <cell r="H672" t="str">
            <v>Power</v>
          </cell>
          <cell r="J672">
            <v>19.6763026891302</v>
          </cell>
        </row>
        <row r="673">
          <cell r="D673" t="str">
            <v>Falkland Islands (Malvinas)</v>
          </cell>
          <cell r="H673" t="str">
            <v>Industry (incl. Cement Process)</v>
          </cell>
          <cell r="J673">
            <v>1.70366269325366</v>
          </cell>
        </row>
        <row r="674">
          <cell r="D674" t="str">
            <v>Falkland Islands (Malvinas)</v>
          </cell>
          <cell r="H674" t="str">
            <v>Domestic aviation</v>
          </cell>
          <cell r="J674">
            <v>0.28728050825657098</v>
          </cell>
        </row>
        <row r="675">
          <cell r="D675" t="str">
            <v>Falkland Islands (Malvinas)</v>
          </cell>
          <cell r="H675" t="str">
            <v>Ground Transport</v>
          </cell>
          <cell r="J675">
            <v>12.7142950843277</v>
          </cell>
        </row>
        <row r="676">
          <cell r="D676" t="str">
            <v>Falkland Islands (Malvinas)</v>
          </cell>
          <cell r="H676" t="str">
            <v>Ground Transport</v>
          </cell>
          <cell r="J676">
            <v>5.7750232840212502E-2</v>
          </cell>
        </row>
        <row r="677">
          <cell r="D677" t="str">
            <v>Falkland Islands (Malvinas)</v>
          </cell>
          <cell r="H677" t="str">
            <v>Ground Transport</v>
          </cell>
          <cell r="J677">
            <v>0.31908423005833803</v>
          </cell>
        </row>
        <row r="678">
          <cell r="D678" t="str">
            <v>Falkland Islands (Malvinas)</v>
          </cell>
          <cell r="H678" t="str">
            <v>Residential</v>
          </cell>
          <cell r="J678">
            <v>4.7512453316279597</v>
          </cell>
        </row>
        <row r="679">
          <cell r="D679" t="str">
            <v>Falkland Islands (Malvinas)</v>
          </cell>
          <cell r="H679" t="e">
            <v>#N/A</v>
          </cell>
          <cell r="J679" t="str">
            <v>NULL</v>
          </cell>
        </row>
        <row r="680">
          <cell r="D680" t="str">
            <v>Falkland Islands (Malvinas)</v>
          </cell>
          <cell r="H680" t="e">
            <v>#N/A</v>
          </cell>
          <cell r="J680">
            <v>1.45373347567538E-4</v>
          </cell>
        </row>
        <row r="681">
          <cell r="D681" t="str">
            <v>Falkland Islands (Malvinas)</v>
          </cell>
          <cell r="H681" t="e">
            <v>#N/A</v>
          </cell>
          <cell r="J681">
            <v>4.6249556699162399E-2</v>
          </cell>
        </row>
        <row r="682">
          <cell r="D682" t="str">
            <v>Falkland Islands (Malvinas)</v>
          </cell>
          <cell r="H682" t="e">
            <v>#N/A</v>
          </cell>
          <cell r="J682">
            <v>3.7501545509283099E-2</v>
          </cell>
        </row>
        <row r="683">
          <cell r="D683" t="str">
            <v>Falkland Islands (Malvinas)</v>
          </cell>
          <cell r="H683" t="e">
            <v>#N/A</v>
          </cell>
          <cell r="J683">
            <v>0.118023</v>
          </cell>
        </row>
        <row r="684">
          <cell r="D684" t="str">
            <v>Falkland Islands (Malvinas)</v>
          </cell>
          <cell r="H684" t="e">
            <v>#N/A</v>
          </cell>
          <cell r="J684">
            <v>2.7961476750503699E-3</v>
          </cell>
        </row>
        <row r="685">
          <cell r="D685" t="str">
            <v>French Guiana</v>
          </cell>
          <cell r="H685" t="str">
            <v>Power</v>
          </cell>
          <cell r="J685">
            <v>361.75577957190097</v>
          </cell>
        </row>
        <row r="686">
          <cell r="D686" t="str">
            <v>French Guiana</v>
          </cell>
          <cell r="H686" t="str">
            <v>Industry (incl. Cement Process)</v>
          </cell>
          <cell r="J686">
            <v>31.322539585919198</v>
          </cell>
        </row>
        <row r="687">
          <cell r="D687" t="str">
            <v>French Guiana</v>
          </cell>
          <cell r="H687" t="str">
            <v>Domestic aviation</v>
          </cell>
          <cell r="J687">
            <v>5.2817433492859402</v>
          </cell>
        </row>
        <row r="688">
          <cell r="D688" t="str">
            <v>French Guiana</v>
          </cell>
          <cell r="H688" t="str">
            <v>Ground Transport</v>
          </cell>
          <cell r="J688">
            <v>233.75691519526501</v>
          </cell>
        </row>
        <row r="689">
          <cell r="D689" t="str">
            <v>French Guiana</v>
          </cell>
          <cell r="H689" t="str">
            <v>Ground Transport</v>
          </cell>
          <cell r="J689">
            <v>1.0617592900757</v>
          </cell>
        </row>
        <row r="690">
          <cell r="D690" t="str">
            <v>French Guiana</v>
          </cell>
          <cell r="H690" t="str">
            <v>Ground Transport</v>
          </cell>
          <cell r="J690">
            <v>5.8664726728352896</v>
          </cell>
        </row>
        <row r="691">
          <cell r="D691" t="str">
            <v>French Guiana</v>
          </cell>
          <cell r="H691" t="str">
            <v>Residential</v>
          </cell>
          <cell r="J691">
            <v>87.353064061390697</v>
          </cell>
        </row>
        <row r="692">
          <cell r="D692" t="str">
            <v>French Guiana</v>
          </cell>
          <cell r="H692" t="e">
            <v>#N/A</v>
          </cell>
          <cell r="J692" t="str">
            <v>NULL</v>
          </cell>
        </row>
        <row r="693">
          <cell r="D693" t="str">
            <v>French Guiana</v>
          </cell>
          <cell r="H693" t="str">
            <v>Industry (incl. Cement Process)</v>
          </cell>
          <cell r="J693">
            <v>37.771599999999999</v>
          </cell>
        </row>
        <row r="694">
          <cell r="D694" t="str">
            <v>French Guiana</v>
          </cell>
          <cell r="H694" t="e">
            <v>#N/A</v>
          </cell>
          <cell r="J694">
            <v>1.39371745944334E-2</v>
          </cell>
        </row>
        <row r="695">
          <cell r="D695" t="str">
            <v>French Guiana</v>
          </cell>
          <cell r="H695" t="e">
            <v>#N/A</v>
          </cell>
          <cell r="J695">
            <v>0.78158049745573599</v>
          </cell>
        </row>
        <row r="696">
          <cell r="D696" t="str">
            <v>French Guiana</v>
          </cell>
          <cell r="H696" t="e">
            <v>#N/A</v>
          </cell>
          <cell r="J696">
            <v>0.40004247128791398</v>
          </cell>
        </row>
        <row r="697">
          <cell r="D697" t="str">
            <v>French Guiana</v>
          </cell>
          <cell r="H697" t="e">
            <v>#N/A</v>
          </cell>
          <cell r="J697">
            <v>1.00352604000101</v>
          </cell>
        </row>
        <row r="698">
          <cell r="D698" t="str">
            <v>French Guiana</v>
          </cell>
          <cell r="H698" t="e">
            <v>#N/A</v>
          </cell>
          <cell r="J698" t="str">
            <v>NULL</v>
          </cell>
        </row>
        <row r="699">
          <cell r="D699" t="str">
            <v>French Guiana</v>
          </cell>
          <cell r="H699" t="e">
            <v>#N/A</v>
          </cell>
          <cell r="J699">
            <v>8.9350229181410806E-2</v>
          </cell>
        </row>
        <row r="700">
          <cell r="D700" t="str">
            <v>Guyana</v>
          </cell>
          <cell r="H700" t="str">
            <v>Power</v>
          </cell>
          <cell r="J700">
            <v>854.55393696164697</v>
          </cell>
        </row>
        <row r="701">
          <cell r="D701" t="str">
            <v>Guyana</v>
          </cell>
          <cell r="H701" t="str">
            <v>Industry (incl. Cement Process)</v>
          </cell>
          <cell r="J701">
            <v>73.998182161039296</v>
          </cell>
        </row>
        <row r="702">
          <cell r="D702" t="str">
            <v>Guyana</v>
          </cell>
          <cell r="H702" t="str">
            <v>Domestic aviation</v>
          </cell>
          <cell r="J702">
            <v>12.4779369237304</v>
          </cell>
        </row>
        <row r="703">
          <cell r="D703" t="str">
            <v>Guyana</v>
          </cell>
          <cell r="H703" t="str">
            <v>Ground Transport</v>
          </cell>
          <cell r="J703">
            <v>552.24208479854894</v>
          </cell>
        </row>
        <row r="704">
          <cell r="D704" t="str">
            <v>Guyana</v>
          </cell>
          <cell r="H704" t="str">
            <v>Ground Transport</v>
          </cell>
          <cell r="J704">
            <v>2.5083665304145102</v>
          </cell>
        </row>
        <row r="705">
          <cell r="D705" t="str">
            <v>Guyana</v>
          </cell>
          <cell r="H705" t="str">
            <v>Ground Transport</v>
          </cell>
          <cell r="J705">
            <v>13.859354890387101</v>
          </cell>
        </row>
        <row r="706">
          <cell r="D706" t="str">
            <v>Guyana</v>
          </cell>
          <cell r="H706" t="str">
            <v>Residential</v>
          </cell>
          <cell r="J706">
            <v>206.36899405205301</v>
          </cell>
        </row>
        <row r="707">
          <cell r="D707" t="str">
            <v>Guyana</v>
          </cell>
          <cell r="H707" t="e">
            <v>#N/A</v>
          </cell>
          <cell r="J707" t="str">
            <v>NULL</v>
          </cell>
        </row>
        <row r="708">
          <cell r="D708" t="str">
            <v>Guyana</v>
          </cell>
          <cell r="H708" t="str">
            <v>Industry (incl. Cement Process)</v>
          </cell>
          <cell r="J708">
            <v>197.68799999999999</v>
          </cell>
        </row>
        <row r="709">
          <cell r="D709" t="str">
            <v>Guyana</v>
          </cell>
          <cell r="H709" t="e">
            <v>#N/A</v>
          </cell>
          <cell r="J709">
            <v>3.8478826191470299E-2</v>
          </cell>
        </row>
        <row r="710">
          <cell r="D710" t="str">
            <v>Guyana</v>
          </cell>
          <cell r="H710" t="e">
            <v>#N/A</v>
          </cell>
          <cell r="J710">
            <v>2.2508029071514501</v>
          </cell>
        </row>
        <row r="711">
          <cell r="D711" t="str">
            <v>Guyana</v>
          </cell>
          <cell r="H711" t="e">
            <v>#N/A</v>
          </cell>
          <cell r="J711">
            <v>0.45422805749323603</v>
          </cell>
        </row>
        <row r="712">
          <cell r="D712" t="str">
            <v>Guyana</v>
          </cell>
          <cell r="H712" t="e">
            <v>#N/A</v>
          </cell>
          <cell r="J712">
            <v>1.91923746000163</v>
          </cell>
        </row>
        <row r="713">
          <cell r="D713" t="str">
            <v>Guyana</v>
          </cell>
          <cell r="H713" t="e">
            <v>#N/A</v>
          </cell>
          <cell r="J713" t="str">
            <v>NULL</v>
          </cell>
        </row>
        <row r="714">
          <cell r="D714" t="str">
            <v>Guyana</v>
          </cell>
          <cell r="H714" t="e">
            <v>#N/A</v>
          </cell>
          <cell r="J714">
            <v>0.123417835837642</v>
          </cell>
        </row>
        <row r="715">
          <cell r="D715" t="str">
            <v>Peru</v>
          </cell>
          <cell r="H715" t="str">
            <v>Power</v>
          </cell>
          <cell r="J715">
            <v>12805.3765584947</v>
          </cell>
        </row>
        <row r="716">
          <cell r="D716" t="str">
            <v>Peru</v>
          </cell>
          <cell r="H716" t="str">
            <v>Industry (incl. Cement Process)</v>
          </cell>
          <cell r="J716">
            <v>3646.2142399463301</v>
          </cell>
        </row>
        <row r="717">
          <cell r="D717" t="str">
            <v>Peru</v>
          </cell>
          <cell r="H717" t="str">
            <v>Industry (incl. Cement Process)</v>
          </cell>
          <cell r="J717">
            <v>7546.1850150304999</v>
          </cell>
        </row>
        <row r="718">
          <cell r="D718" t="str">
            <v>Peru</v>
          </cell>
          <cell r="H718" t="str">
            <v>Domestic aviation</v>
          </cell>
          <cell r="J718">
            <v>6.4106464141485002</v>
          </cell>
        </row>
        <row r="719">
          <cell r="D719" t="str">
            <v>Peru</v>
          </cell>
          <cell r="H719" t="str">
            <v>Ground Transport</v>
          </cell>
          <cell r="J719">
            <v>22368.502658490899</v>
          </cell>
        </row>
        <row r="720">
          <cell r="D720" t="str">
            <v>Peru</v>
          </cell>
          <cell r="H720" t="str">
            <v>Ground Transport</v>
          </cell>
          <cell r="J720">
            <v>937.23799342786504</v>
          </cell>
        </row>
        <row r="721">
          <cell r="D721" t="str">
            <v>Peru</v>
          </cell>
          <cell r="H721" t="str">
            <v>Residential</v>
          </cell>
          <cell r="J721">
            <v>4016.1133640339699</v>
          </cell>
        </row>
        <row r="722">
          <cell r="D722" t="str">
            <v>Peru</v>
          </cell>
          <cell r="H722" t="e">
            <v>#N/A</v>
          </cell>
          <cell r="J722" t="str">
            <v>NULL</v>
          </cell>
        </row>
        <row r="723">
          <cell r="D723" t="str">
            <v>Peru</v>
          </cell>
          <cell r="H723" t="e">
            <v>#N/A</v>
          </cell>
          <cell r="J723">
            <v>118.078759539424</v>
          </cell>
        </row>
        <row r="724">
          <cell r="D724" t="str">
            <v>Peru</v>
          </cell>
          <cell r="H724" t="str">
            <v>Industry (incl. Cement Process)</v>
          </cell>
          <cell r="J724">
            <v>4990.75</v>
          </cell>
        </row>
        <row r="725">
          <cell r="D725" t="str">
            <v>Peru</v>
          </cell>
          <cell r="H725" t="e">
            <v>#N/A</v>
          </cell>
          <cell r="J725">
            <v>202.5</v>
          </cell>
        </row>
        <row r="726">
          <cell r="D726" t="str">
            <v>Peru</v>
          </cell>
          <cell r="H726" t="e">
            <v>#N/A</v>
          </cell>
          <cell r="J726">
            <v>1.5977257494817401</v>
          </cell>
        </row>
        <row r="727">
          <cell r="D727" t="str">
            <v>Peru</v>
          </cell>
          <cell r="H727" t="e">
            <v>#N/A</v>
          </cell>
          <cell r="J727">
            <v>13.1</v>
          </cell>
        </row>
        <row r="728">
          <cell r="D728" t="str">
            <v>Peru</v>
          </cell>
          <cell r="H728" t="e">
            <v>#N/A</v>
          </cell>
          <cell r="J728">
            <v>228.544808997232</v>
          </cell>
        </row>
        <row r="729">
          <cell r="D729" t="str">
            <v>Peru</v>
          </cell>
          <cell r="H729" t="e">
            <v>#N/A</v>
          </cell>
          <cell r="J729" t="str">
            <v>NULL</v>
          </cell>
        </row>
        <row r="730">
          <cell r="D730" t="str">
            <v>Peru</v>
          </cell>
          <cell r="H730" t="e">
            <v>#N/A</v>
          </cell>
          <cell r="J730">
            <v>36.2750882962699</v>
          </cell>
        </row>
        <row r="731">
          <cell r="D731" t="str">
            <v>Peru</v>
          </cell>
          <cell r="H731" t="e">
            <v>#N/A</v>
          </cell>
          <cell r="J731">
            <v>45.120499199999998</v>
          </cell>
        </row>
        <row r="732">
          <cell r="D732" t="str">
            <v>Peru</v>
          </cell>
          <cell r="H732" t="e">
            <v>#N/A</v>
          </cell>
          <cell r="J732">
            <v>12.9352983281454</v>
          </cell>
        </row>
        <row r="733">
          <cell r="D733" t="str">
            <v>Peru</v>
          </cell>
          <cell r="H733" t="e">
            <v>#N/A</v>
          </cell>
          <cell r="J733">
            <v>130.93831794398099</v>
          </cell>
        </row>
        <row r="734">
          <cell r="D734" t="str">
            <v>Peru</v>
          </cell>
          <cell r="H734" t="e">
            <v>#N/A</v>
          </cell>
          <cell r="J734">
            <v>267.92248713242202</v>
          </cell>
        </row>
        <row r="735">
          <cell r="D735" t="str">
            <v>Peru</v>
          </cell>
          <cell r="H735" t="e">
            <v>#N/A</v>
          </cell>
          <cell r="J735">
            <v>9.0239381689554907</v>
          </cell>
        </row>
        <row r="736">
          <cell r="D736" t="str">
            <v>Paraguay</v>
          </cell>
          <cell r="H736" t="str">
            <v>Power</v>
          </cell>
          <cell r="J736">
            <v>3.3158676723813598</v>
          </cell>
        </row>
        <row r="737">
          <cell r="D737" t="str">
            <v>Paraguay</v>
          </cell>
          <cell r="H737" t="str">
            <v>Industry (incl. Cement Process)</v>
          </cell>
          <cell r="J737" t="str">
            <v>NULL</v>
          </cell>
        </row>
        <row r="738">
          <cell r="D738" t="str">
            <v>Paraguay</v>
          </cell>
          <cell r="H738" t="str">
            <v>Industry (incl. Cement Process)</v>
          </cell>
          <cell r="J738">
            <v>158.25908039549401</v>
          </cell>
        </row>
        <row r="739">
          <cell r="D739" t="str">
            <v>Paraguay</v>
          </cell>
          <cell r="H739" t="str">
            <v>Ground Transport</v>
          </cell>
          <cell r="J739">
            <v>6225.1460796957599</v>
          </cell>
        </row>
        <row r="740">
          <cell r="D740" t="str">
            <v>Paraguay</v>
          </cell>
          <cell r="H740" t="str">
            <v>Ground Transport</v>
          </cell>
          <cell r="J740" t="str">
            <v>NULL</v>
          </cell>
        </row>
        <row r="741">
          <cell r="D741" t="str">
            <v>Paraguay</v>
          </cell>
          <cell r="H741" t="str">
            <v>Ground Transport</v>
          </cell>
          <cell r="J741">
            <v>30.0749811876744</v>
          </cell>
        </row>
        <row r="742">
          <cell r="D742" t="str">
            <v>Paraguay</v>
          </cell>
          <cell r="H742" t="str">
            <v>Residential</v>
          </cell>
          <cell r="J742">
            <v>222.804079001194</v>
          </cell>
        </row>
        <row r="743">
          <cell r="D743" t="str">
            <v>Paraguay</v>
          </cell>
          <cell r="H743" t="e">
            <v>#N/A</v>
          </cell>
          <cell r="J743" t="str">
            <v>NULL</v>
          </cell>
        </row>
        <row r="744">
          <cell r="D744" t="str">
            <v>Paraguay</v>
          </cell>
          <cell r="H744" t="str">
            <v>Industry (incl. Cement Process)</v>
          </cell>
          <cell r="J744">
            <v>593.553</v>
          </cell>
        </row>
        <row r="745">
          <cell r="D745" t="str">
            <v>Paraguay</v>
          </cell>
          <cell r="H745" t="e">
            <v>#N/A</v>
          </cell>
          <cell r="J745">
            <v>112.5</v>
          </cell>
        </row>
        <row r="746">
          <cell r="D746" t="str">
            <v>Paraguay</v>
          </cell>
          <cell r="H746" t="e">
            <v>#N/A</v>
          </cell>
          <cell r="J746">
            <v>0.33811948964237398</v>
          </cell>
        </row>
        <row r="747">
          <cell r="D747" t="str">
            <v>Paraguay</v>
          </cell>
          <cell r="H747" t="e">
            <v>#N/A</v>
          </cell>
          <cell r="J747">
            <v>2.5272000000000001</v>
          </cell>
        </row>
        <row r="748">
          <cell r="D748" t="str">
            <v>Paraguay</v>
          </cell>
          <cell r="H748" t="e">
            <v>#N/A</v>
          </cell>
          <cell r="J748">
            <v>1.8522000000000001</v>
          </cell>
        </row>
        <row r="749">
          <cell r="D749" t="str">
            <v>Paraguay</v>
          </cell>
          <cell r="H749" t="e">
            <v>#N/A</v>
          </cell>
          <cell r="J749">
            <v>17.043869031730399</v>
          </cell>
        </row>
        <row r="750">
          <cell r="D750" t="str">
            <v>Paraguay</v>
          </cell>
          <cell r="H750" t="e">
            <v>#N/A</v>
          </cell>
          <cell r="J750" t="str">
            <v>NULL</v>
          </cell>
        </row>
        <row r="751">
          <cell r="D751" t="str">
            <v>Paraguay</v>
          </cell>
          <cell r="H751" t="e">
            <v>#N/A</v>
          </cell>
          <cell r="J751">
            <v>0.18530648408448</v>
          </cell>
        </row>
        <row r="752">
          <cell r="D752" t="str">
            <v>Paraguay</v>
          </cell>
          <cell r="H752" t="e">
            <v>#N/A</v>
          </cell>
          <cell r="J752">
            <v>160.22921758275899</v>
          </cell>
        </row>
        <row r="753">
          <cell r="D753" t="str">
            <v>Paraguay</v>
          </cell>
          <cell r="H753" t="e">
            <v>#N/A</v>
          </cell>
          <cell r="J753" t="str">
            <v>NULL</v>
          </cell>
        </row>
        <row r="754">
          <cell r="D754" t="str">
            <v>Paraguay</v>
          </cell>
          <cell r="H754" t="e">
            <v>#N/A</v>
          </cell>
          <cell r="J754">
            <v>1.19989E-2</v>
          </cell>
        </row>
        <row r="755">
          <cell r="D755" t="str">
            <v>Suriname</v>
          </cell>
          <cell r="H755" t="str">
            <v>Power</v>
          </cell>
          <cell r="J755">
            <v>943.14375283982702</v>
          </cell>
        </row>
        <row r="756">
          <cell r="D756" t="str">
            <v>Suriname</v>
          </cell>
          <cell r="H756" t="str">
            <v>Industry (incl. Cement Process)</v>
          </cell>
          <cell r="J756">
            <v>22.579494730939601</v>
          </cell>
        </row>
        <row r="757">
          <cell r="D757" t="str">
            <v>Suriname</v>
          </cell>
          <cell r="H757" t="str">
            <v>Industry (incl. Cement Process)</v>
          </cell>
          <cell r="J757">
            <v>72.909751693555506</v>
          </cell>
        </row>
        <row r="758">
          <cell r="D758" t="str">
            <v>Suriname</v>
          </cell>
          <cell r="H758" t="str">
            <v>Domestic aviation</v>
          </cell>
          <cell r="J758" t="str">
            <v>NULL</v>
          </cell>
        </row>
        <row r="759">
          <cell r="D759" t="str">
            <v>Suriname</v>
          </cell>
          <cell r="H759" t="str">
            <v>Ground Transport</v>
          </cell>
          <cell r="J759">
            <v>450.85558083500399</v>
          </cell>
        </row>
        <row r="760">
          <cell r="D760" t="str">
            <v>Suriname</v>
          </cell>
          <cell r="H760" t="str">
            <v>Ground Transport</v>
          </cell>
          <cell r="J760" t="str">
            <v>NULL</v>
          </cell>
        </row>
        <row r="761">
          <cell r="D761" t="str">
            <v>Suriname</v>
          </cell>
          <cell r="H761" t="str">
            <v>Ground Transport</v>
          </cell>
          <cell r="J761">
            <v>260.642621689512</v>
          </cell>
        </row>
        <row r="762">
          <cell r="D762" t="str">
            <v>Suriname</v>
          </cell>
          <cell r="H762" t="str">
            <v>Residential</v>
          </cell>
          <cell r="J762">
            <v>421.06253679452198</v>
          </cell>
        </row>
        <row r="763">
          <cell r="D763" t="str">
            <v>Suriname</v>
          </cell>
          <cell r="H763" t="e">
            <v>#N/A</v>
          </cell>
          <cell r="J763" t="str">
            <v>NULL</v>
          </cell>
        </row>
        <row r="764">
          <cell r="D764" t="str">
            <v>Suriname</v>
          </cell>
          <cell r="H764" t="str">
            <v>Industry (incl. Cement Process)</v>
          </cell>
          <cell r="J764">
            <v>74.0715</v>
          </cell>
        </row>
        <row r="765">
          <cell r="D765" t="str">
            <v>Suriname</v>
          </cell>
          <cell r="H765" t="e">
            <v>#N/A</v>
          </cell>
          <cell r="J765">
            <v>2.7549762324667701E-2</v>
          </cell>
        </row>
        <row r="766">
          <cell r="D766" t="str">
            <v>Suriname</v>
          </cell>
          <cell r="H766" t="e">
            <v>#N/A</v>
          </cell>
          <cell r="J766" t="str">
            <v>NULL</v>
          </cell>
        </row>
        <row r="767">
          <cell r="D767" t="str">
            <v>Suriname</v>
          </cell>
          <cell r="H767" t="e">
            <v>#N/A</v>
          </cell>
          <cell r="J767" t="str">
            <v>NULL</v>
          </cell>
        </row>
        <row r="768">
          <cell r="D768" t="str">
            <v>Suriname</v>
          </cell>
          <cell r="H768" t="e">
            <v>#N/A</v>
          </cell>
          <cell r="J768">
            <v>0.95970155813112901</v>
          </cell>
        </row>
        <row r="769">
          <cell r="D769" t="str">
            <v>Suriname</v>
          </cell>
          <cell r="H769" t="e">
            <v>#N/A</v>
          </cell>
          <cell r="J769" t="str">
            <v>NULL</v>
          </cell>
        </row>
        <row r="770">
          <cell r="D770" t="str">
            <v>Suriname</v>
          </cell>
          <cell r="H770" t="e">
            <v>#N/A</v>
          </cell>
          <cell r="J770">
            <v>3.4523026200018001</v>
          </cell>
        </row>
        <row r="771">
          <cell r="D771" t="str">
            <v>Suriname</v>
          </cell>
          <cell r="H771" t="e">
            <v>#N/A</v>
          </cell>
          <cell r="J771" t="str">
            <v>NULL</v>
          </cell>
        </row>
        <row r="772">
          <cell r="D772" t="str">
            <v>Suriname</v>
          </cell>
          <cell r="H772" t="e">
            <v>#N/A</v>
          </cell>
          <cell r="J772">
            <v>0.19863663218461999</v>
          </cell>
        </row>
        <row r="773">
          <cell r="D773" t="str">
            <v>Uruguay</v>
          </cell>
          <cell r="H773" t="str">
            <v>Power</v>
          </cell>
          <cell r="J773">
            <v>315.14029224967697</v>
          </cell>
        </row>
        <row r="774">
          <cell r="D774" t="str">
            <v>Uruguay</v>
          </cell>
          <cell r="H774" t="str">
            <v>Industry (incl. Cement Process)</v>
          </cell>
          <cell r="J774">
            <v>531.32970913965596</v>
          </cell>
        </row>
        <row r="775">
          <cell r="D775" t="str">
            <v>Uruguay</v>
          </cell>
          <cell r="H775" t="str">
            <v>Industry (incl. Cement Process)</v>
          </cell>
          <cell r="J775">
            <v>825.81188451861703</v>
          </cell>
        </row>
        <row r="776">
          <cell r="D776" t="str">
            <v>Uruguay</v>
          </cell>
          <cell r="H776" t="str">
            <v>Domestic aviation</v>
          </cell>
          <cell r="J776">
            <v>19.357390884086801</v>
          </cell>
        </row>
        <row r="777">
          <cell r="D777" t="str">
            <v>Uruguay</v>
          </cell>
          <cell r="H777" t="str">
            <v>Ground Transport</v>
          </cell>
          <cell r="J777">
            <v>3732.2793198253098</v>
          </cell>
        </row>
        <row r="778">
          <cell r="D778" t="str">
            <v>Uruguay</v>
          </cell>
          <cell r="H778" t="str">
            <v>Ground Transport</v>
          </cell>
          <cell r="J778" t="str">
            <v>NULL</v>
          </cell>
        </row>
        <row r="779">
          <cell r="D779" t="str">
            <v>Uruguay</v>
          </cell>
          <cell r="H779" t="str">
            <v>Ground Transport</v>
          </cell>
          <cell r="J779">
            <v>3.23875447069807</v>
          </cell>
        </row>
        <row r="780">
          <cell r="D780" t="str">
            <v>Uruguay</v>
          </cell>
          <cell r="H780" t="str">
            <v>Ground Transport</v>
          </cell>
          <cell r="J780" t="str">
            <v>NULL</v>
          </cell>
        </row>
        <row r="781">
          <cell r="D781" t="str">
            <v>Uruguay</v>
          </cell>
          <cell r="H781" t="str">
            <v>Residential</v>
          </cell>
          <cell r="J781">
            <v>1005.11477599574</v>
          </cell>
        </row>
        <row r="782">
          <cell r="D782" t="str">
            <v>Uruguay</v>
          </cell>
          <cell r="H782" t="e">
            <v>#N/A</v>
          </cell>
          <cell r="J782" t="str">
            <v>NULL</v>
          </cell>
        </row>
        <row r="783">
          <cell r="D783" t="str">
            <v>Uruguay</v>
          </cell>
          <cell r="H783" t="e">
            <v>#N/A</v>
          </cell>
          <cell r="J783" t="str">
            <v>NULL</v>
          </cell>
        </row>
        <row r="784">
          <cell r="D784" t="str">
            <v>Uruguay</v>
          </cell>
          <cell r="H784" t="str">
            <v>Industry (incl. Cement Process)</v>
          </cell>
          <cell r="J784">
            <v>365.94299999999998</v>
          </cell>
        </row>
        <row r="785">
          <cell r="D785" t="str">
            <v>Uruguay</v>
          </cell>
          <cell r="H785" t="e">
            <v>#N/A</v>
          </cell>
          <cell r="J785">
            <v>7.5</v>
          </cell>
        </row>
        <row r="786">
          <cell r="D786" t="str">
            <v>Uruguay</v>
          </cell>
          <cell r="H786" t="e">
            <v>#N/A</v>
          </cell>
          <cell r="J786">
            <v>0.172294096905414</v>
          </cell>
        </row>
        <row r="787">
          <cell r="D787" t="str">
            <v>Uruguay</v>
          </cell>
          <cell r="H787" t="e">
            <v>#N/A</v>
          </cell>
          <cell r="J787">
            <v>2.3998400000000002</v>
          </cell>
        </row>
        <row r="788">
          <cell r="D788" t="str">
            <v>Uruguay</v>
          </cell>
          <cell r="H788" t="e">
            <v>#N/A</v>
          </cell>
          <cell r="J788" t="str">
            <v>NULL</v>
          </cell>
        </row>
        <row r="789">
          <cell r="D789" t="str">
            <v>Uruguay</v>
          </cell>
          <cell r="H789" t="e">
            <v>#N/A</v>
          </cell>
          <cell r="J789">
            <v>7.1206950675033802</v>
          </cell>
        </row>
        <row r="790">
          <cell r="D790" t="str">
            <v>Uruguay</v>
          </cell>
          <cell r="H790" t="e">
            <v>#N/A</v>
          </cell>
          <cell r="J790">
            <v>0.52277063151157399</v>
          </cell>
        </row>
        <row r="791">
          <cell r="D791" t="str">
            <v>Uruguay</v>
          </cell>
          <cell r="H791" t="e">
            <v>#N/A</v>
          </cell>
          <cell r="J791">
            <v>7.3441615039294001</v>
          </cell>
        </row>
        <row r="792">
          <cell r="D792" t="str">
            <v>Uruguay</v>
          </cell>
          <cell r="H792" t="e">
            <v>#N/A</v>
          </cell>
          <cell r="J792">
            <v>31.528252020327098</v>
          </cell>
        </row>
        <row r="793">
          <cell r="D793" t="str">
            <v>Uruguay</v>
          </cell>
          <cell r="H793" t="e">
            <v>#N/A</v>
          </cell>
          <cell r="J793">
            <v>78.585489332982704</v>
          </cell>
        </row>
        <row r="794">
          <cell r="D794" t="str">
            <v>Uruguay</v>
          </cell>
          <cell r="H794" t="e">
            <v>#N/A</v>
          </cell>
          <cell r="J794">
            <v>1.3348670374135301</v>
          </cell>
        </row>
        <row r="795">
          <cell r="D795" t="str">
            <v>Venezuela</v>
          </cell>
          <cell r="H795" t="str">
            <v>Power</v>
          </cell>
          <cell r="J795">
            <v>25044.015311635601</v>
          </cell>
        </row>
        <row r="796">
          <cell r="D796" t="str">
            <v>Venezuela</v>
          </cell>
          <cell r="H796" t="str">
            <v>Industry (incl. Cement Process)</v>
          </cell>
          <cell r="J796">
            <v>18558.403831684602</v>
          </cell>
        </row>
        <row r="797">
          <cell r="D797" t="str">
            <v>Venezuela</v>
          </cell>
          <cell r="H797" t="str">
            <v>Industry (incl. Cement Process)</v>
          </cell>
          <cell r="J797">
            <v>20849.8359724375</v>
          </cell>
        </row>
        <row r="798">
          <cell r="D798" t="str">
            <v>Venezuela</v>
          </cell>
          <cell r="H798" t="str">
            <v>Ground Transport</v>
          </cell>
          <cell r="J798">
            <v>30162.779247683899</v>
          </cell>
        </row>
        <row r="799">
          <cell r="D799" t="str">
            <v>Venezuela</v>
          </cell>
          <cell r="H799" t="str">
            <v>Ground Transport</v>
          </cell>
          <cell r="J799" t="str">
            <v>NULL</v>
          </cell>
        </row>
        <row r="800">
          <cell r="D800" t="str">
            <v>Venezuela</v>
          </cell>
          <cell r="H800" t="str">
            <v>Ground Transport</v>
          </cell>
          <cell r="J800">
            <v>13.578559112439599</v>
          </cell>
        </row>
        <row r="801">
          <cell r="D801" t="str">
            <v>Venezuela</v>
          </cell>
          <cell r="H801" t="str">
            <v>Residential</v>
          </cell>
          <cell r="J801">
            <v>4368.9807507642699</v>
          </cell>
        </row>
        <row r="802">
          <cell r="D802" t="str">
            <v>Venezuela</v>
          </cell>
          <cell r="H802" t="str">
            <v>Industry (incl. Cement Process)</v>
          </cell>
          <cell r="J802" t="str">
            <v>NULL</v>
          </cell>
        </row>
        <row r="803">
          <cell r="D803" t="str">
            <v>Venezuela</v>
          </cell>
          <cell r="H803" t="e">
            <v>#N/A</v>
          </cell>
          <cell r="J803" t="str">
            <v>NULL</v>
          </cell>
        </row>
        <row r="804">
          <cell r="D804" t="str">
            <v>Venezuela</v>
          </cell>
          <cell r="H804" t="e">
            <v>#N/A</v>
          </cell>
          <cell r="J804">
            <v>10002.0358726021</v>
          </cell>
        </row>
        <row r="805">
          <cell r="D805" t="str">
            <v>Venezuela</v>
          </cell>
          <cell r="H805" t="str">
            <v>Industry (incl. Cement Process)</v>
          </cell>
          <cell r="J805">
            <v>3955.71</v>
          </cell>
        </row>
        <row r="806">
          <cell r="D806" t="str">
            <v>Venezuela</v>
          </cell>
          <cell r="H806" t="e">
            <v>#N/A</v>
          </cell>
          <cell r="J806">
            <v>292.5</v>
          </cell>
        </row>
        <row r="807">
          <cell r="D807" t="str">
            <v>Venezuela</v>
          </cell>
          <cell r="H807" t="e">
            <v>#N/A</v>
          </cell>
          <cell r="J807">
            <v>1.58782486723908</v>
          </cell>
        </row>
        <row r="808">
          <cell r="D808" t="str">
            <v>Venezuela</v>
          </cell>
          <cell r="H808" t="e">
            <v>#N/A</v>
          </cell>
          <cell r="J808">
            <v>5329.0356134736803</v>
          </cell>
        </row>
        <row r="809">
          <cell r="D809" t="str">
            <v>Venezuela</v>
          </cell>
          <cell r="H809" t="e">
            <v>#N/A</v>
          </cell>
          <cell r="J809">
            <v>526.693823264</v>
          </cell>
        </row>
        <row r="810">
          <cell r="D810" t="str">
            <v>Venezuela</v>
          </cell>
          <cell r="H810" t="e">
            <v>#N/A</v>
          </cell>
          <cell r="J810">
            <v>14.365447237444601</v>
          </cell>
        </row>
        <row r="811">
          <cell r="D811" t="str">
            <v>Venezuela</v>
          </cell>
          <cell r="H811" t="e">
            <v>#N/A</v>
          </cell>
          <cell r="J811">
            <v>246.614574388449</v>
          </cell>
        </row>
        <row r="812">
          <cell r="D812" t="str">
            <v>Venezuela</v>
          </cell>
          <cell r="H812" t="e">
            <v>#N/A</v>
          </cell>
          <cell r="J812" t="str">
            <v>NULL</v>
          </cell>
        </row>
        <row r="813">
          <cell r="D813" t="str">
            <v>Venezuela</v>
          </cell>
          <cell r="H813" t="e">
            <v>#N/A</v>
          </cell>
          <cell r="J813" t="str">
            <v>NULL</v>
          </cell>
        </row>
        <row r="814">
          <cell r="D814" t="str">
            <v>Venezuela</v>
          </cell>
          <cell r="H814" t="e">
            <v>#N/A</v>
          </cell>
          <cell r="J814">
            <v>588.98638506479995</v>
          </cell>
        </row>
        <row r="815">
          <cell r="D815" t="str">
            <v>Venezuela</v>
          </cell>
          <cell r="H815" t="e">
            <v>#N/A</v>
          </cell>
          <cell r="J815">
            <v>238.66311534432401</v>
          </cell>
        </row>
        <row r="816">
          <cell r="D816" t="str">
            <v>Venezuela</v>
          </cell>
          <cell r="H816" t="e">
            <v>#N/A</v>
          </cell>
          <cell r="J816">
            <v>16.884468993934501</v>
          </cell>
        </row>
        <row r="817">
          <cell r="D817" t="str">
            <v>Algeria</v>
          </cell>
          <cell r="H817" t="str">
            <v>Power</v>
          </cell>
          <cell r="J817">
            <v>39915.369650011802</v>
          </cell>
        </row>
        <row r="818">
          <cell r="D818" t="str">
            <v>Algeria</v>
          </cell>
          <cell r="H818" t="str">
            <v>Industry (incl. Cement Process)</v>
          </cell>
          <cell r="J818">
            <v>12499.9329953173</v>
          </cell>
        </row>
        <row r="819">
          <cell r="D819" t="str">
            <v>Algeria</v>
          </cell>
          <cell r="H819" t="str">
            <v>Industry (incl. Cement Process)</v>
          </cell>
          <cell r="J819">
            <v>12634.279709910999</v>
          </cell>
        </row>
        <row r="820">
          <cell r="D820" t="str">
            <v>Algeria</v>
          </cell>
          <cell r="H820" t="str">
            <v>Domestic aviation</v>
          </cell>
          <cell r="J820">
            <v>304.48475517900602</v>
          </cell>
        </row>
        <row r="821">
          <cell r="D821" t="str">
            <v>Algeria</v>
          </cell>
          <cell r="H821" t="str">
            <v>Ground Transport</v>
          </cell>
          <cell r="J821">
            <v>42594.491162842904</v>
          </cell>
        </row>
        <row r="822">
          <cell r="D822" t="str">
            <v>Algeria</v>
          </cell>
          <cell r="H822" t="str">
            <v>Ground Transport</v>
          </cell>
          <cell r="J822">
            <v>255.88744453155999</v>
          </cell>
        </row>
        <row r="823">
          <cell r="D823" t="str">
            <v>Algeria</v>
          </cell>
          <cell r="H823" t="str">
            <v>Ground Transport</v>
          </cell>
          <cell r="J823" t="str">
            <v>NULL</v>
          </cell>
        </row>
        <row r="824">
          <cell r="D824" t="str">
            <v>Algeria</v>
          </cell>
          <cell r="H824" t="str">
            <v>Ground Transport</v>
          </cell>
          <cell r="J824">
            <v>1816.6376869506701</v>
          </cell>
        </row>
        <row r="825">
          <cell r="D825" t="str">
            <v>Algeria</v>
          </cell>
          <cell r="H825" t="str">
            <v>Residential</v>
          </cell>
          <cell r="J825">
            <v>25628.109783244399</v>
          </cell>
        </row>
        <row r="826">
          <cell r="D826" t="str">
            <v>Algeria</v>
          </cell>
          <cell r="H826" t="e">
            <v>#N/A</v>
          </cell>
          <cell r="J826">
            <v>40.297207141422703</v>
          </cell>
        </row>
        <row r="827">
          <cell r="D827" t="str">
            <v>Algeria</v>
          </cell>
          <cell r="H827" t="e">
            <v>#N/A</v>
          </cell>
          <cell r="J827">
            <v>12487.0994373181</v>
          </cell>
        </row>
        <row r="828">
          <cell r="D828" t="str">
            <v>Algeria</v>
          </cell>
          <cell r="H828" t="str">
            <v>Industry (incl. Cement Process)</v>
          </cell>
          <cell r="J828">
            <v>11372.2</v>
          </cell>
        </row>
        <row r="829">
          <cell r="D829" t="str">
            <v>Algeria</v>
          </cell>
          <cell r="H829" t="e">
            <v>#N/A</v>
          </cell>
          <cell r="J829">
            <v>127.5</v>
          </cell>
        </row>
        <row r="830">
          <cell r="D830" t="str">
            <v>Algeria</v>
          </cell>
          <cell r="H830" t="e">
            <v>#N/A</v>
          </cell>
          <cell r="J830">
            <v>2.0367621398803002</v>
          </cell>
        </row>
        <row r="831">
          <cell r="D831" t="str">
            <v>Algeria</v>
          </cell>
          <cell r="H831" t="e">
            <v>#N/A</v>
          </cell>
          <cell r="J831">
            <v>5118.7491484580496</v>
          </cell>
        </row>
        <row r="832">
          <cell r="D832" t="str">
            <v>Algeria</v>
          </cell>
          <cell r="H832" t="e">
            <v>#N/A</v>
          </cell>
          <cell r="J832">
            <v>94.175623318363606</v>
          </cell>
        </row>
        <row r="833">
          <cell r="D833" t="str">
            <v>Algeria</v>
          </cell>
          <cell r="H833" t="e">
            <v>#N/A</v>
          </cell>
          <cell r="J833">
            <v>37.210163199999997</v>
          </cell>
        </row>
        <row r="834">
          <cell r="D834" t="str">
            <v>Algeria</v>
          </cell>
          <cell r="H834" t="e">
            <v>#N/A</v>
          </cell>
          <cell r="J834">
            <v>77.495656423720305</v>
          </cell>
        </row>
        <row r="835">
          <cell r="D835" t="str">
            <v>Algeria</v>
          </cell>
          <cell r="H835" t="e">
            <v>#N/A</v>
          </cell>
          <cell r="J835" t="str">
            <v>NULL</v>
          </cell>
        </row>
        <row r="836">
          <cell r="D836" t="str">
            <v>Algeria</v>
          </cell>
          <cell r="H836" t="e">
            <v>#N/A</v>
          </cell>
          <cell r="J836">
            <v>266.82755865664302</v>
          </cell>
        </row>
        <row r="837">
          <cell r="D837" t="str">
            <v>Algeria</v>
          </cell>
          <cell r="H837" t="e">
            <v>#N/A</v>
          </cell>
          <cell r="J837">
            <v>57.076039444682699</v>
          </cell>
        </row>
        <row r="838">
          <cell r="D838" t="str">
            <v>Algeria</v>
          </cell>
          <cell r="H838" t="e">
            <v>#N/A</v>
          </cell>
          <cell r="J838">
            <v>2.1202816112719298</v>
          </cell>
        </row>
        <row r="839">
          <cell r="D839" t="str">
            <v>Egypt</v>
          </cell>
          <cell r="H839" t="str">
            <v>Power</v>
          </cell>
          <cell r="J839">
            <v>96951.198640516202</v>
          </cell>
        </row>
        <row r="840">
          <cell r="D840" t="str">
            <v>Egypt</v>
          </cell>
          <cell r="H840" t="str">
            <v>Industry (incl. Cement Process)</v>
          </cell>
          <cell r="J840">
            <v>12588.3195220571</v>
          </cell>
        </row>
        <row r="841">
          <cell r="D841" t="str">
            <v>Egypt</v>
          </cell>
          <cell r="H841" t="str">
            <v>Industry (incl. Cement Process)</v>
          </cell>
          <cell r="J841">
            <v>28770.632284894298</v>
          </cell>
        </row>
        <row r="842">
          <cell r="D842" t="str">
            <v>Egypt</v>
          </cell>
          <cell r="H842" t="str">
            <v>Domestic aviation</v>
          </cell>
          <cell r="J842">
            <v>1620.13775322935</v>
          </cell>
        </row>
        <row r="843">
          <cell r="D843" t="str">
            <v>Egypt</v>
          </cell>
          <cell r="H843" t="str">
            <v>Ground Transport</v>
          </cell>
          <cell r="J843">
            <v>46802.863555880802</v>
          </cell>
        </row>
        <row r="844">
          <cell r="D844" t="str">
            <v>Egypt</v>
          </cell>
          <cell r="H844" t="str">
            <v>Ground Transport</v>
          </cell>
          <cell r="J844">
            <v>718.84394662667</v>
          </cell>
        </row>
        <row r="845">
          <cell r="D845" t="str">
            <v>Egypt</v>
          </cell>
          <cell r="H845" t="str">
            <v>Ground Transport</v>
          </cell>
          <cell r="J845" t="str">
            <v>NULL</v>
          </cell>
        </row>
        <row r="846">
          <cell r="D846" t="str">
            <v>Egypt</v>
          </cell>
          <cell r="H846" t="str">
            <v>Residential</v>
          </cell>
          <cell r="J846">
            <v>18468.281796335701</v>
          </cell>
        </row>
        <row r="847">
          <cell r="D847" t="str">
            <v>Egypt</v>
          </cell>
          <cell r="H847" t="e">
            <v>#N/A</v>
          </cell>
          <cell r="J847">
            <v>5.1254601795871197</v>
          </cell>
        </row>
        <row r="848">
          <cell r="D848" t="str">
            <v>Egypt</v>
          </cell>
          <cell r="H848" t="e">
            <v>#N/A</v>
          </cell>
          <cell r="J848">
            <v>2950.0123228857401</v>
          </cell>
        </row>
        <row r="849">
          <cell r="D849" t="str">
            <v>Egypt</v>
          </cell>
          <cell r="H849" t="str">
            <v>Industry (incl. Cement Process)</v>
          </cell>
          <cell r="J849">
            <v>27314.9</v>
          </cell>
        </row>
        <row r="850">
          <cell r="D850" t="str">
            <v>Egypt</v>
          </cell>
          <cell r="H850" t="e">
            <v>#N/A</v>
          </cell>
          <cell r="J850">
            <v>592.5</v>
          </cell>
        </row>
        <row r="851">
          <cell r="D851" t="str">
            <v>Egypt</v>
          </cell>
          <cell r="H851" t="e">
            <v>#N/A</v>
          </cell>
          <cell r="J851">
            <v>72.873603270690495</v>
          </cell>
        </row>
        <row r="852">
          <cell r="D852" t="str">
            <v>Egypt</v>
          </cell>
          <cell r="H852" t="e">
            <v>#N/A</v>
          </cell>
          <cell r="J852">
            <v>4.7128689821106997</v>
          </cell>
        </row>
        <row r="853">
          <cell r="D853" t="str">
            <v>Egypt</v>
          </cell>
          <cell r="H853" t="e">
            <v>#N/A</v>
          </cell>
          <cell r="J853">
            <v>6212.0782761785104</v>
          </cell>
        </row>
        <row r="854">
          <cell r="D854" t="str">
            <v>Egypt</v>
          </cell>
          <cell r="H854" t="e">
            <v>#N/A</v>
          </cell>
          <cell r="J854">
            <v>3267.1879788168899</v>
          </cell>
        </row>
        <row r="855">
          <cell r="D855" t="str">
            <v>Egypt</v>
          </cell>
          <cell r="H855" t="e">
            <v>#N/A</v>
          </cell>
          <cell r="J855">
            <v>160.50602028418501</v>
          </cell>
        </row>
        <row r="856">
          <cell r="D856" t="str">
            <v>Egypt</v>
          </cell>
          <cell r="H856" t="e">
            <v>#N/A</v>
          </cell>
          <cell r="J856">
            <v>48.9925299515196</v>
          </cell>
        </row>
        <row r="857">
          <cell r="D857" t="str">
            <v>Egypt</v>
          </cell>
          <cell r="H857" t="e">
            <v>#N/A</v>
          </cell>
          <cell r="J857">
            <v>1.1593880928082101</v>
          </cell>
        </row>
        <row r="858">
          <cell r="D858" t="str">
            <v>Egypt</v>
          </cell>
          <cell r="H858" t="e">
            <v>#N/A</v>
          </cell>
          <cell r="J858">
            <v>1.0682364776451601</v>
          </cell>
        </row>
        <row r="859">
          <cell r="D859" t="str">
            <v>Egypt</v>
          </cell>
          <cell r="H859" t="e">
            <v>#N/A</v>
          </cell>
          <cell r="J859">
            <v>193.92230744109699</v>
          </cell>
        </row>
        <row r="860">
          <cell r="D860" t="str">
            <v>Egypt</v>
          </cell>
          <cell r="H860" t="e">
            <v>#N/A</v>
          </cell>
          <cell r="J860">
            <v>3912.5248153592902</v>
          </cell>
        </row>
        <row r="861">
          <cell r="D861" t="str">
            <v>Egypt</v>
          </cell>
          <cell r="H861" t="e">
            <v>#N/A</v>
          </cell>
          <cell r="J861">
            <v>0.41387027346409</v>
          </cell>
        </row>
        <row r="862">
          <cell r="D862" t="str">
            <v>Western Sahara</v>
          </cell>
          <cell r="H862" t="str">
            <v>Power</v>
          </cell>
          <cell r="J862">
            <v>66.148584770691002</v>
          </cell>
        </row>
        <row r="863">
          <cell r="D863" t="str">
            <v>Western Sahara</v>
          </cell>
          <cell r="H863" t="str">
            <v>Industry (incl. Cement Process)</v>
          </cell>
          <cell r="J863" t="str">
            <v>NULL</v>
          </cell>
        </row>
        <row r="864">
          <cell r="D864" t="str">
            <v>Western Sahara</v>
          </cell>
          <cell r="H864" t="str">
            <v>Industry (incl. Cement Process)</v>
          </cell>
          <cell r="J864">
            <v>39.573959428170099</v>
          </cell>
        </row>
        <row r="865">
          <cell r="D865" t="str">
            <v>Western Sahara</v>
          </cell>
          <cell r="H865" t="str">
            <v>Domestic aviation</v>
          </cell>
          <cell r="J865">
            <v>5.1798035418050601</v>
          </cell>
        </row>
        <row r="866">
          <cell r="D866" t="str">
            <v>Western Sahara</v>
          </cell>
          <cell r="H866" t="str">
            <v>Ground Transport</v>
          </cell>
          <cell r="J866">
            <v>135.50527847518001</v>
          </cell>
        </row>
        <row r="867">
          <cell r="D867" t="str">
            <v>Western Sahara</v>
          </cell>
          <cell r="H867" t="str">
            <v>Ground Transport</v>
          </cell>
          <cell r="J867">
            <v>0.64018210604565096</v>
          </cell>
        </row>
        <row r="868">
          <cell r="D868" t="str">
            <v>Western Sahara</v>
          </cell>
          <cell r="H868" t="str">
            <v>Ground Transport</v>
          </cell>
          <cell r="J868">
            <v>0.12788866074487801</v>
          </cell>
        </row>
        <row r="869">
          <cell r="D869" t="str">
            <v>Western Sahara</v>
          </cell>
          <cell r="H869" t="str">
            <v>Residential</v>
          </cell>
          <cell r="J869">
            <v>35.507676214327297</v>
          </cell>
        </row>
        <row r="870">
          <cell r="D870" t="str">
            <v>Western Sahara</v>
          </cell>
          <cell r="H870" t="str">
            <v>Industry (incl. Cement Process)</v>
          </cell>
          <cell r="J870" t="str">
            <v>NULL</v>
          </cell>
        </row>
        <row r="871">
          <cell r="D871" t="str">
            <v>Western Sahara</v>
          </cell>
          <cell r="H871" t="e">
            <v>#N/A</v>
          </cell>
          <cell r="J871" t="str">
            <v>NULL</v>
          </cell>
        </row>
        <row r="872">
          <cell r="D872" t="str">
            <v>Western Sahara</v>
          </cell>
          <cell r="H872" t="e">
            <v>#N/A</v>
          </cell>
          <cell r="J872">
            <v>2.96335487576877E-2</v>
          </cell>
        </row>
        <row r="873">
          <cell r="D873" t="str">
            <v>Western Sahara</v>
          </cell>
          <cell r="H873" t="e">
            <v>#N/A</v>
          </cell>
          <cell r="J873">
            <v>0.238268741022858</v>
          </cell>
        </row>
        <row r="874">
          <cell r="D874" t="str">
            <v>Western Sahara</v>
          </cell>
          <cell r="H874" t="e">
            <v>#N/A</v>
          </cell>
          <cell r="J874">
            <v>0.23238170803474201</v>
          </cell>
        </row>
        <row r="875">
          <cell r="D875" t="str">
            <v>Western Sahara</v>
          </cell>
          <cell r="H875" t="e">
            <v>#N/A</v>
          </cell>
          <cell r="J875">
            <v>0.68046154005650605</v>
          </cell>
        </row>
        <row r="876">
          <cell r="D876" t="str">
            <v>Libyan Arab Jamahiriya</v>
          </cell>
          <cell r="H876" t="str">
            <v>Power</v>
          </cell>
          <cell r="J876">
            <v>21413.878979024801</v>
          </cell>
        </row>
        <row r="877">
          <cell r="D877" t="str">
            <v>Libyan Arab Jamahiriya</v>
          </cell>
          <cell r="H877" t="str">
            <v>Industry (incl. Cement Process)</v>
          </cell>
          <cell r="J877">
            <v>589.51555960657095</v>
          </cell>
        </row>
        <row r="878">
          <cell r="D878" t="str">
            <v>Libyan Arab Jamahiriya</v>
          </cell>
          <cell r="H878" t="str">
            <v>Industry (incl. Cement Process)</v>
          </cell>
          <cell r="J878">
            <v>1184.0399458660399</v>
          </cell>
        </row>
        <row r="879">
          <cell r="D879" t="str">
            <v>Libyan Arab Jamahiriya</v>
          </cell>
          <cell r="H879" t="str">
            <v>Domestic aviation</v>
          </cell>
          <cell r="J879">
            <v>6.9262706624033603</v>
          </cell>
        </row>
        <row r="880">
          <cell r="D880" t="str">
            <v>Libyan Arab Jamahiriya</v>
          </cell>
          <cell r="H880" t="str">
            <v>Ground Transport</v>
          </cell>
          <cell r="J880">
            <v>27526.827311219498</v>
          </cell>
        </row>
        <row r="881">
          <cell r="D881" t="str">
            <v>Libyan Arab Jamahiriya</v>
          </cell>
          <cell r="H881" t="str">
            <v>Residential</v>
          </cell>
          <cell r="J881">
            <v>1278.25224890806</v>
          </cell>
        </row>
        <row r="882">
          <cell r="D882" t="str">
            <v>Libyan Arab Jamahiriya</v>
          </cell>
          <cell r="H882" t="e">
            <v>#N/A</v>
          </cell>
          <cell r="J882">
            <v>1029.1924422392401</v>
          </cell>
        </row>
        <row r="883">
          <cell r="D883" t="str">
            <v>Libyan Arab Jamahiriya</v>
          </cell>
          <cell r="H883" t="str">
            <v>Industry (incl. Cement Process)</v>
          </cell>
          <cell r="J883">
            <v>2126</v>
          </cell>
        </row>
        <row r="884">
          <cell r="D884" t="str">
            <v>Libyan Arab Jamahiriya</v>
          </cell>
          <cell r="H884" t="e">
            <v>#N/A</v>
          </cell>
          <cell r="J884">
            <v>307.5</v>
          </cell>
        </row>
        <row r="885">
          <cell r="D885" t="str">
            <v>Libyan Arab Jamahiriya</v>
          </cell>
          <cell r="H885" t="e">
            <v>#N/A</v>
          </cell>
          <cell r="J885">
            <v>0.31161341959313898</v>
          </cell>
        </row>
        <row r="886">
          <cell r="D886" t="str">
            <v>Libyan Arab Jamahiriya</v>
          </cell>
          <cell r="H886" t="e">
            <v>#N/A</v>
          </cell>
          <cell r="J886">
            <v>812.05079980408095</v>
          </cell>
        </row>
        <row r="887">
          <cell r="D887" t="str">
            <v>Libyan Arab Jamahiriya</v>
          </cell>
          <cell r="H887" t="e">
            <v>#N/A</v>
          </cell>
          <cell r="J887">
            <v>15.8536</v>
          </cell>
        </row>
        <row r="888">
          <cell r="D888" t="str">
            <v>Libyan Arab Jamahiriya</v>
          </cell>
          <cell r="H888" t="e">
            <v>#N/A</v>
          </cell>
          <cell r="J888">
            <v>10.330425193279799</v>
          </cell>
        </row>
        <row r="889">
          <cell r="D889" t="str">
            <v>Libyan Arab Jamahiriya</v>
          </cell>
          <cell r="H889" t="e">
            <v>#N/A</v>
          </cell>
          <cell r="J889">
            <v>53.2912775286757</v>
          </cell>
        </row>
        <row r="890">
          <cell r="D890" t="str">
            <v>Libyan Arab Jamahiriya</v>
          </cell>
          <cell r="H890" t="e">
            <v>#N/A</v>
          </cell>
          <cell r="J890">
            <v>122.85816681254001</v>
          </cell>
        </row>
        <row r="891">
          <cell r="D891" t="str">
            <v>Libyan Arab Jamahiriya</v>
          </cell>
          <cell r="H891" t="e">
            <v>#N/A</v>
          </cell>
          <cell r="J891">
            <v>6.6000100000000002</v>
          </cell>
        </row>
        <row r="892">
          <cell r="D892" t="str">
            <v>Morocco</v>
          </cell>
          <cell r="H892" t="str">
            <v>Power</v>
          </cell>
          <cell r="J892">
            <v>22099.918359487201</v>
          </cell>
        </row>
        <row r="893">
          <cell r="D893" t="str">
            <v>Morocco</v>
          </cell>
          <cell r="H893" t="str">
            <v>Industry (incl. Cement Process)</v>
          </cell>
          <cell r="J893">
            <v>714.40216525125595</v>
          </cell>
        </row>
        <row r="894">
          <cell r="D894" t="str">
            <v>Morocco</v>
          </cell>
          <cell r="H894" t="str">
            <v>Industry (incl. Cement Process)</v>
          </cell>
          <cell r="J894">
            <v>7774.0527349651502</v>
          </cell>
        </row>
        <row r="895">
          <cell r="D895" t="str">
            <v>Morocco</v>
          </cell>
          <cell r="H895" t="str">
            <v>Domestic aviation</v>
          </cell>
          <cell r="J895">
            <v>87.647593501025199</v>
          </cell>
        </row>
        <row r="896">
          <cell r="D896" t="str">
            <v>Morocco</v>
          </cell>
          <cell r="H896" t="str">
            <v>Ground Transport</v>
          </cell>
          <cell r="J896">
            <v>18111.9043694504</v>
          </cell>
        </row>
        <row r="897">
          <cell r="D897" t="str">
            <v>Morocco</v>
          </cell>
          <cell r="H897" t="str">
            <v>Ground Transport</v>
          </cell>
          <cell r="J897">
            <v>31.771798038824301</v>
          </cell>
        </row>
        <row r="898">
          <cell r="D898" t="str">
            <v>Morocco</v>
          </cell>
          <cell r="H898" t="str">
            <v>Ground Transport</v>
          </cell>
          <cell r="J898" t="str">
            <v>NULL</v>
          </cell>
        </row>
        <row r="899">
          <cell r="D899" t="str">
            <v>Morocco</v>
          </cell>
          <cell r="H899" t="str">
            <v>Residential</v>
          </cell>
          <cell r="J899">
            <v>10357.991262338899</v>
          </cell>
        </row>
        <row r="900">
          <cell r="D900" t="str">
            <v>Morocco</v>
          </cell>
          <cell r="H900" t="e">
            <v>#N/A</v>
          </cell>
          <cell r="J900" t="str">
            <v>NULL</v>
          </cell>
        </row>
        <row r="901">
          <cell r="D901" t="str">
            <v>Morocco</v>
          </cell>
          <cell r="H901" t="e">
            <v>#N/A</v>
          </cell>
          <cell r="J901" t="str">
            <v>NULL</v>
          </cell>
        </row>
        <row r="902">
          <cell r="D902" t="str">
            <v>Morocco</v>
          </cell>
          <cell r="H902" t="str">
            <v>Industry (incl. Cement Process)</v>
          </cell>
          <cell r="J902">
            <v>7910.94</v>
          </cell>
        </row>
        <row r="903">
          <cell r="D903" t="str">
            <v>Morocco</v>
          </cell>
          <cell r="H903" t="e">
            <v>#N/A</v>
          </cell>
          <cell r="J903">
            <v>1.7517875185259699</v>
          </cell>
        </row>
        <row r="904">
          <cell r="D904" t="str">
            <v>Morocco</v>
          </cell>
          <cell r="H904" t="e">
            <v>#N/A</v>
          </cell>
          <cell r="J904" t="str">
            <v>NULL</v>
          </cell>
        </row>
        <row r="905">
          <cell r="D905" t="str">
            <v>Morocco</v>
          </cell>
          <cell r="H905" t="e">
            <v>#N/A</v>
          </cell>
          <cell r="J905">
            <v>40.846049256515997</v>
          </cell>
        </row>
        <row r="906">
          <cell r="D906" t="str">
            <v>Morocco</v>
          </cell>
          <cell r="H906" t="e">
            <v>#N/A</v>
          </cell>
          <cell r="J906">
            <v>62.520489841843698</v>
          </cell>
        </row>
        <row r="907">
          <cell r="D907" t="str">
            <v>Morocco</v>
          </cell>
          <cell r="H907" t="e">
            <v>#N/A</v>
          </cell>
          <cell r="J907">
            <v>22.337897261937201</v>
          </cell>
        </row>
        <row r="908">
          <cell r="D908" t="str">
            <v>Morocco</v>
          </cell>
          <cell r="H908" t="e">
            <v>#N/A</v>
          </cell>
          <cell r="J908">
            <v>1.77090624</v>
          </cell>
        </row>
        <row r="909">
          <cell r="D909" t="str">
            <v>Morocco</v>
          </cell>
          <cell r="H909" t="e">
            <v>#N/A</v>
          </cell>
          <cell r="J909">
            <v>6.3754784054030003</v>
          </cell>
        </row>
        <row r="910">
          <cell r="D910" t="str">
            <v>Morocco</v>
          </cell>
          <cell r="H910" t="e">
            <v>#N/A</v>
          </cell>
          <cell r="J910">
            <v>122.385876302133</v>
          </cell>
        </row>
        <row r="911">
          <cell r="D911" t="str">
            <v>Morocco</v>
          </cell>
          <cell r="H911" t="e">
            <v>#N/A</v>
          </cell>
          <cell r="J911">
            <v>961.76014050613401</v>
          </cell>
        </row>
        <row r="912">
          <cell r="D912" t="str">
            <v>Tunisia</v>
          </cell>
          <cell r="H912" t="str">
            <v>Power</v>
          </cell>
          <cell r="J912">
            <v>9569.1132461601301</v>
          </cell>
        </row>
        <row r="913">
          <cell r="D913" t="str">
            <v>Tunisia</v>
          </cell>
          <cell r="H913" t="str">
            <v>Industry (incl. Cement Process)</v>
          </cell>
          <cell r="J913">
            <v>574.94064168199395</v>
          </cell>
        </row>
        <row r="914">
          <cell r="D914" t="str">
            <v>Tunisia</v>
          </cell>
          <cell r="H914" t="str">
            <v>Industry (incl. Cement Process)</v>
          </cell>
          <cell r="J914">
            <v>5574.2720786153996</v>
          </cell>
        </row>
        <row r="915">
          <cell r="D915" t="str">
            <v>Tunisia</v>
          </cell>
          <cell r="H915" t="str">
            <v>Domestic aviation</v>
          </cell>
          <cell r="J915">
            <v>10.218999369212501</v>
          </cell>
        </row>
        <row r="916">
          <cell r="D916" t="str">
            <v>Tunisia</v>
          </cell>
          <cell r="H916" t="str">
            <v>Ground Transport</v>
          </cell>
          <cell r="J916">
            <v>7100.4526546102297</v>
          </cell>
        </row>
        <row r="917">
          <cell r="D917" t="str">
            <v>Tunisia</v>
          </cell>
          <cell r="H917" t="str">
            <v>Ground Transport</v>
          </cell>
          <cell r="J917">
            <v>63.054799184743601</v>
          </cell>
        </row>
        <row r="918">
          <cell r="D918" t="str">
            <v>Tunisia</v>
          </cell>
          <cell r="H918" t="str">
            <v>Ground Transport</v>
          </cell>
          <cell r="J918" t="str">
            <v>NULL</v>
          </cell>
        </row>
        <row r="919">
          <cell r="D919" t="str">
            <v>Tunisia</v>
          </cell>
          <cell r="H919" t="str">
            <v>Ground Transport</v>
          </cell>
          <cell r="J919">
            <v>552.38415567822506</v>
          </cell>
        </row>
        <row r="920">
          <cell r="D920" t="str">
            <v>Tunisia</v>
          </cell>
          <cell r="H920" t="str">
            <v>Residential</v>
          </cell>
          <cell r="J920">
            <v>4197.7048414327201</v>
          </cell>
        </row>
        <row r="921">
          <cell r="D921" t="str">
            <v>Tunisia</v>
          </cell>
          <cell r="H921" t="e">
            <v>#N/A</v>
          </cell>
          <cell r="J921" t="str">
            <v>NULL</v>
          </cell>
        </row>
        <row r="922">
          <cell r="D922" t="str">
            <v>Tunisia</v>
          </cell>
          <cell r="H922" t="e">
            <v>#N/A</v>
          </cell>
          <cell r="J922">
            <v>418.428401163204</v>
          </cell>
        </row>
        <row r="923">
          <cell r="D923" t="str">
            <v>Tunisia</v>
          </cell>
          <cell r="H923" t="str">
            <v>Industry (incl. Cement Process)</v>
          </cell>
          <cell r="J923">
            <v>4463.91</v>
          </cell>
        </row>
        <row r="924">
          <cell r="D924" t="str">
            <v>Tunisia</v>
          </cell>
          <cell r="H924" t="e">
            <v>#N/A</v>
          </cell>
          <cell r="J924">
            <v>217.5</v>
          </cell>
        </row>
        <row r="925">
          <cell r="D925" t="str">
            <v>Tunisia</v>
          </cell>
          <cell r="H925" t="e">
            <v>#N/A</v>
          </cell>
          <cell r="J925">
            <v>0.57155554121269303</v>
          </cell>
        </row>
        <row r="926">
          <cell r="D926" t="str">
            <v>Tunisia</v>
          </cell>
          <cell r="H926" t="e">
            <v>#N/A</v>
          </cell>
          <cell r="J926">
            <v>2</v>
          </cell>
        </row>
        <row r="927">
          <cell r="D927" t="str">
            <v>Tunisia</v>
          </cell>
          <cell r="H927" t="e">
            <v>#N/A</v>
          </cell>
          <cell r="J927">
            <v>35.926387313955097</v>
          </cell>
        </row>
        <row r="928">
          <cell r="D928" t="str">
            <v>Tunisia</v>
          </cell>
          <cell r="H928" t="e">
            <v>#N/A</v>
          </cell>
          <cell r="J928">
            <v>22.058191661661599</v>
          </cell>
        </row>
        <row r="929">
          <cell r="D929" t="str">
            <v>Tunisia</v>
          </cell>
          <cell r="H929" t="e">
            <v>#N/A</v>
          </cell>
          <cell r="J929">
            <v>35.670092644192302</v>
          </cell>
        </row>
        <row r="930">
          <cell r="D930" t="str">
            <v>Tunisia</v>
          </cell>
          <cell r="H930" t="e">
            <v>#N/A</v>
          </cell>
          <cell r="J930">
            <v>1.88779880460006</v>
          </cell>
        </row>
        <row r="931">
          <cell r="D931" t="str">
            <v>Tunisia</v>
          </cell>
          <cell r="H931" t="e">
            <v>#N/A</v>
          </cell>
          <cell r="J931">
            <v>72.952938928901602</v>
          </cell>
        </row>
        <row r="932">
          <cell r="D932" t="str">
            <v>Tunisia</v>
          </cell>
          <cell r="H932" t="e">
            <v>#N/A</v>
          </cell>
          <cell r="J932">
            <v>13.265667000000001</v>
          </cell>
        </row>
        <row r="933">
          <cell r="D933" t="str">
            <v>Benin</v>
          </cell>
          <cell r="H933" t="str">
            <v>Power</v>
          </cell>
          <cell r="J933">
            <v>267.66731232342801</v>
          </cell>
        </row>
        <row r="934">
          <cell r="D934" t="str">
            <v>Benin</v>
          </cell>
          <cell r="H934" t="str">
            <v>Industry (incl. Cement Process)</v>
          </cell>
          <cell r="J934">
            <v>704.740604695152</v>
          </cell>
        </row>
        <row r="935">
          <cell r="D935" t="str">
            <v>Benin</v>
          </cell>
          <cell r="H935" t="str">
            <v>Ground Transport</v>
          </cell>
          <cell r="J935">
            <v>5537.1853029931999</v>
          </cell>
        </row>
        <row r="936">
          <cell r="D936" t="str">
            <v>Benin</v>
          </cell>
          <cell r="H936" t="str">
            <v>Ground Transport</v>
          </cell>
          <cell r="J936" t="str">
            <v>NULL</v>
          </cell>
        </row>
        <row r="937">
          <cell r="D937" t="str">
            <v>Benin</v>
          </cell>
          <cell r="H937" t="str">
            <v>Residential</v>
          </cell>
          <cell r="J937">
            <v>85.133275246650499</v>
          </cell>
        </row>
        <row r="938">
          <cell r="D938" t="str">
            <v>Benin</v>
          </cell>
          <cell r="H938" t="e">
            <v>#N/A</v>
          </cell>
          <cell r="J938" t="str">
            <v>NULL</v>
          </cell>
        </row>
        <row r="939">
          <cell r="D939" t="str">
            <v>Benin</v>
          </cell>
          <cell r="H939" t="str">
            <v>Industry (incl. Cement Process)</v>
          </cell>
          <cell r="J939">
            <v>889.84</v>
          </cell>
        </row>
        <row r="940">
          <cell r="D940" t="str">
            <v>Benin</v>
          </cell>
          <cell r="H940" t="e">
            <v>#N/A</v>
          </cell>
          <cell r="J940">
            <v>0.56387535235638098</v>
          </cell>
        </row>
        <row r="941">
          <cell r="D941" t="str">
            <v>Benin</v>
          </cell>
          <cell r="H941" t="e">
            <v>#N/A</v>
          </cell>
          <cell r="J941" t="str">
            <v>NULL</v>
          </cell>
        </row>
        <row r="942">
          <cell r="D942" t="str">
            <v>Benin</v>
          </cell>
          <cell r="H942" t="e">
            <v>#N/A</v>
          </cell>
          <cell r="J942">
            <v>6.1552972924430502</v>
          </cell>
        </row>
        <row r="943">
          <cell r="D943" t="str">
            <v>Benin</v>
          </cell>
          <cell r="H943" t="e">
            <v>#N/A</v>
          </cell>
          <cell r="J943">
            <v>44.223578360795798</v>
          </cell>
        </row>
        <row r="944">
          <cell r="D944" t="str">
            <v>Benin</v>
          </cell>
          <cell r="H944" t="e">
            <v>#N/A</v>
          </cell>
          <cell r="J944" t="str">
            <v>NULL</v>
          </cell>
        </row>
        <row r="945">
          <cell r="D945" t="str">
            <v>Benin</v>
          </cell>
          <cell r="H945" t="e">
            <v>#N/A</v>
          </cell>
          <cell r="J945">
            <v>0.349685687941936</v>
          </cell>
        </row>
        <row r="946">
          <cell r="D946" t="str">
            <v>Burkina Faso</v>
          </cell>
          <cell r="H946" t="str">
            <v>Power</v>
          </cell>
          <cell r="J946">
            <v>815.16050965970305</v>
          </cell>
        </row>
        <row r="947">
          <cell r="D947" t="str">
            <v>Burkina Faso</v>
          </cell>
          <cell r="H947" t="str">
            <v>Industry (incl. Cement Process)</v>
          </cell>
          <cell r="J947" t="str">
            <v>NULL</v>
          </cell>
        </row>
        <row r="948">
          <cell r="D948" t="str">
            <v>Burkina Faso</v>
          </cell>
          <cell r="H948" t="str">
            <v>Industry (incl. Cement Process)</v>
          </cell>
          <cell r="J948">
            <v>487.67891014896099</v>
          </cell>
        </row>
        <row r="949">
          <cell r="D949" t="str">
            <v>Burkina Faso</v>
          </cell>
          <cell r="H949" t="str">
            <v>Domestic aviation</v>
          </cell>
          <cell r="J949">
            <v>63.831478164045699</v>
          </cell>
        </row>
        <row r="950">
          <cell r="D950" t="str">
            <v>Burkina Faso</v>
          </cell>
          <cell r="H950" t="str">
            <v>Ground Transport</v>
          </cell>
          <cell r="J950">
            <v>1669.85441368803</v>
          </cell>
        </row>
        <row r="951">
          <cell r="D951" t="str">
            <v>Burkina Faso</v>
          </cell>
          <cell r="H951" t="str">
            <v>Ground Transport</v>
          </cell>
          <cell r="J951">
            <v>7.8890747651371802</v>
          </cell>
        </row>
        <row r="952">
          <cell r="D952" t="str">
            <v>Burkina Faso</v>
          </cell>
          <cell r="H952" t="str">
            <v>Ground Transport</v>
          </cell>
          <cell r="J952">
            <v>1.5759937717157699</v>
          </cell>
        </row>
        <row r="953">
          <cell r="D953" t="str">
            <v>Burkina Faso</v>
          </cell>
          <cell r="H953" t="str">
            <v>Residential</v>
          </cell>
          <cell r="J953">
            <v>437.56794831694498</v>
          </cell>
        </row>
        <row r="954">
          <cell r="D954" t="str">
            <v>Burkina Faso</v>
          </cell>
          <cell r="H954" t="str">
            <v>Industry (incl. Cement Process)</v>
          </cell>
          <cell r="J954" t="str">
            <v>NULL</v>
          </cell>
        </row>
        <row r="955">
          <cell r="D955" t="str">
            <v>Burkina Faso</v>
          </cell>
          <cell r="H955" t="e">
            <v>#N/A</v>
          </cell>
          <cell r="J955" t="str">
            <v>NULL</v>
          </cell>
        </row>
        <row r="956">
          <cell r="D956" t="str">
            <v>Burkina Faso</v>
          </cell>
          <cell r="H956" t="str">
            <v>Industry (incl. Cement Process)</v>
          </cell>
          <cell r="J956">
            <v>148.143</v>
          </cell>
        </row>
        <row r="957">
          <cell r="D957" t="str">
            <v>Burkina Faso</v>
          </cell>
          <cell r="H957" t="e">
            <v>#N/A</v>
          </cell>
          <cell r="J957">
            <v>0.94012321662366305</v>
          </cell>
        </row>
        <row r="958">
          <cell r="D958" t="str">
            <v>Burkina Faso</v>
          </cell>
          <cell r="H958" t="e">
            <v>#N/A</v>
          </cell>
          <cell r="J958">
            <v>4.14854423387035</v>
          </cell>
        </row>
        <row r="959">
          <cell r="D959" t="str">
            <v>Burkina Faso</v>
          </cell>
          <cell r="H959" t="e">
            <v>#N/A</v>
          </cell>
          <cell r="J959">
            <v>10.7862392899869</v>
          </cell>
        </row>
        <row r="960">
          <cell r="D960" t="str">
            <v>Burkina Faso</v>
          </cell>
          <cell r="H960" t="e">
            <v>#N/A</v>
          </cell>
          <cell r="J960">
            <v>61.9820684011083</v>
          </cell>
        </row>
        <row r="961">
          <cell r="D961" t="str">
            <v>Burkina Faso</v>
          </cell>
          <cell r="H961" t="e">
            <v>#N/A</v>
          </cell>
          <cell r="J961" t="str">
            <v>NULL</v>
          </cell>
        </row>
        <row r="962">
          <cell r="D962" t="str">
            <v>Central African Republic</v>
          </cell>
          <cell r="H962" t="str">
            <v>Power</v>
          </cell>
          <cell r="J962">
            <v>104.343754572009</v>
          </cell>
        </row>
        <row r="963">
          <cell r="D963" t="str">
            <v>Central African Republic</v>
          </cell>
          <cell r="H963" t="str">
            <v>Industry (incl. Cement Process)</v>
          </cell>
          <cell r="J963" t="str">
            <v>NULL</v>
          </cell>
        </row>
        <row r="964">
          <cell r="D964" t="str">
            <v>Central African Republic</v>
          </cell>
          <cell r="H964" t="str">
            <v>Industry (incl. Cement Process)</v>
          </cell>
          <cell r="J964">
            <v>62.424693517092102</v>
          </cell>
        </row>
        <row r="965">
          <cell r="D965" t="str">
            <v>Central African Republic</v>
          </cell>
          <cell r="H965" t="str">
            <v>Domestic aviation</v>
          </cell>
          <cell r="J965">
            <v>8.1706827334796603</v>
          </cell>
        </row>
        <row r="966">
          <cell r="D966" t="str">
            <v>Central African Republic</v>
          </cell>
          <cell r="H966" t="str">
            <v>Ground Transport</v>
          </cell>
          <cell r="J966">
            <v>213.74821538701499</v>
          </cell>
        </row>
        <row r="967">
          <cell r="D967" t="str">
            <v>Central African Republic</v>
          </cell>
          <cell r="H967" t="str">
            <v>Ground Transport</v>
          </cell>
          <cell r="J967">
            <v>1.00982946753244</v>
          </cell>
        </row>
        <row r="968">
          <cell r="D968" t="str">
            <v>Central African Republic</v>
          </cell>
          <cell r="H968" t="str">
            <v>Ground Transport</v>
          </cell>
          <cell r="J968">
            <v>0.20173278879370601</v>
          </cell>
        </row>
        <row r="969">
          <cell r="D969" t="str">
            <v>Central African Republic</v>
          </cell>
          <cell r="H969" t="str">
            <v>Residential</v>
          </cell>
          <cell r="J969">
            <v>56.010304683532397</v>
          </cell>
        </row>
        <row r="970">
          <cell r="D970" t="str">
            <v>Central African Republic</v>
          </cell>
          <cell r="H970" t="str">
            <v>Industry (incl. Cement Process)</v>
          </cell>
          <cell r="J970" t="str">
            <v>NULL</v>
          </cell>
        </row>
        <row r="971">
          <cell r="D971" t="str">
            <v>Central African Republic</v>
          </cell>
          <cell r="H971" t="e">
            <v>#N/A</v>
          </cell>
          <cell r="J971" t="str">
            <v>NULL</v>
          </cell>
        </row>
        <row r="972">
          <cell r="D972" t="str">
            <v>Central African Republic</v>
          </cell>
          <cell r="H972" t="e">
            <v>#N/A</v>
          </cell>
          <cell r="J972">
            <v>0.251050519210547</v>
          </cell>
        </row>
        <row r="973">
          <cell r="D973" t="str">
            <v>Central African Republic</v>
          </cell>
          <cell r="H973" t="e">
            <v>#N/A</v>
          </cell>
          <cell r="J973">
            <v>0.50369382801296803</v>
          </cell>
        </row>
        <row r="974">
          <cell r="D974" t="str">
            <v>Central African Republic</v>
          </cell>
          <cell r="H974" t="e">
            <v>#N/A</v>
          </cell>
          <cell r="J974">
            <v>2.53550387006351</v>
          </cell>
        </row>
        <row r="975">
          <cell r="D975" t="str">
            <v>Central African Republic</v>
          </cell>
          <cell r="H975" t="e">
            <v>#N/A</v>
          </cell>
          <cell r="J975">
            <v>18.211138207502199</v>
          </cell>
        </row>
        <row r="976">
          <cell r="D976" t="str">
            <v>Central African Republic</v>
          </cell>
          <cell r="H976" t="e">
            <v>#N/A</v>
          </cell>
          <cell r="J976" t="str">
            <v>NULL</v>
          </cell>
        </row>
        <row r="977">
          <cell r="D977" t="str">
            <v>Cote d'Ivoire</v>
          </cell>
          <cell r="H977" t="str">
            <v>Power</v>
          </cell>
          <cell r="J977">
            <v>3782.54562395118</v>
          </cell>
        </row>
        <row r="978">
          <cell r="D978" t="str">
            <v>Cote d'Ivoire</v>
          </cell>
          <cell r="H978" t="str">
            <v>Industry (incl. Cement Process)</v>
          </cell>
          <cell r="J978">
            <v>195.52397192103999</v>
          </cell>
        </row>
        <row r="979">
          <cell r="D979" t="str">
            <v>Cote d'Ivoire</v>
          </cell>
          <cell r="H979" t="str">
            <v>Industry (incl. Cement Process)</v>
          </cell>
          <cell r="J979">
            <v>1656.5160198143101</v>
          </cell>
        </row>
        <row r="980">
          <cell r="D980" t="str">
            <v>Cote d'Ivoire</v>
          </cell>
          <cell r="H980" t="str">
            <v>Ground Transport</v>
          </cell>
          <cell r="J980">
            <v>3719.1170416936602</v>
          </cell>
        </row>
        <row r="981">
          <cell r="D981" t="str">
            <v>Cote d'Ivoire</v>
          </cell>
          <cell r="H981" t="str">
            <v>Ground Transport</v>
          </cell>
          <cell r="J981">
            <v>44.639795356929099</v>
          </cell>
        </row>
        <row r="982">
          <cell r="D982" t="str">
            <v>Cote d'Ivoire</v>
          </cell>
          <cell r="H982" t="str">
            <v>Ground Transport</v>
          </cell>
          <cell r="J982">
            <v>349.39224442827202</v>
          </cell>
        </row>
        <row r="983">
          <cell r="D983" t="str">
            <v>Cote d'Ivoire</v>
          </cell>
          <cell r="H983" t="str">
            <v>Ground Transport</v>
          </cell>
          <cell r="J983">
            <v>14.7443858483244</v>
          </cell>
        </row>
        <row r="984">
          <cell r="D984" t="str">
            <v>Cote d'Ivoire</v>
          </cell>
          <cell r="H984" t="str">
            <v>Residential</v>
          </cell>
          <cell r="J984">
            <v>1543.7323903610099</v>
          </cell>
        </row>
        <row r="985">
          <cell r="D985" t="str">
            <v>Cote d'Ivoire</v>
          </cell>
          <cell r="H985" t="e">
            <v>#N/A</v>
          </cell>
          <cell r="J985">
            <v>154.869048870119</v>
          </cell>
        </row>
        <row r="986">
          <cell r="D986" t="str">
            <v>Cote d'Ivoire</v>
          </cell>
          <cell r="H986" t="str">
            <v>Industry (incl. Cement Process)</v>
          </cell>
          <cell r="J986">
            <v>1780.17</v>
          </cell>
        </row>
        <row r="987">
          <cell r="D987" t="str">
            <v>Cote d'Ivoire</v>
          </cell>
          <cell r="H987" t="e">
            <v>#N/A</v>
          </cell>
          <cell r="J987">
            <v>1.1692757286367801</v>
          </cell>
        </row>
        <row r="988">
          <cell r="D988" t="str">
            <v>Cote d'Ivoire</v>
          </cell>
          <cell r="H988" t="e">
            <v>#N/A</v>
          </cell>
          <cell r="J988">
            <v>21.365744400000001</v>
          </cell>
        </row>
        <row r="989">
          <cell r="D989" t="str">
            <v>Cote d'Ivoire</v>
          </cell>
          <cell r="H989" t="e">
            <v>#N/A</v>
          </cell>
          <cell r="J989">
            <v>10.4943786259589</v>
          </cell>
        </row>
        <row r="990">
          <cell r="D990" t="str">
            <v>Cote d'Ivoire</v>
          </cell>
          <cell r="H990" t="e">
            <v>#N/A</v>
          </cell>
          <cell r="J990">
            <v>235.38581522547901</v>
          </cell>
        </row>
        <row r="991">
          <cell r="D991" t="str">
            <v>Cote d'Ivoire</v>
          </cell>
          <cell r="H991" t="e">
            <v>#N/A</v>
          </cell>
          <cell r="J991">
            <v>21.172733475854901</v>
          </cell>
        </row>
        <row r="992">
          <cell r="D992" t="str">
            <v>Cote d'Ivoire</v>
          </cell>
          <cell r="H992" t="e">
            <v>#N/A</v>
          </cell>
          <cell r="J992">
            <v>120.1636293704</v>
          </cell>
        </row>
        <row r="993">
          <cell r="D993" t="str">
            <v>Cote d'Ivoire</v>
          </cell>
          <cell r="H993" t="e">
            <v>#N/A</v>
          </cell>
          <cell r="J993">
            <v>369.78749731377599</v>
          </cell>
        </row>
        <row r="994">
          <cell r="D994" t="str">
            <v>Cameroon</v>
          </cell>
          <cell r="H994" t="str">
            <v>Power</v>
          </cell>
          <cell r="J994">
            <v>1179.9220414859701</v>
          </cell>
        </row>
        <row r="995">
          <cell r="D995" t="str">
            <v>Cameroon</v>
          </cell>
          <cell r="H995" t="str">
            <v>Industry (incl. Cement Process)</v>
          </cell>
          <cell r="J995">
            <v>431.83825071579997</v>
          </cell>
        </row>
        <row r="996">
          <cell r="D996" t="str">
            <v>Cameroon</v>
          </cell>
          <cell r="H996" t="str">
            <v>Industry (incl. Cement Process)</v>
          </cell>
          <cell r="J996">
            <v>462.4246973338</v>
          </cell>
        </row>
        <row r="997">
          <cell r="D997" t="str">
            <v>Cameroon</v>
          </cell>
          <cell r="H997" t="str">
            <v>Domestic aviation</v>
          </cell>
          <cell r="J997">
            <v>74.731672261866606</v>
          </cell>
        </row>
        <row r="998">
          <cell r="D998" t="str">
            <v>Cameroon</v>
          </cell>
          <cell r="H998" t="str">
            <v>Ground Transport</v>
          </cell>
          <cell r="J998">
            <v>3500.0075107154998</v>
          </cell>
        </row>
        <row r="999">
          <cell r="D999" t="str">
            <v>Cameroon</v>
          </cell>
          <cell r="H999" t="str">
            <v>Ground Transport</v>
          </cell>
          <cell r="J999">
            <v>65.664922221370304</v>
          </cell>
        </row>
        <row r="1000">
          <cell r="D1000" t="str">
            <v>Cameroon</v>
          </cell>
          <cell r="H1000" t="str">
            <v>Ground Transport</v>
          </cell>
          <cell r="J1000">
            <v>16.454143327987701</v>
          </cell>
        </row>
        <row r="1001">
          <cell r="D1001" t="str">
            <v>Cameroon</v>
          </cell>
          <cell r="H1001" t="str">
            <v>Residential</v>
          </cell>
          <cell r="J1001">
            <v>525.52986784742905</v>
          </cell>
        </row>
        <row r="1002">
          <cell r="D1002" t="str">
            <v>Cameroon</v>
          </cell>
          <cell r="H1002" t="e">
            <v>#N/A</v>
          </cell>
          <cell r="J1002">
            <v>6294.8858820999003</v>
          </cell>
        </row>
        <row r="1003">
          <cell r="D1003" t="str">
            <v>Cameroon</v>
          </cell>
          <cell r="H1003" t="str">
            <v>Industry (incl. Cement Process)</v>
          </cell>
          <cell r="J1003">
            <v>1285.71</v>
          </cell>
        </row>
        <row r="1004">
          <cell r="D1004" t="str">
            <v>Cameroon</v>
          </cell>
          <cell r="H1004" t="e">
            <v>#N/A</v>
          </cell>
          <cell r="J1004">
            <v>1.20598508055483</v>
          </cell>
        </row>
        <row r="1005">
          <cell r="D1005" t="str">
            <v>Cameroon</v>
          </cell>
          <cell r="H1005" t="e">
            <v>#N/A</v>
          </cell>
          <cell r="J1005">
            <v>101.28908</v>
          </cell>
        </row>
        <row r="1006">
          <cell r="D1006" t="str">
            <v>Cameroon</v>
          </cell>
          <cell r="H1006" t="e">
            <v>#N/A</v>
          </cell>
          <cell r="J1006">
            <v>23.327055664197498</v>
          </cell>
        </row>
        <row r="1007">
          <cell r="D1007" t="str">
            <v>Cameroon</v>
          </cell>
          <cell r="H1007" t="e">
            <v>#N/A</v>
          </cell>
          <cell r="J1007">
            <v>10.715267948064</v>
          </cell>
        </row>
        <row r="1008">
          <cell r="D1008" t="str">
            <v>Cameroon</v>
          </cell>
          <cell r="H1008" t="e">
            <v>#N/A</v>
          </cell>
          <cell r="J1008">
            <v>107.334004673716</v>
          </cell>
        </row>
        <row r="1009">
          <cell r="D1009" t="str">
            <v>Cameroon</v>
          </cell>
          <cell r="H1009" t="e">
            <v>#N/A</v>
          </cell>
          <cell r="J1009">
            <v>84.0548588592074</v>
          </cell>
        </row>
        <row r="1010">
          <cell r="D1010" t="str">
            <v>Cameroon</v>
          </cell>
          <cell r="H1010" t="e">
            <v>#N/A</v>
          </cell>
          <cell r="J1010">
            <v>312.84914738940302</v>
          </cell>
        </row>
        <row r="1011">
          <cell r="D1011" t="str">
            <v>Congo_the Democratic Republic of the</v>
          </cell>
          <cell r="H1011" t="str">
            <v>Power</v>
          </cell>
          <cell r="J1011">
            <v>12.1713088631959</v>
          </cell>
        </row>
        <row r="1012">
          <cell r="D1012" t="str">
            <v>Congo_the Democratic Republic of the</v>
          </cell>
          <cell r="H1012" t="str">
            <v>Industry (incl. Cement Process)</v>
          </cell>
          <cell r="J1012" t="str">
            <v>NULL</v>
          </cell>
        </row>
        <row r="1013">
          <cell r="D1013" t="str">
            <v>Congo_the Democratic Republic of the</v>
          </cell>
          <cell r="H1013" t="str">
            <v>Industry (incl. Cement Process)</v>
          </cell>
          <cell r="J1013">
            <v>50.927137693859798</v>
          </cell>
        </row>
        <row r="1014">
          <cell r="D1014" t="str">
            <v>Congo_the Democratic Republic of the</v>
          </cell>
          <cell r="H1014" t="str">
            <v>Ground Transport</v>
          </cell>
          <cell r="J1014">
            <v>1662.35605301599</v>
          </cell>
        </row>
        <row r="1015">
          <cell r="D1015" t="str">
            <v>Congo_the Democratic Republic of the</v>
          </cell>
          <cell r="H1015" t="str">
            <v>Ground Transport</v>
          </cell>
          <cell r="J1015">
            <v>265.92049431897601</v>
          </cell>
        </row>
        <row r="1016">
          <cell r="D1016" t="str">
            <v>Congo_the Democratic Republic of the</v>
          </cell>
          <cell r="H1016" t="str">
            <v>Residential</v>
          </cell>
          <cell r="J1016">
            <v>6.4745396782803102</v>
          </cell>
        </row>
        <row r="1017">
          <cell r="D1017" t="str">
            <v>Congo_the Democratic Republic of the</v>
          </cell>
          <cell r="H1017" t="e">
            <v>#N/A</v>
          </cell>
          <cell r="J1017" t="str">
            <v>NULL</v>
          </cell>
        </row>
        <row r="1018">
          <cell r="D1018" t="str">
            <v>Congo_the Democratic Republic of the</v>
          </cell>
          <cell r="H1018" t="e">
            <v>#N/A</v>
          </cell>
          <cell r="J1018">
            <v>504.01356290537097</v>
          </cell>
        </row>
        <row r="1019">
          <cell r="D1019" t="str">
            <v>Congo_the Democratic Republic of the</v>
          </cell>
          <cell r="H1019" t="str">
            <v>Industry (incl. Cement Process)</v>
          </cell>
          <cell r="J1019">
            <v>103.01300000000001</v>
          </cell>
        </row>
        <row r="1020">
          <cell r="D1020" t="str">
            <v>Congo_the Democratic Republic of the</v>
          </cell>
          <cell r="H1020" t="e">
            <v>#N/A</v>
          </cell>
          <cell r="J1020">
            <v>30</v>
          </cell>
        </row>
        <row r="1021">
          <cell r="D1021" t="str">
            <v>Congo_the Democratic Republic of the</v>
          </cell>
          <cell r="H1021" t="e">
            <v>#N/A</v>
          </cell>
          <cell r="J1021">
            <v>4.9800000000000004</v>
          </cell>
        </row>
        <row r="1022">
          <cell r="D1022" t="str">
            <v>Congo_the Democratic Republic of the</v>
          </cell>
          <cell r="H1022" t="e">
            <v>#N/A</v>
          </cell>
          <cell r="J1022">
            <v>4.0202613327867098</v>
          </cell>
        </row>
        <row r="1023">
          <cell r="D1023" t="str">
            <v>Congo_the Democratic Republic of the</v>
          </cell>
          <cell r="H1023" t="e">
            <v>#N/A</v>
          </cell>
          <cell r="J1023">
            <v>1.2</v>
          </cell>
        </row>
        <row r="1024">
          <cell r="D1024" t="str">
            <v>Congo_the Democratic Republic of the</v>
          </cell>
          <cell r="H1024" t="e">
            <v>#N/A</v>
          </cell>
          <cell r="J1024">
            <v>1.2347999999999999</v>
          </cell>
        </row>
        <row r="1025">
          <cell r="D1025" t="str">
            <v>Congo_the Democratic Republic of the</v>
          </cell>
          <cell r="H1025" t="e">
            <v>#N/A</v>
          </cell>
          <cell r="J1025">
            <v>41.275074450965697</v>
          </cell>
        </row>
        <row r="1026">
          <cell r="D1026" t="str">
            <v>Congo_the Democratic Republic of the</v>
          </cell>
          <cell r="H1026" t="e">
            <v>#N/A</v>
          </cell>
          <cell r="J1026">
            <v>206.357831382657</v>
          </cell>
        </row>
        <row r="1027">
          <cell r="D1027" t="str">
            <v>Congo_the Democratic Republic of the</v>
          </cell>
          <cell r="H1027" t="e">
            <v>#N/A</v>
          </cell>
          <cell r="J1027" t="str">
            <v>NULL</v>
          </cell>
        </row>
        <row r="1028">
          <cell r="D1028" t="str">
            <v>Congo</v>
          </cell>
          <cell r="H1028" t="str">
            <v>Power</v>
          </cell>
          <cell r="J1028">
            <v>477.86703810972301</v>
          </cell>
        </row>
        <row r="1029">
          <cell r="D1029" t="str">
            <v>Congo</v>
          </cell>
          <cell r="H1029" t="str">
            <v>Industry (incl. Cement Process)</v>
          </cell>
          <cell r="J1029" t="str">
            <v>NULL</v>
          </cell>
        </row>
        <row r="1030">
          <cell r="D1030" t="str">
            <v>Congo</v>
          </cell>
          <cell r="H1030" t="str">
            <v>Industry (incl. Cement Process)</v>
          </cell>
          <cell r="J1030">
            <v>78.782741556586302</v>
          </cell>
        </row>
        <row r="1031">
          <cell r="D1031" t="str">
            <v>Congo</v>
          </cell>
          <cell r="H1031" t="str">
            <v>Domestic aviation</v>
          </cell>
          <cell r="J1031">
            <v>91.383289459356604</v>
          </cell>
        </row>
        <row r="1032">
          <cell r="D1032" t="str">
            <v>Congo</v>
          </cell>
          <cell r="H1032" t="str">
            <v>Ground Transport</v>
          </cell>
          <cell r="J1032">
            <v>1611.6739702878001</v>
          </cell>
        </row>
        <row r="1033">
          <cell r="D1033" t="str">
            <v>Congo</v>
          </cell>
          <cell r="H1033" t="str">
            <v>Ground Transport</v>
          </cell>
          <cell r="J1033">
            <v>311.87016079285002</v>
          </cell>
        </row>
        <row r="1034">
          <cell r="D1034" t="str">
            <v>Congo</v>
          </cell>
          <cell r="H1034" t="str">
            <v>Residential</v>
          </cell>
          <cell r="J1034">
            <v>85.621059660651895</v>
          </cell>
        </row>
        <row r="1035">
          <cell r="D1035" t="str">
            <v>Congo</v>
          </cell>
          <cell r="H1035" t="e">
            <v>#N/A</v>
          </cell>
          <cell r="J1035">
            <v>3918.1660485104098</v>
          </cell>
        </row>
        <row r="1036">
          <cell r="D1036" t="str">
            <v>Congo</v>
          </cell>
          <cell r="H1036" t="str">
            <v>Industry (incl. Cement Process)</v>
          </cell>
          <cell r="J1036">
            <v>469.93700000000001</v>
          </cell>
        </row>
        <row r="1037">
          <cell r="D1037" t="str">
            <v>Congo</v>
          </cell>
          <cell r="H1037" t="e">
            <v>#N/A</v>
          </cell>
          <cell r="J1037" t="str">
            <v>NULL</v>
          </cell>
        </row>
        <row r="1038">
          <cell r="D1038" t="str">
            <v>Congo</v>
          </cell>
          <cell r="H1038" t="e">
            <v>#N/A</v>
          </cell>
          <cell r="J1038">
            <v>0.23878131075235001</v>
          </cell>
        </row>
        <row r="1039">
          <cell r="D1039" t="str">
            <v>Congo</v>
          </cell>
          <cell r="H1039" t="e">
            <v>#N/A</v>
          </cell>
          <cell r="J1039" t="str">
            <v>NULL</v>
          </cell>
        </row>
        <row r="1040">
          <cell r="D1040" t="str">
            <v>Congo</v>
          </cell>
          <cell r="H1040" t="e">
            <v>#N/A</v>
          </cell>
          <cell r="J1040">
            <v>2.8418576086640299</v>
          </cell>
        </row>
        <row r="1041">
          <cell r="D1041" t="str">
            <v>Congo</v>
          </cell>
          <cell r="H1041" t="e">
            <v>#N/A</v>
          </cell>
          <cell r="J1041">
            <v>14.156693846538399</v>
          </cell>
        </row>
        <row r="1042">
          <cell r="D1042" t="str">
            <v>Congo</v>
          </cell>
          <cell r="H1042" t="e">
            <v>#N/A</v>
          </cell>
          <cell r="J1042" t="str">
            <v>NULL</v>
          </cell>
        </row>
        <row r="1043">
          <cell r="D1043" t="str">
            <v>Congo</v>
          </cell>
          <cell r="H1043" t="e">
            <v>#N/A</v>
          </cell>
          <cell r="J1043">
            <v>5.3146479831663101E-3</v>
          </cell>
        </row>
        <row r="1044">
          <cell r="D1044" t="str">
            <v>Cape Verde</v>
          </cell>
          <cell r="H1044" t="str">
            <v>Power</v>
          </cell>
          <cell r="J1044">
            <v>241.54526997480099</v>
          </cell>
        </row>
        <row r="1045">
          <cell r="D1045" t="str">
            <v>Cape Verde</v>
          </cell>
          <cell r="H1045" t="str">
            <v>Industry (incl. Cement Process)</v>
          </cell>
          <cell r="J1045" t="str">
            <v>NULL</v>
          </cell>
        </row>
        <row r="1046">
          <cell r="D1046" t="str">
            <v>Cape Verde</v>
          </cell>
          <cell r="H1046" t="str">
            <v>Industry (incl. Cement Process)</v>
          </cell>
          <cell r="J1046">
            <v>144.507451176986</v>
          </cell>
        </row>
        <row r="1047">
          <cell r="D1047" t="str">
            <v>Cape Verde</v>
          </cell>
          <cell r="H1047" t="str">
            <v>Domestic aviation</v>
          </cell>
          <cell r="J1047">
            <v>18.914326856555601</v>
          </cell>
        </row>
        <row r="1048">
          <cell r="D1048" t="str">
            <v>Cape Verde</v>
          </cell>
          <cell r="H1048" t="str">
            <v>Ground Transport</v>
          </cell>
          <cell r="J1048">
            <v>494.807699714911</v>
          </cell>
        </row>
        <row r="1049">
          <cell r="D1049" t="str">
            <v>Cape Verde</v>
          </cell>
          <cell r="H1049" t="str">
            <v>Ground Transport</v>
          </cell>
          <cell r="J1049">
            <v>2.3376692584635799</v>
          </cell>
        </row>
        <row r="1050">
          <cell r="D1050" t="str">
            <v>Cape Verde</v>
          </cell>
          <cell r="H1050" t="str">
            <v>Ground Transport</v>
          </cell>
          <cell r="J1050">
            <v>0.46699398496801098</v>
          </cell>
        </row>
        <row r="1051">
          <cell r="D1051" t="str">
            <v>Cape Verde</v>
          </cell>
          <cell r="H1051" t="str">
            <v>Residential</v>
          </cell>
          <cell r="J1051">
            <v>129.65865672065701</v>
          </cell>
        </row>
        <row r="1052">
          <cell r="D1052" t="str">
            <v>Cape Verde</v>
          </cell>
          <cell r="H1052" t="str">
            <v>Industry (incl. Cement Process)</v>
          </cell>
          <cell r="J1052" t="str">
            <v>NULL</v>
          </cell>
        </row>
        <row r="1053">
          <cell r="D1053" t="str">
            <v>Cape Verde</v>
          </cell>
          <cell r="H1053" t="e">
            <v>#N/A</v>
          </cell>
          <cell r="J1053" t="str">
            <v>NULL</v>
          </cell>
        </row>
        <row r="1054">
          <cell r="D1054" t="str">
            <v>Cape Verde</v>
          </cell>
          <cell r="H1054" t="e">
            <v>#N/A</v>
          </cell>
          <cell r="J1054">
            <v>2.6366489469795799E-2</v>
          </cell>
        </row>
        <row r="1055">
          <cell r="D1055" t="str">
            <v>Cape Verde</v>
          </cell>
          <cell r="H1055" t="e">
            <v>#N/A</v>
          </cell>
          <cell r="J1055">
            <v>1.3782764568353101</v>
          </cell>
        </row>
        <row r="1056">
          <cell r="D1056" t="str">
            <v>Cape Verde</v>
          </cell>
          <cell r="H1056" t="e">
            <v>#N/A</v>
          </cell>
          <cell r="J1056">
            <v>0.38850920766328001</v>
          </cell>
        </row>
        <row r="1057">
          <cell r="D1057" t="str">
            <v>Cape Verde</v>
          </cell>
          <cell r="H1057" t="e">
            <v>#N/A</v>
          </cell>
          <cell r="J1057">
            <v>1.3788024402871699E-3</v>
          </cell>
        </row>
        <row r="1058">
          <cell r="D1058" t="str">
            <v>Cape Verde</v>
          </cell>
          <cell r="H1058" t="e">
            <v>#N/A</v>
          </cell>
          <cell r="J1058">
            <v>1.1770514001511201</v>
          </cell>
        </row>
        <row r="1059">
          <cell r="D1059" t="str">
            <v>Cape Verde</v>
          </cell>
          <cell r="H1059" t="e">
            <v>#N/A</v>
          </cell>
          <cell r="J1059" t="str">
            <v>NULL</v>
          </cell>
        </row>
        <row r="1060">
          <cell r="D1060" t="str">
            <v>Gabon</v>
          </cell>
          <cell r="H1060" t="str">
            <v>Power</v>
          </cell>
          <cell r="J1060">
            <v>979.87275988139299</v>
          </cell>
        </row>
        <row r="1061">
          <cell r="D1061" t="str">
            <v>Gabon</v>
          </cell>
          <cell r="H1061" t="str">
            <v>Industry (incl. Cement Process)</v>
          </cell>
          <cell r="J1061">
            <v>45.207423618159901</v>
          </cell>
        </row>
        <row r="1062">
          <cell r="D1062" t="str">
            <v>Gabon</v>
          </cell>
          <cell r="H1062" t="str">
            <v>Industry (incl. Cement Process)</v>
          </cell>
          <cell r="J1062">
            <v>1193.33940844071</v>
          </cell>
        </row>
        <row r="1063">
          <cell r="D1063" t="str">
            <v>Gabon</v>
          </cell>
          <cell r="H1063" t="str">
            <v>Ground Transport</v>
          </cell>
          <cell r="J1063">
            <v>822.16464025091</v>
          </cell>
        </row>
        <row r="1064">
          <cell r="D1064" t="str">
            <v>Gabon</v>
          </cell>
          <cell r="H1064" t="str">
            <v>Residential</v>
          </cell>
          <cell r="J1064">
            <v>364.66725262251902</v>
          </cell>
        </row>
        <row r="1065">
          <cell r="D1065" t="str">
            <v>Gabon</v>
          </cell>
          <cell r="H1065" t="e">
            <v>#N/A</v>
          </cell>
          <cell r="J1065">
            <v>3054.6622821303399</v>
          </cell>
        </row>
        <row r="1066">
          <cell r="D1066" t="str">
            <v>Gabon</v>
          </cell>
          <cell r="H1066" t="str">
            <v>Industry (incl. Cement Process)</v>
          </cell>
          <cell r="J1066">
            <v>111.35299999999999</v>
          </cell>
        </row>
        <row r="1067">
          <cell r="D1067" t="str">
            <v>Gabon</v>
          </cell>
          <cell r="H1067" t="e">
            <v>#N/A</v>
          </cell>
          <cell r="J1067">
            <v>8.8890468727099201E-2</v>
          </cell>
        </row>
        <row r="1068">
          <cell r="D1068" t="str">
            <v>Gabon</v>
          </cell>
          <cell r="H1068" t="e">
            <v>#N/A</v>
          </cell>
          <cell r="J1068">
            <v>5.8109194080000002</v>
          </cell>
        </row>
        <row r="1069">
          <cell r="D1069" t="str">
            <v>Gabon</v>
          </cell>
          <cell r="H1069" t="e">
            <v>#N/A</v>
          </cell>
          <cell r="J1069">
            <v>3.5987479158969098</v>
          </cell>
        </row>
        <row r="1070">
          <cell r="D1070" t="str">
            <v>Gabon</v>
          </cell>
          <cell r="H1070" t="e">
            <v>#N/A</v>
          </cell>
          <cell r="J1070" t="str">
            <v>NULL</v>
          </cell>
        </row>
        <row r="1071">
          <cell r="D1071" t="str">
            <v>Gabon</v>
          </cell>
          <cell r="H1071" t="e">
            <v>#N/A</v>
          </cell>
          <cell r="J1071">
            <v>12.9060296003946</v>
          </cell>
        </row>
        <row r="1072">
          <cell r="D1072" t="str">
            <v>Gabon</v>
          </cell>
          <cell r="H1072" t="e">
            <v>#N/A</v>
          </cell>
          <cell r="J1072" t="str">
            <v>NULL</v>
          </cell>
        </row>
        <row r="1073">
          <cell r="D1073" t="str">
            <v>Gabon</v>
          </cell>
          <cell r="H1073" t="e">
            <v>#N/A</v>
          </cell>
          <cell r="J1073">
            <v>0.302683130111911</v>
          </cell>
        </row>
        <row r="1074">
          <cell r="D1074" t="str">
            <v>Ghana</v>
          </cell>
          <cell r="H1074" t="str">
            <v>Power</v>
          </cell>
          <cell r="J1074">
            <v>2777.9649029141801</v>
          </cell>
        </row>
        <row r="1075">
          <cell r="D1075" t="str">
            <v>Ghana</v>
          </cell>
          <cell r="H1075" t="str">
            <v>Industry (incl. Cement Process)</v>
          </cell>
          <cell r="J1075">
            <v>16.7826723621566</v>
          </cell>
        </row>
        <row r="1076">
          <cell r="D1076" t="str">
            <v>Ghana</v>
          </cell>
          <cell r="H1076" t="str">
            <v>Industry (incl. Cement Process)</v>
          </cell>
          <cell r="J1076">
            <v>1957.8621653139401</v>
          </cell>
        </row>
        <row r="1077">
          <cell r="D1077" t="str">
            <v>Ghana</v>
          </cell>
          <cell r="H1077" t="str">
            <v>Ground Transport</v>
          </cell>
          <cell r="J1077">
            <v>7762.5490664417903</v>
          </cell>
        </row>
        <row r="1078">
          <cell r="D1078" t="str">
            <v>Ghana</v>
          </cell>
          <cell r="H1078" t="str">
            <v>Ground Transport</v>
          </cell>
          <cell r="J1078">
            <v>301.06142893205202</v>
          </cell>
        </row>
        <row r="1079">
          <cell r="D1079" t="str">
            <v>Ghana</v>
          </cell>
          <cell r="H1079" t="str">
            <v>Ground Transport</v>
          </cell>
          <cell r="J1079">
            <v>364.24321340679597</v>
          </cell>
        </row>
        <row r="1080">
          <cell r="D1080" t="str">
            <v>Ghana</v>
          </cell>
          <cell r="H1080" t="str">
            <v>Residential</v>
          </cell>
          <cell r="J1080">
            <v>1268.9956624316201</v>
          </cell>
        </row>
        <row r="1081">
          <cell r="D1081" t="str">
            <v>Ghana</v>
          </cell>
          <cell r="H1081" t="e">
            <v>#N/A</v>
          </cell>
          <cell r="J1081">
            <v>3423.1870678324699</v>
          </cell>
        </row>
        <row r="1082">
          <cell r="D1082" t="str">
            <v>Ghana</v>
          </cell>
          <cell r="H1082" t="str">
            <v>Industry (incl. Cement Process)</v>
          </cell>
          <cell r="J1082">
            <v>1977.86</v>
          </cell>
        </row>
        <row r="1083">
          <cell r="D1083" t="str">
            <v>Ghana</v>
          </cell>
          <cell r="H1083" t="e">
            <v>#N/A</v>
          </cell>
          <cell r="J1083">
            <v>1.4168654341056699</v>
          </cell>
        </row>
        <row r="1084">
          <cell r="D1084" t="str">
            <v>Ghana</v>
          </cell>
          <cell r="H1084" t="e">
            <v>#N/A</v>
          </cell>
          <cell r="J1084">
            <v>65</v>
          </cell>
        </row>
        <row r="1085">
          <cell r="D1085" t="str">
            <v>Ghana</v>
          </cell>
          <cell r="H1085" t="e">
            <v>#N/A</v>
          </cell>
          <cell r="J1085">
            <v>56.996092919008298</v>
          </cell>
        </row>
        <row r="1086">
          <cell r="D1086" t="str">
            <v>Ghana</v>
          </cell>
          <cell r="H1086" t="e">
            <v>#N/A</v>
          </cell>
          <cell r="J1086">
            <v>15.3856706961255</v>
          </cell>
        </row>
        <row r="1087">
          <cell r="D1087" t="str">
            <v>Ghana</v>
          </cell>
          <cell r="H1087" t="e">
            <v>#N/A</v>
          </cell>
          <cell r="J1087" t="str">
            <v>NULL</v>
          </cell>
        </row>
        <row r="1088">
          <cell r="D1088" t="str">
            <v>Ghana</v>
          </cell>
          <cell r="H1088" t="e">
            <v>#N/A</v>
          </cell>
          <cell r="J1088">
            <v>94.818893987257397</v>
          </cell>
        </row>
        <row r="1089">
          <cell r="D1089" t="str">
            <v>Ghana</v>
          </cell>
          <cell r="H1089" t="e">
            <v>#N/A</v>
          </cell>
          <cell r="J1089">
            <v>0.92033399999999999</v>
          </cell>
        </row>
        <row r="1090">
          <cell r="D1090" t="str">
            <v>Guinea</v>
          </cell>
          <cell r="H1090" t="str">
            <v>Power</v>
          </cell>
          <cell r="J1090">
            <v>632.33678729220605</v>
          </cell>
        </row>
        <row r="1091">
          <cell r="D1091" t="str">
            <v>Guinea</v>
          </cell>
          <cell r="H1091" t="str">
            <v>Industry (incl. Cement Process)</v>
          </cell>
          <cell r="J1091" t="str">
            <v>NULL</v>
          </cell>
        </row>
        <row r="1092">
          <cell r="D1092" t="str">
            <v>Guinea</v>
          </cell>
          <cell r="H1092" t="str">
            <v>Industry (incl. Cement Process)</v>
          </cell>
          <cell r="J1092">
            <v>378.30151372058702</v>
          </cell>
        </row>
        <row r="1093">
          <cell r="D1093" t="str">
            <v>Guinea</v>
          </cell>
          <cell r="H1093" t="str">
            <v>Domestic aviation</v>
          </cell>
          <cell r="J1093">
            <v>49.515398941451501</v>
          </cell>
        </row>
        <row r="1094">
          <cell r="D1094" t="str">
            <v>Guinea</v>
          </cell>
          <cell r="H1094" t="str">
            <v>Ground Transport</v>
          </cell>
          <cell r="J1094">
            <v>1295.34078877723</v>
          </cell>
        </row>
        <row r="1095">
          <cell r="D1095" t="str">
            <v>Guinea</v>
          </cell>
          <cell r="H1095" t="str">
            <v>Ground Transport</v>
          </cell>
          <cell r="J1095">
            <v>6.1197137079697104</v>
          </cell>
        </row>
        <row r="1096">
          <cell r="D1096" t="str">
            <v>Guinea</v>
          </cell>
          <cell r="H1096" t="str">
            <v>Ground Transport</v>
          </cell>
          <cell r="J1096">
            <v>1.2225316736310901</v>
          </cell>
        </row>
        <row r="1097">
          <cell r="D1097" t="str">
            <v>Guinea</v>
          </cell>
          <cell r="H1097" t="str">
            <v>Residential</v>
          </cell>
          <cell r="J1097">
            <v>339.429746291117</v>
          </cell>
        </row>
        <row r="1098">
          <cell r="D1098" t="str">
            <v>Guinea</v>
          </cell>
          <cell r="H1098" t="str">
            <v>Industry (incl. Cement Process)</v>
          </cell>
          <cell r="J1098" t="str">
            <v>NULL</v>
          </cell>
        </row>
        <row r="1099">
          <cell r="D1099" t="str">
            <v>Guinea</v>
          </cell>
          <cell r="H1099" t="e">
            <v>#N/A</v>
          </cell>
          <cell r="J1099" t="str">
            <v>NULL</v>
          </cell>
        </row>
        <row r="1100">
          <cell r="D1100" t="str">
            <v>Guinea</v>
          </cell>
          <cell r="H1100" t="str">
            <v>Industry (incl. Cement Process)</v>
          </cell>
          <cell r="J1100">
            <v>247.232</v>
          </cell>
        </row>
        <row r="1101">
          <cell r="D1101" t="str">
            <v>Guinea</v>
          </cell>
          <cell r="H1101" t="e">
            <v>#N/A</v>
          </cell>
          <cell r="J1101">
            <v>0.65279575665414502</v>
          </cell>
        </row>
        <row r="1102">
          <cell r="D1102" t="str">
            <v>Guinea</v>
          </cell>
          <cell r="H1102" t="e">
            <v>#N/A</v>
          </cell>
          <cell r="J1102">
            <v>3.1922040019734101</v>
          </cell>
        </row>
        <row r="1103">
          <cell r="D1103" t="str">
            <v>Guinea</v>
          </cell>
          <cell r="H1103" t="e">
            <v>#N/A</v>
          </cell>
          <cell r="J1103">
            <v>7.8444764703433396</v>
          </cell>
        </row>
        <row r="1104">
          <cell r="D1104" t="str">
            <v>Guinea</v>
          </cell>
          <cell r="H1104" t="e">
            <v>#N/A</v>
          </cell>
          <cell r="J1104">
            <v>41.639536640817497</v>
          </cell>
        </row>
        <row r="1105">
          <cell r="D1105" t="str">
            <v>Guinea</v>
          </cell>
          <cell r="H1105" t="e">
            <v>#N/A</v>
          </cell>
          <cell r="J1105" t="str">
            <v>NULL</v>
          </cell>
        </row>
        <row r="1106">
          <cell r="D1106" t="str">
            <v>Gambia</v>
          </cell>
          <cell r="H1106" t="str">
            <v>Power</v>
          </cell>
          <cell r="J1106">
            <v>137.85957356190801</v>
          </cell>
        </row>
        <row r="1107">
          <cell r="D1107" t="str">
            <v>Gambia</v>
          </cell>
          <cell r="H1107" t="str">
            <v>Industry (incl. Cement Process)</v>
          </cell>
          <cell r="J1107" t="str">
            <v>NULL</v>
          </cell>
        </row>
        <row r="1108">
          <cell r="D1108" t="str">
            <v>Gambia</v>
          </cell>
          <cell r="H1108" t="str">
            <v>Industry (incl. Cement Process)</v>
          </cell>
          <cell r="J1108">
            <v>82.475853482261201</v>
          </cell>
        </row>
        <row r="1109">
          <cell r="D1109" t="str">
            <v>Gambia</v>
          </cell>
          <cell r="H1109" t="str">
            <v>Domestic aviation</v>
          </cell>
          <cell r="J1109">
            <v>10.7951579970685</v>
          </cell>
        </row>
        <row r="1110">
          <cell r="D1110" t="str">
            <v>Gambia</v>
          </cell>
          <cell r="H1110" t="str">
            <v>Ground Transport</v>
          </cell>
          <cell r="J1110">
            <v>282.40538008085201</v>
          </cell>
        </row>
        <row r="1111">
          <cell r="D1111" t="str">
            <v>Gambia</v>
          </cell>
          <cell r="H1111" t="str">
            <v>Ground Transport</v>
          </cell>
          <cell r="J1111">
            <v>1.3342006727605</v>
          </cell>
        </row>
        <row r="1112">
          <cell r="D1112" t="str">
            <v>Gambia</v>
          </cell>
          <cell r="H1112" t="str">
            <v>Ground Transport</v>
          </cell>
          <cell r="J1112">
            <v>0.266530811772064</v>
          </cell>
        </row>
        <row r="1113">
          <cell r="D1113" t="str">
            <v>Gambia</v>
          </cell>
          <cell r="H1113" t="str">
            <v>Residential</v>
          </cell>
          <cell r="J1113">
            <v>74.001239303732902</v>
          </cell>
        </row>
        <row r="1114">
          <cell r="D1114" t="str">
            <v>Gambia</v>
          </cell>
          <cell r="H1114" t="str">
            <v>Industry (incl. Cement Process)</v>
          </cell>
          <cell r="J1114" t="str">
            <v>NULL</v>
          </cell>
        </row>
        <row r="1115">
          <cell r="D1115" t="str">
            <v>Gambia</v>
          </cell>
          <cell r="H1115" t="e">
            <v>#N/A</v>
          </cell>
          <cell r="J1115" t="str">
            <v>NULL</v>
          </cell>
        </row>
        <row r="1116">
          <cell r="D1116" t="str">
            <v>Gambia</v>
          </cell>
          <cell r="H1116" t="e">
            <v>#N/A</v>
          </cell>
          <cell r="J1116">
            <v>0.103706278809713</v>
          </cell>
        </row>
        <row r="1117">
          <cell r="D1117" t="str">
            <v>Gambia</v>
          </cell>
          <cell r="H1117" t="e">
            <v>#N/A</v>
          </cell>
          <cell r="J1117">
            <v>0.52028172145493801</v>
          </cell>
        </row>
        <row r="1118">
          <cell r="D1118" t="str">
            <v>Gambia</v>
          </cell>
          <cell r="H1118" t="e">
            <v>#N/A</v>
          </cell>
          <cell r="J1118">
            <v>0.994883773869643</v>
          </cell>
        </row>
        <row r="1119">
          <cell r="D1119" t="str">
            <v>Gambia</v>
          </cell>
          <cell r="H1119" t="e">
            <v>#N/A</v>
          </cell>
          <cell r="J1119">
            <v>8.2363426011098806</v>
          </cell>
        </row>
        <row r="1120">
          <cell r="D1120" t="str">
            <v>Gambia</v>
          </cell>
          <cell r="H1120" t="e">
            <v>#N/A</v>
          </cell>
          <cell r="J1120" t="str">
            <v>NULL</v>
          </cell>
        </row>
        <row r="1121">
          <cell r="D1121" t="str">
            <v>Guinea-Bissau</v>
          </cell>
          <cell r="H1121" t="str">
            <v>Power</v>
          </cell>
          <cell r="J1121">
            <v>101.543491801724</v>
          </cell>
        </row>
        <row r="1122">
          <cell r="D1122" t="str">
            <v>Guinea-Bissau</v>
          </cell>
          <cell r="H1122" t="str">
            <v>Industry (incl. Cement Process)</v>
          </cell>
          <cell r="J1122" t="str">
            <v>NULL</v>
          </cell>
        </row>
        <row r="1123">
          <cell r="D1123" t="str">
            <v>Guinea-Bissau</v>
          </cell>
          <cell r="H1123" t="str">
            <v>Industry (incl. Cement Process)</v>
          </cell>
          <cell r="J1123">
            <v>60.749501992670403</v>
          </cell>
        </row>
        <row r="1124">
          <cell r="D1124" t="str">
            <v>Guinea-Bissau</v>
          </cell>
          <cell r="H1124" t="str">
            <v>Domestic aviation</v>
          </cell>
          <cell r="J1124">
            <v>7.9513999456285704</v>
          </cell>
        </row>
        <row r="1125">
          <cell r="D1125" t="str">
            <v>Guinea-Bissau</v>
          </cell>
          <cell r="H1125" t="str">
            <v>Ground Transport</v>
          </cell>
          <cell r="J1125">
            <v>208.01116464652199</v>
          </cell>
        </row>
        <row r="1126">
          <cell r="D1126" t="str">
            <v>Guinea-Bissau</v>
          </cell>
          <cell r="H1126" t="str">
            <v>Ground Transport</v>
          </cell>
          <cell r="J1126">
            <v>0.98272774026876897</v>
          </cell>
        </row>
        <row r="1127">
          <cell r="D1127" t="str">
            <v>Guinea-Bissau</v>
          </cell>
          <cell r="H1127" t="str">
            <v>Ground Transport</v>
          </cell>
          <cell r="J1127">
            <v>0.19631917475330901</v>
          </cell>
        </row>
        <row r="1128">
          <cell r="D1128" t="str">
            <v>Guinea-Bissau</v>
          </cell>
          <cell r="H1128" t="str">
            <v>Residential</v>
          </cell>
          <cell r="J1128">
            <v>54.507177682044897</v>
          </cell>
        </row>
        <row r="1129">
          <cell r="D1129" t="str">
            <v>Guinea-Bissau</v>
          </cell>
          <cell r="H1129" t="str">
            <v>Industry (incl. Cement Process)</v>
          </cell>
          <cell r="J1129" t="str">
            <v>NULL</v>
          </cell>
        </row>
        <row r="1130">
          <cell r="D1130" t="str">
            <v>Guinea-Bissau</v>
          </cell>
          <cell r="H1130" t="e">
            <v>#N/A</v>
          </cell>
          <cell r="J1130" t="str">
            <v>NULL</v>
          </cell>
        </row>
        <row r="1131">
          <cell r="D1131" t="str">
            <v>Guinea-Bissau</v>
          </cell>
          <cell r="H1131" t="e">
            <v>#N/A</v>
          </cell>
          <cell r="J1131">
            <v>9.5130399251287107E-2</v>
          </cell>
        </row>
        <row r="1132">
          <cell r="D1132" t="str">
            <v>Guinea-Bissau</v>
          </cell>
          <cell r="H1132" t="e">
            <v>#N/A</v>
          </cell>
          <cell r="J1132">
            <v>0.33817753973509401</v>
          </cell>
        </row>
        <row r="1133">
          <cell r="D1133" t="str">
            <v>Guinea-Bissau</v>
          </cell>
          <cell r="H1133" t="e">
            <v>#N/A</v>
          </cell>
          <cell r="J1133">
            <v>1.20027007345588</v>
          </cell>
        </row>
        <row r="1134">
          <cell r="D1134" t="str">
            <v>Guinea-Bissau</v>
          </cell>
          <cell r="H1134" t="e">
            <v>#N/A</v>
          </cell>
          <cell r="J1134">
            <v>6.6392668033110596</v>
          </cell>
        </row>
        <row r="1135">
          <cell r="D1135" t="str">
            <v>Guinea-Bissau</v>
          </cell>
          <cell r="H1135" t="e">
            <v>#N/A</v>
          </cell>
          <cell r="J1135" t="str">
            <v>NULL</v>
          </cell>
        </row>
        <row r="1136">
          <cell r="D1136" t="str">
            <v>Equatorial Guinea</v>
          </cell>
          <cell r="H1136" t="str">
            <v>Power</v>
          </cell>
          <cell r="J1136">
            <v>301.68822738147099</v>
          </cell>
        </row>
        <row r="1137">
          <cell r="D1137" t="str">
            <v>Equatorial Guinea</v>
          </cell>
          <cell r="H1137" t="str">
            <v>Industry (incl. Cement Process)</v>
          </cell>
          <cell r="J1137">
            <v>764.00492157098904</v>
          </cell>
        </row>
        <row r="1138">
          <cell r="D1138" t="str">
            <v>Equatorial Guinea</v>
          </cell>
          <cell r="H1138" t="str">
            <v>Industry (incl. Cement Process)</v>
          </cell>
          <cell r="J1138">
            <v>107.514798458005</v>
          </cell>
        </row>
        <row r="1139">
          <cell r="D1139" t="str">
            <v>Equatorial Guinea</v>
          </cell>
          <cell r="H1139" t="str">
            <v>Domestic aviation</v>
          </cell>
          <cell r="J1139">
            <v>13.8877791415199</v>
          </cell>
        </row>
        <row r="1140">
          <cell r="D1140" t="str">
            <v>Equatorial Guinea</v>
          </cell>
          <cell r="H1140" t="str">
            <v>Ground Transport</v>
          </cell>
          <cell r="J1140">
            <v>363.30980373703102</v>
          </cell>
        </row>
        <row r="1141">
          <cell r="D1141" t="str">
            <v>Equatorial Guinea</v>
          </cell>
          <cell r="H1141" t="str">
            <v>Ground Transport</v>
          </cell>
          <cell r="J1141">
            <v>1.7164201976799001</v>
          </cell>
        </row>
        <row r="1142">
          <cell r="D1142" t="str">
            <v>Equatorial Guinea</v>
          </cell>
          <cell r="H1142" t="str">
            <v>Ground Transport</v>
          </cell>
          <cell r="J1142">
            <v>0.342888027578796</v>
          </cell>
        </row>
        <row r="1143">
          <cell r="D1143" t="str">
            <v>Equatorial Guinea</v>
          </cell>
          <cell r="H1143" t="str">
            <v>Residential</v>
          </cell>
          <cell r="J1143">
            <v>95.201303854449705</v>
          </cell>
        </row>
        <row r="1144">
          <cell r="D1144" t="str">
            <v>Equatorial Guinea</v>
          </cell>
          <cell r="H1144" t="str">
            <v>Industry (incl. Cement Process)</v>
          </cell>
          <cell r="J1144" t="str">
            <v>NULL</v>
          </cell>
        </row>
        <row r="1145">
          <cell r="D1145" t="str">
            <v>Equatorial Guinea</v>
          </cell>
          <cell r="H1145" t="e">
            <v>#N/A</v>
          </cell>
          <cell r="J1145">
            <v>474.88992454324301</v>
          </cell>
        </row>
        <row r="1146">
          <cell r="D1146" t="str">
            <v>Equatorial Guinea</v>
          </cell>
          <cell r="H1146" t="e">
            <v>#N/A</v>
          </cell>
          <cell r="J1146">
            <v>4.3911652969673899E-2</v>
          </cell>
        </row>
        <row r="1147">
          <cell r="D1147" t="str">
            <v>Equatorial Guinea</v>
          </cell>
          <cell r="H1147" t="e">
            <v>#N/A</v>
          </cell>
          <cell r="J1147">
            <v>1185.5598255995001</v>
          </cell>
        </row>
        <row r="1148">
          <cell r="D1148" t="str">
            <v>Equatorial Guinea</v>
          </cell>
          <cell r="H1148" t="e">
            <v>#N/A</v>
          </cell>
          <cell r="J1148">
            <v>0.76870646114326402</v>
          </cell>
        </row>
        <row r="1149">
          <cell r="D1149" t="str">
            <v>Equatorial Guinea</v>
          </cell>
          <cell r="H1149" t="e">
            <v>#N/A</v>
          </cell>
          <cell r="J1149">
            <v>0.37051996132505999</v>
          </cell>
        </row>
        <row r="1150">
          <cell r="D1150" t="str">
            <v>Equatorial Guinea</v>
          </cell>
          <cell r="H1150" t="e">
            <v>#N/A</v>
          </cell>
          <cell r="J1150">
            <v>2.3105416800593401</v>
          </cell>
        </row>
        <row r="1151">
          <cell r="D1151" t="str">
            <v>Liberia</v>
          </cell>
          <cell r="H1151" t="str">
            <v>Power</v>
          </cell>
          <cell r="J1151">
            <v>258.72878576790202</v>
          </cell>
        </row>
        <row r="1152">
          <cell r="D1152" t="str">
            <v>Liberia</v>
          </cell>
          <cell r="H1152" t="str">
            <v>Industry (incl. Cement Process)</v>
          </cell>
          <cell r="J1152" t="str">
            <v>NULL</v>
          </cell>
        </row>
        <row r="1153">
          <cell r="D1153" t="str">
            <v>Liberia</v>
          </cell>
          <cell r="H1153" t="str">
            <v>Industry (incl. Cement Process)</v>
          </cell>
          <cell r="J1153">
            <v>154.786875389535</v>
          </cell>
        </row>
        <row r="1154">
          <cell r="D1154" t="str">
            <v>Liberia</v>
          </cell>
          <cell r="H1154" t="str">
            <v>Domestic aviation</v>
          </cell>
          <cell r="J1154">
            <v>20.259843877313799</v>
          </cell>
        </row>
        <row r="1155">
          <cell r="D1155" t="str">
            <v>Liberia</v>
          </cell>
          <cell r="H1155" t="str">
            <v>Ground Transport</v>
          </cell>
          <cell r="J1155">
            <v>530.00421304005101</v>
          </cell>
        </row>
        <row r="1156">
          <cell r="D1156" t="str">
            <v>Liberia</v>
          </cell>
          <cell r="H1156" t="str">
            <v>Ground Transport</v>
          </cell>
          <cell r="J1156">
            <v>2.5039621118201101</v>
          </cell>
        </row>
        <row r="1157">
          <cell r="D1157" t="str">
            <v>Liberia</v>
          </cell>
          <cell r="H1157" t="str">
            <v>Ground Transport</v>
          </cell>
          <cell r="J1157">
            <v>0.50021316622163403</v>
          </cell>
        </row>
        <row r="1158">
          <cell r="D1158" t="str">
            <v>Liberia</v>
          </cell>
          <cell r="H1158" t="str">
            <v>Residential</v>
          </cell>
          <cell r="J1158">
            <v>138.881968459885</v>
          </cell>
        </row>
        <row r="1159">
          <cell r="D1159" t="str">
            <v>Liberia</v>
          </cell>
          <cell r="H1159" t="str">
            <v>Industry (incl. Cement Process)</v>
          </cell>
          <cell r="J1159" t="str">
            <v>NULL</v>
          </cell>
        </row>
        <row r="1160">
          <cell r="D1160" t="str">
            <v>Liberia</v>
          </cell>
          <cell r="H1160" t="e">
            <v>#N/A</v>
          </cell>
          <cell r="J1160" t="str">
            <v>NULL</v>
          </cell>
        </row>
        <row r="1161">
          <cell r="D1161" t="str">
            <v>Liberia</v>
          </cell>
          <cell r="H1161" t="str">
            <v>Industry (incl. Cement Process)</v>
          </cell>
          <cell r="J1161">
            <v>119.20099999999999</v>
          </cell>
        </row>
        <row r="1162">
          <cell r="D1162" t="str">
            <v>Liberia</v>
          </cell>
          <cell r="H1162" t="e">
            <v>#N/A</v>
          </cell>
          <cell r="J1162">
            <v>0.233925881971668</v>
          </cell>
        </row>
        <row r="1163">
          <cell r="D1163" t="str">
            <v>Liberia</v>
          </cell>
          <cell r="H1163" t="e">
            <v>#N/A</v>
          </cell>
          <cell r="J1163">
            <v>1.2909319451996299</v>
          </cell>
        </row>
        <row r="1164">
          <cell r="D1164" t="str">
            <v>Liberia</v>
          </cell>
          <cell r="H1164" t="e">
            <v>#N/A</v>
          </cell>
          <cell r="J1164">
            <v>2.6033983737211401</v>
          </cell>
        </row>
        <row r="1165">
          <cell r="D1165" t="str">
            <v>Liberia</v>
          </cell>
          <cell r="H1165" t="e">
            <v>#N/A</v>
          </cell>
          <cell r="J1165">
            <v>15.6562096068595</v>
          </cell>
        </row>
        <row r="1166">
          <cell r="D1166" t="str">
            <v>Mali</v>
          </cell>
          <cell r="H1166" t="str">
            <v>Power</v>
          </cell>
          <cell r="J1166">
            <v>100.543447460446</v>
          </cell>
        </row>
        <row r="1167">
          <cell r="D1167" t="str">
            <v>Mali</v>
          </cell>
          <cell r="H1167" t="str">
            <v>Industry (incl. Cement Process)</v>
          </cell>
          <cell r="J1167" t="str">
            <v>NULL</v>
          </cell>
        </row>
        <row r="1168">
          <cell r="D1168" t="str">
            <v>Mali</v>
          </cell>
          <cell r="H1168" t="str">
            <v>Industry (incl. Cement Process)</v>
          </cell>
          <cell r="J1168">
            <v>91.600430184812097</v>
          </cell>
        </row>
        <row r="1169">
          <cell r="D1169" t="str">
            <v>Mali</v>
          </cell>
          <cell r="H1169" t="str">
            <v>Domestic aviation</v>
          </cell>
          <cell r="J1169">
            <v>41.838372472358103</v>
          </cell>
        </row>
        <row r="1170">
          <cell r="D1170" t="str">
            <v>Mali</v>
          </cell>
          <cell r="H1170" t="str">
            <v>Ground Transport</v>
          </cell>
          <cell r="J1170">
            <v>306.61868839909903</v>
          </cell>
        </row>
        <row r="1171">
          <cell r="D1171" t="str">
            <v>Mali</v>
          </cell>
          <cell r="H1171" t="str">
            <v>Ground Transport</v>
          </cell>
          <cell r="J1171" t="str">
            <v>NULL</v>
          </cell>
        </row>
        <row r="1172">
          <cell r="D1172" t="str">
            <v>Mali</v>
          </cell>
          <cell r="H1172" t="str">
            <v>Ground Transport</v>
          </cell>
          <cell r="J1172" t="str">
            <v>NULL</v>
          </cell>
        </row>
        <row r="1173">
          <cell r="D1173" t="str">
            <v>Mali</v>
          </cell>
          <cell r="H1173" t="str">
            <v>Residential</v>
          </cell>
          <cell r="J1173">
            <v>158.279764892847</v>
          </cell>
        </row>
        <row r="1174">
          <cell r="D1174" t="str">
            <v>Mali</v>
          </cell>
          <cell r="H1174" t="str">
            <v>Industry (incl. Cement Process)</v>
          </cell>
          <cell r="J1174">
            <v>2.9603348561613099</v>
          </cell>
        </row>
        <row r="1175">
          <cell r="D1175" t="str">
            <v>Mali</v>
          </cell>
          <cell r="H1175" t="e">
            <v>#N/A</v>
          </cell>
          <cell r="J1175" t="str">
            <v>NULL</v>
          </cell>
        </row>
        <row r="1176">
          <cell r="D1176" t="str">
            <v>Mali</v>
          </cell>
          <cell r="H1176" t="str">
            <v>Industry (incl. Cement Process)</v>
          </cell>
          <cell r="J1176">
            <v>311.49299999999999</v>
          </cell>
        </row>
        <row r="1177">
          <cell r="D1177" t="str">
            <v>Mali</v>
          </cell>
          <cell r="H1177" t="e">
            <v>#N/A</v>
          </cell>
          <cell r="J1177">
            <v>0.91332603236882204</v>
          </cell>
        </row>
        <row r="1178">
          <cell r="D1178" t="str">
            <v>Mali</v>
          </cell>
          <cell r="H1178" t="e">
            <v>#N/A</v>
          </cell>
          <cell r="J1178">
            <v>1.80856473247561</v>
          </cell>
        </row>
        <row r="1179">
          <cell r="D1179" t="str">
            <v>Mali</v>
          </cell>
          <cell r="H1179" t="e">
            <v>#N/A</v>
          </cell>
          <cell r="J1179">
            <v>10.7106663634229</v>
          </cell>
        </row>
        <row r="1180">
          <cell r="D1180" t="str">
            <v>Mali</v>
          </cell>
          <cell r="H1180" t="e">
            <v>#N/A</v>
          </cell>
          <cell r="J1180">
            <v>63.375996149871099</v>
          </cell>
        </row>
        <row r="1181">
          <cell r="D1181" t="str">
            <v>Mali</v>
          </cell>
          <cell r="H1181" t="e">
            <v>#N/A</v>
          </cell>
          <cell r="J1181" t="str">
            <v>NULL</v>
          </cell>
        </row>
        <row r="1182">
          <cell r="D1182" t="str">
            <v>Mali</v>
          </cell>
          <cell r="H1182" t="e">
            <v>#N/A</v>
          </cell>
          <cell r="J1182">
            <v>8.6231411731019794</v>
          </cell>
        </row>
        <row r="1183">
          <cell r="D1183" t="str">
            <v>Mauritania</v>
          </cell>
          <cell r="H1183" t="str">
            <v>Power</v>
          </cell>
          <cell r="J1183">
            <v>646.76177027545805</v>
          </cell>
        </row>
        <row r="1184">
          <cell r="D1184" t="str">
            <v>Mauritania</v>
          </cell>
          <cell r="H1184" t="str">
            <v>Industry (incl. Cement Process)</v>
          </cell>
          <cell r="J1184" t="str">
            <v>NULL</v>
          </cell>
        </row>
        <row r="1185">
          <cell r="D1185" t="str">
            <v>Mauritania</v>
          </cell>
          <cell r="H1185" t="str">
            <v>Industry (incl. Cement Process)</v>
          </cell>
          <cell r="J1185">
            <v>385.01099907964198</v>
          </cell>
        </row>
        <row r="1186">
          <cell r="D1186" t="str">
            <v>Mauritania</v>
          </cell>
          <cell r="H1186" t="str">
            <v>Domestic aviation</v>
          </cell>
          <cell r="J1186">
            <v>50.336506108408301</v>
          </cell>
        </row>
        <row r="1187">
          <cell r="D1187" t="str">
            <v>Mauritania</v>
          </cell>
          <cell r="H1187" t="str">
            <v>Ground Transport</v>
          </cell>
          <cell r="J1187">
            <v>1316.8190149494999</v>
          </cell>
        </row>
        <row r="1188">
          <cell r="D1188" t="str">
            <v>Mauritania</v>
          </cell>
          <cell r="H1188" t="str">
            <v>Ground Transport</v>
          </cell>
          <cell r="J1188">
            <v>6.2211877989930997</v>
          </cell>
        </row>
        <row r="1189">
          <cell r="D1189" t="str">
            <v>Mauritania</v>
          </cell>
          <cell r="H1189" t="str">
            <v>Ground Transport</v>
          </cell>
          <cell r="J1189">
            <v>1.2427940534917901</v>
          </cell>
        </row>
        <row r="1190">
          <cell r="D1190" t="str">
            <v>Mauritania</v>
          </cell>
          <cell r="H1190" t="str">
            <v>Residential</v>
          </cell>
          <cell r="J1190">
            <v>345.50288268402602</v>
          </cell>
        </row>
        <row r="1191">
          <cell r="D1191" t="str">
            <v>Mauritania</v>
          </cell>
          <cell r="H1191" t="str">
            <v>Industry (incl. Cement Process)</v>
          </cell>
          <cell r="J1191" t="str">
            <v>NULL</v>
          </cell>
        </row>
        <row r="1192">
          <cell r="D1192" t="str">
            <v>Mauritania</v>
          </cell>
          <cell r="H1192" t="e">
            <v>#N/A</v>
          </cell>
          <cell r="J1192">
            <v>39.697463043615798</v>
          </cell>
        </row>
        <row r="1193">
          <cell r="D1193" t="str">
            <v>Mauritania</v>
          </cell>
          <cell r="H1193" t="str">
            <v>Industry (incl. Cement Process)</v>
          </cell>
          <cell r="J1193">
            <v>435.10899999999998</v>
          </cell>
        </row>
        <row r="1194">
          <cell r="D1194" t="str">
            <v>Mauritania</v>
          </cell>
          <cell r="H1194" t="e">
            <v>#N/A</v>
          </cell>
          <cell r="J1194">
            <v>0.21021226056829501</v>
          </cell>
        </row>
        <row r="1195">
          <cell r="D1195" t="str">
            <v>Mauritania</v>
          </cell>
          <cell r="H1195" t="e">
            <v>#N/A</v>
          </cell>
          <cell r="J1195">
            <v>0.35</v>
          </cell>
        </row>
        <row r="1196">
          <cell r="D1196" t="str">
            <v>Mauritania</v>
          </cell>
          <cell r="H1196" t="e">
            <v>#N/A</v>
          </cell>
          <cell r="J1196">
            <v>2.7534137580544802</v>
          </cell>
        </row>
        <row r="1197">
          <cell r="D1197" t="str">
            <v>Mauritania</v>
          </cell>
          <cell r="H1197" t="e">
            <v>#N/A</v>
          </cell>
          <cell r="J1197">
            <v>2.3561265377787599</v>
          </cell>
        </row>
        <row r="1198">
          <cell r="D1198" t="str">
            <v>Mauritania</v>
          </cell>
          <cell r="H1198" t="e">
            <v>#N/A</v>
          </cell>
          <cell r="J1198">
            <v>7.0013866439385897</v>
          </cell>
        </row>
        <row r="1199">
          <cell r="D1199" t="str">
            <v>Mauritania</v>
          </cell>
          <cell r="H1199" t="e">
            <v>#N/A</v>
          </cell>
          <cell r="J1199" t="str">
            <v>NULL</v>
          </cell>
        </row>
        <row r="1200">
          <cell r="D1200" t="str">
            <v>Niger</v>
          </cell>
          <cell r="H1200" t="str">
            <v>Power</v>
          </cell>
          <cell r="J1200">
            <v>503.28965532763101</v>
          </cell>
        </row>
        <row r="1201">
          <cell r="D1201" t="str">
            <v>Niger</v>
          </cell>
          <cell r="H1201" t="str">
            <v>Industry (incl. Cement Process)</v>
          </cell>
          <cell r="J1201" t="str">
            <v>NULL</v>
          </cell>
        </row>
        <row r="1202">
          <cell r="D1202" t="str">
            <v>Niger</v>
          </cell>
          <cell r="H1202" t="str">
            <v>Industry (incl. Cement Process)</v>
          </cell>
          <cell r="J1202">
            <v>233.80631526403999</v>
          </cell>
        </row>
        <row r="1203">
          <cell r="D1203" t="str">
            <v>Niger</v>
          </cell>
          <cell r="H1203" t="str">
            <v>Domestic aviation</v>
          </cell>
          <cell r="J1203" t="str">
            <v>NULL</v>
          </cell>
        </row>
        <row r="1204">
          <cell r="D1204" t="str">
            <v>Niger</v>
          </cell>
          <cell r="H1204" t="str">
            <v>Ground Transport</v>
          </cell>
          <cell r="J1204">
            <v>1390.01682149061</v>
          </cell>
        </row>
        <row r="1205">
          <cell r="D1205" t="str">
            <v>Niger</v>
          </cell>
          <cell r="H1205" t="str">
            <v>Ground Transport</v>
          </cell>
          <cell r="J1205" t="str">
            <v>NULL</v>
          </cell>
        </row>
        <row r="1206">
          <cell r="D1206" t="str">
            <v>Niger</v>
          </cell>
          <cell r="H1206" t="str">
            <v>Ground Transport</v>
          </cell>
          <cell r="J1206" t="str">
            <v>NULL</v>
          </cell>
        </row>
        <row r="1207">
          <cell r="D1207" t="str">
            <v>Niger</v>
          </cell>
          <cell r="H1207" t="str">
            <v>Residential</v>
          </cell>
          <cell r="J1207">
            <v>69.383879991284203</v>
          </cell>
        </row>
        <row r="1208">
          <cell r="D1208" t="str">
            <v>Niger</v>
          </cell>
          <cell r="H1208" t="str">
            <v>Industry (incl. Cement Process)</v>
          </cell>
          <cell r="J1208" t="str">
            <v>NULL</v>
          </cell>
        </row>
        <row r="1209">
          <cell r="D1209" t="str">
            <v>Niger</v>
          </cell>
          <cell r="H1209" t="e">
            <v>#N/A</v>
          </cell>
          <cell r="J1209" t="str">
            <v>NULL</v>
          </cell>
        </row>
        <row r="1210">
          <cell r="D1210" t="str">
            <v>Niger</v>
          </cell>
          <cell r="H1210" t="e">
            <v>#N/A</v>
          </cell>
          <cell r="J1210">
            <v>1.39479877658141</v>
          </cell>
        </row>
        <row r="1211">
          <cell r="D1211" t="str">
            <v>Niger</v>
          </cell>
          <cell r="H1211" t="str">
            <v>Industry (incl. Cement Process)</v>
          </cell>
          <cell r="J1211">
            <v>25.017499999999998</v>
          </cell>
        </row>
        <row r="1212">
          <cell r="D1212" t="str">
            <v>Niger</v>
          </cell>
          <cell r="H1212" t="e">
            <v>#N/A</v>
          </cell>
          <cell r="J1212">
            <v>1.0424647045089599</v>
          </cell>
        </row>
        <row r="1213">
          <cell r="D1213" t="str">
            <v>Niger</v>
          </cell>
          <cell r="H1213" t="e">
            <v>#N/A</v>
          </cell>
          <cell r="J1213" t="str">
            <v>NULL</v>
          </cell>
        </row>
        <row r="1214">
          <cell r="D1214" t="str">
            <v>Niger</v>
          </cell>
          <cell r="H1214" t="e">
            <v>#N/A</v>
          </cell>
          <cell r="J1214">
            <v>10.028070404315001</v>
          </cell>
        </row>
        <row r="1215">
          <cell r="D1215" t="str">
            <v>Niger</v>
          </cell>
          <cell r="H1215" t="e">
            <v>#N/A</v>
          </cell>
          <cell r="J1215">
            <v>1.56059945176633</v>
          </cell>
        </row>
        <row r="1216">
          <cell r="D1216" t="str">
            <v>Niger</v>
          </cell>
          <cell r="H1216" t="e">
            <v>#N/A</v>
          </cell>
          <cell r="J1216">
            <v>30.651613874952901</v>
          </cell>
        </row>
        <row r="1217">
          <cell r="D1217" t="str">
            <v>Niger</v>
          </cell>
          <cell r="H1217" t="e">
            <v>#N/A</v>
          </cell>
          <cell r="J1217" t="str">
            <v>NULL</v>
          </cell>
        </row>
        <row r="1218">
          <cell r="D1218" t="str">
            <v>Nigeria</v>
          </cell>
          <cell r="H1218" t="str">
            <v>Power</v>
          </cell>
          <cell r="J1218">
            <v>12647.365242661701</v>
          </cell>
        </row>
        <row r="1219">
          <cell r="D1219" t="str">
            <v>Nigeria</v>
          </cell>
          <cell r="H1219" t="str">
            <v>Industry (incl. Cement Process)</v>
          </cell>
          <cell r="J1219">
            <v>13401.407044957799</v>
          </cell>
        </row>
        <row r="1220">
          <cell r="D1220" t="str">
            <v>Nigeria</v>
          </cell>
          <cell r="H1220" t="str">
            <v>Industry (incl. Cement Process)</v>
          </cell>
          <cell r="J1220">
            <v>7186.4926156748797</v>
          </cell>
        </row>
        <row r="1221">
          <cell r="D1221" t="str">
            <v>Nigeria</v>
          </cell>
          <cell r="H1221" t="str">
            <v>Ground Transport</v>
          </cell>
          <cell r="J1221">
            <v>32577.841240138001</v>
          </cell>
        </row>
        <row r="1222">
          <cell r="D1222" t="str">
            <v>Nigeria</v>
          </cell>
          <cell r="H1222" t="str">
            <v>Ground Transport</v>
          </cell>
          <cell r="J1222">
            <v>7.4685811462554499</v>
          </cell>
        </row>
        <row r="1223">
          <cell r="D1223" t="str">
            <v>Nigeria</v>
          </cell>
          <cell r="H1223" t="str">
            <v>Ground Transport</v>
          </cell>
          <cell r="J1223">
            <v>7.4685811462554499</v>
          </cell>
        </row>
        <row r="1224">
          <cell r="D1224" t="str">
            <v>Nigeria</v>
          </cell>
          <cell r="H1224" t="str">
            <v>Ground Transport</v>
          </cell>
          <cell r="J1224" t="str">
            <v>NULL</v>
          </cell>
        </row>
        <row r="1225">
          <cell r="D1225" t="str">
            <v>Nigeria</v>
          </cell>
          <cell r="H1225" t="str">
            <v>Residential</v>
          </cell>
          <cell r="J1225">
            <v>9540.7300401210396</v>
          </cell>
        </row>
        <row r="1226">
          <cell r="D1226" t="str">
            <v>Nigeria</v>
          </cell>
          <cell r="H1226" t="e">
            <v>#N/A</v>
          </cell>
          <cell r="J1226">
            <v>22289.357273743601</v>
          </cell>
        </row>
        <row r="1227">
          <cell r="D1227" t="str">
            <v>Nigeria</v>
          </cell>
          <cell r="H1227" t="str">
            <v>Industry (incl. Cement Process)</v>
          </cell>
          <cell r="J1227">
            <v>10877.7</v>
          </cell>
        </row>
        <row r="1228">
          <cell r="D1228" t="str">
            <v>Nigeria</v>
          </cell>
          <cell r="H1228" t="e">
            <v>#N/A</v>
          </cell>
          <cell r="J1228">
            <v>9.4325895278515599</v>
          </cell>
        </row>
        <row r="1229">
          <cell r="D1229" t="str">
            <v>Nigeria</v>
          </cell>
          <cell r="H1229" t="e">
            <v>#N/A</v>
          </cell>
          <cell r="J1229">
            <v>1036.2973999999999</v>
          </cell>
        </row>
        <row r="1230">
          <cell r="D1230" t="str">
            <v>Nigeria</v>
          </cell>
          <cell r="H1230" t="e">
            <v>#N/A</v>
          </cell>
          <cell r="J1230">
            <v>4</v>
          </cell>
        </row>
        <row r="1231">
          <cell r="D1231" t="str">
            <v>Nigeria</v>
          </cell>
          <cell r="H1231" t="e">
            <v>#N/A</v>
          </cell>
          <cell r="J1231">
            <v>1.4706125000000001</v>
          </cell>
        </row>
        <row r="1232">
          <cell r="D1232" t="str">
            <v>Nigeria</v>
          </cell>
          <cell r="H1232" t="e">
            <v>#N/A</v>
          </cell>
          <cell r="J1232">
            <v>123.367802392332</v>
          </cell>
        </row>
        <row r="1233">
          <cell r="D1233" t="str">
            <v>Nigeria</v>
          </cell>
          <cell r="H1233" t="e">
            <v>#N/A</v>
          </cell>
          <cell r="J1233" t="str">
            <v>NULL</v>
          </cell>
        </row>
        <row r="1234">
          <cell r="D1234" t="str">
            <v>Nigeria</v>
          </cell>
          <cell r="H1234" t="e">
            <v>#N/A</v>
          </cell>
          <cell r="J1234" t="str">
            <v>NULL</v>
          </cell>
        </row>
        <row r="1235">
          <cell r="D1235" t="str">
            <v>Nigeria</v>
          </cell>
          <cell r="H1235" t="e">
            <v>#N/A</v>
          </cell>
          <cell r="J1235">
            <v>842.69166465759804</v>
          </cell>
        </row>
        <row r="1236">
          <cell r="D1236" t="str">
            <v>Nigeria</v>
          </cell>
          <cell r="H1236" t="e">
            <v>#N/A</v>
          </cell>
          <cell r="J1236">
            <v>133.173</v>
          </cell>
        </row>
        <row r="1237">
          <cell r="D1237" t="str">
            <v>Senegal</v>
          </cell>
          <cell r="H1237" t="str">
            <v>Power</v>
          </cell>
          <cell r="J1237">
            <v>2811.4758002775502</v>
          </cell>
        </row>
        <row r="1238">
          <cell r="D1238" t="str">
            <v>Senegal</v>
          </cell>
          <cell r="H1238" t="str">
            <v>Industry (incl. Cement Process)</v>
          </cell>
          <cell r="J1238">
            <v>51.382336854316399</v>
          </cell>
        </row>
        <row r="1239">
          <cell r="D1239" t="str">
            <v>Senegal</v>
          </cell>
          <cell r="H1239" t="str">
            <v>Industry (incl. Cement Process)</v>
          </cell>
          <cell r="J1239">
            <v>1566.28045946935</v>
          </cell>
        </row>
        <row r="1240">
          <cell r="D1240" t="str">
            <v>Senegal</v>
          </cell>
          <cell r="H1240" t="str">
            <v>Domestic aviation</v>
          </cell>
          <cell r="J1240" t="str">
            <v>NULL</v>
          </cell>
        </row>
        <row r="1241">
          <cell r="D1241" t="str">
            <v>Senegal</v>
          </cell>
          <cell r="H1241" t="str">
            <v>Ground Transport</v>
          </cell>
          <cell r="J1241">
            <v>3078.6543576628001</v>
          </cell>
        </row>
        <row r="1242">
          <cell r="D1242" t="str">
            <v>Senegal</v>
          </cell>
          <cell r="H1242" t="str">
            <v>Ground Transport</v>
          </cell>
          <cell r="J1242" t="str">
            <v>NULL</v>
          </cell>
        </row>
        <row r="1243">
          <cell r="D1243" t="str">
            <v>Senegal</v>
          </cell>
          <cell r="H1243" t="str">
            <v>Ground Transport</v>
          </cell>
          <cell r="J1243">
            <v>287.74201319399998</v>
          </cell>
        </row>
        <row r="1244">
          <cell r="D1244" t="str">
            <v>Senegal</v>
          </cell>
          <cell r="H1244" t="str">
            <v>Residential</v>
          </cell>
          <cell r="J1244">
            <v>531.55451479272097</v>
          </cell>
        </row>
        <row r="1245">
          <cell r="D1245" t="str">
            <v>Senegal</v>
          </cell>
          <cell r="H1245" t="e">
            <v>#N/A</v>
          </cell>
          <cell r="J1245" t="str">
            <v>NULL</v>
          </cell>
        </row>
        <row r="1246">
          <cell r="D1246" t="str">
            <v>Senegal</v>
          </cell>
          <cell r="H1246" t="str">
            <v>Industry (incl. Cement Process)</v>
          </cell>
          <cell r="J1246">
            <v>2274.63</v>
          </cell>
        </row>
        <row r="1247">
          <cell r="D1247" t="str">
            <v>Senegal</v>
          </cell>
          <cell r="H1247" t="e">
            <v>#N/A</v>
          </cell>
          <cell r="J1247">
            <v>0.78676948964223903</v>
          </cell>
        </row>
        <row r="1248">
          <cell r="D1248" t="str">
            <v>Senegal</v>
          </cell>
          <cell r="H1248" t="e">
            <v>#N/A</v>
          </cell>
          <cell r="J1248" t="str">
            <v>NULL</v>
          </cell>
        </row>
        <row r="1249">
          <cell r="D1249" t="str">
            <v>Senegal</v>
          </cell>
          <cell r="H1249" t="e">
            <v>#N/A</v>
          </cell>
          <cell r="J1249">
            <v>8.2295078820773995</v>
          </cell>
        </row>
        <row r="1250">
          <cell r="D1250" t="str">
            <v>Senegal</v>
          </cell>
          <cell r="H1250" t="e">
            <v>#N/A</v>
          </cell>
          <cell r="J1250">
            <v>12.3954570640727</v>
          </cell>
        </row>
        <row r="1251">
          <cell r="D1251" t="str">
            <v>Senegal</v>
          </cell>
          <cell r="H1251" t="e">
            <v>#N/A</v>
          </cell>
          <cell r="J1251">
            <v>9.21096E-2</v>
          </cell>
        </row>
        <row r="1252">
          <cell r="D1252" t="str">
            <v>Senegal</v>
          </cell>
          <cell r="H1252" t="e">
            <v>#N/A</v>
          </cell>
          <cell r="J1252">
            <v>76.9897204719679</v>
          </cell>
        </row>
        <row r="1253">
          <cell r="D1253" t="str">
            <v>Senegal</v>
          </cell>
          <cell r="H1253" t="e">
            <v>#N/A</v>
          </cell>
          <cell r="J1253" t="str">
            <v>NULL</v>
          </cell>
        </row>
        <row r="1254">
          <cell r="D1254" t="str">
            <v>Saint Helena</v>
          </cell>
          <cell r="H1254" t="str">
            <v>Power</v>
          </cell>
          <cell r="J1254">
            <v>5.7418110547092303</v>
          </cell>
        </row>
        <row r="1255">
          <cell r="D1255" t="str">
            <v>Saint Helena</v>
          </cell>
          <cell r="H1255" t="str">
            <v>Industry (incl. Cement Process)</v>
          </cell>
          <cell r="J1255">
            <v>0.119163790412771</v>
          </cell>
        </row>
        <row r="1256">
          <cell r="D1256" t="str">
            <v>Saint Helena</v>
          </cell>
          <cell r="H1256" t="str">
            <v>Domestic aviation</v>
          </cell>
          <cell r="J1256" t="str">
            <v>NULL</v>
          </cell>
        </row>
        <row r="1257">
          <cell r="D1257" t="str">
            <v>Saint Helena</v>
          </cell>
          <cell r="H1257" t="str">
            <v>Ground Transport</v>
          </cell>
          <cell r="J1257">
            <v>11.8897654753621</v>
          </cell>
        </row>
        <row r="1258">
          <cell r="D1258" t="str">
            <v>Saint Helena</v>
          </cell>
          <cell r="H1258" t="str">
            <v>Ground Transport</v>
          </cell>
          <cell r="J1258" t="str">
            <v>NULL</v>
          </cell>
        </row>
        <row r="1259">
          <cell r="D1259" t="str">
            <v>Saint Helena</v>
          </cell>
          <cell r="H1259" t="str">
            <v>Ground Transport</v>
          </cell>
          <cell r="J1259" t="str">
            <v>NULL</v>
          </cell>
        </row>
        <row r="1260">
          <cell r="D1260" t="str">
            <v>Saint Helena</v>
          </cell>
          <cell r="H1260" t="str">
            <v>Residential</v>
          </cell>
          <cell r="J1260">
            <v>3.54833859360915E-3</v>
          </cell>
        </row>
        <row r="1261">
          <cell r="D1261" t="str">
            <v>Saint Helena</v>
          </cell>
          <cell r="H1261" t="str">
            <v>Industry (incl. Cement Process)</v>
          </cell>
          <cell r="J1261" t="str">
            <v>NULL</v>
          </cell>
        </row>
        <row r="1262">
          <cell r="D1262" t="str">
            <v>Saint Helena</v>
          </cell>
          <cell r="H1262" t="e">
            <v>#N/A</v>
          </cell>
          <cell r="J1262" t="str">
            <v>NULL</v>
          </cell>
        </row>
        <row r="1263">
          <cell r="D1263" t="str">
            <v>Saint Helena</v>
          </cell>
          <cell r="H1263" t="e">
            <v>#N/A</v>
          </cell>
          <cell r="J1263" t="str">
            <v>NULL</v>
          </cell>
        </row>
        <row r="1264">
          <cell r="D1264" t="str">
            <v>Saint Helena</v>
          </cell>
          <cell r="H1264" t="e">
            <v>#N/A</v>
          </cell>
          <cell r="J1264">
            <v>1.9317703907166699E-4</v>
          </cell>
        </row>
        <row r="1265">
          <cell r="D1265" t="str">
            <v>Sierra Leone</v>
          </cell>
          <cell r="H1265" t="str">
            <v>Power</v>
          </cell>
          <cell r="J1265">
            <v>294.279856889016</v>
          </cell>
        </row>
        <row r="1266">
          <cell r="D1266" t="str">
            <v>Sierra Leone</v>
          </cell>
          <cell r="H1266" t="str">
            <v>Industry (incl. Cement Process)</v>
          </cell>
          <cell r="J1266" t="str">
            <v>NULL</v>
          </cell>
        </row>
        <row r="1267">
          <cell r="D1267" t="str">
            <v>Sierra Leone</v>
          </cell>
          <cell r="H1267" t="str">
            <v>Industry (incl. Cement Process)</v>
          </cell>
          <cell r="J1267">
            <v>176.05554248832101</v>
          </cell>
        </row>
        <row r="1268">
          <cell r="D1268" t="str">
            <v>Sierra Leone</v>
          </cell>
          <cell r="H1268" t="str">
            <v>Domestic aviation</v>
          </cell>
          <cell r="J1268">
            <v>23.043635363422901</v>
          </cell>
        </row>
        <row r="1269">
          <cell r="D1269" t="str">
            <v>Sierra Leone</v>
          </cell>
          <cell r="H1269" t="str">
            <v>Ground Transport</v>
          </cell>
          <cell r="J1269">
            <v>602.82985534861996</v>
          </cell>
        </row>
        <row r="1270">
          <cell r="D1270" t="str">
            <v>Sierra Leone</v>
          </cell>
          <cell r="H1270" t="str">
            <v>Ground Transport</v>
          </cell>
          <cell r="J1270">
            <v>2.8480055050295698</v>
          </cell>
        </row>
        <row r="1271">
          <cell r="D1271" t="str">
            <v>Sierra Leone</v>
          </cell>
          <cell r="H1271" t="str">
            <v>Ground Transport</v>
          </cell>
          <cell r="J1271">
            <v>0.56894538305273301</v>
          </cell>
        </row>
        <row r="1272">
          <cell r="D1272" t="str">
            <v>Sierra Leone</v>
          </cell>
          <cell r="H1272" t="str">
            <v>Residential</v>
          </cell>
          <cell r="J1272">
            <v>157.965034564218</v>
          </cell>
        </row>
        <row r="1273">
          <cell r="D1273" t="str">
            <v>Sierra Leone</v>
          </cell>
          <cell r="H1273" t="str">
            <v>Industry (incl. Cement Process)</v>
          </cell>
          <cell r="J1273" t="str">
            <v>NULL</v>
          </cell>
        </row>
        <row r="1274">
          <cell r="D1274" t="str">
            <v>Sierra Leone</v>
          </cell>
          <cell r="H1274" t="e">
            <v>#N/A</v>
          </cell>
          <cell r="J1274" t="str">
            <v>NULL</v>
          </cell>
        </row>
        <row r="1275">
          <cell r="D1275" t="str">
            <v>Sierra Leone</v>
          </cell>
          <cell r="H1275" t="str">
            <v>Industry (incl. Cement Process)</v>
          </cell>
          <cell r="J1275">
            <v>158.44399999999999</v>
          </cell>
        </row>
        <row r="1276">
          <cell r="D1276" t="str">
            <v>Sierra Leone</v>
          </cell>
          <cell r="H1276" t="e">
            <v>#N/A</v>
          </cell>
          <cell r="J1276">
            <v>0.33252305218688499</v>
          </cell>
        </row>
        <row r="1277">
          <cell r="D1277" t="str">
            <v>Sierra Leone</v>
          </cell>
          <cell r="H1277" t="e">
            <v>#N/A</v>
          </cell>
          <cell r="J1277">
            <v>1.47497305444132</v>
          </cell>
        </row>
        <row r="1278">
          <cell r="D1278" t="str">
            <v>Sierra Leone</v>
          </cell>
          <cell r="H1278" t="e">
            <v>#N/A</v>
          </cell>
          <cell r="J1278">
            <v>4.6000287183340998</v>
          </cell>
        </row>
        <row r="1279">
          <cell r="D1279" t="str">
            <v>Sierra Leone</v>
          </cell>
          <cell r="H1279" t="e">
            <v>#N/A</v>
          </cell>
          <cell r="J1279">
            <v>25.4722122298936</v>
          </cell>
        </row>
        <row r="1280">
          <cell r="D1280" t="str">
            <v>Sierra Leone</v>
          </cell>
          <cell r="H1280" t="e">
            <v>#N/A</v>
          </cell>
          <cell r="J1280" t="str">
            <v>NULL</v>
          </cell>
        </row>
        <row r="1281">
          <cell r="D1281" t="str">
            <v>Sao Tome and Principe</v>
          </cell>
          <cell r="H1281" t="str">
            <v>Power</v>
          </cell>
          <cell r="J1281">
            <v>34.967068887093099</v>
          </cell>
        </row>
        <row r="1282">
          <cell r="D1282" t="str">
            <v>Sao Tome and Principe</v>
          </cell>
          <cell r="H1282" t="str">
            <v>Industry (incl. Cement Process)</v>
          </cell>
          <cell r="J1282" t="str">
            <v>NULL</v>
          </cell>
        </row>
        <row r="1283">
          <cell r="D1283" t="str">
            <v>Sao Tome and Principe</v>
          </cell>
          <cell r="H1283" t="str">
            <v>Industry (incl. Cement Process)</v>
          </cell>
          <cell r="J1283">
            <v>20.919422052121899</v>
          </cell>
        </row>
        <row r="1284">
          <cell r="D1284" t="str">
            <v>Sao Tome and Principe</v>
          </cell>
          <cell r="H1284" t="str">
            <v>Domestic aviation</v>
          </cell>
          <cell r="J1284">
            <v>2.7381184607880198</v>
          </cell>
        </row>
        <row r="1285">
          <cell r="D1285" t="str">
            <v>Sao Tome and Principe</v>
          </cell>
          <cell r="H1285" t="str">
            <v>Ground Transport</v>
          </cell>
          <cell r="J1285">
            <v>71.630175620871498</v>
          </cell>
        </row>
        <row r="1286">
          <cell r="D1286" t="str">
            <v>Sao Tome and Principe</v>
          </cell>
          <cell r="H1286" t="str">
            <v>Ground Transport</v>
          </cell>
          <cell r="J1286">
            <v>0.33841012493115502</v>
          </cell>
        </row>
        <row r="1287">
          <cell r="D1287" t="str">
            <v>Sao Tome and Principe</v>
          </cell>
          <cell r="H1287" t="str">
            <v>Ground Transport</v>
          </cell>
          <cell r="J1287">
            <v>6.7603743552834106E-2</v>
          </cell>
        </row>
        <row r="1288">
          <cell r="D1288" t="str">
            <v>Sao Tome and Principe</v>
          </cell>
          <cell r="H1288" t="str">
            <v>Residential</v>
          </cell>
          <cell r="J1288">
            <v>18.769907603158401</v>
          </cell>
        </row>
        <row r="1289">
          <cell r="D1289" t="str">
            <v>Sao Tome and Principe</v>
          </cell>
          <cell r="H1289" t="str">
            <v>Industry (incl. Cement Process)</v>
          </cell>
          <cell r="J1289" t="str">
            <v>NULL</v>
          </cell>
        </row>
        <row r="1290">
          <cell r="D1290" t="str">
            <v>Sao Tome and Principe</v>
          </cell>
          <cell r="H1290" t="e">
            <v>#N/A</v>
          </cell>
          <cell r="J1290" t="str">
            <v>NULL</v>
          </cell>
        </row>
        <row r="1291">
          <cell r="D1291" t="str">
            <v>Sao Tome and Principe</v>
          </cell>
          <cell r="H1291" t="e">
            <v>#N/A</v>
          </cell>
          <cell r="J1291">
            <v>9.7936716588787696E-3</v>
          </cell>
        </row>
        <row r="1292">
          <cell r="D1292" t="str">
            <v>Sao Tome and Principe</v>
          </cell>
          <cell r="H1292" t="e">
            <v>#N/A</v>
          </cell>
          <cell r="J1292">
            <v>0.14996965922677499</v>
          </cell>
        </row>
        <row r="1293">
          <cell r="D1293" t="str">
            <v>Sao Tome and Principe</v>
          </cell>
          <cell r="H1293" t="e">
            <v>#N/A</v>
          </cell>
          <cell r="J1293">
            <v>0.12027486439103199</v>
          </cell>
        </row>
        <row r="1294">
          <cell r="D1294" t="str">
            <v>Sao Tome and Principe</v>
          </cell>
          <cell r="H1294" t="e">
            <v>#N/A</v>
          </cell>
          <cell r="J1294">
            <v>0.58925538000294098</v>
          </cell>
        </row>
        <row r="1295">
          <cell r="D1295" t="str">
            <v>Chad</v>
          </cell>
          <cell r="H1295" t="str">
            <v>Power</v>
          </cell>
          <cell r="J1295">
            <v>77.353637383494103</v>
          </cell>
        </row>
        <row r="1296">
          <cell r="D1296" t="str">
            <v>Chad</v>
          </cell>
          <cell r="H1296" t="str">
            <v>Industry (incl. Cement Process)</v>
          </cell>
          <cell r="J1296" t="str">
            <v>NULL</v>
          </cell>
        </row>
        <row r="1297">
          <cell r="D1297" t="str">
            <v>Chad</v>
          </cell>
          <cell r="H1297" t="str">
            <v>Industry (incl. Cement Process)</v>
          </cell>
          <cell r="J1297">
            <v>46.277632312396598</v>
          </cell>
        </row>
        <row r="1298">
          <cell r="D1298" t="str">
            <v>Chad</v>
          </cell>
          <cell r="H1298" t="str">
            <v>Domestic aviation</v>
          </cell>
          <cell r="J1298">
            <v>6.0572105100026503</v>
          </cell>
        </row>
        <row r="1299">
          <cell r="D1299" t="str">
            <v>Chad</v>
          </cell>
          <cell r="H1299" t="str">
            <v>Ground Transport</v>
          </cell>
          <cell r="J1299">
            <v>158.45879574444501</v>
          </cell>
        </row>
        <row r="1300">
          <cell r="D1300" t="str">
            <v>Chad</v>
          </cell>
          <cell r="H1300" t="str">
            <v>Ground Transport</v>
          </cell>
          <cell r="J1300">
            <v>0.74862325509135996</v>
          </cell>
        </row>
        <row r="1301">
          <cell r="D1301" t="str">
            <v>Chad</v>
          </cell>
          <cell r="H1301" t="str">
            <v>Ground Transport</v>
          </cell>
          <cell r="J1301">
            <v>0.14955130624941701</v>
          </cell>
        </row>
        <row r="1302">
          <cell r="D1302" t="str">
            <v>Chad</v>
          </cell>
          <cell r="H1302" t="str">
            <v>Residential</v>
          </cell>
          <cell r="J1302">
            <v>41.522453089634602</v>
          </cell>
        </row>
        <row r="1303">
          <cell r="D1303" t="str">
            <v>Chad</v>
          </cell>
          <cell r="H1303" t="str">
            <v>Industry (incl. Cement Process)</v>
          </cell>
          <cell r="J1303" t="str">
            <v>NULL</v>
          </cell>
        </row>
        <row r="1304">
          <cell r="D1304" t="str">
            <v>Chad</v>
          </cell>
          <cell r="H1304" t="e">
            <v>#N/A</v>
          </cell>
          <cell r="J1304">
            <v>217.499834470488</v>
          </cell>
        </row>
        <row r="1305">
          <cell r="D1305" t="str">
            <v>Chad</v>
          </cell>
          <cell r="H1305" t="str">
            <v>Industry (incl. Cement Process)</v>
          </cell>
          <cell r="J1305">
            <v>99.089100000000002</v>
          </cell>
        </row>
        <row r="1306">
          <cell r="D1306" t="str">
            <v>Chad</v>
          </cell>
          <cell r="H1306" t="e">
            <v>#N/A</v>
          </cell>
          <cell r="J1306">
            <v>3</v>
          </cell>
        </row>
        <row r="1307">
          <cell r="D1307" t="str">
            <v>Chad</v>
          </cell>
          <cell r="H1307" t="e">
            <v>#N/A</v>
          </cell>
          <cell r="J1307">
            <v>0.73189426869430196</v>
          </cell>
        </row>
        <row r="1308">
          <cell r="D1308" t="str">
            <v>Chad</v>
          </cell>
          <cell r="H1308" t="e">
            <v>#N/A</v>
          </cell>
          <cell r="J1308">
            <v>0.35598692557100903</v>
          </cell>
        </row>
        <row r="1309">
          <cell r="D1309" t="str">
            <v>Chad</v>
          </cell>
          <cell r="H1309" t="e">
            <v>#N/A</v>
          </cell>
          <cell r="J1309">
            <v>6.3895961234569896</v>
          </cell>
        </row>
        <row r="1310">
          <cell r="D1310" t="str">
            <v>Chad</v>
          </cell>
          <cell r="H1310" t="e">
            <v>#N/A</v>
          </cell>
          <cell r="J1310">
            <v>39.5050724762432</v>
          </cell>
        </row>
        <row r="1311">
          <cell r="D1311" t="str">
            <v>Chad</v>
          </cell>
          <cell r="H1311" t="e">
            <v>#N/A</v>
          </cell>
          <cell r="J1311" t="str">
            <v>NULL</v>
          </cell>
        </row>
        <row r="1312">
          <cell r="D1312" t="str">
            <v>Togo</v>
          </cell>
          <cell r="H1312" t="str">
            <v>Power</v>
          </cell>
          <cell r="J1312">
            <v>22.309350582623999</v>
          </cell>
        </row>
        <row r="1313">
          <cell r="D1313" t="str">
            <v>Togo</v>
          </cell>
          <cell r="H1313" t="str">
            <v>Industry (incl. Cement Process)</v>
          </cell>
          <cell r="J1313">
            <v>198.55243888466899</v>
          </cell>
        </row>
        <row r="1314">
          <cell r="D1314" t="str">
            <v>Togo</v>
          </cell>
          <cell r="H1314" t="str">
            <v>Ground Transport</v>
          </cell>
          <cell r="J1314">
            <v>1696.96226480629</v>
          </cell>
        </row>
        <row r="1315">
          <cell r="D1315" t="str">
            <v>Togo</v>
          </cell>
          <cell r="H1315" t="str">
            <v>Residential</v>
          </cell>
          <cell r="J1315">
            <v>250.43108240178199</v>
          </cell>
        </row>
        <row r="1316">
          <cell r="D1316" t="str">
            <v>Togo</v>
          </cell>
          <cell r="H1316" t="e">
            <v>#N/A</v>
          </cell>
          <cell r="J1316" t="str">
            <v>NULL</v>
          </cell>
        </row>
        <row r="1317">
          <cell r="D1317" t="str">
            <v>Togo</v>
          </cell>
          <cell r="H1317" t="str">
            <v>Industry (incl. Cement Process)</v>
          </cell>
          <cell r="J1317">
            <v>741.69600000000003</v>
          </cell>
        </row>
        <row r="1318">
          <cell r="D1318" t="str">
            <v>Togo</v>
          </cell>
          <cell r="H1318" t="e">
            <v>#N/A</v>
          </cell>
          <cell r="J1318">
            <v>0.37819863872877102</v>
          </cell>
        </row>
        <row r="1319">
          <cell r="D1319" t="str">
            <v>Togo</v>
          </cell>
          <cell r="H1319" t="e">
            <v>#N/A</v>
          </cell>
          <cell r="J1319" t="str">
            <v>NULL</v>
          </cell>
        </row>
        <row r="1320">
          <cell r="D1320" t="str">
            <v>Togo</v>
          </cell>
          <cell r="H1320" t="e">
            <v>#N/A</v>
          </cell>
          <cell r="J1320">
            <v>4.09912540741876</v>
          </cell>
        </row>
        <row r="1321">
          <cell r="D1321" t="str">
            <v>Togo</v>
          </cell>
          <cell r="H1321" t="e">
            <v>#N/A</v>
          </cell>
          <cell r="J1321">
            <v>26.1447704890459</v>
          </cell>
        </row>
        <row r="1322">
          <cell r="D1322" t="str">
            <v>Togo</v>
          </cell>
          <cell r="H1322" t="e">
            <v>#N/A</v>
          </cell>
          <cell r="J1322" t="str">
            <v>NULL</v>
          </cell>
        </row>
        <row r="1323">
          <cell r="D1323" t="str">
            <v>Togo</v>
          </cell>
          <cell r="H1323" t="e">
            <v>#N/A</v>
          </cell>
          <cell r="J1323">
            <v>0.19962848054671301</v>
          </cell>
        </row>
        <row r="1324">
          <cell r="D1324" t="str">
            <v>Burundi</v>
          </cell>
          <cell r="H1324" t="str">
            <v>Power</v>
          </cell>
          <cell r="J1324">
            <v>51.225453452175401</v>
          </cell>
        </row>
        <row r="1325">
          <cell r="D1325" t="str">
            <v>Burundi</v>
          </cell>
          <cell r="H1325" t="str">
            <v>Industry (incl. Cement Process)</v>
          </cell>
          <cell r="J1325" t="str">
            <v>NULL</v>
          </cell>
        </row>
        <row r="1326">
          <cell r="D1326" t="str">
            <v>Burundi</v>
          </cell>
          <cell r="H1326" t="str">
            <v>Industry (incl. Cement Process)</v>
          </cell>
          <cell r="J1326">
            <v>30.646133093090899</v>
          </cell>
        </row>
        <row r="1327">
          <cell r="D1327" t="str">
            <v>Burundi</v>
          </cell>
          <cell r="H1327" t="str">
            <v>Domestic aviation</v>
          </cell>
          <cell r="J1327">
            <v>4.0112344826451398</v>
          </cell>
        </row>
        <row r="1328">
          <cell r="D1328" t="str">
            <v>Burundi</v>
          </cell>
          <cell r="H1328" t="str">
            <v>Ground Transport</v>
          </cell>
          <cell r="J1328">
            <v>104.93525199692399</v>
          </cell>
        </row>
        <row r="1329">
          <cell r="D1329" t="str">
            <v>Burundi</v>
          </cell>
          <cell r="H1329" t="str">
            <v>Ground Transport</v>
          </cell>
          <cell r="J1329">
            <v>0.49575682934550003</v>
          </cell>
        </row>
        <row r="1330">
          <cell r="D1330" t="str">
            <v>Burundi</v>
          </cell>
          <cell r="H1330" t="str">
            <v>Ground Transport</v>
          </cell>
          <cell r="J1330">
            <v>9.9036553100118094E-2</v>
          </cell>
        </row>
        <row r="1331">
          <cell r="D1331" t="str">
            <v>Burundi</v>
          </cell>
          <cell r="H1331" t="str">
            <v>Residential</v>
          </cell>
          <cell r="J1331">
            <v>27.497108601824401</v>
          </cell>
        </row>
        <row r="1332">
          <cell r="D1332" t="str">
            <v>Burundi</v>
          </cell>
          <cell r="H1332" t="str">
            <v>Industry (incl. Cement Process)</v>
          </cell>
          <cell r="J1332" t="str">
            <v>NULL</v>
          </cell>
        </row>
        <row r="1333">
          <cell r="D1333" t="str">
            <v>Burundi</v>
          </cell>
          <cell r="H1333" t="e">
            <v>#N/A</v>
          </cell>
          <cell r="J1333" t="str">
            <v>NULL</v>
          </cell>
        </row>
        <row r="1334">
          <cell r="D1334" t="str">
            <v>Burundi</v>
          </cell>
          <cell r="H1334" t="str">
            <v>Industry (incl. Cement Process)</v>
          </cell>
          <cell r="J1334">
            <v>49.544499999999999</v>
          </cell>
        </row>
        <row r="1335">
          <cell r="D1335" t="str">
            <v>Burundi</v>
          </cell>
          <cell r="H1335" t="e">
            <v>#N/A</v>
          </cell>
          <cell r="J1335" t="str">
            <v>NULL</v>
          </cell>
        </row>
        <row r="1336">
          <cell r="D1336" t="str">
            <v>Burundi</v>
          </cell>
          <cell r="H1336" t="e">
            <v>#N/A</v>
          </cell>
          <cell r="J1336">
            <v>0.58293900139731303</v>
          </cell>
        </row>
        <row r="1337">
          <cell r="D1337" t="str">
            <v>Burundi</v>
          </cell>
          <cell r="H1337" t="e">
            <v>#N/A</v>
          </cell>
          <cell r="J1337">
            <v>0.21581332119690799</v>
          </cell>
        </row>
        <row r="1338">
          <cell r="D1338" t="str">
            <v>Burundi</v>
          </cell>
          <cell r="H1338" t="e">
            <v>#N/A</v>
          </cell>
          <cell r="J1338">
            <v>6.0504167499525296</v>
          </cell>
        </row>
        <row r="1339">
          <cell r="D1339" t="str">
            <v>Burundi</v>
          </cell>
          <cell r="H1339" t="e">
            <v>#N/A</v>
          </cell>
          <cell r="J1339">
            <v>26.095555356255399</v>
          </cell>
        </row>
        <row r="1340">
          <cell r="D1340" t="str">
            <v>Burundi</v>
          </cell>
          <cell r="H1340" t="e">
            <v>#N/A</v>
          </cell>
          <cell r="J1340">
            <v>20.908056787305998</v>
          </cell>
        </row>
        <row r="1341">
          <cell r="D1341" t="str">
            <v>Burundi</v>
          </cell>
          <cell r="H1341" t="e">
            <v>#N/A</v>
          </cell>
          <cell r="J1341">
            <v>6.82001E-2</v>
          </cell>
        </row>
        <row r="1342">
          <cell r="D1342" t="str">
            <v>Comoros</v>
          </cell>
          <cell r="H1342" t="str">
            <v>Power</v>
          </cell>
          <cell r="J1342">
            <v>48.226600370655099</v>
          </cell>
        </row>
        <row r="1343">
          <cell r="D1343" t="str">
            <v>Comoros</v>
          </cell>
          <cell r="H1343" t="str">
            <v>Industry (incl. Cement Process)</v>
          </cell>
          <cell r="J1343" t="str">
            <v>NULL</v>
          </cell>
        </row>
        <row r="1344">
          <cell r="D1344" t="str">
            <v>Comoros</v>
          </cell>
          <cell r="H1344" t="str">
            <v>Industry (incl. Cement Process)</v>
          </cell>
          <cell r="J1344">
            <v>28.85202085709</v>
          </cell>
        </row>
        <row r="1345">
          <cell r="D1345" t="str">
            <v>Comoros</v>
          </cell>
          <cell r="H1345" t="str">
            <v>Domestic aviation</v>
          </cell>
          <cell r="J1345">
            <v>3.7764046472456099</v>
          </cell>
        </row>
        <row r="1346">
          <cell r="D1346" t="str">
            <v>Comoros</v>
          </cell>
          <cell r="H1346" t="str">
            <v>Ground Transport</v>
          </cell>
          <cell r="J1346">
            <v>98.792133066718904</v>
          </cell>
        </row>
        <row r="1347">
          <cell r="D1347" t="str">
            <v>Comoros</v>
          </cell>
          <cell r="H1347" t="str">
            <v>Ground Transport</v>
          </cell>
          <cell r="J1347">
            <v>0.46673304198058302</v>
          </cell>
        </row>
        <row r="1348">
          <cell r="D1348" t="str">
            <v>Comoros</v>
          </cell>
          <cell r="H1348" t="str">
            <v>Ground Transport</v>
          </cell>
          <cell r="J1348">
            <v>9.3238544253589004E-2</v>
          </cell>
        </row>
        <row r="1349">
          <cell r="D1349" t="str">
            <v>Comoros</v>
          </cell>
          <cell r="H1349" t="str">
            <v>Residential</v>
          </cell>
          <cell r="J1349">
            <v>25.887392920150202</v>
          </cell>
        </row>
        <row r="1350">
          <cell r="D1350" t="str">
            <v>Comoros</v>
          </cell>
          <cell r="H1350" t="str">
            <v>Industry (incl. Cement Process)</v>
          </cell>
          <cell r="J1350" t="str">
            <v>NULL</v>
          </cell>
        </row>
        <row r="1351">
          <cell r="D1351" t="str">
            <v>Comoros</v>
          </cell>
          <cell r="H1351" t="e">
            <v>#N/A</v>
          </cell>
          <cell r="J1351" t="str">
            <v>NULL</v>
          </cell>
        </row>
        <row r="1352">
          <cell r="D1352" t="str">
            <v>Comoros</v>
          </cell>
          <cell r="H1352" t="e">
            <v>#N/A</v>
          </cell>
          <cell r="J1352">
            <v>4.0706933104721697E-2</v>
          </cell>
        </row>
        <row r="1353">
          <cell r="D1353" t="str">
            <v>Comoros</v>
          </cell>
          <cell r="H1353" t="e">
            <v>#N/A</v>
          </cell>
          <cell r="J1353">
            <v>0.23093092809709201</v>
          </cell>
        </row>
        <row r="1354">
          <cell r="D1354" t="str">
            <v>Comoros</v>
          </cell>
          <cell r="H1354" t="e">
            <v>#N/A</v>
          </cell>
          <cell r="J1354">
            <v>0.51963779182513503</v>
          </cell>
        </row>
        <row r="1355">
          <cell r="D1355" t="str">
            <v>Comoros</v>
          </cell>
          <cell r="H1355" t="e">
            <v>#N/A</v>
          </cell>
          <cell r="J1355">
            <v>1.7267183003961599</v>
          </cell>
        </row>
        <row r="1356">
          <cell r="D1356" t="str">
            <v>Comoros</v>
          </cell>
          <cell r="H1356" t="e">
            <v>#N/A</v>
          </cell>
          <cell r="J1356" t="str">
            <v>NULL</v>
          </cell>
        </row>
        <row r="1357">
          <cell r="D1357" t="str">
            <v>Djibouti</v>
          </cell>
          <cell r="H1357" t="str">
            <v>Power</v>
          </cell>
          <cell r="J1357">
            <v>223.42829913345801</v>
          </cell>
        </row>
        <row r="1358">
          <cell r="D1358" t="str">
            <v>Djibouti</v>
          </cell>
          <cell r="H1358" t="str">
            <v>Industry (incl. Cement Process)</v>
          </cell>
          <cell r="J1358" t="str">
            <v>NULL</v>
          </cell>
        </row>
        <row r="1359">
          <cell r="D1359" t="str">
            <v>Djibouti</v>
          </cell>
          <cell r="H1359" t="str">
            <v>Industry (incl. Cement Process)</v>
          </cell>
          <cell r="J1359">
            <v>133.66842138245099</v>
          </cell>
        </row>
        <row r="1360">
          <cell r="D1360" t="str">
            <v>Djibouti</v>
          </cell>
          <cell r="H1360" t="str">
            <v>Domestic aviation</v>
          </cell>
          <cell r="J1360">
            <v>17.495659463819798</v>
          </cell>
        </row>
        <row r="1361">
          <cell r="D1361" t="str">
            <v>Djibouti</v>
          </cell>
          <cell r="H1361" t="str">
            <v>Ground Transport</v>
          </cell>
          <cell r="J1361">
            <v>457.69170702798698</v>
          </cell>
        </row>
        <row r="1362">
          <cell r="D1362" t="str">
            <v>Djibouti</v>
          </cell>
          <cell r="H1362" t="str">
            <v>Ground Transport</v>
          </cell>
          <cell r="J1362">
            <v>2.16232338792959</v>
          </cell>
        </row>
        <row r="1363">
          <cell r="D1363" t="str">
            <v>Djibouti</v>
          </cell>
          <cell r="H1363" t="str">
            <v>Ground Transport</v>
          </cell>
          <cell r="J1363">
            <v>0.43196500286470202</v>
          </cell>
        </row>
        <row r="1364">
          <cell r="D1364" t="str">
            <v>Djibouti</v>
          </cell>
          <cell r="H1364" t="str">
            <v>Residential</v>
          </cell>
          <cell r="J1364">
            <v>119.933246061917</v>
          </cell>
        </row>
        <row r="1365">
          <cell r="D1365" t="str">
            <v>Djibouti</v>
          </cell>
          <cell r="H1365" t="str">
            <v>Industry (incl. Cement Process)</v>
          </cell>
          <cell r="J1365" t="str">
            <v>NULL</v>
          </cell>
        </row>
        <row r="1366">
          <cell r="D1366" t="str">
            <v>Djibouti</v>
          </cell>
          <cell r="H1366" t="e">
            <v>#N/A</v>
          </cell>
          <cell r="J1366" t="str">
            <v>NULL</v>
          </cell>
        </row>
        <row r="1367">
          <cell r="D1367" t="str">
            <v>Djibouti</v>
          </cell>
          <cell r="H1367" t="str">
            <v>Industry (incl. Cement Process)</v>
          </cell>
          <cell r="J1367">
            <v>88.787700000000001</v>
          </cell>
        </row>
        <row r="1368">
          <cell r="D1368" t="str">
            <v>Djibouti</v>
          </cell>
          <cell r="H1368" t="e">
            <v>#N/A</v>
          </cell>
          <cell r="J1368">
            <v>4.51846508615346E-2</v>
          </cell>
        </row>
        <row r="1369">
          <cell r="D1369" t="str">
            <v>Djibouti</v>
          </cell>
          <cell r="H1369" t="e">
            <v>#N/A</v>
          </cell>
          <cell r="J1369">
            <v>0.65645920593469598</v>
          </cell>
        </row>
        <row r="1370">
          <cell r="D1370" t="str">
            <v>Djibouti</v>
          </cell>
          <cell r="H1370" t="e">
            <v>#N/A</v>
          </cell>
          <cell r="J1370">
            <v>0.33031492558963799</v>
          </cell>
        </row>
        <row r="1371">
          <cell r="D1371" t="str">
            <v>Djibouti</v>
          </cell>
          <cell r="H1371" t="e">
            <v>#N/A</v>
          </cell>
          <cell r="J1371">
            <v>0.96829200007138505</v>
          </cell>
        </row>
        <row r="1372">
          <cell r="D1372" t="str">
            <v>Eritrea</v>
          </cell>
          <cell r="H1372" t="str">
            <v>Power</v>
          </cell>
          <cell r="J1372">
            <v>481.71881785701902</v>
          </cell>
        </row>
        <row r="1373">
          <cell r="D1373" t="str">
            <v>Eritrea</v>
          </cell>
          <cell r="H1373" t="str">
            <v>Industry (incl. Cement Process)</v>
          </cell>
          <cell r="J1373" t="str">
            <v>NULL</v>
          </cell>
        </row>
        <row r="1374">
          <cell r="D1374" t="str">
            <v>Eritrea</v>
          </cell>
          <cell r="H1374" t="str">
            <v>Industry (incl. Cement Process)</v>
          </cell>
          <cell r="J1374">
            <v>20.3161671844728</v>
          </cell>
        </row>
        <row r="1375">
          <cell r="D1375" t="str">
            <v>Eritrea</v>
          </cell>
          <cell r="H1375" t="str">
            <v>Ground Transport</v>
          </cell>
          <cell r="J1375">
            <v>193.48703709393101</v>
          </cell>
        </row>
        <row r="1376">
          <cell r="D1376" t="str">
            <v>Eritrea</v>
          </cell>
          <cell r="H1376" t="str">
            <v>Residential</v>
          </cell>
          <cell r="J1376">
            <v>57.062636384158601</v>
          </cell>
        </row>
        <row r="1377">
          <cell r="D1377" t="str">
            <v>Eritrea</v>
          </cell>
          <cell r="H1377" t="e">
            <v>#N/A</v>
          </cell>
          <cell r="J1377" t="str">
            <v>NULL</v>
          </cell>
        </row>
        <row r="1378">
          <cell r="D1378" t="str">
            <v>Eritrea</v>
          </cell>
          <cell r="H1378" t="str">
            <v>Industry (incl. Cement Process)</v>
          </cell>
          <cell r="J1378">
            <v>99.089100000000002</v>
          </cell>
        </row>
        <row r="1379">
          <cell r="D1379" t="str">
            <v>Eritrea</v>
          </cell>
          <cell r="H1379" t="e">
            <v>#N/A</v>
          </cell>
          <cell r="J1379" t="str">
            <v>NULL</v>
          </cell>
        </row>
        <row r="1380">
          <cell r="D1380" t="str">
            <v>Eritrea</v>
          </cell>
          <cell r="H1380" t="e">
            <v>#N/A</v>
          </cell>
          <cell r="J1380">
            <v>0.26790109968987402</v>
          </cell>
        </row>
        <row r="1381">
          <cell r="D1381" t="str">
            <v>Eritrea</v>
          </cell>
          <cell r="H1381" t="e">
            <v>#N/A</v>
          </cell>
          <cell r="J1381">
            <v>0.61739999999999995</v>
          </cell>
        </row>
        <row r="1382">
          <cell r="D1382" t="str">
            <v>Eritrea</v>
          </cell>
          <cell r="H1382" t="e">
            <v>#N/A</v>
          </cell>
          <cell r="J1382">
            <v>3.5999816273402701</v>
          </cell>
        </row>
        <row r="1383">
          <cell r="D1383" t="str">
            <v>Eritrea</v>
          </cell>
          <cell r="H1383" t="e">
            <v>#N/A</v>
          </cell>
          <cell r="J1383">
            <v>0.61275646015845497</v>
          </cell>
        </row>
        <row r="1384">
          <cell r="D1384" t="str">
            <v>Eritrea</v>
          </cell>
          <cell r="H1384" t="e">
            <v>#N/A</v>
          </cell>
          <cell r="J1384" t="str">
            <v>NULL</v>
          </cell>
        </row>
        <row r="1385">
          <cell r="D1385" t="str">
            <v>Ethiopia</v>
          </cell>
          <cell r="H1385" t="str">
            <v>Power</v>
          </cell>
          <cell r="J1385">
            <v>3.4536085991498799</v>
          </cell>
        </row>
        <row r="1386">
          <cell r="D1386" t="str">
            <v>Ethiopia</v>
          </cell>
          <cell r="H1386" t="str">
            <v>Industry (incl. Cement Process)</v>
          </cell>
          <cell r="J1386" t="str">
            <v>NULL</v>
          </cell>
        </row>
        <row r="1387">
          <cell r="D1387" t="str">
            <v>Ethiopia</v>
          </cell>
          <cell r="H1387" t="str">
            <v>Industry (incl. Cement Process)</v>
          </cell>
          <cell r="J1387">
            <v>4053.4450839471801</v>
          </cell>
        </row>
        <row r="1388">
          <cell r="D1388" t="str">
            <v>Ethiopia</v>
          </cell>
          <cell r="H1388" t="str">
            <v>Domestic aviation</v>
          </cell>
          <cell r="J1388">
            <v>378.50343873657198</v>
          </cell>
        </row>
        <row r="1389">
          <cell r="D1389" t="str">
            <v>Ethiopia</v>
          </cell>
          <cell r="H1389" t="str">
            <v>Ground Transport</v>
          </cell>
          <cell r="J1389">
            <v>5412.5081964051196</v>
          </cell>
        </row>
        <row r="1390">
          <cell r="D1390" t="str">
            <v>Ethiopia</v>
          </cell>
          <cell r="H1390" t="str">
            <v>Ground Transport</v>
          </cell>
          <cell r="J1390" t="str">
            <v>NULL</v>
          </cell>
        </row>
        <row r="1391">
          <cell r="D1391" t="str">
            <v>Ethiopia</v>
          </cell>
          <cell r="H1391" t="str">
            <v>Ground Transport</v>
          </cell>
          <cell r="J1391" t="str">
            <v>NULL</v>
          </cell>
        </row>
        <row r="1392">
          <cell r="D1392" t="str">
            <v>Ethiopia</v>
          </cell>
          <cell r="H1392" t="str">
            <v>Residential</v>
          </cell>
          <cell r="J1392">
            <v>2081.4215930544501</v>
          </cell>
        </row>
        <row r="1393">
          <cell r="D1393" t="str">
            <v>Ethiopia</v>
          </cell>
          <cell r="H1393" t="e">
            <v>#N/A</v>
          </cell>
          <cell r="J1393" t="str">
            <v>NULL</v>
          </cell>
        </row>
        <row r="1394">
          <cell r="D1394" t="str">
            <v>Ethiopia</v>
          </cell>
          <cell r="H1394" t="str">
            <v>Industry (incl. Cement Process)</v>
          </cell>
          <cell r="J1394">
            <v>4103.8599999999997</v>
          </cell>
        </row>
        <row r="1395">
          <cell r="D1395" t="str">
            <v>Ethiopia</v>
          </cell>
          <cell r="H1395" t="e">
            <v>#N/A</v>
          </cell>
          <cell r="J1395">
            <v>7.5</v>
          </cell>
        </row>
        <row r="1396">
          <cell r="D1396" t="str">
            <v>Ethiopia</v>
          </cell>
          <cell r="H1396" t="e">
            <v>#N/A</v>
          </cell>
          <cell r="J1396">
            <v>22.773786414255401</v>
          </cell>
        </row>
        <row r="1397">
          <cell r="D1397" t="str">
            <v>Ethiopia</v>
          </cell>
          <cell r="H1397" t="e">
            <v>#N/A</v>
          </cell>
          <cell r="J1397">
            <v>5.1397788583756299</v>
          </cell>
        </row>
        <row r="1398">
          <cell r="D1398" t="str">
            <v>Ethiopia</v>
          </cell>
          <cell r="H1398" t="e">
            <v>#N/A</v>
          </cell>
          <cell r="J1398" t="str">
            <v>NULL</v>
          </cell>
        </row>
        <row r="1399">
          <cell r="D1399" t="str">
            <v>Ethiopia</v>
          </cell>
          <cell r="H1399" t="e">
            <v>#N/A</v>
          </cell>
          <cell r="J1399">
            <v>25.362569667590002</v>
          </cell>
        </row>
        <row r="1400">
          <cell r="D1400" t="str">
            <v>Ethiopia</v>
          </cell>
          <cell r="H1400" t="e">
            <v>#N/A</v>
          </cell>
          <cell r="J1400">
            <v>53.529465225517299</v>
          </cell>
        </row>
        <row r="1401">
          <cell r="D1401" t="str">
            <v>Ethiopia</v>
          </cell>
          <cell r="H1401" t="e">
            <v>#N/A</v>
          </cell>
          <cell r="J1401">
            <v>11.002989050090401</v>
          </cell>
        </row>
        <row r="1402">
          <cell r="D1402" t="str">
            <v>Ethiopia</v>
          </cell>
          <cell r="H1402" t="e">
            <v>#N/A</v>
          </cell>
          <cell r="J1402">
            <v>642.04609045574205</v>
          </cell>
        </row>
        <row r="1403">
          <cell r="D1403" t="str">
            <v>Ethiopia</v>
          </cell>
          <cell r="H1403" t="e">
            <v>#N/A</v>
          </cell>
          <cell r="J1403">
            <v>1.2911129398352199</v>
          </cell>
        </row>
        <row r="1404">
          <cell r="D1404" t="str">
            <v>Kenya</v>
          </cell>
          <cell r="H1404" t="str">
            <v>Power</v>
          </cell>
          <cell r="J1404">
            <v>1943.7054985172299</v>
          </cell>
        </row>
        <row r="1405">
          <cell r="D1405" t="str">
            <v>Kenya</v>
          </cell>
          <cell r="H1405" t="str">
            <v>Industry (incl. Cement Process)</v>
          </cell>
          <cell r="J1405">
            <v>95.261847511924103</v>
          </cell>
        </row>
        <row r="1406">
          <cell r="D1406" t="str">
            <v>Kenya</v>
          </cell>
          <cell r="H1406" t="str">
            <v>Industry (incl. Cement Process)</v>
          </cell>
          <cell r="J1406">
            <v>3898.81587421423</v>
          </cell>
        </row>
        <row r="1407">
          <cell r="D1407" t="str">
            <v>Kenya</v>
          </cell>
          <cell r="H1407" t="str">
            <v>Domestic aviation</v>
          </cell>
          <cell r="J1407">
            <v>64.567458045673106</v>
          </cell>
        </row>
        <row r="1408">
          <cell r="D1408" t="str">
            <v>Kenya</v>
          </cell>
          <cell r="H1408" t="str">
            <v>Ground Transport</v>
          </cell>
          <cell r="J1408">
            <v>9463.0154080254306</v>
          </cell>
        </row>
        <row r="1409">
          <cell r="D1409" t="str">
            <v>Kenya</v>
          </cell>
          <cell r="H1409" t="str">
            <v>Ground Transport</v>
          </cell>
          <cell r="J1409">
            <v>128.66678265947399</v>
          </cell>
        </row>
        <row r="1410">
          <cell r="D1410" t="str">
            <v>Kenya</v>
          </cell>
          <cell r="H1410" t="str">
            <v>Ground Transport</v>
          </cell>
          <cell r="J1410">
            <v>3.3557330518055499</v>
          </cell>
        </row>
        <row r="1411">
          <cell r="D1411" t="str">
            <v>Kenya</v>
          </cell>
          <cell r="H1411" t="str">
            <v>Residential</v>
          </cell>
          <cell r="J1411">
            <v>1477.8780260541801</v>
          </cell>
        </row>
        <row r="1412">
          <cell r="D1412" t="str">
            <v>Kenya</v>
          </cell>
          <cell r="H1412" t="e">
            <v>#N/A</v>
          </cell>
          <cell r="J1412" t="str">
            <v>NULL</v>
          </cell>
        </row>
        <row r="1413">
          <cell r="D1413" t="str">
            <v>Kenya</v>
          </cell>
          <cell r="H1413" t="str">
            <v>Industry (incl. Cement Process)</v>
          </cell>
          <cell r="J1413">
            <v>3316.05</v>
          </cell>
        </row>
        <row r="1414">
          <cell r="D1414" t="str">
            <v>Kenya</v>
          </cell>
          <cell r="H1414" t="e">
            <v>#N/A</v>
          </cell>
          <cell r="J1414" t="str">
            <v>NULL</v>
          </cell>
        </row>
        <row r="1415">
          <cell r="D1415" t="str">
            <v>Kenya</v>
          </cell>
          <cell r="H1415" t="e">
            <v>#N/A</v>
          </cell>
          <cell r="J1415">
            <v>284.71449476723302</v>
          </cell>
        </row>
        <row r="1416">
          <cell r="D1416" t="str">
            <v>Kenya</v>
          </cell>
          <cell r="H1416" t="e">
            <v>#N/A</v>
          </cell>
          <cell r="J1416">
            <v>2.3835861342521798</v>
          </cell>
        </row>
        <row r="1417">
          <cell r="D1417" t="str">
            <v>Kenya</v>
          </cell>
          <cell r="H1417" t="e">
            <v>#N/A</v>
          </cell>
          <cell r="J1417">
            <v>0.8</v>
          </cell>
        </row>
        <row r="1418">
          <cell r="D1418" t="str">
            <v>Kenya</v>
          </cell>
          <cell r="H1418" t="e">
            <v>#N/A</v>
          </cell>
          <cell r="J1418">
            <v>30.634934399999999</v>
          </cell>
        </row>
        <row r="1419">
          <cell r="D1419" t="str">
            <v>Kenya</v>
          </cell>
          <cell r="H1419" t="e">
            <v>#N/A</v>
          </cell>
          <cell r="J1419">
            <v>26.8053025247075</v>
          </cell>
        </row>
        <row r="1420">
          <cell r="D1420" t="str">
            <v>Kenya</v>
          </cell>
          <cell r="H1420" t="e">
            <v>#N/A</v>
          </cell>
          <cell r="J1420">
            <v>79.642229851505903</v>
          </cell>
        </row>
        <row r="1421">
          <cell r="D1421" t="str">
            <v>Kenya</v>
          </cell>
          <cell r="H1421" t="e">
            <v>#N/A</v>
          </cell>
          <cell r="J1421">
            <v>10.775623248977601</v>
          </cell>
        </row>
        <row r="1422">
          <cell r="D1422" t="str">
            <v>Kenya</v>
          </cell>
          <cell r="H1422" t="e">
            <v>#N/A</v>
          </cell>
          <cell r="J1422">
            <v>102.032967207296</v>
          </cell>
        </row>
        <row r="1423">
          <cell r="D1423" t="str">
            <v>Kenya</v>
          </cell>
          <cell r="H1423" t="e">
            <v>#N/A</v>
          </cell>
          <cell r="J1423">
            <v>27.121649507784301</v>
          </cell>
        </row>
        <row r="1424">
          <cell r="D1424" t="str">
            <v>Kenya</v>
          </cell>
          <cell r="H1424" t="e">
            <v>#N/A</v>
          </cell>
          <cell r="J1424">
            <v>1.2155922903232601</v>
          </cell>
        </row>
        <row r="1425">
          <cell r="D1425" t="str">
            <v>Madagascar</v>
          </cell>
          <cell r="H1425" t="str">
            <v>Power</v>
          </cell>
          <cell r="J1425">
            <v>2066.7610894232398</v>
          </cell>
        </row>
        <row r="1426">
          <cell r="D1426" t="str">
            <v>Madagascar</v>
          </cell>
          <cell r="H1426" t="str">
            <v>Industry (incl. Cement Process)</v>
          </cell>
          <cell r="J1426" t="str">
            <v>NULL</v>
          </cell>
        </row>
        <row r="1427">
          <cell r="D1427" t="str">
            <v>Madagascar</v>
          </cell>
          <cell r="H1427" t="str">
            <v>Industry (incl. Cement Process)</v>
          </cell>
          <cell r="J1427">
            <v>503.10075668282002</v>
          </cell>
        </row>
        <row r="1428">
          <cell r="D1428" t="str">
            <v>Madagascar</v>
          </cell>
          <cell r="H1428" t="str">
            <v>Domestic aviation</v>
          </cell>
          <cell r="J1428">
            <v>44.022996959939498</v>
          </cell>
        </row>
        <row r="1429">
          <cell r="D1429" t="str">
            <v>Madagascar</v>
          </cell>
          <cell r="H1429" t="str">
            <v>Ground Transport</v>
          </cell>
          <cell r="J1429">
            <v>1151.6565577352501</v>
          </cell>
        </row>
        <row r="1430">
          <cell r="D1430" t="str">
            <v>Madagascar</v>
          </cell>
          <cell r="H1430" t="str">
            <v>Ground Transport</v>
          </cell>
          <cell r="J1430">
            <v>5.4408940896194897</v>
          </cell>
        </row>
        <row r="1431">
          <cell r="D1431" t="str">
            <v>Madagascar</v>
          </cell>
          <cell r="H1431" t="str">
            <v>Ground Transport</v>
          </cell>
          <cell r="J1431">
            <v>1.0869280052812</v>
          </cell>
        </row>
        <row r="1432">
          <cell r="D1432" t="str">
            <v>Madagascar</v>
          </cell>
          <cell r="H1432" t="str">
            <v>Residential</v>
          </cell>
          <cell r="J1432">
            <v>471.65257199742098</v>
          </cell>
        </row>
        <row r="1433">
          <cell r="D1433" t="str">
            <v>Madagascar</v>
          </cell>
          <cell r="H1433" t="str">
            <v>Industry (incl. Cement Process)</v>
          </cell>
          <cell r="J1433" t="str">
            <v>NULL</v>
          </cell>
        </row>
        <row r="1434">
          <cell r="D1434" t="str">
            <v>Madagascar</v>
          </cell>
          <cell r="H1434" t="e">
            <v>#N/A</v>
          </cell>
          <cell r="J1434" t="str">
            <v>NULL</v>
          </cell>
        </row>
        <row r="1435">
          <cell r="D1435" t="str">
            <v>Madagascar</v>
          </cell>
          <cell r="H1435" t="str">
            <v>Industry (incl. Cement Process)</v>
          </cell>
          <cell r="J1435">
            <v>118.711</v>
          </cell>
        </row>
        <row r="1436">
          <cell r="D1436" t="str">
            <v>Madagascar</v>
          </cell>
          <cell r="H1436" t="e">
            <v>#N/A</v>
          </cell>
          <cell r="J1436">
            <v>1.2551592740869699</v>
          </cell>
        </row>
        <row r="1437">
          <cell r="D1437" t="str">
            <v>Madagascar</v>
          </cell>
          <cell r="H1437" t="e">
            <v>#N/A</v>
          </cell>
          <cell r="J1437">
            <v>2.5280718522280599</v>
          </cell>
        </row>
        <row r="1438">
          <cell r="D1438" t="str">
            <v>Madagascar</v>
          </cell>
          <cell r="H1438" t="e">
            <v>#N/A</v>
          </cell>
          <cell r="J1438">
            <v>13.660444252472301</v>
          </cell>
        </row>
        <row r="1439">
          <cell r="D1439" t="str">
            <v>Madagascar</v>
          </cell>
          <cell r="H1439" t="e">
            <v>#N/A</v>
          </cell>
          <cell r="J1439">
            <v>51.087336368022498</v>
          </cell>
        </row>
        <row r="1440">
          <cell r="D1440" t="str">
            <v>Madagascar</v>
          </cell>
          <cell r="H1440" t="e">
            <v>#N/A</v>
          </cell>
          <cell r="J1440" t="str">
            <v>NULL</v>
          </cell>
        </row>
        <row r="1441">
          <cell r="D1441" t="str">
            <v>Mauritius</v>
          </cell>
          <cell r="H1441" t="str">
            <v>Power</v>
          </cell>
          <cell r="J1441">
            <v>2733.2311495619101</v>
          </cell>
        </row>
        <row r="1442">
          <cell r="D1442" t="str">
            <v>Mauritius</v>
          </cell>
          <cell r="H1442" t="str">
            <v>Industry (incl. Cement Process)</v>
          </cell>
          <cell r="J1442">
            <v>284.58339590267599</v>
          </cell>
        </row>
        <row r="1443">
          <cell r="D1443" t="str">
            <v>Mauritius</v>
          </cell>
          <cell r="H1443" t="str">
            <v>Domestic aviation</v>
          </cell>
          <cell r="J1443">
            <v>17.282176961833201</v>
          </cell>
        </row>
        <row r="1444">
          <cell r="D1444" t="str">
            <v>Mauritius</v>
          </cell>
          <cell r="H1444" t="str">
            <v>Ground Transport</v>
          </cell>
          <cell r="J1444">
            <v>1075.32052899058</v>
          </cell>
        </row>
        <row r="1445">
          <cell r="D1445" t="str">
            <v>Mauritius</v>
          </cell>
          <cell r="H1445" t="str">
            <v>Ground Transport</v>
          </cell>
          <cell r="J1445">
            <v>23.9723554048702</v>
          </cell>
        </row>
        <row r="1446">
          <cell r="D1446" t="str">
            <v>Mauritius</v>
          </cell>
          <cell r="H1446" t="str">
            <v>Ground Transport</v>
          </cell>
          <cell r="J1446">
            <v>9.7118989957325805</v>
          </cell>
        </row>
        <row r="1447">
          <cell r="D1447" t="str">
            <v>Mauritius</v>
          </cell>
          <cell r="H1447" t="str">
            <v>Residential</v>
          </cell>
          <cell r="J1447">
            <v>214.08373749173299</v>
          </cell>
        </row>
        <row r="1448">
          <cell r="D1448" t="str">
            <v>Mauritius</v>
          </cell>
          <cell r="H1448" t="e">
            <v>#N/A</v>
          </cell>
          <cell r="J1448">
            <v>7.5</v>
          </cell>
        </row>
        <row r="1449">
          <cell r="D1449" t="str">
            <v>Mauritius</v>
          </cell>
          <cell r="H1449" t="e">
            <v>#N/A</v>
          </cell>
          <cell r="J1449">
            <v>6.4083276573258893E-2</v>
          </cell>
        </row>
        <row r="1450">
          <cell r="D1450" t="str">
            <v>Mauritius</v>
          </cell>
          <cell r="H1450" t="e">
            <v>#N/A</v>
          </cell>
          <cell r="J1450">
            <v>7.4680704000000002</v>
          </cell>
        </row>
        <row r="1451">
          <cell r="D1451" t="str">
            <v>Mauritius</v>
          </cell>
          <cell r="H1451" t="e">
            <v>#N/A</v>
          </cell>
          <cell r="J1451">
            <v>2.9363895381263601</v>
          </cell>
        </row>
        <row r="1452">
          <cell r="D1452" t="str">
            <v>Mauritius</v>
          </cell>
          <cell r="H1452" t="e">
            <v>#N/A</v>
          </cell>
          <cell r="J1452" t="str">
            <v>NULL</v>
          </cell>
        </row>
        <row r="1453">
          <cell r="D1453" t="str">
            <v>Mauritius</v>
          </cell>
          <cell r="H1453" t="e">
            <v>#N/A</v>
          </cell>
          <cell r="J1453">
            <v>7.6377267795181698</v>
          </cell>
        </row>
        <row r="1454">
          <cell r="D1454" t="str">
            <v>Mauritius</v>
          </cell>
          <cell r="H1454" t="e">
            <v>#N/A</v>
          </cell>
          <cell r="J1454" t="str">
            <v>NULL</v>
          </cell>
        </row>
        <row r="1455">
          <cell r="D1455" t="str">
            <v>Mauritius</v>
          </cell>
          <cell r="H1455" t="e">
            <v>#N/A</v>
          </cell>
          <cell r="J1455">
            <v>5.1811813820509402E-2</v>
          </cell>
        </row>
        <row r="1456">
          <cell r="D1456" t="str">
            <v>Reunion</v>
          </cell>
          <cell r="H1456" t="str">
            <v>Power</v>
          </cell>
          <cell r="J1456">
            <v>666.41790344817002</v>
          </cell>
        </row>
        <row r="1457">
          <cell r="D1457" t="str">
            <v>Reunion</v>
          </cell>
          <cell r="H1457" t="str">
            <v>Industry (incl. Cement Process)</v>
          </cell>
          <cell r="J1457" t="str">
            <v>NULL</v>
          </cell>
        </row>
        <row r="1458">
          <cell r="D1458" t="str">
            <v>Reunion</v>
          </cell>
          <cell r="H1458" t="str">
            <v>Industry (incl. Cement Process)</v>
          </cell>
          <cell r="J1458">
            <v>398.69136139135901</v>
          </cell>
        </row>
        <row r="1459">
          <cell r="D1459" t="str">
            <v>Reunion</v>
          </cell>
          <cell r="H1459" t="str">
            <v>Domestic aviation</v>
          </cell>
          <cell r="J1459">
            <v>52.184108309030599</v>
          </cell>
        </row>
        <row r="1460">
          <cell r="D1460" t="str">
            <v>Reunion</v>
          </cell>
          <cell r="H1460" t="str">
            <v>Ground Transport</v>
          </cell>
          <cell r="J1460">
            <v>1365.1578787965</v>
          </cell>
        </row>
        <row r="1461">
          <cell r="D1461" t="str">
            <v>Reunion</v>
          </cell>
          <cell r="H1461" t="str">
            <v>Ground Transport</v>
          </cell>
          <cell r="J1461">
            <v>6.4495541738183704</v>
          </cell>
        </row>
        <row r="1462">
          <cell r="D1462" t="str">
            <v>Reunion</v>
          </cell>
          <cell r="H1462" t="str">
            <v>Ground Transport</v>
          </cell>
          <cell r="J1462">
            <v>1.2884237334241799</v>
          </cell>
        </row>
        <row r="1463">
          <cell r="D1463" t="str">
            <v>Reunion</v>
          </cell>
          <cell r="H1463" t="str">
            <v>Residential</v>
          </cell>
          <cell r="J1463">
            <v>357.72413274925998</v>
          </cell>
        </row>
        <row r="1464">
          <cell r="D1464" t="str">
            <v>Reunion</v>
          </cell>
          <cell r="H1464" t="str">
            <v>Industry (incl. Cement Process)</v>
          </cell>
          <cell r="J1464" t="str">
            <v>NULL</v>
          </cell>
        </row>
        <row r="1465">
          <cell r="D1465" t="str">
            <v>Reunion</v>
          </cell>
          <cell r="H1465" t="e">
            <v>#N/A</v>
          </cell>
          <cell r="J1465" t="str">
            <v>NULL</v>
          </cell>
        </row>
        <row r="1466">
          <cell r="D1466" t="str">
            <v>Reunion</v>
          </cell>
          <cell r="H1466" t="str">
            <v>Industry (incl. Cement Process)</v>
          </cell>
          <cell r="J1466">
            <v>123.616</v>
          </cell>
        </row>
        <row r="1467">
          <cell r="D1467" t="str">
            <v>Reunion</v>
          </cell>
          <cell r="H1467" t="e">
            <v>#N/A</v>
          </cell>
          <cell r="J1467">
            <v>4.3521353819181E-2</v>
          </cell>
        </row>
        <row r="1468">
          <cell r="D1468" t="str">
            <v>Reunion</v>
          </cell>
          <cell r="H1468" t="e">
            <v>#N/A</v>
          </cell>
          <cell r="J1468">
            <v>2.3258520361863599</v>
          </cell>
        </row>
        <row r="1469">
          <cell r="D1469" t="str">
            <v>Reunion</v>
          </cell>
          <cell r="H1469" t="e">
            <v>#N/A</v>
          </cell>
          <cell r="J1469">
            <v>1.7328365421096901</v>
          </cell>
        </row>
        <row r="1470">
          <cell r="D1470" t="str">
            <v>Reunion</v>
          </cell>
          <cell r="H1470" t="e">
            <v>#N/A</v>
          </cell>
          <cell r="J1470">
            <v>4.53403850006098</v>
          </cell>
        </row>
        <row r="1471">
          <cell r="D1471" t="str">
            <v>Reunion</v>
          </cell>
          <cell r="H1471" t="e">
            <v>#N/A</v>
          </cell>
          <cell r="J1471" t="str">
            <v>NULL</v>
          </cell>
        </row>
        <row r="1472">
          <cell r="D1472" t="str">
            <v>Rwanda</v>
          </cell>
          <cell r="H1472" t="str">
            <v>Power</v>
          </cell>
          <cell r="J1472">
            <v>208.34977637474299</v>
          </cell>
        </row>
        <row r="1473">
          <cell r="D1473" t="str">
            <v>Rwanda</v>
          </cell>
          <cell r="H1473" t="str">
            <v>Industry (incl. Cement Process)</v>
          </cell>
          <cell r="J1473" t="str">
            <v>NULL</v>
          </cell>
        </row>
        <row r="1474">
          <cell r="D1474" t="str">
            <v>Rwanda</v>
          </cell>
          <cell r="H1474" t="str">
            <v>Industry (incl. Cement Process)</v>
          </cell>
          <cell r="J1474">
            <v>124.647161646367</v>
          </cell>
        </row>
        <row r="1475">
          <cell r="D1475" t="str">
            <v>Rwanda</v>
          </cell>
          <cell r="H1475" t="str">
            <v>Domestic aviation</v>
          </cell>
          <cell r="J1475">
            <v>16.314871960037699</v>
          </cell>
        </row>
        <row r="1476">
          <cell r="D1476" t="str">
            <v>Rwanda</v>
          </cell>
          <cell r="H1476" t="str">
            <v>Ground Transport</v>
          </cell>
          <cell r="J1476">
            <v>426.80407669312598</v>
          </cell>
        </row>
        <row r="1477">
          <cell r="D1477" t="str">
            <v>Rwanda</v>
          </cell>
          <cell r="H1477" t="str">
            <v>Ground Transport</v>
          </cell>
          <cell r="J1477">
            <v>2.0163864641628702</v>
          </cell>
        </row>
        <row r="1478">
          <cell r="D1478" t="str">
            <v>Rwanda</v>
          </cell>
          <cell r="H1478" t="str">
            <v>Ground Transport</v>
          </cell>
          <cell r="J1478">
            <v>0.40281272066574902</v>
          </cell>
        </row>
        <row r="1479">
          <cell r="D1479" t="str">
            <v>Rwanda</v>
          </cell>
          <cell r="H1479" t="str">
            <v>Residential</v>
          </cell>
          <cell r="J1479">
            <v>111.83931679851899</v>
          </cell>
        </row>
        <row r="1480">
          <cell r="D1480" t="str">
            <v>Rwanda</v>
          </cell>
          <cell r="H1480" t="str">
            <v>Industry (incl. Cement Process)</v>
          </cell>
          <cell r="J1480" t="str">
            <v>NULL</v>
          </cell>
        </row>
        <row r="1481">
          <cell r="D1481" t="str">
            <v>Rwanda</v>
          </cell>
          <cell r="H1481" t="e">
            <v>#N/A</v>
          </cell>
          <cell r="J1481" t="str">
            <v>NULL</v>
          </cell>
        </row>
        <row r="1482">
          <cell r="D1482" t="str">
            <v>Rwanda</v>
          </cell>
          <cell r="H1482" t="str">
            <v>Industry (incl. Cement Process)</v>
          </cell>
          <cell r="J1482">
            <v>197.68799999999999</v>
          </cell>
        </row>
        <row r="1483">
          <cell r="D1483" t="str">
            <v>Rwanda</v>
          </cell>
          <cell r="H1483" t="e">
            <v>#N/A</v>
          </cell>
          <cell r="J1483">
            <v>0.59979060122958605</v>
          </cell>
        </row>
        <row r="1484">
          <cell r="D1484" t="str">
            <v>Rwanda</v>
          </cell>
          <cell r="H1484" t="e">
            <v>#N/A</v>
          </cell>
          <cell r="J1484">
            <v>0.94568398331549297</v>
          </cell>
        </row>
        <row r="1485">
          <cell r="D1485" t="str">
            <v>Rwanda</v>
          </cell>
          <cell r="H1485" t="e">
            <v>#N/A</v>
          </cell>
          <cell r="J1485">
            <v>6.5675871838812698</v>
          </cell>
        </row>
        <row r="1486">
          <cell r="D1486" t="str">
            <v>Rwanda</v>
          </cell>
          <cell r="H1486" t="e">
            <v>#N/A</v>
          </cell>
          <cell r="J1486">
            <v>2.9641075199999999E-2</v>
          </cell>
        </row>
        <row r="1487">
          <cell r="D1487" t="str">
            <v>Rwanda</v>
          </cell>
          <cell r="H1487" t="e">
            <v>#N/A</v>
          </cell>
          <cell r="J1487">
            <v>21.5266744066633</v>
          </cell>
        </row>
        <row r="1488">
          <cell r="D1488" t="str">
            <v>Rwanda</v>
          </cell>
          <cell r="H1488" t="e">
            <v>#N/A</v>
          </cell>
          <cell r="J1488" t="str">
            <v>NULL</v>
          </cell>
        </row>
        <row r="1489">
          <cell r="D1489" t="str">
            <v>Sudan</v>
          </cell>
          <cell r="H1489" t="str">
            <v>Power</v>
          </cell>
          <cell r="J1489">
            <v>4679.9055659013602</v>
          </cell>
        </row>
        <row r="1490">
          <cell r="D1490" t="str">
            <v>Sudan</v>
          </cell>
          <cell r="H1490" t="str">
            <v>Industry (incl. Cement Process)</v>
          </cell>
          <cell r="J1490">
            <v>271.66740129126703</v>
          </cell>
        </row>
        <row r="1491">
          <cell r="D1491" t="str">
            <v>Sudan</v>
          </cell>
          <cell r="H1491" t="str">
            <v>Industry (incl. Cement Process)</v>
          </cell>
          <cell r="J1491">
            <v>1991.54443326055</v>
          </cell>
        </row>
        <row r="1492">
          <cell r="D1492" t="str">
            <v>Sudan</v>
          </cell>
          <cell r="H1492" t="str">
            <v>Domestic aviation</v>
          </cell>
          <cell r="J1492">
            <v>20.769592186915201</v>
          </cell>
        </row>
        <row r="1493">
          <cell r="D1493" t="str">
            <v>Sudan</v>
          </cell>
          <cell r="H1493" t="str">
            <v>Ground Transport</v>
          </cell>
          <cell r="J1493">
            <v>9429.9927177021</v>
          </cell>
        </row>
        <row r="1494">
          <cell r="D1494" t="str">
            <v>Sudan</v>
          </cell>
          <cell r="H1494" t="str">
            <v>Ground Transport</v>
          </cell>
          <cell r="J1494">
            <v>59.112928580797899</v>
          </cell>
        </row>
        <row r="1495">
          <cell r="D1495" t="str">
            <v>Sudan</v>
          </cell>
          <cell r="H1495" t="str">
            <v>Ground Transport</v>
          </cell>
          <cell r="J1495">
            <v>6.9875336773497496</v>
          </cell>
        </row>
        <row r="1496">
          <cell r="D1496" t="str">
            <v>Sudan</v>
          </cell>
          <cell r="H1496" t="str">
            <v>Residential</v>
          </cell>
          <cell r="J1496">
            <v>1749.6239709860899</v>
          </cell>
        </row>
        <row r="1497">
          <cell r="D1497" t="str">
            <v>Sudan</v>
          </cell>
          <cell r="H1497" t="e">
            <v>#N/A</v>
          </cell>
          <cell r="J1497">
            <v>618.78320054414496</v>
          </cell>
        </row>
        <row r="1498">
          <cell r="D1498" t="str">
            <v>Sudan</v>
          </cell>
          <cell r="H1498" t="str">
            <v>Industry (incl. Cement Process)</v>
          </cell>
          <cell r="J1498">
            <v>1984.23</v>
          </cell>
        </row>
        <row r="1499">
          <cell r="D1499" t="str">
            <v>Sudan</v>
          </cell>
          <cell r="H1499" t="e">
            <v>#N/A</v>
          </cell>
          <cell r="J1499">
            <v>2.7216789114931799</v>
          </cell>
        </row>
        <row r="1500">
          <cell r="D1500" t="str">
            <v>Sudan</v>
          </cell>
          <cell r="H1500" t="e">
            <v>#N/A</v>
          </cell>
          <cell r="J1500">
            <v>13.492992996</v>
          </cell>
        </row>
        <row r="1501">
          <cell r="D1501" t="str">
            <v>Sudan</v>
          </cell>
          <cell r="H1501" t="e">
            <v>#N/A</v>
          </cell>
          <cell r="J1501">
            <v>24.4623711958175</v>
          </cell>
        </row>
        <row r="1502">
          <cell r="D1502" t="str">
            <v>Sudan</v>
          </cell>
          <cell r="H1502" t="e">
            <v>#N/A</v>
          </cell>
          <cell r="J1502">
            <v>136.05371044232101</v>
          </cell>
        </row>
        <row r="1503">
          <cell r="D1503" t="str">
            <v>Sudan</v>
          </cell>
          <cell r="H1503" t="e">
            <v>#N/A</v>
          </cell>
          <cell r="J1503">
            <v>103.245279606305</v>
          </cell>
        </row>
        <row r="1504">
          <cell r="D1504" t="str">
            <v>Somalia</v>
          </cell>
          <cell r="H1504" t="str">
            <v>Power</v>
          </cell>
          <cell r="J1504">
            <v>212.365269151657</v>
          </cell>
        </row>
        <row r="1505">
          <cell r="D1505" t="str">
            <v>Somalia</v>
          </cell>
          <cell r="H1505" t="str">
            <v>Industry (incl. Cement Process)</v>
          </cell>
          <cell r="J1505" t="str">
            <v>NULL</v>
          </cell>
        </row>
        <row r="1506">
          <cell r="D1506" t="str">
            <v>Somalia</v>
          </cell>
          <cell r="H1506" t="str">
            <v>Industry (incl. Cement Process)</v>
          </cell>
          <cell r="J1506">
            <v>127.049709869946</v>
          </cell>
        </row>
        <row r="1507">
          <cell r="D1507" t="str">
            <v>Somalia</v>
          </cell>
          <cell r="H1507" t="str">
            <v>Domestic aviation</v>
          </cell>
          <cell r="J1507">
            <v>16.629345977153399</v>
          </cell>
        </row>
        <row r="1508">
          <cell r="D1508" t="str">
            <v>Somalia</v>
          </cell>
          <cell r="H1508" t="str">
            <v>Ground Transport</v>
          </cell>
          <cell r="J1508">
            <v>435.02971615603298</v>
          </cell>
        </row>
        <row r="1509">
          <cell r="D1509" t="str">
            <v>Somalia</v>
          </cell>
          <cell r="H1509" t="str">
            <v>Ground Transport</v>
          </cell>
          <cell r="J1509">
            <v>2.05525642705835</v>
          </cell>
        </row>
        <row r="1510">
          <cell r="D1510" t="str">
            <v>Somalia</v>
          </cell>
          <cell r="H1510" t="str">
            <v>Ground Transport</v>
          </cell>
          <cell r="J1510">
            <v>0.41057654023186002</v>
          </cell>
        </row>
        <row r="1511">
          <cell r="D1511" t="str">
            <v>Somalia</v>
          </cell>
          <cell r="H1511" t="str">
            <v>Residential</v>
          </cell>
          <cell r="J1511">
            <v>113.99494475463401</v>
          </cell>
        </row>
        <row r="1512">
          <cell r="D1512" t="str">
            <v>Somalia</v>
          </cell>
          <cell r="H1512" t="str">
            <v>Industry (incl. Cement Process)</v>
          </cell>
          <cell r="J1512" t="str">
            <v>NULL</v>
          </cell>
        </row>
        <row r="1513">
          <cell r="D1513" t="str">
            <v>Somalia</v>
          </cell>
          <cell r="H1513" t="e">
            <v>#N/A</v>
          </cell>
          <cell r="J1513" t="str">
            <v>NULL</v>
          </cell>
        </row>
        <row r="1514">
          <cell r="D1514" t="str">
            <v>Somalia</v>
          </cell>
          <cell r="H1514" t="e">
            <v>#N/A</v>
          </cell>
          <cell r="J1514">
            <v>0.55302233920161104</v>
          </cell>
        </row>
        <row r="1515">
          <cell r="D1515" t="str">
            <v>Somalia</v>
          </cell>
          <cell r="H1515" t="e">
            <v>#N/A</v>
          </cell>
          <cell r="J1515" t="str">
            <v>NULL</v>
          </cell>
        </row>
        <row r="1516">
          <cell r="D1516" t="str">
            <v>Somalia</v>
          </cell>
          <cell r="H1516" t="e">
            <v>#N/A</v>
          </cell>
          <cell r="J1516">
            <v>0.83052077254406398</v>
          </cell>
        </row>
        <row r="1517">
          <cell r="D1517" t="str">
            <v>Somalia</v>
          </cell>
          <cell r="H1517" t="e">
            <v>#N/A</v>
          </cell>
          <cell r="J1517">
            <v>8.2537085958716201</v>
          </cell>
        </row>
        <row r="1518">
          <cell r="D1518" t="str">
            <v>Somalia</v>
          </cell>
          <cell r="H1518" t="e">
            <v>#N/A</v>
          </cell>
          <cell r="J1518">
            <v>26.300670009354</v>
          </cell>
        </row>
        <row r="1519">
          <cell r="D1519" t="str">
            <v>Somalia</v>
          </cell>
          <cell r="H1519" t="e">
            <v>#N/A</v>
          </cell>
          <cell r="J1519" t="str">
            <v>NULL</v>
          </cell>
        </row>
        <row r="1520">
          <cell r="D1520" t="str">
            <v>Seychelles</v>
          </cell>
          <cell r="H1520" t="str">
            <v>Power</v>
          </cell>
          <cell r="J1520">
            <v>228.97728095547299</v>
          </cell>
        </row>
        <row r="1521">
          <cell r="D1521" t="str">
            <v>Seychelles</v>
          </cell>
          <cell r="H1521" t="str">
            <v>Industry (incl. Cement Process)</v>
          </cell>
          <cell r="J1521" t="str">
            <v>NULL</v>
          </cell>
        </row>
        <row r="1522">
          <cell r="D1522" t="str">
            <v>Seychelles</v>
          </cell>
          <cell r="H1522" t="str">
            <v>Industry (incl. Cement Process)</v>
          </cell>
          <cell r="J1522">
            <v>136.98834880141601</v>
          </cell>
        </row>
        <row r="1523">
          <cell r="D1523" t="str">
            <v>Seychelles</v>
          </cell>
          <cell r="H1523" t="str">
            <v>Domestic aviation</v>
          </cell>
          <cell r="J1523">
            <v>17.9302247262424</v>
          </cell>
        </row>
        <row r="1524">
          <cell r="D1524" t="str">
            <v>Seychelles</v>
          </cell>
          <cell r="H1524" t="str">
            <v>Ground Transport</v>
          </cell>
          <cell r="J1524">
            <v>469.06147852924698</v>
          </cell>
        </row>
        <row r="1525">
          <cell r="D1525" t="str">
            <v>Seychelles</v>
          </cell>
          <cell r="H1525" t="str">
            <v>Ground Transport</v>
          </cell>
          <cell r="J1525">
            <v>2.2160411301929801</v>
          </cell>
        </row>
        <row r="1526">
          <cell r="D1526" t="str">
            <v>Seychelles</v>
          </cell>
          <cell r="H1526" t="str">
            <v>Ground Transport</v>
          </cell>
          <cell r="J1526">
            <v>0.44269446070702201</v>
          </cell>
        </row>
        <row r="1527">
          <cell r="D1527" t="str">
            <v>Seychelles</v>
          </cell>
          <cell r="H1527" t="str">
            <v>Residential</v>
          </cell>
          <cell r="J1527">
            <v>122.912301692048</v>
          </cell>
        </row>
        <row r="1528">
          <cell r="D1528" t="str">
            <v>Seychelles</v>
          </cell>
          <cell r="H1528" t="str">
            <v>Industry (incl. Cement Process)</v>
          </cell>
          <cell r="J1528" t="str">
            <v>NULL</v>
          </cell>
        </row>
        <row r="1529">
          <cell r="D1529" t="str">
            <v>Seychelles</v>
          </cell>
          <cell r="H1529" t="e">
            <v>#N/A</v>
          </cell>
          <cell r="J1529" t="str">
            <v>NULL</v>
          </cell>
        </row>
        <row r="1530">
          <cell r="D1530" t="str">
            <v>Seychelles</v>
          </cell>
          <cell r="H1530" t="e">
            <v>#N/A</v>
          </cell>
          <cell r="J1530">
            <v>4.8838768203802998E-3</v>
          </cell>
        </row>
        <row r="1531">
          <cell r="D1531" t="str">
            <v>Seychelles</v>
          </cell>
          <cell r="H1531" t="e">
            <v>#N/A</v>
          </cell>
          <cell r="J1531">
            <v>0.83891014365065997</v>
          </cell>
        </row>
        <row r="1532">
          <cell r="D1532" t="str">
            <v>Seychelles</v>
          </cell>
          <cell r="H1532" t="e">
            <v>#N/A</v>
          </cell>
          <cell r="J1532">
            <v>0.17250579500142299</v>
          </cell>
        </row>
        <row r="1533">
          <cell r="D1533" t="str">
            <v>Seychelles</v>
          </cell>
          <cell r="H1533" t="e">
            <v>#N/A</v>
          </cell>
          <cell r="J1533">
            <v>0.51636498000002096</v>
          </cell>
        </row>
        <row r="1534">
          <cell r="D1534" t="str">
            <v>Seychelles</v>
          </cell>
          <cell r="H1534" t="e">
            <v>#N/A</v>
          </cell>
          <cell r="J1534" t="str">
            <v>NULL</v>
          </cell>
        </row>
        <row r="1535">
          <cell r="D1535" t="str">
            <v>Uganda</v>
          </cell>
          <cell r="H1535" t="str">
            <v>Power</v>
          </cell>
          <cell r="J1535">
            <v>950.06807876681205</v>
          </cell>
        </row>
        <row r="1536">
          <cell r="D1536" t="str">
            <v>Uganda</v>
          </cell>
          <cell r="H1536" t="str">
            <v>Industry (incl. Cement Process)</v>
          </cell>
          <cell r="J1536" t="str">
            <v>NULL</v>
          </cell>
        </row>
        <row r="1537">
          <cell r="D1537" t="str">
            <v>Uganda</v>
          </cell>
          <cell r="H1537" t="str">
            <v>Industry (incl. Cement Process)</v>
          </cell>
          <cell r="J1537">
            <v>568.38707873904502</v>
          </cell>
        </row>
        <row r="1538">
          <cell r="D1538" t="str">
            <v>Uganda</v>
          </cell>
          <cell r="H1538" t="str">
            <v>Domestic aviation</v>
          </cell>
          <cell r="J1538">
            <v>74.395408392220801</v>
          </cell>
        </row>
        <row r="1539">
          <cell r="D1539" t="str">
            <v>Uganda</v>
          </cell>
          <cell r="H1539" t="str">
            <v>Ground Transport</v>
          </cell>
          <cell r="J1539">
            <v>1946.21211801342</v>
          </cell>
        </row>
        <row r="1540">
          <cell r="D1540" t="str">
            <v>Uganda</v>
          </cell>
          <cell r="H1540" t="str">
            <v>Ground Transport</v>
          </cell>
          <cell r="J1540">
            <v>9.1947085619472002</v>
          </cell>
        </row>
        <row r="1541">
          <cell r="D1541" t="str">
            <v>Uganda</v>
          </cell>
          <cell r="H1541" t="str">
            <v>Ground Transport</v>
          </cell>
          <cell r="J1541">
            <v>1.83680861075961</v>
          </cell>
        </row>
        <row r="1542">
          <cell r="D1542" t="str">
            <v>Uganda</v>
          </cell>
          <cell r="H1542" t="str">
            <v>Residential</v>
          </cell>
          <cell r="J1542">
            <v>509.98341471545302</v>
          </cell>
        </row>
        <row r="1543">
          <cell r="D1543" t="str">
            <v>Uganda</v>
          </cell>
          <cell r="H1543" t="str">
            <v>Industry (incl. Cement Process)</v>
          </cell>
          <cell r="J1543" t="str">
            <v>NULL</v>
          </cell>
        </row>
        <row r="1544">
          <cell r="D1544" t="str">
            <v>Uganda</v>
          </cell>
          <cell r="H1544" t="e">
            <v>#N/A</v>
          </cell>
          <cell r="J1544" t="str">
            <v>NULL</v>
          </cell>
        </row>
        <row r="1545">
          <cell r="D1545" t="str">
            <v>Uganda</v>
          </cell>
          <cell r="H1545" t="str">
            <v>Industry (incl. Cement Process)</v>
          </cell>
          <cell r="J1545">
            <v>1233.22</v>
          </cell>
        </row>
        <row r="1546">
          <cell r="D1546" t="str">
            <v>Uganda</v>
          </cell>
          <cell r="H1546" t="e">
            <v>#N/A</v>
          </cell>
          <cell r="J1546">
            <v>7.5</v>
          </cell>
        </row>
        <row r="1547">
          <cell r="D1547" t="str">
            <v>Uganda</v>
          </cell>
          <cell r="H1547" t="e">
            <v>#N/A</v>
          </cell>
          <cell r="J1547">
            <v>2.0320023779327698</v>
          </cell>
        </row>
        <row r="1548">
          <cell r="D1548" t="str">
            <v>Uganda</v>
          </cell>
          <cell r="H1548" t="e">
            <v>#N/A</v>
          </cell>
          <cell r="J1548">
            <v>1.2</v>
          </cell>
        </row>
        <row r="1549">
          <cell r="D1549" t="str">
            <v>Uganda</v>
          </cell>
          <cell r="H1549" t="e">
            <v>#N/A</v>
          </cell>
          <cell r="J1549">
            <v>4.0917658807250099</v>
          </cell>
        </row>
        <row r="1550">
          <cell r="D1550" t="str">
            <v>Uganda</v>
          </cell>
          <cell r="H1550" t="e">
            <v>#N/A</v>
          </cell>
          <cell r="J1550">
            <v>22.8999658264859</v>
          </cell>
        </row>
        <row r="1551">
          <cell r="D1551" t="str">
            <v>Uganda</v>
          </cell>
          <cell r="H1551" t="e">
            <v>#N/A</v>
          </cell>
          <cell r="J1551">
            <v>79.231679545399601</v>
          </cell>
        </row>
        <row r="1552">
          <cell r="D1552" t="str">
            <v>Uganda</v>
          </cell>
          <cell r="H1552" t="e">
            <v>#N/A</v>
          </cell>
          <cell r="J1552" t="str">
            <v>NULL</v>
          </cell>
        </row>
        <row r="1553">
          <cell r="D1553" t="str">
            <v>Uganda</v>
          </cell>
          <cell r="H1553" t="e">
            <v>#N/A</v>
          </cell>
          <cell r="J1553">
            <v>81.323188207925099</v>
          </cell>
        </row>
        <row r="1554">
          <cell r="D1554" t="str">
            <v>Uganda</v>
          </cell>
          <cell r="H1554" t="e">
            <v>#N/A</v>
          </cell>
          <cell r="J1554" t="str">
            <v>NULL</v>
          </cell>
        </row>
        <row r="1555">
          <cell r="D1555" t="str">
            <v>Angola</v>
          </cell>
          <cell r="H1555" t="str">
            <v>Power</v>
          </cell>
          <cell r="J1555">
            <v>4066.8205856949298</v>
          </cell>
        </row>
        <row r="1556">
          <cell r="D1556" t="str">
            <v>Angola</v>
          </cell>
          <cell r="H1556" t="str">
            <v>Industry (incl. Cement Process)</v>
          </cell>
          <cell r="J1556">
            <v>149.31799695395199</v>
          </cell>
        </row>
        <row r="1557">
          <cell r="D1557" t="str">
            <v>Angola</v>
          </cell>
          <cell r="H1557" t="str">
            <v>Industry (incl. Cement Process)</v>
          </cell>
          <cell r="J1557">
            <v>2590.6410730346001</v>
          </cell>
        </row>
        <row r="1558">
          <cell r="D1558" t="str">
            <v>Angola</v>
          </cell>
          <cell r="H1558" t="str">
            <v>Domestic aviation</v>
          </cell>
          <cell r="J1558">
            <v>670.98814237232205</v>
          </cell>
        </row>
        <row r="1559">
          <cell r="D1559" t="str">
            <v>Angola</v>
          </cell>
          <cell r="H1559" t="str">
            <v>Ground Transport</v>
          </cell>
          <cell r="J1559">
            <v>8415.7813476025603</v>
          </cell>
        </row>
        <row r="1560">
          <cell r="D1560" t="str">
            <v>Angola</v>
          </cell>
          <cell r="H1560" t="str">
            <v>Ground Transport</v>
          </cell>
          <cell r="J1560">
            <v>57.456806943699</v>
          </cell>
        </row>
        <row r="1561">
          <cell r="D1561" t="str">
            <v>Angola</v>
          </cell>
          <cell r="H1561" t="str">
            <v>Ground Transport</v>
          </cell>
          <cell r="J1561" t="str">
            <v>NULL</v>
          </cell>
        </row>
        <row r="1562">
          <cell r="D1562" t="str">
            <v>Angola</v>
          </cell>
          <cell r="H1562" t="str">
            <v>Residential</v>
          </cell>
          <cell r="J1562">
            <v>4551.2034948976298</v>
          </cell>
        </row>
        <row r="1563">
          <cell r="D1563" t="str">
            <v>Angola</v>
          </cell>
          <cell r="H1563" t="e">
            <v>#N/A</v>
          </cell>
          <cell r="J1563">
            <v>7001.9803424005204</v>
          </cell>
        </row>
        <row r="1564">
          <cell r="D1564" t="str">
            <v>Angola</v>
          </cell>
          <cell r="H1564" t="str">
            <v>Industry (incl. Cement Process)</v>
          </cell>
          <cell r="J1564">
            <v>2472.3200000000002</v>
          </cell>
        </row>
        <row r="1565">
          <cell r="D1565" t="str">
            <v>Angola</v>
          </cell>
          <cell r="H1565" t="e">
            <v>#N/A</v>
          </cell>
          <cell r="J1565">
            <v>1.3052670910330799</v>
          </cell>
        </row>
        <row r="1566">
          <cell r="D1566" t="str">
            <v>Angola</v>
          </cell>
          <cell r="H1566" t="e">
            <v>#N/A</v>
          </cell>
          <cell r="J1566" t="str">
            <v>NULL</v>
          </cell>
        </row>
        <row r="1567">
          <cell r="D1567" t="str">
            <v>Angola</v>
          </cell>
          <cell r="H1567" t="e">
            <v>#N/A</v>
          </cell>
          <cell r="J1567">
            <v>13.8692736</v>
          </cell>
        </row>
        <row r="1568">
          <cell r="D1568" t="str">
            <v>Angola</v>
          </cell>
          <cell r="H1568" t="e">
            <v>#N/A</v>
          </cell>
          <cell r="J1568">
            <v>10.1848600597285</v>
          </cell>
        </row>
        <row r="1569">
          <cell r="D1569" t="str">
            <v>Angola</v>
          </cell>
          <cell r="H1569" t="e">
            <v>#N/A</v>
          </cell>
          <cell r="J1569">
            <v>45.425142370661597</v>
          </cell>
        </row>
        <row r="1570">
          <cell r="D1570" t="str">
            <v>Botswana</v>
          </cell>
          <cell r="H1570" t="str">
            <v>Power</v>
          </cell>
          <cell r="J1570">
            <v>4000.3864057104101</v>
          </cell>
        </row>
        <row r="1571">
          <cell r="D1571" t="str">
            <v>Botswana</v>
          </cell>
          <cell r="H1571" t="str">
            <v>Industry (incl. Cement Process)</v>
          </cell>
          <cell r="J1571" t="str">
            <v>NULL</v>
          </cell>
        </row>
        <row r="1572">
          <cell r="D1572" t="str">
            <v>Botswana</v>
          </cell>
          <cell r="H1572" t="str">
            <v>Industry (incl. Cement Process)</v>
          </cell>
          <cell r="J1572">
            <v>650.675425859558</v>
          </cell>
        </row>
        <row r="1573">
          <cell r="D1573" t="str">
            <v>Botswana</v>
          </cell>
          <cell r="H1573" t="str">
            <v>Domestic aviation</v>
          </cell>
          <cell r="J1573" t="str">
            <v>NULL</v>
          </cell>
        </row>
        <row r="1574">
          <cell r="D1574" t="str">
            <v>Botswana</v>
          </cell>
          <cell r="H1574" t="str">
            <v>Ground Transport</v>
          </cell>
          <cell r="J1574">
            <v>2473.5132181676599</v>
          </cell>
        </row>
        <row r="1575">
          <cell r="D1575" t="str">
            <v>Botswana</v>
          </cell>
          <cell r="H1575" t="str">
            <v>Ground Transport</v>
          </cell>
          <cell r="J1575">
            <v>32.679585581890798</v>
          </cell>
        </row>
        <row r="1576">
          <cell r="D1576" t="str">
            <v>Botswana</v>
          </cell>
          <cell r="H1576" t="str">
            <v>Ground Transport</v>
          </cell>
          <cell r="J1576" t="str">
            <v>NULL</v>
          </cell>
        </row>
        <row r="1577">
          <cell r="D1577" t="str">
            <v>Botswana</v>
          </cell>
          <cell r="H1577" t="str">
            <v>Residential</v>
          </cell>
          <cell r="J1577">
            <v>161.12934824375299</v>
          </cell>
        </row>
        <row r="1578">
          <cell r="D1578" t="str">
            <v>Botswana</v>
          </cell>
          <cell r="H1578" t="str">
            <v>Industry (incl. Cement Process)</v>
          </cell>
          <cell r="J1578" t="str">
            <v>NULL</v>
          </cell>
        </row>
        <row r="1579">
          <cell r="D1579" t="str">
            <v>Botswana</v>
          </cell>
          <cell r="H1579" t="e">
            <v>#N/A</v>
          </cell>
          <cell r="J1579" t="str">
            <v>NULL</v>
          </cell>
        </row>
        <row r="1580">
          <cell r="D1580" t="str">
            <v>Botswana</v>
          </cell>
          <cell r="H1580" t="str">
            <v>Industry (incl. Cement Process)</v>
          </cell>
          <cell r="J1580">
            <v>7.3581000000000003</v>
          </cell>
        </row>
        <row r="1581">
          <cell r="D1581" t="str">
            <v>Botswana</v>
          </cell>
          <cell r="H1581" t="e">
            <v>#N/A</v>
          </cell>
          <cell r="J1581">
            <v>79.757783618828995</v>
          </cell>
        </row>
        <row r="1582">
          <cell r="D1582" t="str">
            <v>Botswana</v>
          </cell>
          <cell r="H1582" t="e">
            <v>#N/A</v>
          </cell>
          <cell r="J1582">
            <v>0.116417460056766</v>
          </cell>
        </row>
        <row r="1583">
          <cell r="D1583" t="str">
            <v>Botswana</v>
          </cell>
          <cell r="H1583" t="e">
            <v>#N/A</v>
          </cell>
          <cell r="J1583">
            <v>13.889820672000001</v>
          </cell>
        </row>
        <row r="1584">
          <cell r="D1584" t="str">
            <v>Botswana</v>
          </cell>
          <cell r="H1584" t="e">
            <v>#N/A</v>
          </cell>
          <cell r="J1584">
            <v>3.0200687844246001</v>
          </cell>
        </row>
        <row r="1585">
          <cell r="D1585" t="str">
            <v>Botswana</v>
          </cell>
          <cell r="H1585" t="e">
            <v>#N/A</v>
          </cell>
          <cell r="J1585">
            <v>9.3780658000093293</v>
          </cell>
        </row>
        <row r="1586">
          <cell r="D1586" t="str">
            <v>Botswana</v>
          </cell>
          <cell r="H1586" t="e">
            <v>#N/A</v>
          </cell>
          <cell r="J1586" t="str">
            <v>NULL</v>
          </cell>
        </row>
        <row r="1587">
          <cell r="D1587" t="str">
            <v>Lesotho</v>
          </cell>
          <cell r="H1587" t="str">
            <v>Power</v>
          </cell>
          <cell r="J1587">
            <v>166.83867871123601</v>
          </cell>
        </row>
        <row r="1588">
          <cell r="D1588" t="str">
            <v>Lesotho</v>
          </cell>
          <cell r="H1588" t="str">
            <v>Industry (incl. Cement Process)</v>
          </cell>
          <cell r="J1588" t="str">
            <v>NULL</v>
          </cell>
        </row>
        <row r="1589">
          <cell r="D1589" t="str">
            <v>Lesotho</v>
          </cell>
          <cell r="H1589" t="str">
            <v>Industry (incl. Cement Process)</v>
          </cell>
          <cell r="J1589">
            <v>99.8131330013628</v>
          </cell>
        </row>
        <row r="1590">
          <cell r="D1590" t="str">
            <v>Lesotho</v>
          </cell>
          <cell r="H1590" t="str">
            <v>Domestic aviation</v>
          </cell>
          <cell r="J1590">
            <v>13.064384762471001</v>
          </cell>
        </row>
        <row r="1591">
          <cell r="D1591" t="str">
            <v>Lesotho</v>
          </cell>
          <cell r="H1591" t="str">
            <v>Ground Transport</v>
          </cell>
          <cell r="J1591">
            <v>341.768429587931</v>
          </cell>
        </row>
        <row r="1592">
          <cell r="D1592" t="str">
            <v>Lesotho</v>
          </cell>
          <cell r="H1592" t="str">
            <v>Ground Transport</v>
          </cell>
          <cell r="J1592">
            <v>1.61466300838613</v>
          </cell>
        </row>
        <row r="1593">
          <cell r="D1593" t="str">
            <v>Lesotho</v>
          </cell>
          <cell r="H1593" t="str">
            <v>Ground Transport</v>
          </cell>
          <cell r="J1593">
            <v>0.32255778556224102</v>
          </cell>
        </row>
        <row r="1594">
          <cell r="D1594" t="str">
            <v>Lesotho</v>
          </cell>
          <cell r="H1594" t="str">
            <v>Residential</v>
          </cell>
          <cell r="J1594">
            <v>89.556808632018701</v>
          </cell>
        </row>
        <row r="1595">
          <cell r="D1595" t="str">
            <v>Lesotho</v>
          </cell>
          <cell r="H1595" t="str">
            <v>Industry (incl. Cement Process)</v>
          </cell>
          <cell r="J1595" t="str">
            <v>NULL</v>
          </cell>
        </row>
        <row r="1596">
          <cell r="D1596" t="str">
            <v>Lesotho</v>
          </cell>
          <cell r="H1596" t="e">
            <v>#N/A</v>
          </cell>
          <cell r="J1596" t="str">
            <v>NULL</v>
          </cell>
        </row>
        <row r="1597">
          <cell r="D1597" t="str">
            <v>Lesotho</v>
          </cell>
          <cell r="H1597" t="e">
            <v>#N/A</v>
          </cell>
          <cell r="J1597">
            <v>0.108411911351674</v>
          </cell>
        </row>
        <row r="1598">
          <cell r="D1598" t="str">
            <v>Lesotho</v>
          </cell>
          <cell r="H1598" t="e">
            <v>#N/A</v>
          </cell>
          <cell r="J1598">
            <v>0.81107418977866996</v>
          </cell>
        </row>
        <row r="1599">
          <cell r="D1599" t="str">
            <v>Lesotho</v>
          </cell>
          <cell r="H1599" t="e">
            <v>#N/A</v>
          </cell>
          <cell r="J1599">
            <v>1.1044065796669</v>
          </cell>
        </row>
        <row r="1600">
          <cell r="D1600" t="str">
            <v>Lesotho</v>
          </cell>
          <cell r="H1600" t="e">
            <v>#N/A</v>
          </cell>
          <cell r="J1600">
            <v>3.9312902000332399</v>
          </cell>
        </row>
        <row r="1601">
          <cell r="D1601" t="str">
            <v>Mozambique</v>
          </cell>
          <cell r="H1601" t="str">
            <v>Power</v>
          </cell>
          <cell r="J1601">
            <v>1368.68861033455</v>
          </cell>
        </row>
        <row r="1602">
          <cell r="D1602" t="str">
            <v>Mozambique</v>
          </cell>
          <cell r="H1602" t="str">
            <v>Industry (incl. Cement Process)</v>
          </cell>
          <cell r="J1602">
            <v>38.688354524942</v>
          </cell>
        </row>
        <row r="1603">
          <cell r="D1603" t="str">
            <v>Mozambique</v>
          </cell>
          <cell r="H1603" t="str">
            <v>Industry (incl. Cement Process)</v>
          </cell>
          <cell r="J1603">
            <v>807.65852155465802</v>
          </cell>
        </row>
        <row r="1604">
          <cell r="D1604" t="str">
            <v>Mozambique</v>
          </cell>
          <cell r="H1604" t="str">
            <v>Ground Transport</v>
          </cell>
          <cell r="J1604">
            <v>4093.4540060204699</v>
          </cell>
        </row>
        <row r="1605">
          <cell r="D1605" t="str">
            <v>Mozambique</v>
          </cell>
          <cell r="H1605" t="str">
            <v>Ground Transport</v>
          </cell>
          <cell r="J1605">
            <v>212.11571278173199</v>
          </cell>
        </row>
        <row r="1606">
          <cell r="D1606" t="str">
            <v>Mozambique</v>
          </cell>
          <cell r="H1606" t="str">
            <v>Residential</v>
          </cell>
          <cell r="J1606">
            <v>1420.2312803556799</v>
          </cell>
        </row>
        <row r="1607">
          <cell r="D1607" t="str">
            <v>Mozambique</v>
          </cell>
          <cell r="H1607" t="e">
            <v>#N/A</v>
          </cell>
          <cell r="J1607" t="str">
            <v>NULL</v>
          </cell>
        </row>
        <row r="1608">
          <cell r="D1608" t="str">
            <v>Mozambique</v>
          </cell>
          <cell r="H1608" t="str">
            <v>Industry (incl. Cement Process)</v>
          </cell>
          <cell r="J1608">
            <v>939.38400000000001</v>
          </cell>
        </row>
        <row r="1609">
          <cell r="D1609" t="str">
            <v>Mozambique</v>
          </cell>
          <cell r="H1609" t="e">
            <v>#N/A</v>
          </cell>
          <cell r="J1609">
            <v>7.5</v>
          </cell>
        </row>
        <row r="1610">
          <cell r="D1610" t="str">
            <v>Mozambique</v>
          </cell>
          <cell r="H1610" t="e">
            <v>#N/A</v>
          </cell>
          <cell r="J1610">
            <v>1.4504504294124301</v>
          </cell>
        </row>
        <row r="1611">
          <cell r="D1611" t="str">
            <v>Mozambique</v>
          </cell>
          <cell r="H1611" t="e">
            <v>#N/A</v>
          </cell>
          <cell r="J1611">
            <v>913.92</v>
          </cell>
        </row>
        <row r="1612">
          <cell r="D1612" t="str">
            <v>Mozambique</v>
          </cell>
          <cell r="H1612" t="e">
            <v>#N/A</v>
          </cell>
          <cell r="J1612" t="str">
            <v>NULL</v>
          </cell>
        </row>
        <row r="1613">
          <cell r="D1613" t="str">
            <v>Mozambique</v>
          </cell>
          <cell r="H1613" t="e">
            <v>#N/A</v>
          </cell>
          <cell r="J1613">
            <v>14.915979357558999</v>
          </cell>
        </row>
        <row r="1614">
          <cell r="D1614" t="str">
            <v>Mozambique</v>
          </cell>
          <cell r="H1614" t="e">
            <v>#N/A</v>
          </cell>
          <cell r="J1614" t="str">
            <v>NULL</v>
          </cell>
        </row>
        <row r="1615">
          <cell r="D1615" t="str">
            <v>Mozambique</v>
          </cell>
          <cell r="H1615" t="e">
            <v>#N/A</v>
          </cell>
          <cell r="J1615" t="str">
            <v>NULL</v>
          </cell>
        </row>
        <row r="1616">
          <cell r="D1616" t="str">
            <v>Mozambique</v>
          </cell>
          <cell r="H1616" t="e">
            <v>#N/A</v>
          </cell>
          <cell r="J1616">
            <v>65.940072032359595</v>
          </cell>
        </row>
        <row r="1617">
          <cell r="D1617" t="str">
            <v>Mozambique</v>
          </cell>
          <cell r="H1617" t="e">
            <v>#N/A</v>
          </cell>
          <cell r="J1617" t="str">
            <v>NULL</v>
          </cell>
        </row>
        <row r="1618">
          <cell r="D1618" t="str">
            <v>Malawi</v>
          </cell>
          <cell r="H1618" t="str">
            <v>Power</v>
          </cell>
          <cell r="J1618">
            <v>542.73679931131505</v>
          </cell>
        </row>
        <row r="1619">
          <cell r="D1619" t="str">
            <v>Malawi</v>
          </cell>
          <cell r="H1619" t="str">
            <v>Industry (incl. Cement Process)</v>
          </cell>
          <cell r="J1619" t="str">
            <v>NULL</v>
          </cell>
        </row>
        <row r="1620">
          <cell r="D1620" t="str">
            <v>Malawi</v>
          </cell>
          <cell r="H1620" t="str">
            <v>Industry (incl. Cement Process)</v>
          </cell>
          <cell r="J1620">
            <v>185.54220130902701</v>
          </cell>
        </row>
        <row r="1621">
          <cell r="D1621" t="str">
            <v>Malawi</v>
          </cell>
          <cell r="H1621" t="str">
            <v>Domestic aviation</v>
          </cell>
          <cell r="J1621">
            <v>20.143620073367099</v>
          </cell>
        </row>
        <row r="1622">
          <cell r="D1622" t="str">
            <v>Malawi</v>
          </cell>
          <cell r="H1622" t="str">
            <v>Ground Transport</v>
          </cell>
          <cell r="J1622">
            <v>526.96359358013501</v>
          </cell>
        </row>
        <row r="1623">
          <cell r="D1623" t="str">
            <v>Malawi</v>
          </cell>
          <cell r="H1623" t="str">
            <v>Ground Transport</v>
          </cell>
          <cell r="J1623">
            <v>2.4895940719289902</v>
          </cell>
        </row>
        <row r="1624">
          <cell r="D1624" t="str">
            <v>Malawi</v>
          </cell>
          <cell r="H1624" t="str">
            <v>Ground Transport</v>
          </cell>
          <cell r="J1624">
            <v>0.49734326714726201</v>
          </cell>
        </row>
        <row r="1625">
          <cell r="D1625" t="str">
            <v>Malawi</v>
          </cell>
          <cell r="H1625" t="str">
            <v>Residential</v>
          </cell>
          <cell r="J1625">
            <v>170.319184091816</v>
          </cell>
        </row>
        <row r="1626">
          <cell r="D1626" t="str">
            <v>Malawi</v>
          </cell>
          <cell r="H1626" t="str">
            <v>Industry (incl. Cement Process)</v>
          </cell>
          <cell r="J1626" t="str">
            <v>NULL</v>
          </cell>
        </row>
        <row r="1627">
          <cell r="D1627" t="str">
            <v>Malawi</v>
          </cell>
          <cell r="H1627" t="e">
            <v>#N/A</v>
          </cell>
          <cell r="J1627" t="str">
            <v>NULL</v>
          </cell>
        </row>
        <row r="1628">
          <cell r="D1628" t="str">
            <v>Malawi</v>
          </cell>
          <cell r="H1628" t="str">
            <v>Industry (incl. Cement Process)</v>
          </cell>
          <cell r="J1628">
            <v>153.048</v>
          </cell>
        </row>
        <row r="1629">
          <cell r="D1629" t="str">
            <v>Malawi</v>
          </cell>
          <cell r="H1629" t="e">
            <v>#N/A</v>
          </cell>
          <cell r="J1629">
            <v>22.5</v>
          </cell>
        </row>
        <row r="1630">
          <cell r="D1630" t="str">
            <v>Malawi</v>
          </cell>
          <cell r="H1630" t="e">
            <v>#N/A</v>
          </cell>
          <cell r="J1630">
            <v>0.89383689348061102</v>
          </cell>
        </row>
        <row r="1631">
          <cell r="D1631" t="str">
            <v>Malawi</v>
          </cell>
          <cell r="H1631" t="e">
            <v>#N/A</v>
          </cell>
          <cell r="J1631">
            <v>1.1506189352973299</v>
          </cell>
        </row>
        <row r="1632">
          <cell r="D1632" t="str">
            <v>Malawi</v>
          </cell>
          <cell r="H1632" t="e">
            <v>#N/A</v>
          </cell>
          <cell r="J1632">
            <v>9.00703865459149</v>
          </cell>
        </row>
        <row r="1633">
          <cell r="D1633" t="str">
            <v>Malawi</v>
          </cell>
          <cell r="H1633" t="e">
            <v>#N/A</v>
          </cell>
          <cell r="J1633" t="str">
            <v>NULL</v>
          </cell>
        </row>
        <row r="1634">
          <cell r="D1634" t="str">
            <v>Malawi</v>
          </cell>
          <cell r="H1634" t="e">
            <v>#N/A</v>
          </cell>
          <cell r="J1634" t="str">
            <v>NULL</v>
          </cell>
        </row>
        <row r="1635">
          <cell r="D1635" t="str">
            <v>Malawi</v>
          </cell>
          <cell r="H1635" t="e">
            <v>#N/A</v>
          </cell>
          <cell r="J1635">
            <v>29.946837557378402</v>
          </cell>
        </row>
        <row r="1636">
          <cell r="D1636" t="str">
            <v>Malawi</v>
          </cell>
          <cell r="H1636" t="e">
            <v>#N/A</v>
          </cell>
          <cell r="J1636">
            <v>4.0171999999999999</v>
          </cell>
        </row>
        <row r="1637">
          <cell r="D1637" t="str">
            <v>Namibia</v>
          </cell>
          <cell r="H1637" t="str">
            <v>Power</v>
          </cell>
          <cell r="J1637">
            <v>40.1556107228025</v>
          </cell>
        </row>
        <row r="1638">
          <cell r="D1638" t="str">
            <v>Namibia</v>
          </cell>
          <cell r="H1638" t="str">
            <v>Industry (incl. Cement Process)</v>
          </cell>
          <cell r="J1638" t="str">
            <v>NULL</v>
          </cell>
        </row>
        <row r="1639">
          <cell r="D1639" t="str">
            <v>Namibia</v>
          </cell>
          <cell r="H1639" t="str">
            <v>Industry (incl. Cement Process)</v>
          </cell>
          <cell r="J1639">
            <v>342.44982678641497</v>
          </cell>
        </row>
        <row r="1640">
          <cell r="D1640" t="str">
            <v>Namibia</v>
          </cell>
          <cell r="H1640" t="str">
            <v>Domestic aviation</v>
          </cell>
          <cell r="J1640">
            <v>35.392592215050399</v>
          </cell>
        </row>
        <row r="1641">
          <cell r="D1641" t="str">
            <v>Namibia</v>
          </cell>
          <cell r="H1641" t="str">
            <v>Ground Transport</v>
          </cell>
          <cell r="J1641">
            <v>2126.5551012246601</v>
          </cell>
        </row>
        <row r="1642">
          <cell r="D1642" t="str">
            <v>Namibia</v>
          </cell>
          <cell r="H1642" t="str">
            <v>Ground Transport</v>
          </cell>
          <cell r="J1642" t="str">
            <v>NULL</v>
          </cell>
        </row>
        <row r="1643">
          <cell r="D1643" t="str">
            <v>Namibia</v>
          </cell>
          <cell r="H1643" t="str">
            <v>Ground Transport</v>
          </cell>
          <cell r="J1643">
            <v>82.557119709294497</v>
          </cell>
        </row>
        <row r="1644">
          <cell r="D1644" t="str">
            <v>Namibia</v>
          </cell>
          <cell r="H1644" t="str">
            <v>Residential</v>
          </cell>
          <cell r="J1644">
            <v>1468.9921142927001</v>
          </cell>
        </row>
        <row r="1645">
          <cell r="D1645" t="str">
            <v>Namibia</v>
          </cell>
          <cell r="H1645" t="str">
            <v>Industry (incl. Cement Process)</v>
          </cell>
          <cell r="J1645" t="str">
            <v>NULL</v>
          </cell>
        </row>
        <row r="1646">
          <cell r="D1646" t="str">
            <v>Namibia</v>
          </cell>
          <cell r="H1646" t="e">
            <v>#N/A</v>
          </cell>
          <cell r="J1646" t="str">
            <v>NULL</v>
          </cell>
        </row>
        <row r="1647">
          <cell r="D1647" t="str">
            <v>Namibia</v>
          </cell>
          <cell r="H1647" t="str">
            <v>Industry (incl. Cement Process)</v>
          </cell>
          <cell r="J1647">
            <v>395.375</v>
          </cell>
        </row>
        <row r="1648">
          <cell r="D1648" t="str">
            <v>Namibia</v>
          </cell>
          <cell r="H1648" t="e">
            <v>#N/A</v>
          </cell>
          <cell r="J1648" t="str">
            <v>NULL</v>
          </cell>
        </row>
        <row r="1649">
          <cell r="D1649" t="str">
            <v>Namibia</v>
          </cell>
          <cell r="H1649" t="e">
            <v>#N/A</v>
          </cell>
          <cell r="J1649">
            <v>0.126487413187303</v>
          </cell>
        </row>
        <row r="1650">
          <cell r="D1650" t="str">
            <v>Namibia</v>
          </cell>
          <cell r="H1650" t="e">
            <v>#N/A</v>
          </cell>
          <cell r="J1650">
            <v>0.534526866751313</v>
          </cell>
        </row>
        <row r="1651">
          <cell r="D1651" t="str">
            <v>Namibia</v>
          </cell>
          <cell r="H1651" t="e">
            <v>#N/A</v>
          </cell>
          <cell r="J1651">
            <v>10.021812416</v>
          </cell>
        </row>
        <row r="1652">
          <cell r="D1652" t="str">
            <v>Namibia</v>
          </cell>
          <cell r="H1652" t="e">
            <v>#N/A</v>
          </cell>
          <cell r="J1652">
            <v>1.3514042890685301</v>
          </cell>
        </row>
        <row r="1653">
          <cell r="D1653" t="str">
            <v>Namibia</v>
          </cell>
          <cell r="H1653" t="e">
            <v>#N/A</v>
          </cell>
          <cell r="J1653" t="str">
            <v>NULL</v>
          </cell>
        </row>
        <row r="1654">
          <cell r="D1654" t="str">
            <v>Namibia</v>
          </cell>
          <cell r="H1654" t="e">
            <v>#N/A</v>
          </cell>
          <cell r="J1654">
            <v>4.9555898018047904</v>
          </cell>
        </row>
        <row r="1655">
          <cell r="D1655" t="str">
            <v>Namibia</v>
          </cell>
          <cell r="H1655" t="e">
            <v>#N/A</v>
          </cell>
          <cell r="J1655" t="str">
            <v>NULL</v>
          </cell>
        </row>
        <row r="1656">
          <cell r="D1656" t="str">
            <v>Swaziland</v>
          </cell>
          <cell r="H1656" t="str">
            <v>Power</v>
          </cell>
          <cell r="J1656">
            <v>580.36306065783106</v>
          </cell>
        </row>
        <row r="1657">
          <cell r="D1657" t="str">
            <v>Swaziland</v>
          </cell>
          <cell r="H1657" t="str">
            <v>Industry (incl. Cement Process)</v>
          </cell>
          <cell r="J1657" t="str">
            <v>NULL</v>
          </cell>
        </row>
        <row r="1658">
          <cell r="D1658" t="str">
            <v>Swaziland</v>
          </cell>
          <cell r="H1658" t="str">
            <v>Industry (incl. Cement Process)</v>
          </cell>
          <cell r="J1658">
            <v>146.696435154217</v>
          </cell>
        </row>
        <row r="1659">
          <cell r="D1659" t="str">
            <v>Swaziland</v>
          </cell>
          <cell r="H1659" t="str">
            <v>Domestic aviation</v>
          </cell>
          <cell r="J1659">
            <v>13.2329878473251</v>
          </cell>
        </row>
        <row r="1660">
          <cell r="D1660" t="str">
            <v>Swaziland</v>
          </cell>
          <cell r="H1660" t="str">
            <v>Ground Transport</v>
          </cell>
          <cell r="J1660">
            <v>346.17913874695103</v>
          </cell>
        </row>
        <row r="1661">
          <cell r="D1661" t="str">
            <v>Swaziland</v>
          </cell>
          <cell r="H1661" t="str">
            <v>Ground Transport</v>
          </cell>
          <cell r="J1661">
            <v>1.6354917843411501</v>
          </cell>
        </row>
        <row r="1662">
          <cell r="D1662" t="str">
            <v>Swaziland</v>
          </cell>
          <cell r="H1662" t="str">
            <v>Ground Transport</v>
          </cell>
          <cell r="J1662">
            <v>0.32672150370914199</v>
          </cell>
        </row>
        <row r="1663">
          <cell r="D1663" t="str">
            <v>Swaziland</v>
          </cell>
          <cell r="H1663" t="str">
            <v>Residential</v>
          </cell>
          <cell r="J1663">
            <v>137.158756705077</v>
          </cell>
        </row>
        <row r="1664">
          <cell r="D1664" t="str">
            <v>Swaziland</v>
          </cell>
          <cell r="H1664" t="str">
            <v>Industry (incl. Cement Process)</v>
          </cell>
          <cell r="J1664" t="str">
            <v>NULL</v>
          </cell>
        </row>
        <row r="1665">
          <cell r="D1665" t="str">
            <v>Swaziland</v>
          </cell>
          <cell r="H1665" t="e">
            <v>#N/A</v>
          </cell>
          <cell r="J1665" t="str">
            <v>NULL</v>
          </cell>
        </row>
        <row r="1666">
          <cell r="D1666" t="str">
            <v>Swaziland</v>
          </cell>
          <cell r="H1666" t="e">
            <v>#N/A</v>
          </cell>
          <cell r="J1666">
            <v>6.5887106785838895E-2</v>
          </cell>
        </row>
        <row r="1667">
          <cell r="D1667" t="str">
            <v>Swaziland</v>
          </cell>
          <cell r="H1667" t="e">
            <v>#N/A</v>
          </cell>
          <cell r="J1667">
            <v>0.71217949826877203</v>
          </cell>
        </row>
        <row r="1668">
          <cell r="D1668" t="str">
            <v>Swaziland</v>
          </cell>
          <cell r="H1668" t="e">
            <v>#N/A</v>
          </cell>
          <cell r="J1668">
            <v>0.51882659269134301</v>
          </cell>
        </row>
        <row r="1669">
          <cell r="D1669" t="str">
            <v>Swaziland</v>
          </cell>
          <cell r="H1669" t="e">
            <v>#N/A</v>
          </cell>
          <cell r="J1669">
            <v>2.7135274000015901</v>
          </cell>
        </row>
        <row r="1670">
          <cell r="D1670" t="str">
            <v>Swaziland</v>
          </cell>
          <cell r="H1670" t="e">
            <v>#N/A</v>
          </cell>
          <cell r="J1670" t="str">
            <v>NULL</v>
          </cell>
        </row>
        <row r="1671">
          <cell r="D1671" t="str">
            <v>Tanzania_United Republic of</v>
          </cell>
          <cell r="H1671" t="str">
            <v>Power</v>
          </cell>
          <cell r="J1671">
            <v>1904.45888737835</v>
          </cell>
        </row>
        <row r="1672">
          <cell r="D1672" t="str">
            <v>Tanzania_United Republic of</v>
          </cell>
          <cell r="H1672" t="str">
            <v>Industry (incl. Cement Process)</v>
          </cell>
          <cell r="J1672" t="str">
            <v>NULL</v>
          </cell>
        </row>
        <row r="1673">
          <cell r="D1673" t="str">
            <v>Tanzania_United Republic of</v>
          </cell>
          <cell r="H1673" t="str">
            <v>Industry (incl. Cement Process)</v>
          </cell>
          <cell r="J1673">
            <v>1518.2006772983</v>
          </cell>
        </row>
        <row r="1674">
          <cell r="D1674" t="str">
            <v>Tanzania_United Republic of</v>
          </cell>
          <cell r="H1674" t="str">
            <v>Ground Transport</v>
          </cell>
          <cell r="J1674">
            <v>7630.8757198454095</v>
          </cell>
        </row>
        <row r="1675">
          <cell r="D1675" t="str">
            <v>Tanzania_United Republic of</v>
          </cell>
          <cell r="H1675" t="str">
            <v>Ground Transport</v>
          </cell>
          <cell r="J1675" t="str">
            <v>NULL</v>
          </cell>
        </row>
        <row r="1676">
          <cell r="D1676" t="str">
            <v>Tanzania_United Republic of</v>
          </cell>
          <cell r="H1676" t="str">
            <v>Residential</v>
          </cell>
          <cell r="J1676">
            <v>615.02540750622995</v>
          </cell>
        </row>
        <row r="1677">
          <cell r="D1677" t="str">
            <v>Tanzania_United Republic of</v>
          </cell>
          <cell r="H1677" t="e">
            <v>#N/A</v>
          </cell>
          <cell r="J1677" t="str">
            <v>NULL</v>
          </cell>
        </row>
        <row r="1678">
          <cell r="D1678" t="str">
            <v>Tanzania_United Republic of</v>
          </cell>
          <cell r="H1678" t="e">
            <v>#N/A</v>
          </cell>
          <cell r="J1678" t="str">
            <v>NULL</v>
          </cell>
        </row>
        <row r="1679">
          <cell r="D1679" t="str">
            <v>Tanzania_United Republic of</v>
          </cell>
          <cell r="H1679" t="str">
            <v>Industry (incl. Cement Process)</v>
          </cell>
          <cell r="J1679">
            <v>1581.99</v>
          </cell>
        </row>
        <row r="1680">
          <cell r="D1680" t="str">
            <v>Tanzania_United Republic of</v>
          </cell>
          <cell r="H1680" t="e">
            <v>#N/A</v>
          </cell>
          <cell r="J1680" t="str">
            <v>NULL</v>
          </cell>
        </row>
        <row r="1681">
          <cell r="D1681" t="str">
            <v>Tanzania_United Republic of</v>
          </cell>
          <cell r="H1681" t="e">
            <v>#N/A</v>
          </cell>
          <cell r="J1681">
            <v>2.7823017197788902</v>
          </cell>
        </row>
        <row r="1682">
          <cell r="D1682" t="str">
            <v>Tanzania_United Republic of</v>
          </cell>
          <cell r="H1682" t="e">
            <v>#N/A</v>
          </cell>
          <cell r="J1682" t="str">
            <v>NULL</v>
          </cell>
        </row>
        <row r="1683">
          <cell r="D1683" t="str">
            <v>Tanzania_United Republic of</v>
          </cell>
          <cell r="H1683" t="e">
            <v>#N/A</v>
          </cell>
          <cell r="J1683" t="str">
            <v>NULL</v>
          </cell>
        </row>
        <row r="1684">
          <cell r="D1684" t="str">
            <v>Tanzania_United Republic of</v>
          </cell>
          <cell r="H1684" t="e">
            <v>#N/A</v>
          </cell>
          <cell r="J1684">
            <v>26.416811398396199</v>
          </cell>
        </row>
        <row r="1685">
          <cell r="D1685" t="str">
            <v>Tanzania_United Republic of</v>
          </cell>
          <cell r="H1685" t="e">
            <v>#N/A</v>
          </cell>
          <cell r="J1685" t="str">
            <v>NULL</v>
          </cell>
        </row>
        <row r="1686">
          <cell r="D1686" t="str">
            <v>Tanzania_United Republic of</v>
          </cell>
          <cell r="H1686" t="e">
            <v>#N/A</v>
          </cell>
          <cell r="J1686">
            <v>109.124925300603</v>
          </cell>
        </row>
        <row r="1687">
          <cell r="D1687" t="str">
            <v>Tanzania_United Republic of</v>
          </cell>
          <cell r="H1687" t="e">
            <v>#N/A</v>
          </cell>
          <cell r="J1687">
            <v>41.453523661513401</v>
          </cell>
        </row>
        <row r="1688">
          <cell r="D1688" t="str">
            <v>South Africa</v>
          </cell>
          <cell r="H1688" t="str">
            <v>Power</v>
          </cell>
          <cell r="J1688">
            <v>248040.66966188201</v>
          </cell>
        </row>
        <row r="1689">
          <cell r="D1689" t="str">
            <v>South Africa</v>
          </cell>
          <cell r="H1689" t="str">
            <v>Industry (incl. Cement Process)</v>
          </cell>
          <cell r="J1689">
            <v>43390.108447301798</v>
          </cell>
        </row>
        <row r="1690">
          <cell r="D1690" t="str">
            <v>South Africa</v>
          </cell>
          <cell r="H1690" t="str">
            <v>Industry (incl. Cement Process)</v>
          </cell>
          <cell r="J1690">
            <v>55068.435703393203</v>
          </cell>
        </row>
        <row r="1691">
          <cell r="D1691" t="str">
            <v>South Africa</v>
          </cell>
          <cell r="H1691" t="str">
            <v>Domestic aviation</v>
          </cell>
          <cell r="J1691">
            <v>3482.7471690765001</v>
          </cell>
        </row>
        <row r="1692">
          <cell r="D1692" t="str">
            <v>South Africa</v>
          </cell>
          <cell r="H1692" t="str">
            <v>Ground Transport</v>
          </cell>
          <cell r="J1692">
            <v>47760.176559005202</v>
          </cell>
        </row>
        <row r="1693">
          <cell r="D1693" t="str">
            <v>South Africa</v>
          </cell>
          <cell r="H1693" t="str">
            <v>Ground Transport</v>
          </cell>
          <cell r="J1693">
            <v>364.34024875961899</v>
          </cell>
        </row>
        <row r="1694">
          <cell r="D1694" t="str">
            <v>South Africa</v>
          </cell>
          <cell r="H1694" t="str">
            <v>Ground Transport</v>
          </cell>
          <cell r="J1694">
            <v>6.4572968245665896</v>
          </cell>
        </row>
        <row r="1695">
          <cell r="D1695" t="str">
            <v>South Africa</v>
          </cell>
          <cell r="H1695" t="str">
            <v>Ground Transport</v>
          </cell>
          <cell r="J1695" t="str">
            <v>NULL</v>
          </cell>
        </row>
        <row r="1696">
          <cell r="D1696" t="str">
            <v>South Africa</v>
          </cell>
          <cell r="H1696" t="str">
            <v>Residential</v>
          </cell>
          <cell r="J1696">
            <v>27060.583036832599</v>
          </cell>
        </row>
        <row r="1697">
          <cell r="D1697" t="str">
            <v>South Africa</v>
          </cell>
          <cell r="H1697" t="e">
            <v>#N/A</v>
          </cell>
          <cell r="J1697">
            <v>30327.230937355602</v>
          </cell>
        </row>
        <row r="1698">
          <cell r="D1698" t="str">
            <v>South Africa</v>
          </cell>
          <cell r="H1698" t="e">
            <v>#N/A</v>
          </cell>
          <cell r="J1698" t="str">
            <v>NULL</v>
          </cell>
        </row>
        <row r="1699">
          <cell r="D1699" t="str">
            <v>South Africa</v>
          </cell>
          <cell r="H1699" t="e">
            <v>#N/A</v>
          </cell>
          <cell r="J1699">
            <v>127.95448581182301</v>
          </cell>
        </row>
        <row r="1700">
          <cell r="D1700" t="str">
            <v>South Africa</v>
          </cell>
          <cell r="H1700" t="str">
            <v>Industry (incl. Cement Process)</v>
          </cell>
          <cell r="J1700">
            <v>6427.55</v>
          </cell>
        </row>
        <row r="1701">
          <cell r="D1701" t="str">
            <v>South Africa</v>
          </cell>
          <cell r="H1701" t="e">
            <v>#N/A</v>
          </cell>
          <cell r="J1701">
            <v>802.5</v>
          </cell>
        </row>
        <row r="1702">
          <cell r="D1702" t="str">
            <v>South Africa</v>
          </cell>
          <cell r="H1702" t="e">
            <v>#N/A</v>
          </cell>
          <cell r="J1702">
            <v>2.7747523574158999</v>
          </cell>
        </row>
        <row r="1703">
          <cell r="D1703" t="str">
            <v>South Africa</v>
          </cell>
          <cell r="H1703" t="e">
            <v>#N/A</v>
          </cell>
          <cell r="J1703">
            <v>3413.3096147906799</v>
          </cell>
        </row>
        <row r="1704">
          <cell r="D1704" t="str">
            <v>South Africa</v>
          </cell>
          <cell r="H1704" t="e">
            <v>#N/A</v>
          </cell>
          <cell r="J1704">
            <v>9528.8821804783402</v>
          </cell>
        </row>
        <row r="1705">
          <cell r="D1705" t="str">
            <v>South Africa</v>
          </cell>
          <cell r="H1705" t="e">
            <v>#N/A</v>
          </cell>
          <cell r="J1705">
            <v>63.251764376883401</v>
          </cell>
        </row>
        <row r="1706">
          <cell r="D1706" t="str">
            <v>South Africa</v>
          </cell>
          <cell r="H1706" t="e">
            <v>#N/A</v>
          </cell>
          <cell r="J1706">
            <v>108.20448426020999</v>
          </cell>
        </row>
        <row r="1707">
          <cell r="D1707" t="str">
            <v>South Africa</v>
          </cell>
          <cell r="H1707" t="e">
            <v>#N/A</v>
          </cell>
          <cell r="J1707">
            <v>526.29768010315399</v>
          </cell>
        </row>
        <row r="1708">
          <cell r="D1708" t="str">
            <v>South Africa</v>
          </cell>
          <cell r="H1708" t="e">
            <v>#N/A</v>
          </cell>
          <cell r="J1708">
            <v>102.551638392152</v>
          </cell>
        </row>
        <row r="1709">
          <cell r="D1709" t="str">
            <v>South Africa</v>
          </cell>
          <cell r="H1709" t="e">
            <v>#N/A</v>
          </cell>
          <cell r="J1709">
            <v>387.91889732519002</v>
          </cell>
        </row>
        <row r="1710">
          <cell r="D1710" t="str">
            <v>South Africa</v>
          </cell>
          <cell r="H1710" t="e">
            <v>#N/A</v>
          </cell>
          <cell r="J1710">
            <v>256.120535534569</v>
          </cell>
        </row>
        <row r="1711">
          <cell r="D1711" t="str">
            <v>Zambia</v>
          </cell>
          <cell r="H1711" t="str">
            <v>Power</v>
          </cell>
          <cell r="J1711">
            <v>208.153642805342</v>
          </cell>
        </row>
        <row r="1712">
          <cell r="D1712" t="str">
            <v>Zambia</v>
          </cell>
          <cell r="H1712" t="str">
            <v>Industry (incl. Cement Process)</v>
          </cell>
          <cell r="J1712">
            <v>39.020151765180799</v>
          </cell>
        </row>
        <row r="1713">
          <cell r="D1713" t="str">
            <v>Zambia</v>
          </cell>
          <cell r="H1713" t="str">
            <v>Industry (incl. Cement Process)</v>
          </cell>
          <cell r="J1713">
            <v>1595.5158321214101</v>
          </cell>
        </row>
        <row r="1714">
          <cell r="D1714" t="str">
            <v>Zambia</v>
          </cell>
          <cell r="H1714" t="str">
            <v>Domestic aviation</v>
          </cell>
          <cell r="J1714" t="str">
            <v>NULL</v>
          </cell>
        </row>
        <row r="1715">
          <cell r="D1715" t="str">
            <v>Zambia</v>
          </cell>
          <cell r="H1715" t="str">
            <v>Ground Transport</v>
          </cell>
          <cell r="J1715">
            <v>1192.9148666737201</v>
          </cell>
        </row>
        <row r="1716">
          <cell r="D1716" t="str">
            <v>Zambia</v>
          </cell>
          <cell r="H1716" t="str">
            <v>Ground Transport</v>
          </cell>
          <cell r="J1716">
            <v>51.563179550098198</v>
          </cell>
        </row>
        <row r="1717">
          <cell r="D1717" t="str">
            <v>Zambia</v>
          </cell>
          <cell r="H1717" t="str">
            <v>Ground Transport</v>
          </cell>
          <cell r="J1717" t="str">
            <v>NULL</v>
          </cell>
        </row>
        <row r="1718">
          <cell r="D1718" t="str">
            <v>Zambia</v>
          </cell>
          <cell r="H1718" t="str">
            <v>Ground Transport</v>
          </cell>
          <cell r="J1718" t="str">
            <v>NULL</v>
          </cell>
        </row>
        <row r="1719">
          <cell r="D1719" t="str">
            <v>Zambia</v>
          </cell>
          <cell r="H1719" t="str">
            <v>Residential</v>
          </cell>
          <cell r="J1719">
            <v>313.84265749459399</v>
          </cell>
        </row>
        <row r="1720">
          <cell r="D1720" t="str">
            <v>Zambia</v>
          </cell>
          <cell r="H1720" t="e">
            <v>#N/A</v>
          </cell>
          <cell r="J1720" t="str">
            <v>NULL</v>
          </cell>
        </row>
        <row r="1721">
          <cell r="D1721" t="str">
            <v>Zambia</v>
          </cell>
          <cell r="H1721" t="str">
            <v>Industry (incl. Cement Process)</v>
          </cell>
          <cell r="J1721">
            <v>1334.76</v>
          </cell>
        </row>
        <row r="1722">
          <cell r="D1722" t="str">
            <v>Zambia</v>
          </cell>
          <cell r="H1722" t="e">
            <v>#N/A</v>
          </cell>
          <cell r="J1722">
            <v>247.5</v>
          </cell>
        </row>
        <row r="1723">
          <cell r="D1723" t="str">
            <v>Zambia</v>
          </cell>
          <cell r="H1723" t="e">
            <v>#N/A</v>
          </cell>
          <cell r="J1723">
            <v>0.84120573042092195</v>
          </cell>
        </row>
        <row r="1724">
          <cell r="D1724" t="str">
            <v>Zambia</v>
          </cell>
          <cell r="H1724" t="e">
            <v>#N/A</v>
          </cell>
          <cell r="J1724" t="str">
            <v>NULL</v>
          </cell>
        </row>
        <row r="1725">
          <cell r="D1725" t="str">
            <v>Zambia</v>
          </cell>
          <cell r="H1725" t="e">
            <v>#N/A</v>
          </cell>
          <cell r="J1725" t="str">
            <v>NULL</v>
          </cell>
        </row>
        <row r="1726">
          <cell r="D1726" t="str">
            <v>Zambia</v>
          </cell>
          <cell r="H1726" t="e">
            <v>#N/A</v>
          </cell>
          <cell r="J1726" t="str">
            <v>NULL</v>
          </cell>
        </row>
        <row r="1727">
          <cell r="D1727" t="str">
            <v>Zambia</v>
          </cell>
          <cell r="H1727" t="e">
            <v>#N/A</v>
          </cell>
          <cell r="J1727">
            <v>7.6754600388646397</v>
          </cell>
        </row>
        <row r="1728">
          <cell r="D1728" t="str">
            <v>Zambia</v>
          </cell>
          <cell r="H1728" t="e">
            <v>#N/A</v>
          </cell>
          <cell r="J1728">
            <v>94.877033881813205</v>
          </cell>
        </row>
        <row r="1729">
          <cell r="D1729" t="str">
            <v>Zambia</v>
          </cell>
          <cell r="H1729" t="e">
            <v>#N/A</v>
          </cell>
          <cell r="J1729" t="str">
            <v>NULL</v>
          </cell>
        </row>
        <row r="1730">
          <cell r="D1730" t="str">
            <v>Zambia</v>
          </cell>
          <cell r="H1730" t="e">
            <v>#N/A</v>
          </cell>
          <cell r="J1730">
            <v>34.148994873892697</v>
          </cell>
        </row>
        <row r="1731">
          <cell r="D1731" t="str">
            <v>Zambia</v>
          </cell>
          <cell r="H1731" t="e">
            <v>#N/A</v>
          </cell>
          <cell r="J1731">
            <v>45.466700000000003</v>
          </cell>
        </row>
        <row r="1732">
          <cell r="D1732" t="str">
            <v>Zimbabwe</v>
          </cell>
          <cell r="H1732" t="str">
            <v>Power</v>
          </cell>
          <cell r="J1732">
            <v>7147.7982475143499</v>
          </cell>
        </row>
        <row r="1733">
          <cell r="D1733" t="str">
            <v>Zimbabwe</v>
          </cell>
          <cell r="H1733" t="str">
            <v>Industry (incl. Cement Process)</v>
          </cell>
          <cell r="J1733">
            <v>84.643482737308204</v>
          </cell>
        </row>
        <row r="1734">
          <cell r="D1734" t="str">
            <v>Zimbabwe</v>
          </cell>
          <cell r="H1734" t="str">
            <v>Industry (incl. Cement Process)</v>
          </cell>
          <cell r="J1734">
            <v>1201.84354028288</v>
          </cell>
        </row>
        <row r="1735">
          <cell r="D1735" t="str">
            <v>Zimbabwe</v>
          </cell>
          <cell r="H1735" t="str">
            <v>Ground Transport</v>
          </cell>
          <cell r="J1735">
            <v>2118.5005049705701</v>
          </cell>
        </row>
        <row r="1736">
          <cell r="D1736" t="str">
            <v>Zimbabwe</v>
          </cell>
          <cell r="H1736" t="str">
            <v>Ground Transport</v>
          </cell>
          <cell r="J1736">
            <v>185.84160980247</v>
          </cell>
        </row>
        <row r="1737">
          <cell r="D1737" t="str">
            <v>Zimbabwe</v>
          </cell>
          <cell r="H1737" t="str">
            <v>Residential</v>
          </cell>
          <cell r="J1737">
            <v>1005.20066829885</v>
          </cell>
        </row>
        <row r="1738">
          <cell r="D1738" t="str">
            <v>Zimbabwe</v>
          </cell>
          <cell r="H1738" t="e">
            <v>#N/A</v>
          </cell>
          <cell r="J1738">
            <v>214.50501581285801</v>
          </cell>
        </row>
        <row r="1739">
          <cell r="D1739" t="str">
            <v>Zimbabwe</v>
          </cell>
          <cell r="H1739" t="str">
            <v>Industry (incl. Cement Process)</v>
          </cell>
          <cell r="J1739">
            <v>741.69600000000003</v>
          </cell>
        </row>
        <row r="1740">
          <cell r="D1740" t="str">
            <v>Zimbabwe</v>
          </cell>
          <cell r="H1740" t="e">
            <v>#N/A</v>
          </cell>
          <cell r="J1740">
            <v>0.79974323655328605</v>
          </cell>
        </row>
        <row r="1741">
          <cell r="D1741" t="str">
            <v>Zimbabwe</v>
          </cell>
          <cell r="H1741" t="e">
            <v>#N/A</v>
          </cell>
          <cell r="J1741">
            <v>51</v>
          </cell>
        </row>
        <row r="1742">
          <cell r="D1742" t="str">
            <v>Zimbabwe</v>
          </cell>
          <cell r="H1742" t="e">
            <v>#N/A</v>
          </cell>
          <cell r="J1742">
            <v>229.476</v>
          </cell>
        </row>
        <row r="1743">
          <cell r="D1743" t="str">
            <v>Zimbabwe</v>
          </cell>
          <cell r="H1743" t="e">
            <v>#N/A</v>
          </cell>
          <cell r="J1743" t="str">
            <v>NULL</v>
          </cell>
        </row>
        <row r="1744">
          <cell r="D1744" t="str">
            <v>Zimbabwe</v>
          </cell>
          <cell r="H1744" t="e">
            <v>#N/A</v>
          </cell>
          <cell r="J1744">
            <v>7.8193005628917804</v>
          </cell>
        </row>
        <row r="1745">
          <cell r="D1745" t="str">
            <v>Zimbabwe</v>
          </cell>
          <cell r="H1745" t="e">
            <v>#N/A</v>
          </cell>
          <cell r="J1745" t="str">
            <v>NULL</v>
          </cell>
        </row>
        <row r="1746">
          <cell r="D1746" t="str">
            <v>Zimbabwe</v>
          </cell>
          <cell r="H1746" t="e">
            <v>#N/A</v>
          </cell>
          <cell r="J1746" t="str">
            <v>NULL</v>
          </cell>
        </row>
        <row r="1747">
          <cell r="D1747" t="str">
            <v>Zimbabwe</v>
          </cell>
          <cell r="H1747" t="e">
            <v>#N/A</v>
          </cell>
          <cell r="J1747">
            <v>50.236770064594602</v>
          </cell>
        </row>
        <row r="1748">
          <cell r="D1748" t="str">
            <v>Zimbabwe</v>
          </cell>
          <cell r="H1748" t="e">
            <v>#N/A</v>
          </cell>
          <cell r="J1748">
            <v>5.28</v>
          </cell>
        </row>
        <row r="1749">
          <cell r="D1749" t="str">
            <v>Austria</v>
          </cell>
          <cell r="H1749" t="str">
            <v>Power</v>
          </cell>
          <cell r="J1749">
            <v>13782.894198759799</v>
          </cell>
        </row>
        <row r="1750">
          <cell r="D1750" t="str">
            <v>Austria</v>
          </cell>
          <cell r="H1750" t="str">
            <v>Industry (incl. Cement Process)</v>
          </cell>
          <cell r="J1750">
            <v>5768.1090559386002</v>
          </cell>
        </row>
        <row r="1751">
          <cell r="D1751" t="str">
            <v>Austria</v>
          </cell>
          <cell r="H1751" t="str">
            <v>Industry (incl. Cement Process)</v>
          </cell>
          <cell r="J1751">
            <v>11330.070812075801</v>
          </cell>
        </row>
        <row r="1752">
          <cell r="D1752" t="str">
            <v>Austria</v>
          </cell>
          <cell r="H1752" t="str">
            <v>Domestic aviation</v>
          </cell>
          <cell r="J1752">
            <v>66.202820774243605</v>
          </cell>
        </row>
        <row r="1753">
          <cell r="D1753" t="str">
            <v>Austria</v>
          </cell>
          <cell r="H1753" t="str">
            <v>Ground Transport</v>
          </cell>
          <cell r="J1753">
            <v>23653.945610131901</v>
          </cell>
        </row>
        <row r="1754">
          <cell r="D1754" t="str">
            <v>Austria</v>
          </cell>
          <cell r="H1754" t="str">
            <v>Ground Transport</v>
          </cell>
          <cell r="J1754">
            <v>87.690206227682097</v>
          </cell>
        </row>
        <row r="1755">
          <cell r="D1755" t="str">
            <v>Austria</v>
          </cell>
          <cell r="H1755" t="str">
            <v>Ground Transport</v>
          </cell>
          <cell r="J1755">
            <v>6.4481115879346804</v>
          </cell>
        </row>
        <row r="1756">
          <cell r="D1756" t="str">
            <v>Austria</v>
          </cell>
          <cell r="H1756" t="str">
            <v>Ground Transport</v>
          </cell>
          <cell r="J1756">
            <v>613.85917110610001</v>
          </cell>
        </row>
        <row r="1757">
          <cell r="D1757" t="str">
            <v>Austria</v>
          </cell>
          <cell r="H1757" t="str">
            <v>Residential</v>
          </cell>
          <cell r="J1757">
            <v>8754.9300559870098</v>
          </cell>
        </row>
        <row r="1758">
          <cell r="D1758" t="str">
            <v>Austria</v>
          </cell>
          <cell r="H1758" t="e">
            <v>#N/A</v>
          </cell>
          <cell r="J1758">
            <v>179.08828538418999</v>
          </cell>
        </row>
        <row r="1759">
          <cell r="D1759" t="str">
            <v>Austria</v>
          </cell>
          <cell r="H1759" t="e">
            <v>#N/A</v>
          </cell>
          <cell r="J1759" t="str">
            <v>NULL</v>
          </cell>
        </row>
        <row r="1760">
          <cell r="D1760" t="str">
            <v>Austria</v>
          </cell>
          <cell r="H1760" t="str">
            <v>Industry (incl. Cement Process)</v>
          </cell>
          <cell r="J1760">
            <v>2345.7600000000002</v>
          </cell>
        </row>
        <row r="1761">
          <cell r="D1761" t="str">
            <v>Austria</v>
          </cell>
          <cell r="H1761" t="e">
            <v>#N/A</v>
          </cell>
          <cell r="J1761">
            <v>675</v>
          </cell>
        </row>
        <row r="1762">
          <cell r="D1762" t="str">
            <v>Austria</v>
          </cell>
          <cell r="H1762" t="e">
            <v>#N/A</v>
          </cell>
          <cell r="J1762">
            <v>238.51865532567899</v>
          </cell>
        </row>
        <row r="1763">
          <cell r="D1763" t="str">
            <v>Austria</v>
          </cell>
          <cell r="H1763" t="e">
            <v>#N/A</v>
          </cell>
          <cell r="J1763">
            <v>47.082915284232897</v>
          </cell>
        </row>
        <row r="1764">
          <cell r="D1764" t="str">
            <v>Austria</v>
          </cell>
          <cell r="H1764" t="e">
            <v>#N/A</v>
          </cell>
          <cell r="J1764">
            <v>67.7074793291237</v>
          </cell>
        </row>
        <row r="1765">
          <cell r="D1765" t="str">
            <v>Austria</v>
          </cell>
          <cell r="H1765" t="e">
            <v>#N/A</v>
          </cell>
          <cell r="J1765">
            <v>1716.6852383621101</v>
          </cell>
        </row>
        <row r="1766">
          <cell r="D1766" t="str">
            <v>Austria</v>
          </cell>
          <cell r="H1766" t="e">
            <v>#N/A</v>
          </cell>
          <cell r="J1766">
            <v>750.87004612556598</v>
          </cell>
        </row>
        <row r="1767">
          <cell r="D1767" t="str">
            <v>Austria</v>
          </cell>
          <cell r="H1767" t="e">
            <v>#N/A</v>
          </cell>
          <cell r="J1767">
            <v>14.813314115235499</v>
          </cell>
        </row>
        <row r="1768">
          <cell r="D1768" t="str">
            <v>Austria</v>
          </cell>
          <cell r="H1768" t="e">
            <v>#N/A</v>
          </cell>
          <cell r="J1768">
            <v>118.413916091282</v>
          </cell>
        </row>
        <row r="1769">
          <cell r="D1769" t="str">
            <v>Austria</v>
          </cell>
          <cell r="H1769" t="e">
            <v>#N/A</v>
          </cell>
          <cell r="J1769">
            <v>42.918156980040401</v>
          </cell>
        </row>
        <row r="1770">
          <cell r="D1770" t="str">
            <v>Austria</v>
          </cell>
          <cell r="H1770" t="e">
            <v>#N/A</v>
          </cell>
          <cell r="J1770">
            <v>71.704823711473793</v>
          </cell>
        </row>
        <row r="1771">
          <cell r="D1771" t="str">
            <v>Austria</v>
          </cell>
          <cell r="H1771" t="e">
            <v>#N/A</v>
          </cell>
          <cell r="J1771">
            <v>903.63513373517003</v>
          </cell>
        </row>
        <row r="1772">
          <cell r="D1772" t="str">
            <v>Austria</v>
          </cell>
          <cell r="H1772" t="e">
            <v>#N/A</v>
          </cell>
          <cell r="J1772">
            <v>207.02727984941899</v>
          </cell>
        </row>
        <row r="1773">
          <cell r="D1773" t="str">
            <v>Austria</v>
          </cell>
          <cell r="H1773" t="e">
            <v>#N/A</v>
          </cell>
          <cell r="J1773">
            <v>0.19251699999999999</v>
          </cell>
        </row>
        <row r="1774">
          <cell r="D1774" t="str">
            <v>Belgium</v>
          </cell>
          <cell r="H1774" t="str">
            <v>Power</v>
          </cell>
          <cell r="J1774">
            <v>16573.0875966524</v>
          </cell>
        </row>
        <row r="1775">
          <cell r="D1775" t="str">
            <v>Belgium</v>
          </cell>
          <cell r="H1775" t="str">
            <v>Industry (incl. Cement Process)</v>
          </cell>
          <cell r="J1775">
            <v>6033.3636380082798</v>
          </cell>
        </row>
        <row r="1776">
          <cell r="D1776" t="str">
            <v>Belgium</v>
          </cell>
          <cell r="H1776" t="str">
            <v>Industry (incl. Cement Process)</v>
          </cell>
          <cell r="J1776">
            <v>19614.362349065599</v>
          </cell>
        </row>
        <row r="1777">
          <cell r="D1777" t="str">
            <v>Belgium</v>
          </cell>
          <cell r="H1777" t="str">
            <v>Domestic aviation</v>
          </cell>
          <cell r="J1777">
            <v>6.2281467443773204</v>
          </cell>
        </row>
        <row r="1778">
          <cell r="D1778" t="str">
            <v>Belgium</v>
          </cell>
          <cell r="H1778" t="str">
            <v>Ground Transport</v>
          </cell>
          <cell r="J1778">
            <v>25462.607213216201</v>
          </cell>
        </row>
        <row r="1779">
          <cell r="D1779" t="str">
            <v>Belgium</v>
          </cell>
          <cell r="H1779" t="str">
            <v>Ground Transport</v>
          </cell>
          <cell r="J1779">
            <v>149.98914175890999</v>
          </cell>
        </row>
        <row r="1780">
          <cell r="D1780" t="str">
            <v>Belgium</v>
          </cell>
          <cell r="H1780" t="str">
            <v>Ground Transport</v>
          </cell>
          <cell r="J1780">
            <v>587.104341360994</v>
          </cell>
        </row>
        <row r="1781">
          <cell r="D1781" t="str">
            <v>Belgium</v>
          </cell>
          <cell r="H1781" t="str">
            <v>Ground Transport</v>
          </cell>
          <cell r="J1781">
            <v>109.28682439928799</v>
          </cell>
        </row>
        <row r="1782">
          <cell r="D1782" t="str">
            <v>Belgium</v>
          </cell>
          <cell r="H1782" t="str">
            <v>Residential</v>
          </cell>
          <cell r="J1782">
            <v>24587.676616671099</v>
          </cell>
        </row>
        <row r="1783">
          <cell r="D1783" t="str">
            <v>Belgium</v>
          </cell>
          <cell r="H1783" t="str">
            <v>Industry (incl. Cement Process)</v>
          </cell>
          <cell r="J1783" t="str">
            <v>NULL</v>
          </cell>
        </row>
        <row r="1784">
          <cell r="D1784" t="str">
            <v>Belgium</v>
          </cell>
          <cell r="H1784" t="e">
            <v>#N/A</v>
          </cell>
          <cell r="J1784">
            <v>216.51025110050699</v>
          </cell>
        </row>
        <row r="1785">
          <cell r="D1785" t="str">
            <v>Belgium</v>
          </cell>
          <cell r="H1785" t="e">
            <v>#N/A</v>
          </cell>
          <cell r="J1785" t="str">
            <v>NULL</v>
          </cell>
        </row>
        <row r="1786">
          <cell r="D1786" t="str">
            <v>Belgium</v>
          </cell>
          <cell r="H1786" t="e">
            <v>#N/A</v>
          </cell>
          <cell r="J1786" t="str">
            <v>NULL</v>
          </cell>
        </row>
        <row r="1787">
          <cell r="D1787" t="str">
            <v>Belgium</v>
          </cell>
          <cell r="H1787" t="e">
            <v>#N/A</v>
          </cell>
          <cell r="J1787" t="str">
            <v>NULL</v>
          </cell>
        </row>
        <row r="1788">
          <cell r="D1788" t="str">
            <v>Belgium</v>
          </cell>
          <cell r="H1788" t="str">
            <v>Industry (incl. Cement Process)</v>
          </cell>
          <cell r="J1788">
            <v>3119.83</v>
          </cell>
        </row>
        <row r="1789">
          <cell r="D1789" t="str">
            <v>Belgium</v>
          </cell>
          <cell r="H1789" t="e">
            <v>#N/A</v>
          </cell>
          <cell r="J1789">
            <v>1012.5</v>
          </cell>
        </row>
        <row r="1790">
          <cell r="D1790" t="str">
            <v>Belgium</v>
          </cell>
          <cell r="H1790" t="e">
            <v>#N/A</v>
          </cell>
          <cell r="J1790">
            <v>40.358280538566802</v>
          </cell>
        </row>
        <row r="1791">
          <cell r="D1791" t="str">
            <v>Belgium</v>
          </cell>
          <cell r="H1791" t="e">
            <v>#N/A</v>
          </cell>
          <cell r="J1791">
            <v>108.627618013039</v>
          </cell>
        </row>
        <row r="1792">
          <cell r="D1792" t="str">
            <v>Belgium</v>
          </cell>
          <cell r="H1792" t="e">
            <v>#N/A</v>
          </cell>
          <cell r="J1792">
            <v>62.534478420962998</v>
          </cell>
        </row>
        <row r="1793">
          <cell r="D1793" t="str">
            <v>Belgium</v>
          </cell>
          <cell r="H1793" t="e">
            <v>#N/A</v>
          </cell>
          <cell r="J1793">
            <v>6318.6062924984699</v>
          </cell>
        </row>
        <row r="1794">
          <cell r="D1794" t="str">
            <v>Belgium</v>
          </cell>
          <cell r="H1794" t="e">
            <v>#N/A</v>
          </cell>
          <cell r="J1794">
            <v>790.36022554179499</v>
          </cell>
        </row>
        <row r="1795">
          <cell r="D1795" t="str">
            <v>Belgium</v>
          </cell>
          <cell r="H1795" t="e">
            <v>#N/A</v>
          </cell>
          <cell r="J1795">
            <v>24.580620287999999</v>
          </cell>
        </row>
        <row r="1796">
          <cell r="D1796" t="str">
            <v>Belgium</v>
          </cell>
          <cell r="H1796" t="e">
            <v>#N/A</v>
          </cell>
          <cell r="J1796">
            <v>10.5943121017044</v>
          </cell>
        </row>
        <row r="1797">
          <cell r="D1797" t="str">
            <v>Belgium</v>
          </cell>
          <cell r="H1797" t="e">
            <v>#N/A</v>
          </cell>
          <cell r="J1797">
            <v>5.3680867554816096</v>
          </cell>
        </row>
        <row r="1798">
          <cell r="D1798" t="str">
            <v>Belgium</v>
          </cell>
          <cell r="H1798" t="e">
            <v>#N/A</v>
          </cell>
          <cell r="J1798">
            <v>249.858511870054</v>
          </cell>
        </row>
        <row r="1799">
          <cell r="D1799" t="str">
            <v>Belgium</v>
          </cell>
          <cell r="H1799" t="e">
            <v>#N/A</v>
          </cell>
          <cell r="J1799">
            <v>628.13590507380798</v>
          </cell>
        </row>
        <row r="1800">
          <cell r="D1800" t="str">
            <v>Belgium</v>
          </cell>
          <cell r="H1800" t="e">
            <v>#N/A</v>
          </cell>
          <cell r="J1800">
            <v>38.735740058450403</v>
          </cell>
        </row>
        <row r="1801">
          <cell r="D1801" t="str">
            <v>Belgium</v>
          </cell>
          <cell r="H1801" t="e">
            <v>#N/A</v>
          </cell>
          <cell r="J1801">
            <v>1.55447806738254</v>
          </cell>
        </row>
        <row r="1802">
          <cell r="D1802" t="str">
            <v>Switzerland</v>
          </cell>
          <cell r="H1802" t="str">
            <v>Power</v>
          </cell>
          <cell r="J1802">
            <v>2796.05596482172</v>
          </cell>
        </row>
        <row r="1803">
          <cell r="D1803" t="str">
            <v>Switzerland</v>
          </cell>
          <cell r="H1803" t="str">
            <v>Industry (incl. Cement Process)</v>
          </cell>
          <cell r="J1803">
            <v>430.01607327027801</v>
          </cell>
        </row>
        <row r="1804">
          <cell r="D1804" t="str">
            <v>Switzerland</v>
          </cell>
          <cell r="H1804" t="str">
            <v>Industry (incl. Cement Process)</v>
          </cell>
          <cell r="J1804">
            <v>5227.4063612481596</v>
          </cell>
        </row>
        <row r="1805">
          <cell r="D1805" t="str">
            <v>Switzerland</v>
          </cell>
          <cell r="H1805" t="str">
            <v>Domestic aviation</v>
          </cell>
          <cell r="J1805">
            <v>269.24156045449303</v>
          </cell>
        </row>
        <row r="1806">
          <cell r="D1806" t="str">
            <v>Switzerland</v>
          </cell>
          <cell r="H1806" t="str">
            <v>Ground Transport</v>
          </cell>
          <cell r="J1806">
            <v>15555.543807710599</v>
          </cell>
        </row>
        <row r="1807">
          <cell r="D1807" t="str">
            <v>Switzerland</v>
          </cell>
          <cell r="H1807" t="str">
            <v>Ground Transport</v>
          </cell>
          <cell r="J1807">
            <v>46.849436708322102</v>
          </cell>
        </row>
        <row r="1808">
          <cell r="D1808" t="str">
            <v>Switzerland</v>
          </cell>
          <cell r="H1808" t="str">
            <v>Ground Transport</v>
          </cell>
          <cell r="J1808">
            <v>37.298068018628598</v>
          </cell>
        </row>
        <row r="1809">
          <cell r="D1809" t="str">
            <v>Switzerland</v>
          </cell>
          <cell r="H1809" t="str">
            <v>Ground Transport</v>
          </cell>
          <cell r="J1809">
            <v>40.310867020518103</v>
          </cell>
        </row>
        <row r="1810">
          <cell r="D1810" t="str">
            <v>Switzerland</v>
          </cell>
          <cell r="H1810" t="str">
            <v>Residential</v>
          </cell>
          <cell r="J1810">
            <v>13118.965495316101</v>
          </cell>
        </row>
        <row r="1811">
          <cell r="D1811" t="str">
            <v>Switzerland</v>
          </cell>
          <cell r="H1811" t="e">
            <v>#N/A</v>
          </cell>
          <cell r="J1811" t="str">
            <v>NULL</v>
          </cell>
        </row>
        <row r="1812">
          <cell r="D1812" t="str">
            <v>Switzerland</v>
          </cell>
          <cell r="H1812" t="e">
            <v>#N/A</v>
          </cell>
          <cell r="J1812" t="str">
            <v>NULL</v>
          </cell>
        </row>
        <row r="1813">
          <cell r="D1813" t="str">
            <v>Switzerland</v>
          </cell>
          <cell r="H1813" t="e">
            <v>#N/A</v>
          </cell>
          <cell r="J1813" t="str">
            <v>NULL</v>
          </cell>
        </row>
        <row r="1814">
          <cell r="D1814" t="str">
            <v>Switzerland</v>
          </cell>
          <cell r="H1814" t="str">
            <v>Industry (incl. Cement Process)</v>
          </cell>
          <cell r="J1814">
            <v>2191.73</v>
          </cell>
        </row>
        <row r="1815">
          <cell r="D1815" t="str">
            <v>Switzerland</v>
          </cell>
          <cell r="H1815" t="e">
            <v>#N/A</v>
          </cell>
          <cell r="J1815">
            <v>30</v>
          </cell>
        </row>
        <row r="1816">
          <cell r="D1816" t="str">
            <v>Switzerland</v>
          </cell>
          <cell r="H1816" t="e">
            <v>#N/A</v>
          </cell>
          <cell r="J1816">
            <v>344.353931026856</v>
          </cell>
        </row>
        <row r="1817">
          <cell r="D1817" t="str">
            <v>Switzerland</v>
          </cell>
          <cell r="H1817" t="e">
            <v>#N/A</v>
          </cell>
          <cell r="J1817">
            <v>10.134466752959799</v>
          </cell>
        </row>
        <row r="1818">
          <cell r="D1818" t="str">
            <v>Switzerland</v>
          </cell>
          <cell r="H1818" t="e">
            <v>#N/A</v>
          </cell>
          <cell r="J1818">
            <v>8.2119524585206296</v>
          </cell>
        </row>
        <row r="1819">
          <cell r="D1819" t="str">
            <v>Switzerland</v>
          </cell>
          <cell r="H1819" t="e">
            <v>#N/A</v>
          </cell>
          <cell r="J1819">
            <v>139.67095414630199</v>
          </cell>
        </row>
        <row r="1820">
          <cell r="D1820" t="str">
            <v>Switzerland</v>
          </cell>
          <cell r="H1820" t="e">
            <v>#N/A</v>
          </cell>
          <cell r="J1820">
            <v>58.063935832911902</v>
          </cell>
        </row>
        <row r="1821">
          <cell r="D1821" t="str">
            <v>Switzerland</v>
          </cell>
          <cell r="H1821" t="e">
            <v>#N/A</v>
          </cell>
          <cell r="J1821">
            <v>34.403907087526903</v>
          </cell>
        </row>
        <row r="1822">
          <cell r="D1822" t="str">
            <v>Switzerland</v>
          </cell>
          <cell r="H1822" t="e">
            <v>#N/A</v>
          </cell>
          <cell r="J1822">
            <v>253.88200071615299</v>
          </cell>
        </row>
        <row r="1823">
          <cell r="D1823" t="str">
            <v>Switzerland</v>
          </cell>
          <cell r="H1823" t="e">
            <v>#N/A</v>
          </cell>
          <cell r="J1823">
            <v>5.4913144233032503</v>
          </cell>
        </row>
        <row r="1824">
          <cell r="D1824" t="str">
            <v>Switzerland</v>
          </cell>
          <cell r="H1824" t="e">
            <v>#N/A</v>
          </cell>
          <cell r="J1824">
            <v>86.288261522514404</v>
          </cell>
        </row>
        <row r="1825">
          <cell r="D1825" t="str">
            <v>Switzerland</v>
          </cell>
          <cell r="H1825" t="e">
            <v>#N/A</v>
          </cell>
          <cell r="J1825">
            <v>244.101282238755</v>
          </cell>
        </row>
        <row r="1826">
          <cell r="D1826" t="str">
            <v>Switzerland</v>
          </cell>
          <cell r="H1826" t="e">
            <v>#N/A</v>
          </cell>
          <cell r="J1826">
            <v>2.8976007888646902</v>
          </cell>
        </row>
        <row r="1827">
          <cell r="D1827" t="str">
            <v>Switzerland</v>
          </cell>
          <cell r="H1827" t="e">
            <v>#N/A</v>
          </cell>
          <cell r="J1827">
            <v>9.1949438074471903</v>
          </cell>
        </row>
        <row r="1828">
          <cell r="D1828" t="str">
            <v>Germany</v>
          </cell>
          <cell r="H1828" t="str">
            <v>Power</v>
          </cell>
          <cell r="J1828">
            <v>289082.081803368</v>
          </cell>
        </row>
        <row r="1829">
          <cell r="D1829" t="str">
            <v>Germany</v>
          </cell>
          <cell r="H1829" t="str">
            <v>Industry (incl. Cement Process)</v>
          </cell>
          <cell r="J1829">
            <v>23042.8924515115</v>
          </cell>
        </row>
        <row r="1830">
          <cell r="D1830" t="str">
            <v>Germany</v>
          </cell>
          <cell r="H1830" t="str">
            <v>Industry (incl. Cement Process)</v>
          </cell>
          <cell r="J1830">
            <v>87267.000730673899</v>
          </cell>
        </row>
        <row r="1831">
          <cell r="D1831" t="str">
            <v>Germany</v>
          </cell>
          <cell r="H1831" t="str">
            <v>Domestic aviation</v>
          </cell>
          <cell r="J1831">
            <v>2129.2566644206699</v>
          </cell>
        </row>
        <row r="1832">
          <cell r="D1832" t="str">
            <v>Germany</v>
          </cell>
          <cell r="H1832" t="str">
            <v>Ground Transport</v>
          </cell>
          <cell r="J1832">
            <v>151203.545146013</v>
          </cell>
        </row>
        <row r="1833">
          <cell r="D1833" t="str">
            <v>Germany</v>
          </cell>
          <cell r="H1833" t="str">
            <v>Ground Transport</v>
          </cell>
          <cell r="J1833">
            <v>955.24703159260798</v>
          </cell>
        </row>
        <row r="1834">
          <cell r="D1834" t="str">
            <v>Germany</v>
          </cell>
          <cell r="H1834" t="str">
            <v>Ground Transport</v>
          </cell>
          <cell r="J1834">
            <v>955.24703159260798</v>
          </cell>
        </row>
        <row r="1835">
          <cell r="D1835" t="str">
            <v>Germany</v>
          </cell>
          <cell r="H1835" t="str">
            <v>Ground Transport</v>
          </cell>
          <cell r="J1835">
            <v>976.87756073776995</v>
          </cell>
        </row>
        <row r="1836">
          <cell r="D1836" t="str">
            <v>Germany</v>
          </cell>
          <cell r="H1836" t="str">
            <v>Residential</v>
          </cell>
          <cell r="J1836">
            <v>136576.079130194</v>
          </cell>
        </row>
        <row r="1837">
          <cell r="D1837" t="str">
            <v>Germany</v>
          </cell>
          <cell r="H1837" t="str">
            <v>Industry (incl. Cement Process)</v>
          </cell>
          <cell r="J1837">
            <v>6.1090968271587398</v>
          </cell>
        </row>
        <row r="1838">
          <cell r="D1838" t="str">
            <v>Germany</v>
          </cell>
          <cell r="H1838" t="e">
            <v>#N/A</v>
          </cell>
          <cell r="J1838">
            <v>5387.1234467813802</v>
          </cell>
        </row>
        <row r="1839">
          <cell r="D1839" t="str">
            <v>Germany</v>
          </cell>
          <cell r="H1839" t="e">
            <v>#N/A</v>
          </cell>
          <cell r="J1839">
            <v>36.037858</v>
          </cell>
        </row>
        <row r="1840">
          <cell r="D1840" t="str">
            <v>Germany</v>
          </cell>
          <cell r="H1840" t="e">
            <v>#N/A</v>
          </cell>
          <cell r="J1840" t="str">
            <v>NULL</v>
          </cell>
        </row>
        <row r="1841">
          <cell r="D1841" t="str">
            <v>Germany</v>
          </cell>
          <cell r="H1841" t="str">
            <v>Industry (incl. Cement Process)</v>
          </cell>
          <cell r="J1841">
            <v>16399.2</v>
          </cell>
        </row>
        <row r="1842">
          <cell r="D1842" t="str">
            <v>Germany</v>
          </cell>
          <cell r="H1842" t="e">
            <v>#N/A</v>
          </cell>
          <cell r="J1842">
            <v>4965</v>
          </cell>
        </row>
        <row r="1843">
          <cell r="D1843" t="str">
            <v>Germany</v>
          </cell>
          <cell r="H1843" t="e">
            <v>#N/A</v>
          </cell>
          <cell r="J1843" t="str">
            <v>NULL</v>
          </cell>
        </row>
        <row r="1844">
          <cell r="D1844" t="str">
            <v>Germany</v>
          </cell>
          <cell r="H1844" t="e">
            <v>#N/A</v>
          </cell>
          <cell r="J1844">
            <v>840.13221103454202</v>
          </cell>
        </row>
        <row r="1845">
          <cell r="D1845" t="str">
            <v>Germany</v>
          </cell>
          <cell r="H1845" t="e">
            <v>#N/A</v>
          </cell>
          <cell r="J1845">
            <v>543.78985869820099</v>
          </cell>
        </row>
        <row r="1846">
          <cell r="D1846" t="str">
            <v>Germany</v>
          </cell>
          <cell r="H1846" t="e">
            <v>#N/A</v>
          </cell>
          <cell r="J1846">
            <v>15306.995851498599</v>
          </cell>
        </row>
        <row r="1847">
          <cell r="D1847" t="str">
            <v>Germany</v>
          </cell>
          <cell r="H1847" t="e">
            <v>#N/A</v>
          </cell>
          <cell r="J1847">
            <v>4674.6960759426802</v>
          </cell>
        </row>
        <row r="1848">
          <cell r="D1848" t="str">
            <v>Germany</v>
          </cell>
          <cell r="H1848" t="e">
            <v>#N/A</v>
          </cell>
          <cell r="J1848">
            <v>893.75651862489201</v>
          </cell>
        </row>
        <row r="1849">
          <cell r="D1849" t="str">
            <v>Germany</v>
          </cell>
          <cell r="H1849" t="e">
            <v>#N/A</v>
          </cell>
          <cell r="J1849">
            <v>517.67518969809601</v>
          </cell>
        </row>
        <row r="1850">
          <cell r="D1850" t="str">
            <v>Germany</v>
          </cell>
          <cell r="H1850" t="e">
            <v>#N/A</v>
          </cell>
          <cell r="J1850">
            <v>93.638027460584595</v>
          </cell>
        </row>
        <row r="1851">
          <cell r="D1851" t="str">
            <v>Germany</v>
          </cell>
          <cell r="H1851" t="e">
            <v>#N/A</v>
          </cell>
          <cell r="J1851">
            <v>1064.1877001314101</v>
          </cell>
        </row>
        <row r="1852">
          <cell r="D1852" t="str">
            <v>Germany</v>
          </cell>
          <cell r="H1852" t="e">
            <v>#N/A</v>
          </cell>
          <cell r="J1852">
            <v>7239.5914892909004</v>
          </cell>
        </row>
        <row r="1853">
          <cell r="D1853" t="str">
            <v>Germany</v>
          </cell>
          <cell r="H1853" t="e">
            <v>#N/A</v>
          </cell>
          <cell r="J1853">
            <v>2498.7381858055501</v>
          </cell>
        </row>
        <row r="1854">
          <cell r="D1854" t="str">
            <v>Denmark</v>
          </cell>
          <cell r="H1854" t="str">
            <v>Power</v>
          </cell>
          <cell r="J1854">
            <v>9871.1598162811897</v>
          </cell>
        </row>
        <row r="1855">
          <cell r="D1855" t="str">
            <v>Denmark</v>
          </cell>
          <cell r="H1855" t="str">
            <v>Industry (incl. Cement Process)</v>
          </cell>
          <cell r="J1855">
            <v>1850.7908270886201</v>
          </cell>
        </row>
        <row r="1856">
          <cell r="D1856" t="str">
            <v>Denmark</v>
          </cell>
          <cell r="H1856" t="str">
            <v>Industry (incl. Cement Process)</v>
          </cell>
          <cell r="J1856">
            <v>3284.1093526854902</v>
          </cell>
        </row>
        <row r="1857">
          <cell r="D1857" t="str">
            <v>Denmark</v>
          </cell>
          <cell r="H1857" t="str">
            <v>Domestic aviation</v>
          </cell>
          <cell r="J1857">
            <v>100.23016629024499</v>
          </cell>
        </row>
        <row r="1858">
          <cell r="D1858" t="str">
            <v>Denmark</v>
          </cell>
          <cell r="H1858" t="str">
            <v>Ground Transport</v>
          </cell>
          <cell r="J1858">
            <v>10854.905777395201</v>
          </cell>
        </row>
        <row r="1859">
          <cell r="D1859" t="str">
            <v>Denmark</v>
          </cell>
          <cell r="H1859" t="str">
            <v>Ground Transport</v>
          </cell>
          <cell r="J1859">
            <v>280.28577410128798</v>
          </cell>
        </row>
        <row r="1860">
          <cell r="D1860" t="str">
            <v>Denmark</v>
          </cell>
          <cell r="H1860" t="str">
            <v>Ground Transport</v>
          </cell>
          <cell r="J1860">
            <v>468.34722517206399</v>
          </cell>
        </row>
        <row r="1861">
          <cell r="D1861" t="str">
            <v>Denmark</v>
          </cell>
          <cell r="H1861" t="str">
            <v>Ground Transport</v>
          </cell>
          <cell r="J1861">
            <v>108.395503537914</v>
          </cell>
        </row>
        <row r="1862">
          <cell r="D1862" t="str">
            <v>Denmark</v>
          </cell>
          <cell r="H1862" t="str">
            <v>Residential</v>
          </cell>
          <cell r="J1862">
            <v>4173.7117903974804</v>
          </cell>
        </row>
        <row r="1863">
          <cell r="D1863" t="str">
            <v>Denmark</v>
          </cell>
          <cell r="H1863" t="e">
            <v>#N/A</v>
          </cell>
          <cell r="J1863">
            <v>4.9051977492222996</v>
          </cell>
        </row>
        <row r="1864">
          <cell r="D1864" t="str">
            <v>Denmark</v>
          </cell>
          <cell r="H1864" t="e">
            <v>#N/A</v>
          </cell>
          <cell r="J1864">
            <v>275.86458670433802</v>
          </cell>
        </row>
        <row r="1865">
          <cell r="D1865" t="str">
            <v>Denmark</v>
          </cell>
          <cell r="H1865" t="str">
            <v>Industry (incl. Cement Process)</v>
          </cell>
          <cell r="J1865">
            <v>976.66499999999996</v>
          </cell>
        </row>
        <row r="1866">
          <cell r="D1866" t="str">
            <v>Denmark</v>
          </cell>
          <cell r="H1866" t="e">
            <v>#N/A</v>
          </cell>
          <cell r="J1866">
            <v>150</v>
          </cell>
        </row>
        <row r="1867">
          <cell r="D1867" t="str">
            <v>Denmark</v>
          </cell>
          <cell r="H1867" t="e">
            <v>#N/A</v>
          </cell>
          <cell r="J1867">
            <v>17.8866585690809</v>
          </cell>
        </row>
        <row r="1868">
          <cell r="D1868" t="str">
            <v>Denmark</v>
          </cell>
          <cell r="H1868" t="e">
            <v>#N/A</v>
          </cell>
          <cell r="J1868">
            <v>26.088611438448201</v>
          </cell>
        </row>
        <row r="1869">
          <cell r="D1869" t="str">
            <v>Denmark</v>
          </cell>
          <cell r="H1869" t="e">
            <v>#N/A</v>
          </cell>
          <cell r="J1869">
            <v>6.2604402830803396</v>
          </cell>
        </row>
        <row r="1870">
          <cell r="D1870" t="str">
            <v>Denmark</v>
          </cell>
          <cell r="H1870" t="e">
            <v>#N/A</v>
          </cell>
          <cell r="J1870">
            <v>0.24970486657909599</v>
          </cell>
        </row>
        <row r="1871">
          <cell r="D1871" t="str">
            <v>Denmark</v>
          </cell>
          <cell r="H1871" t="e">
            <v>#N/A</v>
          </cell>
          <cell r="J1871">
            <v>6.2576976490248102</v>
          </cell>
        </row>
        <row r="1872">
          <cell r="D1872" t="str">
            <v>Denmark</v>
          </cell>
          <cell r="H1872" t="e">
            <v>#N/A</v>
          </cell>
          <cell r="J1872">
            <v>31.487400000000001</v>
          </cell>
        </row>
        <row r="1873">
          <cell r="D1873" t="str">
            <v>Denmark</v>
          </cell>
          <cell r="H1873" t="e">
            <v>#N/A</v>
          </cell>
          <cell r="J1873">
            <v>89.270773265989504</v>
          </cell>
        </row>
        <row r="1874">
          <cell r="D1874" t="str">
            <v>Denmark</v>
          </cell>
          <cell r="H1874" t="e">
            <v>#N/A</v>
          </cell>
          <cell r="J1874">
            <v>0.43114782215194702</v>
          </cell>
        </row>
        <row r="1875">
          <cell r="D1875" t="str">
            <v>Denmark</v>
          </cell>
          <cell r="H1875" t="e">
            <v>#N/A</v>
          </cell>
          <cell r="J1875">
            <v>73.119666828259497</v>
          </cell>
        </row>
        <row r="1876">
          <cell r="D1876" t="str">
            <v>Denmark</v>
          </cell>
          <cell r="H1876" t="e">
            <v>#N/A</v>
          </cell>
          <cell r="J1876">
            <v>425.21222125365199</v>
          </cell>
        </row>
        <row r="1877">
          <cell r="D1877" t="str">
            <v>Denmark</v>
          </cell>
          <cell r="H1877" t="e">
            <v>#N/A</v>
          </cell>
          <cell r="J1877">
            <v>54.159642626483503</v>
          </cell>
        </row>
        <row r="1878">
          <cell r="D1878" t="str">
            <v>Denmark</v>
          </cell>
          <cell r="H1878" t="e">
            <v>#N/A</v>
          </cell>
          <cell r="J1878">
            <v>0.94871091686831099</v>
          </cell>
        </row>
        <row r="1879">
          <cell r="D1879" t="str">
            <v>Spain</v>
          </cell>
          <cell r="H1879" t="str">
            <v>Power</v>
          </cell>
          <cell r="J1879">
            <v>70719.982226409105</v>
          </cell>
        </row>
        <row r="1880">
          <cell r="D1880" t="str">
            <v>Spain</v>
          </cell>
          <cell r="H1880" t="str">
            <v>Industry (incl. Cement Process)</v>
          </cell>
          <cell r="J1880">
            <v>20471.931102357099</v>
          </cell>
        </row>
        <row r="1881">
          <cell r="D1881" t="str">
            <v>Spain</v>
          </cell>
          <cell r="H1881" t="str">
            <v>Industry (incl. Cement Process)</v>
          </cell>
          <cell r="J1881">
            <v>31089.671926342598</v>
          </cell>
        </row>
        <row r="1882">
          <cell r="D1882" t="str">
            <v>Spain</v>
          </cell>
          <cell r="H1882" t="str">
            <v>Domestic aviation</v>
          </cell>
          <cell r="J1882">
            <v>6328.0694727625496</v>
          </cell>
        </row>
        <row r="1883">
          <cell r="D1883" t="str">
            <v>Spain</v>
          </cell>
          <cell r="H1883" t="str">
            <v>Ground Transport</v>
          </cell>
          <cell r="J1883">
            <v>82738.406407082206</v>
          </cell>
        </row>
        <row r="1884">
          <cell r="D1884" t="str">
            <v>Spain</v>
          </cell>
          <cell r="H1884" t="str">
            <v>Ground Transport</v>
          </cell>
          <cell r="J1884">
            <v>321.89829032989599</v>
          </cell>
        </row>
        <row r="1885">
          <cell r="D1885" t="str">
            <v>Spain</v>
          </cell>
          <cell r="H1885" t="str">
            <v>Ground Transport</v>
          </cell>
          <cell r="J1885">
            <v>1646.2765079502601</v>
          </cell>
        </row>
        <row r="1886">
          <cell r="D1886" t="str">
            <v>Spain</v>
          </cell>
          <cell r="H1886" t="str">
            <v>Ground Transport</v>
          </cell>
          <cell r="J1886">
            <v>291.037357689884</v>
          </cell>
        </row>
        <row r="1887">
          <cell r="D1887" t="str">
            <v>Spain</v>
          </cell>
          <cell r="H1887" t="str">
            <v>Residential</v>
          </cell>
          <cell r="J1887">
            <v>36233.851756739401</v>
          </cell>
        </row>
        <row r="1888">
          <cell r="D1888" t="str">
            <v>Spain</v>
          </cell>
          <cell r="H1888" t="str">
            <v>Industry (incl. Cement Process)</v>
          </cell>
          <cell r="J1888">
            <v>55.094530793786298</v>
          </cell>
        </row>
        <row r="1889">
          <cell r="D1889" t="str">
            <v>Spain</v>
          </cell>
          <cell r="H1889" t="e">
            <v>#N/A</v>
          </cell>
          <cell r="J1889">
            <v>420.658884115126</v>
          </cell>
        </row>
        <row r="1890">
          <cell r="D1890" t="str">
            <v>Spain</v>
          </cell>
          <cell r="H1890" t="e">
            <v>#N/A</v>
          </cell>
          <cell r="J1890" t="str">
            <v>NULL</v>
          </cell>
        </row>
        <row r="1891">
          <cell r="D1891" t="str">
            <v>Spain</v>
          </cell>
          <cell r="H1891" t="e">
            <v>#N/A</v>
          </cell>
          <cell r="J1891">
            <v>220.90757852362199</v>
          </cell>
        </row>
        <row r="1892">
          <cell r="D1892" t="str">
            <v>Spain</v>
          </cell>
          <cell r="H1892" t="e">
            <v>#N/A</v>
          </cell>
          <cell r="J1892" t="str">
            <v>NULL</v>
          </cell>
        </row>
        <row r="1893">
          <cell r="D1893" t="str">
            <v>Spain</v>
          </cell>
          <cell r="H1893" t="str">
            <v>Industry (incl. Cement Process)</v>
          </cell>
          <cell r="J1893">
            <v>8040.44</v>
          </cell>
        </row>
        <row r="1894">
          <cell r="D1894" t="str">
            <v>Spain</v>
          </cell>
          <cell r="H1894" t="e">
            <v>#N/A</v>
          </cell>
          <cell r="J1894">
            <v>1237.5</v>
          </cell>
        </row>
        <row r="1895">
          <cell r="D1895" t="str">
            <v>Spain</v>
          </cell>
          <cell r="H1895" t="e">
            <v>#N/A</v>
          </cell>
          <cell r="J1895">
            <v>703.06412513100497</v>
          </cell>
        </row>
        <row r="1896">
          <cell r="D1896" t="str">
            <v>Spain</v>
          </cell>
          <cell r="H1896" t="e">
            <v>#N/A</v>
          </cell>
          <cell r="J1896">
            <v>513.68175297492598</v>
          </cell>
        </row>
        <row r="1897">
          <cell r="D1897" t="str">
            <v>Spain</v>
          </cell>
          <cell r="H1897" t="e">
            <v>#N/A</v>
          </cell>
          <cell r="J1897">
            <v>557.14914364085905</v>
          </cell>
        </row>
        <row r="1898">
          <cell r="D1898" t="str">
            <v>Spain</v>
          </cell>
          <cell r="H1898" t="e">
            <v>#N/A</v>
          </cell>
          <cell r="J1898">
            <v>3594.2223290124298</v>
          </cell>
        </row>
        <row r="1899">
          <cell r="D1899" t="str">
            <v>Spain</v>
          </cell>
          <cell r="H1899" t="e">
            <v>#N/A</v>
          </cell>
          <cell r="J1899">
            <v>2367.3152408559799</v>
          </cell>
        </row>
        <row r="1900">
          <cell r="D1900" t="str">
            <v>Spain</v>
          </cell>
          <cell r="H1900" t="e">
            <v>#N/A</v>
          </cell>
          <cell r="J1900">
            <v>241.01733240852201</v>
          </cell>
        </row>
        <row r="1901">
          <cell r="D1901" t="str">
            <v>Spain</v>
          </cell>
          <cell r="H1901" t="e">
            <v>#N/A</v>
          </cell>
          <cell r="J1901">
            <v>1134.2992733769199</v>
          </cell>
        </row>
        <row r="1902">
          <cell r="D1902" t="str">
            <v>Spain</v>
          </cell>
          <cell r="H1902" t="e">
            <v>#N/A</v>
          </cell>
          <cell r="J1902">
            <v>60.512060263715298</v>
          </cell>
        </row>
        <row r="1903">
          <cell r="D1903" t="str">
            <v>Spain</v>
          </cell>
          <cell r="H1903" t="e">
            <v>#N/A</v>
          </cell>
          <cell r="J1903">
            <v>17.3368329318291</v>
          </cell>
        </row>
        <row r="1904">
          <cell r="D1904" t="str">
            <v>Spain</v>
          </cell>
          <cell r="H1904" t="e">
            <v>#N/A</v>
          </cell>
          <cell r="J1904">
            <v>2768.7421361602701</v>
          </cell>
        </row>
        <row r="1905">
          <cell r="D1905" t="str">
            <v>Spain</v>
          </cell>
          <cell r="H1905" t="e">
            <v>#N/A</v>
          </cell>
          <cell r="J1905">
            <v>808.26421692954</v>
          </cell>
        </row>
        <row r="1906">
          <cell r="D1906" t="str">
            <v>Spain</v>
          </cell>
          <cell r="H1906" t="e">
            <v>#N/A</v>
          </cell>
          <cell r="J1906">
            <v>3466.05917782292</v>
          </cell>
        </row>
        <row r="1907">
          <cell r="D1907" t="str">
            <v>Finland</v>
          </cell>
          <cell r="H1907" t="str">
            <v>Power</v>
          </cell>
          <cell r="J1907">
            <v>18139.955399541799</v>
          </cell>
        </row>
        <row r="1908">
          <cell r="D1908" t="str">
            <v>Finland</v>
          </cell>
          <cell r="H1908" t="str">
            <v>Industry (incl. Cement Process)</v>
          </cell>
          <cell r="J1908">
            <v>3099.7368286700198</v>
          </cell>
        </row>
        <row r="1909">
          <cell r="D1909" t="str">
            <v>Finland</v>
          </cell>
          <cell r="H1909" t="str">
            <v>Industry (incl. Cement Process)</v>
          </cell>
          <cell r="J1909">
            <v>7365.5345861121996</v>
          </cell>
        </row>
        <row r="1910">
          <cell r="D1910" t="str">
            <v>Finland</v>
          </cell>
          <cell r="H1910" t="str">
            <v>Domestic aviation</v>
          </cell>
          <cell r="J1910">
            <v>181.74724040041301</v>
          </cell>
        </row>
        <row r="1911">
          <cell r="D1911" t="str">
            <v>Finland</v>
          </cell>
          <cell r="H1911" t="str">
            <v>Ground Transport</v>
          </cell>
          <cell r="J1911">
            <v>11722.8857857609</v>
          </cell>
        </row>
        <row r="1912">
          <cell r="D1912" t="str">
            <v>Finland</v>
          </cell>
          <cell r="H1912" t="str">
            <v>Ground Transport</v>
          </cell>
          <cell r="J1912">
            <v>69.564145407662494</v>
          </cell>
        </row>
        <row r="1913">
          <cell r="D1913" t="str">
            <v>Finland</v>
          </cell>
          <cell r="H1913" t="str">
            <v>Ground Transport</v>
          </cell>
          <cell r="J1913">
            <v>410.01163430138001</v>
          </cell>
        </row>
        <row r="1914">
          <cell r="D1914" t="str">
            <v>Finland</v>
          </cell>
          <cell r="H1914" t="str">
            <v>Ground Transport</v>
          </cell>
          <cell r="J1914">
            <v>7.66183521366289</v>
          </cell>
        </row>
        <row r="1915">
          <cell r="D1915" t="str">
            <v>Finland</v>
          </cell>
          <cell r="H1915" t="str">
            <v>Residential</v>
          </cell>
          <cell r="J1915">
            <v>3868.0680274259998</v>
          </cell>
        </row>
        <row r="1916">
          <cell r="D1916" t="str">
            <v>Finland</v>
          </cell>
          <cell r="H1916" t="e">
            <v>#N/A</v>
          </cell>
          <cell r="J1916">
            <v>202.211053886625</v>
          </cell>
        </row>
        <row r="1917">
          <cell r="D1917" t="str">
            <v>Finland</v>
          </cell>
          <cell r="H1917" t="e">
            <v>#N/A</v>
          </cell>
          <cell r="J1917" t="str">
            <v>NULL</v>
          </cell>
        </row>
        <row r="1918">
          <cell r="D1918" t="str">
            <v>Finland</v>
          </cell>
          <cell r="H1918" t="e">
            <v>#N/A</v>
          </cell>
          <cell r="J1918" t="str">
            <v>NULL</v>
          </cell>
        </row>
        <row r="1919">
          <cell r="D1919" t="str">
            <v>Finland</v>
          </cell>
          <cell r="H1919" t="e">
            <v>#N/A</v>
          </cell>
          <cell r="J1919" t="str">
            <v>NULL</v>
          </cell>
        </row>
        <row r="1920">
          <cell r="D1920" t="str">
            <v>Finland</v>
          </cell>
          <cell r="H1920" t="str">
            <v>Industry (incl. Cement Process)</v>
          </cell>
          <cell r="J1920">
            <v>724.52800000000002</v>
          </cell>
        </row>
        <row r="1921">
          <cell r="D1921" t="str">
            <v>Finland</v>
          </cell>
          <cell r="H1921" t="e">
            <v>#N/A</v>
          </cell>
          <cell r="J1921">
            <v>390</v>
          </cell>
        </row>
        <row r="1922">
          <cell r="D1922" t="str">
            <v>Finland</v>
          </cell>
          <cell r="H1922" t="e">
            <v>#N/A</v>
          </cell>
          <cell r="J1922">
            <v>198.79147553585099</v>
          </cell>
        </row>
        <row r="1923">
          <cell r="D1923" t="str">
            <v>Finland</v>
          </cell>
          <cell r="H1923" t="e">
            <v>#N/A</v>
          </cell>
          <cell r="J1923">
            <v>38.213667228150896</v>
          </cell>
        </row>
        <row r="1924">
          <cell r="D1924" t="str">
            <v>Finland</v>
          </cell>
          <cell r="H1924" t="e">
            <v>#N/A</v>
          </cell>
          <cell r="J1924">
            <v>0.97216695381572804</v>
          </cell>
        </row>
        <row r="1925">
          <cell r="D1925" t="str">
            <v>Finland</v>
          </cell>
          <cell r="H1925" t="e">
            <v>#N/A</v>
          </cell>
          <cell r="J1925">
            <v>1001.66917706057</v>
          </cell>
        </row>
        <row r="1926">
          <cell r="D1926" t="str">
            <v>Finland</v>
          </cell>
          <cell r="H1926" t="e">
            <v>#N/A</v>
          </cell>
          <cell r="J1926">
            <v>948.06403802655996</v>
          </cell>
        </row>
        <row r="1927">
          <cell r="D1927" t="str">
            <v>Finland</v>
          </cell>
          <cell r="H1927" t="e">
            <v>#N/A</v>
          </cell>
          <cell r="J1927">
            <v>35.093466152359497</v>
          </cell>
        </row>
        <row r="1928">
          <cell r="D1928" t="str">
            <v>Finland</v>
          </cell>
          <cell r="H1928" t="e">
            <v>#N/A</v>
          </cell>
          <cell r="J1928">
            <v>16.897565264794999</v>
          </cell>
        </row>
        <row r="1929">
          <cell r="D1929" t="str">
            <v>Finland</v>
          </cell>
          <cell r="H1929" t="e">
            <v>#N/A</v>
          </cell>
          <cell r="J1929">
            <v>3.3964069690297598</v>
          </cell>
        </row>
        <row r="1930">
          <cell r="D1930" t="str">
            <v>Finland</v>
          </cell>
          <cell r="H1930" t="e">
            <v>#N/A</v>
          </cell>
          <cell r="J1930">
            <v>9.2092802111362495</v>
          </cell>
        </row>
        <row r="1931">
          <cell r="D1931" t="str">
            <v>Finland</v>
          </cell>
          <cell r="H1931" t="e">
            <v>#N/A</v>
          </cell>
          <cell r="J1931">
            <v>160.67841155230599</v>
          </cell>
        </row>
        <row r="1932">
          <cell r="D1932" t="str">
            <v>Finland</v>
          </cell>
          <cell r="H1932" t="e">
            <v>#N/A</v>
          </cell>
          <cell r="J1932">
            <v>202.12717995093399</v>
          </cell>
        </row>
        <row r="1933">
          <cell r="D1933" t="str">
            <v>France</v>
          </cell>
          <cell r="H1933" t="str">
            <v>Power</v>
          </cell>
          <cell r="J1933">
            <v>34209.227386482104</v>
          </cell>
        </row>
        <row r="1934">
          <cell r="D1934" t="str">
            <v>France</v>
          </cell>
          <cell r="H1934" t="str">
            <v>Industry (incl. Cement Process)</v>
          </cell>
          <cell r="J1934">
            <v>15947.585837688301</v>
          </cell>
        </row>
        <row r="1935">
          <cell r="D1935" t="str">
            <v>France</v>
          </cell>
          <cell r="H1935" t="str">
            <v>Industry (incl. Cement Process)</v>
          </cell>
          <cell r="J1935">
            <v>38502.023599787899</v>
          </cell>
        </row>
        <row r="1936">
          <cell r="D1936" t="str">
            <v>France</v>
          </cell>
          <cell r="H1936" t="str">
            <v>Domestic aviation</v>
          </cell>
          <cell r="J1936">
            <v>2392.8236286138499</v>
          </cell>
        </row>
        <row r="1937">
          <cell r="D1937" t="str">
            <v>France</v>
          </cell>
          <cell r="H1937" t="str">
            <v>Ground Transport</v>
          </cell>
          <cell r="J1937">
            <v>117705.28953248799</v>
          </cell>
        </row>
        <row r="1938">
          <cell r="D1938" t="str">
            <v>France</v>
          </cell>
          <cell r="H1938" t="str">
            <v>Ground Transport</v>
          </cell>
          <cell r="J1938">
            <v>495.10232482982798</v>
          </cell>
        </row>
        <row r="1939">
          <cell r="D1939" t="str">
            <v>France</v>
          </cell>
          <cell r="H1939" t="str">
            <v>Ground Transport</v>
          </cell>
          <cell r="J1939">
            <v>1392.0811071866201</v>
          </cell>
        </row>
        <row r="1940">
          <cell r="D1940" t="str">
            <v>France</v>
          </cell>
          <cell r="H1940" t="str">
            <v>Ground Transport</v>
          </cell>
          <cell r="J1940">
            <v>111.386361818315</v>
          </cell>
        </row>
        <row r="1941">
          <cell r="D1941" t="str">
            <v>France</v>
          </cell>
          <cell r="H1941" t="str">
            <v>Residential</v>
          </cell>
          <cell r="J1941">
            <v>78073.558458268293</v>
          </cell>
        </row>
        <row r="1942">
          <cell r="D1942" t="str">
            <v>France</v>
          </cell>
          <cell r="H1942" t="e">
            <v>#N/A</v>
          </cell>
          <cell r="J1942">
            <v>2051.1964210821402</v>
          </cell>
        </row>
        <row r="1943">
          <cell r="D1943" t="str">
            <v>France</v>
          </cell>
          <cell r="H1943" t="e">
            <v>#N/A</v>
          </cell>
          <cell r="J1943" t="str">
            <v>NULL</v>
          </cell>
        </row>
        <row r="1944">
          <cell r="D1944" t="str">
            <v>France</v>
          </cell>
          <cell r="H1944" t="e">
            <v>#N/A</v>
          </cell>
          <cell r="J1944">
            <v>39.161059788433001</v>
          </cell>
        </row>
        <row r="1945">
          <cell r="D1945" t="str">
            <v>France</v>
          </cell>
          <cell r="H1945" t="e">
            <v>#N/A</v>
          </cell>
          <cell r="J1945" t="str">
            <v>NULL</v>
          </cell>
        </row>
        <row r="1946">
          <cell r="D1946" t="str">
            <v>France</v>
          </cell>
          <cell r="H1946" t="str">
            <v>Industry (incl. Cement Process)</v>
          </cell>
          <cell r="J1946">
            <v>8357.33</v>
          </cell>
        </row>
        <row r="1947">
          <cell r="D1947" t="str">
            <v>France</v>
          </cell>
          <cell r="H1947" t="e">
            <v>#N/A</v>
          </cell>
          <cell r="J1947">
            <v>2565</v>
          </cell>
        </row>
        <row r="1948">
          <cell r="D1948" t="str">
            <v>France</v>
          </cell>
          <cell r="H1948" t="e">
            <v>#N/A</v>
          </cell>
          <cell r="J1948">
            <v>618.38916592560304</v>
          </cell>
        </row>
        <row r="1949">
          <cell r="D1949" t="str">
            <v>France</v>
          </cell>
          <cell r="H1949" t="e">
            <v>#N/A</v>
          </cell>
          <cell r="J1949">
            <v>834.87795749237603</v>
          </cell>
        </row>
        <row r="1950">
          <cell r="D1950" t="str">
            <v>France</v>
          </cell>
          <cell r="H1950" t="e">
            <v>#N/A</v>
          </cell>
          <cell r="J1950">
            <v>164.076807018153</v>
          </cell>
        </row>
        <row r="1951">
          <cell r="D1951" t="str">
            <v>France</v>
          </cell>
          <cell r="H1951" t="e">
            <v>#N/A</v>
          </cell>
          <cell r="J1951">
            <v>7063.6746150823501</v>
          </cell>
        </row>
        <row r="1952">
          <cell r="D1952" t="str">
            <v>France</v>
          </cell>
          <cell r="H1952" t="e">
            <v>#N/A</v>
          </cell>
          <cell r="J1952">
            <v>3296.0127418175598</v>
          </cell>
        </row>
        <row r="1953">
          <cell r="D1953" t="str">
            <v>France</v>
          </cell>
          <cell r="H1953" t="e">
            <v>#N/A</v>
          </cell>
          <cell r="J1953">
            <v>336.501156778542</v>
          </cell>
        </row>
        <row r="1954">
          <cell r="D1954" t="str">
            <v>France</v>
          </cell>
          <cell r="H1954" t="e">
            <v>#N/A</v>
          </cell>
          <cell r="J1954">
            <v>324.73006056307702</v>
          </cell>
        </row>
        <row r="1955">
          <cell r="D1955" t="str">
            <v>France</v>
          </cell>
          <cell r="H1955" t="e">
            <v>#N/A</v>
          </cell>
          <cell r="J1955">
            <v>39.588870486363398</v>
          </cell>
        </row>
        <row r="1956">
          <cell r="D1956" t="str">
            <v>France</v>
          </cell>
          <cell r="H1956" t="e">
            <v>#N/A</v>
          </cell>
          <cell r="J1956">
            <v>478.00413114767599</v>
          </cell>
        </row>
        <row r="1957">
          <cell r="D1957" t="str">
            <v>France</v>
          </cell>
          <cell r="H1957" t="e">
            <v>#N/A</v>
          </cell>
          <cell r="J1957">
            <v>4251.4837347901603</v>
          </cell>
        </row>
        <row r="1958">
          <cell r="D1958" t="str">
            <v>France</v>
          </cell>
          <cell r="H1958" t="e">
            <v>#N/A</v>
          </cell>
          <cell r="J1958">
            <v>1880.96432914256</v>
          </cell>
        </row>
        <row r="1959">
          <cell r="D1959" t="str">
            <v>France</v>
          </cell>
          <cell r="H1959" t="e">
            <v>#N/A</v>
          </cell>
          <cell r="J1959">
            <v>2149.38269917252</v>
          </cell>
        </row>
        <row r="1960">
          <cell r="D1960" t="str">
            <v>Faroe Islands</v>
          </cell>
          <cell r="H1960" t="e">
            <v>#N/A</v>
          </cell>
          <cell r="J1960">
            <v>2.3967374623730798E-3</v>
          </cell>
        </row>
        <row r="1961">
          <cell r="D1961" t="str">
            <v>Faroe Islands</v>
          </cell>
          <cell r="H1961" t="e">
            <v>#N/A</v>
          </cell>
          <cell r="J1961" t="str">
            <v>NULL</v>
          </cell>
        </row>
        <row r="1962">
          <cell r="D1962" t="str">
            <v>Faroe Islands</v>
          </cell>
          <cell r="H1962" t="e">
            <v>#N/A</v>
          </cell>
          <cell r="J1962">
            <v>1.9202527361287001</v>
          </cell>
        </row>
        <row r="1963">
          <cell r="D1963" t="str">
            <v>United Kingdom</v>
          </cell>
          <cell r="H1963" t="str">
            <v>Power</v>
          </cell>
          <cell r="J1963">
            <v>88037.615348765306</v>
          </cell>
        </row>
        <row r="1964">
          <cell r="D1964" t="str">
            <v>United Kingdom</v>
          </cell>
          <cell r="H1964" t="str">
            <v>Industry (incl. Cement Process)</v>
          </cell>
          <cell r="J1964">
            <v>23596.137201156002</v>
          </cell>
        </row>
        <row r="1965">
          <cell r="D1965" t="str">
            <v>United Kingdom</v>
          </cell>
          <cell r="H1965" t="str">
            <v>Industry (incl. Cement Process)</v>
          </cell>
          <cell r="J1965">
            <v>31970.266820484401</v>
          </cell>
        </row>
        <row r="1966">
          <cell r="D1966" t="str">
            <v>United Kingdom</v>
          </cell>
          <cell r="H1966" t="str">
            <v>Domestic aviation</v>
          </cell>
          <cell r="J1966">
            <v>2395.9156354830002</v>
          </cell>
        </row>
        <row r="1967">
          <cell r="D1967" t="str">
            <v>United Kingdom</v>
          </cell>
          <cell r="H1967" t="str">
            <v>Ground Transport</v>
          </cell>
          <cell r="J1967">
            <v>113804.18442543699</v>
          </cell>
        </row>
        <row r="1968">
          <cell r="D1968" t="str">
            <v>United Kingdom</v>
          </cell>
          <cell r="H1968" t="str">
            <v>Ground Transport</v>
          </cell>
          <cell r="J1968">
            <v>1911.0341576372</v>
          </cell>
        </row>
        <row r="1969">
          <cell r="D1969" t="str">
            <v>United Kingdom</v>
          </cell>
          <cell r="H1969" t="str">
            <v>Ground Transport</v>
          </cell>
          <cell r="J1969">
            <v>1895.08069633985</v>
          </cell>
        </row>
        <row r="1970">
          <cell r="D1970" t="str">
            <v>United Kingdom</v>
          </cell>
          <cell r="H1970" t="str">
            <v>Residential</v>
          </cell>
          <cell r="J1970">
            <v>85148.067633531595</v>
          </cell>
        </row>
        <row r="1971">
          <cell r="D1971" t="str">
            <v>United Kingdom</v>
          </cell>
          <cell r="H1971" t="e">
            <v>#N/A</v>
          </cell>
          <cell r="J1971">
            <v>708.79435145473803</v>
          </cell>
        </row>
        <row r="1972">
          <cell r="D1972" t="str">
            <v>United Kingdom</v>
          </cell>
          <cell r="H1972" t="e">
            <v>#N/A</v>
          </cell>
          <cell r="J1972">
            <v>861.49026515835203</v>
          </cell>
        </row>
        <row r="1973">
          <cell r="D1973" t="str">
            <v>United Kingdom</v>
          </cell>
          <cell r="H1973" t="e">
            <v>#N/A</v>
          </cell>
          <cell r="J1973" t="str">
            <v>NULL</v>
          </cell>
        </row>
        <row r="1974">
          <cell r="D1974" t="str">
            <v>United Kingdom</v>
          </cell>
          <cell r="H1974" t="e">
            <v>#N/A</v>
          </cell>
          <cell r="J1974" t="str">
            <v>NULL</v>
          </cell>
        </row>
        <row r="1975">
          <cell r="D1975" t="str">
            <v>United Kingdom</v>
          </cell>
          <cell r="H1975" t="str">
            <v>Industry (incl. Cement Process)</v>
          </cell>
          <cell r="J1975">
            <v>4722.43</v>
          </cell>
        </row>
        <row r="1976">
          <cell r="D1976" t="str">
            <v>United Kingdom</v>
          </cell>
          <cell r="H1976" t="e">
            <v>#N/A</v>
          </cell>
          <cell r="J1976">
            <v>1005</v>
          </cell>
        </row>
        <row r="1977">
          <cell r="D1977" t="str">
            <v>United Kingdom</v>
          </cell>
          <cell r="H1977" t="e">
            <v>#N/A</v>
          </cell>
          <cell r="J1977">
            <v>1674.57303403784</v>
          </cell>
        </row>
        <row r="1978">
          <cell r="D1978" t="str">
            <v>United Kingdom</v>
          </cell>
          <cell r="H1978" t="e">
            <v>#N/A</v>
          </cell>
          <cell r="J1978">
            <v>319.90217573713801</v>
          </cell>
        </row>
        <row r="1979">
          <cell r="D1979" t="str">
            <v>United Kingdom</v>
          </cell>
          <cell r="H1979" t="e">
            <v>#N/A</v>
          </cell>
          <cell r="J1979">
            <v>298.40991976010702</v>
          </cell>
        </row>
        <row r="1980">
          <cell r="D1980" t="str">
            <v>United Kingdom</v>
          </cell>
          <cell r="H1980" t="e">
            <v>#N/A</v>
          </cell>
          <cell r="J1980">
            <v>6002.3742747808401</v>
          </cell>
        </row>
        <row r="1981">
          <cell r="D1981" t="str">
            <v>United Kingdom</v>
          </cell>
          <cell r="H1981" t="e">
            <v>#N/A</v>
          </cell>
          <cell r="J1981">
            <v>789.18637535387802</v>
          </cell>
        </row>
        <row r="1982">
          <cell r="D1982" t="str">
            <v>United Kingdom</v>
          </cell>
          <cell r="H1982" t="e">
            <v>#N/A</v>
          </cell>
          <cell r="J1982">
            <v>180.44322124855799</v>
          </cell>
        </row>
        <row r="1983">
          <cell r="D1983" t="str">
            <v>United Kingdom</v>
          </cell>
          <cell r="H1983" t="e">
            <v>#N/A</v>
          </cell>
          <cell r="J1983">
            <v>246.20804354754301</v>
          </cell>
        </row>
        <row r="1984">
          <cell r="D1984" t="str">
            <v>United Kingdom</v>
          </cell>
          <cell r="H1984" t="e">
            <v>#N/A</v>
          </cell>
          <cell r="J1984">
            <v>27.878525291169801</v>
          </cell>
        </row>
        <row r="1985">
          <cell r="D1985" t="str">
            <v>United Kingdom</v>
          </cell>
          <cell r="H1985" t="e">
            <v>#N/A</v>
          </cell>
          <cell r="J1985">
            <v>113.34815816215099</v>
          </cell>
        </row>
        <row r="1986">
          <cell r="D1986" t="str">
            <v>United Kingdom</v>
          </cell>
          <cell r="H1986" t="e">
            <v>#N/A</v>
          </cell>
          <cell r="J1986">
            <v>5467.1483717596802</v>
          </cell>
        </row>
        <row r="1987">
          <cell r="D1987" t="str">
            <v>United Kingdom</v>
          </cell>
          <cell r="H1987" t="e">
            <v>#N/A</v>
          </cell>
          <cell r="J1987">
            <v>782.91765797939502</v>
          </cell>
        </row>
        <row r="1988">
          <cell r="D1988" t="str">
            <v>United Kingdom</v>
          </cell>
          <cell r="H1988" t="e">
            <v>#N/A</v>
          </cell>
          <cell r="J1988">
            <v>11.440462508510601</v>
          </cell>
        </row>
        <row r="1989">
          <cell r="D1989" t="str">
            <v>Gibraltar</v>
          </cell>
          <cell r="H1989" t="str">
            <v>Power</v>
          </cell>
          <cell r="J1989">
            <v>158.52221702096099</v>
          </cell>
        </row>
        <row r="1990">
          <cell r="D1990" t="str">
            <v>Gibraltar</v>
          </cell>
          <cell r="H1990" t="str">
            <v>Ground Transport</v>
          </cell>
          <cell r="J1990">
            <v>522.25343860502403</v>
          </cell>
        </row>
        <row r="1991">
          <cell r="D1991" t="str">
            <v>Gibraltar</v>
          </cell>
          <cell r="H1991" t="e">
            <v>#N/A</v>
          </cell>
          <cell r="J1991">
            <v>1.64471641295616E-3</v>
          </cell>
        </row>
        <row r="1992">
          <cell r="D1992" t="str">
            <v>Gibraltar</v>
          </cell>
          <cell r="H1992" t="e">
            <v>#N/A</v>
          </cell>
          <cell r="J1992" t="str">
            <v>NULL</v>
          </cell>
        </row>
        <row r="1993">
          <cell r="D1993" t="str">
            <v>Gibraltar</v>
          </cell>
          <cell r="H1993" t="e">
            <v>#N/A</v>
          </cell>
          <cell r="J1993">
            <v>0.60798907281590997</v>
          </cell>
        </row>
        <row r="1994">
          <cell r="D1994" t="str">
            <v>Greece</v>
          </cell>
          <cell r="H1994" t="str">
            <v>Power</v>
          </cell>
          <cell r="J1994">
            <v>31025.039924352299</v>
          </cell>
        </row>
        <row r="1995">
          <cell r="D1995" t="str">
            <v>Greece</v>
          </cell>
          <cell r="H1995" t="str">
            <v>Industry (incl. Cement Process)</v>
          </cell>
          <cell r="J1995">
            <v>4652.1780960919596</v>
          </cell>
        </row>
        <row r="1996">
          <cell r="D1996" t="str">
            <v>Greece</v>
          </cell>
          <cell r="H1996" t="str">
            <v>Industry (incl. Cement Process)</v>
          </cell>
          <cell r="J1996">
            <v>7026.7352330051099</v>
          </cell>
        </row>
        <row r="1997">
          <cell r="D1997" t="str">
            <v>Greece</v>
          </cell>
          <cell r="H1997" t="str">
            <v>Domestic aviation</v>
          </cell>
          <cell r="J1997">
            <v>562.71281188386604</v>
          </cell>
        </row>
        <row r="1998">
          <cell r="D1998" t="str">
            <v>Greece</v>
          </cell>
          <cell r="H1998" t="str">
            <v>Ground Transport</v>
          </cell>
          <cell r="J1998">
            <v>15143.078338756</v>
          </cell>
        </row>
        <row r="1999">
          <cell r="D1999" t="str">
            <v>Greece</v>
          </cell>
          <cell r="H1999" t="str">
            <v>Ground Transport</v>
          </cell>
          <cell r="J1999">
            <v>141.777299297383</v>
          </cell>
        </row>
        <row r="2000">
          <cell r="D2000" t="str">
            <v>Greece</v>
          </cell>
          <cell r="H2000" t="str">
            <v>Ground Transport</v>
          </cell>
          <cell r="J2000">
            <v>1909.48868152824</v>
          </cell>
        </row>
        <row r="2001">
          <cell r="D2001" t="str">
            <v>Greece</v>
          </cell>
          <cell r="H2001" t="str">
            <v>Ground Transport</v>
          </cell>
          <cell r="J2001">
            <v>3.57772487250132</v>
          </cell>
        </row>
        <row r="2002">
          <cell r="D2002" t="str">
            <v>Greece</v>
          </cell>
          <cell r="H2002" t="str">
            <v>Residential</v>
          </cell>
          <cell r="J2002">
            <v>6904.3033916230897</v>
          </cell>
        </row>
        <row r="2003">
          <cell r="D2003" t="str">
            <v>Greece</v>
          </cell>
          <cell r="H2003" t="e">
            <v>#N/A</v>
          </cell>
          <cell r="J2003" t="str">
            <v>NULL</v>
          </cell>
        </row>
        <row r="2004">
          <cell r="D2004" t="str">
            <v>Greece</v>
          </cell>
          <cell r="H2004" t="e">
            <v>#N/A</v>
          </cell>
          <cell r="J2004" t="str">
            <v>NULL</v>
          </cell>
        </row>
        <row r="2005">
          <cell r="D2005" t="str">
            <v>Greece</v>
          </cell>
          <cell r="H2005" t="e">
            <v>#N/A</v>
          </cell>
          <cell r="J2005">
            <v>0.484126</v>
          </cell>
        </row>
        <row r="2006">
          <cell r="D2006" t="str">
            <v>Greece</v>
          </cell>
          <cell r="H2006" t="str">
            <v>Industry (incl. Cement Process)</v>
          </cell>
          <cell r="J2006">
            <v>2260.9</v>
          </cell>
        </row>
        <row r="2007">
          <cell r="D2007" t="str">
            <v>Greece</v>
          </cell>
          <cell r="H2007" t="e">
            <v>#N/A</v>
          </cell>
          <cell r="J2007">
            <v>232.5</v>
          </cell>
        </row>
        <row r="2008">
          <cell r="D2008" t="str">
            <v>Greece</v>
          </cell>
          <cell r="H2008" t="e">
            <v>#N/A</v>
          </cell>
          <cell r="J2008">
            <v>448.11727498483401</v>
          </cell>
        </row>
        <row r="2009">
          <cell r="D2009" t="str">
            <v>Greece</v>
          </cell>
          <cell r="H2009" t="e">
            <v>#N/A</v>
          </cell>
          <cell r="J2009">
            <v>40.9861917603899</v>
          </cell>
        </row>
        <row r="2010">
          <cell r="D2010" t="str">
            <v>Greece</v>
          </cell>
          <cell r="H2010" t="e">
            <v>#N/A</v>
          </cell>
          <cell r="J2010">
            <v>71.469612382532304</v>
          </cell>
        </row>
        <row r="2011">
          <cell r="D2011" t="str">
            <v>Greece</v>
          </cell>
          <cell r="H2011" t="e">
            <v>#N/A</v>
          </cell>
          <cell r="J2011">
            <v>200.42060698879999</v>
          </cell>
        </row>
        <row r="2012">
          <cell r="D2012" t="str">
            <v>Greece</v>
          </cell>
          <cell r="H2012" t="e">
            <v>#N/A</v>
          </cell>
          <cell r="J2012">
            <v>477.66605827199999</v>
          </cell>
        </row>
        <row r="2013">
          <cell r="D2013" t="str">
            <v>Greece</v>
          </cell>
          <cell r="H2013" t="e">
            <v>#N/A</v>
          </cell>
          <cell r="J2013">
            <v>34.724551679999998</v>
          </cell>
        </row>
        <row r="2014">
          <cell r="D2014" t="str">
            <v>Greece</v>
          </cell>
          <cell r="H2014" t="e">
            <v>#N/A</v>
          </cell>
          <cell r="J2014">
            <v>24.503958044122498</v>
          </cell>
        </row>
        <row r="2015">
          <cell r="D2015" t="str">
            <v>Greece</v>
          </cell>
          <cell r="H2015" t="e">
            <v>#N/A</v>
          </cell>
          <cell r="J2015">
            <v>6.0640329609825399</v>
          </cell>
        </row>
        <row r="2016">
          <cell r="D2016" t="str">
            <v>Greece</v>
          </cell>
          <cell r="H2016" t="e">
            <v>#N/A</v>
          </cell>
          <cell r="J2016">
            <v>892.20259094492906</v>
          </cell>
        </row>
        <row r="2017">
          <cell r="D2017" t="str">
            <v>Greece</v>
          </cell>
          <cell r="H2017" t="e">
            <v>#N/A</v>
          </cell>
          <cell r="J2017">
            <v>337.79774269604297</v>
          </cell>
        </row>
        <row r="2018">
          <cell r="D2018" t="str">
            <v>Greece</v>
          </cell>
          <cell r="H2018" t="e">
            <v>#N/A</v>
          </cell>
          <cell r="J2018">
            <v>7.5945338356325598</v>
          </cell>
        </row>
        <row r="2019">
          <cell r="D2019" t="str">
            <v>Greenland</v>
          </cell>
          <cell r="H2019" t="str">
            <v>Power</v>
          </cell>
          <cell r="J2019">
            <v>103.03552559618799</v>
          </cell>
        </row>
        <row r="2020">
          <cell r="D2020" t="str">
            <v>Greenland</v>
          </cell>
          <cell r="H2020" t="str">
            <v>Industry (incl. Cement Process)</v>
          </cell>
          <cell r="J2020">
            <v>27.658582285386199</v>
          </cell>
        </row>
        <row r="2021">
          <cell r="D2021" t="str">
            <v>Greenland</v>
          </cell>
          <cell r="H2021" t="str">
            <v>Domestic aviation</v>
          </cell>
          <cell r="J2021">
            <v>21.642780140091801</v>
          </cell>
        </row>
        <row r="2022">
          <cell r="D2022" t="str">
            <v>Greenland</v>
          </cell>
          <cell r="H2022" t="str">
            <v>Ground Transport</v>
          </cell>
          <cell r="J2022">
            <v>32.3906262341401</v>
          </cell>
        </row>
        <row r="2023">
          <cell r="D2023" t="str">
            <v>Greenland</v>
          </cell>
          <cell r="H2023" t="str">
            <v>Ground Transport</v>
          </cell>
          <cell r="J2023">
            <v>39.382524452616799</v>
          </cell>
        </row>
        <row r="2024">
          <cell r="D2024" t="str">
            <v>Greenland</v>
          </cell>
          <cell r="H2024" t="str">
            <v>Residential</v>
          </cell>
          <cell r="J2024">
            <v>301.23538287822998</v>
          </cell>
        </row>
        <row r="2025">
          <cell r="D2025" t="str">
            <v>Greenland</v>
          </cell>
          <cell r="H2025" t="e">
            <v>#N/A</v>
          </cell>
          <cell r="J2025">
            <v>2.7962920603017299E-3</v>
          </cell>
        </row>
        <row r="2026">
          <cell r="D2026" t="str">
            <v>Greenland</v>
          </cell>
          <cell r="H2026" t="e">
            <v>#N/A</v>
          </cell>
          <cell r="J2026">
            <v>0.45156409181066998</v>
          </cell>
        </row>
        <row r="2027">
          <cell r="D2027" t="str">
            <v>Greenland</v>
          </cell>
          <cell r="H2027" t="e">
            <v>#N/A</v>
          </cell>
          <cell r="J2027">
            <v>4.5474000000000001E-3</v>
          </cell>
        </row>
        <row r="2028">
          <cell r="D2028" t="str">
            <v>Greenland</v>
          </cell>
          <cell r="H2028" t="e">
            <v>#N/A</v>
          </cell>
          <cell r="J2028">
            <v>2.0973459540000001</v>
          </cell>
        </row>
        <row r="2029">
          <cell r="D2029" t="str">
            <v>Greenland</v>
          </cell>
          <cell r="H2029" t="e">
            <v>#N/A</v>
          </cell>
          <cell r="J2029">
            <v>1.0460980219257201</v>
          </cell>
        </row>
        <row r="2030">
          <cell r="D2030" t="str">
            <v>Ireland</v>
          </cell>
          <cell r="H2030" t="str">
            <v>Power</v>
          </cell>
          <cell r="J2030">
            <v>10662.3189505664</v>
          </cell>
        </row>
        <row r="2031">
          <cell r="D2031" t="str">
            <v>Ireland</v>
          </cell>
          <cell r="H2031" t="str">
            <v>Industry (incl. Cement Process)</v>
          </cell>
          <cell r="J2031">
            <v>365.66693801743298</v>
          </cell>
        </row>
        <row r="2032">
          <cell r="D2032" t="str">
            <v>Ireland</v>
          </cell>
          <cell r="H2032" t="str">
            <v>Industry (incl. Cement Process)</v>
          </cell>
          <cell r="J2032">
            <v>4067.81946583439</v>
          </cell>
        </row>
        <row r="2033">
          <cell r="D2033" t="str">
            <v>Ireland</v>
          </cell>
          <cell r="H2033" t="str">
            <v>Domestic aviation</v>
          </cell>
          <cell r="J2033">
            <v>25.081598538930098</v>
          </cell>
        </row>
        <row r="2034">
          <cell r="D2034" t="str">
            <v>Ireland</v>
          </cell>
          <cell r="H2034" t="str">
            <v>Ground Transport</v>
          </cell>
          <cell r="J2034">
            <v>11777.738211381</v>
          </cell>
        </row>
        <row r="2035">
          <cell r="D2035" t="str">
            <v>Ireland</v>
          </cell>
          <cell r="H2035" t="str">
            <v>Ground Transport</v>
          </cell>
          <cell r="J2035">
            <v>112.89652498118301</v>
          </cell>
        </row>
        <row r="2036">
          <cell r="D2036" t="str">
            <v>Ireland</v>
          </cell>
          <cell r="H2036" t="str">
            <v>Ground Transport</v>
          </cell>
          <cell r="J2036">
            <v>222.53745110471399</v>
          </cell>
        </row>
        <row r="2037">
          <cell r="D2037" t="str">
            <v>Ireland</v>
          </cell>
          <cell r="H2037" t="str">
            <v>Ground Transport</v>
          </cell>
          <cell r="J2037" t="str">
            <v>NULL</v>
          </cell>
        </row>
        <row r="2038">
          <cell r="D2038" t="str">
            <v>Ireland</v>
          </cell>
          <cell r="H2038" t="str">
            <v>Residential</v>
          </cell>
          <cell r="J2038">
            <v>7784.7513941758498</v>
          </cell>
        </row>
        <row r="2039">
          <cell r="D2039" t="str">
            <v>Ireland</v>
          </cell>
          <cell r="H2039" t="e">
            <v>#N/A</v>
          </cell>
          <cell r="J2039">
            <v>71.870185426039299</v>
          </cell>
        </row>
        <row r="2040">
          <cell r="D2040" t="str">
            <v>Ireland</v>
          </cell>
          <cell r="H2040" t="e">
            <v>#N/A</v>
          </cell>
          <cell r="J2040" t="str">
            <v>NULL</v>
          </cell>
        </row>
        <row r="2041">
          <cell r="D2041" t="str">
            <v>Ireland</v>
          </cell>
          <cell r="H2041" t="e">
            <v>#N/A</v>
          </cell>
          <cell r="J2041" t="str">
            <v>NULL</v>
          </cell>
        </row>
        <row r="2042">
          <cell r="D2042" t="str">
            <v>Ireland</v>
          </cell>
          <cell r="H2042" t="str">
            <v>Industry (incl. Cement Process)</v>
          </cell>
          <cell r="J2042">
            <v>1172.3900000000001</v>
          </cell>
        </row>
        <row r="2043">
          <cell r="D2043" t="str">
            <v>Ireland</v>
          </cell>
          <cell r="H2043" t="e">
            <v>#N/A</v>
          </cell>
          <cell r="J2043">
            <v>217.5</v>
          </cell>
        </row>
        <row r="2044">
          <cell r="D2044" t="str">
            <v>Ireland</v>
          </cell>
          <cell r="H2044" t="e">
            <v>#N/A</v>
          </cell>
          <cell r="J2044">
            <v>0.38959875657652199</v>
          </cell>
        </row>
        <row r="2045">
          <cell r="D2045" t="str">
            <v>Ireland</v>
          </cell>
          <cell r="H2045" t="e">
            <v>#N/A</v>
          </cell>
          <cell r="J2045">
            <v>0.309054136449188</v>
          </cell>
        </row>
        <row r="2046">
          <cell r="D2046" t="str">
            <v>Ireland</v>
          </cell>
          <cell r="H2046" t="e">
            <v>#N/A</v>
          </cell>
          <cell r="J2046" t="str">
            <v>NULL</v>
          </cell>
        </row>
        <row r="2047">
          <cell r="D2047" t="str">
            <v>Ireland</v>
          </cell>
          <cell r="H2047" t="e">
            <v>#N/A</v>
          </cell>
          <cell r="J2047" t="str">
            <v>NULL</v>
          </cell>
        </row>
        <row r="2048">
          <cell r="D2048" t="str">
            <v>Ireland</v>
          </cell>
          <cell r="H2048" t="e">
            <v>#N/A</v>
          </cell>
          <cell r="J2048" t="str">
            <v>NULL</v>
          </cell>
        </row>
        <row r="2049">
          <cell r="D2049" t="str">
            <v>Ireland</v>
          </cell>
          <cell r="H2049" t="e">
            <v>#N/A</v>
          </cell>
          <cell r="J2049">
            <v>26.486221296514401</v>
          </cell>
        </row>
        <row r="2050">
          <cell r="D2050" t="str">
            <v>Ireland</v>
          </cell>
          <cell r="H2050" t="e">
            <v>#N/A</v>
          </cell>
          <cell r="J2050">
            <v>16.446955278885198</v>
          </cell>
        </row>
        <row r="2051">
          <cell r="D2051" t="str">
            <v>Ireland</v>
          </cell>
          <cell r="H2051" t="e">
            <v>#N/A</v>
          </cell>
          <cell r="J2051">
            <v>3.1436513877852601</v>
          </cell>
        </row>
        <row r="2052">
          <cell r="D2052" t="str">
            <v>Ireland</v>
          </cell>
          <cell r="H2052" t="e">
            <v>#N/A</v>
          </cell>
          <cell r="J2052">
            <v>9.5256838340691008</v>
          </cell>
        </row>
        <row r="2053">
          <cell r="D2053" t="str">
            <v>Ireland</v>
          </cell>
          <cell r="H2053" t="e">
            <v>#N/A</v>
          </cell>
          <cell r="J2053">
            <v>304.933490059343</v>
          </cell>
        </row>
        <row r="2054">
          <cell r="D2054" t="str">
            <v>Ireland</v>
          </cell>
          <cell r="H2054" t="e">
            <v>#N/A</v>
          </cell>
          <cell r="J2054">
            <v>353.130985650654</v>
          </cell>
        </row>
        <row r="2055">
          <cell r="D2055" t="str">
            <v>Ireland</v>
          </cell>
          <cell r="H2055" t="e">
            <v>#N/A</v>
          </cell>
          <cell r="J2055">
            <v>11.3865076969975</v>
          </cell>
        </row>
        <row r="2056">
          <cell r="D2056" t="str">
            <v>Iceland</v>
          </cell>
          <cell r="H2056" t="str">
            <v>Power</v>
          </cell>
          <cell r="J2056">
            <v>3.42253061564571</v>
          </cell>
        </row>
        <row r="2057">
          <cell r="D2057" t="str">
            <v>Iceland</v>
          </cell>
          <cell r="H2057" t="str">
            <v>Industry (incl. Cement Process)</v>
          </cell>
          <cell r="J2057">
            <v>526.76427647279797</v>
          </cell>
        </row>
        <row r="2058">
          <cell r="D2058" t="str">
            <v>Iceland</v>
          </cell>
          <cell r="H2058" t="str">
            <v>Domestic aviation</v>
          </cell>
          <cell r="J2058">
            <v>23.123014223771499</v>
          </cell>
        </row>
        <row r="2059">
          <cell r="D2059" t="str">
            <v>Iceland</v>
          </cell>
          <cell r="H2059" t="str">
            <v>Ground Transport</v>
          </cell>
          <cell r="J2059">
            <v>967.04326440114505</v>
          </cell>
        </row>
        <row r="2060">
          <cell r="D2060" t="str">
            <v>Iceland</v>
          </cell>
          <cell r="H2060" t="str">
            <v>Ground Transport</v>
          </cell>
          <cell r="J2060">
            <v>27.141472237601501</v>
          </cell>
        </row>
        <row r="2061">
          <cell r="D2061" t="str">
            <v>Iceland</v>
          </cell>
          <cell r="H2061" t="str">
            <v>Residential</v>
          </cell>
          <cell r="J2061">
            <v>731.90474440891603</v>
          </cell>
        </row>
        <row r="2062">
          <cell r="D2062" t="str">
            <v>Iceland</v>
          </cell>
          <cell r="H2062" t="str">
            <v>Industry (incl. Cement Process)</v>
          </cell>
          <cell r="J2062" t="str">
            <v>NULL</v>
          </cell>
        </row>
        <row r="2063">
          <cell r="D2063" t="str">
            <v>Iceland</v>
          </cell>
          <cell r="H2063" t="e">
            <v>#N/A</v>
          </cell>
          <cell r="J2063" t="str">
            <v>NULL</v>
          </cell>
        </row>
        <row r="2064">
          <cell r="D2064" t="str">
            <v>Iceland</v>
          </cell>
          <cell r="H2064" t="e">
            <v>#N/A</v>
          </cell>
          <cell r="J2064" t="str">
            <v>NULL</v>
          </cell>
        </row>
        <row r="2065">
          <cell r="D2065" t="str">
            <v>Iceland</v>
          </cell>
          <cell r="H2065" t="e">
            <v>#N/A</v>
          </cell>
          <cell r="J2065">
            <v>1.19935136299603</v>
          </cell>
        </row>
        <row r="2066">
          <cell r="D2066" t="str">
            <v>Iceland</v>
          </cell>
          <cell r="H2066" t="e">
            <v>#N/A</v>
          </cell>
          <cell r="J2066" t="str">
            <v>NULL</v>
          </cell>
        </row>
        <row r="2067">
          <cell r="D2067" t="str">
            <v>Iceland</v>
          </cell>
          <cell r="H2067" t="e">
            <v>#N/A</v>
          </cell>
          <cell r="J2067">
            <v>1785.77</v>
          </cell>
        </row>
        <row r="2068">
          <cell r="D2068" t="str">
            <v>Iceland</v>
          </cell>
          <cell r="H2068" t="e">
            <v>#N/A</v>
          </cell>
          <cell r="J2068">
            <v>2.4695999999999998</v>
          </cell>
        </row>
        <row r="2069">
          <cell r="D2069" t="str">
            <v>Iceland</v>
          </cell>
          <cell r="H2069" t="e">
            <v>#N/A</v>
          </cell>
          <cell r="J2069">
            <v>2.4832643751314398</v>
          </cell>
        </row>
        <row r="2070">
          <cell r="D2070" t="str">
            <v>Iceland</v>
          </cell>
          <cell r="H2070" t="e">
            <v>#N/A</v>
          </cell>
          <cell r="J2070">
            <v>3.0801955807957301E-2</v>
          </cell>
        </row>
        <row r="2071">
          <cell r="D2071" t="str">
            <v>Iceland</v>
          </cell>
          <cell r="H2071" t="e">
            <v>#N/A</v>
          </cell>
          <cell r="J2071">
            <v>1.27964784354914E-2</v>
          </cell>
        </row>
        <row r="2072">
          <cell r="D2072" t="str">
            <v>Iceland</v>
          </cell>
          <cell r="H2072" t="e">
            <v>#N/A</v>
          </cell>
          <cell r="J2072">
            <v>12.113277766288</v>
          </cell>
        </row>
        <row r="2073">
          <cell r="D2073" t="str">
            <v>Iceland</v>
          </cell>
          <cell r="H2073" t="e">
            <v>#N/A</v>
          </cell>
          <cell r="J2073" t="str">
            <v>NULL</v>
          </cell>
        </row>
        <row r="2074">
          <cell r="D2074" t="str">
            <v>Iceland</v>
          </cell>
          <cell r="H2074" t="e">
            <v>#N/A</v>
          </cell>
          <cell r="J2074">
            <v>4.46841540379038</v>
          </cell>
        </row>
        <row r="2075">
          <cell r="D2075" t="str">
            <v>Italy</v>
          </cell>
          <cell r="H2075" t="str">
            <v>Power</v>
          </cell>
          <cell r="J2075">
            <v>102023.183839629</v>
          </cell>
        </row>
        <row r="2076">
          <cell r="D2076" t="str">
            <v>Italy</v>
          </cell>
          <cell r="H2076" t="str">
            <v>Industry (incl. Cement Process)</v>
          </cell>
          <cell r="J2076">
            <v>10030.426348381199</v>
          </cell>
        </row>
        <row r="2077">
          <cell r="D2077" t="str">
            <v>Italy</v>
          </cell>
          <cell r="H2077" t="str">
            <v>Industry (incl. Cement Process)</v>
          </cell>
          <cell r="J2077">
            <v>35345.119749275502</v>
          </cell>
        </row>
        <row r="2078">
          <cell r="D2078" t="str">
            <v>Italy</v>
          </cell>
          <cell r="H2078" t="str">
            <v>Domestic aviation</v>
          </cell>
          <cell r="J2078">
            <v>2101.2784995659099</v>
          </cell>
        </row>
        <row r="2079">
          <cell r="D2079" t="str">
            <v>Italy</v>
          </cell>
          <cell r="H2079" t="str">
            <v>Ground Transport</v>
          </cell>
          <cell r="J2079">
            <v>94818.518644797907</v>
          </cell>
        </row>
        <row r="2080">
          <cell r="D2080" t="str">
            <v>Italy</v>
          </cell>
          <cell r="H2080" t="str">
            <v>Ground Transport</v>
          </cell>
          <cell r="J2080">
            <v>69.886701557632406</v>
          </cell>
        </row>
        <row r="2081">
          <cell r="D2081" t="str">
            <v>Italy</v>
          </cell>
          <cell r="H2081" t="str">
            <v>Ground Transport</v>
          </cell>
          <cell r="J2081">
            <v>2964.8931142568399</v>
          </cell>
        </row>
        <row r="2082">
          <cell r="D2082" t="str">
            <v>Italy</v>
          </cell>
          <cell r="H2082" t="str">
            <v>Ground Transport</v>
          </cell>
          <cell r="J2082">
            <v>448.79005372519799</v>
          </cell>
        </row>
        <row r="2083">
          <cell r="D2083" t="str">
            <v>Italy</v>
          </cell>
          <cell r="H2083" t="str">
            <v>Residential</v>
          </cell>
          <cell r="J2083">
            <v>72086.396698968805</v>
          </cell>
        </row>
        <row r="2084">
          <cell r="D2084" t="str">
            <v>Italy</v>
          </cell>
          <cell r="H2084" t="e">
            <v>#N/A</v>
          </cell>
          <cell r="J2084" t="str">
            <v>NULL</v>
          </cell>
        </row>
        <row r="2085">
          <cell r="D2085" t="str">
            <v>Italy</v>
          </cell>
          <cell r="H2085" t="e">
            <v>#N/A</v>
          </cell>
          <cell r="J2085">
            <v>113.756881078867</v>
          </cell>
        </row>
        <row r="2086">
          <cell r="D2086" t="str">
            <v>Italy</v>
          </cell>
          <cell r="H2086" t="e">
            <v>#N/A</v>
          </cell>
          <cell r="J2086" t="str">
            <v>NULL</v>
          </cell>
        </row>
        <row r="2087">
          <cell r="D2087" t="str">
            <v>Italy</v>
          </cell>
          <cell r="H2087" t="str">
            <v>Industry (incl. Cement Process)</v>
          </cell>
          <cell r="J2087">
            <v>10722.2</v>
          </cell>
        </row>
        <row r="2088">
          <cell r="D2088" t="str">
            <v>Italy</v>
          </cell>
          <cell r="H2088" t="e">
            <v>#N/A</v>
          </cell>
          <cell r="J2088">
            <v>1425</v>
          </cell>
        </row>
        <row r="2089">
          <cell r="D2089" t="str">
            <v>Italy</v>
          </cell>
          <cell r="H2089" t="e">
            <v>#N/A</v>
          </cell>
          <cell r="J2089">
            <v>524.87513351599398</v>
          </cell>
        </row>
        <row r="2090">
          <cell r="D2090" t="str">
            <v>Italy</v>
          </cell>
          <cell r="H2090" t="e">
            <v>#N/A</v>
          </cell>
          <cell r="J2090">
            <v>153.572734062595</v>
          </cell>
        </row>
        <row r="2091">
          <cell r="D2091" t="str">
            <v>Italy</v>
          </cell>
          <cell r="H2091" t="e">
            <v>#N/A</v>
          </cell>
          <cell r="J2091">
            <v>467.38086985610403</v>
          </cell>
        </row>
        <row r="2092">
          <cell r="D2092" t="str">
            <v>Italy</v>
          </cell>
          <cell r="H2092" t="e">
            <v>#N/A</v>
          </cell>
          <cell r="J2092">
            <v>3331.5140972918002</v>
          </cell>
        </row>
        <row r="2093">
          <cell r="D2093" t="str">
            <v>Italy</v>
          </cell>
          <cell r="H2093" t="e">
            <v>#N/A</v>
          </cell>
          <cell r="J2093">
            <v>1844.3579590619399</v>
          </cell>
        </row>
        <row r="2094">
          <cell r="D2094" t="str">
            <v>Italy</v>
          </cell>
          <cell r="H2094" t="e">
            <v>#N/A</v>
          </cell>
          <cell r="J2094">
            <v>427.86860926426999</v>
          </cell>
        </row>
        <row r="2095">
          <cell r="D2095" t="str">
            <v>Italy</v>
          </cell>
          <cell r="H2095" t="e">
            <v>#N/A</v>
          </cell>
          <cell r="J2095">
            <v>1904.61807783115</v>
          </cell>
        </row>
        <row r="2096">
          <cell r="D2096" t="str">
            <v>Italy</v>
          </cell>
          <cell r="H2096" t="e">
            <v>#N/A</v>
          </cell>
          <cell r="J2096">
            <v>47.501251183870103</v>
          </cell>
        </row>
        <row r="2097">
          <cell r="D2097" t="str">
            <v>Italy</v>
          </cell>
          <cell r="H2097" t="e">
            <v>#N/A</v>
          </cell>
          <cell r="J2097">
            <v>15.643994672346601</v>
          </cell>
        </row>
        <row r="2098">
          <cell r="D2098" t="str">
            <v>Italy</v>
          </cell>
          <cell r="H2098" t="e">
            <v>#N/A</v>
          </cell>
          <cell r="J2098">
            <v>3157.2008143190401</v>
          </cell>
        </row>
        <row r="2099">
          <cell r="D2099" t="str">
            <v>Italy</v>
          </cell>
          <cell r="H2099" t="e">
            <v>#N/A</v>
          </cell>
          <cell r="J2099">
            <v>348.411016804192</v>
          </cell>
        </row>
        <row r="2100">
          <cell r="D2100" t="str">
            <v>Italy</v>
          </cell>
          <cell r="H2100" t="e">
            <v>#N/A</v>
          </cell>
          <cell r="J2100">
            <v>441.17801164800397</v>
          </cell>
        </row>
        <row r="2101">
          <cell r="D2101" t="str">
            <v>Luxembourg</v>
          </cell>
          <cell r="H2101" t="str">
            <v>Power</v>
          </cell>
          <cell r="J2101">
            <v>274.495458509559</v>
          </cell>
        </row>
        <row r="2102">
          <cell r="D2102" t="str">
            <v>Luxembourg</v>
          </cell>
          <cell r="H2102" t="str">
            <v>Industry (incl. Cement Process)</v>
          </cell>
          <cell r="J2102" t="str">
            <v>NULL</v>
          </cell>
        </row>
        <row r="2103">
          <cell r="D2103" t="str">
            <v>Luxembourg</v>
          </cell>
          <cell r="H2103" t="str">
            <v>Industry (incl. Cement Process)</v>
          </cell>
          <cell r="J2103">
            <v>913.55874991074097</v>
          </cell>
        </row>
        <row r="2104">
          <cell r="D2104" t="str">
            <v>Luxembourg</v>
          </cell>
          <cell r="H2104" t="str">
            <v>Domestic aviation</v>
          </cell>
          <cell r="J2104" t="str">
            <v>NULL</v>
          </cell>
        </row>
        <row r="2105">
          <cell r="D2105" t="str">
            <v>Luxembourg</v>
          </cell>
          <cell r="H2105" t="str">
            <v>Ground Transport</v>
          </cell>
          <cell r="J2105">
            <v>6141.9619378174302</v>
          </cell>
        </row>
        <row r="2106">
          <cell r="D2106" t="str">
            <v>Luxembourg</v>
          </cell>
          <cell r="H2106" t="str">
            <v>Ground Transport</v>
          </cell>
          <cell r="J2106">
            <v>17.454787551427302</v>
          </cell>
        </row>
        <row r="2107">
          <cell r="D2107" t="str">
            <v>Luxembourg</v>
          </cell>
          <cell r="H2107" t="str">
            <v>Ground Transport</v>
          </cell>
          <cell r="J2107" t="str">
            <v>NULL</v>
          </cell>
        </row>
        <row r="2108">
          <cell r="D2108" t="str">
            <v>Luxembourg</v>
          </cell>
          <cell r="H2108" t="str">
            <v>Ground Transport</v>
          </cell>
          <cell r="J2108" t="str">
            <v>NULL</v>
          </cell>
        </row>
        <row r="2109">
          <cell r="D2109" t="str">
            <v>Luxembourg</v>
          </cell>
          <cell r="H2109" t="str">
            <v>Residential</v>
          </cell>
          <cell r="J2109">
            <v>1883.6384825172399</v>
          </cell>
        </row>
        <row r="2110">
          <cell r="D2110" t="str">
            <v>Luxembourg</v>
          </cell>
          <cell r="H2110" t="e">
            <v>#N/A</v>
          </cell>
          <cell r="J2110" t="str">
            <v>NULL</v>
          </cell>
        </row>
        <row r="2111">
          <cell r="D2111" t="str">
            <v>Luxembourg</v>
          </cell>
          <cell r="H2111" t="e">
            <v>#N/A</v>
          </cell>
          <cell r="J2111" t="str">
            <v>NULL</v>
          </cell>
        </row>
        <row r="2112">
          <cell r="D2112" t="str">
            <v>Luxembourg</v>
          </cell>
          <cell r="H2112" t="str">
            <v>Industry (incl. Cement Process)</v>
          </cell>
          <cell r="J2112">
            <v>541.55600000000004</v>
          </cell>
        </row>
        <row r="2113">
          <cell r="D2113" t="str">
            <v>Luxembourg</v>
          </cell>
          <cell r="H2113" t="e">
            <v>#N/A</v>
          </cell>
          <cell r="J2113" t="str">
            <v>NULL</v>
          </cell>
        </row>
        <row r="2114">
          <cell r="D2114" t="str">
            <v>Luxembourg</v>
          </cell>
          <cell r="H2114" t="e">
            <v>#N/A</v>
          </cell>
          <cell r="J2114" t="str">
            <v>NULL</v>
          </cell>
        </row>
        <row r="2115">
          <cell r="D2115" t="str">
            <v>Luxembourg</v>
          </cell>
          <cell r="H2115" t="e">
            <v>#N/A</v>
          </cell>
          <cell r="J2115" t="str">
            <v>NULL</v>
          </cell>
        </row>
        <row r="2116">
          <cell r="D2116" t="str">
            <v>Luxembourg</v>
          </cell>
          <cell r="H2116" t="e">
            <v>#N/A</v>
          </cell>
          <cell r="J2116">
            <v>51.209647228112999</v>
          </cell>
        </row>
        <row r="2117">
          <cell r="D2117" t="str">
            <v>Luxembourg</v>
          </cell>
          <cell r="H2117" t="e">
            <v>#N/A</v>
          </cell>
          <cell r="J2117" t="str">
            <v>NULL</v>
          </cell>
        </row>
        <row r="2118">
          <cell r="D2118" t="str">
            <v>Luxembourg</v>
          </cell>
          <cell r="H2118" t="e">
            <v>#N/A</v>
          </cell>
          <cell r="J2118">
            <v>89.119200000000006</v>
          </cell>
        </row>
        <row r="2119">
          <cell r="D2119" t="str">
            <v>Luxembourg</v>
          </cell>
          <cell r="H2119" t="e">
            <v>#N/A</v>
          </cell>
          <cell r="J2119">
            <v>3.6224495999999999</v>
          </cell>
        </row>
        <row r="2120">
          <cell r="D2120" t="str">
            <v>Luxembourg</v>
          </cell>
          <cell r="H2120" t="e">
            <v>#N/A</v>
          </cell>
          <cell r="J2120">
            <v>2.59192357950085</v>
          </cell>
        </row>
        <row r="2121">
          <cell r="D2121" t="str">
            <v>Luxembourg</v>
          </cell>
          <cell r="H2121" t="e">
            <v>#N/A</v>
          </cell>
          <cell r="J2121">
            <v>4.2209521774416103</v>
          </cell>
        </row>
        <row r="2122">
          <cell r="D2122" t="str">
            <v>Luxembourg</v>
          </cell>
          <cell r="H2122" t="e">
            <v>#N/A</v>
          </cell>
          <cell r="J2122">
            <v>0.481842368501535</v>
          </cell>
        </row>
        <row r="2123">
          <cell r="D2123" t="str">
            <v>Luxembourg</v>
          </cell>
          <cell r="H2123" t="e">
            <v>#N/A</v>
          </cell>
          <cell r="J2123">
            <v>30.369647294738002</v>
          </cell>
        </row>
        <row r="2124">
          <cell r="D2124" t="str">
            <v>Netherlands</v>
          </cell>
          <cell r="H2124" t="str">
            <v>Power</v>
          </cell>
          <cell r="J2124">
            <v>54468.156801181598</v>
          </cell>
        </row>
        <row r="2125">
          <cell r="D2125" t="str">
            <v>Netherlands</v>
          </cell>
          <cell r="H2125" t="str">
            <v>Industry (incl. Cement Process)</v>
          </cell>
          <cell r="J2125">
            <v>9974.3092745597005</v>
          </cell>
        </row>
        <row r="2126">
          <cell r="D2126" t="str">
            <v>Netherlands</v>
          </cell>
          <cell r="H2126" t="str">
            <v>Industry (incl. Cement Process)</v>
          </cell>
          <cell r="J2126">
            <v>23095.5377873205</v>
          </cell>
        </row>
        <row r="2127">
          <cell r="D2127" t="str">
            <v>Netherlands</v>
          </cell>
          <cell r="H2127" t="str">
            <v>Domestic aviation</v>
          </cell>
          <cell r="J2127">
            <v>25.816097971624899</v>
          </cell>
        </row>
        <row r="2128">
          <cell r="D2128" t="str">
            <v>Netherlands</v>
          </cell>
          <cell r="H2128" t="str">
            <v>Ground Transport</v>
          </cell>
          <cell r="J2128">
            <v>28761.763256940201</v>
          </cell>
        </row>
        <row r="2129">
          <cell r="D2129" t="str">
            <v>Netherlands</v>
          </cell>
          <cell r="H2129" t="str">
            <v>Ground Transport</v>
          </cell>
          <cell r="J2129">
            <v>82.178557222662903</v>
          </cell>
        </row>
        <row r="2130">
          <cell r="D2130" t="str">
            <v>Netherlands</v>
          </cell>
          <cell r="H2130" t="str">
            <v>Ground Transport</v>
          </cell>
          <cell r="J2130">
            <v>985.82937316211496</v>
          </cell>
        </row>
        <row r="2131">
          <cell r="D2131" t="str">
            <v>Netherlands</v>
          </cell>
          <cell r="H2131" t="str">
            <v>Residential</v>
          </cell>
          <cell r="J2131">
            <v>32649.819959701701</v>
          </cell>
        </row>
        <row r="2132">
          <cell r="D2132" t="str">
            <v>Netherlands</v>
          </cell>
          <cell r="H2132" t="e">
            <v>#N/A</v>
          </cell>
          <cell r="J2132">
            <v>847.40801346063699</v>
          </cell>
        </row>
        <row r="2133">
          <cell r="D2133" t="str">
            <v>Netherlands</v>
          </cell>
          <cell r="H2133" t="e">
            <v>#N/A</v>
          </cell>
          <cell r="J2133" t="str">
            <v>NULL</v>
          </cell>
        </row>
        <row r="2134">
          <cell r="D2134" t="str">
            <v>Netherlands</v>
          </cell>
          <cell r="H2134" t="e">
            <v>#N/A</v>
          </cell>
          <cell r="J2134" t="str">
            <v>NULL</v>
          </cell>
        </row>
        <row r="2135">
          <cell r="D2135" t="str">
            <v>Netherlands</v>
          </cell>
          <cell r="H2135" t="e">
            <v>#N/A</v>
          </cell>
          <cell r="J2135">
            <v>8.9034900324467401</v>
          </cell>
        </row>
        <row r="2136">
          <cell r="D2136" t="str">
            <v>Netherlands</v>
          </cell>
          <cell r="H2136" t="str">
            <v>Industry (incl. Cement Process)</v>
          </cell>
          <cell r="J2136">
            <v>1190.05</v>
          </cell>
        </row>
        <row r="2137">
          <cell r="D2137" t="str">
            <v>Netherlands</v>
          </cell>
          <cell r="H2137" t="e">
            <v>#N/A</v>
          </cell>
          <cell r="J2137">
            <v>425.33029269035802</v>
          </cell>
        </row>
        <row r="2138">
          <cell r="D2138" t="str">
            <v>Netherlands</v>
          </cell>
          <cell r="H2138" t="e">
            <v>#N/A</v>
          </cell>
          <cell r="J2138">
            <v>123.163338563092</v>
          </cell>
        </row>
        <row r="2139">
          <cell r="D2139" t="str">
            <v>Netherlands</v>
          </cell>
          <cell r="H2139" t="e">
            <v>#N/A</v>
          </cell>
          <cell r="J2139">
            <v>112.871176768469</v>
          </cell>
        </row>
        <row r="2140">
          <cell r="D2140" t="str">
            <v>Netherlands</v>
          </cell>
          <cell r="H2140" t="e">
            <v>#N/A</v>
          </cell>
          <cell r="J2140">
            <v>7638.7388724809798</v>
          </cell>
        </row>
        <row r="2141">
          <cell r="D2141" t="str">
            <v>Netherlands</v>
          </cell>
          <cell r="H2141" t="e">
            <v>#N/A</v>
          </cell>
          <cell r="J2141">
            <v>853.25481888161801</v>
          </cell>
        </row>
        <row r="2142">
          <cell r="D2142" t="str">
            <v>Netherlands</v>
          </cell>
          <cell r="H2142" t="e">
            <v>#N/A</v>
          </cell>
          <cell r="J2142">
            <v>36.616814850203397</v>
          </cell>
        </row>
        <row r="2143">
          <cell r="D2143" t="str">
            <v>Netherlands</v>
          </cell>
          <cell r="H2143" t="e">
            <v>#N/A</v>
          </cell>
          <cell r="J2143">
            <v>3.6867999999999999</v>
          </cell>
        </row>
        <row r="2144">
          <cell r="D2144" t="str">
            <v>Netherlands</v>
          </cell>
          <cell r="H2144" t="e">
            <v>#N/A</v>
          </cell>
          <cell r="J2144">
            <v>7.6494110566057003</v>
          </cell>
        </row>
        <row r="2145">
          <cell r="D2145" t="str">
            <v>Netherlands</v>
          </cell>
          <cell r="H2145" t="e">
            <v>#N/A</v>
          </cell>
          <cell r="J2145">
            <v>0.14176835730919701</v>
          </cell>
        </row>
        <row r="2146">
          <cell r="D2146" t="str">
            <v>Netherlands</v>
          </cell>
          <cell r="H2146" t="e">
            <v>#N/A</v>
          </cell>
          <cell r="J2146">
            <v>907.938229574307</v>
          </cell>
        </row>
        <row r="2147">
          <cell r="D2147" t="str">
            <v>Netherlands</v>
          </cell>
          <cell r="H2147" t="e">
            <v>#N/A</v>
          </cell>
          <cell r="J2147">
            <v>92.834353144155301</v>
          </cell>
        </row>
        <row r="2148">
          <cell r="D2148" t="str">
            <v>Norway</v>
          </cell>
          <cell r="H2148" t="str">
            <v>Power</v>
          </cell>
          <cell r="J2148">
            <v>2165.9966459201601</v>
          </cell>
        </row>
        <row r="2149">
          <cell r="D2149" t="str">
            <v>Norway</v>
          </cell>
          <cell r="H2149" t="str">
            <v>Industry (incl. Cement Process)</v>
          </cell>
          <cell r="J2149">
            <v>12026.597732452399</v>
          </cell>
        </row>
        <row r="2150">
          <cell r="D2150" t="str">
            <v>Norway</v>
          </cell>
          <cell r="H2150" t="str">
            <v>Industry (incl. Cement Process)</v>
          </cell>
          <cell r="J2150">
            <v>5924.6324697286</v>
          </cell>
        </row>
        <row r="2151">
          <cell r="D2151" t="str">
            <v>Norway</v>
          </cell>
          <cell r="H2151" t="str">
            <v>Domestic aviation</v>
          </cell>
          <cell r="J2151">
            <v>1217.3545162627199</v>
          </cell>
        </row>
        <row r="2152">
          <cell r="D2152" t="str">
            <v>Norway</v>
          </cell>
          <cell r="H2152" t="str">
            <v>Ground Transport</v>
          </cell>
          <cell r="J2152">
            <v>10945.5243400252</v>
          </cell>
        </row>
        <row r="2153">
          <cell r="D2153" t="str">
            <v>Norway</v>
          </cell>
          <cell r="H2153" t="str">
            <v>Ground Transport</v>
          </cell>
          <cell r="J2153">
            <v>43.498643904207803</v>
          </cell>
        </row>
        <row r="2154">
          <cell r="D2154" t="str">
            <v>Norway</v>
          </cell>
          <cell r="H2154" t="str">
            <v>Ground Transport</v>
          </cell>
          <cell r="J2154">
            <v>2036.0265018269099</v>
          </cell>
        </row>
        <row r="2155">
          <cell r="D2155" t="str">
            <v>Norway</v>
          </cell>
          <cell r="H2155" t="str">
            <v>Residential</v>
          </cell>
          <cell r="J2155">
            <v>3288.8424959266899</v>
          </cell>
        </row>
        <row r="2156">
          <cell r="D2156" t="str">
            <v>Norway</v>
          </cell>
          <cell r="H2156" t="str">
            <v>Industry (incl. Cement Process)</v>
          </cell>
          <cell r="J2156">
            <v>43.695898750165298</v>
          </cell>
        </row>
        <row r="2157">
          <cell r="D2157" t="str">
            <v>Norway</v>
          </cell>
          <cell r="H2157" t="e">
            <v>#N/A</v>
          </cell>
          <cell r="J2157" t="str">
            <v>NULL</v>
          </cell>
        </row>
        <row r="2158">
          <cell r="D2158" t="str">
            <v>Norway</v>
          </cell>
          <cell r="H2158" t="e">
            <v>#N/A</v>
          </cell>
          <cell r="J2158" t="str">
            <v>NULL</v>
          </cell>
        </row>
        <row r="2159">
          <cell r="D2159" t="str">
            <v>Norway</v>
          </cell>
          <cell r="H2159" t="e">
            <v>#N/A</v>
          </cell>
          <cell r="J2159">
            <v>552.137108298778</v>
          </cell>
        </row>
        <row r="2160">
          <cell r="D2160" t="str">
            <v>Norway</v>
          </cell>
          <cell r="H2160" t="str">
            <v>Industry (incl. Cement Process)</v>
          </cell>
          <cell r="J2160">
            <v>1004.63</v>
          </cell>
        </row>
        <row r="2161">
          <cell r="D2161" t="str">
            <v>Norway</v>
          </cell>
          <cell r="H2161" t="e">
            <v>#N/A</v>
          </cell>
          <cell r="J2161">
            <v>127.5</v>
          </cell>
        </row>
        <row r="2162">
          <cell r="D2162" t="str">
            <v>Norway</v>
          </cell>
          <cell r="H2162" t="e">
            <v>#N/A</v>
          </cell>
          <cell r="J2162">
            <v>26.718855964868101</v>
          </cell>
        </row>
        <row r="2163">
          <cell r="D2163" t="str">
            <v>Norway</v>
          </cell>
          <cell r="H2163" t="e">
            <v>#N/A</v>
          </cell>
          <cell r="J2163">
            <v>1.8573469175520001</v>
          </cell>
        </row>
        <row r="2164">
          <cell r="D2164" t="str">
            <v>Norway</v>
          </cell>
          <cell r="H2164" t="e">
            <v>#N/A</v>
          </cell>
          <cell r="J2164">
            <v>4.1162985140573296</v>
          </cell>
        </row>
        <row r="2165">
          <cell r="D2165" t="str">
            <v>Norway</v>
          </cell>
          <cell r="H2165" t="e">
            <v>#N/A</v>
          </cell>
          <cell r="J2165">
            <v>1765.5184092611701</v>
          </cell>
        </row>
        <row r="2166">
          <cell r="D2166" t="str">
            <v>Norway</v>
          </cell>
          <cell r="H2166" t="e">
            <v>#N/A</v>
          </cell>
          <cell r="J2166">
            <v>8347.6679368990208</v>
          </cell>
        </row>
        <row r="2167">
          <cell r="D2167" t="str">
            <v>Norway</v>
          </cell>
          <cell r="H2167" t="e">
            <v>#N/A</v>
          </cell>
          <cell r="J2167">
            <v>28.292143247107401</v>
          </cell>
        </row>
        <row r="2168">
          <cell r="D2168" t="str">
            <v>Norway</v>
          </cell>
          <cell r="H2168" t="e">
            <v>#N/A</v>
          </cell>
          <cell r="J2168">
            <v>13.0323986525456</v>
          </cell>
        </row>
        <row r="2169">
          <cell r="D2169" t="str">
            <v>Norway</v>
          </cell>
          <cell r="H2169" t="e">
            <v>#N/A</v>
          </cell>
          <cell r="J2169">
            <v>0.44923341704276398</v>
          </cell>
        </row>
        <row r="2170">
          <cell r="D2170" t="str">
            <v>Norway</v>
          </cell>
          <cell r="H2170" t="e">
            <v>#N/A</v>
          </cell>
          <cell r="J2170">
            <v>1.1729156682033599</v>
          </cell>
        </row>
        <row r="2171">
          <cell r="D2171" t="str">
            <v>Norway</v>
          </cell>
          <cell r="H2171" t="e">
            <v>#N/A</v>
          </cell>
          <cell r="J2171">
            <v>893.58641687087504</v>
          </cell>
        </row>
        <row r="2172">
          <cell r="D2172" t="str">
            <v>Norway</v>
          </cell>
          <cell r="H2172" t="e">
            <v>#N/A</v>
          </cell>
          <cell r="J2172">
            <v>6.3029599999999997</v>
          </cell>
        </row>
        <row r="2173">
          <cell r="D2173" t="str">
            <v>Norway</v>
          </cell>
          <cell r="H2173" t="e">
            <v>#N/A</v>
          </cell>
          <cell r="J2173" t="str">
            <v>NULL</v>
          </cell>
        </row>
        <row r="2174">
          <cell r="D2174" t="str">
            <v>Portugal</v>
          </cell>
          <cell r="H2174" t="str">
            <v>Power</v>
          </cell>
          <cell r="J2174">
            <v>18499.5022251837</v>
          </cell>
        </row>
        <row r="2175">
          <cell r="D2175" t="str">
            <v>Portugal</v>
          </cell>
          <cell r="H2175" t="str">
            <v>Industry (incl. Cement Process)</v>
          </cell>
          <cell r="J2175">
            <v>3973.5540128451998</v>
          </cell>
        </row>
        <row r="2176">
          <cell r="D2176" t="str">
            <v>Portugal</v>
          </cell>
          <cell r="H2176" t="str">
            <v>Industry (incl. Cement Process)</v>
          </cell>
          <cell r="J2176">
            <v>5613.8348227064498</v>
          </cell>
        </row>
        <row r="2177">
          <cell r="D2177" t="str">
            <v>Portugal</v>
          </cell>
          <cell r="H2177" t="str">
            <v>Domestic aviation</v>
          </cell>
          <cell r="J2177">
            <v>421.57667832735899</v>
          </cell>
        </row>
        <row r="2178">
          <cell r="D2178" t="str">
            <v>Portugal</v>
          </cell>
          <cell r="H2178" t="str">
            <v>Ground Transport</v>
          </cell>
          <cell r="J2178">
            <v>15109.0958739092</v>
          </cell>
        </row>
        <row r="2179">
          <cell r="D2179" t="str">
            <v>Portugal</v>
          </cell>
          <cell r="H2179" t="str">
            <v>Ground Transport</v>
          </cell>
          <cell r="J2179">
            <v>35.478277295298803</v>
          </cell>
        </row>
        <row r="2180">
          <cell r="D2180" t="str">
            <v>Portugal</v>
          </cell>
          <cell r="H2180" t="str">
            <v>Ground Transport</v>
          </cell>
          <cell r="J2180">
            <v>340.69558181997797</v>
          </cell>
        </row>
        <row r="2181">
          <cell r="D2181" t="str">
            <v>Portugal</v>
          </cell>
          <cell r="H2181" t="str">
            <v>Ground Transport</v>
          </cell>
          <cell r="J2181" t="str">
            <v>NULL</v>
          </cell>
        </row>
        <row r="2182">
          <cell r="D2182" t="str">
            <v>Portugal</v>
          </cell>
          <cell r="H2182" t="str">
            <v>Residential</v>
          </cell>
          <cell r="J2182">
            <v>4088.6442541271699</v>
          </cell>
        </row>
        <row r="2183">
          <cell r="D2183" t="str">
            <v>Portugal</v>
          </cell>
          <cell r="H2183" t="e">
            <v>#N/A</v>
          </cell>
          <cell r="J2183" t="str">
            <v>NULL</v>
          </cell>
        </row>
        <row r="2184">
          <cell r="D2184" t="str">
            <v>Portugal</v>
          </cell>
          <cell r="H2184" t="e">
            <v>#N/A</v>
          </cell>
          <cell r="J2184" t="str">
            <v>NULL</v>
          </cell>
        </row>
        <row r="2185">
          <cell r="D2185" t="str">
            <v>Portugal</v>
          </cell>
          <cell r="H2185" t="e">
            <v>#N/A</v>
          </cell>
          <cell r="J2185" t="str">
            <v>NULL</v>
          </cell>
        </row>
        <row r="2186">
          <cell r="D2186" t="str">
            <v>Portugal</v>
          </cell>
          <cell r="H2186" t="e">
            <v>#N/A</v>
          </cell>
          <cell r="J2186" t="str">
            <v>NULL</v>
          </cell>
        </row>
        <row r="2187">
          <cell r="D2187" t="str">
            <v>Portugal</v>
          </cell>
          <cell r="H2187" t="str">
            <v>Industry (incl. Cement Process)</v>
          </cell>
          <cell r="J2187">
            <v>1913.6</v>
          </cell>
        </row>
        <row r="2188">
          <cell r="D2188" t="str">
            <v>Portugal</v>
          </cell>
          <cell r="H2188" t="e">
            <v>#N/A</v>
          </cell>
          <cell r="J2188">
            <v>247.5</v>
          </cell>
        </row>
        <row r="2189">
          <cell r="D2189" t="str">
            <v>Portugal</v>
          </cell>
          <cell r="H2189" t="e">
            <v>#N/A</v>
          </cell>
          <cell r="J2189">
            <v>318.23473759022198</v>
          </cell>
        </row>
        <row r="2190">
          <cell r="D2190" t="str">
            <v>Portugal</v>
          </cell>
          <cell r="H2190" t="e">
            <v>#N/A</v>
          </cell>
          <cell r="J2190">
            <v>198.80604593348099</v>
          </cell>
        </row>
        <row r="2191">
          <cell r="D2191" t="str">
            <v>Portugal</v>
          </cell>
          <cell r="H2191" t="e">
            <v>#N/A</v>
          </cell>
          <cell r="J2191">
            <v>265.51088071820698</v>
          </cell>
        </row>
        <row r="2192">
          <cell r="D2192" t="str">
            <v>Portugal</v>
          </cell>
          <cell r="H2192" t="e">
            <v>#N/A</v>
          </cell>
          <cell r="J2192">
            <v>649.51328495598398</v>
          </cell>
        </row>
        <row r="2193">
          <cell r="D2193" t="str">
            <v>Portugal</v>
          </cell>
          <cell r="H2193" t="e">
            <v>#N/A</v>
          </cell>
          <cell r="J2193">
            <v>87.105735922737296</v>
          </cell>
        </row>
        <row r="2194">
          <cell r="D2194" t="str">
            <v>Portugal</v>
          </cell>
          <cell r="H2194" t="e">
            <v>#N/A</v>
          </cell>
          <cell r="J2194">
            <v>30.715789661023798</v>
          </cell>
        </row>
        <row r="2195">
          <cell r="D2195" t="str">
            <v>Portugal</v>
          </cell>
          <cell r="H2195" t="e">
            <v>#N/A</v>
          </cell>
          <cell r="J2195">
            <v>30.7283356431548</v>
          </cell>
        </row>
        <row r="2196">
          <cell r="D2196" t="str">
            <v>Portugal</v>
          </cell>
          <cell r="H2196" t="e">
            <v>#N/A</v>
          </cell>
          <cell r="J2196">
            <v>13.179310249182199</v>
          </cell>
        </row>
        <row r="2197">
          <cell r="D2197" t="str">
            <v>Portugal</v>
          </cell>
          <cell r="H2197" t="e">
            <v>#N/A</v>
          </cell>
          <cell r="J2197">
            <v>118.5152375096</v>
          </cell>
        </row>
        <row r="2198">
          <cell r="D2198" t="str">
            <v>Portugal</v>
          </cell>
          <cell r="H2198" t="e">
            <v>#N/A</v>
          </cell>
          <cell r="J2198">
            <v>611.02845117395498</v>
          </cell>
        </row>
        <row r="2199">
          <cell r="D2199" t="str">
            <v>Portugal</v>
          </cell>
          <cell r="H2199" t="e">
            <v>#N/A</v>
          </cell>
          <cell r="J2199">
            <v>34.155100494618601</v>
          </cell>
        </row>
        <row r="2200">
          <cell r="D2200" t="str">
            <v>Portugal</v>
          </cell>
          <cell r="H2200" t="e">
            <v>#N/A</v>
          </cell>
          <cell r="J2200">
            <v>11.0675694663851</v>
          </cell>
        </row>
        <row r="2201">
          <cell r="D2201" t="str">
            <v>Sweden</v>
          </cell>
          <cell r="H2201" t="str">
            <v>Power</v>
          </cell>
          <cell r="J2201">
            <v>7498.2365070189799</v>
          </cell>
        </row>
        <row r="2202">
          <cell r="D2202" t="str">
            <v>Sweden</v>
          </cell>
          <cell r="H2202" t="str">
            <v>Industry (incl. Cement Process)</v>
          </cell>
          <cell r="J2202">
            <v>2560.8679714799</v>
          </cell>
        </row>
        <row r="2203">
          <cell r="D2203" t="str">
            <v>Sweden</v>
          </cell>
          <cell r="H2203" t="str">
            <v>Industry (incl. Cement Process)</v>
          </cell>
          <cell r="J2203">
            <v>6222.0802599455301</v>
          </cell>
        </row>
        <row r="2204">
          <cell r="D2204" t="str">
            <v>Sweden</v>
          </cell>
          <cell r="H2204" t="str">
            <v>Domestic aviation</v>
          </cell>
          <cell r="J2204">
            <v>381.56524384762599</v>
          </cell>
        </row>
        <row r="2205">
          <cell r="D2205" t="str">
            <v>Sweden</v>
          </cell>
          <cell r="H2205" t="str">
            <v>Ground Transport</v>
          </cell>
          <cell r="J2205">
            <v>18641.6651527469</v>
          </cell>
        </row>
        <row r="2206">
          <cell r="D2206" t="str">
            <v>Sweden</v>
          </cell>
          <cell r="H2206" t="str">
            <v>Ground Transport</v>
          </cell>
          <cell r="J2206">
            <v>6.0593932973316402</v>
          </cell>
        </row>
        <row r="2207">
          <cell r="D2207" t="str">
            <v>Sweden</v>
          </cell>
          <cell r="H2207" t="str">
            <v>Ground Transport</v>
          </cell>
          <cell r="J2207">
            <v>199.205260380293</v>
          </cell>
        </row>
        <row r="2208">
          <cell r="D2208" t="str">
            <v>Sweden</v>
          </cell>
          <cell r="H2208" t="str">
            <v>Ground Transport</v>
          </cell>
          <cell r="J2208" t="str">
            <v>NULL</v>
          </cell>
        </row>
        <row r="2209">
          <cell r="D2209" t="str">
            <v>Sweden</v>
          </cell>
          <cell r="H2209" t="str">
            <v>Residential</v>
          </cell>
          <cell r="J2209">
            <v>1561.3858698464101</v>
          </cell>
        </row>
        <row r="2210">
          <cell r="D2210" t="str">
            <v>Sweden</v>
          </cell>
          <cell r="H2210" t="e">
            <v>#N/A</v>
          </cell>
          <cell r="J2210">
            <v>613.35463351317105</v>
          </cell>
        </row>
        <row r="2211">
          <cell r="D2211" t="str">
            <v>Sweden</v>
          </cell>
          <cell r="H2211" t="e">
            <v>#N/A</v>
          </cell>
          <cell r="J2211" t="str">
            <v>NULL</v>
          </cell>
        </row>
        <row r="2212">
          <cell r="D2212" t="str">
            <v>Sweden</v>
          </cell>
          <cell r="H2212" t="e">
            <v>#N/A</v>
          </cell>
          <cell r="J2212" t="str">
            <v>NULL</v>
          </cell>
        </row>
        <row r="2213">
          <cell r="D2213" t="str">
            <v>Sweden</v>
          </cell>
          <cell r="H2213" t="str">
            <v>Industry (incl. Cement Process)</v>
          </cell>
          <cell r="J2213">
            <v>1513.32</v>
          </cell>
        </row>
        <row r="2214">
          <cell r="D2214" t="str">
            <v>Sweden</v>
          </cell>
          <cell r="H2214" t="e">
            <v>#N/A</v>
          </cell>
          <cell r="J2214">
            <v>540</v>
          </cell>
        </row>
        <row r="2215">
          <cell r="D2215" t="str">
            <v>Sweden</v>
          </cell>
          <cell r="H2215" t="e">
            <v>#N/A</v>
          </cell>
          <cell r="J2215">
            <v>146.226311498819</v>
          </cell>
        </row>
        <row r="2216">
          <cell r="D2216" t="str">
            <v>Sweden</v>
          </cell>
          <cell r="H2216" t="e">
            <v>#N/A</v>
          </cell>
          <cell r="J2216">
            <v>0.67594485080615097</v>
          </cell>
        </row>
        <row r="2217">
          <cell r="D2217" t="str">
            <v>Sweden</v>
          </cell>
          <cell r="H2217" t="e">
            <v>#N/A</v>
          </cell>
          <cell r="J2217">
            <v>34.2413723914527</v>
          </cell>
        </row>
        <row r="2218">
          <cell r="D2218" t="str">
            <v>Sweden</v>
          </cell>
          <cell r="H2218" t="e">
            <v>#N/A</v>
          </cell>
          <cell r="J2218">
            <v>1278.5209083136201</v>
          </cell>
        </row>
        <row r="2219">
          <cell r="D2219" t="str">
            <v>Sweden</v>
          </cell>
          <cell r="H2219" t="e">
            <v>#N/A</v>
          </cell>
          <cell r="J2219">
            <v>886.861680134013</v>
          </cell>
        </row>
        <row r="2220">
          <cell r="D2220" t="str">
            <v>Sweden</v>
          </cell>
          <cell r="H2220" t="e">
            <v>#N/A</v>
          </cell>
          <cell r="J2220">
            <v>28.319219711999999</v>
          </cell>
        </row>
        <row r="2221">
          <cell r="D2221" t="str">
            <v>Sweden</v>
          </cell>
          <cell r="H2221" t="e">
            <v>#N/A</v>
          </cell>
          <cell r="J2221">
            <v>76.814145502532199</v>
          </cell>
        </row>
        <row r="2222">
          <cell r="D2222" t="str">
            <v>Sweden</v>
          </cell>
          <cell r="H2222" t="e">
            <v>#N/A</v>
          </cell>
          <cell r="J2222">
            <v>0.54564749073986296</v>
          </cell>
        </row>
        <row r="2223">
          <cell r="D2223" t="str">
            <v>Sweden</v>
          </cell>
          <cell r="H2223" t="e">
            <v>#N/A</v>
          </cell>
          <cell r="J2223">
            <v>1.89715629394834</v>
          </cell>
        </row>
        <row r="2224">
          <cell r="D2224" t="str">
            <v>Sweden</v>
          </cell>
          <cell r="H2224" t="e">
            <v>#N/A</v>
          </cell>
          <cell r="J2224">
            <v>1872.1620974729699</v>
          </cell>
        </row>
        <row r="2225">
          <cell r="D2225" t="str">
            <v>Sweden</v>
          </cell>
          <cell r="H2225" t="e">
            <v>#N/A</v>
          </cell>
          <cell r="J2225">
            <v>534.87201412430795</v>
          </cell>
        </row>
        <row r="2226">
          <cell r="D2226" t="str">
            <v>Sweden</v>
          </cell>
          <cell r="H2226" t="e">
            <v>#N/A</v>
          </cell>
          <cell r="J2226" t="str">
            <v>NULL</v>
          </cell>
        </row>
        <row r="2227">
          <cell r="D2227" t="str">
            <v>Albania</v>
          </cell>
          <cell r="H2227" t="str">
            <v>Power</v>
          </cell>
          <cell r="J2227" t="str">
            <v>NULL</v>
          </cell>
        </row>
        <row r="2228">
          <cell r="D2228" t="str">
            <v>Albania</v>
          </cell>
          <cell r="H2228" t="str">
            <v>Industry (incl. Cement Process)</v>
          </cell>
          <cell r="J2228">
            <v>84.817404436225701</v>
          </cell>
        </row>
        <row r="2229">
          <cell r="D2229" t="str">
            <v>Albania</v>
          </cell>
          <cell r="H2229" t="str">
            <v>Industry (incl. Cement Process)</v>
          </cell>
          <cell r="J2229">
            <v>589.46308723715094</v>
          </cell>
        </row>
        <row r="2230">
          <cell r="D2230" t="str">
            <v>Albania</v>
          </cell>
          <cell r="H2230" t="str">
            <v>Ground Transport</v>
          </cell>
          <cell r="J2230">
            <v>2237.2120234433901</v>
          </cell>
        </row>
        <row r="2231">
          <cell r="D2231" t="str">
            <v>Albania</v>
          </cell>
          <cell r="H2231" t="str">
            <v>Ground Transport</v>
          </cell>
          <cell r="J2231">
            <v>6.3234799102353501</v>
          </cell>
        </row>
        <row r="2232">
          <cell r="D2232" t="str">
            <v>Albania</v>
          </cell>
          <cell r="H2232" t="str">
            <v>Ground Transport</v>
          </cell>
          <cell r="J2232">
            <v>104.121616025162</v>
          </cell>
        </row>
        <row r="2233">
          <cell r="D2233" t="str">
            <v>Albania</v>
          </cell>
          <cell r="H2233" t="str">
            <v>Residential</v>
          </cell>
          <cell r="J2233">
            <v>629.16120291125503</v>
          </cell>
        </row>
        <row r="2234">
          <cell r="D2234" t="str">
            <v>Albania</v>
          </cell>
          <cell r="H2234" t="e">
            <v>#N/A</v>
          </cell>
          <cell r="J2234" t="str">
            <v>NULL</v>
          </cell>
        </row>
        <row r="2235">
          <cell r="D2235" t="str">
            <v>Albania</v>
          </cell>
          <cell r="H2235" t="e">
            <v>#N/A</v>
          </cell>
          <cell r="J2235">
            <v>2.79222618996612</v>
          </cell>
        </row>
        <row r="2236">
          <cell r="D2236" t="str">
            <v>Albania</v>
          </cell>
          <cell r="H2236" t="str">
            <v>Industry (incl. Cement Process)</v>
          </cell>
          <cell r="J2236">
            <v>988.92899999999997</v>
          </cell>
        </row>
        <row r="2237">
          <cell r="D2237" t="str">
            <v>Albania</v>
          </cell>
          <cell r="H2237" t="e">
            <v>#N/A</v>
          </cell>
          <cell r="J2237" t="str">
            <v>NULL</v>
          </cell>
        </row>
        <row r="2238">
          <cell r="D2238" t="str">
            <v>Albania</v>
          </cell>
          <cell r="H2238" t="e">
            <v>#N/A</v>
          </cell>
          <cell r="J2238">
            <v>0.143381355241052</v>
          </cell>
        </row>
        <row r="2239">
          <cell r="D2239" t="str">
            <v>Albania</v>
          </cell>
          <cell r="H2239" t="e">
            <v>#N/A</v>
          </cell>
          <cell r="J2239" t="str">
            <v>NULL</v>
          </cell>
        </row>
        <row r="2240">
          <cell r="D2240" t="str">
            <v>Albania</v>
          </cell>
          <cell r="H2240" t="e">
            <v>#N/A</v>
          </cell>
          <cell r="J2240">
            <v>56.119</v>
          </cell>
        </row>
        <row r="2241">
          <cell r="D2241" t="str">
            <v>Albania</v>
          </cell>
          <cell r="H2241" t="e">
            <v>#N/A</v>
          </cell>
          <cell r="J2241" t="str">
            <v>NULL</v>
          </cell>
        </row>
        <row r="2242">
          <cell r="D2242" t="str">
            <v>Albania</v>
          </cell>
          <cell r="H2242" t="e">
            <v>#N/A</v>
          </cell>
          <cell r="J2242">
            <v>6.5328149403640499</v>
          </cell>
        </row>
        <row r="2243">
          <cell r="D2243" t="str">
            <v>Albania</v>
          </cell>
          <cell r="H2243" t="e">
            <v>#N/A</v>
          </cell>
          <cell r="J2243">
            <v>9.9658660937073304E-2</v>
          </cell>
        </row>
        <row r="2244">
          <cell r="D2244" t="str">
            <v>Albania</v>
          </cell>
          <cell r="H2244" t="e">
            <v>#N/A</v>
          </cell>
          <cell r="J2244">
            <v>61.474711000187597</v>
          </cell>
        </row>
        <row r="2245">
          <cell r="D2245" t="str">
            <v>Albania</v>
          </cell>
          <cell r="H2245" t="e">
            <v>#N/A</v>
          </cell>
          <cell r="J2245">
            <v>32.593951176148202</v>
          </cell>
        </row>
        <row r="2246">
          <cell r="D2246" t="str">
            <v>Albania</v>
          </cell>
          <cell r="H2246" t="e">
            <v>#N/A</v>
          </cell>
          <cell r="J2246">
            <v>2.6848946508088698</v>
          </cell>
        </row>
        <row r="2247">
          <cell r="D2247" t="str">
            <v>Bulgaria</v>
          </cell>
          <cell r="H2247" t="str">
            <v>Power</v>
          </cell>
          <cell r="J2247">
            <v>23963.569702075802</v>
          </cell>
        </row>
        <row r="2248">
          <cell r="D2248" t="str">
            <v>Bulgaria</v>
          </cell>
          <cell r="H2248" t="str">
            <v>Industry (incl. Cement Process)</v>
          </cell>
          <cell r="J2248">
            <v>1200.87567565218</v>
          </cell>
        </row>
        <row r="2249">
          <cell r="D2249" t="str">
            <v>Bulgaria</v>
          </cell>
          <cell r="H2249" t="str">
            <v>Industry (incl. Cement Process)</v>
          </cell>
          <cell r="J2249">
            <v>3740.9398582747599</v>
          </cell>
        </row>
        <row r="2250">
          <cell r="D2250" t="str">
            <v>Bulgaria</v>
          </cell>
          <cell r="H2250" t="str">
            <v>Domestic aviation</v>
          </cell>
          <cell r="J2250">
            <v>41.599956247846698</v>
          </cell>
        </row>
        <row r="2251">
          <cell r="D2251" t="str">
            <v>Bulgaria</v>
          </cell>
          <cell r="H2251" t="str">
            <v>Ground Transport</v>
          </cell>
          <cell r="J2251">
            <v>9001.7869194540908</v>
          </cell>
        </row>
        <row r="2252">
          <cell r="D2252" t="str">
            <v>Bulgaria</v>
          </cell>
          <cell r="H2252" t="str">
            <v>Ground Transport</v>
          </cell>
          <cell r="J2252">
            <v>52.5917563282215</v>
          </cell>
        </row>
        <row r="2253">
          <cell r="D2253" t="str">
            <v>Bulgaria</v>
          </cell>
          <cell r="H2253" t="str">
            <v>Ground Transport</v>
          </cell>
          <cell r="J2253" t="str">
            <v>NULL</v>
          </cell>
        </row>
        <row r="2254">
          <cell r="D2254" t="str">
            <v>Bulgaria</v>
          </cell>
          <cell r="H2254" t="str">
            <v>Ground Transport</v>
          </cell>
          <cell r="J2254">
            <v>249.857440108557</v>
          </cell>
        </row>
        <row r="2255">
          <cell r="D2255" t="str">
            <v>Bulgaria</v>
          </cell>
          <cell r="H2255" t="str">
            <v>Residential</v>
          </cell>
          <cell r="J2255">
            <v>1663.9404241164</v>
          </cell>
        </row>
        <row r="2256">
          <cell r="D2256" t="str">
            <v>Bulgaria</v>
          </cell>
          <cell r="H2256" t="str">
            <v>Industry (incl. Cement Process)</v>
          </cell>
          <cell r="J2256" t="str">
            <v>NULL</v>
          </cell>
        </row>
        <row r="2257">
          <cell r="D2257" t="str">
            <v>Bulgaria</v>
          </cell>
          <cell r="H2257" t="e">
            <v>#N/A</v>
          </cell>
          <cell r="J2257">
            <v>451.79700879928703</v>
          </cell>
        </row>
        <row r="2258">
          <cell r="D2258" t="str">
            <v>Bulgaria</v>
          </cell>
          <cell r="H2258" t="e">
            <v>#N/A</v>
          </cell>
          <cell r="J2258" t="str">
            <v>NULL</v>
          </cell>
        </row>
        <row r="2259">
          <cell r="D2259" t="str">
            <v>Bulgaria</v>
          </cell>
          <cell r="H2259" t="e">
            <v>#N/A</v>
          </cell>
          <cell r="J2259" t="str">
            <v>NULL</v>
          </cell>
        </row>
        <row r="2260">
          <cell r="D2260" t="str">
            <v>Bulgaria</v>
          </cell>
          <cell r="H2260" t="e">
            <v>#N/A</v>
          </cell>
          <cell r="J2260" t="str">
            <v>NULL</v>
          </cell>
        </row>
        <row r="2261">
          <cell r="D2261" t="str">
            <v>Bulgaria</v>
          </cell>
          <cell r="H2261" t="str">
            <v>Industry (incl. Cement Process)</v>
          </cell>
          <cell r="J2261">
            <v>1038.96</v>
          </cell>
        </row>
        <row r="2262">
          <cell r="D2262" t="str">
            <v>Bulgaria</v>
          </cell>
          <cell r="H2262" t="e">
            <v>#N/A</v>
          </cell>
          <cell r="J2262">
            <v>1207.5</v>
          </cell>
        </row>
        <row r="2263">
          <cell r="D2263" t="str">
            <v>Bulgaria</v>
          </cell>
          <cell r="H2263" t="e">
            <v>#N/A</v>
          </cell>
          <cell r="J2263" t="str">
            <v>NULL</v>
          </cell>
        </row>
        <row r="2264">
          <cell r="D2264" t="str">
            <v>Bulgaria</v>
          </cell>
          <cell r="H2264" t="e">
            <v>#N/A</v>
          </cell>
          <cell r="J2264">
            <v>113.756382647856</v>
          </cell>
        </row>
        <row r="2265">
          <cell r="D2265" t="str">
            <v>Bulgaria</v>
          </cell>
          <cell r="H2265" t="e">
            <v>#N/A</v>
          </cell>
          <cell r="J2265">
            <v>39.351052662766698</v>
          </cell>
        </row>
        <row r="2266">
          <cell r="D2266" t="str">
            <v>Bulgaria</v>
          </cell>
          <cell r="H2266" t="e">
            <v>#N/A</v>
          </cell>
          <cell r="J2266">
            <v>1598.68948245048</v>
          </cell>
        </row>
        <row r="2267">
          <cell r="D2267" t="str">
            <v>Bulgaria</v>
          </cell>
          <cell r="H2267" t="e">
            <v>#N/A</v>
          </cell>
          <cell r="J2267">
            <v>27.040831907516498</v>
          </cell>
        </row>
        <row r="2268">
          <cell r="D2268" t="str">
            <v>Bulgaria</v>
          </cell>
          <cell r="H2268" t="e">
            <v>#N/A</v>
          </cell>
          <cell r="J2268">
            <v>4.6929240997229904</v>
          </cell>
        </row>
        <row r="2269">
          <cell r="D2269" t="str">
            <v>Bulgaria</v>
          </cell>
          <cell r="H2269" t="e">
            <v>#N/A</v>
          </cell>
          <cell r="J2269">
            <v>8.5714988241373593</v>
          </cell>
        </row>
        <row r="2270">
          <cell r="D2270" t="str">
            <v>Bulgaria</v>
          </cell>
          <cell r="H2270" t="e">
            <v>#N/A</v>
          </cell>
          <cell r="J2270">
            <v>0.64089442532192697</v>
          </cell>
        </row>
        <row r="2271">
          <cell r="D2271" t="str">
            <v>Bulgaria</v>
          </cell>
          <cell r="H2271" t="e">
            <v>#N/A</v>
          </cell>
          <cell r="J2271">
            <v>0.28438334607434002</v>
          </cell>
        </row>
        <row r="2272">
          <cell r="D2272" t="str">
            <v>Bulgaria</v>
          </cell>
          <cell r="H2272" t="e">
            <v>#N/A</v>
          </cell>
          <cell r="J2272">
            <v>144.87252931238001</v>
          </cell>
        </row>
        <row r="2273">
          <cell r="D2273" t="str">
            <v>Bulgaria</v>
          </cell>
          <cell r="H2273" t="e">
            <v>#N/A</v>
          </cell>
          <cell r="J2273">
            <v>33.6424183053226</v>
          </cell>
        </row>
        <row r="2274">
          <cell r="D2274" t="str">
            <v>Bulgaria</v>
          </cell>
          <cell r="H2274" t="e">
            <v>#N/A</v>
          </cell>
          <cell r="J2274">
            <v>4.68163784118068</v>
          </cell>
        </row>
        <row r="2275">
          <cell r="D2275" t="str">
            <v>Bosnia and Herzegovina</v>
          </cell>
          <cell r="H2275" t="str">
            <v>Power</v>
          </cell>
          <cell r="J2275">
            <v>17401.322799222598</v>
          </cell>
        </row>
        <row r="2276">
          <cell r="D2276" t="str">
            <v>Bosnia and Herzegovina</v>
          </cell>
          <cell r="H2276" t="str">
            <v>Industry (incl. Cement Process)</v>
          </cell>
          <cell r="J2276">
            <v>589.14124095966599</v>
          </cell>
        </row>
        <row r="2277">
          <cell r="D2277" t="str">
            <v>Bosnia and Herzegovina</v>
          </cell>
          <cell r="H2277" t="str">
            <v>Industry (incl. Cement Process)</v>
          </cell>
          <cell r="J2277">
            <v>2136.2263906837502</v>
          </cell>
        </row>
        <row r="2278">
          <cell r="D2278" t="str">
            <v>Bosnia and Herzegovina</v>
          </cell>
          <cell r="H2278" t="str">
            <v>Ground Transport</v>
          </cell>
          <cell r="J2278">
            <v>3612.1118434134</v>
          </cell>
        </row>
        <row r="2279">
          <cell r="D2279" t="str">
            <v>Bosnia and Herzegovina</v>
          </cell>
          <cell r="H2279" t="str">
            <v>Ground Transport</v>
          </cell>
          <cell r="J2279" t="str">
            <v>NULL</v>
          </cell>
        </row>
        <row r="2280">
          <cell r="D2280" t="str">
            <v>Bosnia and Herzegovina</v>
          </cell>
          <cell r="H2280" t="str">
            <v>Residential</v>
          </cell>
          <cell r="J2280">
            <v>1615.8965350809001</v>
          </cell>
        </row>
        <row r="2281">
          <cell r="D2281" t="str">
            <v>Bosnia and Herzegovina</v>
          </cell>
          <cell r="H2281" t="str">
            <v>Industry (incl. Cement Process)</v>
          </cell>
          <cell r="J2281">
            <v>142.61337163593399</v>
          </cell>
        </row>
        <row r="2282">
          <cell r="D2282" t="str">
            <v>Bosnia and Herzegovina</v>
          </cell>
          <cell r="H2282" t="e">
            <v>#N/A</v>
          </cell>
          <cell r="J2282">
            <v>678.83298905133097</v>
          </cell>
        </row>
        <row r="2283">
          <cell r="D2283" t="str">
            <v>Bosnia and Herzegovina</v>
          </cell>
          <cell r="H2283" t="e">
            <v>#N/A</v>
          </cell>
          <cell r="J2283" t="str">
            <v>NULL</v>
          </cell>
        </row>
        <row r="2284">
          <cell r="D2284" t="str">
            <v>Bosnia and Herzegovina</v>
          </cell>
          <cell r="H2284" t="str">
            <v>Industry (incl. Cement Process)</v>
          </cell>
          <cell r="J2284">
            <v>415.97800000000001</v>
          </cell>
        </row>
        <row r="2285">
          <cell r="D2285" t="str">
            <v>Bosnia and Herzegovina</v>
          </cell>
          <cell r="H2285" t="e">
            <v>#N/A</v>
          </cell>
          <cell r="J2285">
            <v>352.5</v>
          </cell>
        </row>
        <row r="2286">
          <cell r="D2286" t="str">
            <v>Bosnia and Herzegovina</v>
          </cell>
          <cell r="H2286" t="e">
            <v>#N/A</v>
          </cell>
          <cell r="J2286">
            <v>33.486733096201299</v>
          </cell>
        </row>
        <row r="2287">
          <cell r="D2287" t="str">
            <v>Bosnia and Herzegovina</v>
          </cell>
          <cell r="H2287" t="e">
            <v>#N/A</v>
          </cell>
          <cell r="J2287">
            <v>0.19052017923109801</v>
          </cell>
        </row>
        <row r="2288">
          <cell r="D2288" t="str">
            <v>Bosnia and Herzegovina</v>
          </cell>
          <cell r="H2288" t="e">
            <v>#N/A</v>
          </cell>
          <cell r="J2288">
            <v>0.44617099999999998</v>
          </cell>
        </row>
        <row r="2289">
          <cell r="D2289" t="str">
            <v>Bosnia and Herzegovina</v>
          </cell>
          <cell r="H2289" t="e">
            <v>#N/A</v>
          </cell>
          <cell r="J2289">
            <v>319.00699358537503</v>
          </cell>
        </row>
        <row r="2290">
          <cell r="D2290" t="str">
            <v>Bosnia and Herzegovina</v>
          </cell>
          <cell r="H2290" t="e">
            <v>#N/A</v>
          </cell>
          <cell r="J2290">
            <v>8.7877798230623796</v>
          </cell>
        </row>
        <row r="2291">
          <cell r="D2291" t="str">
            <v>Bosnia and Herzegovina</v>
          </cell>
          <cell r="H2291" t="e">
            <v>#N/A</v>
          </cell>
          <cell r="J2291">
            <v>13.385128218438499</v>
          </cell>
        </row>
        <row r="2292">
          <cell r="D2292" t="str">
            <v>Bosnia and Herzegovina</v>
          </cell>
          <cell r="H2292" t="e">
            <v>#N/A</v>
          </cell>
          <cell r="J2292">
            <v>4.9230082658604601</v>
          </cell>
        </row>
        <row r="2293">
          <cell r="D2293" t="str">
            <v>Bosnia and Herzegovina</v>
          </cell>
          <cell r="H2293" t="e">
            <v>#N/A</v>
          </cell>
          <cell r="J2293">
            <v>102.62980579027101</v>
          </cell>
        </row>
        <row r="2294">
          <cell r="D2294" t="str">
            <v>Bosnia and Herzegovina</v>
          </cell>
          <cell r="H2294" t="e">
            <v>#N/A</v>
          </cell>
          <cell r="J2294">
            <v>4.5467699815801703</v>
          </cell>
        </row>
        <row r="2295">
          <cell r="D2295" t="str">
            <v>Bosnia and Herzegovina</v>
          </cell>
          <cell r="H2295" t="e">
            <v>#N/A</v>
          </cell>
          <cell r="J2295">
            <v>3.77594886204521</v>
          </cell>
        </row>
        <row r="2296">
          <cell r="D2296" t="str">
            <v>Cyprus</v>
          </cell>
          <cell r="H2296" t="str">
            <v>Power</v>
          </cell>
          <cell r="J2296">
            <v>3292.9898930457298</v>
          </cell>
        </row>
        <row r="2297">
          <cell r="D2297" t="str">
            <v>Cyprus</v>
          </cell>
          <cell r="H2297" t="str">
            <v>Industry (incl. Cement Process)</v>
          </cell>
          <cell r="J2297" t="str">
            <v>NULL</v>
          </cell>
        </row>
        <row r="2298">
          <cell r="D2298" t="str">
            <v>Cyprus</v>
          </cell>
          <cell r="H2298" t="str">
            <v>Industry (incl. Cement Process)</v>
          </cell>
          <cell r="J2298">
            <v>617.41171285794496</v>
          </cell>
        </row>
        <row r="2299">
          <cell r="D2299" t="str">
            <v>Cyprus</v>
          </cell>
          <cell r="H2299" t="str">
            <v>Ground Transport</v>
          </cell>
          <cell r="J2299">
            <v>1939.92211314156</v>
          </cell>
        </row>
        <row r="2300">
          <cell r="D2300" t="str">
            <v>Cyprus</v>
          </cell>
          <cell r="H2300" t="str">
            <v>Residential</v>
          </cell>
          <cell r="J2300">
            <v>682.73242992195105</v>
          </cell>
        </row>
        <row r="2301">
          <cell r="D2301" t="str">
            <v>Cyprus</v>
          </cell>
          <cell r="H2301" t="e">
            <v>#N/A</v>
          </cell>
          <cell r="J2301" t="str">
            <v>NULL</v>
          </cell>
        </row>
        <row r="2302">
          <cell r="D2302" t="str">
            <v>Cyprus</v>
          </cell>
          <cell r="H2302" t="str">
            <v>Industry (incl. Cement Process)</v>
          </cell>
          <cell r="J2302">
            <v>700.98199999999997</v>
          </cell>
        </row>
        <row r="2303">
          <cell r="D2303" t="str">
            <v>Cyprus</v>
          </cell>
          <cell r="H2303" t="e">
            <v>#N/A</v>
          </cell>
          <cell r="J2303">
            <v>15</v>
          </cell>
        </row>
        <row r="2304">
          <cell r="D2304" t="str">
            <v>Cyprus</v>
          </cell>
          <cell r="H2304" t="e">
            <v>#N/A</v>
          </cell>
          <cell r="J2304">
            <v>5.16505858617533E-2</v>
          </cell>
        </row>
        <row r="2305">
          <cell r="D2305" t="str">
            <v>Cyprus</v>
          </cell>
          <cell r="H2305" t="e">
            <v>#N/A</v>
          </cell>
          <cell r="J2305">
            <v>164.81979348828</v>
          </cell>
        </row>
        <row r="2306">
          <cell r="D2306" t="str">
            <v>Cyprus</v>
          </cell>
          <cell r="H2306" t="e">
            <v>#N/A</v>
          </cell>
          <cell r="J2306">
            <v>5.9270308415789202E-2</v>
          </cell>
        </row>
        <row r="2307">
          <cell r="D2307" t="str">
            <v>Cyprus</v>
          </cell>
          <cell r="H2307" t="e">
            <v>#N/A</v>
          </cell>
          <cell r="J2307" t="str">
            <v>NULL</v>
          </cell>
        </row>
        <row r="2308">
          <cell r="D2308" t="str">
            <v>Cyprus</v>
          </cell>
          <cell r="H2308" t="e">
            <v>#N/A</v>
          </cell>
          <cell r="J2308">
            <v>1.8003384</v>
          </cell>
        </row>
        <row r="2309">
          <cell r="D2309" t="str">
            <v>Cyprus</v>
          </cell>
          <cell r="H2309" t="e">
            <v>#N/A</v>
          </cell>
          <cell r="J2309">
            <v>1.93964010812097</v>
          </cell>
        </row>
        <row r="2310">
          <cell r="D2310" t="str">
            <v>Cyprus</v>
          </cell>
          <cell r="H2310" t="e">
            <v>#N/A</v>
          </cell>
          <cell r="J2310" t="str">
            <v>NULL</v>
          </cell>
        </row>
        <row r="2311">
          <cell r="D2311" t="str">
            <v>Cyprus</v>
          </cell>
          <cell r="H2311" t="e">
            <v>#N/A</v>
          </cell>
          <cell r="J2311">
            <v>1.93964010812097</v>
          </cell>
        </row>
        <row r="2312">
          <cell r="D2312" t="str">
            <v>Cyprus</v>
          </cell>
          <cell r="H2312" t="e">
            <v>#N/A</v>
          </cell>
          <cell r="J2312">
            <v>31.451351986409801</v>
          </cell>
        </row>
        <row r="2313">
          <cell r="D2313" t="str">
            <v>Cyprus</v>
          </cell>
          <cell r="H2313" t="e">
            <v>#N/A</v>
          </cell>
          <cell r="J2313">
            <v>11.7631359842224</v>
          </cell>
        </row>
        <row r="2314">
          <cell r="D2314" t="str">
            <v>Czech Republic</v>
          </cell>
          <cell r="H2314" t="str">
            <v>Power</v>
          </cell>
          <cell r="J2314">
            <v>53025.8667955493</v>
          </cell>
        </row>
        <row r="2315">
          <cell r="D2315" t="str">
            <v>Czech Republic</v>
          </cell>
          <cell r="H2315" t="str">
            <v>Industry (incl. Cement Process)</v>
          </cell>
          <cell r="J2315">
            <v>4037.3132380319398</v>
          </cell>
        </row>
        <row r="2316">
          <cell r="D2316" t="str">
            <v>Czech Republic</v>
          </cell>
          <cell r="H2316" t="str">
            <v>Industry (incl. Cement Process)</v>
          </cell>
          <cell r="J2316">
            <v>11558.735142724099</v>
          </cell>
        </row>
        <row r="2317">
          <cell r="D2317" t="str">
            <v>Czech Republic</v>
          </cell>
          <cell r="H2317" t="str">
            <v>Domestic aviation</v>
          </cell>
          <cell r="J2317">
            <v>137.15066854095801</v>
          </cell>
        </row>
        <row r="2318">
          <cell r="D2318" t="str">
            <v>Czech Republic</v>
          </cell>
          <cell r="H2318" t="str">
            <v>Ground Transport</v>
          </cell>
          <cell r="J2318">
            <v>21137.354594505701</v>
          </cell>
        </row>
        <row r="2319">
          <cell r="D2319" t="str">
            <v>Czech Republic</v>
          </cell>
          <cell r="H2319" t="str">
            <v>Ground Transport</v>
          </cell>
          <cell r="J2319">
            <v>323.60273052157299</v>
          </cell>
        </row>
        <row r="2320">
          <cell r="D2320" t="str">
            <v>Czech Republic</v>
          </cell>
          <cell r="H2320" t="str">
            <v>Ground Transport</v>
          </cell>
          <cell r="J2320">
            <v>11.4337027324346</v>
          </cell>
        </row>
        <row r="2321">
          <cell r="D2321" t="str">
            <v>Czech Republic</v>
          </cell>
          <cell r="H2321" t="str">
            <v>Ground Transport</v>
          </cell>
          <cell r="J2321">
            <v>70.194193155323603</v>
          </cell>
        </row>
        <row r="2322">
          <cell r="D2322" t="str">
            <v>Czech Republic</v>
          </cell>
          <cell r="H2322" t="str">
            <v>Residential</v>
          </cell>
          <cell r="J2322">
            <v>12298.2974213417</v>
          </cell>
        </row>
        <row r="2323">
          <cell r="D2323" t="str">
            <v>Czech Republic</v>
          </cell>
          <cell r="H2323" t="str">
            <v>Industry (incl. Cement Process)</v>
          </cell>
          <cell r="J2323">
            <v>60.920197371253103</v>
          </cell>
        </row>
        <row r="2324">
          <cell r="D2324" t="str">
            <v>Czech Republic</v>
          </cell>
          <cell r="H2324" t="e">
            <v>#N/A</v>
          </cell>
          <cell r="J2324">
            <v>1981.0154892303501</v>
          </cell>
        </row>
        <row r="2325">
          <cell r="D2325" t="str">
            <v>Czech Republic</v>
          </cell>
          <cell r="H2325" t="e">
            <v>#N/A</v>
          </cell>
          <cell r="J2325" t="str">
            <v>NULL</v>
          </cell>
        </row>
        <row r="2326">
          <cell r="D2326" t="str">
            <v>Czech Republic</v>
          </cell>
          <cell r="H2326" t="e">
            <v>#N/A</v>
          </cell>
          <cell r="J2326" t="str">
            <v>NULL</v>
          </cell>
        </row>
        <row r="2327">
          <cell r="D2327" t="str">
            <v>Czech Republic</v>
          </cell>
          <cell r="H2327" t="str">
            <v>Industry (incl. Cement Process)</v>
          </cell>
          <cell r="J2327">
            <v>1986.69</v>
          </cell>
        </row>
        <row r="2328">
          <cell r="D2328" t="str">
            <v>Czech Republic</v>
          </cell>
          <cell r="H2328" t="e">
            <v>#N/A</v>
          </cell>
          <cell r="J2328">
            <v>682.5</v>
          </cell>
        </row>
        <row r="2329">
          <cell r="D2329" t="str">
            <v>Czech Republic</v>
          </cell>
          <cell r="H2329" t="e">
            <v>#N/A</v>
          </cell>
          <cell r="J2329">
            <v>1231.7478973053501</v>
          </cell>
        </row>
        <row r="2330">
          <cell r="D2330" t="str">
            <v>Czech Republic</v>
          </cell>
          <cell r="H2330" t="e">
            <v>#N/A</v>
          </cell>
          <cell r="J2330">
            <v>1.1018277901937901</v>
          </cell>
        </row>
        <row r="2331">
          <cell r="D2331" t="str">
            <v>Czech Republic</v>
          </cell>
          <cell r="H2331" t="e">
            <v>#N/A</v>
          </cell>
          <cell r="J2331">
            <v>11.8234118442665</v>
          </cell>
        </row>
        <row r="2332">
          <cell r="D2332" t="str">
            <v>Czech Republic</v>
          </cell>
          <cell r="H2332" t="e">
            <v>#N/A</v>
          </cell>
          <cell r="J2332">
            <v>792.25967811714702</v>
          </cell>
        </row>
        <row r="2333">
          <cell r="D2333" t="str">
            <v>Czech Republic</v>
          </cell>
          <cell r="H2333" t="e">
            <v>#N/A</v>
          </cell>
          <cell r="J2333">
            <v>477.3381</v>
          </cell>
        </row>
        <row r="2334">
          <cell r="D2334" t="str">
            <v>Czech Republic</v>
          </cell>
          <cell r="H2334" t="e">
            <v>#N/A</v>
          </cell>
          <cell r="J2334">
            <v>139.60566580767599</v>
          </cell>
        </row>
        <row r="2335">
          <cell r="D2335" t="str">
            <v>Czech Republic</v>
          </cell>
          <cell r="H2335" t="e">
            <v>#N/A</v>
          </cell>
          <cell r="J2335">
            <v>20.772326618821101</v>
          </cell>
        </row>
        <row r="2336">
          <cell r="D2336" t="str">
            <v>Czech Republic</v>
          </cell>
          <cell r="H2336" t="e">
            <v>#N/A</v>
          </cell>
          <cell r="J2336">
            <v>2.1162706542942802</v>
          </cell>
        </row>
        <row r="2337">
          <cell r="D2337" t="str">
            <v>Czech Republic</v>
          </cell>
          <cell r="H2337" t="e">
            <v>#N/A</v>
          </cell>
          <cell r="J2337">
            <v>29.7884531925761</v>
          </cell>
        </row>
        <row r="2338">
          <cell r="D2338" t="str">
            <v>Czech Republic</v>
          </cell>
          <cell r="H2338" t="e">
            <v>#N/A</v>
          </cell>
          <cell r="J2338">
            <v>422.94610084228401</v>
          </cell>
        </row>
        <row r="2339">
          <cell r="D2339" t="str">
            <v>Czech Republic</v>
          </cell>
          <cell r="H2339" t="e">
            <v>#N/A</v>
          </cell>
          <cell r="J2339">
            <v>77.300250507155297</v>
          </cell>
        </row>
        <row r="2340">
          <cell r="D2340" t="str">
            <v>Czech Republic</v>
          </cell>
          <cell r="H2340" t="e">
            <v>#N/A</v>
          </cell>
          <cell r="J2340">
            <v>426.18733799722298</v>
          </cell>
        </row>
        <row r="2341">
          <cell r="D2341" t="str">
            <v>Estonia</v>
          </cell>
          <cell r="H2341" t="str">
            <v>Power</v>
          </cell>
          <cell r="J2341">
            <v>15241.126869470099</v>
          </cell>
        </row>
        <row r="2342">
          <cell r="D2342" t="str">
            <v>Estonia</v>
          </cell>
          <cell r="H2342" t="str">
            <v>Industry (incl. Cement Process)</v>
          </cell>
          <cell r="J2342">
            <v>88.269912517249196</v>
          </cell>
        </row>
        <row r="2343">
          <cell r="D2343" t="str">
            <v>Estonia</v>
          </cell>
          <cell r="H2343" t="str">
            <v>Industry (incl. Cement Process)</v>
          </cell>
          <cell r="J2343">
            <v>760.60802157634703</v>
          </cell>
        </row>
        <row r="2344">
          <cell r="D2344" t="str">
            <v>Estonia</v>
          </cell>
          <cell r="H2344" t="str">
            <v>Domestic aviation</v>
          </cell>
          <cell r="J2344" t="str">
            <v>NULL</v>
          </cell>
        </row>
        <row r="2345">
          <cell r="D2345" t="str">
            <v>Estonia</v>
          </cell>
          <cell r="H2345" t="str">
            <v>Ground Transport</v>
          </cell>
          <cell r="J2345">
            <v>2375.5091246266602</v>
          </cell>
        </row>
        <row r="2346">
          <cell r="D2346" t="str">
            <v>Estonia</v>
          </cell>
          <cell r="H2346" t="str">
            <v>Ground Transport</v>
          </cell>
          <cell r="J2346">
            <v>61.992755319699903</v>
          </cell>
        </row>
        <row r="2347">
          <cell r="D2347" t="str">
            <v>Estonia</v>
          </cell>
          <cell r="H2347" t="str">
            <v>Ground Transport</v>
          </cell>
          <cell r="J2347">
            <v>39.157352247672002</v>
          </cell>
        </row>
        <row r="2348">
          <cell r="D2348" t="str">
            <v>Estonia</v>
          </cell>
          <cell r="H2348" t="str">
            <v>Residential</v>
          </cell>
          <cell r="J2348">
            <v>782.95275288688094</v>
          </cell>
        </row>
        <row r="2349">
          <cell r="D2349" t="str">
            <v>Estonia</v>
          </cell>
          <cell r="H2349" t="str">
            <v>Industry (incl. Cement Process)</v>
          </cell>
          <cell r="J2349">
            <v>48.965847526932301</v>
          </cell>
        </row>
        <row r="2350">
          <cell r="D2350" t="str">
            <v>Estonia</v>
          </cell>
          <cell r="H2350" t="e">
            <v>#N/A</v>
          </cell>
          <cell r="J2350">
            <v>4407.8793005979796</v>
          </cell>
        </row>
        <row r="2351">
          <cell r="D2351" t="str">
            <v>Estonia</v>
          </cell>
          <cell r="H2351" t="e">
            <v>#N/A</v>
          </cell>
          <cell r="J2351" t="str">
            <v>NULL</v>
          </cell>
        </row>
        <row r="2352">
          <cell r="D2352" t="str">
            <v>Estonia</v>
          </cell>
          <cell r="H2352" t="str">
            <v>Industry (incl. Cement Process)</v>
          </cell>
          <cell r="J2352">
            <v>245.27</v>
          </cell>
        </row>
        <row r="2353">
          <cell r="D2353" t="str">
            <v>Estonia</v>
          </cell>
          <cell r="H2353" t="e">
            <v>#N/A</v>
          </cell>
          <cell r="J2353">
            <v>60</v>
          </cell>
        </row>
        <row r="2354">
          <cell r="D2354" t="str">
            <v>Estonia</v>
          </cell>
          <cell r="H2354" t="e">
            <v>#N/A</v>
          </cell>
          <cell r="J2354" t="str">
            <v>NULL</v>
          </cell>
        </row>
        <row r="2355">
          <cell r="D2355" t="str">
            <v>Estonia</v>
          </cell>
          <cell r="H2355" t="e">
            <v>#N/A</v>
          </cell>
          <cell r="J2355">
            <v>0.41543253922028001</v>
          </cell>
        </row>
        <row r="2356">
          <cell r="D2356" t="str">
            <v>Estonia</v>
          </cell>
          <cell r="H2356" t="e">
            <v>#N/A</v>
          </cell>
          <cell r="J2356">
            <v>5.7234325606868497</v>
          </cell>
        </row>
        <row r="2357">
          <cell r="D2357" t="str">
            <v>Estonia</v>
          </cell>
          <cell r="H2357" t="e">
            <v>#N/A</v>
          </cell>
          <cell r="J2357">
            <v>76.598482000000004</v>
          </cell>
        </row>
        <row r="2358">
          <cell r="D2358" t="str">
            <v>Estonia</v>
          </cell>
          <cell r="H2358" t="e">
            <v>#N/A</v>
          </cell>
          <cell r="J2358" t="str">
            <v>NULL</v>
          </cell>
        </row>
        <row r="2359">
          <cell r="D2359" t="str">
            <v>Estonia</v>
          </cell>
          <cell r="H2359" t="e">
            <v>#N/A</v>
          </cell>
          <cell r="J2359">
            <v>1.5059072</v>
          </cell>
        </row>
        <row r="2360">
          <cell r="D2360" t="str">
            <v>Estonia</v>
          </cell>
          <cell r="H2360" t="e">
            <v>#N/A</v>
          </cell>
          <cell r="J2360">
            <v>6.41045985938581</v>
          </cell>
        </row>
        <row r="2361">
          <cell r="D2361" t="str">
            <v>Estonia</v>
          </cell>
          <cell r="H2361" t="e">
            <v>#N/A</v>
          </cell>
          <cell r="J2361">
            <v>2.6821406953085201</v>
          </cell>
        </row>
        <row r="2362">
          <cell r="D2362" t="str">
            <v>Estonia</v>
          </cell>
          <cell r="H2362" t="e">
            <v>#N/A</v>
          </cell>
          <cell r="J2362">
            <v>54.394116067902701</v>
          </cell>
        </row>
        <row r="2363">
          <cell r="D2363" t="str">
            <v>Estonia</v>
          </cell>
          <cell r="H2363" t="e">
            <v>#N/A</v>
          </cell>
          <cell r="J2363">
            <v>66.015617384426506</v>
          </cell>
        </row>
        <row r="2364">
          <cell r="D2364" t="str">
            <v>Estonia</v>
          </cell>
          <cell r="H2364" t="e">
            <v>#N/A</v>
          </cell>
          <cell r="J2364">
            <v>0.29333399999999998</v>
          </cell>
        </row>
        <row r="2365">
          <cell r="D2365" t="str">
            <v>Estonia</v>
          </cell>
          <cell r="H2365" t="e">
            <v>#N/A</v>
          </cell>
          <cell r="J2365">
            <v>0.41481742679304801</v>
          </cell>
        </row>
        <row r="2366">
          <cell r="D2366" t="str">
            <v>Croatia</v>
          </cell>
          <cell r="H2366" t="str">
            <v>Power</v>
          </cell>
          <cell r="J2366">
            <v>2716.28025537953</v>
          </cell>
        </row>
        <row r="2367">
          <cell r="D2367" t="str">
            <v>Croatia</v>
          </cell>
          <cell r="H2367" t="str">
            <v>Industry (incl. Cement Process)</v>
          </cell>
          <cell r="J2367">
            <v>1387.6246203165099</v>
          </cell>
        </row>
        <row r="2368">
          <cell r="D2368" t="str">
            <v>Croatia</v>
          </cell>
          <cell r="H2368" t="str">
            <v>Industry (incl. Cement Process)</v>
          </cell>
          <cell r="J2368">
            <v>2241.9929291854801</v>
          </cell>
        </row>
        <row r="2369">
          <cell r="D2369" t="str">
            <v>Croatia</v>
          </cell>
          <cell r="H2369" t="str">
            <v>Domestic aviation</v>
          </cell>
          <cell r="J2369">
            <v>50.121092881926202</v>
          </cell>
        </row>
        <row r="2370">
          <cell r="D2370" t="str">
            <v>Croatia</v>
          </cell>
          <cell r="H2370" t="str">
            <v>Ground Transport</v>
          </cell>
          <cell r="J2370">
            <v>6340.2358139816797</v>
          </cell>
        </row>
        <row r="2371">
          <cell r="D2371" t="str">
            <v>Croatia</v>
          </cell>
          <cell r="H2371" t="str">
            <v>Ground Transport</v>
          </cell>
          <cell r="J2371">
            <v>92.653116188319899</v>
          </cell>
        </row>
        <row r="2372">
          <cell r="D2372" t="str">
            <v>Croatia</v>
          </cell>
          <cell r="H2372" t="str">
            <v>Ground Transport</v>
          </cell>
          <cell r="J2372">
            <v>211.03698708582201</v>
          </cell>
        </row>
        <row r="2373">
          <cell r="D2373" t="str">
            <v>Croatia</v>
          </cell>
          <cell r="H2373" t="str">
            <v>Ground Transport</v>
          </cell>
          <cell r="J2373" t="str">
            <v>NULL</v>
          </cell>
        </row>
        <row r="2374">
          <cell r="D2374" t="str">
            <v>Croatia</v>
          </cell>
          <cell r="H2374" t="str">
            <v>Residential</v>
          </cell>
          <cell r="J2374">
            <v>3110.7120687351498</v>
          </cell>
        </row>
        <row r="2375">
          <cell r="D2375" t="str">
            <v>Croatia</v>
          </cell>
          <cell r="H2375" t="e">
            <v>#N/A</v>
          </cell>
          <cell r="J2375">
            <v>0.173716967729488</v>
          </cell>
        </row>
        <row r="2376">
          <cell r="D2376" t="str">
            <v>Croatia</v>
          </cell>
          <cell r="H2376" t="e">
            <v>#N/A</v>
          </cell>
          <cell r="J2376">
            <v>15.251236977352599</v>
          </cell>
        </row>
        <row r="2377">
          <cell r="D2377" t="str">
            <v>Croatia</v>
          </cell>
          <cell r="H2377" t="e">
            <v>#N/A</v>
          </cell>
          <cell r="J2377" t="str">
            <v>NULL</v>
          </cell>
        </row>
        <row r="2378">
          <cell r="D2378" t="str">
            <v>Croatia</v>
          </cell>
          <cell r="H2378" t="str">
            <v>Industry (incl. Cement Process)</v>
          </cell>
          <cell r="J2378">
            <v>1344.57</v>
          </cell>
        </row>
        <row r="2379">
          <cell r="D2379" t="str">
            <v>Croatia</v>
          </cell>
          <cell r="H2379" t="e">
            <v>#N/A</v>
          </cell>
          <cell r="J2379">
            <v>150</v>
          </cell>
        </row>
        <row r="2380">
          <cell r="D2380" t="str">
            <v>Croatia</v>
          </cell>
          <cell r="H2380" t="e">
            <v>#N/A</v>
          </cell>
          <cell r="J2380">
            <v>43.0108404351462</v>
          </cell>
        </row>
        <row r="2381">
          <cell r="D2381" t="str">
            <v>Croatia</v>
          </cell>
          <cell r="H2381" t="e">
            <v>#N/A</v>
          </cell>
          <cell r="J2381">
            <v>33.391039441775902</v>
          </cell>
        </row>
        <row r="2382">
          <cell r="D2382" t="str">
            <v>Croatia</v>
          </cell>
          <cell r="H2382" t="e">
            <v>#N/A</v>
          </cell>
          <cell r="J2382">
            <v>13.3881547497363</v>
          </cell>
        </row>
        <row r="2383">
          <cell r="D2383" t="str">
            <v>Croatia</v>
          </cell>
          <cell r="H2383" t="e">
            <v>#N/A</v>
          </cell>
          <cell r="J2383">
            <v>1061.0058531705299</v>
          </cell>
        </row>
        <row r="2384">
          <cell r="D2384" t="str">
            <v>Croatia</v>
          </cell>
          <cell r="H2384" t="e">
            <v>#N/A</v>
          </cell>
          <cell r="J2384">
            <v>5.4320399999999998</v>
          </cell>
        </row>
        <row r="2385">
          <cell r="D2385" t="str">
            <v>Croatia</v>
          </cell>
          <cell r="H2385" t="e">
            <v>#N/A</v>
          </cell>
          <cell r="J2385">
            <v>24.092226862964601</v>
          </cell>
        </row>
        <row r="2386">
          <cell r="D2386" t="str">
            <v>Croatia</v>
          </cell>
          <cell r="H2386" t="e">
            <v>#N/A</v>
          </cell>
          <cell r="J2386">
            <v>28.647342398369101</v>
          </cell>
        </row>
        <row r="2387">
          <cell r="D2387" t="str">
            <v>Croatia</v>
          </cell>
          <cell r="H2387" t="e">
            <v>#N/A</v>
          </cell>
          <cell r="J2387">
            <v>10.7448</v>
          </cell>
        </row>
        <row r="2388">
          <cell r="D2388" t="str">
            <v>Croatia</v>
          </cell>
          <cell r="H2388" t="e">
            <v>#N/A</v>
          </cell>
          <cell r="J2388">
            <v>4.57517165547908</v>
          </cell>
        </row>
        <row r="2389">
          <cell r="D2389" t="str">
            <v>Croatia</v>
          </cell>
          <cell r="H2389" t="e">
            <v>#N/A</v>
          </cell>
          <cell r="J2389">
            <v>521.267309598265</v>
          </cell>
        </row>
        <row r="2390">
          <cell r="D2390" t="str">
            <v>Croatia</v>
          </cell>
          <cell r="H2390" t="e">
            <v>#N/A</v>
          </cell>
          <cell r="J2390">
            <v>37.577826941884602</v>
          </cell>
        </row>
        <row r="2391">
          <cell r="D2391" t="str">
            <v>Croatia</v>
          </cell>
          <cell r="H2391" t="e">
            <v>#N/A</v>
          </cell>
          <cell r="J2391">
            <v>7.0677989472249601E-3</v>
          </cell>
        </row>
        <row r="2392">
          <cell r="D2392" t="str">
            <v>Hungary</v>
          </cell>
          <cell r="H2392" t="str">
            <v>Power</v>
          </cell>
          <cell r="J2392">
            <v>12170.551634015799</v>
          </cell>
        </row>
        <row r="2393">
          <cell r="D2393" t="str">
            <v>Hungary</v>
          </cell>
          <cell r="H2393" t="str">
            <v>Industry (incl. Cement Process)</v>
          </cell>
          <cell r="J2393">
            <v>1579.6865772858</v>
          </cell>
        </row>
        <row r="2394">
          <cell r="D2394" t="str">
            <v>Hungary</v>
          </cell>
          <cell r="H2394" t="str">
            <v>Industry (incl. Cement Process)</v>
          </cell>
          <cell r="J2394">
            <v>6879.7407055028198</v>
          </cell>
        </row>
        <row r="2395">
          <cell r="D2395" t="str">
            <v>Hungary</v>
          </cell>
          <cell r="H2395" t="str">
            <v>Domestic aviation</v>
          </cell>
          <cell r="J2395" t="str">
            <v>NULL</v>
          </cell>
        </row>
        <row r="2396">
          <cell r="D2396" t="str">
            <v>Hungary</v>
          </cell>
          <cell r="H2396" t="str">
            <v>Ground Transport</v>
          </cell>
          <cell r="J2396">
            <v>13473.0155186254</v>
          </cell>
        </row>
        <row r="2397">
          <cell r="D2397" t="str">
            <v>Hungary</v>
          </cell>
          <cell r="H2397" t="str">
            <v>Ground Transport</v>
          </cell>
          <cell r="J2397">
            <v>175.29068042835101</v>
          </cell>
        </row>
        <row r="2398">
          <cell r="D2398" t="str">
            <v>Hungary</v>
          </cell>
          <cell r="H2398" t="str">
            <v>Ground Transport</v>
          </cell>
          <cell r="J2398">
            <v>21.501833798610001</v>
          </cell>
        </row>
        <row r="2399">
          <cell r="D2399" t="str">
            <v>Hungary</v>
          </cell>
          <cell r="H2399" t="str">
            <v>Ground Transport</v>
          </cell>
          <cell r="J2399">
            <v>69.295310686411796</v>
          </cell>
        </row>
        <row r="2400">
          <cell r="D2400" t="str">
            <v>Hungary</v>
          </cell>
          <cell r="H2400" t="str">
            <v>Residential</v>
          </cell>
          <cell r="J2400">
            <v>12139.1514106332</v>
          </cell>
        </row>
        <row r="2401">
          <cell r="D2401" t="str">
            <v>Hungary</v>
          </cell>
          <cell r="H2401" t="e">
            <v>#N/A</v>
          </cell>
          <cell r="J2401">
            <v>353.01341964811297</v>
          </cell>
        </row>
        <row r="2402">
          <cell r="D2402" t="str">
            <v>Hungary</v>
          </cell>
          <cell r="H2402" t="e">
            <v>#N/A</v>
          </cell>
          <cell r="J2402">
            <v>31.484237646422098</v>
          </cell>
        </row>
        <row r="2403">
          <cell r="D2403" t="str">
            <v>Hungary</v>
          </cell>
          <cell r="H2403" t="e">
            <v>#N/A</v>
          </cell>
          <cell r="J2403" t="str">
            <v>NULL</v>
          </cell>
        </row>
        <row r="2404">
          <cell r="D2404" t="str">
            <v>Hungary</v>
          </cell>
          <cell r="H2404" t="e">
            <v>#N/A</v>
          </cell>
          <cell r="J2404">
            <v>369.70514526673003</v>
          </cell>
        </row>
        <row r="2405">
          <cell r="D2405" t="str">
            <v>Hungary</v>
          </cell>
          <cell r="H2405" t="str">
            <v>Industry (incl. Cement Process)</v>
          </cell>
          <cell r="J2405">
            <v>985.00400000000002</v>
          </cell>
        </row>
        <row r="2406">
          <cell r="D2406" t="str">
            <v>Hungary</v>
          </cell>
          <cell r="H2406" t="e">
            <v>#N/A</v>
          </cell>
          <cell r="J2406">
            <v>255</v>
          </cell>
        </row>
        <row r="2407">
          <cell r="D2407" t="str">
            <v>Hungary</v>
          </cell>
          <cell r="H2407" t="e">
            <v>#N/A</v>
          </cell>
          <cell r="J2407">
            <v>331.98259137515998</v>
          </cell>
        </row>
        <row r="2408">
          <cell r="D2408" t="str">
            <v>Hungary</v>
          </cell>
          <cell r="H2408" t="e">
            <v>#N/A</v>
          </cell>
          <cell r="J2408">
            <v>1.99555576679381</v>
          </cell>
        </row>
        <row r="2409">
          <cell r="D2409" t="str">
            <v>Hungary</v>
          </cell>
          <cell r="H2409" t="e">
            <v>#N/A</v>
          </cell>
          <cell r="J2409">
            <v>42.762547621703597</v>
          </cell>
        </row>
        <row r="2410">
          <cell r="D2410" t="str">
            <v>Hungary</v>
          </cell>
          <cell r="H2410" t="e">
            <v>#N/A</v>
          </cell>
          <cell r="J2410">
            <v>2303.8689329295798</v>
          </cell>
        </row>
        <row r="2411">
          <cell r="D2411" t="str">
            <v>Hungary</v>
          </cell>
          <cell r="H2411" t="e">
            <v>#N/A</v>
          </cell>
          <cell r="J2411">
            <v>446.22025981742399</v>
          </cell>
        </row>
        <row r="2412">
          <cell r="D2412" t="str">
            <v>Hungary</v>
          </cell>
          <cell r="H2412" t="e">
            <v>#N/A</v>
          </cell>
          <cell r="J2412">
            <v>46.866799663396499</v>
          </cell>
        </row>
        <row r="2413">
          <cell r="D2413" t="str">
            <v>Hungary</v>
          </cell>
          <cell r="H2413" t="e">
            <v>#N/A</v>
          </cell>
          <cell r="J2413">
            <v>121.057804805825</v>
          </cell>
        </row>
        <row r="2414">
          <cell r="D2414" t="str">
            <v>Hungary</v>
          </cell>
          <cell r="H2414" t="e">
            <v>#N/A</v>
          </cell>
          <cell r="J2414">
            <v>21.7423885314413</v>
          </cell>
        </row>
        <row r="2415">
          <cell r="D2415" t="str">
            <v>Hungary</v>
          </cell>
          <cell r="H2415" t="e">
            <v>#N/A</v>
          </cell>
          <cell r="J2415">
            <v>61.387991091050097</v>
          </cell>
        </row>
        <row r="2416">
          <cell r="D2416" t="str">
            <v>Hungary</v>
          </cell>
          <cell r="H2416" t="e">
            <v>#N/A</v>
          </cell>
          <cell r="J2416">
            <v>228.39081415026999</v>
          </cell>
        </row>
        <row r="2417">
          <cell r="D2417" t="str">
            <v>Hungary</v>
          </cell>
          <cell r="H2417" t="e">
            <v>#N/A</v>
          </cell>
          <cell r="J2417">
            <v>18.1794263301291</v>
          </cell>
        </row>
        <row r="2418">
          <cell r="D2418" t="str">
            <v>Hungary</v>
          </cell>
          <cell r="H2418" t="e">
            <v>#N/A</v>
          </cell>
          <cell r="J2418">
            <v>18.051490000000001</v>
          </cell>
        </row>
        <row r="2419">
          <cell r="D2419" t="str">
            <v>Lithuania</v>
          </cell>
          <cell r="H2419" t="str">
            <v>Power</v>
          </cell>
          <cell r="J2419">
            <v>1410.38141524612</v>
          </cell>
        </row>
        <row r="2420">
          <cell r="D2420" t="str">
            <v>Lithuania</v>
          </cell>
          <cell r="H2420" t="str">
            <v>Industry (incl. Cement Process)</v>
          </cell>
          <cell r="J2420">
            <v>1640.04434180516</v>
          </cell>
        </row>
        <row r="2421">
          <cell r="D2421" t="str">
            <v>Lithuania</v>
          </cell>
          <cell r="H2421" t="str">
            <v>Industry (incl. Cement Process)</v>
          </cell>
          <cell r="J2421">
            <v>1267.35231281438</v>
          </cell>
        </row>
        <row r="2422">
          <cell r="D2422" t="str">
            <v>Lithuania</v>
          </cell>
          <cell r="H2422" t="str">
            <v>Domestic aviation</v>
          </cell>
          <cell r="J2422" t="str">
            <v>NULL</v>
          </cell>
        </row>
        <row r="2423">
          <cell r="D2423" t="str">
            <v>Lithuania</v>
          </cell>
          <cell r="H2423" t="str">
            <v>Ground Transport</v>
          </cell>
          <cell r="J2423">
            <v>5456.1295547297004</v>
          </cell>
        </row>
        <row r="2424">
          <cell r="D2424" t="str">
            <v>Lithuania</v>
          </cell>
          <cell r="H2424" t="str">
            <v>Ground Transport</v>
          </cell>
          <cell r="J2424">
            <v>165.349621372505</v>
          </cell>
        </row>
        <row r="2425">
          <cell r="D2425" t="str">
            <v>Lithuania</v>
          </cell>
          <cell r="H2425" t="str">
            <v>Ground Transport</v>
          </cell>
          <cell r="J2425">
            <v>16.534962137250499</v>
          </cell>
        </row>
        <row r="2426">
          <cell r="D2426" t="str">
            <v>Lithuania</v>
          </cell>
          <cell r="H2426" t="str">
            <v>Ground Transport</v>
          </cell>
          <cell r="J2426">
            <v>74.345826092197697</v>
          </cell>
        </row>
        <row r="2427">
          <cell r="D2427" t="str">
            <v>Lithuania</v>
          </cell>
          <cell r="H2427" t="str">
            <v>Residential</v>
          </cell>
          <cell r="J2427">
            <v>1482.8140082581999</v>
          </cell>
        </row>
        <row r="2428">
          <cell r="D2428" t="str">
            <v>Lithuania</v>
          </cell>
          <cell r="H2428" t="e">
            <v>#N/A</v>
          </cell>
          <cell r="J2428">
            <v>0.43343187352212198</v>
          </cell>
        </row>
        <row r="2429">
          <cell r="D2429" t="str">
            <v>Lithuania</v>
          </cell>
          <cell r="H2429" t="e">
            <v>#N/A</v>
          </cell>
          <cell r="J2429" t="str">
            <v>NULL</v>
          </cell>
        </row>
        <row r="2430">
          <cell r="D2430" t="str">
            <v>Lithuania</v>
          </cell>
          <cell r="H2430" t="e">
            <v>#N/A</v>
          </cell>
          <cell r="J2430" t="str">
            <v>NULL</v>
          </cell>
        </row>
        <row r="2431">
          <cell r="D2431" t="str">
            <v>Lithuania</v>
          </cell>
          <cell r="H2431" t="str">
            <v>Industry (incl. Cement Process)</v>
          </cell>
          <cell r="J2431">
            <v>504.27499999999998</v>
          </cell>
        </row>
        <row r="2432">
          <cell r="D2432" t="str">
            <v>Lithuania</v>
          </cell>
          <cell r="H2432" t="e">
            <v>#N/A</v>
          </cell>
          <cell r="J2432">
            <v>37.5</v>
          </cell>
        </row>
        <row r="2433">
          <cell r="D2433" t="str">
            <v>Lithuania</v>
          </cell>
          <cell r="H2433" t="e">
            <v>#N/A</v>
          </cell>
          <cell r="J2433">
            <v>0.31217680227928801</v>
          </cell>
        </row>
        <row r="2434">
          <cell r="D2434" t="str">
            <v>Lithuania</v>
          </cell>
          <cell r="H2434" t="e">
            <v>#N/A</v>
          </cell>
          <cell r="J2434">
            <v>0.30502145599911801</v>
          </cell>
        </row>
        <row r="2435">
          <cell r="D2435" t="str">
            <v>Lithuania</v>
          </cell>
          <cell r="H2435" t="e">
            <v>#N/A</v>
          </cell>
          <cell r="J2435">
            <v>9.5765123091132001</v>
          </cell>
        </row>
        <row r="2436">
          <cell r="D2436" t="str">
            <v>Lithuania</v>
          </cell>
          <cell r="H2436" t="e">
            <v>#N/A</v>
          </cell>
          <cell r="J2436">
            <v>2092.1832555999999</v>
          </cell>
        </row>
        <row r="2437">
          <cell r="D2437" t="str">
            <v>Lithuania</v>
          </cell>
          <cell r="H2437" t="e">
            <v>#N/A</v>
          </cell>
          <cell r="J2437">
            <v>14.064967364319401</v>
          </cell>
        </row>
        <row r="2438">
          <cell r="D2438" t="str">
            <v>Lithuania</v>
          </cell>
          <cell r="H2438" t="e">
            <v>#N/A</v>
          </cell>
          <cell r="J2438">
            <v>4.9068100000000001</v>
          </cell>
        </row>
        <row r="2439">
          <cell r="D2439" t="str">
            <v>Lithuania</v>
          </cell>
          <cell r="H2439" t="e">
            <v>#N/A</v>
          </cell>
          <cell r="J2439">
            <v>7.2019490643514601</v>
          </cell>
        </row>
        <row r="2440">
          <cell r="D2440" t="str">
            <v>Lithuania</v>
          </cell>
          <cell r="H2440" t="e">
            <v>#N/A</v>
          </cell>
          <cell r="J2440" t="str">
            <v>NULL</v>
          </cell>
        </row>
        <row r="2441">
          <cell r="D2441" t="str">
            <v>Lithuania</v>
          </cell>
          <cell r="H2441" t="e">
            <v>#N/A</v>
          </cell>
          <cell r="J2441">
            <v>196.69251174611699</v>
          </cell>
        </row>
        <row r="2442">
          <cell r="D2442" t="str">
            <v>Lithuania</v>
          </cell>
          <cell r="H2442" t="e">
            <v>#N/A</v>
          </cell>
          <cell r="J2442">
            <v>26.184721816334999</v>
          </cell>
        </row>
        <row r="2443">
          <cell r="D2443" t="str">
            <v>Lithuania</v>
          </cell>
          <cell r="H2443" t="e">
            <v>#N/A</v>
          </cell>
          <cell r="J2443">
            <v>8.6565591569490703</v>
          </cell>
        </row>
        <row r="2444">
          <cell r="D2444" t="str">
            <v>Latvia</v>
          </cell>
          <cell r="H2444" t="str">
            <v>Power</v>
          </cell>
          <cell r="J2444">
            <v>1932.1411865755599</v>
          </cell>
        </row>
        <row r="2445">
          <cell r="D2445" t="str">
            <v>Latvia</v>
          </cell>
          <cell r="H2445" t="str">
            <v>Industry (incl. Cement Process)</v>
          </cell>
          <cell r="J2445" t="str">
            <v>NULL</v>
          </cell>
        </row>
        <row r="2446">
          <cell r="D2446" t="str">
            <v>Latvia</v>
          </cell>
          <cell r="H2446" t="str">
            <v>Industry (incl. Cement Process)</v>
          </cell>
          <cell r="J2446">
            <v>917.103778863108</v>
          </cell>
        </row>
        <row r="2447">
          <cell r="D2447" t="str">
            <v>Latvia</v>
          </cell>
          <cell r="H2447" t="str">
            <v>Domestic aviation</v>
          </cell>
          <cell r="J2447" t="str">
            <v>NULL</v>
          </cell>
        </row>
        <row r="2448">
          <cell r="D2448" t="str">
            <v>Latvia</v>
          </cell>
          <cell r="H2448" t="str">
            <v>Ground Transport</v>
          </cell>
          <cell r="J2448">
            <v>2683.0833616592399</v>
          </cell>
        </row>
        <row r="2449">
          <cell r="D2449" t="str">
            <v>Latvia</v>
          </cell>
          <cell r="H2449" t="str">
            <v>Ground Transport</v>
          </cell>
          <cell r="J2449">
            <v>124.645314067686</v>
          </cell>
        </row>
        <row r="2450">
          <cell r="D2450" t="str">
            <v>Latvia</v>
          </cell>
          <cell r="H2450" t="str">
            <v>Ground Transport</v>
          </cell>
          <cell r="J2450">
            <v>5.7618607529336598</v>
          </cell>
        </row>
        <row r="2451">
          <cell r="D2451" t="str">
            <v>Latvia</v>
          </cell>
          <cell r="H2451" t="str">
            <v>Ground Transport</v>
          </cell>
          <cell r="J2451" t="str">
            <v>NULL</v>
          </cell>
        </row>
        <row r="2452">
          <cell r="D2452" t="str">
            <v>Latvia</v>
          </cell>
          <cell r="H2452" t="str">
            <v>Residential</v>
          </cell>
          <cell r="J2452">
            <v>1093.0489340219999</v>
          </cell>
        </row>
        <row r="2453">
          <cell r="D2453" t="str">
            <v>Latvia</v>
          </cell>
          <cell r="H2453" t="e">
            <v>#N/A</v>
          </cell>
          <cell r="J2453" t="str">
            <v>NULL</v>
          </cell>
        </row>
        <row r="2454">
          <cell r="D2454" t="str">
            <v>Latvia</v>
          </cell>
          <cell r="H2454" t="str">
            <v>Industry (incl. Cement Process)</v>
          </cell>
          <cell r="J2454">
            <v>541.55600000000004</v>
          </cell>
        </row>
        <row r="2455">
          <cell r="D2455" t="str">
            <v>Latvia</v>
          </cell>
          <cell r="H2455" t="e">
            <v>#N/A</v>
          </cell>
          <cell r="J2455" t="str">
            <v>NULL</v>
          </cell>
        </row>
        <row r="2456">
          <cell r="D2456" t="str">
            <v>Latvia</v>
          </cell>
          <cell r="H2456" t="e">
            <v>#N/A</v>
          </cell>
          <cell r="J2456">
            <v>0.52904279829502299</v>
          </cell>
        </row>
        <row r="2457">
          <cell r="D2457" t="str">
            <v>Latvia</v>
          </cell>
          <cell r="H2457" t="e">
            <v>#N/A</v>
          </cell>
          <cell r="J2457">
            <v>1.07438018913275</v>
          </cell>
        </row>
        <row r="2458">
          <cell r="D2458" t="str">
            <v>Latvia</v>
          </cell>
          <cell r="H2458" t="e">
            <v>#N/A</v>
          </cell>
          <cell r="J2458">
            <v>7.02746716491996</v>
          </cell>
        </row>
        <row r="2459">
          <cell r="D2459" t="str">
            <v>Latvia</v>
          </cell>
          <cell r="H2459" t="e">
            <v>#N/A</v>
          </cell>
          <cell r="J2459">
            <v>0.125135</v>
          </cell>
        </row>
        <row r="2460">
          <cell r="D2460" t="str">
            <v>Latvia</v>
          </cell>
          <cell r="H2460" t="e">
            <v>#N/A</v>
          </cell>
          <cell r="J2460" t="str">
            <v>NULL</v>
          </cell>
        </row>
        <row r="2461">
          <cell r="D2461" t="str">
            <v>Latvia</v>
          </cell>
          <cell r="H2461" t="e">
            <v>#N/A</v>
          </cell>
          <cell r="J2461">
            <v>22.288948617361001</v>
          </cell>
        </row>
        <row r="2462">
          <cell r="D2462" t="str">
            <v>Latvia</v>
          </cell>
          <cell r="H2462" t="e">
            <v>#N/A</v>
          </cell>
          <cell r="J2462">
            <v>48.482904025554902</v>
          </cell>
        </row>
        <row r="2463">
          <cell r="D2463" t="str">
            <v>Latvia</v>
          </cell>
          <cell r="H2463" t="e">
            <v>#N/A</v>
          </cell>
          <cell r="J2463">
            <v>2.0749651295946098E-2</v>
          </cell>
        </row>
        <row r="2464">
          <cell r="D2464" t="str">
            <v>Latvia</v>
          </cell>
          <cell r="H2464" t="e">
            <v>#N/A</v>
          </cell>
          <cell r="J2464">
            <v>5.3120784332505897</v>
          </cell>
        </row>
        <row r="2465">
          <cell r="D2465" t="str">
            <v>Latvia</v>
          </cell>
          <cell r="H2465" t="e">
            <v>#N/A</v>
          </cell>
          <cell r="J2465">
            <v>430.54117769733398</v>
          </cell>
        </row>
        <row r="2466">
          <cell r="D2466" t="str">
            <v>Latvia</v>
          </cell>
          <cell r="H2466" t="e">
            <v>#N/A</v>
          </cell>
          <cell r="J2466">
            <v>11.145180591010099</v>
          </cell>
        </row>
        <row r="2467">
          <cell r="D2467" t="str">
            <v>Latvia</v>
          </cell>
          <cell r="H2467" t="e">
            <v>#N/A</v>
          </cell>
          <cell r="J2467" t="str">
            <v>NULL</v>
          </cell>
        </row>
        <row r="2468">
          <cell r="D2468" t="str">
            <v>Macedonia, the former Yugoslav Republic of</v>
          </cell>
          <cell r="H2468" t="str">
            <v>Power</v>
          </cell>
          <cell r="J2468">
            <v>3992.19726477429</v>
          </cell>
        </row>
        <row r="2469">
          <cell r="D2469" t="str">
            <v>Macedonia, the former Yugoslav Republic of</v>
          </cell>
          <cell r="H2469" t="str">
            <v>Industry (incl. Cement Process)</v>
          </cell>
          <cell r="J2469" t="str">
            <v>NULL</v>
          </cell>
        </row>
        <row r="2470">
          <cell r="D2470" t="str">
            <v>Macedonia, the former Yugoslav Republic of</v>
          </cell>
          <cell r="H2470" t="str">
            <v>Industry (incl. Cement Process)</v>
          </cell>
          <cell r="J2470">
            <v>992.01329778070703</v>
          </cell>
        </row>
        <row r="2471">
          <cell r="D2471" t="str">
            <v>Macedonia, the former Yugoslav Republic of</v>
          </cell>
          <cell r="H2471" t="str">
            <v>Ground Transport</v>
          </cell>
          <cell r="J2471">
            <v>1907.77397949589</v>
          </cell>
        </row>
        <row r="2472">
          <cell r="D2472" t="str">
            <v>Macedonia, the former Yugoslav Republic of</v>
          </cell>
          <cell r="H2472" t="str">
            <v>Ground Transport</v>
          </cell>
          <cell r="J2472">
            <v>5.8785353933390496</v>
          </cell>
        </row>
        <row r="2473">
          <cell r="D2473" t="str">
            <v>Macedonia, the former Yugoslav Republic of</v>
          </cell>
          <cell r="H2473" t="str">
            <v>Residential</v>
          </cell>
          <cell r="J2473">
            <v>266.08809580921002</v>
          </cell>
        </row>
        <row r="2474">
          <cell r="D2474" t="str">
            <v>Macedonia, the former Yugoslav Republic of</v>
          </cell>
          <cell r="H2474" t="str">
            <v>Industry (incl. Cement Process)</v>
          </cell>
          <cell r="J2474">
            <v>5.8785353933390496</v>
          </cell>
        </row>
        <row r="2475">
          <cell r="D2475" t="str">
            <v>Macedonia, the former Yugoslav Republic of</v>
          </cell>
          <cell r="H2475" t="e">
            <v>#N/A</v>
          </cell>
          <cell r="J2475" t="str">
            <v>NULL</v>
          </cell>
        </row>
        <row r="2476">
          <cell r="D2476" t="str">
            <v>Macedonia, the former Yugoslav Republic of</v>
          </cell>
          <cell r="H2476" t="str">
            <v>Industry (incl. Cement Process)</v>
          </cell>
          <cell r="J2476">
            <v>443.44799999999998</v>
          </cell>
        </row>
        <row r="2477">
          <cell r="D2477" t="str">
            <v>Macedonia, the former Yugoslav Republic of</v>
          </cell>
          <cell r="H2477" t="e">
            <v>#N/A</v>
          </cell>
          <cell r="J2477" t="str">
            <v>NULL</v>
          </cell>
        </row>
        <row r="2478">
          <cell r="D2478" t="str">
            <v>Macedonia, the former Yugoslav Republic of</v>
          </cell>
          <cell r="H2478" t="e">
            <v>#N/A</v>
          </cell>
          <cell r="J2478">
            <v>0.104205730095613</v>
          </cell>
        </row>
        <row r="2479">
          <cell r="D2479" t="str">
            <v>Macedonia, the former Yugoslav Republic of</v>
          </cell>
          <cell r="H2479" t="e">
            <v>#N/A</v>
          </cell>
          <cell r="J2479">
            <v>0.80000099999999996</v>
          </cell>
        </row>
        <row r="2480">
          <cell r="D2480" t="str">
            <v>Macedonia, the former Yugoslav Republic of</v>
          </cell>
          <cell r="H2480" t="e">
            <v>#N/A</v>
          </cell>
          <cell r="J2480">
            <v>399.14550000000003</v>
          </cell>
        </row>
        <row r="2481">
          <cell r="D2481" t="str">
            <v>Macedonia, the former Yugoslav Republic of</v>
          </cell>
          <cell r="H2481" t="e">
            <v>#N/A</v>
          </cell>
          <cell r="J2481">
            <v>6.5702679893333302</v>
          </cell>
        </row>
        <row r="2482">
          <cell r="D2482" t="str">
            <v>Macedonia, the former Yugoslav Republic of</v>
          </cell>
          <cell r="H2482" t="e">
            <v>#N/A</v>
          </cell>
          <cell r="J2482">
            <v>3.6315452285315599</v>
          </cell>
        </row>
        <row r="2483">
          <cell r="D2483" t="str">
            <v>Macedonia, the former Yugoslav Republic of</v>
          </cell>
          <cell r="H2483" t="e">
            <v>#N/A</v>
          </cell>
          <cell r="J2483" t="str">
            <v>NULL</v>
          </cell>
        </row>
        <row r="2484">
          <cell r="D2484" t="str">
            <v>Macedonia, the former Yugoslav Republic of</v>
          </cell>
          <cell r="H2484" t="e">
            <v>#N/A</v>
          </cell>
          <cell r="J2484">
            <v>0.61255391582308605</v>
          </cell>
        </row>
        <row r="2485">
          <cell r="D2485" t="str">
            <v>Macedonia, the former Yugoslav Republic of</v>
          </cell>
          <cell r="H2485" t="e">
            <v>#N/A</v>
          </cell>
          <cell r="J2485">
            <v>29.170653765371501</v>
          </cell>
        </row>
        <row r="2486">
          <cell r="D2486" t="str">
            <v>Macedonia, the former Yugoslav Republic of</v>
          </cell>
          <cell r="H2486" t="e">
            <v>#N/A</v>
          </cell>
          <cell r="J2486">
            <v>1.4666714787350399</v>
          </cell>
        </row>
        <row r="2487">
          <cell r="D2487" t="str">
            <v>Macedonia, the former Yugoslav Republic of</v>
          </cell>
          <cell r="H2487" t="e">
            <v>#N/A</v>
          </cell>
          <cell r="J2487">
            <v>19.413656152003998</v>
          </cell>
        </row>
        <row r="2488">
          <cell r="D2488" t="str">
            <v>Malta</v>
          </cell>
          <cell r="H2488" t="str">
            <v>Power</v>
          </cell>
          <cell r="J2488">
            <v>639.60076195139595</v>
          </cell>
        </row>
        <row r="2489">
          <cell r="D2489" t="str">
            <v>Malta</v>
          </cell>
          <cell r="H2489" t="str">
            <v>Industry (incl. Cement Process)</v>
          </cell>
          <cell r="J2489">
            <v>30.9082983587342</v>
          </cell>
        </row>
        <row r="2490">
          <cell r="D2490" t="str">
            <v>Malta</v>
          </cell>
          <cell r="H2490" t="str">
            <v>Domestic aviation</v>
          </cell>
          <cell r="J2490">
            <v>6.1733829759653203</v>
          </cell>
        </row>
        <row r="2491">
          <cell r="D2491" t="str">
            <v>Malta</v>
          </cell>
          <cell r="H2491" t="str">
            <v>Ground Transport</v>
          </cell>
          <cell r="J2491">
            <v>533.86792605621099</v>
          </cell>
        </row>
        <row r="2492">
          <cell r="D2492" t="str">
            <v>Malta</v>
          </cell>
          <cell r="H2492" t="str">
            <v>Ground Transport</v>
          </cell>
          <cell r="J2492">
            <v>44.231830872942801</v>
          </cell>
        </row>
        <row r="2493">
          <cell r="D2493" t="str">
            <v>Malta</v>
          </cell>
          <cell r="H2493" t="str">
            <v>Residential</v>
          </cell>
          <cell r="J2493">
            <v>184.487488732391</v>
          </cell>
        </row>
        <row r="2494">
          <cell r="D2494" t="str">
            <v>Malta</v>
          </cell>
          <cell r="H2494" t="e">
            <v>#N/A</v>
          </cell>
          <cell r="J2494" t="str">
            <v>NULL</v>
          </cell>
        </row>
        <row r="2495">
          <cell r="D2495" t="str">
            <v>Malta</v>
          </cell>
          <cell r="H2495" t="e">
            <v>#N/A</v>
          </cell>
          <cell r="J2495" t="str">
            <v>NULL</v>
          </cell>
        </row>
        <row r="2496">
          <cell r="D2496" t="str">
            <v>Malta</v>
          </cell>
          <cell r="H2496" t="e">
            <v>#N/A</v>
          </cell>
          <cell r="J2496">
            <v>2.66770382195506</v>
          </cell>
        </row>
        <row r="2497">
          <cell r="D2497" t="str">
            <v>Malta</v>
          </cell>
          <cell r="H2497" t="e">
            <v>#N/A</v>
          </cell>
          <cell r="J2497">
            <v>2.1090772338271401E-2</v>
          </cell>
        </row>
        <row r="2498">
          <cell r="D2498" t="str">
            <v>Malta</v>
          </cell>
          <cell r="H2498" t="e">
            <v>#N/A</v>
          </cell>
          <cell r="J2498">
            <v>2.725E-3</v>
          </cell>
        </row>
        <row r="2499">
          <cell r="D2499" t="str">
            <v>Malta</v>
          </cell>
          <cell r="H2499" t="e">
            <v>#N/A</v>
          </cell>
          <cell r="J2499">
            <v>2.4695999999999998</v>
          </cell>
        </row>
        <row r="2500">
          <cell r="D2500" t="str">
            <v>Malta</v>
          </cell>
          <cell r="H2500" t="e">
            <v>#N/A</v>
          </cell>
          <cell r="J2500">
            <v>4.5260939713134896</v>
          </cell>
        </row>
        <row r="2501">
          <cell r="D2501" t="str">
            <v>Malta</v>
          </cell>
          <cell r="H2501" t="e">
            <v>#N/A</v>
          </cell>
          <cell r="J2501">
            <v>56.4442806739142</v>
          </cell>
        </row>
        <row r="2502">
          <cell r="D2502" t="str">
            <v>Malta</v>
          </cell>
          <cell r="H2502" t="e">
            <v>#N/A</v>
          </cell>
          <cell r="J2502" t="str">
            <v>NULL</v>
          </cell>
        </row>
        <row r="2503">
          <cell r="D2503" t="str">
            <v>Malta</v>
          </cell>
          <cell r="H2503" t="e">
            <v>#N/A</v>
          </cell>
          <cell r="J2503">
            <v>0.37845588263542901</v>
          </cell>
        </row>
        <row r="2504">
          <cell r="D2504" t="str">
            <v>Poland</v>
          </cell>
          <cell r="H2504" t="str">
            <v>Power</v>
          </cell>
          <cell r="J2504">
            <v>153487.47992809399</v>
          </cell>
        </row>
        <row r="2505">
          <cell r="D2505" t="str">
            <v>Poland</v>
          </cell>
          <cell r="H2505" t="str">
            <v>Industry (incl. Cement Process)</v>
          </cell>
          <cell r="J2505">
            <v>8245.6310928302792</v>
          </cell>
        </row>
        <row r="2506">
          <cell r="D2506" t="str">
            <v>Poland</v>
          </cell>
          <cell r="H2506" t="str">
            <v>Industry (incl. Cement Process)</v>
          </cell>
          <cell r="J2506">
            <v>29688.6954893935</v>
          </cell>
        </row>
        <row r="2507">
          <cell r="D2507" t="str">
            <v>Poland</v>
          </cell>
          <cell r="H2507" t="str">
            <v>Domestic aviation</v>
          </cell>
          <cell r="J2507">
            <v>82.758549088547895</v>
          </cell>
        </row>
        <row r="2508">
          <cell r="D2508" t="str">
            <v>Poland</v>
          </cell>
          <cell r="H2508" t="str">
            <v>Ground Transport</v>
          </cell>
          <cell r="J2508">
            <v>57998.275318500098</v>
          </cell>
        </row>
        <row r="2509">
          <cell r="D2509" t="str">
            <v>Poland</v>
          </cell>
          <cell r="H2509" t="str">
            <v>Ground Transport</v>
          </cell>
          <cell r="J2509">
            <v>386.90998256303101</v>
          </cell>
        </row>
        <row r="2510">
          <cell r="D2510" t="str">
            <v>Poland</v>
          </cell>
          <cell r="H2510" t="str">
            <v>Ground Transport</v>
          </cell>
          <cell r="J2510">
            <v>9.4152266350369391</v>
          </cell>
        </row>
        <row r="2511">
          <cell r="D2511" t="str">
            <v>Poland</v>
          </cell>
          <cell r="H2511" t="str">
            <v>Ground Transport</v>
          </cell>
          <cell r="J2511">
            <v>985.53368201426497</v>
          </cell>
        </row>
        <row r="2512">
          <cell r="D2512" t="str">
            <v>Poland</v>
          </cell>
          <cell r="H2512" t="str">
            <v>Residential</v>
          </cell>
          <cell r="J2512">
            <v>56710.962753146297</v>
          </cell>
        </row>
        <row r="2513">
          <cell r="D2513" t="str">
            <v>Poland</v>
          </cell>
          <cell r="H2513" t="str">
            <v>Industry (incl. Cement Process)</v>
          </cell>
          <cell r="J2513">
            <v>76.122264101572796</v>
          </cell>
        </row>
        <row r="2514">
          <cell r="D2514" t="str">
            <v>Poland</v>
          </cell>
          <cell r="H2514" t="e">
            <v>#N/A</v>
          </cell>
          <cell r="J2514">
            <v>3439.1124326599602</v>
          </cell>
        </row>
        <row r="2515">
          <cell r="D2515" t="str">
            <v>Poland</v>
          </cell>
          <cell r="H2515" t="e">
            <v>#N/A</v>
          </cell>
          <cell r="J2515">
            <v>456.57760316254303</v>
          </cell>
        </row>
        <row r="2516">
          <cell r="D2516" t="str">
            <v>Poland</v>
          </cell>
          <cell r="H2516" t="e">
            <v>#N/A</v>
          </cell>
          <cell r="J2516" t="str">
            <v>NULL</v>
          </cell>
        </row>
        <row r="2517">
          <cell r="D2517" t="str">
            <v>Poland</v>
          </cell>
          <cell r="H2517" t="e">
            <v>#N/A</v>
          </cell>
          <cell r="J2517">
            <v>349.40189089831199</v>
          </cell>
        </row>
        <row r="2518">
          <cell r="D2518" t="str">
            <v>Poland</v>
          </cell>
          <cell r="H2518" t="str">
            <v>Industry (incl. Cement Process)</v>
          </cell>
          <cell r="J2518">
            <v>8465.25</v>
          </cell>
        </row>
        <row r="2519">
          <cell r="D2519" t="str">
            <v>Poland</v>
          </cell>
          <cell r="H2519" t="e">
            <v>#N/A</v>
          </cell>
          <cell r="J2519">
            <v>1530</v>
          </cell>
        </row>
        <row r="2520">
          <cell r="D2520" t="str">
            <v>Poland</v>
          </cell>
          <cell r="H2520" t="e">
            <v>#N/A</v>
          </cell>
          <cell r="J2520">
            <v>1631.93289116954</v>
          </cell>
        </row>
        <row r="2521">
          <cell r="D2521" t="str">
            <v>Poland</v>
          </cell>
          <cell r="H2521" t="e">
            <v>#N/A</v>
          </cell>
          <cell r="J2521">
            <v>336.42764845428098</v>
          </cell>
        </row>
        <row r="2522">
          <cell r="D2522" t="str">
            <v>Poland</v>
          </cell>
          <cell r="H2522" t="e">
            <v>#N/A</v>
          </cell>
          <cell r="J2522">
            <v>133.836806946427</v>
          </cell>
        </row>
        <row r="2523">
          <cell r="D2523" t="str">
            <v>Poland</v>
          </cell>
          <cell r="H2523" t="e">
            <v>#N/A</v>
          </cell>
          <cell r="J2523">
            <v>5768.5493488296597</v>
          </cell>
        </row>
        <row r="2524">
          <cell r="D2524" t="str">
            <v>Poland</v>
          </cell>
          <cell r="H2524" t="e">
            <v>#N/A</v>
          </cell>
          <cell r="J2524">
            <v>1012.1442031735201</v>
          </cell>
        </row>
        <row r="2525">
          <cell r="D2525" t="str">
            <v>Poland</v>
          </cell>
          <cell r="H2525" t="e">
            <v>#N/A</v>
          </cell>
          <cell r="J2525">
            <v>231.36448706072201</v>
          </cell>
        </row>
        <row r="2526">
          <cell r="D2526" t="str">
            <v>Poland</v>
          </cell>
          <cell r="H2526" t="e">
            <v>#N/A</v>
          </cell>
          <cell r="J2526">
            <v>458.86896408399201</v>
          </cell>
        </row>
        <row r="2527">
          <cell r="D2527" t="str">
            <v>Poland</v>
          </cell>
          <cell r="H2527" t="e">
            <v>#N/A</v>
          </cell>
          <cell r="J2527">
            <v>77.053456028500307</v>
          </cell>
        </row>
        <row r="2528">
          <cell r="D2528" t="str">
            <v>Poland</v>
          </cell>
          <cell r="H2528" t="e">
            <v>#N/A</v>
          </cell>
          <cell r="J2528">
            <v>159.33934318908001</v>
          </cell>
        </row>
        <row r="2529">
          <cell r="D2529" t="str">
            <v>Poland</v>
          </cell>
          <cell r="H2529" t="e">
            <v>#N/A</v>
          </cell>
          <cell r="J2529">
            <v>1401.83428859997</v>
          </cell>
        </row>
        <row r="2530">
          <cell r="D2530" t="str">
            <v>Poland</v>
          </cell>
          <cell r="H2530" t="e">
            <v>#N/A</v>
          </cell>
          <cell r="J2530">
            <v>408.54076150462998</v>
          </cell>
        </row>
        <row r="2531">
          <cell r="D2531" t="str">
            <v>Poland</v>
          </cell>
          <cell r="H2531" t="e">
            <v>#N/A</v>
          </cell>
          <cell r="J2531">
            <v>329.91282988358603</v>
          </cell>
        </row>
        <row r="2532">
          <cell r="D2532" t="str">
            <v>Romania</v>
          </cell>
          <cell r="H2532" t="str">
            <v>Power</v>
          </cell>
          <cell r="J2532">
            <v>26788.822604799399</v>
          </cell>
        </row>
        <row r="2533">
          <cell r="D2533" t="str">
            <v>Romania</v>
          </cell>
          <cell r="H2533" t="str">
            <v>Industry (incl. Cement Process)</v>
          </cell>
          <cell r="J2533">
            <v>3308.1689393250999</v>
          </cell>
        </row>
        <row r="2534">
          <cell r="D2534" t="str">
            <v>Romania</v>
          </cell>
          <cell r="H2534" t="str">
            <v>Industry (incl. Cement Process)</v>
          </cell>
          <cell r="J2534">
            <v>11912.509534289</v>
          </cell>
        </row>
        <row r="2535">
          <cell r="D2535" t="str">
            <v>Romania</v>
          </cell>
          <cell r="H2535" t="str">
            <v>Domestic aviation</v>
          </cell>
          <cell r="J2535">
            <v>115.765129062748</v>
          </cell>
        </row>
        <row r="2536">
          <cell r="D2536" t="str">
            <v>Romania</v>
          </cell>
          <cell r="H2536" t="str">
            <v>Ground Transport</v>
          </cell>
          <cell r="J2536">
            <v>16680.843174315101</v>
          </cell>
        </row>
        <row r="2537">
          <cell r="D2537" t="str">
            <v>Romania</v>
          </cell>
          <cell r="H2537" t="str">
            <v>Ground Transport</v>
          </cell>
          <cell r="J2537">
            <v>366.49394522484801</v>
          </cell>
        </row>
        <row r="2538">
          <cell r="D2538" t="str">
            <v>Romania</v>
          </cell>
          <cell r="H2538" t="str">
            <v>Ground Transport</v>
          </cell>
          <cell r="J2538">
            <v>141.978373199565</v>
          </cell>
        </row>
        <row r="2539">
          <cell r="D2539" t="str">
            <v>Romania</v>
          </cell>
          <cell r="H2539" t="str">
            <v>Ground Transport</v>
          </cell>
          <cell r="J2539">
            <v>2.84765059683907</v>
          </cell>
        </row>
        <row r="2540">
          <cell r="D2540" t="str">
            <v>Romania</v>
          </cell>
          <cell r="H2540" t="str">
            <v>Residential</v>
          </cell>
          <cell r="J2540">
            <v>10147.967032516201</v>
          </cell>
        </row>
        <row r="2541">
          <cell r="D2541" t="str">
            <v>Romania</v>
          </cell>
          <cell r="H2541" t="str">
            <v>Industry (incl. Cement Process)</v>
          </cell>
          <cell r="J2541">
            <v>26.427236129707499</v>
          </cell>
        </row>
        <row r="2542">
          <cell r="D2542" t="str">
            <v>Romania</v>
          </cell>
          <cell r="H2542" t="e">
            <v>#N/A</v>
          </cell>
          <cell r="J2542" t="str">
            <v>NULL</v>
          </cell>
        </row>
        <row r="2543">
          <cell r="D2543" t="str">
            <v>Romania</v>
          </cell>
          <cell r="H2543" t="e">
            <v>#N/A</v>
          </cell>
          <cell r="J2543">
            <v>9.5898079886713994</v>
          </cell>
        </row>
        <row r="2544">
          <cell r="D2544" t="str">
            <v>Romania</v>
          </cell>
          <cell r="H2544" t="e">
            <v>#N/A</v>
          </cell>
          <cell r="J2544" t="str">
            <v>NULL</v>
          </cell>
        </row>
        <row r="2545">
          <cell r="D2545" t="str">
            <v>Romania</v>
          </cell>
          <cell r="H2545" t="e">
            <v>#N/A</v>
          </cell>
          <cell r="J2545" t="str">
            <v>NULL</v>
          </cell>
        </row>
        <row r="2546">
          <cell r="D2546" t="str">
            <v>Romania</v>
          </cell>
          <cell r="H2546" t="str">
            <v>Industry (incl. Cement Process)</v>
          </cell>
          <cell r="J2546">
            <v>4157.33</v>
          </cell>
        </row>
        <row r="2547">
          <cell r="D2547" t="str">
            <v>Romania</v>
          </cell>
          <cell r="H2547" t="e">
            <v>#N/A</v>
          </cell>
          <cell r="J2547">
            <v>1417.5</v>
          </cell>
        </row>
        <row r="2548">
          <cell r="D2548" t="str">
            <v>Romania</v>
          </cell>
          <cell r="H2548" t="e">
            <v>#N/A</v>
          </cell>
          <cell r="J2548">
            <v>457.16868642369201</v>
          </cell>
        </row>
        <row r="2549">
          <cell r="D2549" t="str">
            <v>Romania</v>
          </cell>
          <cell r="H2549" t="e">
            <v>#N/A</v>
          </cell>
          <cell r="J2549">
            <v>157.60350015342601</v>
          </cell>
        </row>
        <row r="2550">
          <cell r="D2550" t="str">
            <v>Romania</v>
          </cell>
          <cell r="H2550" t="e">
            <v>#N/A</v>
          </cell>
          <cell r="J2550">
            <v>47.736649736955002</v>
          </cell>
        </row>
        <row r="2551">
          <cell r="D2551" t="str">
            <v>Romania</v>
          </cell>
          <cell r="H2551" t="e">
            <v>#N/A</v>
          </cell>
          <cell r="J2551">
            <v>2637.5390342803398</v>
          </cell>
        </row>
        <row r="2552">
          <cell r="D2552" t="str">
            <v>Romania</v>
          </cell>
          <cell r="H2552" t="e">
            <v>#N/A</v>
          </cell>
          <cell r="J2552">
            <v>730.86443352546405</v>
          </cell>
        </row>
        <row r="2553">
          <cell r="D2553" t="str">
            <v>Romania</v>
          </cell>
          <cell r="H2553" t="e">
            <v>#N/A</v>
          </cell>
          <cell r="J2553">
            <v>76.935691940713895</v>
          </cell>
        </row>
        <row r="2554">
          <cell r="D2554" t="str">
            <v>Romania</v>
          </cell>
          <cell r="H2554" t="e">
            <v>#N/A</v>
          </cell>
          <cell r="J2554">
            <v>17.600000000000001</v>
          </cell>
        </row>
        <row r="2555">
          <cell r="D2555" t="str">
            <v>Romania</v>
          </cell>
          <cell r="H2555" t="e">
            <v>#N/A</v>
          </cell>
          <cell r="J2555">
            <v>57.628500000000003</v>
          </cell>
        </row>
        <row r="2556">
          <cell r="D2556" t="str">
            <v>Romania</v>
          </cell>
          <cell r="H2556" t="e">
            <v>#N/A</v>
          </cell>
          <cell r="J2556">
            <v>11.560193848456001</v>
          </cell>
        </row>
        <row r="2557">
          <cell r="D2557" t="str">
            <v>Romania</v>
          </cell>
          <cell r="H2557" t="e">
            <v>#N/A</v>
          </cell>
          <cell r="J2557">
            <v>639.72923795603504</v>
          </cell>
        </row>
        <row r="2558">
          <cell r="D2558" t="str">
            <v>Romania</v>
          </cell>
          <cell r="H2558" t="e">
            <v>#N/A</v>
          </cell>
          <cell r="J2558">
            <v>252.01891077250099</v>
          </cell>
        </row>
        <row r="2559">
          <cell r="D2559" t="str">
            <v>Romania</v>
          </cell>
          <cell r="H2559" t="e">
            <v>#N/A</v>
          </cell>
          <cell r="J2559">
            <v>9.4777964795533993</v>
          </cell>
        </row>
        <row r="2560">
          <cell r="D2560" t="str">
            <v>Serbia and Montenegro</v>
          </cell>
          <cell r="H2560" t="str">
            <v>Power</v>
          </cell>
          <cell r="J2560">
            <v>39306.899546576402</v>
          </cell>
        </row>
        <row r="2561">
          <cell r="D2561" t="str">
            <v>Serbia and Montenegro</v>
          </cell>
          <cell r="H2561" t="str">
            <v>Industry (incl. Cement Process)</v>
          </cell>
          <cell r="J2561">
            <v>663.82613552320095</v>
          </cell>
        </row>
        <row r="2562">
          <cell r="D2562" t="str">
            <v>Serbia and Montenegro</v>
          </cell>
          <cell r="H2562" t="str">
            <v>Industry (incl. Cement Process)</v>
          </cell>
          <cell r="J2562">
            <v>5465.0554712343901</v>
          </cell>
        </row>
        <row r="2563">
          <cell r="D2563" t="str">
            <v>Serbia and Montenegro</v>
          </cell>
          <cell r="H2563" t="str">
            <v>Ground Transport</v>
          </cell>
          <cell r="J2563">
            <v>7902.5297822919702</v>
          </cell>
        </row>
        <row r="2564">
          <cell r="D2564" t="str">
            <v>Serbia and Montenegro</v>
          </cell>
          <cell r="H2564" t="str">
            <v>Ground Transport</v>
          </cell>
          <cell r="J2564">
            <v>34.816336446942898</v>
          </cell>
        </row>
        <row r="2565">
          <cell r="D2565" t="str">
            <v>Serbia and Montenegro</v>
          </cell>
          <cell r="H2565" t="str">
            <v>Ground Transport</v>
          </cell>
          <cell r="J2565">
            <v>34.800072197590502</v>
          </cell>
        </row>
        <row r="2566">
          <cell r="D2566" t="str">
            <v>Serbia and Montenegro</v>
          </cell>
          <cell r="H2566" t="str">
            <v>Ground Transport</v>
          </cell>
          <cell r="J2566">
            <v>6.0580306836518201</v>
          </cell>
        </row>
        <row r="2567">
          <cell r="D2567" t="str">
            <v>Serbia and Montenegro</v>
          </cell>
          <cell r="H2567" t="str">
            <v>Residential</v>
          </cell>
          <cell r="J2567">
            <v>3391.4672869666902</v>
          </cell>
        </row>
        <row r="2568">
          <cell r="D2568" t="str">
            <v>Serbia and Montenegro</v>
          </cell>
          <cell r="H2568" t="e">
            <v>#N/A</v>
          </cell>
          <cell r="J2568">
            <v>427.53502146604501</v>
          </cell>
        </row>
        <row r="2569">
          <cell r="D2569" t="str">
            <v>Serbia and Montenegro</v>
          </cell>
          <cell r="H2569" t="e">
            <v>#N/A</v>
          </cell>
          <cell r="J2569">
            <v>1.14663444059777</v>
          </cell>
        </row>
        <row r="2570">
          <cell r="D2570" t="str">
            <v>Serbia and Montenegro</v>
          </cell>
          <cell r="H2570" t="e">
            <v>#N/A</v>
          </cell>
          <cell r="J2570" t="str">
            <v>NULL</v>
          </cell>
        </row>
        <row r="2571">
          <cell r="D2571" t="str">
            <v>Serbia and Montenegro</v>
          </cell>
          <cell r="H2571" t="e">
            <v>#N/A</v>
          </cell>
          <cell r="J2571">
            <v>11.0052973562088</v>
          </cell>
        </row>
        <row r="2572">
          <cell r="D2572" t="str">
            <v>Serbia and Montenegro</v>
          </cell>
          <cell r="H2572" t="str">
            <v>Industry (incl. Cement Process)</v>
          </cell>
          <cell r="J2572">
            <v>370.358</v>
          </cell>
        </row>
        <row r="2573">
          <cell r="D2573" t="str">
            <v>Serbia and Montenegro</v>
          </cell>
          <cell r="H2573" t="e">
            <v>#N/A</v>
          </cell>
          <cell r="J2573">
            <v>195</v>
          </cell>
        </row>
        <row r="2574">
          <cell r="D2574" t="str">
            <v>Serbia and Montenegro</v>
          </cell>
          <cell r="H2574" t="e">
            <v>#N/A</v>
          </cell>
          <cell r="J2574">
            <v>3.3137615930083801</v>
          </cell>
        </row>
        <row r="2575">
          <cell r="D2575" t="str">
            <v>Serbia and Montenegro</v>
          </cell>
          <cell r="H2575" t="e">
            <v>#N/A</v>
          </cell>
          <cell r="J2575">
            <v>0.47117355105205599</v>
          </cell>
        </row>
        <row r="2576">
          <cell r="D2576" t="str">
            <v>Serbia and Montenegro</v>
          </cell>
          <cell r="H2576" t="e">
            <v>#N/A</v>
          </cell>
          <cell r="J2576">
            <v>596.62364353181897</v>
          </cell>
        </row>
        <row r="2577">
          <cell r="D2577" t="str">
            <v>Serbia and Montenegro</v>
          </cell>
          <cell r="H2577" t="e">
            <v>#N/A</v>
          </cell>
          <cell r="J2577">
            <v>110.2244</v>
          </cell>
        </row>
        <row r="2578">
          <cell r="D2578" t="str">
            <v>Serbia and Montenegro</v>
          </cell>
          <cell r="H2578" t="e">
            <v>#N/A</v>
          </cell>
          <cell r="J2578">
            <v>57.550085429606597</v>
          </cell>
        </row>
        <row r="2579">
          <cell r="D2579" t="str">
            <v>Serbia and Montenegro</v>
          </cell>
          <cell r="H2579" t="e">
            <v>#N/A</v>
          </cell>
          <cell r="J2579">
            <v>34.001573898940102</v>
          </cell>
        </row>
        <row r="2580">
          <cell r="D2580" t="str">
            <v>Serbia and Montenegro</v>
          </cell>
          <cell r="H2580" t="e">
            <v>#N/A</v>
          </cell>
          <cell r="J2580">
            <v>8.8615324197714003</v>
          </cell>
        </row>
        <row r="2581">
          <cell r="D2581" t="str">
            <v>Serbia and Montenegro</v>
          </cell>
          <cell r="H2581" t="e">
            <v>#N/A</v>
          </cell>
          <cell r="J2581">
            <v>269.33737220196599</v>
          </cell>
        </row>
        <row r="2582">
          <cell r="D2582" t="str">
            <v>Serbia and Montenegro</v>
          </cell>
          <cell r="H2582" t="e">
            <v>#N/A</v>
          </cell>
          <cell r="J2582">
            <v>75.172688792871099</v>
          </cell>
        </row>
        <row r="2583">
          <cell r="D2583" t="str">
            <v>Serbia and Montenegro</v>
          </cell>
          <cell r="H2583" t="e">
            <v>#N/A</v>
          </cell>
          <cell r="J2583">
            <v>7.1459547272810902</v>
          </cell>
        </row>
        <row r="2584">
          <cell r="D2584" t="str">
            <v>Slovakia</v>
          </cell>
          <cell r="H2584" t="str">
            <v>Power</v>
          </cell>
          <cell r="J2584">
            <v>6915.8335087114301</v>
          </cell>
        </row>
        <row r="2585">
          <cell r="D2585" t="str">
            <v>Slovakia</v>
          </cell>
          <cell r="H2585" t="str">
            <v>Industry (incl. Cement Process)</v>
          </cell>
          <cell r="J2585">
            <v>5479.8530707640502</v>
          </cell>
        </row>
        <row r="2586">
          <cell r="D2586" t="str">
            <v>Slovakia</v>
          </cell>
          <cell r="H2586" t="str">
            <v>Industry (incl. Cement Process)</v>
          </cell>
          <cell r="J2586">
            <v>8120.0949185842801</v>
          </cell>
        </row>
        <row r="2587">
          <cell r="D2587" t="str">
            <v>Slovakia</v>
          </cell>
          <cell r="H2587" t="str">
            <v>Domestic aviation</v>
          </cell>
          <cell r="J2587" t="str">
            <v>NULL</v>
          </cell>
        </row>
        <row r="2588">
          <cell r="D2588" t="str">
            <v>Slovakia</v>
          </cell>
          <cell r="H2588" t="str">
            <v>Ground Transport</v>
          </cell>
          <cell r="J2588">
            <v>6823.4671508410402</v>
          </cell>
        </row>
        <row r="2589">
          <cell r="D2589" t="str">
            <v>Slovakia</v>
          </cell>
          <cell r="H2589" t="str">
            <v>Ground Transport</v>
          </cell>
          <cell r="J2589">
            <v>441.49486755485901</v>
          </cell>
        </row>
        <row r="2590">
          <cell r="D2590" t="str">
            <v>Slovakia</v>
          </cell>
          <cell r="H2590" t="str">
            <v>Residential</v>
          </cell>
          <cell r="J2590">
            <v>4577.7096498465899</v>
          </cell>
        </row>
        <row r="2591">
          <cell r="D2591" t="str">
            <v>Slovakia</v>
          </cell>
          <cell r="H2591" t="str">
            <v>Industry (incl. Cement Process)</v>
          </cell>
          <cell r="J2591" t="str">
            <v>NULL</v>
          </cell>
        </row>
        <row r="2592">
          <cell r="D2592" t="str">
            <v>Slovakia</v>
          </cell>
          <cell r="H2592" t="e">
            <v>#N/A</v>
          </cell>
          <cell r="J2592">
            <v>386.75387041959999</v>
          </cell>
        </row>
        <row r="2593">
          <cell r="D2593" t="str">
            <v>Slovakia</v>
          </cell>
          <cell r="H2593" t="e">
            <v>#N/A</v>
          </cell>
          <cell r="J2593" t="str">
            <v>NULL</v>
          </cell>
        </row>
        <row r="2594">
          <cell r="D2594" t="str">
            <v>Slovakia</v>
          </cell>
          <cell r="H2594" t="e">
            <v>#N/A</v>
          </cell>
          <cell r="J2594" t="str">
            <v>NULL</v>
          </cell>
        </row>
        <row r="2595">
          <cell r="D2595" t="str">
            <v>Slovakia</v>
          </cell>
          <cell r="H2595" t="e">
            <v>#N/A</v>
          </cell>
          <cell r="J2595" t="str">
            <v>NULL</v>
          </cell>
        </row>
        <row r="2596">
          <cell r="D2596" t="str">
            <v>Slovakia</v>
          </cell>
          <cell r="H2596" t="str">
            <v>Industry (incl. Cement Process)</v>
          </cell>
          <cell r="J2596">
            <v>1862.09</v>
          </cell>
        </row>
        <row r="2597">
          <cell r="D2597" t="str">
            <v>Slovakia</v>
          </cell>
          <cell r="H2597" t="e">
            <v>#N/A</v>
          </cell>
          <cell r="J2597">
            <v>645</v>
          </cell>
        </row>
        <row r="2598">
          <cell r="D2598" t="str">
            <v>Slovakia</v>
          </cell>
          <cell r="H2598" t="e">
            <v>#N/A</v>
          </cell>
          <cell r="J2598">
            <v>467.86409004310298</v>
          </cell>
        </row>
        <row r="2599">
          <cell r="D2599" t="str">
            <v>Slovakia</v>
          </cell>
          <cell r="H2599" t="e">
            <v>#N/A</v>
          </cell>
          <cell r="J2599">
            <v>10.80388319327</v>
          </cell>
        </row>
        <row r="2600">
          <cell r="D2600" t="str">
            <v>Slovakia</v>
          </cell>
          <cell r="H2600" t="e">
            <v>#N/A</v>
          </cell>
          <cell r="J2600">
            <v>10.6557308568996</v>
          </cell>
        </row>
        <row r="2601">
          <cell r="D2601" t="str">
            <v>Slovakia</v>
          </cell>
          <cell r="H2601" t="e">
            <v>#N/A</v>
          </cell>
          <cell r="J2601">
            <v>821.04578165630699</v>
          </cell>
        </row>
        <row r="2602">
          <cell r="D2602" t="str">
            <v>Slovakia</v>
          </cell>
          <cell r="H2602" t="e">
            <v>#N/A</v>
          </cell>
          <cell r="J2602">
            <v>1328.9572076884201</v>
          </cell>
        </row>
        <row r="2603">
          <cell r="D2603" t="str">
            <v>Slovakia</v>
          </cell>
          <cell r="H2603" t="e">
            <v>#N/A</v>
          </cell>
          <cell r="J2603">
            <v>36.040124760785297</v>
          </cell>
        </row>
        <row r="2604">
          <cell r="D2604" t="str">
            <v>Slovakia</v>
          </cell>
          <cell r="H2604" t="e">
            <v>#N/A</v>
          </cell>
          <cell r="J2604">
            <v>82.100261695088307</v>
          </cell>
        </row>
        <row r="2605">
          <cell r="D2605" t="str">
            <v>Slovakia</v>
          </cell>
          <cell r="H2605" t="e">
            <v>#N/A</v>
          </cell>
          <cell r="J2605">
            <v>11.1144</v>
          </cell>
        </row>
        <row r="2606">
          <cell r="D2606" t="str">
            <v>Slovakia</v>
          </cell>
          <cell r="H2606" t="e">
            <v>#N/A</v>
          </cell>
          <cell r="J2606">
            <v>33.241886887761297</v>
          </cell>
        </row>
        <row r="2607">
          <cell r="D2607" t="str">
            <v>Slovakia</v>
          </cell>
          <cell r="H2607" t="e">
            <v>#N/A</v>
          </cell>
          <cell r="J2607">
            <v>5.3007285335519398</v>
          </cell>
        </row>
        <row r="2608">
          <cell r="D2608" t="str">
            <v>Slovakia</v>
          </cell>
          <cell r="H2608" t="e">
            <v>#N/A</v>
          </cell>
          <cell r="J2608">
            <v>18.333300000000001</v>
          </cell>
        </row>
        <row r="2609">
          <cell r="D2609" t="str">
            <v>Slovakia</v>
          </cell>
          <cell r="H2609" t="e">
            <v>#N/A</v>
          </cell>
          <cell r="J2609">
            <v>10.283944032034601</v>
          </cell>
        </row>
        <row r="2610">
          <cell r="D2610" t="str">
            <v>Slovenia</v>
          </cell>
          <cell r="H2610" t="str">
            <v>Power</v>
          </cell>
          <cell r="J2610">
            <v>4850.3353448915996</v>
          </cell>
        </row>
        <row r="2611">
          <cell r="D2611" t="str">
            <v>Slovenia</v>
          </cell>
          <cell r="H2611" t="str">
            <v>Industry (incl. Cement Process)</v>
          </cell>
          <cell r="J2611">
            <v>6.3102775246255796</v>
          </cell>
        </row>
        <row r="2612">
          <cell r="D2612" t="str">
            <v>Slovenia</v>
          </cell>
          <cell r="H2612" t="str">
            <v>Industry (incl. Cement Process)</v>
          </cell>
          <cell r="J2612">
            <v>1810.8244073931701</v>
          </cell>
        </row>
        <row r="2613">
          <cell r="D2613" t="str">
            <v>Slovenia</v>
          </cell>
          <cell r="H2613" t="str">
            <v>Domestic aviation</v>
          </cell>
          <cell r="J2613">
            <v>3.0943165231155598</v>
          </cell>
        </row>
        <row r="2614">
          <cell r="D2614" t="str">
            <v>Slovenia</v>
          </cell>
          <cell r="H2614" t="str">
            <v>Ground Transport</v>
          </cell>
          <cell r="J2614">
            <v>5663.4109996371799</v>
          </cell>
        </row>
        <row r="2615">
          <cell r="D2615" t="str">
            <v>Slovenia</v>
          </cell>
          <cell r="H2615" t="str">
            <v>Ground Transport</v>
          </cell>
          <cell r="J2615">
            <v>38.041031277024402</v>
          </cell>
        </row>
        <row r="2616">
          <cell r="D2616" t="str">
            <v>Slovenia</v>
          </cell>
          <cell r="H2616" t="str">
            <v>Residential</v>
          </cell>
          <cell r="J2616">
            <v>1613.0437014030199</v>
          </cell>
        </row>
        <row r="2617">
          <cell r="D2617" t="str">
            <v>Slovenia</v>
          </cell>
          <cell r="H2617" t="e">
            <v>#N/A</v>
          </cell>
          <cell r="J2617" t="str">
            <v>NULL</v>
          </cell>
        </row>
        <row r="2618">
          <cell r="D2618" t="str">
            <v>Slovenia</v>
          </cell>
          <cell r="H2618" t="e">
            <v>#N/A</v>
          </cell>
          <cell r="J2618" t="str">
            <v>NULL</v>
          </cell>
        </row>
        <row r="2619">
          <cell r="D2619" t="str">
            <v>Slovenia</v>
          </cell>
          <cell r="H2619" t="str">
            <v>Industry (incl. Cement Process)</v>
          </cell>
          <cell r="J2619">
            <v>344.85</v>
          </cell>
        </row>
        <row r="2620">
          <cell r="D2620" t="str">
            <v>Slovenia</v>
          </cell>
          <cell r="H2620" t="e">
            <v>#N/A</v>
          </cell>
          <cell r="J2620">
            <v>82.5</v>
          </cell>
        </row>
        <row r="2621">
          <cell r="D2621" t="str">
            <v>Slovenia</v>
          </cell>
          <cell r="H2621" t="e">
            <v>#N/A</v>
          </cell>
          <cell r="J2621">
            <v>212.79148581893301</v>
          </cell>
        </row>
        <row r="2622">
          <cell r="D2622" t="str">
            <v>Slovenia</v>
          </cell>
          <cell r="H2622" t="e">
            <v>#N/A</v>
          </cell>
          <cell r="J2622">
            <v>0.40829422698886297</v>
          </cell>
        </row>
        <row r="2623">
          <cell r="D2623" t="str">
            <v>Slovenia</v>
          </cell>
          <cell r="H2623" t="e">
            <v>#N/A</v>
          </cell>
          <cell r="J2623">
            <v>8.6869363946865406</v>
          </cell>
        </row>
        <row r="2624">
          <cell r="D2624" t="str">
            <v>Slovenia</v>
          </cell>
          <cell r="H2624" t="e">
            <v>#N/A</v>
          </cell>
          <cell r="J2624">
            <v>84.522425855038193</v>
          </cell>
        </row>
        <row r="2625">
          <cell r="D2625" t="str">
            <v>Slovenia</v>
          </cell>
          <cell r="H2625" t="e">
            <v>#N/A</v>
          </cell>
          <cell r="J2625">
            <v>171.818617472</v>
          </cell>
        </row>
        <row r="2626">
          <cell r="D2626" t="str">
            <v>Slovenia</v>
          </cell>
          <cell r="H2626" t="e">
            <v>#N/A</v>
          </cell>
          <cell r="J2626">
            <v>22.866666666666699</v>
          </cell>
        </row>
        <row r="2627">
          <cell r="D2627" t="str">
            <v>Slovenia</v>
          </cell>
          <cell r="H2627" t="e">
            <v>#N/A</v>
          </cell>
          <cell r="J2627">
            <v>1.27956405667635E-3</v>
          </cell>
        </row>
        <row r="2628">
          <cell r="D2628" t="str">
            <v>Slovenia</v>
          </cell>
          <cell r="H2628" t="e">
            <v>#N/A</v>
          </cell>
          <cell r="J2628">
            <v>1.8361420350922599</v>
          </cell>
        </row>
        <row r="2629">
          <cell r="D2629" t="str">
            <v>Slovenia</v>
          </cell>
          <cell r="H2629" t="e">
            <v>#N/A</v>
          </cell>
          <cell r="J2629">
            <v>11.4991989035715</v>
          </cell>
        </row>
        <row r="2630">
          <cell r="D2630" t="str">
            <v>Slovenia</v>
          </cell>
          <cell r="H2630" t="e">
            <v>#N/A</v>
          </cell>
          <cell r="J2630">
            <v>601.72612114414403</v>
          </cell>
        </row>
        <row r="2631">
          <cell r="D2631" t="str">
            <v>Slovenia</v>
          </cell>
          <cell r="H2631" t="e">
            <v>#N/A</v>
          </cell>
          <cell r="J2631">
            <v>3.77211308069033</v>
          </cell>
        </row>
        <row r="2632">
          <cell r="D2632" t="str">
            <v>Slovenia</v>
          </cell>
          <cell r="H2632" t="e">
            <v>#N/A</v>
          </cell>
          <cell r="J2632">
            <v>17.959788075138398</v>
          </cell>
        </row>
        <row r="2633">
          <cell r="D2633" t="str">
            <v>Turkey</v>
          </cell>
          <cell r="H2633" t="str">
            <v>Power</v>
          </cell>
          <cell r="J2633">
            <v>145986.387806955</v>
          </cell>
        </row>
        <row r="2634">
          <cell r="D2634" t="str">
            <v>Turkey</v>
          </cell>
          <cell r="H2634" t="str">
            <v>Industry (incl. Cement Process)</v>
          </cell>
          <cell r="J2634">
            <v>17484.472835889101</v>
          </cell>
        </row>
        <row r="2635">
          <cell r="D2635" t="str">
            <v>Turkey</v>
          </cell>
          <cell r="H2635" t="str">
            <v>Industry (incl. Cement Process)</v>
          </cell>
          <cell r="J2635">
            <v>48705.411424959697</v>
          </cell>
        </row>
        <row r="2636">
          <cell r="D2636" t="str">
            <v>Turkey</v>
          </cell>
          <cell r="H2636" t="str">
            <v>Domestic aviation</v>
          </cell>
          <cell r="J2636">
            <v>4034.5598784202898</v>
          </cell>
        </row>
        <row r="2637">
          <cell r="D2637" t="str">
            <v>Turkey</v>
          </cell>
          <cell r="H2637" t="str">
            <v>Ground Transport</v>
          </cell>
          <cell r="J2637">
            <v>74835.460968015599</v>
          </cell>
        </row>
        <row r="2638">
          <cell r="D2638" t="str">
            <v>Turkey</v>
          </cell>
          <cell r="H2638" t="str">
            <v>Ground Transport</v>
          </cell>
          <cell r="J2638">
            <v>471.121020682108</v>
          </cell>
        </row>
        <row r="2639">
          <cell r="D2639" t="str">
            <v>Turkey</v>
          </cell>
          <cell r="H2639" t="str">
            <v>Ground Transport</v>
          </cell>
          <cell r="J2639">
            <v>975.337223742069</v>
          </cell>
        </row>
        <row r="2640">
          <cell r="D2640" t="str">
            <v>Turkey</v>
          </cell>
          <cell r="H2640" t="str">
            <v>Ground Transport</v>
          </cell>
          <cell r="J2640">
            <v>693.09912848234103</v>
          </cell>
        </row>
        <row r="2641">
          <cell r="D2641" t="str">
            <v>Turkey</v>
          </cell>
          <cell r="H2641" t="str">
            <v>Residential</v>
          </cell>
          <cell r="J2641">
            <v>66560.726497726704</v>
          </cell>
        </row>
        <row r="2642">
          <cell r="D2642" t="str">
            <v>Turkey</v>
          </cell>
          <cell r="H2642" t="e">
            <v>#N/A</v>
          </cell>
          <cell r="J2642">
            <v>2775.7102717714902</v>
          </cell>
        </row>
        <row r="2643">
          <cell r="D2643" t="str">
            <v>Turkey</v>
          </cell>
          <cell r="H2643" t="e">
            <v>#N/A</v>
          </cell>
          <cell r="J2643" t="str">
            <v>NULL</v>
          </cell>
        </row>
        <row r="2644">
          <cell r="D2644" t="str">
            <v>Turkey</v>
          </cell>
          <cell r="H2644" t="e">
            <v>#N/A</v>
          </cell>
          <cell r="J2644" t="str">
            <v>NULL</v>
          </cell>
        </row>
        <row r="2645">
          <cell r="D2645" t="str">
            <v>Turkey</v>
          </cell>
          <cell r="H2645" t="e">
            <v>#N/A</v>
          </cell>
          <cell r="J2645">
            <v>114.32014955816901</v>
          </cell>
        </row>
        <row r="2646">
          <cell r="D2646" t="str">
            <v>Turkey</v>
          </cell>
          <cell r="H2646" t="str">
            <v>Industry (incl. Cement Process)</v>
          </cell>
          <cell r="J2646">
            <v>40736.9</v>
          </cell>
        </row>
        <row r="2647">
          <cell r="D2647" t="str">
            <v>Turkey</v>
          </cell>
          <cell r="H2647" t="e">
            <v>#N/A</v>
          </cell>
          <cell r="J2647">
            <v>3622.5</v>
          </cell>
        </row>
        <row r="2648">
          <cell r="D2648" t="str">
            <v>Turkey</v>
          </cell>
          <cell r="H2648" t="e">
            <v>#N/A</v>
          </cell>
          <cell r="J2648" t="str">
            <v>NULL</v>
          </cell>
        </row>
        <row r="2649">
          <cell r="D2649" t="str">
            <v>Turkey</v>
          </cell>
          <cell r="H2649" t="e">
            <v>#N/A</v>
          </cell>
          <cell r="J2649">
            <v>1308.98782183607</v>
          </cell>
        </row>
        <row r="2650">
          <cell r="D2650" t="str">
            <v>Turkey</v>
          </cell>
          <cell r="H2650" t="e">
            <v>#N/A</v>
          </cell>
          <cell r="J2650">
            <v>273.72186365269999</v>
          </cell>
        </row>
        <row r="2651">
          <cell r="D2651" t="str">
            <v>Turkey</v>
          </cell>
          <cell r="H2651" t="e">
            <v>#N/A</v>
          </cell>
          <cell r="J2651">
            <v>2160.4415993294201</v>
          </cell>
        </row>
        <row r="2652">
          <cell r="D2652" t="str">
            <v>Turkey</v>
          </cell>
          <cell r="H2652" t="e">
            <v>#N/A</v>
          </cell>
          <cell r="J2652">
            <v>2689.9292624804102</v>
          </cell>
        </row>
        <row r="2653">
          <cell r="D2653" t="str">
            <v>Turkey</v>
          </cell>
          <cell r="H2653" t="e">
            <v>#N/A</v>
          </cell>
          <cell r="J2653">
            <v>187.08529084663601</v>
          </cell>
        </row>
        <row r="2654">
          <cell r="D2654" t="str">
            <v>Turkey</v>
          </cell>
          <cell r="H2654" t="e">
            <v>#N/A</v>
          </cell>
          <cell r="J2654">
            <v>45.502580012763701</v>
          </cell>
        </row>
        <row r="2655">
          <cell r="D2655" t="str">
            <v>Turkey</v>
          </cell>
          <cell r="H2655" t="e">
            <v>#N/A</v>
          </cell>
          <cell r="J2655">
            <v>12.663890909034899</v>
          </cell>
        </row>
        <row r="2656">
          <cell r="D2656" t="str">
            <v>Turkey</v>
          </cell>
          <cell r="H2656" t="e">
            <v>#N/A</v>
          </cell>
          <cell r="J2656">
            <v>26.3094675456468</v>
          </cell>
        </row>
        <row r="2657">
          <cell r="D2657" t="str">
            <v>Turkey</v>
          </cell>
          <cell r="H2657" t="e">
            <v>#N/A</v>
          </cell>
          <cell r="J2657">
            <v>339.66098503155899</v>
          </cell>
        </row>
        <row r="2658">
          <cell r="D2658" t="str">
            <v>Turkey</v>
          </cell>
          <cell r="H2658" t="e">
            <v>#N/A</v>
          </cell>
          <cell r="J2658">
            <v>3007.47493256691</v>
          </cell>
        </row>
        <row r="2659">
          <cell r="D2659" t="str">
            <v>Turkey</v>
          </cell>
          <cell r="H2659" t="e">
            <v>#N/A</v>
          </cell>
          <cell r="J2659">
            <v>0.78629899999999997</v>
          </cell>
        </row>
        <row r="2660">
          <cell r="D2660" t="str">
            <v>Belarus</v>
          </cell>
          <cell r="H2660" t="str">
            <v>Power</v>
          </cell>
          <cell r="J2660">
            <v>30202.862587005799</v>
          </cell>
        </row>
        <row r="2661">
          <cell r="D2661" t="str">
            <v>Belarus</v>
          </cell>
          <cell r="H2661" t="str">
            <v>Industry (incl. Cement Process)</v>
          </cell>
          <cell r="J2661">
            <v>3236.9684229811201</v>
          </cell>
        </row>
        <row r="2662">
          <cell r="D2662" t="str">
            <v>Belarus</v>
          </cell>
          <cell r="H2662" t="str">
            <v>Industry (incl. Cement Process)</v>
          </cell>
          <cell r="J2662">
            <v>5022.2385047490998</v>
          </cell>
        </row>
        <row r="2663">
          <cell r="D2663" t="str">
            <v>Belarus</v>
          </cell>
          <cell r="H2663" t="str">
            <v>Domestic aviation</v>
          </cell>
          <cell r="J2663">
            <v>64.107770921828006</v>
          </cell>
        </row>
        <row r="2664">
          <cell r="D2664" t="str">
            <v>Belarus</v>
          </cell>
          <cell r="H2664" t="str">
            <v>Ground Transport</v>
          </cell>
          <cell r="J2664">
            <v>9134.9524360589803</v>
          </cell>
        </row>
        <row r="2665">
          <cell r="D2665" t="str">
            <v>Belarus</v>
          </cell>
          <cell r="H2665" t="str">
            <v>Ground Transport</v>
          </cell>
          <cell r="J2665">
            <v>586.09108957025296</v>
          </cell>
        </row>
        <row r="2666">
          <cell r="D2666" t="str">
            <v>Belarus</v>
          </cell>
          <cell r="H2666" t="str">
            <v>Ground Transport</v>
          </cell>
          <cell r="J2666">
            <v>3.1637586533692801</v>
          </cell>
        </row>
        <row r="2667">
          <cell r="D2667" t="str">
            <v>Belarus</v>
          </cell>
          <cell r="H2667" t="str">
            <v>Ground Transport</v>
          </cell>
          <cell r="J2667">
            <v>1213.25576581942</v>
          </cell>
        </row>
        <row r="2668">
          <cell r="D2668" t="str">
            <v>Belarus</v>
          </cell>
          <cell r="H2668" t="str">
            <v>Residential</v>
          </cell>
          <cell r="J2668">
            <v>7840.6292974094904</v>
          </cell>
        </row>
        <row r="2669">
          <cell r="D2669" t="str">
            <v>Belarus</v>
          </cell>
          <cell r="H2669" t="e">
            <v>#N/A</v>
          </cell>
          <cell r="J2669">
            <v>123.86681804186099</v>
          </cell>
        </row>
        <row r="2670">
          <cell r="D2670" t="str">
            <v>Belarus</v>
          </cell>
          <cell r="H2670" t="e">
            <v>#N/A</v>
          </cell>
          <cell r="J2670">
            <v>2.2074490726171101</v>
          </cell>
        </row>
        <row r="2671">
          <cell r="D2671" t="str">
            <v>Belarus</v>
          </cell>
          <cell r="H2671" t="str">
            <v>Industry (incl. Cement Process)</v>
          </cell>
          <cell r="J2671">
            <v>2226.56</v>
          </cell>
        </row>
        <row r="2672">
          <cell r="D2672" t="str">
            <v>Belarus</v>
          </cell>
          <cell r="H2672" t="e">
            <v>#N/A</v>
          </cell>
          <cell r="J2672">
            <v>390</v>
          </cell>
        </row>
        <row r="2673">
          <cell r="D2673" t="str">
            <v>Belarus</v>
          </cell>
          <cell r="H2673" t="e">
            <v>#N/A</v>
          </cell>
          <cell r="J2673" t="str">
            <v>NULL</v>
          </cell>
        </row>
        <row r="2674">
          <cell r="D2674" t="str">
            <v>Belarus</v>
          </cell>
          <cell r="H2674" t="e">
            <v>#N/A</v>
          </cell>
          <cell r="J2674">
            <v>0.44012260629371502</v>
          </cell>
        </row>
        <row r="2675">
          <cell r="D2675" t="str">
            <v>Belarus</v>
          </cell>
          <cell r="H2675" t="e">
            <v>#N/A</v>
          </cell>
          <cell r="J2675">
            <v>1.71753</v>
          </cell>
        </row>
        <row r="2676">
          <cell r="D2676" t="str">
            <v>Belarus</v>
          </cell>
          <cell r="H2676" t="e">
            <v>#N/A</v>
          </cell>
          <cell r="J2676">
            <v>2575.1028182175201</v>
          </cell>
        </row>
        <row r="2677">
          <cell r="D2677" t="str">
            <v>Belarus</v>
          </cell>
          <cell r="H2677" t="e">
            <v>#N/A</v>
          </cell>
          <cell r="J2677">
            <v>98.28</v>
          </cell>
        </row>
        <row r="2678">
          <cell r="D2678" t="str">
            <v>Belarus</v>
          </cell>
          <cell r="H2678" t="e">
            <v>#N/A</v>
          </cell>
          <cell r="J2678" t="str">
            <v>NULL</v>
          </cell>
        </row>
        <row r="2679">
          <cell r="D2679" t="str">
            <v>Belarus</v>
          </cell>
          <cell r="H2679" t="e">
            <v>#N/A</v>
          </cell>
          <cell r="J2679">
            <v>2.6418398954732898</v>
          </cell>
        </row>
        <row r="2680">
          <cell r="D2680" t="str">
            <v>Belarus</v>
          </cell>
          <cell r="H2680" t="e">
            <v>#N/A</v>
          </cell>
          <cell r="J2680">
            <v>30.898353590171801</v>
          </cell>
        </row>
        <row r="2681">
          <cell r="D2681" t="str">
            <v>Belarus</v>
          </cell>
          <cell r="H2681" t="e">
            <v>#N/A</v>
          </cell>
          <cell r="J2681">
            <v>678.11803281837501</v>
          </cell>
        </row>
        <row r="2682">
          <cell r="D2682" t="str">
            <v>Belarus</v>
          </cell>
          <cell r="H2682" t="e">
            <v>#N/A</v>
          </cell>
          <cell r="J2682">
            <v>163.10830944070401</v>
          </cell>
        </row>
        <row r="2683">
          <cell r="D2683" t="str">
            <v>Belarus</v>
          </cell>
          <cell r="H2683" t="e">
            <v>#N/A</v>
          </cell>
          <cell r="J2683">
            <v>665.74942723056495</v>
          </cell>
        </row>
        <row r="2684">
          <cell r="D2684" t="str">
            <v>Moldova, Republic of</v>
          </cell>
          <cell r="H2684" t="str">
            <v>Power</v>
          </cell>
          <cell r="J2684">
            <v>3914.70594602857</v>
          </cell>
        </row>
        <row r="2685">
          <cell r="D2685" t="str">
            <v>Moldova, Republic of</v>
          </cell>
          <cell r="H2685" t="str">
            <v>Industry (incl. Cement Process)</v>
          </cell>
          <cell r="J2685" t="str">
            <v>NULL</v>
          </cell>
        </row>
        <row r="2686">
          <cell r="D2686" t="str">
            <v>Moldova, Republic of</v>
          </cell>
          <cell r="H2686" t="str">
            <v>Industry (incl. Cement Process)</v>
          </cell>
          <cell r="J2686">
            <v>880.56186667739303</v>
          </cell>
        </row>
        <row r="2687">
          <cell r="D2687" t="str">
            <v>Moldova, Republic of</v>
          </cell>
          <cell r="H2687" t="str">
            <v>Ground Transport</v>
          </cell>
          <cell r="J2687">
            <v>1720.17134729748</v>
          </cell>
        </row>
        <row r="2688">
          <cell r="D2688" t="str">
            <v>Moldova, Republic of</v>
          </cell>
          <cell r="H2688" t="str">
            <v>Ground Transport</v>
          </cell>
          <cell r="J2688">
            <v>17.292770576125498</v>
          </cell>
        </row>
        <row r="2689">
          <cell r="D2689" t="str">
            <v>Moldova, Republic of</v>
          </cell>
          <cell r="H2689" t="str">
            <v>Ground Transport</v>
          </cell>
          <cell r="J2689">
            <v>2.9046450577085698</v>
          </cell>
        </row>
        <row r="2690">
          <cell r="D2690" t="str">
            <v>Moldova, Republic of</v>
          </cell>
          <cell r="H2690" t="str">
            <v>Ground Transport</v>
          </cell>
          <cell r="J2690">
            <v>19.5643767411254</v>
          </cell>
        </row>
        <row r="2691">
          <cell r="D2691" t="str">
            <v>Moldova, Republic of</v>
          </cell>
          <cell r="H2691" t="str">
            <v>Residential</v>
          </cell>
          <cell r="J2691">
            <v>1262.041560073</v>
          </cell>
        </row>
        <row r="2692">
          <cell r="D2692" t="str">
            <v>Moldova, Republic of</v>
          </cell>
          <cell r="H2692" t="e">
            <v>#N/A</v>
          </cell>
          <cell r="J2692" t="str">
            <v>NULL</v>
          </cell>
        </row>
        <row r="2693">
          <cell r="D2693" t="str">
            <v>Moldova, Republic of</v>
          </cell>
          <cell r="H2693" t="e">
            <v>#N/A</v>
          </cell>
          <cell r="J2693" t="str">
            <v>NULL</v>
          </cell>
        </row>
        <row r="2694">
          <cell r="D2694" t="str">
            <v>Moldova, Republic of</v>
          </cell>
          <cell r="H2694" t="str">
            <v>Industry (incl. Cement Process)</v>
          </cell>
          <cell r="J2694">
            <v>642.60699999999997</v>
          </cell>
        </row>
        <row r="2695">
          <cell r="D2695" t="str">
            <v>Moldova, Republic of</v>
          </cell>
          <cell r="H2695" t="e">
            <v>#N/A</v>
          </cell>
          <cell r="J2695" t="str">
            <v>NULL</v>
          </cell>
        </row>
        <row r="2696">
          <cell r="D2696" t="str">
            <v>Moldova, Republic of</v>
          </cell>
          <cell r="H2696" t="e">
            <v>#N/A</v>
          </cell>
          <cell r="J2696">
            <v>0.20324502069560599</v>
          </cell>
        </row>
        <row r="2697">
          <cell r="D2697" t="str">
            <v>Moldova, Republic of</v>
          </cell>
          <cell r="H2697" t="e">
            <v>#N/A</v>
          </cell>
          <cell r="J2697">
            <v>0.270982</v>
          </cell>
        </row>
        <row r="2698">
          <cell r="D2698" t="str">
            <v>Moldova, Republic of</v>
          </cell>
          <cell r="H2698" t="e">
            <v>#N/A</v>
          </cell>
          <cell r="J2698">
            <v>22.72</v>
          </cell>
        </row>
        <row r="2699">
          <cell r="D2699" t="str">
            <v>Moldova, Republic of</v>
          </cell>
          <cell r="H2699" t="e">
            <v>#N/A</v>
          </cell>
          <cell r="J2699">
            <v>5.3189781749999998</v>
          </cell>
        </row>
        <row r="2700">
          <cell r="D2700" t="str">
            <v>Moldova, Republic of</v>
          </cell>
          <cell r="H2700" t="e">
            <v>#N/A</v>
          </cell>
          <cell r="J2700">
            <v>15.3630784521718</v>
          </cell>
        </row>
        <row r="2701">
          <cell r="D2701" t="str">
            <v>Moldova, Republic of</v>
          </cell>
          <cell r="H2701" t="e">
            <v>#N/A</v>
          </cell>
          <cell r="J2701">
            <v>5.2185372788389097</v>
          </cell>
        </row>
        <row r="2702">
          <cell r="D2702" t="str">
            <v>Moldova, Republic of</v>
          </cell>
          <cell r="H2702" t="e">
            <v>#N/A</v>
          </cell>
          <cell r="J2702">
            <v>93.713631862199904</v>
          </cell>
        </row>
        <row r="2703">
          <cell r="D2703" t="str">
            <v>Moldova, Republic of</v>
          </cell>
          <cell r="H2703" t="e">
            <v>#N/A</v>
          </cell>
          <cell r="J2703">
            <v>14.620561002234901</v>
          </cell>
        </row>
        <row r="2704">
          <cell r="D2704" t="str">
            <v>Moldova, Republic of</v>
          </cell>
          <cell r="H2704" t="e">
            <v>#N/A</v>
          </cell>
          <cell r="J2704">
            <v>2.4880143779617399</v>
          </cell>
        </row>
        <row r="2705">
          <cell r="D2705" t="str">
            <v>Ukraine</v>
          </cell>
          <cell r="H2705" t="str">
            <v>Power</v>
          </cell>
          <cell r="J2705">
            <v>87543.402153628995</v>
          </cell>
        </row>
        <row r="2706">
          <cell r="D2706" t="str">
            <v>Ukraine</v>
          </cell>
          <cell r="H2706" t="str">
            <v>Industry (incl. Cement Process)</v>
          </cell>
          <cell r="J2706">
            <v>3406.7229551594901</v>
          </cell>
        </row>
        <row r="2707">
          <cell r="D2707" t="str">
            <v>Ukraine</v>
          </cell>
          <cell r="H2707" t="str">
            <v>Industry (incl. Cement Process)</v>
          </cell>
          <cell r="J2707">
            <v>31450.406654270399</v>
          </cell>
        </row>
        <row r="2708">
          <cell r="D2708" t="str">
            <v>Ukraine</v>
          </cell>
          <cell r="H2708" t="str">
            <v>Domestic aviation</v>
          </cell>
          <cell r="J2708" t="str">
            <v>NULL</v>
          </cell>
        </row>
        <row r="2709">
          <cell r="D2709" t="str">
            <v>Ukraine</v>
          </cell>
          <cell r="H2709" t="str">
            <v>Ground Transport</v>
          </cell>
          <cell r="J2709">
            <v>19834.3458682893</v>
          </cell>
        </row>
        <row r="2710">
          <cell r="D2710" t="str">
            <v>Ukraine</v>
          </cell>
          <cell r="H2710" t="str">
            <v>Ground Transport</v>
          </cell>
          <cell r="J2710">
            <v>425.65846263919002</v>
          </cell>
        </row>
        <row r="2711">
          <cell r="D2711" t="str">
            <v>Ukraine</v>
          </cell>
          <cell r="H2711" t="str">
            <v>Ground Transport</v>
          </cell>
          <cell r="J2711">
            <v>145.09817477092901</v>
          </cell>
        </row>
        <row r="2712">
          <cell r="D2712" t="str">
            <v>Ukraine</v>
          </cell>
          <cell r="H2712" t="str">
            <v>Ground Transport</v>
          </cell>
          <cell r="J2712">
            <v>3153.8258867959298</v>
          </cell>
        </row>
        <row r="2713">
          <cell r="D2713" t="str">
            <v>Ukraine</v>
          </cell>
          <cell r="H2713" t="str">
            <v>Residential</v>
          </cell>
          <cell r="J2713">
            <v>28716.546072001202</v>
          </cell>
        </row>
        <row r="2714">
          <cell r="D2714" t="str">
            <v>Ukraine</v>
          </cell>
          <cell r="H2714" t="str">
            <v>Industry (incl. Cement Process)</v>
          </cell>
          <cell r="J2714">
            <v>56.807912183417997</v>
          </cell>
        </row>
        <row r="2715">
          <cell r="D2715" t="str">
            <v>Ukraine</v>
          </cell>
          <cell r="H2715" t="e">
            <v>#N/A</v>
          </cell>
          <cell r="J2715">
            <v>265.78327336779302</v>
          </cell>
        </row>
        <row r="2716">
          <cell r="D2716" t="str">
            <v>Ukraine</v>
          </cell>
          <cell r="H2716" t="e">
            <v>#N/A</v>
          </cell>
          <cell r="J2716">
            <v>11.163892511698499</v>
          </cell>
        </row>
        <row r="2717">
          <cell r="D2717" t="str">
            <v>Ukraine</v>
          </cell>
          <cell r="H2717" t="e">
            <v>#N/A</v>
          </cell>
          <cell r="J2717">
            <v>294.35078041301398</v>
          </cell>
        </row>
        <row r="2718">
          <cell r="D2718" t="str">
            <v>Ukraine</v>
          </cell>
          <cell r="H2718" t="str">
            <v>Industry (incl. Cement Process)</v>
          </cell>
          <cell r="J2718">
            <v>4461.46</v>
          </cell>
        </row>
        <row r="2719">
          <cell r="D2719" t="str">
            <v>Ukraine</v>
          </cell>
          <cell r="H2719" t="e">
            <v>#N/A</v>
          </cell>
          <cell r="J2719">
            <v>2145</v>
          </cell>
        </row>
        <row r="2720">
          <cell r="D2720" t="str">
            <v>Ukraine</v>
          </cell>
          <cell r="H2720" t="e">
            <v>#N/A</v>
          </cell>
          <cell r="J2720">
            <v>3772.7040427912998</v>
          </cell>
        </row>
        <row r="2721">
          <cell r="D2721" t="str">
            <v>Ukraine</v>
          </cell>
          <cell r="H2721" t="e">
            <v>#N/A</v>
          </cell>
          <cell r="J2721">
            <v>170.01935207262801</v>
          </cell>
        </row>
        <row r="2722">
          <cell r="D2722" t="str">
            <v>Ukraine</v>
          </cell>
          <cell r="H2722" t="e">
            <v>#N/A</v>
          </cell>
          <cell r="J2722">
            <v>127.117000627846</v>
          </cell>
        </row>
        <row r="2723">
          <cell r="D2723" t="str">
            <v>Ukraine</v>
          </cell>
          <cell r="H2723" t="e">
            <v>#N/A</v>
          </cell>
          <cell r="J2723">
            <v>3531.2283671424698</v>
          </cell>
        </row>
        <row r="2724">
          <cell r="D2724" t="str">
            <v>Ukraine</v>
          </cell>
          <cell r="H2724" t="e">
            <v>#N/A</v>
          </cell>
          <cell r="J2724">
            <v>4370.1264817802603</v>
          </cell>
        </row>
        <row r="2725">
          <cell r="D2725" t="str">
            <v>Ukraine</v>
          </cell>
          <cell r="H2725" t="e">
            <v>#N/A</v>
          </cell>
          <cell r="J2725">
            <v>86.4231557419171</v>
          </cell>
        </row>
        <row r="2726">
          <cell r="D2726" t="str">
            <v>Ukraine</v>
          </cell>
          <cell r="H2726" t="e">
            <v>#N/A</v>
          </cell>
          <cell r="J2726">
            <v>448.90668621312301</v>
          </cell>
        </row>
        <row r="2727">
          <cell r="D2727" t="str">
            <v>Ukraine</v>
          </cell>
          <cell r="H2727" t="e">
            <v>#N/A</v>
          </cell>
          <cell r="J2727">
            <v>17.517758010507201</v>
          </cell>
        </row>
        <row r="2728">
          <cell r="D2728" t="str">
            <v>Ukraine</v>
          </cell>
          <cell r="H2728" t="e">
            <v>#N/A</v>
          </cell>
          <cell r="J2728">
            <v>436.24145236538197</v>
          </cell>
        </row>
        <row r="2729">
          <cell r="D2729" t="str">
            <v>Ukraine</v>
          </cell>
          <cell r="H2729" t="e">
            <v>#N/A</v>
          </cell>
          <cell r="J2729">
            <v>464.02740523647998</v>
          </cell>
        </row>
        <row r="2730">
          <cell r="D2730" t="str">
            <v>Ukraine</v>
          </cell>
          <cell r="H2730" t="e">
            <v>#N/A</v>
          </cell>
          <cell r="J2730">
            <v>1504.16768317428</v>
          </cell>
        </row>
        <row r="2731">
          <cell r="D2731" t="str">
            <v>Ukraine</v>
          </cell>
          <cell r="H2731" t="e">
            <v>#N/A</v>
          </cell>
          <cell r="J2731" t="str">
            <v>NULL</v>
          </cell>
        </row>
        <row r="2732">
          <cell r="D2732" t="str">
            <v>Kazakhstan</v>
          </cell>
          <cell r="H2732" t="str">
            <v>Power</v>
          </cell>
          <cell r="J2732">
            <v>110856.77138301601</v>
          </cell>
        </row>
        <row r="2733">
          <cell r="D2733" t="str">
            <v>Kazakhstan</v>
          </cell>
          <cell r="H2733" t="str">
            <v>Industry (incl. Cement Process)</v>
          </cell>
          <cell r="J2733">
            <v>60308.930832902101</v>
          </cell>
        </row>
        <row r="2734">
          <cell r="D2734" t="str">
            <v>Kazakhstan</v>
          </cell>
          <cell r="H2734" t="str">
            <v>Industry (incl. Cement Process)</v>
          </cell>
          <cell r="J2734">
            <v>65841.900869955804</v>
          </cell>
        </row>
        <row r="2735">
          <cell r="D2735" t="str">
            <v>Kazakhstan</v>
          </cell>
          <cell r="H2735" t="str">
            <v>Domestic aviation</v>
          </cell>
          <cell r="J2735">
            <v>144.31154098184999</v>
          </cell>
        </row>
        <row r="2736">
          <cell r="D2736" t="str">
            <v>Kazakhstan</v>
          </cell>
          <cell r="H2736" t="str">
            <v>Ground Transport</v>
          </cell>
          <cell r="J2736">
            <v>15883.0319957054</v>
          </cell>
        </row>
        <row r="2737">
          <cell r="D2737" t="str">
            <v>Kazakhstan</v>
          </cell>
          <cell r="H2737" t="str">
            <v>Ground Transport</v>
          </cell>
          <cell r="J2737">
            <v>218.999827777429</v>
          </cell>
        </row>
        <row r="2738">
          <cell r="D2738" t="str">
            <v>Kazakhstan</v>
          </cell>
          <cell r="H2738" t="str">
            <v>Ground Transport</v>
          </cell>
          <cell r="J2738">
            <v>22.9012692672285</v>
          </cell>
        </row>
        <row r="2739">
          <cell r="D2739" t="str">
            <v>Kazakhstan</v>
          </cell>
          <cell r="H2739" t="str">
            <v>Ground Transport</v>
          </cell>
          <cell r="J2739">
            <v>923.01740140941899</v>
          </cell>
        </row>
        <row r="2740">
          <cell r="D2740" t="str">
            <v>Kazakhstan</v>
          </cell>
          <cell r="H2740" t="str">
            <v>Residential</v>
          </cell>
          <cell r="J2740">
            <v>21245.915448306401</v>
          </cell>
        </row>
        <row r="2741">
          <cell r="D2741" t="str">
            <v>Kazakhstan</v>
          </cell>
          <cell r="H2741" t="str">
            <v>Industry (incl. Cement Process)</v>
          </cell>
          <cell r="J2741" t="str">
            <v>NULL</v>
          </cell>
        </row>
        <row r="2742">
          <cell r="D2742" t="str">
            <v>Kazakhstan</v>
          </cell>
          <cell r="H2742" t="e">
            <v>#N/A</v>
          </cell>
          <cell r="J2742">
            <v>10501.2140510513</v>
          </cell>
        </row>
        <row r="2743">
          <cell r="D2743" t="str">
            <v>Kazakhstan</v>
          </cell>
          <cell r="H2743" t="e">
            <v>#N/A</v>
          </cell>
          <cell r="J2743">
            <v>9188.7601452218496</v>
          </cell>
        </row>
        <row r="2744">
          <cell r="D2744" t="str">
            <v>Kazakhstan</v>
          </cell>
          <cell r="H2744" t="str">
            <v>Industry (incl. Cement Process)</v>
          </cell>
          <cell r="J2744">
            <v>4550.74</v>
          </cell>
        </row>
        <row r="2745">
          <cell r="D2745" t="str">
            <v>Kazakhstan</v>
          </cell>
          <cell r="H2745" t="e">
            <v>#N/A</v>
          </cell>
          <cell r="J2745">
            <v>720</v>
          </cell>
        </row>
        <row r="2746">
          <cell r="D2746" t="str">
            <v>Kazakhstan</v>
          </cell>
          <cell r="H2746" t="e">
            <v>#N/A</v>
          </cell>
          <cell r="J2746">
            <v>3089.15260995365</v>
          </cell>
        </row>
        <row r="2747">
          <cell r="D2747" t="str">
            <v>Kazakhstan</v>
          </cell>
          <cell r="H2747" t="e">
            <v>#N/A</v>
          </cell>
          <cell r="J2747">
            <v>268.78795635304601</v>
          </cell>
        </row>
        <row r="2748">
          <cell r="D2748" t="str">
            <v>Kazakhstan</v>
          </cell>
          <cell r="H2748" t="e">
            <v>#N/A</v>
          </cell>
          <cell r="J2748">
            <v>8.0012165530476391</v>
          </cell>
        </row>
        <row r="2749">
          <cell r="D2749" t="str">
            <v>Kazakhstan</v>
          </cell>
          <cell r="H2749" t="e">
            <v>#N/A</v>
          </cell>
          <cell r="J2749">
            <v>677.05357968715498</v>
          </cell>
        </row>
        <row r="2750">
          <cell r="D2750" t="str">
            <v>Kazakhstan</v>
          </cell>
          <cell r="H2750" t="e">
            <v>#N/A</v>
          </cell>
          <cell r="J2750">
            <v>4200.6600806547503</v>
          </cell>
        </row>
        <row r="2751">
          <cell r="D2751" t="str">
            <v>Kazakhstan</v>
          </cell>
          <cell r="H2751" t="e">
            <v>#N/A</v>
          </cell>
          <cell r="J2751" t="str">
            <v>NULL</v>
          </cell>
        </row>
        <row r="2752">
          <cell r="D2752" t="str">
            <v>Kazakhstan</v>
          </cell>
          <cell r="H2752" t="e">
            <v>#N/A</v>
          </cell>
          <cell r="J2752">
            <v>82.968449401230501</v>
          </cell>
        </row>
        <row r="2753">
          <cell r="D2753" t="str">
            <v>Kazakhstan</v>
          </cell>
          <cell r="H2753" t="e">
            <v>#N/A</v>
          </cell>
          <cell r="J2753">
            <v>1.2852138239999999</v>
          </cell>
        </row>
        <row r="2754">
          <cell r="D2754" t="str">
            <v>Kazakhstan</v>
          </cell>
          <cell r="H2754" t="e">
            <v>#N/A</v>
          </cell>
          <cell r="J2754">
            <v>508.09707608877397</v>
          </cell>
        </row>
        <row r="2755">
          <cell r="D2755" t="str">
            <v>Kazakhstan</v>
          </cell>
          <cell r="H2755" t="e">
            <v>#N/A</v>
          </cell>
          <cell r="J2755">
            <v>12.466699999999999</v>
          </cell>
        </row>
        <row r="2756">
          <cell r="D2756" t="str">
            <v>Kyrgyzstan</v>
          </cell>
          <cell r="H2756" t="str">
            <v>Power</v>
          </cell>
          <cell r="J2756">
            <v>2293.4755472566299</v>
          </cell>
        </row>
        <row r="2757">
          <cell r="D2757" t="str">
            <v>Kyrgyzstan</v>
          </cell>
          <cell r="H2757" t="str">
            <v>Industry (incl. Cement Process)</v>
          </cell>
          <cell r="J2757">
            <v>16.757865133921101</v>
          </cell>
        </row>
        <row r="2758">
          <cell r="D2758" t="str">
            <v>Kyrgyzstan</v>
          </cell>
          <cell r="H2758" t="str">
            <v>Industry (incl. Cement Process)</v>
          </cell>
          <cell r="J2758">
            <v>941.24053072871095</v>
          </cell>
        </row>
        <row r="2759">
          <cell r="D2759" t="str">
            <v>Kyrgyzstan</v>
          </cell>
          <cell r="H2759" t="str">
            <v>Domestic aviation</v>
          </cell>
          <cell r="J2759">
            <v>5.60545172810777</v>
          </cell>
        </row>
        <row r="2760">
          <cell r="D2760" t="str">
            <v>Kyrgyzstan</v>
          </cell>
          <cell r="H2760" t="str">
            <v>Ground Transport</v>
          </cell>
          <cell r="J2760">
            <v>2966.4590605793801</v>
          </cell>
        </row>
        <row r="2761">
          <cell r="D2761" t="str">
            <v>Kyrgyzstan</v>
          </cell>
          <cell r="H2761" t="str">
            <v>Ground Transport</v>
          </cell>
          <cell r="J2761">
            <v>2.9046450577085698</v>
          </cell>
        </row>
        <row r="2762">
          <cell r="D2762" t="str">
            <v>Kyrgyzstan</v>
          </cell>
          <cell r="H2762" t="str">
            <v>Residential</v>
          </cell>
          <cell r="J2762">
            <v>3064.4066365062699</v>
          </cell>
        </row>
        <row r="2763">
          <cell r="D2763" t="str">
            <v>Kyrgyzstan</v>
          </cell>
          <cell r="H2763" t="str">
            <v>Industry (incl. Cement Process)</v>
          </cell>
          <cell r="J2763">
            <v>37.422636324896501</v>
          </cell>
        </row>
        <row r="2764">
          <cell r="D2764" t="str">
            <v>Kyrgyzstan</v>
          </cell>
          <cell r="H2764" t="e">
            <v>#N/A</v>
          </cell>
          <cell r="J2764" t="str">
            <v>NULL</v>
          </cell>
        </row>
        <row r="2765">
          <cell r="D2765" t="str">
            <v>Kyrgyzstan</v>
          </cell>
          <cell r="H2765" t="e">
            <v>#N/A</v>
          </cell>
          <cell r="J2765" t="str">
            <v>NULL</v>
          </cell>
        </row>
        <row r="2766">
          <cell r="D2766" t="str">
            <v>Kyrgyzstan</v>
          </cell>
          <cell r="H2766" t="e">
            <v>#N/A</v>
          </cell>
          <cell r="J2766" t="str">
            <v>NULL</v>
          </cell>
        </row>
        <row r="2767">
          <cell r="D2767" t="str">
            <v>Kyrgyzstan</v>
          </cell>
          <cell r="H2767" t="str">
            <v>Industry (incl. Cement Process)</v>
          </cell>
          <cell r="J2767">
            <v>637.21100000000001</v>
          </cell>
        </row>
        <row r="2768">
          <cell r="D2768" t="str">
            <v>Kyrgyzstan</v>
          </cell>
          <cell r="H2768" t="e">
            <v>#N/A</v>
          </cell>
          <cell r="J2768">
            <v>7.5</v>
          </cell>
        </row>
        <row r="2769">
          <cell r="D2769" t="str">
            <v>Kyrgyzstan</v>
          </cell>
          <cell r="H2769" t="e">
            <v>#N/A</v>
          </cell>
          <cell r="J2769">
            <v>0.30386671922264802</v>
          </cell>
        </row>
        <row r="2770">
          <cell r="D2770" t="str">
            <v>Kyrgyzstan</v>
          </cell>
          <cell r="H2770" t="e">
            <v>#N/A</v>
          </cell>
          <cell r="J2770">
            <v>5.8684E-2</v>
          </cell>
        </row>
        <row r="2771">
          <cell r="D2771" t="str">
            <v>Kyrgyzstan</v>
          </cell>
          <cell r="H2771" t="e">
            <v>#N/A</v>
          </cell>
          <cell r="J2771">
            <v>1.2347999999999999</v>
          </cell>
        </row>
        <row r="2772">
          <cell r="D2772" t="str">
            <v>Kyrgyzstan</v>
          </cell>
          <cell r="H2772" t="e">
            <v>#N/A</v>
          </cell>
          <cell r="J2772">
            <v>24.5750630838007</v>
          </cell>
        </row>
        <row r="2773">
          <cell r="D2773" t="str">
            <v>Kyrgyzstan</v>
          </cell>
          <cell r="H2773" t="e">
            <v>#N/A</v>
          </cell>
          <cell r="J2773">
            <v>133.47250040015001</v>
          </cell>
        </row>
        <row r="2774">
          <cell r="D2774" t="str">
            <v>Kyrgyzstan</v>
          </cell>
          <cell r="H2774" t="e">
            <v>#N/A</v>
          </cell>
          <cell r="J2774" t="str">
            <v>NULL</v>
          </cell>
        </row>
        <row r="2775">
          <cell r="D2775" t="str">
            <v>Tajikistan</v>
          </cell>
          <cell r="H2775" t="str">
            <v>Power</v>
          </cell>
          <cell r="J2775">
            <v>595.17056156881301</v>
          </cell>
        </row>
        <row r="2776">
          <cell r="D2776" t="str">
            <v>Tajikistan</v>
          </cell>
          <cell r="H2776" t="str">
            <v>Industry (incl. Cement Process)</v>
          </cell>
          <cell r="J2776">
            <v>19.756290271054301</v>
          </cell>
        </row>
        <row r="2777">
          <cell r="D2777" t="str">
            <v>Tajikistan</v>
          </cell>
          <cell r="H2777" t="str">
            <v>Industry (incl. Cement Process)</v>
          </cell>
          <cell r="J2777">
            <v>5.7381849732455796</v>
          </cell>
        </row>
        <row r="2778">
          <cell r="D2778" t="str">
            <v>Tajikistan</v>
          </cell>
          <cell r="H2778" t="str">
            <v>Ground Transport</v>
          </cell>
          <cell r="J2778">
            <v>2102.47674921097</v>
          </cell>
        </row>
        <row r="2779">
          <cell r="D2779" t="str">
            <v>Tajikistan</v>
          </cell>
          <cell r="H2779" t="str">
            <v>Residential</v>
          </cell>
          <cell r="J2779">
            <v>2059.9287382809098</v>
          </cell>
        </row>
        <row r="2780">
          <cell r="D2780" t="str">
            <v>Tajikistan</v>
          </cell>
          <cell r="H2780" t="e">
            <v>#N/A</v>
          </cell>
          <cell r="J2780" t="str">
            <v>NULL</v>
          </cell>
        </row>
        <row r="2781">
          <cell r="D2781" t="str">
            <v>Tajikistan</v>
          </cell>
          <cell r="H2781" t="str">
            <v>Industry (incl. Cement Process)</v>
          </cell>
          <cell r="J2781">
            <v>673.02099999999996</v>
          </cell>
        </row>
        <row r="2782">
          <cell r="D2782" t="str">
            <v>Tajikistan</v>
          </cell>
          <cell r="H2782" t="e">
            <v>#N/A</v>
          </cell>
          <cell r="J2782">
            <v>30</v>
          </cell>
        </row>
        <row r="2783">
          <cell r="D2783" t="str">
            <v>Tajikistan</v>
          </cell>
          <cell r="H2783" t="e">
            <v>#N/A</v>
          </cell>
          <cell r="J2783">
            <v>0.43676536969917801</v>
          </cell>
        </row>
        <row r="2784">
          <cell r="D2784" t="str">
            <v>Tajikistan</v>
          </cell>
          <cell r="H2784" t="e">
            <v>#N/A</v>
          </cell>
          <cell r="J2784">
            <v>3.8835000000000001E-2</v>
          </cell>
        </row>
        <row r="2785">
          <cell r="D2785" t="str">
            <v>Tajikistan</v>
          </cell>
          <cell r="H2785" t="e">
            <v>#N/A</v>
          </cell>
          <cell r="J2785">
            <v>296.64</v>
          </cell>
        </row>
        <row r="2786">
          <cell r="D2786" t="str">
            <v>Tajikistan</v>
          </cell>
          <cell r="H2786" t="e">
            <v>#N/A</v>
          </cell>
          <cell r="J2786">
            <v>13.8692736</v>
          </cell>
        </row>
        <row r="2787">
          <cell r="D2787" t="str">
            <v>Tajikistan</v>
          </cell>
          <cell r="H2787" t="e">
            <v>#N/A</v>
          </cell>
          <cell r="J2787">
            <v>19.946401236138499</v>
          </cell>
        </row>
        <row r="2788">
          <cell r="D2788" t="str">
            <v>Tajikistan</v>
          </cell>
          <cell r="H2788" t="e">
            <v>#N/A</v>
          </cell>
          <cell r="J2788">
            <v>108.249282600078</v>
          </cell>
        </row>
        <row r="2789">
          <cell r="D2789" t="str">
            <v>Tajikistan</v>
          </cell>
          <cell r="H2789" t="e">
            <v>#N/A</v>
          </cell>
          <cell r="J2789">
            <v>1.2470077825218</v>
          </cell>
        </row>
        <row r="2790">
          <cell r="D2790" t="str">
            <v>Turkmenistan</v>
          </cell>
          <cell r="H2790" t="str">
            <v>Power</v>
          </cell>
          <cell r="J2790">
            <v>24419.306588653199</v>
          </cell>
        </row>
        <row r="2791">
          <cell r="D2791" t="str">
            <v>Turkmenistan</v>
          </cell>
          <cell r="H2791" t="str">
            <v>Industry (incl. Cement Process)</v>
          </cell>
          <cell r="J2791">
            <v>6026.4737878446704</v>
          </cell>
        </row>
        <row r="2792">
          <cell r="D2792" t="str">
            <v>Turkmenistan</v>
          </cell>
          <cell r="H2792" t="str">
            <v>Industry (incl. Cement Process)</v>
          </cell>
          <cell r="J2792">
            <v>2768.6025579895099</v>
          </cell>
        </row>
        <row r="2793">
          <cell r="D2793" t="str">
            <v>Turkmenistan</v>
          </cell>
          <cell r="H2793" t="str">
            <v>Ground Transport</v>
          </cell>
          <cell r="J2793">
            <v>8282.9425053037103</v>
          </cell>
        </row>
        <row r="2794">
          <cell r="D2794" t="str">
            <v>Turkmenistan</v>
          </cell>
          <cell r="H2794" t="str">
            <v>Ground Transport</v>
          </cell>
          <cell r="J2794">
            <v>4585.1869730726303</v>
          </cell>
        </row>
        <row r="2795">
          <cell r="D2795" t="str">
            <v>Turkmenistan</v>
          </cell>
          <cell r="H2795" t="str">
            <v>Residential</v>
          </cell>
          <cell r="J2795">
            <v>32814.479211534897</v>
          </cell>
        </row>
        <row r="2796">
          <cell r="D2796" t="str">
            <v>Turkmenistan</v>
          </cell>
          <cell r="H2796" t="e">
            <v>#N/A</v>
          </cell>
          <cell r="J2796">
            <v>2523.8883129396199</v>
          </cell>
        </row>
        <row r="2797">
          <cell r="D2797" t="str">
            <v>Turkmenistan</v>
          </cell>
          <cell r="H2797" t="str">
            <v>Industry (incl. Cement Process)</v>
          </cell>
          <cell r="J2797">
            <v>1730.63</v>
          </cell>
        </row>
        <row r="2798">
          <cell r="D2798" t="str">
            <v>Turkmenistan</v>
          </cell>
          <cell r="H2798" t="e">
            <v>#N/A</v>
          </cell>
          <cell r="J2798">
            <v>15</v>
          </cell>
        </row>
        <row r="2799">
          <cell r="D2799" t="str">
            <v>Turkmenistan</v>
          </cell>
          <cell r="H2799" t="e">
            <v>#N/A</v>
          </cell>
          <cell r="J2799">
            <v>0.273529555086022</v>
          </cell>
        </row>
        <row r="2800">
          <cell r="D2800" t="str">
            <v>Turkmenistan</v>
          </cell>
          <cell r="H2800" t="e">
            <v>#N/A</v>
          </cell>
          <cell r="J2800">
            <v>524.49666100000002</v>
          </cell>
        </row>
        <row r="2801">
          <cell r="D2801" t="str">
            <v>Turkmenistan</v>
          </cell>
          <cell r="H2801" t="e">
            <v>#N/A</v>
          </cell>
          <cell r="J2801">
            <v>30.482722787179501</v>
          </cell>
        </row>
        <row r="2802">
          <cell r="D2802" t="str">
            <v>Turkmenistan</v>
          </cell>
          <cell r="H2802" t="e">
            <v>#N/A</v>
          </cell>
          <cell r="J2802">
            <v>162.321803000394</v>
          </cell>
        </row>
        <row r="2803">
          <cell r="D2803" t="str">
            <v>Turkmenistan</v>
          </cell>
          <cell r="H2803" t="e">
            <v>#N/A</v>
          </cell>
          <cell r="J2803">
            <v>257.89412704266903</v>
          </cell>
        </row>
        <row r="2804">
          <cell r="D2804" t="str">
            <v>Uzbekistan</v>
          </cell>
          <cell r="H2804" t="str">
            <v>Power</v>
          </cell>
          <cell r="J2804">
            <v>36777.437454698098</v>
          </cell>
        </row>
        <row r="2805">
          <cell r="D2805" t="str">
            <v>Uzbekistan</v>
          </cell>
          <cell r="H2805" t="str">
            <v>Industry (incl. Cement Process)</v>
          </cell>
          <cell r="J2805">
            <v>2790.41608936388</v>
          </cell>
        </row>
        <row r="2806">
          <cell r="D2806" t="str">
            <v>Uzbekistan</v>
          </cell>
          <cell r="H2806" t="str">
            <v>Industry (incl. Cement Process)</v>
          </cell>
          <cell r="J2806">
            <v>12598.7098516939</v>
          </cell>
        </row>
        <row r="2807">
          <cell r="D2807" t="str">
            <v>Uzbekistan</v>
          </cell>
          <cell r="H2807" t="str">
            <v>Domestic aviation</v>
          </cell>
          <cell r="J2807">
            <v>311.76914010787698</v>
          </cell>
        </row>
        <row r="2808">
          <cell r="D2808" t="str">
            <v>Uzbekistan</v>
          </cell>
          <cell r="H2808" t="str">
            <v>Ground Transport</v>
          </cell>
          <cell r="J2808">
            <v>3683.3662514826701</v>
          </cell>
        </row>
        <row r="2809">
          <cell r="D2809" t="str">
            <v>Uzbekistan</v>
          </cell>
          <cell r="H2809" t="str">
            <v>Ground Transport</v>
          </cell>
          <cell r="J2809">
            <v>141.97921469997399</v>
          </cell>
        </row>
        <row r="2810">
          <cell r="D2810" t="str">
            <v>Uzbekistan</v>
          </cell>
          <cell r="H2810" t="str">
            <v>Ground Transport</v>
          </cell>
          <cell r="J2810">
            <v>2317.0483551648199</v>
          </cell>
        </row>
        <row r="2811">
          <cell r="D2811" t="str">
            <v>Uzbekistan</v>
          </cell>
          <cell r="H2811" t="str">
            <v>Residential</v>
          </cell>
          <cell r="J2811">
            <v>33672.564103156401</v>
          </cell>
        </row>
        <row r="2812">
          <cell r="D2812" t="str">
            <v>Uzbekistan</v>
          </cell>
          <cell r="H2812" t="e">
            <v>#N/A</v>
          </cell>
          <cell r="J2812" t="str">
            <v>NULL</v>
          </cell>
        </row>
        <row r="2813">
          <cell r="D2813" t="str">
            <v>Uzbekistan</v>
          </cell>
          <cell r="H2813" t="e">
            <v>#N/A</v>
          </cell>
          <cell r="J2813">
            <v>1133.8355321515701</v>
          </cell>
        </row>
        <row r="2814">
          <cell r="D2814" t="str">
            <v>Uzbekistan</v>
          </cell>
          <cell r="H2814" t="str">
            <v>Industry (incl. Cement Process)</v>
          </cell>
          <cell r="J2814">
            <v>4103.8599999999997</v>
          </cell>
        </row>
        <row r="2815">
          <cell r="D2815" t="str">
            <v>Uzbekistan</v>
          </cell>
          <cell r="H2815" t="e">
            <v>#N/A</v>
          </cell>
          <cell r="J2815">
            <v>210</v>
          </cell>
        </row>
        <row r="2816">
          <cell r="D2816" t="str">
            <v>Uzbekistan</v>
          </cell>
          <cell r="H2816" t="e">
            <v>#N/A</v>
          </cell>
          <cell r="J2816">
            <v>38.880000000000003</v>
          </cell>
        </row>
        <row r="2817">
          <cell r="D2817" t="str">
            <v>Uzbekistan</v>
          </cell>
          <cell r="H2817" t="e">
            <v>#N/A</v>
          </cell>
          <cell r="J2817">
            <v>1.5276639789661499</v>
          </cell>
        </row>
        <row r="2818">
          <cell r="D2818" t="str">
            <v>Uzbekistan</v>
          </cell>
          <cell r="H2818" t="e">
            <v>#N/A</v>
          </cell>
          <cell r="J2818">
            <v>2857.6954398473299</v>
          </cell>
        </row>
        <row r="2819">
          <cell r="D2819" t="str">
            <v>Uzbekistan</v>
          </cell>
          <cell r="H2819" t="e">
            <v>#N/A</v>
          </cell>
          <cell r="J2819">
            <v>54.199450416161298</v>
          </cell>
        </row>
        <row r="2820">
          <cell r="D2820" t="str">
            <v>Uzbekistan</v>
          </cell>
          <cell r="H2820" t="e">
            <v>#N/A</v>
          </cell>
          <cell r="J2820">
            <v>25.539301318666102</v>
          </cell>
        </row>
        <row r="2821">
          <cell r="D2821" t="str">
            <v>Uzbekistan</v>
          </cell>
          <cell r="H2821" t="e">
            <v>#N/A</v>
          </cell>
          <cell r="J2821">
            <v>115.131005272336</v>
          </cell>
        </row>
        <row r="2822">
          <cell r="D2822" t="str">
            <v>Uzbekistan</v>
          </cell>
          <cell r="H2822" t="e">
            <v>#N/A</v>
          </cell>
          <cell r="J2822">
            <v>611.16481602231204</v>
          </cell>
        </row>
        <row r="2823">
          <cell r="D2823" t="str">
            <v>Uzbekistan</v>
          </cell>
          <cell r="H2823" t="e">
            <v>#N/A</v>
          </cell>
          <cell r="J2823">
            <v>452.19094761089298</v>
          </cell>
        </row>
        <row r="2824">
          <cell r="D2824" t="str">
            <v>Armenia</v>
          </cell>
          <cell r="H2824" t="str">
            <v>Power</v>
          </cell>
          <cell r="J2824">
            <v>1310.8377297683801</v>
          </cell>
        </row>
        <row r="2825">
          <cell r="D2825" t="str">
            <v>Armenia</v>
          </cell>
          <cell r="H2825" t="str">
            <v>Industry (incl. Cement Process)</v>
          </cell>
          <cell r="J2825">
            <v>454.42792831217599</v>
          </cell>
        </row>
        <row r="2826">
          <cell r="D2826" t="str">
            <v>Armenia</v>
          </cell>
          <cell r="H2826" t="str">
            <v>Ground Transport</v>
          </cell>
          <cell r="J2826">
            <v>1720.4854711811299</v>
          </cell>
        </row>
        <row r="2827">
          <cell r="D2827" t="str">
            <v>Armenia</v>
          </cell>
          <cell r="H2827" t="str">
            <v>Ground Transport</v>
          </cell>
          <cell r="J2827">
            <v>8.8602318316299407</v>
          </cell>
        </row>
        <row r="2828">
          <cell r="D2828" t="str">
            <v>Armenia</v>
          </cell>
          <cell r="H2828" t="str">
            <v>Residential</v>
          </cell>
          <cell r="J2828">
            <v>2031.9799242689</v>
          </cell>
        </row>
        <row r="2829">
          <cell r="D2829" t="str">
            <v>Armenia</v>
          </cell>
          <cell r="H2829" t="str">
            <v>Industry (incl. Cement Process)</v>
          </cell>
          <cell r="J2829">
            <v>132.446</v>
          </cell>
        </row>
        <row r="2830">
          <cell r="D2830" t="str">
            <v>Armenia</v>
          </cell>
          <cell r="H2830" t="e">
            <v>#N/A</v>
          </cell>
          <cell r="J2830" t="str">
            <v>NULL</v>
          </cell>
        </row>
        <row r="2831">
          <cell r="D2831" t="str">
            <v>Armenia</v>
          </cell>
          <cell r="H2831" t="e">
            <v>#N/A</v>
          </cell>
          <cell r="J2831">
            <v>0.151506458434844</v>
          </cell>
        </row>
        <row r="2832">
          <cell r="D2832" t="str">
            <v>Armenia</v>
          </cell>
          <cell r="H2832" t="e">
            <v>#N/A</v>
          </cell>
          <cell r="J2832">
            <v>5.7820999999999997E-2</v>
          </cell>
        </row>
        <row r="2833">
          <cell r="D2833" t="str">
            <v>Armenia</v>
          </cell>
          <cell r="H2833" t="e">
            <v>#N/A</v>
          </cell>
          <cell r="J2833" t="str">
            <v>NULL</v>
          </cell>
        </row>
        <row r="2834">
          <cell r="D2834" t="str">
            <v>Armenia</v>
          </cell>
          <cell r="H2834" t="e">
            <v>#N/A</v>
          </cell>
          <cell r="J2834">
            <v>3.6149841083333301</v>
          </cell>
        </row>
        <row r="2835">
          <cell r="D2835" t="str">
            <v>Armenia</v>
          </cell>
          <cell r="H2835" t="e">
            <v>#N/A</v>
          </cell>
          <cell r="J2835">
            <v>17.3833558960233</v>
          </cell>
        </row>
        <row r="2836">
          <cell r="D2836" t="str">
            <v>Armenia</v>
          </cell>
          <cell r="H2836" t="e">
            <v>#N/A</v>
          </cell>
          <cell r="J2836">
            <v>1.48962E-2</v>
          </cell>
        </row>
        <row r="2837">
          <cell r="D2837" t="str">
            <v>Armenia</v>
          </cell>
          <cell r="H2837" t="e">
            <v>#N/A</v>
          </cell>
          <cell r="J2837">
            <v>107.13257280000801</v>
          </cell>
        </row>
        <row r="2838">
          <cell r="D2838" t="str">
            <v>Armenia</v>
          </cell>
          <cell r="H2838" t="e">
            <v>#N/A</v>
          </cell>
          <cell r="J2838">
            <v>0.22</v>
          </cell>
        </row>
        <row r="2839">
          <cell r="D2839" t="str">
            <v>Azerbaijan</v>
          </cell>
          <cell r="H2839" t="str">
            <v>Power</v>
          </cell>
          <cell r="J2839">
            <v>13527.7618132273</v>
          </cell>
        </row>
        <row r="2840">
          <cell r="D2840" t="str">
            <v>Azerbaijan</v>
          </cell>
          <cell r="H2840" t="str">
            <v>Industry (incl. Cement Process)</v>
          </cell>
          <cell r="J2840">
            <v>1858.7979726777601</v>
          </cell>
        </row>
        <row r="2841">
          <cell r="D2841" t="str">
            <v>Azerbaijan</v>
          </cell>
          <cell r="H2841" t="str">
            <v>Industry (incl. Cement Process)</v>
          </cell>
          <cell r="J2841">
            <v>3084.7195184984498</v>
          </cell>
        </row>
        <row r="2842">
          <cell r="D2842" t="str">
            <v>Azerbaijan</v>
          </cell>
          <cell r="H2842" t="str">
            <v>Domestic aviation</v>
          </cell>
          <cell r="J2842">
            <v>605.38845124089903</v>
          </cell>
        </row>
        <row r="2843">
          <cell r="D2843" t="str">
            <v>Azerbaijan</v>
          </cell>
          <cell r="H2843" t="str">
            <v>Ground Transport</v>
          </cell>
          <cell r="J2843">
            <v>5204.1376548469198</v>
          </cell>
        </row>
        <row r="2844">
          <cell r="D2844" t="str">
            <v>Azerbaijan</v>
          </cell>
          <cell r="H2844" t="str">
            <v>Ground Transport</v>
          </cell>
          <cell r="J2844">
            <v>19.7631663751852</v>
          </cell>
        </row>
        <row r="2845">
          <cell r="D2845" t="str">
            <v>Azerbaijan</v>
          </cell>
          <cell r="H2845" t="str">
            <v>Ground Transport</v>
          </cell>
          <cell r="J2845">
            <v>85.443376894867498</v>
          </cell>
        </row>
        <row r="2846">
          <cell r="D2846" t="str">
            <v>Azerbaijan</v>
          </cell>
          <cell r="H2846" t="str">
            <v>Ground Transport</v>
          </cell>
          <cell r="J2846">
            <v>1.1231279786573201</v>
          </cell>
        </row>
        <row r="2847">
          <cell r="D2847" t="str">
            <v>Azerbaijan</v>
          </cell>
          <cell r="H2847" t="str">
            <v>Residential</v>
          </cell>
          <cell r="J2847">
            <v>8435.4330038937005</v>
          </cell>
        </row>
        <row r="2848">
          <cell r="D2848" t="str">
            <v>Azerbaijan</v>
          </cell>
          <cell r="H2848" t="e">
            <v>#N/A</v>
          </cell>
          <cell r="J2848" t="str">
            <v>NULL</v>
          </cell>
        </row>
        <row r="2849">
          <cell r="D2849" t="str">
            <v>Azerbaijan</v>
          </cell>
          <cell r="H2849" t="e">
            <v>#N/A</v>
          </cell>
          <cell r="J2849">
            <v>376.62854020327001</v>
          </cell>
        </row>
        <row r="2850">
          <cell r="D2850" t="str">
            <v>Azerbaijan</v>
          </cell>
          <cell r="H2850" t="str">
            <v>Industry (incl. Cement Process)</v>
          </cell>
          <cell r="J2850">
            <v>1141.98</v>
          </cell>
        </row>
        <row r="2851">
          <cell r="D2851" t="str">
            <v>Azerbaijan</v>
          </cell>
          <cell r="H2851" t="e">
            <v>#N/A</v>
          </cell>
          <cell r="J2851" t="str">
            <v>NULL</v>
          </cell>
        </row>
        <row r="2852">
          <cell r="D2852" t="str">
            <v>Azerbaijan</v>
          </cell>
          <cell r="H2852" t="e">
            <v>#N/A</v>
          </cell>
          <cell r="J2852">
            <v>0.49838362601418501</v>
          </cell>
        </row>
        <row r="2853">
          <cell r="D2853" t="str">
            <v>Azerbaijan</v>
          </cell>
          <cell r="H2853" t="e">
            <v>#N/A</v>
          </cell>
          <cell r="J2853">
            <v>7.6990400000000001</v>
          </cell>
        </row>
        <row r="2854">
          <cell r="D2854" t="str">
            <v>Azerbaijan</v>
          </cell>
          <cell r="H2854" t="e">
            <v>#N/A</v>
          </cell>
          <cell r="J2854">
            <v>92.887861310000005</v>
          </cell>
        </row>
        <row r="2855">
          <cell r="D2855" t="str">
            <v>Azerbaijan</v>
          </cell>
          <cell r="H2855" t="e">
            <v>#N/A</v>
          </cell>
          <cell r="J2855">
            <v>34.327264933837398</v>
          </cell>
        </row>
        <row r="2856">
          <cell r="D2856" t="str">
            <v>Azerbaijan</v>
          </cell>
          <cell r="H2856" t="e">
            <v>#N/A</v>
          </cell>
          <cell r="J2856">
            <v>33.733989605249498</v>
          </cell>
        </row>
        <row r="2857">
          <cell r="D2857" t="str">
            <v>Azerbaijan</v>
          </cell>
          <cell r="H2857" t="e">
            <v>#N/A</v>
          </cell>
          <cell r="J2857">
            <v>0.14441901034218699</v>
          </cell>
        </row>
        <row r="2858">
          <cell r="D2858" t="str">
            <v>Azerbaijan</v>
          </cell>
          <cell r="H2858" t="e">
            <v>#N/A</v>
          </cell>
          <cell r="J2858">
            <v>190.521786603343</v>
          </cell>
        </row>
        <row r="2859">
          <cell r="D2859" t="str">
            <v>Azerbaijan</v>
          </cell>
          <cell r="H2859" t="e">
            <v>#N/A</v>
          </cell>
          <cell r="J2859">
            <v>3.2920204675223301</v>
          </cell>
        </row>
        <row r="2860">
          <cell r="D2860" t="str">
            <v>Georgia</v>
          </cell>
          <cell r="H2860" t="str">
            <v>Power</v>
          </cell>
          <cell r="J2860">
            <v>1126.3358520352299</v>
          </cell>
        </row>
        <row r="2861">
          <cell r="D2861" t="str">
            <v>Georgia</v>
          </cell>
          <cell r="H2861" t="str">
            <v>Industry (incl. Cement Process)</v>
          </cell>
          <cell r="J2861">
            <v>1.70218175354259</v>
          </cell>
        </row>
        <row r="2862">
          <cell r="D2862" t="str">
            <v>Georgia</v>
          </cell>
          <cell r="H2862" t="str">
            <v>Industry (incl. Cement Process)</v>
          </cell>
          <cell r="J2862">
            <v>1670.2558833678399</v>
          </cell>
        </row>
        <row r="2863">
          <cell r="D2863" t="str">
            <v>Georgia</v>
          </cell>
          <cell r="H2863" t="str">
            <v>Domestic aviation</v>
          </cell>
          <cell r="J2863">
            <v>3.0866904840166498</v>
          </cell>
        </row>
        <row r="2864">
          <cell r="D2864" t="str">
            <v>Georgia</v>
          </cell>
          <cell r="H2864" t="str">
            <v>Ground Transport</v>
          </cell>
          <cell r="J2864">
            <v>4050.0714578420002</v>
          </cell>
        </row>
        <row r="2865">
          <cell r="D2865" t="str">
            <v>Georgia</v>
          </cell>
          <cell r="H2865" t="str">
            <v>Ground Transport</v>
          </cell>
          <cell r="J2865">
            <v>18.954175481353701</v>
          </cell>
        </row>
        <row r="2866">
          <cell r="D2866" t="str">
            <v>Georgia</v>
          </cell>
          <cell r="H2866" t="str">
            <v>Ground Transport</v>
          </cell>
          <cell r="J2866">
            <v>3.1989368957661202</v>
          </cell>
        </row>
        <row r="2867">
          <cell r="D2867" t="str">
            <v>Georgia</v>
          </cell>
          <cell r="H2867" t="str">
            <v>Ground Transport</v>
          </cell>
          <cell r="J2867" t="str">
            <v>NULL</v>
          </cell>
        </row>
        <row r="2868">
          <cell r="D2868" t="str">
            <v>Georgia</v>
          </cell>
          <cell r="H2868" t="str">
            <v>Residential</v>
          </cell>
          <cell r="J2868">
            <v>2231.4270638023099</v>
          </cell>
        </row>
        <row r="2869">
          <cell r="D2869" t="str">
            <v>Georgia</v>
          </cell>
          <cell r="H2869" t="e">
            <v>#N/A</v>
          </cell>
          <cell r="J2869">
            <v>2.04189142393232E-2</v>
          </cell>
        </row>
        <row r="2870">
          <cell r="D2870" t="str">
            <v>Georgia</v>
          </cell>
          <cell r="H2870" t="str">
            <v>Industry (incl. Cement Process)</v>
          </cell>
          <cell r="J2870">
            <v>894.25400000000002</v>
          </cell>
        </row>
        <row r="2871">
          <cell r="D2871" t="str">
            <v>Georgia</v>
          </cell>
          <cell r="H2871" t="e">
            <v>#N/A</v>
          </cell>
          <cell r="J2871">
            <v>30</v>
          </cell>
        </row>
        <row r="2872">
          <cell r="D2872" t="str">
            <v>Georgia</v>
          </cell>
          <cell r="H2872" t="e">
            <v>#N/A</v>
          </cell>
          <cell r="J2872">
            <v>0.194333151127006</v>
          </cell>
        </row>
        <row r="2873">
          <cell r="D2873" t="str">
            <v>Georgia</v>
          </cell>
          <cell r="H2873" t="e">
            <v>#N/A</v>
          </cell>
          <cell r="J2873">
            <v>382.56127300000003</v>
          </cell>
        </row>
        <row r="2874">
          <cell r="D2874" t="str">
            <v>Georgia</v>
          </cell>
          <cell r="H2874" t="e">
            <v>#N/A</v>
          </cell>
          <cell r="J2874">
            <v>272.86</v>
          </cell>
        </row>
        <row r="2875">
          <cell r="D2875" t="str">
            <v>Georgia</v>
          </cell>
          <cell r="H2875" t="e">
            <v>#N/A</v>
          </cell>
          <cell r="J2875">
            <v>17.432143214876</v>
          </cell>
        </row>
        <row r="2876">
          <cell r="D2876" t="str">
            <v>Georgia</v>
          </cell>
          <cell r="H2876" t="e">
            <v>#N/A</v>
          </cell>
          <cell r="J2876">
            <v>21.5068081099542</v>
          </cell>
        </row>
        <row r="2877">
          <cell r="D2877" t="str">
            <v>Georgia</v>
          </cell>
          <cell r="H2877" t="e">
            <v>#N/A</v>
          </cell>
          <cell r="J2877" t="str">
            <v>NULL</v>
          </cell>
        </row>
        <row r="2878">
          <cell r="D2878" t="str">
            <v>Georgia</v>
          </cell>
          <cell r="H2878" t="e">
            <v>#N/A</v>
          </cell>
          <cell r="J2878">
            <v>141.70193558792801</v>
          </cell>
        </row>
        <row r="2879">
          <cell r="D2879" t="str">
            <v>Georgia</v>
          </cell>
          <cell r="H2879" t="e">
            <v>#N/A</v>
          </cell>
          <cell r="J2879">
            <v>24.477746701924701</v>
          </cell>
        </row>
        <row r="2880">
          <cell r="D2880" t="str">
            <v>Russian Federation</v>
          </cell>
          <cell r="H2880" t="str">
            <v>Power</v>
          </cell>
          <cell r="J2880">
            <v>810793.77829474094</v>
          </cell>
        </row>
        <row r="2881">
          <cell r="D2881" t="str">
            <v>Russian Federation</v>
          </cell>
          <cell r="H2881" t="str">
            <v>Industry (incl. Cement Process)</v>
          </cell>
          <cell r="J2881">
            <v>61501.456141536699</v>
          </cell>
        </row>
        <row r="2882">
          <cell r="D2882" t="str">
            <v>Russian Federation</v>
          </cell>
          <cell r="H2882" t="str">
            <v>Industry (incl. Cement Process)</v>
          </cell>
          <cell r="J2882">
            <v>198404.466358776</v>
          </cell>
        </row>
        <row r="2883">
          <cell r="D2883" t="str">
            <v>Russian Federation</v>
          </cell>
          <cell r="H2883" t="str">
            <v>Domestic aviation</v>
          </cell>
          <cell r="J2883">
            <v>14435.690409708001</v>
          </cell>
        </row>
        <row r="2884">
          <cell r="D2884" t="str">
            <v>Russian Federation</v>
          </cell>
          <cell r="H2884" t="str">
            <v>Ground Transport</v>
          </cell>
          <cell r="J2884">
            <v>145205.40035824501</v>
          </cell>
        </row>
        <row r="2885">
          <cell r="D2885" t="str">
            <v>Russian Federation</v>
          </cell>
          <cell r="H2885" t="str">
            <v>Ground Transport</v>
          </cell>
          <cell r="J2885">
            <v>4717.5095744803302</v>
          </cell>
        </row>
        <row r="2886">
          <cell r="D2886" t="str">
            <v>Russian Federation</v>
          </cell>
          <cell r="H2886" t="str">
            <v>Ground Transport</v>
          </cell>
          <cell r="J2886">
            <v>1712.0459288224999</v>
          </cell>
        </row>
        <row r="2887">
          <cell r="D2887" t="str">
            <v>Russian Federation</v>
          </cell>
          <cell r="H2887" t="str">
            <v>Ground Transport</v>
          </cell>
          <cell r="J2887">
            <v>78972.620629069905</v>
          </cell>
        </row>
        <row r="2888">
          <cell r="D2888" t="str">
            <v>Russian Federation</v>
          </cell>
          <cell r="H2888" t="str">
            <v>Residential</v>
          </cell>
          <cell r="J2888">
            <v>179809.150506918</v>
          </cell>
        </row>
        <row r="2889">
          <cell r="D2889" t="str">
            <v>Russian Federation</v>
          </cell>
          <cell r="H2889" t="str">
            <v>Industry (incl. Cement Process)</v>
          </cell>
          <cell r="J2889">
            <v>4072.63499411255</v>
          </cell>
        </row>
        <row r="2890">
          <cell r="D2890" t="str">
            <v>Russian Federation</v>
          </cell>
          <cell r="H2890" t="e">
            <v>#N/A</v>
          </cell>
          <cell r="J2890">
            <v>40057.496241362598</v>
          </cell>
        </row>
        <row r="2891">
          <cell r="D2891" t="str">
            <v>Russian Federation</v>
          </cell>
          <cell r="H2891" t="e">
            <v>#N/A</v>
          </cell>
          <cell r="J2891">
            <v>2152.4389152794602</v>
          </cell>
        </row>
        <row r="2892">
          <cell r="D2892" t="str">
            <v>Russian Federation</v>
          </cell>
          <cell r="H2892" t="e">
            <v>#N/A</v>
          </cell>
          <cell r="J2892">
            <v>4752.2074715702302</v>
          </cell>
        </row>
        <row r="2893">
          <cell r="D2893" t="str">
            <v>Russian Federation</v>
          </cell>
          <cell r="H2893" t="str">
            <v>Industry (incl. Cement Process)</v>
          </cell>
          <cell r="J2893">
            <v>44109.599999999999</v>
          </cell>
        </row>
        <row r="2894">
          <cell r="D2894" t="str">
            <v>Russian Federation</v>
          </cell>
          <cell r="H2894" t="e">
            <v>#N/A</v>
          </cell>
          <cell r="J2894">
            <v>8100</v>
          </cell>
        </row>
        <row r="2895">
          <cell r="D2895" t="str">
            <v>Russian Federation</v>
          </cell>
          <cell r="H2895" t="e">
            <v>#N/A</v>
          </cell>
          <cell r="J2895">
            <v>9852.1647592275003</v>
          </cell>
        </row>
        <row r="2896">
          <cell r="D2896" t="str">
            <v>Russian Federation</v>
          </cell>
          <cell r="H2896" t="e">
            <v>#N/A</v>
          </cell>
          <cell r="J2896">
            <v>1625.06752017844</v>
          </cell>
        </row>
        <row r="2897">
          <cell r="D2897" t="str">
            <v>Russian Federation</v>
          </cell>
          <cell r="H2897" t="e">
            <v>#N/A</v>
          </cell>
          <cell r="J2897">
            <v>2229.02462071634</v>
          </cell>
        </row>
        <row r="2898">
          <cell r="D2898" t="str">
            <v>Russian Federation</v>
          </cell>
          <cell r="H2898" t="e">
            <v>#N/A</v>
          </cell>
          <cell r="J2898">
            <v>44243.253293185597</v>
          </cell>
        </row>
        <row r="2899">
          <cell r="D2899" t="str">
            <v>Russian Federation</v>
          </cell>
          <cell r="H2899" t="e">
            <v>#N/A</v>
          </cell>
          <cell r="J2899">
            <v>84336.299963478799</v>
          </cell>
        </row>
        <row r="2900">
          <cell r="D2900" t="str">
            <v>Russian Federation</v>
          </cell>
          <cell r="H2900" t="e">
            <v>#N/A</v>
          </cell>
          <cell r="J2900">
            <v>1954.3768283984</v>
          </cell>
        </row>
        <row r="2901">
          <cell r="D2901" t="str">
            <v>Russian Federation</v>
          </cell>
          <cell r="H2901" t="e">
            <v>#N/A</v>
          </cell>
          <cell r="J2901">
            <v>1468.57625735129</v>
          </cell>
        </row>
        <row r="2902">
          <cell r="D2902" t="str">
            <v>Russian Federation</v>
          </cell>
          <cell r="H2902" t="e">
            <v>#N/A</v>
          </cell>
          <cell r="J2902">
            <v>324.45952865979001</v>
          </cell>
        </row>
        <row r="2903">
          <cell r="D2903" t="str">
            <v>Russian Federation</v>
          </cell>
          <cell r="H2903" t="e">
            <v>#N/A</v>
          </cell>
          <cell r="J2903">
            <v>3345.3450813433601</v>
          </cell>
        </row>
        <row r="2904">
          <cell r="D2904" t="str">
            <v>Russian Federation</v>
          </cell>
          <cell r="H2904" t="e">
            <v>#N/A</v>
          </cell>
          <cell r="J2904">
            <v>174.70691198965801</v>
          </cell>
        </row>
        <row r="2905">
          <cell r="D2905" t="str">
            <v>United Arab Emirates</v>
          </cell>
          <cell r="H2905" t="str">
            <v>Power</v>
          </cell>
          <cell r="J2905">
            <v>89997.578128070294</v>
          </cell>
        </row>
        <row r="2906">
          <cell r="D2906" t="str">
            <v>United Arab Emirates</v>
          </cell>
          <cell r="H2906" t="str">
            <v>Industry (incl. Cement Process)</v>
          </cell>
          <cell r="J2906">
            <v>2723.53609297701</v>
          </cell>
        </row>
        <row r="2907">
          <cell r="D2907" t="str">
            <v>United Arab Emirates</v>
          </cell>
          <cell r="H2907" t="str">
            <v>Industry (incl. Cement Process)</v>
          </cell>
          <cell r="J2907">
            <v>62401.653888524299</v>
          </cell>
        </row>
        <row r="2908">
          <cell r="D2908" t="str">
            <v>United Arab Emirates</v>
          </cell>
          <cell r="H2908" t="str">
            <v>Domestic aviation</v>
          </cell>
          <cell r="J2908">
            <v>978.00388798435495</v>
          </cell>
        </row>
        <row r="2909">
          <cell r="D2909" t="str">
            <v>United Arab Emirates</v>
          </cell>
          <cell r="H2909" t="str">
            <v>Ground Transport</v>
          </cell>
          <cell r="J2909">
            <v>32475.230655143299</v>
          </cell>
        </row>
        <row r="2910">
          <cell r="D2910" t="str">
            <v>United Arab Emirates</v>
          </cell>
          <cell r="H2910" t="str">
            <v>Residential</v>
          </cell>
          <cell r="J2910">
            <v>750.80098013765803</v>
          </cell>
        </row>
        <row r="2911">
          <cell r="D2911" t="str">
            <v>United Arab Emirates</v>
          </cell>
          <cell r="H2911" t="e">
            <v>#N/A</v>
          </cell>
          <cell r="J2911">
            <v>2796.9356667013999</v>
          </cell>
        </row>
        <row r="2912">
          <cell r="D2912" t="str">
            <v>United Arab Emirates</v>
          </cell>
          <cell r="H2912" t="str">
            <v>Industry (incl. Cement Process)</v>
          </cell>
          <cell r="J2912">
            <v>9888.7999999999993</v>
          </cell>
        </row>
        <row r="2913">
          <cell r="D2913" t="str">
            <v>United Arab Emirates</v>
          </cell>
          <cell r="H2913" t="e">
            <v>#N/A</v>
          </cell>
          <cell r="J2913">
            <v>382.5</v>
          </cell>
        </row>
        <row r="2914">
          <cell r="D2914" t="str">
            <v>United Arab Emirates</v>
          </cell>
          <cell r="H2914" t="e">
            <v>#N/A</v>
          </cell>
          <cell r="J2914">
            <v>0.48595737588661397</v>
          </cell>
        </row>
        <row r="2915">
          <cell r="D2915" t="str">
            <v>United Arab Emirates</v>
          </cell>
          <cell r="H2915" t="e">
            <v>#N/A</v>
          </cell>
          <cell r="J2915">
            <v>6903.9916183819196</v>
          </cell>
        </row>
        <row r="2916">
          <cell r="D2916" t="str">
            <v>United Arab Emirates</v>
          </cell>
          <cell r="H2916" t="e">
            <v>#N/A</v>
          </cell>
          <cell r="J2916">
            <v>4396.7186246399997</v>
          </cell>
        </row>
        <row r="2917">
          <cell r="D2917" t="str">
            <v>United Arab Emirates</v>
          </cell>
          <cell r="H2917" t="e">
            <v>#N/A</v>
          </cell>
          <cell r="J2917">
            <v>10.668672000000001</v>
          </cell>
        </row>
        <row r="2918">
          <cell r="D2918" t="str">
            <v>United Arab Emirates</v>
          </cell>
          <cell r="H2918" t="e">
            <v>#N/A</v>
          </cell>
          <cell r="J2918">
            <v>109.48643455707401</v>
          </cell>
        </row>
        <row r="2919">
          <cell r="D2919" t="str">
            <v>United Arab Emirates</v>
          </cell>
          <cell r="H2919" t="e">
            <v>#N/A</v>
          </cell>
          <cell r="J2919">
            <v>42.762918495846101</v>
          </cell>
        </row>
        <row r="2920">
          <cell r="D2920" t="str">
            <v>United Arab Emirates</v>
          </cell>
          <cell r="H2920" t="e">
            <v>#N/A</v>
          </cell>
          <cell r="J2920">
            <v>238.29079036473601</v>
          </cell>
        </row>
        <row r="2921">
          <cell r="D2921" t="str">
            <v>United Arab Emirates</v>
          </cell>
          <cell r="H2921" t="e">
            <v>#N/A</v>
          </cell>
          <cell r="J2921">
            <v>10.9443</v>
          </cell>
        </row>
        <row r="2922">
          <cell r="D2922" t="str">
            <v>Bahrain</v>
          </cell>
          <cell r="H2922" t="str">
            <v>Power</v>
          </cell>
          <cell r="J2922">
            <v>20157.118219483698</v>
          </cell>
        </row>
        <row r="2923">
          <cell r="D2923" t="str">
            <v>Bahrain</v>
          </cell>
          <cell r="H2923" t="str">
            <v>Industry (incl. Cement Process)</v>
          </cell>
          <cell r="J2923">
            <v>3323.6989405450199</v>
          </cell>
        </row>
        <row r="2924">
          <cell r="D2924" t="str">
            <v>Bahrain</v>
          </cell>
          <cell r="H2924" t="str">
            <v>Industry (incl. Cement Process)</v>
          </cell>
          <cell r="J2924">
            <v>2063.2259660403201</v>
          </cell>
        </row>
        <row r="2925">
          <cell r="D2925" t="str">
            <v>Bahrain</v>
          </cell>
          <cell r="H2925" t="str">
            <v>Domestic aviation</v>
          </cell>
          <cell r="J2925">
            <v>104.52732758157801</v>
          </cell>
        </row>
        <row r="2926">
          <cell r="D2926" t="str">
            <v>Bahrain</v>
          </cell>
          <cell r="H2926" t="str">
            <v>Ground Transport</v>
          </cell>
          <cell r="J2926">
            <v>3489.4400977782102</v>
          </cell>
        </row>
        <row r="2927">
          <cell r="D2927" t="str">
            <v>Bahrain</v>
          </cell>
          <cell r="H2927" t="str">
            <v>Residential</v>
          </cell>
          <cell r="J2927">
            <v>289.44031269882299</v>
          </cell>
        </row>
        <row r="2928">
          <cell r="D2928" t="str">
            <v>Bahrain</v>
          </cell>
          <cell r="H2928" t="e">
            <v>#N/A</v>
          </cell>
          <cell r="J2928">
            <v>1159.63766772401</v>
          </cell>
        </row>
        <row r="2929">
          <cell r="D2929" t="str">
            <v>Bahrain</v>
          </cell>
          <cell r="H2929" t="e">
            <v>#N/A</v>
          </cell>
          <cell r="J2929">
            <v>85.948649497430097</v>
          </cell>
        </row>
        <row r="2930">
          <cell r="D2930" t="str">
            <v>Bahrain</v>
          </cell>
          <cell r="H2930" t="str">
            <v>Industry (incl. Cement Process)</v>
          </cell>
          <cell r="J2930">
            <v>692.15200000000004</v>
          </cell>
        </row>
        <row r="2931">
          <cell r="D2931" t="str">
            <v>Bahrain</v>
          </cell>
          <cell r="H2931" t="e">
            <v>#N/A</v>
          </cell>
          <cell r="J2931">
            <v>7.1913235910627399E-2</v>
          </cell>
        </row>
        <row r="2932">
          <cell r="D2932" t="str">
            <v>Bahrain</v>
          </cell>
          <cell r="H2932" t="e">
            <v>#N/A</v>
          </cell>
          <cell r="J2932">
            <v>1213.6790187157801</v>
          </cell>
        </row>
        <row r="2933">
          <cell r="D2933" t="str">
            <v>Bahrain</v>
          </cell>
          <cell r="H2933" t="e">
            <v>#N/A</v>
          </cell>
          <cell r="J2933">
            <v>1558.4</v>
          </cell>
        </row>
        <row r="2934">
          <cell r="D2934" t="str">
            <v>Bahrain</v>
          </cell>
          <cell r="H2934" t="e">
            <v>#N/A</v>
          </cell>
          <cell r="J2934">
            <v>44.808422399999998</v>
          </cell>
        </row>
        <row r="2935">
          <cell r="D2935" t="str">
            <v>Bahrain</v>
          </cell>
          <cell r="H2935" t="e">
            <v>#N/A</v>
          </cell>
          <cell r="J2935">
            <v>6.7620013428661299</v>
          </cell>
        </row>
        <row r="2936">
          <cell r="D2936" t="str">
            <v>Bahrain</v>
          </cell>
          <cell r="H2936" t="e">
            <v>#N/A</v>
          </cell>
          <cell r="J2936">
            <v>28.46501568</v>
          </cell>
        </row>
        <row r="2937">
          <cell r="D2937" t="str">
            <v>Bahrain</v>
          </cell>
          <cell r="H2937" t="e">
            <v>#N/A</v>
          </cell>
          <cell r="J2937">
            <v>14.739042507170799</v>
          </cell>
        </row>
        <row r="2938">
          <cell r="D2938" t="str">
            <v>Bahrain</v>
          </cell>
          <cell r="H2938" t="e">
            <v>#N/A</v>
          </cell>
          <cell r="J2938" t="str">
            <v>NULL</v>
          </cell>
        </row>
        <row r="2939">
          <cell r="D2939" t="str">
            <v>Iran, Islamic Republic of</v>
          </cell>
          <cell r="H2939" t="str">
            <v>Power</v>
          </cell>
          <cell r="J2939">
            <v>173347.20726176401</v>
          </cell>
        </row>
        <row r="2940">
          <cell r="D2940" t="str">
            <v>Iran, Islamic Republic of</v>
          </cell>
          <cell r="H2940" t="str">
            <v>Industry (incl. Cement Process)</v>
          </cell>
          <cell r="J2940">
            <v>46486.863228783397</v>
          </cell>
        </row>
        <row r="2941">
          <cell r="D2941" t="str">
            <v>Iran, Islamic Republic of</v>
          </cell>
          <cell r="H2941" t="str">
            <v>Industry (incl. Cement Process)</v>
          </cell>
          <cell r="J2941">
            <v>103206.26199920601</v>
          </cell>
        </row>
        <row r="2942">
          <cell r="D2942" t="str">
            <v>Iran, Islamic Republic of</v>
          </cell>
          <cell r="H2942" t="str">
            <v>Ground Transport</v>
          </cell>
          <cell r="J2942">
            <v>122483.62841599299</v>
          </cell>
        </row>
        <row r="2943">
          <cell r="D2943" t="str">
            <v>Iran, Islamic Republic of</v>
          </cell>
          <cell r="H2943" t="str">
            <v>Ground Transport</v>
          </cell>
          <cell r="J2943">
            <v>16752.5743699495</v>
          </cell>
        </row>
        <row r="2944">
          <cell r="D2944" t="str">
            <v>Iran, Islamic Republic of</v>
          </cell>
          <cell r="H2944" t="str">
            <v>Residential</v>
          </cell>
          <cell r="J2944">
            <v>165023.99135853199</v>
          </cell>
        </row>
        <row r="2945">
          <cell r="D2945" t="str">
            <v>Iran, Islamic Republic of</v>
          </cell>
          <cell r="H2945" t="e">
            <v>#N/A</v>
          </cell>
          <cell r="J2945">
            <v>623.11660485217396</v>
          </cell>
        </row>
        <row r="2946">
          <cell r="D2946" t="str">
            <v>Iran, Islamic Republic of</v>
          </cell>
          <cell r="H2946" t="e">
            <v>#N/A</v>
          </cell>
          <cell r="J2946">
            <v>33608.952640582298</v>
          </cell>
        </row>
        <row r="2947">
          <cell r="D2947" t="str">
            <v>Iran, Islamic Republic of</v>
          </cell>
          <cell r="H2947" t="str">
            <v>Industry (incl. Cement Process)</v>
          </cell>
          <cell r="J2947">
            <v>43140.800000000003</v>
          </cell>
        </row>
        <row r="2948">
          <cell r="D2948" t="str">
            <v>Iran, Islamic Republic of</v>
          </cell>
          <cell r="H2948" t="e">
            <v>#N/A</v>
          </cell>
          <cell r="J2948">
            <v>2385</v>
          </cell>
        </row>
        <row r="2949">
          <cell r="D2949" t="str">
            <v>Iran, Islamic Republic of</v>
          </cell>
          <cell r="H2949" t="e">
            <v>#N/A</v>
          </cell>
          <cell r="J2949">
            <v>46.451551143491798</v>
          </cell>
        </row>
        <row r="2950">
          <cell r="D2950" t="str">
            <v>Iran, Islamic Republic of</v>
          </cell>
          <cell r="H2950" t="e">
            <v>#N/A</v>
          </cell>
          <cell r="J2950">
            <v>4.0272760548987101</v>
          </cell>
        </row>
        <row r="2951">
          <cell r="D2951" t="str">
            <v>Iran, Islamic Republic of</v>
          </cell>
          <cell r="H2951" t="e">
            <v>#N/A</v>
          </cell>
          <cell r="J2951">
            <v>17013.1744284632</v>
          </cell>
        </row>
        <row r="2952">
          <cell r="D2952" t="str">
            <v>Iran, Islamic Republic of</v>
          </cell>
          <cell r="H2952" t="e">
            <v>#N/A</v>
          </cell>
          <cell r="J2952">
            <v>2193.5186505502502</v>
          </cell>
        </row>
        <row r="2953">
          <cell r="D2953" t="str">
            <v>Iran, Islamic Republic of</v>
          </cell>
          <cell r="H2953" t="e">
            <v>#N/A</v>
          </cell>
          <cell r="J2953">
            <v>79.644599999999997</v>
          </cell>
        </row>
        <row r="2954">
          <cell r="D2954" t="str">
            <v>Iran, Islamic Republic of</v>
          </cell>
          <cell r="H2954" t="e">
            <v>#N/A</v>
          </cell>
          <cell r="J2954">
            <v>150.18293312312699</v>
          </cell>
        </row>
        <row r="2955">
          <cell r="D2955" t="str">
            <v>Iran, Islamic Republic of</v>
          </cell>
          <cell r="H2955" t="e">
            <v>#N/A</v>
          </cell>
          <cell r="J2955">
            <v>0.61759500000000001</v>
          </cell>
        </row>
        <row r="2956">
          <cell r="D2956" t="str">
            <v>Iran, Islamic Republic of</v>
          </cell>
          <cell r="H2956" t="e">
            <v>#N/A</v>
          </cell>
          <cell r="J2956">
            <v>484.37802899979903</v>
          </cell>
        </row>
        <row r="2957">
          <cell r="D2957" t="str">
            <v>Iran, Islamic Republic of</v>
          </cell>
          <cell r="H2957" t="e">
            <v>#N/A</v>
          </cell>
          <cell r="J2957">
            <v>779.65562806790194</v>
          </cell>
        </row>
        <row r="2958">
          <cell r="D2958" t="str">
            <v>Iraq</v>
          </cell>
          <cell r="H2958" t="str">
            <v>Power</v>
          </cell>
          <cell r="J2958">
            <v>95408.738778194704</v>
          </cell>
        </row>
        <row r="2959">
          <cell r="D2959" t="str">
            <v>Iraq</v>
          </cell>
          <cell r="H2959" t="str">
            <v>Industry (incl. Cement Process)</v>
          </cell>
          <cell r="J2959">
            <v>12647.4165919715</v>
          </cell>
        </row>
        <row r="2960">
          <cell r="D2960" t="str">
            <v>Iraq</v>
          </cell>
          <cell r="H2960" t="str">
            <v>Industry (incl. Cement Process)</v>
          </cell>
          <cell r="J2960">
            <v>11315.241038972301</v>
          </cell>
        </row>
        <row r="2961">
          <cell r="D2961" t="str">
            <v>Iraq</v>
          </cell>
          <cell r="H2961" t="str">
            <v>Ground Transport</v>
          </cell>
          <cell r="J2961">
            <v>26704.122741143699</v>
          </cell>
        </row>
        <row r="2962">
          <cell r="D2962" t="str">
            <v>Iraq</v>
          </cell>
          <cell r="H2962" t="str">
            <v>Residential</v>
          </cell>
          <cell r="J2962">
            <v>10738.327280543501</v>
          </cell>
        </row>
        <row r="2963">
          <cell r="D2963" t="str">
            <v>Iraq</v>
          </cell>
          <cell r="H2963" t="e">
            <v>#N/A</v>
          </cell>
          <cell r="J2963">
            <v>25689.215701310601</v>
          </cell>
        </row>
        <row r="2964">
          <cell r="D2964" t="str">
            <v>Iraq</v>
          </cell>
          <cell r="H2964" t="str">
            <v>Industry (incl. Cement Process)</v>
          </cell>
          <cell r="J2964">
            <v>4944.6400000000003</v>
          </cell>
        </row>
        <row r="2965">
          <cell r="D2965" t="str">
            <v>Iraq</v>
          </cell>
          <cell r="H2965" t="e">
            <v>#N/A</v>
          </cell>
          <cell r="J2965">
            <v>45</v>
          </cell>
        </row>
        <row r="2966">
          <cell r="D2966" t="str">
            <v>Iraq</v>
          </cell>
          <cell r="H2966" t="e">
            <v>#N/A</v>
          </cell>
          <cell r="J2966">
            <v>1.9023137874297</v>
          </cell>
        </row>
        <row r="2967">
          <cell r="D2967" t="str">
            <v>Iraq</v>
          </cell>
          <cell r="H2967" t="e">
            <v>#N/A</v>
          </cell>
          <cell r="J2967">
            <v>14.4308</v>
          </cell>
        </row>
        <row r="2968">
          <cell r="D2968" t="str">
            <v>Iraq</v>
          </cell>
          <cell r="H2968" t="e">
            <v>#N/A</v>
          </cell>
          <cell r="J2968">
            <v>11.9021636032813</v>
          </cell>
        </row>
        <row r="2969">
          <cell r="D2969" t="str">
            <v>Iraq</v>
          </cell>
          <cell r="H2969" t="e">
            <v>#N/A</v>
          </cell>
          <cell r="J2969">
            <v>75.432137290507498</v>
          </cell>
        </row>
        <row r="2970">
          <cell r="D2970" t="str">
            <v>Iraq</v>
          </cell>
          <cell r="H2970" t="e">
            <v>#N/A</v>
          </cell>
          <cell r="J2970">
            <v>215.26110780279899</v>
          </cell>
        </row>
        <row r="2971">
          <cell r="D2971" t="str">
            <v>Iraq</v>
          </cell>
          <cell r="H2971" t="e">
            <v>#N/A</v>
          </cell>
          <cell r="J2971">
            <v>285.23090181183602</v>
          </cell>
        </row>
        <row r="2972">
          <cell r="D2972" t="str">
            <v>Israel</v>
          </cell>
          <cell r="H2972" t="str">
            <v>Power</v>
          </cell>
          <cell r="J2972">
            <v>36764.829969860701</v>
          </cell>
        </row>
        <row r="2973">
          <cell r="D2973" t="str">
            <v>Israel</v>
          </cell>
          <cell r="H2973" t="str">
            <v>Industry (incl. Cement Process)</v>
          </cell>
          <cell r="J2973">
            <v>2530.6124631121202</v>
          </cell>
        </row>
        <row r="2974">
          <cell r="D2974" t="str">
            <v>Israel</v>
          </cell>
          <cell r="H2974" t="str">
            <v>Industry (incl. Cement Process)</v>
          </cell>
          <cell r="J2974">
            <v>2536.3633310166902</v>
          </cell>
        </row>
        <row r="2975">
          <cell r="D2975" t="str">
            <v>Israel</v>
          </cell>
          <cell r="H2975" t="str">
            <v>Domestic aviation</v>
          </cell>
          <cell r="J2975">
            <v>60.074279277777201</v>
          </cell>
        </row>
        <row r="2976">
          <cell r="D2976" t="str">
            <v>Israel</v>
          </cell>
          <cell r="H2976" t="str">
            <v>Ground Transport</v>
          </cell>
          <cell r="J2976">
            <v>18259.714053062598</v>
          </cell>
        </row>
        <row r="2977">
          <cell r="D2977" t="str">
            <v>Israel</v>
          </cell>
          <cell r="H2977" t="str">
            <v>Ground Transport</v>
          </cell>
          <cell r="J2977" t="str">
            <v>NULL</v>
          </cell>
        </row>
        <row r="2978">
          <cell r="D2978" t="str">
            <v>Israel</v>
          </cell>
          <cell r="H2978" t="str">
            <v>Residential</v>
          </cell>
          <cell r="J2978">
            <v>1698.7879078716101</v>
          </cell>
        </row>
        <row r="2979">
          <cell r="D2979" t="str">
            <v>Israel</v>
          </cell>
          <cell r="H2979" t="e">
            <v>#N/A</v>
          </cell>
          <cell r="J2979" t="str">
            <v>NULL</v>
          </cell>
        </row>
        <row r="2980">
          <cell r="D2980" t="str">
            <v>Israel</v>
          </cell>
          <cell r="H2980" t="e">
            <v>#N/A</v>
          </cell>
          <cell r="J2980">
            <v>170.45627159857</v>
          </cell>
        </row>
        <row r="2981">
          <cell r="D2981" t="str">
            <v>Israel</v>
          </cell>
          <cell r="H2981" t="str">
            <v>Industry (incl. Cement Process)</v>
          </cell>
          <cell r="J2981">
            <v>3461.25</v>
          </cell>
        </row>
        <row r="2982">
          <cell r="D2982" t="str">
            <v>Israel</v>
          </cell>
          <cell r="H2982" t="e">
            <v>#N/A</v>
          </cell>
          <cell r="J2982">
            <v>457.5</v>
          </cell>
        </row>
        <row r="2983">
          <cell r="D2983" t="str">
            <v>Israel</v>
          </cell>
          <cell r="H2983" t="e">
            <v>#N/A</v>
          </cell>
          <cell r="J2983">
            <v>0.65499949017105197</v>
          </cell>
        </row>
        <row r="2984">
          <cell r="D2984" t="str">
            <v>Israel</v>
          </cell>
          <cell r="H2984" t="e">
            <v>#N/A</v>
          </cell>
          <cell r="J2984">
            <v>474.74002439999998</v>
          </cell>
        </row>
        <row r="2985">
          <cell r="D2985" t="str">
            <v>Israel</v>
          </cell>
          <cell r="H2985" t="e">
            <v>#N/A</v>
          </cell>
          <cell r="J2985">
            <v>150.596</v>
          </cell>
        </row>
        <row r="2986">
          <cell r="D2986" t="str">
            <v>Israel</v>
          </cell>
          <cell r="H2986" t="e">
            <v>#N/A</v>
          </cell>
          <cell r="J2986" t="str">
            <v>NULL</v>
          </cell>
        </row>
        <row r="2987">
          <cell r="D2987" t="str">
            <v>Israel</v>
          </cell>
          <cell r="H2987" t="e">
            <v>#N/A</v>
          </cell>
          <cell r="J2987">
            <v>61.690892207375001</v>
          </cell>
        </row>
        <row r="2988">
          <cell r="D2988" t="str">
            <v>Israel</v>
          </cell>
          <cell r="H2988" t="e">
            <v>#N/A</v>
          </cell>
          <cell r="J2988">
            <v>17.297391796901099</v>
          </cell>
        </row>
        <row r="2989">
          <cell r="D2989" t="str">
            <v>Israel</v>
          </cell>
          <cell r="H2989" t="e">
            <v>#N/A</v>
          </cell>
          <cell r="J2989">
            <v>250.44415011838601</v>
          </cell>
        </row>
        <row r="2990">
          <cell r="D2990" t="str">
            <v>Israel</v>
          </cell>
          <cell r="H2990" t="e">
            <v>#N/A</v>
          </cell>
          <cell r="J2990">
            <v>143.074644218662</v>
          </cell>
        </row>
        <row r="2991">
          <cell r="D2991" t="str">
            <v>Israel</v>
          </cell>
          <cell r="H2991" t="e">
            <v>#N/A</v>
          </cell>
          <cell r="J2991">
            <v>17.610178683124801</v>
          </cell>
        </row>
        <row r="2992">
          <cell r="D2992" t="str">
            <v>Jordan</v>
          </cell>
          <cell r="H2992" t="str">
            <v>Power</v>
          </cell>
          <cell r="J2992">
            <v>9623.2366936067501</v>
          </cell>
        </row>
        <row r="2993">
          <cell r="D2993" t="str">
            <v>Jordan</v>
          </cell>
          <cell r="H2993" t="str">
            <v>Industry (incl. Cement Process)</v>
          </cell>
          <cell r="J2993">
            <v>594.43504905753605</v>
          </cell>
        </row>
        <row r="2994">
          <cell r="D2994" t="str">
            <v>Jordan</v>
          </cell>
          <cell r="H2994" t="str">
            <v>Industry (incl. Cement Process)</v>
          </cell>
          <cell r="J2994">
            <v>2648.4940449536398</v>
          </cell>
        </row>
        <row r="2995">
          <cell r="D2995" t="str">
            <v>Jordan</v>
          </cell>
          <cell r="H2995" t="str">
            <v>Domestic aviation</v>
          </cell>
          <cell r="J2995">
            <v>27.2521218903867</v>
          </cell>
        </row>
        <row r="2996">
          <cell r="D2996" t="str">
            <v>Jordan</v>
          </cell>
          <cell r="H2996" t="str">
            <v>Ground Transport</v>
          </cell>
          <cell r="J2996">
            <v>8241.8270797773293</v>
          </cell>
        </row>
        <row r="2997">
          <cell r="D2997" t="str">
            <v>Jordan</v>
          </cell>
          <cell r="H2997" t="str">
            <v>Ground Transport</v>
          </cell>
          <cell r="J2997">
            <v>3.0747976086272999</v>
          </cell>
        </row>
        <row r="2998">
          <cell r="D2998" t="str">
            <v>Jordan</v>
          </cell>
          <cell r="H2998" t="str">
            <v>Residential</v>
          </cell>
          <cell r="J2998">
            <v>2429.67494462063</v>
          </cell>
        </row>
        <row r="2999">
          <cell r="D2999" t="str">
            <v>Jordan</v>
          </cell>
          <cell r="H2999" t="e">
            <v>#N/A</v>
          </cell>
          <cell r="J2999" t="str">
            <v>NULL</v>
          </cell>
        </row>
        <row r="3000">
          <cell r="D3000" t="str">
            <v>Jordan</v>
          </cell>
          <cell r="H3000" t="str">
            <v>Industry (incl. Cement Process)</v>
          </cell>
          <cell r="J3000">
            <v>2373.23</v>
          </cell>
        </row>
        <row r="3001">
          <cell r="D3001" t="str">
            <v>Jordan</v>
          </cell>
          <cell r="H3001" t="e">
            <v>#N/A</v>
          </cell>
          <cell r="J3001">
            <v>7.5</v>
          </cell>
        </row>
        <row r="3002">
          <cell r="D3002" t="str">
            <v>Jordan</v>
          </cell>
          <cell r="H3002" t="e">
            <v>#N/A</v>
          </cell>
          <cell r="J3002">
            <v>0.402684895174378</v>
          </cell>
        </row>
        <row r="3003">
          <cell r="D3003" t="str">
            <v>Jordan</v>
          </cell>
          <cell r="H3003" t="e">
            <v>#N/A</v>
          </cell>
          <cell r="J3003">
            <v>6</v>
          </cell>
        </row>
        <row r="3004">
          <cell r="D3004" t="str">
            <v>Jordan</v>
          </cell>
          <cell r="H3004" t="e">
            <v>#N/A</v>
          </cell>
          <cell r="J3004">
            <v>17.042990775308599</v>
          </cell>
        </row>
        <row r="3005">
          <cell r="D3005" t="str">
            <v>Jordan</v>
          </cell>
          <cell r="H3005" t="e">
            <v>#N/A</v>
          </cell>
          <cell r="J3005">
            <v>13.7623230859773</v>
          </cell>
        </row>
        <row r="3006">
          <cell r="D3006" t="str">
            <v>Jordan</v>
          </cell>
          <cell r="H3006" t="e">
            <v>#N/A</v>
          </cell>
          <cell r="J3006">
            <v>8.0834828874310105</v>
          </cell>
        </row>
        <row r="3007">
          <cell r="D3007" t="str">
            <v>Jordan</v>
          </cell>
          <cell r="H3007" t="e">
            <v>#N/A</v>
          </cell>
          <cell r="J3007">
            <v>1.6158972792175299</v>
          </cell>
        </row>
        <row r="3008">
          <cell r="D3008" t="str">
            <v>Jordan</v>
          </cell>
          <cell r="H3008" t="e">
            <v>#N/A</v>
          </cell>
          <cell r="J3008">
            <v>32.282192132582402</v>
          </cell>
        </row>
        <row r="3009">
          <cell r="D3009" t="str">
            <v>Jordan</v>
          </cell>
          <cell r="H3009" t="e">
            <v>#N/A</v>
          </cell>
          <cell r="J3009">
            <v>16.461575885396499</v>
          </cell>
        </row>
        <row r="3010">
          <cell r="D3010" t="str">
            <v>Kuwait</v>
          </cell>
          <cell r="H3010" t="str">
            <v>Power</v>
          </cell>
          <cell r="J3010">
            <v>39947.095938193597</v>
          </cell>
        </row>
        <row r="3011">
          <cell r="D3011" t="str">
            <v>Kuwait</v>
          </cell>
          <cell r="H3011" t="str">
            <v>Industry (incl. Cement Process)</v>
          </cell>
          <cell r="J3011">
            <v>14288.1040329794</v>
          </cell>
        </row>
        <row r="3012">
          <cell r="D3012" t="str">
            <v>Kuwait</v>
          </cell>
          <cell r="H3012" t="str">
            <v>Industry (incl. Cement Process)</v>
          </cell>
          <cell r="J3012">
            <v>18105.3405941167</v>
          </cell>
        </row>
        <row r="3013">
          <cell r="D3013" t="str">
            <v>Kuwait</v>
          </cell>
          <cell r="H3013" t="str">
            <v>Ground Transport</v>
          </cell>
          <cell r="J3013">
            <v>12604.874099004401</v>
          </cell>
        </row>
        <row r="3014">
          <cell r="D3014" t="str">
            <v>Kuwait</v>
          </cell>
          <cell r="H3014" t="str">
            <v>Residential</v>
          </cell>
          <cell r="J3014">
            <v>647.64934343033497</v>
          </cell>
        </row>
        <row r="3015">
          <cell r="D3015" t="str">
            <v>Kuwait</v>
          </cell>
          <cell r="H3015" t="e">
            <v>#N/A</v>
          </cell>
          <cell r="J3015">
            <v>7514.9288402421898</v>
          </cell>
        </row>
        <row r="3016">
          <cell r="D3016" t="str">
            <v>Kuwait</v>
          </cell>
          <cell r="H3016" t="str">
            <v>Industry (incl. Cement Process)</v>
          </cell>
          <cell r="J3016">
            <v>1977.86</v>
          </cell>
        </row>
        <row r="3017">
          <cell r="D3017" t="str">
            <v>Kuwait</v>
          </cell>
          <cell r="H3017" t="e">
            <v>#N/A</v>
          </cell>
          <cell r="J3017">
            <v>45</v>
          </cell>
        </row>
        <row r="3018">
          <cell r="D3018" t="str">
            <v>Kuwait</v>
          </cell>
          <cell r="H3018" t="e">
            <v>#N/A</v>
          </cell>
          <cell r="J3018">
            <v>0.21310255393451299</v>
          </cell>
        </row>
        <row r="3019">
          <cell r="D3019" t="str">
            <v>Kuwait</v>
          </cell>
          <cell r="H3019" t="e">
            <v>#N/A</v>
          </cell>
          <cell r="J3019">
            <v>5096.0533427644696</v>
          </cell>
        </row>
        <row r="3020">
          <cell r="D3020" t="str">
            <v>Kuwait</v>
          </cell>
          <cell r="H3020" t="e">
            <v>#N/A</v>
          </cell>
          <cell r="J3020" t="str">
            <v>NULL</v>
          </cell>
        </row>
        <row r="3021">
          <cell r="D3021" t="str">
            <v>Kuwait</v>
          </cell>
          <cell r="H3021" t="e">
            <v>#N/A</v>
          </cell>
          <cell r="J3021">
            <v>22.112925188177201</v>
          </cell>
        </row>
        <row r="3022">
          <cell r="D3022" t="str">
            <v>Kuwait</v>
          </cell>
          <cell r="H3022" t="e">
            <v>#N/A</v>
          </cell>
          <cell r="J3022" t="str">
            <v>NULL</v>
          </cell>
        </row>
        <row r="3023">
          <cell r="D3023" t="str">
            <v>Kuwait</v>
          </cell>
          <cell r="H3023" t="e">
            <v>#N/A</v>
          </cell>
          <cell r="J3023">
            <v>91.245070961000394</v>
          </cell>
        </row>
        <row r="3024">
          <cell r="D3024" t="str">
            <v>Kuwait</v>
          </cell>
          <cell r="H3024" t="e">
            <v>#N/A</v>
          </cell>
          <cell r="J3024">
            <v>1.4666699999999999</v>
          </cell>
        </row>
        <row r="3025">
          <cell r="D3025" t="str">
            <v>Kuwait</v>
          </cell>
          <cell r="H3025" t="e">
            <v>#N/A</v>
          </cell>
          <cell r="J3025" t="str">
            <v>NULL</v>
          </cell>
        </row>
        <row r="3026">
          <cell r="D3026" t="str">
            <v>Lebanon</v>
          </cell>
          <cell r="H3026" t="str">
            <v>Power</v>
          </cell>
          <cell r="J3026">
            <v>13028.120982517599</v>
          </cell>
        </row>
        <row r="3027">
          <cell r="D3027" t="str">
            <v>Lebanon</v>
          </cell>
          <cell r="H3027" t="str">
            <v>Industry (incl. Cement Process)</v>
          </cell>
          <cell r="J3027" t="str">
            <v>NULL</v>
          </cell>
        </row>
        <row r="3028">
          <cell r="D3028" t="str">
            <v>Lebanon</v>
          </cell>
          <cell r="H3028" t="str">
            <v>Industry (incl. Cement Process)</v>
          </cell>
          <cell r="J3028">
            <v>1030.3899215044901</v>
          </cell>
        </row>
        <row r="3029">
          <cell r="D3029" t="str">
            <v>Lebanon</v>
          </cell>
          <cell r="H3029" t="str">
            <v>Ground Transport</v>
          </cell>
          <cell r="J3029">
            <v>5619.6276132748699</v>
          </cell>
        </row>
        <row r="3030">
          <cell r="D3030" t="str">
            <v>Lebanon</v>
          </cell>
          <cell r="H3030" t="str">
            <v>Residential</v>
          </cell>
          <cell r="J3030">
            <v>3204.2266751594002</v>
          </cell>
        </row>
        <row r="3031">
          <cell r="D3031" t="str">
            <v>Lebanon</v>
          </cell>
          <cell r="H3031" t="e">
            <v>#N/A</v>
          </cell>
          <cell r="J3031" t="str">
            <v>NULL</v>
          </cell>
        </row>
        <row r="3032">
          <cell r="D3032" t="str">
            <v>Lebanon</v>
          </cell>
          <cell r="H3032" t="str">
            <v>Industry (incl. Cement Process)</v>
          </cell>
          <cell r="J3032">
            <v>2670.5</v>
          </cell>
        </row>
        <row r="3033">
          <cell r="D3033" t="str">
            <v>Lebanon</v>
          </cell>
          <cell r="H3033" t="e">
            <v>#N/A</v>
          </cell>
          <cell r="J3033">
            <v>15</v>
          </cell>
        </row>
        <row r="3034">
          <cell r="D3034" t="str">
            <v>Lebanon</v>
          </cell>
          <cell r="H3034" t="e">
            <v>#N/A</v>
          </cell>
          <cell r="J3034">
            <v>0.33091800458334603</v>
          </cell>
        </row>
        <row r="3035">
          <cell r="D3035" t="str">
            <v>Lebanon</v>
          </cell>
          <cell r="H3035" t="e">
            <v>#N/A</v>
          </cell>
          <cell r="J3035" t="str">
            <v>NULL</v>
          </cell>
        </row>
        <row r="3036">
          <cell r="D3036" t="str">
            <v>Lebanon</v>
          </cell>
          <cell r="H3036" t="e">
            <v>#N/A</v>
          </cell>
          <cell r="J3036">
            <v>2.77732474467946</v>
          </cell>
        </row>
        <row r="3037">
          <cell r="D3037" t="str">
            <v>Lebanon</v>
          </cell>
          <cell r="H3037" t="e">
            <v>#N/A</v>
          </cell>
          <cell r="J3037" t="str">
            <v>NULL</v>
          </cell>
        </row>
        <row r="3038">
          <cell r="D3038" t="str">
            <v>Lebanon</v>
          </cell>
          <cell r="H3038" t="e">
            <v>#N/A</v>
          </cell>
          <cell r="J3038">
            <v>11.9688810118036</v>
          </cell>
        </row>
        <row r="3039">
          <cell r="D3039" t="str">
            <v>Lebanon</v>
          </cell>
          <cell r="H3039" t="e">
            <v>#N/A</v>
          </cell>
          <cell r="J3039">
            <v>10.383294205270101</v>
          </cell>
        </row>
        <row r="3040">
          <cell r="D3040" t="str">
            <v>Lebanon</v>
          </cell>
          <cell r="H3040" t="e">
            <v>#N/A</v>
          </cell>
          <cell r="J3040">
            <v>5.33068E-3</v>
          </cell>
        </row>
        <row r="3041">
          <cell r="D3041" t="str">
            <v>Oman</v>
          </cell>
          <cell r="H3041" t="str">
            <v>Power</v>
          </cell>
          <cell r="J3041">
            <v>17570.6050629495</v>
          </cell>
        </row>
        <row r="3042">
          <cell r="D3042" t="str">
            <v>Oman</v>
          </cell>
          <cell r="H3042" t="str">
            <v>Industry (incl. Cement Process)</v>
          </cell>
          <cell r="J3042">
            <v>8738.0689045544495</v>
          </cell>
        </row>
        <row r="3043">
          <cell r="D3043" t="str">
            <v>Oman</v>
          </cell>
          <cell r="H3043" t="str">
            <v>Industry (incl. Cement Process)</v>
          </cell>
          <cell r="J3043">
            <v>26371.400471676599</v>
          </cell>
        </row>
        <row r="3044">
          <cell r="D3044" t="str">
            <v>Oman</v>
          </cell>
          <cell r="H3044" t="str">
            <v>Ground Transport</v>
          </cell>
          <cell r="J3044">
            <v>12324.4207515649</v>
          </cell>
        </row>
        <row r="3045">
          <cell r="D3045" t="str">
            <v>Oman</v>
          </cell>
          <cell r="H3045" t="str">
            <v>Residential</v>
          </cell>
          <cell r="J3045">
            <v>3147.3044188478698</v>
          </cell>
        </row>
        <row r="3046">
          <cell r="D3046" t="str">
            <v>Oman</v>
          </cell>
          <cell r="H3046" t="e">
            <v>#N/A</v>
          </cell>
          <cell r="J3046">
            <v>3920.6833949102902</v>
          </cell>
        </row>
        <row r="3047">
          <cell r="D3047" t="str">
            <v>Oman</v>
          </cell>
          <cell r="H3047" t="str">
            <v>Industry (incl. Cement Process)</v>
          </cell>
          <cell r="J3047">
            <v>2472.3200000000002</v>
          </cell>
        </row>
        <row r="3048">
          <cell r="D3048" t="str">
            <v>Oman</v>
          </cell>
          <cell r="H3048" t="e">
            <v>#N/A</v>
          </cell>
          <cell r="J3048">
            <v>67.5</v>
          </cell>
        </row>
        <row r="3049">
          <cell r="D3049" t="str">
            <v>Oman</v>
          </cell>
          <cell r="H3049" t="e">
            <v>#N/A</v>
          </cell>
          <cell r="J3049">
            <v>0.264944684980292</v>
          </cell>
        </row>
        <row r="3050">
          <cell r="D3050" t="str">
            <v>Oman</v>
          </cell>
          <cell r="H3050" t="e">
            <v>#N/A</v>
          </cell>
          <cell r="J3050">
            <v>9837.1859729010393</v>
          </cell>
        </row>
        <row r="3051">
          <cell r="D3051" t="str">
            <v>Oman</v>
          </cell>
          <cell r="H3051" t="e">
            <v>#N/A</v>
          </cell>
          <cell r="J3051">
            <v>633.6</v>
          </cell>
        </row>
        <row r="3052">
          <cell r="D3052" t="str">
            <v>Oman</v>
          </cell>
          <cell r="H3052" t="e">
            <v>#N/A</v>
          </cell>
          <cell r="J3052">
            <v>45.952401600000002</v>
          </cell>
        </row>
        <row r="3053">
          <cell r="D3053" t="str">
            <v>Oman</v>
          </cell>
          <cell r="H3053" t="e">
            <v>#N/A</v>
          </cell>
          <cell r="J3053">
            <v>16.256045607361099</v>
          </cell>
        </row>
        <row r="3054">
          <cell r="D3054" t="str">
            <v>Oman</v>
          </cell>
          <cell r="H3054" t="e">
            <v>#N/A</v>
          </cell>
          <cell r="J3054">
            <v>26.863099999999999</v>
          </cell>
        </row>
        <row r="3055">
          <cell r="D3055" t="str">
            <v>Oman</v>
          </cell>
          <cell r="H3055" t="e">
            <v>#N/A</v>
          </cell>
          <cell r="J3055" t="str">
            <v>NULL</v>
          </cell>
        </row>
        <row r="3056">
          <cell r="D3056" t="str">
            <v>Oman</v>
          </cell>
          <cell r="H3056" t="e">
            <v>#N/A</v>
          </cell>
          <cell r="J3056">
            <v>35.262939316416698</v>
          </cell>
        </row>
        <row r="3057">
          <cell r="D3057" t="str">
            <v>Oman</v>
          </cell>
          <cell r="H3057" t="e">
            <v>#N/A</v>
          </cell>
          <cell r="J3057">
            <v>2.3287</v>
          </cell>
        </row>
        <row r="3058">
          <cell r="D3058" t="str">
            <v>Qatar</v>
          </cell>
          <cell r="H3058" t="str">
            <v>Power</v>
          </cell>
          <cell r="J3058">
            <v>21337.3923583498</v>
          </cell>
        </row>
        <row r="3059">
          <cell r="D3059" t="str">
            <v>Qatar</v>
          </cell>
          <cell r="H3059" t="str">
            <v>Industry (incl. Cement Process)</v>
          </cell>
          <cell r="J3059">
            <v>32288.041851664901</v>
          </cell>
        </row>
        <row r="3060">
          <cell r="D3060" t="str">
            <v>Qatar</v>
          </cell>
          <cell r="H3060" t="str">
            <v>Industry (incl. Cement Process)</v>
          </cell>
          <cell r="J3060">
            <v>14178.1958295359</v>
          </cell>
        </row>
        <row r="3061">
          <cell r="D3061" t="str">
            <v>Qatar</v>
          </cell>
          <cell r="H3061" t="str">
            <v>Ground Transport</v>
          </cell>
          <cell r="J3061">
            <v>14734.0572018737</v>
          </cell>
        </row>
        <row r="3062">
          <cell r="D3062" t="str">
            <v>Qatar</v>
          </cell>
          <cell r="H3062" t="str">
            <v>Residential</v>
          </cell>
          <cell r="J3062">
            <v>330.21306459759302</v>
          </cell>
        </row>
        <row r="3063">
          <cell r="D3063" t="str">
            <v>Qatar</v>
          </cell>
          <cell r="H3063" t="e">
            <v>#N/A</v>
          </cell>
          <cell r="J3063" t="str">
            <v>NULL</v>
          </cell>
        </row>
        <row r="3064">
          <cell r="D3064" t="str">
            <v>Qatar</v>
          </cell>
          <cell r="H3064" t="e">
            <v>#N/A</v>
          </cell>
          <cell r="J3064">
            <v>2494.3634910170099</v>
          </cell>
        </row>
        <row r="3065">
          <cell r="D3065" t="str">
            <v>Qatar</v>
          </cell>
          <cell r="H3065" t="str">
            <v>Industry (incl. Cement Process)</v>
          </cell>
          <cell r="J3065">
            <v>3214.02</v>
          </cell>
        </row>
        <row r="3066">
          <cell r="D3066" t="str">
            <v>Qatar</v>
          </cell>
          <cell r="H3066" t="e">
            <v>#N/A</v>
          </cell>
          <cell r="J3066">
            <v>0.124432546288193</v>
          </cell>
        </row>
        <row r="3067">
          <cell r="D3067" t="str">
            <v>Qatar</v>
          </cell>
          <cell r="H3067" t="e">
            <v>#N/A</v>
          </cell>
          <cell r="J3067">
            <v>14177.8740218762</v>
          </cell>
        </row>
        <row r="3068">
          <cell r="D3068" t="str">
            <v>Qatar</v>
          </cell>
          <cell r="H3068" t="e">
            <v>#N/A</v>
          </cell>
          <cell r="J3068">
            <v>103</v>
          </cell>
        </row>
        <row r="3069">
          <cell r="D3069" t="str">
            <v>Qatar</v>
          </cell>
          <cell r="H3069" t="e">
            <v>#N/A</v>
          </cell>
          <cell r="J3069" t="str">
            <v>NULL</v>
          </cell>
        </row>
        <row r="3070">
          <cell r="D3070" t="str">
            <v>Qatar</v>
          </cell>
          <cell r="H3070" t="e">
            <v>#N/A</v>
          </cell>
          <cell r="J3070">
            <v>17.1845802420473</v>
          </cell>
        </row>
        <row r="3071">
          <cell r="D3071" t="str">
            <v>Qatar</v>
          </cell>
          <cell r="H3071" t="e">
            <v>#N/A</v>
          </cell>
          <cell r="J3071">
            <v>32.057326800194602</v>
          </cell>
        </row>
        <row r="3072">
          <cell r="D3072" t="str">
            <v>Qatar</v>
          </cell>
          <cell r="H3072" t="e">
            <v>#N/A</v>
          </cell>
          <cell r="J3072">
            <v>0.66000099999999995</v>
          </cell>
        </row>
        <row r="3073">
          <cell r="D3073" t="str">
            <v>Qatar</v>
          </cell>
          <cell r="H3073" t="e">
            <v>#N/A</v>
          </cell>
          <cell r="J3073">
            <v>3.3400765023339801E-2</v>
          </cell>
        </row>
        <row r="3074">
          <cell r="D3074" t="str">
            <v>Saudi Arabia</v>
          </cell>
          <cell r="H3074" t="str">
            <v>Power</v>
          </cell>
          <cell r="J3074">
            <v>247023.47055227801</v>
          </cell>
        </row>
        <row r="3075">
          <cell r="D3075" t="str">
            <v>Saudi Arabia</v>
          </cell>
          <cell r="H3075" t="str">
            <v>Industry (incl. Cement Process)</v>
          </cell>
          <cell r="J3075">
            <v>27998.906950322798</v>
          </cell>
        </row>
        <row r="3076">
          <cell r="D3076" t="str">
            <v>Saudi Arabia</v>
          </cell>
          <cell r="H3076" t="str">
            <v>Industry (incl. Cement Process)</v>
          </cell>
          <cell r="J3076">
            <v>109386.309649103</v>
          </cell>
        </row>
        <row r="3077">
          <cell r="D3077" t="str">
            <v>Saudi Arabia</v>
          </cell>
          <cell r="H3077" t="str">
            <v>Domestic aviation</v>
          </cell>
          <cell r="J3077">
            <v>2753.2708247268902</v>
          </cell>
        </row>
        <row r="3078">
          <cell r="D3078" t="str">
            <v>Saudi Arabia</v>
          </cell>
          <cell r="H3078" t="str">
            <v>Ground Transport</v>
          </cell>
          <cell r="J3078">
            <v>127042.268101981</v>
          </cell>
        </row>
        <row r="3079">
          <cell r="D3079" t="str">
            <v>Saudi Arabia</v>
          </cell>
          <cell r="H3079" t="str">
            <v>Residential</v>
          </cell>
          <cell r="J3079">
            <v>4671.1263787739299</v>
          </cell>
        </row>
        <row r="3080">
          <cell r="D3080" t="str">
            <v>Saudi Arabia</v>
          </cell>
          <cell r="H3080" t="e">
            <v>#N/A</v>
          </cell>
          <cell r="J3080">
            <v>9725.3393280549499</v>
          </cell>
        </row>
        <row r="3081">
          <cell r="D3081" t="str">
            <v>Saudi Arabia</v>
          </cell>
          <cell r="H3081" t="str">
            <v>Industry (incl. Cement Process)</v>
          </cell>
          <cell r="J3081">
            <v>47071.3</v>
          </cell>
        </row>
        <row r="3082">
          <cell r="D3082" t="str">
            <v>Saudi Arabia</v>
          </cell>
          <cell r="H3082" t="e">
            <v>#N/A</v>
          </cell>
          <cell r="J3082" t="str">
            <v>NULL</v>
          </cell>
        </row>
        <row r="3083">
          <cell r="D3083" t="str">
            <v>Saudi Arabia</v>
          </cell>
          <cell r="H3083" t="e">
            <v>#N/A</v>
          </cell>
          <cell r="J3083">
            <v>1.63534699763825</v>
          </cell>
        </row>
        <row r="3084">
          <cell r="D3084" t="str">
            <v>Saudi Arabia</v>
          </cell>
          <cell r="H3084" t="e">
            <v>#N/A</v>
          </cell>
          <cell r="J3084">
            <v>48177.285186035202</v>
          </cell>
        </row>
        <row r="3085">
          <cell r="D3085" t="str">
            <v>Saudi Arabia</v>
          </cell>
          <cell r="H3085" t="e">
            <v>#N/A</v>
          </cell>
          <cell r="J3085">
            <v>209.583</v>
          </cell>
        </row>
        <row r="3086">
          <cell r="D3086" t="str">
            <v>Saudi Arabia</v>
          </cell>
          <cell r="H3086" t="e">
            <v>#N/A</v>
          </cell>
          <cell r="J3086" t="str">
            <v>NULL</v>
          </cell>
        </row>
        <row r="3087">
          <cell r="D3087" t="str">
            <v>Saudi Arabia</v>
          </cell>
          <cell r="H3087" t="e">
            <v>#N/A</v>
          </cell>
          <cell r="J3087">
            <v>249.96199604691699</v>
          </cell>
        </row>
        <row r="3088">
          <cell r="D3088" t="str">
            <v>Saudi Arabia</v>
          </cell>
          <cell r="H3088" t="e">
            <v>#N/A</v>
          </cell>
          <cell r="J3088">
            <v>58.137944430209501</v>
          </cell>
        </row>
        <row r="3089">
          <cell r="D3089" t="str">
            <v>Saudi Arabia</v>
          </cell>
          <cell r="H3089" t="e">
            <v>#N/A</v>
          </cell>
          <cell r="J3089">
            <v>498.196629181905</v>
          </cell>
        </row>
        <row r="3090">
          <cell r="D3090" t="str">
            <v>Saudi Arabia</v>
          </cell>
          <cell r="H3090" t="e">
            <v>#N/A</v>
          </cell>
          <cell r="J3090">
            <v>120.644491999545</v>
          </cell>
        </row>
        <row r="3091">
          <cell r="D3091" t="str">
            <v>Syrian Arab Republic</v>
          </cell>
          <cell r="H3091" t="str">
            <v>Power</v>
          </cell>
          <cell r="J3091">
            <v>11109.403033634</v>
          </cell>
        </row>
        <row r="3092">
          <cell r="D3092" t="str">
            <v>Syrian Arab Republic</v>
          </cell>
          <cell r="H3092" t="str">
            <v>Industry (incl. Cement Process)</v>
          </cell>
          <cell r="J3092">
            <v>566.34631962837295</v>
          </cell>
        </row>
        <row r="3093">
          <cell r="D3093" t="str">
            <v>Syrian Arab Republic</v>
          </cell>
          <cell r="H3093" t="str">
            <v>Industry (incl. Cement Process)</v>
          </cell>
          <cell r="J3093">
            <v>3442.8408345482198</v>
          </cell>
        </row>
        <row r="3094">
          <cell r="D3094" t="str">
            <v>Syrian Arab Republic</v>
          </cell>
          <cell r="H3094" t="str">
            <v>Domestic aviation</v>
          </cell>
          <cell r="J3094">
            <v>98.207307535628502</v>
          </cell>
        </row>
        <row r="3095">
          <cell r="D3095" t="str">
            <v>Syrian Arab Republic</v>
          </cell>
          <cell r="H3095" t="str">
            <v>Ground Transport</v>
          </cell>
          <cell r="J3095">
            <v>6365.9603505055402</v>
          </cell>
        </row>
        <row r="3096">
          <cell r="D3096" t="str">
            <v>Syrian Arab Republic</v>
          </cell>
          <cell r="H3096" t="str">
            <v>Residential</v>
          </cell>
          <cell r="J3096">
            <v>4514.1884309479701</v>
          </cell>
        </row>
        <row r="3097">
          <cell r="D3097" t="str">
            <v>Syrian Arab Republic</v>
          </cell>
          <cell r="H3097" t="e">
            <v>#N/A</v>
          </cell>
          <cell r="J3097">
            <v>1569.7580714271401</v>
          </cell>
        </row>
        <row r="3098">
          <cell r="D3098" t="str">
            <v>Syrian Arab Republic</v>
          </cell>
          <cell r="H3098" t="str">
            <v>Industry (incl. Cement Process)</v>
          </cell>
          <cell r="J3098">
            <v>988.92899999999997</v>
          </cell>
        </row>
        <row r="3099">
          <cell r="D3099" t="str">
            <v>Syrian Arab Republic</v>
          </cell>
          <cell r="H3099" t="e">
            <v>#N/A</v>
          </cell>
          <cell r="J3099">
            <v>0.87473883610709902</v>
          </cell>
        </row>
        <row r="3100">
          <cell r="D3100" t="str">
            <v>Syrian Arab Republic</v>
          </cell>
          <cell r="H3100" t="e">
            <v>#N/A</v>
          </cell>
          <cell r="J3100">
            <v>51</v>
          </cell>
        </row>
        <row r="3101">
          <cell r="D3101" t="str">
            <v>Syrian Arab Republic</v>
          </cell>
          <cell r="H3101" t="e">
            <v>#N/A</v>
          </cell>
          <cell r="J3101">
            <v>1.2468440000000001</v>
          </cell>
        </row>
        <row r="3102">
          <cell r="D3102" t="str">
            <v>Syrian Arab Republic</v>
          </cell>
          <cell r="H3102" t="e">
            <v>#N/A</v>
          </cell>
          <cell r="J3102">
            <v>8.3000444246913592</v>
          </cell>
        </row>
        <row r="3103">
          <cell r="D3103" t="str">
            <v>Syrian Arab Republic</v>
          </cell>
          <cell r="H3103" t="e">
            <v>#N/A</v>
          </cell>
          <cell r="J3103">
            <v>46.888156098980197</v>
          </cell>
        </row>
        <row r="3104">
          <cell r="D3104" t="str">
            <v>Syrian Arab Republic</v>
          </cell>
          <cell r="H3104" t="e">
            <v>#N/A</v>
          </cell>
          <cell r="J3104" t="str">
            <v>NULL</v>
          </cell>
        </row>
        <row r="3105">
          <cell r="D3105" t="str">
            <v>Syrian Arab Republic</v>
          </cell>
          <cell r="H3105" t="e">
            <v>#N/A</v>
          </cell>
          <cell r="J3105">
            <v>132.97393117279199</v>
          </cell>
        </row>
        <row r="3106">
          <cell r="D3106" t="str">
            <v>Syrian Arab Republic</v>
          </cell>
          <cell r="H3106" t="e">
            <v>#N/A</v>
          </cell>
          <cell r="J3106">
            <v>41.127270000000003</v>
          </cell>
        </row>
        <row r="3107">
          <cell r="D3107" t="str">
            <v>Yemen</v>
          </cell>
          <cell r="H3107" t="str">
            <v>Power</v>
          </cell>
          <cell r="J3107">
            <v>3122.6608205370499</v>
          </cell>
        </row>
        <row r="3108">
          <cell r="D3108" t="str">
            <v>Yemen</v>
          </cell>
          <cell r="H3108" t="str">
            <v>Industry (incl. Cement Process)</v>
          </cell>
          <cell r="J3108">
            <v>647.99358831510199</v>
          </cell>
        </row>
        <row r="3109">
          <cell r="D3109" t="str">
            <v>Yemen</v>
          </cell>
          <cell r="H3109" t="str">
            <v>Industry (incl. Cement Process)</v>
          </cell>
          <cell r="J3109">
            <v>930.41740700264302</v>
          </cell>
        </row>
        <row r="3110">
          <cell r="D3110" t="str">
            <v>Yemen</v>
          </cell>
          <cell r="H3110" t="str">
            <v>Ground Transport</v>
          </cell>
          <cell r="J3110">
            <v>2676.9986660877798</v>
          </cell>
        </row>
        <row r="3111">
          <cell r="D3111" t="str">
            <v>Yemen</v>
          </cell>
          <cell r="H3111" t="str">
            <v>Residential</v>
          </cell>
          <cell r="J3111">
            <v>1813.1650705014699</v>
          </cell>
        </row>
        <row r="3112">
          <cell r="D3112" t="str">
            <v>Yemen</v>
          </cell>
          <cell r="H3112" t="e">
            <v>#N/A</v>
          </cell>
          <cell r="J3112">
            <v>1210.0668369928101</v>
          </cell>
        </row>
        <row r="3113">
          <cell r="D3113" t="str">
            <v>Yemen</v>
          </cell>
          <cell r="H3113" t="str">
            <v>Industry (incl. Cement Process)</v>
          </cell>
          <cell r="J3113">
            <v>1186.6199999999999</v>
          </cell>
        </row>
        <row r="3114">
          <cell r="D3114" t="str">
            <v>Yemen</v>
          </cell>
          <cell r="H3114" t="e">
            <v>#N/A</v>
          </cell>
          <cell r="J3114">
            <v>125</v>
          </cell>
        </row>
        <row r="3115">
          <cell r="D3115" t="str">
            <v>Yemen</v>
          </cell>
          <cell r="H3115" t="e">
            <v>#N/A</v>
          </cell>
          <cell r="J3115">
            <v>1.39125243113235</v>
          </cell>
        </row>
        <row r="3116">
          <cell r="D3116" t="str">
            <v>Yemen</v>
          </cell>
          <cell r="H3116" t="e">
            <v>#N/A</v>
          </cell>
          <cell r="J3116">
            <v>9.7691600000000003E-2</v>
          </cell>
        </row>
        <row r="3117">
          <cell r="D3117" t="str">
            <v>Yemen</v>
          </cell>
          <cell r="H3117" t="e">
            <v>#N/A</v>
          </cell>
          <cell r="J3117" t="str">
            <v>NULL</v>
          </cell>
        </row>
        <row r="3118">
          <cell r="D3118" t="str">
            <v>Yemen</v>
          </cell>
          <cell r="H3118" t="e">
            <v>#N/A</v>
          </cell>
          <cell r="J3118">
            <v>13.1477832780193</v>
          </cell>
        </row>
        <row r="3119">
          <cell r="D3119" t="str">
            <v>Yemen</v>
          </cell>
          <cell r="H3119" t="e">
            <v>#N/A</v>
          </cell>
          <cell r="J3119" t="str">
            <v>NULL</v>
          </cell>
        </row>
        <row r="3120">
          <cell r="D3120" t="str">
            <v>Yemen</v>
          </cell>
          <cell r="H3120" t="e">
            <v>#N/A</v>
          </cell>
          <cell r="J3120">
            <v>0.11</v>
          </cell>
        </row>
        <row r="3121">
          <cell r="D3121" t="str">
            <v>Yemen</v>
          </cell>
          <cell r="H3121" t="e">
            <v>#N/A</v>
          </cell>
          <cell r="J3121">
            <v>40.321566110113402</v>
          </cell>
        </row>
        <row r="3122">
          <cell r="D3122" t="str">
            <v>Yemen</v>
          </cell>
          <cell r="H3122" t="e">
            <v>#N/A</v>
          </cell>
          <cell r="J3122" t="str">
            <v>NULL</v>
          </cell>
        </row>
        <row r="3123">
          <cell r="D3123" t="str">
            <v>Afghanistan</v>
          </cell>
          <cell r="H3123" t="str">
            <v>Power</v>
          </cell>
          <cell r="J3123">
            <v>3419.7626614437099</v>
          </cell>
        </row>
        <row r="3124">
          <cell r="D3124" t="str">
            <v>Afghanistan</v>
          </cell>
          <cell r="H3124" t="str">
            <v>Industry (incl. Cement Process)</v>
          </cell>
          <cell r="J3124">
            <v>658.85579241071002</v>
          </cell>
        </row>
        <row r="3125">
          <cell r="D3125" t="str">
            <v>Afghanistan</v>
          </cell>
          <cell r="H3125" t="str">
            <v>Domestic aviation</v>
          </cell>
          <cell r="J3125">
            <v>273.02129035060898</v>
          </cell>
        </row>
        <row r="3126">
          <cell r="D3126" t="str">
            <v>Afghanistan</v>
          </cell>
          <cell r="H3126" t="str">
            <v>Ground Transport</v>
          </cell>
          <cell r="J3126">
            <v>4295.1301632396799</v>
          </cell>
        </row>
        <row r="3127">
          <cell r="D3127" t="str">
            <v>Afghanistan</v>
          </cell>
          <cell r="H3127" t="str">
            <v>Ground Transport</v>
          </cell>
          <cell r="J3127">
            <v>356.38811772682197</v>
          </cell>
        </row>
        <row r="3128">
          <cell r="D3128" t="str">
            <v>Afghanistan</v>
          </cell>
          <cell r="H3128" t="str">
            <v>Ground Transport</v>
          </cell>
          <cell r="J3128">
            <v>222.52696783281601</v>
          </cell>
        </row>
        <row r="3129">
          <cell r="D3129" t="str">
            <v>Afghanistan</v>
          </cell>
          <cell r="H3129" t="str">
            <v>Residential</v>
          </cell>
          <cell r="J3129">
            <v>901.88495037590496</v>
          </cell>
        </row>
        <row r="3130">
          <cell r="D3130" t="str">
            <v>Afghanistan</v>
          </cell>
          <cell r="H3130" t="e">
            <v>#N/A</v>
          </cell>
          <cell r="J3130" t="str">
            <v>NULL</v>
          </cell>
        </row>
        <row r="3131">
          <cell r="D3131" t="str">
            <v>Afghanistan</v>
          </cell>
          <cell r="H3131" t="e">
            <v>#N/A</v>
          </cell>
          <cell r="J3131" t="str">
            <v>NULL</v>
          </cell>
        </row>
        <row r="3132">
          <cell r="D3132" t="str">
            <v>Afghanistan</v>
          </cell>
          <cell r="H3132" t="e">
            <v>#N/A</v>
          </cell>
          <cell r="J3132" t="str">
            <v>NULL</v>
          </cell>
        </row>
        <row r="3133">
          <cell r="D3133" t="str">
            <v>Afghanistan</v>
          </cell>
          <cell r="H3133" t="str">
            <v>Industry (incl. Cement Process)</v>
          </cell>
          <cell r="J3133">
            <v>50.0351</v>
          </cell>
        </row>
        <row r="3134">
          <cell r="D3134" t="str">
            <v>Afghanistan</v>
          </cell>
          <cell r="H3134" t="e">
            <v>#N/A</v>
          </cell>
          <cell r="J3134">
            <v>1.69968528302474</v>
          </cell>
        </row>
        <row r="3135">
          <cell r="D3135" t="str">
            <v>Afghanistan</v>
          </cell>
          <cell r="H3135" t="e">
            <v>#N/A</v>
          </cell>
          <cell r="J3135">
            <v>112.45489999999999</v>
          </cell>
        </row>
        <row r="3136">
          <cell r="D3136" t="str">
            <v>Afghanistan</v>
          </cell>
          <cell r="H3136" t="e">
            <v>#N/A</v>
          </cell>
          <cell r="J3136" t="str">
            <v>NULL</v>
          </cell>
        </row>
        <row r="3137">
          <cell r="D3137" t="str">
            <v>Afghanistan</v>
          </cell>
          <cell r="H3137" t="e">
            <v>#N/A</v>
          </cell>
          <cell r="J3137">
            <v>8.3537045061162392</v>
          </cell>
        </row>
        <row r="3138">
          <cell r="D3138" t="str">
            <v>Afghanistan</v>
          </cell>
          <cell r="H3138" t="e">
            <v>#N/A</v>
          </cell>
          <cell r="J3138">
            <v>26.9617770870369</v>
          </cell>
        </row>
        <row r="3139">
          <cell r="D3139" t="str">
            <v>Afghanistan</v>
          </cell>
          <cell r="H3139" t="e">
            <v>#N/A</v>
          </cell>
          <cell r="J3139">
            <v>83.8934298279068</v>
          </cell>
        </row>
        <row r="3140">
          <cell r="D3140" t="str">
            <v>Afghanistan</v>
          </cell>
          <cell r="H3140" t="e">
            <v>#N/A</v>
          </cell>
          <cell r="J3140">
            <v>66.000100000000003</v>
          </cell>
        </row>
        <row r="3141">
          <cell r="D3141" t="str">
            <v>Bangladesh</v>
          </cell>
          <cell r="H3141" t="str">
            <v>Power</v>
          </cell>
          <cell r="J3141">
            <v>39785.164106076598</v>
          </cell>
        </row>
        <row r="3142">
          <cell r="D3142" t="str">
            <v>Bangladesh</v>
          </cell>
          <cell r="H3142" t="str">
            <v>Industry (incl. Cement Process)</v>
          </cell>
          <cell r="J3142">
            <v>160.88742247427999</v>
          </cell>
        </row>
        <row r="3143">
          <cell r="D3143" t="str">
            <v>Bangladesh</v>
          </cell>
          <cell r="H3143" t="str">
            <v>Industry (incl. Cement Process)</v>
          </cell>
          <cell r="J3143">
            <v>17007.645001450601</v>
          </cell>
        </row>
        <row r="3144">
          <cell r="D3144" t="str">
            <v>Bangladesh</v>
          </cell>
          <cell r="H3144" t="str">
            <v>Ground Transport</v>
          </cell>
          <cell r="J3144">
            <v>9045.7742511038396</v>
          </cell>
        </row>
        <row r="3145">
          <cell r="D3145" t="str">
            <v>Bangladesh</v>
          </cell>
          <cell r="H3145" t="str">
            <v>Ground Transport</v>
          </cell>
          <cell r="J3145">
            <v>1201.1665424693001</v>
          </cell>
        </row>
        <row r="3146">
          <cell r="D3146" t="str">
            <v>Bangladesh</v>
          </cell>
          <cell r="H3146" t="str">
            <v>Ground Transport</v>
          </cell>
          <cell r="J3146">
            <v>1662.89438850638</v>
          </cell>
        </row>
        <row r="3147">
          <cell r="D3147" t="str">
            <v>Bangladesh</v>
          </cell>
          <cell r="H3147" t="str">
            <v>Ground Transport</v>
          </cell>
          <cell r="J3147" t="str">
            <v>NULL</v>
          </cell>
        </row>
        <row r="3148">
          <cell r="D3148" t="str">
            <v>Bangladesh</v>
          </cell>
          <cell r="H3148" t="str">
            <v>Residential</v>
          </cell>
          <cell r="J3148">
            <v>13618.1575144568</v>
          </cell>
        </row>
        <row r="3149">
          <cell r="D3149" t="str">
            <v>Bangladesh</v>
          </cell>
          <cell r="H3149" t="e">
            <v>#N/A</v>
          </cell>
          <cell r="J3149">
            <v>0.16006682370333</v>
          </cell>
        </row>
        <row r="3150">
          <cell r="D3150" t="str">
            <v>Bangladesh</v>
          </cell>
          <cell r="H3150" t="str">
            <v>Industry (incl. Cement Process)</v>
          </cell>
          <cell r="J3150">
            <v>8899.8700000000008</v>
          </cell>
        </row>
        <row r="3151">
          <cell r="D3151" t="str">
            <v>Bangladesh</v>
          </cell>
          <cell r="H3151" t="e">
            <v>#N/A</v>
          </cell>
          <cell r="J3151">
            <v>8.1790467503744093</v>
          </cell>
        </row>
        <row r="3152">
          <cell r="D3152" t="str">
            <v>Bangladesh</v>
          </cell>
          <cell r="H3152" t="e">
            <v>#N/A</v>
          </cell>
          <cell r="J3152">
            <v>68.665000000000006</v>
          </cell>
        </row>
        <row r="3153">
          <cell r="D3153" t="str">
            <v>Bangladesh</v>
          </cell>
          <cell r="H3153" t="e">
            <v>#N/A</v>
          </cell>
          <cell r="J3153">
            <v>4</v>
          </cell>
        </row>
        <row r="3154">
          <cell r="D3154" t="str">
            <v>Bangladesh</v>
          </cell>
          <cell r="H3154" t="e">
            <v>#N/A</v>
          </cell>
          <cell r="J3154">
            <v>11.8706659555556</v>
          </cell>
        </row>
        <row r="3155">
          <cell r="D3155" t="str">
            <v>Bangladesh</v>
          </cell>
          <cell r="H3155" t="e">
            <v>#N/A</v>
          </cell>
          <cell r="J3155">
            <v>111.609958911131</v>
          </cell>
        </row>
        <row r="3156">
          <cell r="D3156" t="str">
            <v>Bangladesh</v>
          </cell>
          <cell r="H3156" t="e">
            <v>#N/A</v>
          </cell>
          <cell r="J3156" t="str">
            <v>NULL</v>
          </cell>
        </row>
        <row r="3157">
          <cell r="D3157" t="str">
            <v>Bangladesh</v>
          </cell>
          <cell r="H3157" t="e">
            <v>#N/A</v>
          </cell>
          <cell r="J3157" t="str">
            <v>NULL</v>
          </cell>
        </row>
        <row r="3158">
          <cell r="D3158" t="str">
            <v>Bangladesh</v>
          </cell>
          <cell r="H3158" t="e">
            <v>#N/A</v>
          </cell>
          <cell r="J3158">
            <v>391.24719696620798</v>
          </cell>
        </row>
        <row r="3159">
          <cell r="D3159" t="str">
            <v>Bangladesh</v>
          </cell>
          <cell r="H3159" t="e">
            <v>#N/A</v>
          </cell>
          <cell r="J3159">
            <v>910.58774401133303</v>
          </cell>
        </row>
        <row r="3160">
          <cell r="D3160" t="str">
            <v>Bhutan</v>
          </cell>
          <cell r="H3160" t="str">
            <v>Power</v>
          </cell>
          <cell r="J3160">
            <v>275.84201263052898</v>
          </cell>
        </row>
        <row r="3161">
          <cell r="D3161" t="str">
            <v>Bhutan</v>
          </cell>
          <cell r="H3161" t="str">
            <v>Industry (incl. Cement Process)</v>
          </cell>
          <cell r="J3161">
            <v>268.14131816150802</v>
          </cell>
        </row>
        <row r="3162">
          <cell r="D3162" t="str">
            <v>Bhutan</v>
          </cell>
          <cell r="H3162" t="str">
            <v>Domestic aviation</v>
          </cell>
          <cell r="J3162">
            <v>6.6119061818643301</v>
          </cell>
        </row>
        <row r="3163">
          <cell r="D3163" t="str">
            <v>Bhutan</v>
          </cell>
          <cell r="H3163" t="str">
            <v>Ground Transport</v>
          </cell>
          <cell r="J3163">
            <v>104.01752679193601</v>
          </cell>
        </row>
        <row r="3164">
          <cell r="D3164" t="str">
            <v>Bhutan</v>
          </cell>
          <cell r="H3164" t="str">
            <v>Ground Transport</v>
          </cell>
          <cell r="J3164">
            <v>8.6308581191906804</v>
          </cell>
        </row>
        <row r="3165">
          <cell r="D3165" t="str">
            <v>Bhutan</v>
          </cell>
          <cell r="H3165" t="str">
            <v>Ground Transport</v>
          </cell>
          <cell r="J3165">
            <v>5.3890486213485298</v>
          </cell>
        </row>
        <row r="3166">
          <cell r="D3166" t="str">
            <v>Bhutan</v>
          </cell>
          <cell r="H3166" t="str">
            <v>Residential</v>
          </cell>
          <cell r="J3166">
            <v>16.528003685381002</v>
          </cell>
        </row>
        <row r="3167">
          <cell r="D3167" t="str">
            <v>Bhutan</v>
          </cell>
          <cell r="H3167" t="e">
            <v>#N/A</v>
          </cell>
          <cell r="J3167">
            <v>2.22636196746625</v>
          </cell>
        </row>
        <row r="3168">
          <cell r="D3168" t="str">
            <v>Bhutan</v>
          </cell>
          <cell r="H3168" t="e">
            <v>#N/A</v>
          </cell>
          <cell r="J3168" t="str">
            <v>NULL</v>
          </cell>
        </row>
        <row r="3169">
          <cell r="D3169" t="str">
            <v>Bhutan</v>
          </cell>
          <cell r="H3169" t="e">
            <v>#N/A</v>
          </cell>
          <cell r="J3169" t="str">
            <v>NULL</v>
          </cell>
        </row>
        <row r="3170">
          <cell r="D3170" t="str">
            <v>Bhutan</v>
          </cell>
          <cell r="H3170" t="str">
            <v>Industry (incl. Cement Process)</v>
          </cell>
          <cell r="J3170">
            <v>464.541</v>
          </cell>
        </row>
        <row r="3171">
          <cell r="D3171" t="str">
            <v>Bhutan</v>
          </cell>
          <cell r="H3171" t="e">
            <v>#N/A</v>
          </cell>
          <cell r="J3171">
            <v>3.9723300746259099E-2</v>
          </cell>
        </row>
        <row r="3172">
          <cell r="D3172" t="str">
            <v>Bhutan</v>
          </cell>
          <cell r="H3172" t="e">
            <v>#N/A</v>
          </cell>
          <cell r="J3172">
            <v>388.5</v>
          </cell>
        </row>
        <row r="3173">
          <cell r="D3173" t="str">
            <v>Bhutan</v>
          </cell>
          <cell r="H3173" t="e">
            <v>#N/A</v>
          </cell>
          <cell r="J3173">
            <v>0.130789722819217</v>
          </cell>
        </row>
        <row r="3174">
          <cell r="D3174" t="str">
            <v>Bhutan</v>
          </cell>
          <cell r="H3174" t="e">
            <v>#N/A</v>
          </cell>
          <cell r="J3174">
            <v>1.4731856795787499</v>
          </cell>
        </row>
        <row r="3175">
          <cell r="D3175" t="str">
            <v>Bhutan</v>
          </cell>
          <cell r="H3175" t="e">
            <v>#N/A</v>
          </cell>
          <cell r="J3175">
            <v>4.3856396075710196</v>
          </cell>
        </row>
        <row r="3176">
          <cell r="D3176" t="str">
            <v>India</v>
          </cell>
          <cell r="H3176" t="str">
            <v>Power</v>
          </cell>
          <cell r="J3176">
            <v>1212864.34641675</v>
          </cell>
        </row>
        <row r="3177">
          <cell r="D3177" t="str">
            <v>India</v>
          </cell>
          <cell r="H3177" t="str">
            <v>Industry (incl. Cement Process)</v>
          </cell>
          <cell r="J3177">
            <v>42352.904723003398</v>
          </cell>
        </row>
        <row r="3178">
          <cell r="D3178" t="str">
            <v>India</v>
          </cell>
          <cell r="H3178" t="str">
            <v>Industry (incl. Cement Process)</v>
          </cell>
          <cell r="J3178">
            <v>629584.17296585697</v>
          </cell>
        </row>
        <row r="3179">
          <cell r="D3179" t="str">
            <v>India</v>
          </cell>
          <cell r="H3179" t="str">
            <v>Domestic aviation</v>
          </cell>
          <cell r="J3179">
            <v>6716.4706420558896</v>
          </cell>
        </row>
        <row r="3180">
          <cell r="D3180" t="str">
            <v>India</v>
          </cell>
          <cell r="H3180" t="str">
            <v>Ground Transport</v>
          </cell>
          <cell r="J3180">
            <v>268947.71754518501</v>
          </cell>
        </row>
        <row r="3181">
          <cell r="D3181" t="str">
            <v>India</v>
          </cell>
          <cell r="H3181" t="str">
            <v>Ground Transport</v>
          </cell>
          <cell r="J3181">
            <v>9821.5074699717698</v>
          </cell>
        </row>
        <row r="3182">
          <cell r="D3182" t="str">
            <v>India</v>
          </cell>
          <cell r="H3182" t="str">
            <v>Ground Transport</v>
          </cell>
          <cell r="J3182">
            <v>2488.5839076089501</v>
          </cell>
        </row>
        <row r="3183">
          <cell r="D3183" t="str">
            <v>India</v>
          </cell>
          <cell r="H3183" t="str">
            <v>Ground Transport</v>
          </cell>
          <cell r="J3183">
            <v>1320.4289067284601</v>
          </cell>
        </row>
        <row r="3184">
          <cell r="D3184" t="str">
            <v>India</v>
          </cell>
          <cell r="H3184" t="str">
            <v>Residential</v>
          </cell>
          <cell r="J3184">
            <v>194751.993172613</v>
          </cell>
        </row>
        <row r="3185">
          <cell r="D3185" t="str">
            <v>India</v>
          </cell>
          <cell r="H3185" t="e">
            <v>#N/A</v>
          </cell>
          <cell r="J3185">
            <v>11681.0401612932</v>
          </cell>
        </row>
        <row r="3186">
          <cell r="D3186" t="str">
            <v>India</v>
          </cell>
          <cell r="H3186" t="e">
            <v>#N/A</v>
          </cell>
          <cell r="J3186">
            <v>348.48561662682999</v>
          </cell>
        </row>
        <row r="3187">
          <cell r="D3187" t="str">
            <v>India</v>
          </cell>
          <cell r="H3187" t="str">
            <v>Industry (incl. Cement Process)</v>
          </cell>
          <cell r="J3187">
            <v>140400</v>
          </cell>
        </row>
        <row r="3188">
          <cell r="D3188" t="str">
            <v>India</v>
          </cell>
          <cell r="H3188" t="e">
            <v>#N/A</v>
          </cell>
          <cell r="J3188">
            <v>12000</v>
          </cell>
        </row>
        <row r="3189">
          <cell r="D3189" t="str">
            <v>India</v>
          </cell>
          <cell r="H3189" t="e">
            <v>#N/A</v>
          </cell>
          <cell r="J3189">
            <v>1504.00830497676</v>
          </cell>
        </row>
        <row r="3190">
          <cell r="D3190" t="str">
            <v>India</v>
          </cell>
          <cell r="H3190" t="e">
            <v>#N/A</v>
          </cell>
          <cell r="J3190">
            <v>66.764918774304604</v>
          </cell>
        </row>
        <row r="3191">
          <cell r="D3191" t="str">
            <v>India</v>
          </cell>
          <cell r="H3191" t="e">
            <v>#N/A</v>
          </cell>
          <cell r="J3191">
            <v>30493.784664925599</v>
          </cell>
        </row>
        <row r="3192">
          <cell r="D3192" t="str">
            <v>India</v>
          </cell>
          <cell r="H3192" t="e">
            <v>#N/A</v>
          </cell>
          <cell r="J3192">
            <v>24018.385259080202</v>
          </cell>
        </row>
        <row r="3193">
          <cell r="D3193" t="str">
            <v>India</v>
          </cell>
          <cell r="H3193" t="e">
            <v>#N/A</v>
          </cell>
          <cell r="J3193">
            <v>2723.85116780822</v>
          </cell>
        </row>
        <row r="3194">
          <cell r="D3194" t="str">
            <v>India</v>
          </cell>
          <cell r="H3194" t="e">
            <v>#N/A</v>
          </cell>
          <cell r="J3194">
            <v>210.06641496511401</v>
          </cell>
        </row>
        <row r="3195">
          <cell r="D3195" t="str">
            <v>India</v>
          </cell>
          <cell r="H3195" t="e">
            <v>#N/A</v>
          </cell>
          <cell r="J3195">
            <v>34.462365509698898</v>
          </cell>
        </row>
        <row r="3196">
          <cell r="D3196" t="str">
            <v>India</v>
          </cell>
          <cell r="H3196" t="e">
            <v>#N/A</v>
          </cell>
          <cell r="J3196">
            <v>654.87970857503296</v>
          </cell>
        </row>
        <row r="3197">
          <cell r="D3197" t="str">
            <v>India</v>
          </cell>
          <cell r="H3197" t="e">
            <v>#N/A</v>
          </cell>
          <cell r="J3197">
            <v>2357.8863817357201</v>
          </cell>
        </row>
        <row r="3198">
          <cell r="D3198" t="str">
            <v>India</v>
          </cell>
          <cell r="H3198" t="e">
            <v>#N/A</v>
          </cell>
          <cell r="J3198">
            <v>12386.874750151999</v>
          </cell>
        </row>
        <row r="3199">
          <cell r="D3199" t="str">
            <v>India</v>
          </cell>
          <cell r="H3199" t="e">
            <v>#N/A</v>
          </cell>
          <cell r="J3199">
            <v>14190</v>
          </cell>
        </row>
        <row r="3200">
          <cell r="D3200" t="str">
            <v>Sri Lanka</v>
          </cell>
          <cell r="H3200" t="str">
            <v>Power</v>
          </cell>
          <cell r="J3200">
            <v>8237.7185065432004</v>
          </cell>
        </row>
        <row r="3201">
          <cell r="D3201" t="str">
            <v>Sri Lanka</v>
          </cell>
          <cell r="H3201" t="str">
            <v>Industry (incl. Cement Process)</v>
          </cell>
          <cell r="J3201">
            <v>40.861469964180998</v>
          </cell>
        </row>
        <row r="3202">
          <cell r="D3202" t="str">
            <v>Sri Lanka</v>
          </cell>
          <cell r="H3202" t="str">
            <v>Industry (incl. Cement Process)</v>
          </cell>
          <cell r="J3202">
            <v>1701.12183166311</v>
          </cell>
        </row>
        <row r="3203">
          <cell r="D3203" t="str">
            <v>Sri Lanka</v>
          </cell>
          <cell r="H3203" t="str">
            <v>Domestic aviation</v>
          </cell>
          <cell r="J3203">
            <v>13.2646302289888</v>
          </cell>
        </row>
        <row r="3204">
          <cell r="D3204" t="str">
            <v>Sri Lanka</v>
          </cell>
          <cell r="H3204" t="str">
            <v>Ground Transport</v>
          </cell>
          <cell r="J3204">
            <v>9493.5410158187697</v>
          </cell>
        </row>
        <row r="3205">
          <cell r="D3205" t="str">
            <v>Sri Lanka</v>
          </cell>
          <cell r="H3205" t="str">
            <v>Ground Transport</v>
          </cell>
          <cell r="J3205">
            <v>174.02413430638001</v>
          </cell>
        </row>
        <row r="3206">
          <cell r="D3206" t="str">
            <v>Sri Lanka</v>
          </cell>
          <cell r="H3206" t="str">
            <v>Ground Transport</v>
          </cell>
          <cell r="J3206">
            <v>206.00428922082199</v>
          </cell>
        </row>
        <row r="3207">
          <cell r="D3207" t="str">
            <v>Sri Lanka</v>
          </cell>
          <cell r="H3207" t="str">
            <v>Residential</v>
          </cell>
          <cell r="J3207">
            <v>1343.8613608625899</v>
          </cell>
        </row>
        <row r="3208">
          <cell r="D3208" t="str">
            <v>Sri Lanka</v>
          </cell>
          <cell r="H3208" t="e">
            <v>#N/A</v>
          </cell>
          <cell r="J3208" t="str">
            <v>NULL</v>
          </cell>
        </row>
        <row r="3209">
          <cell r="D3209" t="str">
            <v>Sri Lanka</v>
          </cell>
          <cell r="H3209" t="str">
            <v>Industry (incl. Cement Process)</v>
          </cell>
          <cell r="J3209">
            <v>1332.31</v>
          </cell>
        </row>
        <row r="3210">
          <cell r="D3210" t="str">
            <v>Sri Lanka</v>
          </cell>
          <cell r="H3210" t="e">
            <v>#N/A</v>
          </cell>
          <cell r="J3210">
            <v>1.04417076128944</v>
          </cell>
        </row>
        <row r="3211">
          <cell r="D3211" t="str">
            <v>Sri Lanka</v>
          </cell>
          <cell r="H3211" t="e">
            <v>#N/A</v>
          </cell>
          <cell r="J3211" t="str">
            <v>NULL</v>
          </cell>
        </row>
        <row r="3212">
          <cell r="D3212" t="str">
            <v>Sri Lanka</v>
          </cell>
          <cell r="H3212" t="e">
            <v>#N/A</v>
          </cell>
          <cell r="J3212">
            <v>1.2</v>
          </cell>
        </row>
        <row r="3213">
          <cell r="D3213" t="str">
            <v>Sri Lanka</v>
          </cell>
          <cell r="H3213" t="e">
            <v>#N/A</v>
          </cell>
          <cell r="J3213" t="str">
            <v>NULL</v>
          </cell>
        </row>
        <row r="3214">
          <cell r="D3214" t="str">
            <v>Sri Lanka</v>
          </cell>
          <cell r="H3214" t="e">
            <v>#N/A</v>
          </cell>
          <cell r="J3214">
            <v>12.503519488250801</v>
          </cell>
        </row>
        <row r="3215">
          <cell r="D3215" t="str">
            <v>Sri Lanka</v>
          </cell>
          <cell r="H3215" t="e">
            <v>#N/A</v>
          </cell>
          <cell r="J3215" t="str">
            <v>NULL</v>
          </cell>
        </row>
        <row r="3216">
          <cell r="D3216" t="str">
            <v>Sri Lanka</v>
          </cell>
          <cell r="H3216" t="e">
            <v>#N/A</v>
          </cell>
          <cell r="J3216">
            <v>6.6</v>
          </cell>
        </row>
        <row r="3217">
          <cell r="D3217" t="str">
            <v>Sri Lanka</v>
          </cell>
          <cell r="H3217" t="e">
            <v>#N/A</v>
          </cell>
          <cell r="J3217">
            <v>47.922191483584001</v>
          </cell>
        </row>
        <row r="3218">
          <cell r="D3218" t="str">
            <v>Sri Lanka</v>
          </cell>
          <cell r="H3218" t="e">
            <v>#N/A</v>
          </cell>
          <cell r="J3218">
            <v>1197.20444430773</v>
          </cell>
        </row>
        <row r="3219">
          <cell r="D3219" t="str">
            <v>Maldives</v>
          </cell>
          <cell r="H3219" t="str">
            <v>Power</v>
          </cell>
          <cell r="J3219">
            <v>285.64103359337798</v>
          </cell>
        </row>
        <row r="3220">
          <cell r="D3220" t="str">
            <v>Maldives</v>
          </cell>
          <cell r="H3220" t="str">
            <v>Industry (incl. Cement Process)</v>
          </cell>
          <cell r="J3220">
            <v>59.176641390171703</v>
          </cell>
        </row>
        <row r="3221">
          <cell r="D3221" t="str">
            <v>Maldives</v>
          </cell>
          <cell r="H3221" t="str">
            <v>Domestic aviation</v>
          </cell>
          <cell r="J3221">
            <v>24.522075045657299</v>
          </cell>
        </row>
        <row r="3222">
          <cell r="D3222" t="str">
            <v>Maldives</v>
          </cell>
          <cell r="H3222" t="str">
            <v>Ground Transport</v>
          </cell>
          <cell r="J3222">
            <v>385.77663576763399</v>
          </cell>
        </row>
        <row r="3223">
          <cell r="D3223" t="str">
            <v>Maldives</v>
          </cell>
          <cell r="H3223" t="str">
            <v>Ground Transport</v>
          </cell>
          <cell r="J3223">
            <v>32.0097485079053</v>
          </cell>
        </row>
        <row r="3224">
          <cell r="D3224" t="str">
            <v>Maldives</v>
          </cell>
          <cell r="H3224" t="str">
            <v>Ground Transport</v>
          </cell>
          <cell r="J3224">
            <v>19.986745003912599</v>
          </cell>
        </row>
        <row r="3225">
          <cell r="D3225" t="str">
            <v>Maldives</v>
          </cell>
          <cell r="H3225" t="str">
            <v>Residential</v>
          </cell>
          <cell r="J3225">
            <v>61.298395835326602</v>
          </cell>
        </row>
        <row r="3226">
          <cell r="D3226" t="str">
            <v>Maldives</v>
          </cell>
          <cell r="H3226" t="e">
            <v>#N/A</v>
          </cell>
          <cell r="J3226" t="str">
            <v>NULL</v>
          </cell>
        </row>
        <row r="3227">
          <cell r="D3227" t="str">
            <v>Maldives</v>
          </cell>
          <cell r="H3227" t="e">
            <v>#N/A</v>
          </cell>
          <cell r="J3227" t="str">
            <v>NULL</v>
          </cell>
        </row>
        <row r="3228">
          <cell r="D3228" t="str">
            <v>Maldives</v>
          </cell>
          <cell r="H3228" t="e">
            <v>#N/A</v>
          </cell>
          <cell r="J3228" t="str">
            <v>NULL</v>
          </cell>
        </row>
        <row r="3229">
          <cell r="D3229" t="str">
            <v>Maldives</v>
          </cell>
          <cell r="H3229" t="e">
            <v>#N/A</v>
          </cell>
          <cell r="J3229">
            <v>1.8641760633013201E-2</v>
          </cell>
        </row>
        <row r="3230">
          <cell r="D3230" t="str">
            <v>Maldives</v>
          </cell>
          <cell r="H3230" t="e">
            <v>#N/A</v>
          </cell>
          <cell r="J3230">
            <v>0.47987301295659601</v>
          </cell>
        </row>
        <row r="3231">
          <cell r="D3231" t="str">
            <v>Maldives</v>
          </cell>
          <cell r="H3231" t="e">
            <v>#N/A</v>
          </cell>
          <cell r="J3231">
            <v>0.24728394947294</v>
          </cell>
        </row>
        <row r="3232">
          <cell r="D3232" t="str">
            <v>Maldives</v>
          </cell>
          <cell r="H3232" t="e">
            <v>#N/A</v>
          </cell>
          <cell r="J3232">
            <v>0.81748856003347004</v>
          </cell>
        </row>
        <row r="3233">
          <cell r="D3233" t="str">
            <v>Maldives</v>
          </cell>
          <cell r="H3233" t="e">
            <v>#N/A</v>
          </cell>
          <cell r="J3233">
            <v>3.5725567716412301</v>
          </cell>
        </row>
        <row r="3234">
          <cell r="D3234" t="str">
            <v>Nepal</v>
          </cell>
          <cell r="H3234" t="str">
            <v>Power</v>
          </cell>
          <cell r="J3234" t="str">
            <v>NULL</v>
          </cell>
        </row>
        <row r="3235">
          <cell r="D3235" t="str">
            <v>Nepal</v>
          </cell>
          <cell r="H3235" t="str">
            <v>Industry (incl. Cement Process)</v>
          </cell>
          <cell r="J3235">
            <v>3054.2724169901198</v>
          </cell>
        </row>
        <row r="3236">
          <cell r="D3236" t="str">
            <v>Nepal</v>
          </cell>
          <cell r="H3236" t="str">
            <v>Ground Transport</v>
          </cell>
          <cell r="J3236">
            <v>4057.3921391495501</v>
          </cell>
        </row>
        <row r="3237">
          <cell r="D3237" t="str">
            <v>Nepal</v>
          </cell>
          <cell r="H3237" t="str">
            <v>Residential</v>
          </cell>
          <cell r="J3237">
            <v>1995.2301439315099</v>
          </cell>
        </row>
        <row r="3238">
          <cell r="D3238" t="str">
            <v>Nepal</v>
          </cell>
          <cell r="H3238" t="str">
            <v>Industry (incl. Cement Process)</v>
          </cell>
          <cell r="J3238">
            <v>1087.53</v>
          </cell>
        </row>
        <row r="3239">
          <cell r="D3239" t="str">
            <v>Nepal</v>
          </cell>
          <cell r="H3239" t="e">
            <v>#N/A</v>
          </cell>
          <cell r="J3239" t="str">
            <v>NULL</v>
          </cell>
        </row>
        <row r="3240">
          <cell r="D3240" t="str">
            <v>Nepal</v>
          </cell>
          <cell r="H3240" t="e">
            <v>#N/A</v>
          </cell>
          <cell r="J3240">
            <v>1.4476294100118201</v>
          </cell>
        </row>
        <row r="3241">
          <cell r="D3241" t="str">
            <v>Nepal</v>
          </cell>
          <cell r="H3241" t="e">
            <v>#N/A</v>
          </cell>
          <cell r="J3241" t="str">
            <v>NULL</v>
          </cell>
        </row>
        <row r="3242">
          <cell r="D3242" t="str">
            <v>Nepal</v>
          </cell>
          <cell r="H3242" t="e">
            <v>#N/A</v>
          </cell>
          <cell r="J3242" t="str">
            <v>NULL</v>
          </cell>
        </row>
        <row r="3243">
          <cell r="D3243" t="str">
            <v>Nepal</v>
          </cell>
          <cell r="H3243" t="e">
            <v>#N/A</v>
          </cell>
          <cell r="J3243">
            <v>19.1621324478897</v>
          </cell>
        </row>
        <row r="3244">
          <cell r="D3244" t="str">
            <v>Nepal</v>
          </cell>
          <cell r="H3244" t="e">
            <v>#N/A</v>
          </cell>
          <cell r="J3244" t="str">
            <v>NULL</v>
          </cell>
        </row>
        <row r="3245">
          <cell r="D3245" t="str">
            <v>Nepal</v>
          </cell>
          <cell r="H3245" t="e">
            <v>#N/A</v>
          </cell>
          <cell r="J3245" t="str">
            <v>NULL</v>
          </cell>
        </row>
        <row r="3246">
          <cell r="D3246" t="str">
            <v>Nepal</v>
          </cell>
          <cell r="H3246" t="e">
            <v>#N/A</v>
          </cell>
          <cell r="J3246">
            <v>60.356306657084303</v>
          </cell>
        </row>
        <row r="3247">
          <cell r="D3247" t="str">
            <v>Nepal</v>
          </cell>
          <cell r="H3247" t="e">
            <v>#N/A</v>
          </cell>
          <cell r="J3247">
            <v>34.033226282548497</v>
          </cell>
        </row>
        <row r="3248">
          <cell r="D3248" t="str">
            <v>Pakistan</v>
          </cell>
          <cell r="H3248" t="str">
            <v>Power</v>
          </cell>
          <cell r="J3248">
            <v>44403.240844643296</v>
          </cell>
        </row>
        <row r="3249">
          <cell r="D3249" t="str">
            <v>Pakistan</v>
          </cell>
          <cell r="H3249" t="str">
            <v>Industry (incl. Cement Process)</v>
          </cell>
          <cell r="J3249">
            <v>1457.28245404524</v>
          </cell>
        </row>
        <row r="3250">
          <cell r="D3250" t="str">
            <v>Pakistan</v>
          </cell>
          <cell r="H3250" t="str">
            <v>Industry (incl. Cement Process)</v>
          </cell>
          <cell r="J3250">
            <v>63843.027202719997</v>
          </cell>
        </row>
        <row r="3251">
          <cell r="D3251" t="str">
            <v>Pakistan</v>
          </cell>
          <cell r="H3251" t="str">
            <v>Domestic aviation</v>
          </cell>
          <cell r="J3251">
            <v>337.00412136099902</v>
          </cell>
        </row>
        <row r="3252">
          <cell r="D3252" t="str">
            <v>Pakistan</v>
          </cell>
          <cell r="H3252" t="str">
            <v>Ground Transport</v>
          </cell>
          <cell r="J3252">
            <v>36493.897872958099</v>
          </cell>
        </row>
        <row r="3253">
          <cell r="D3253" t="str">
            <v>Pakistan</v>
          </cell>
          <cell r="H3253" t="str">
            <v>Ground Transport</v>
          </cell>
          <cell r="J3253">
            <v>770.616917014931</v>
          </cell>
        </row>
        <row r="3254">
          <cell r="D3254" t="str">
            <v>Pakistan</v>
          </cell>
          <cell r="H3254" t="str">
            <v>Ground Transport</v>
          </cell>
          <cell r="J3254" t="str">
            <v>NULL</v>
          </cell>
        </row>
        <row r="3255">
          <cell r="D3255" t="str">
            <v>Pakistan</v>
          </cell>
          <cell r="H3255" t="str">
            <v>Residential</v>
          </cell>
          <cell r="J3255">
            <v>20184.598853196101</v>
          </cell>
        </row>
        <row r="3256">
          <cell r="D3256" t="str">
            <v>Pakistan</v>
          </cell>
          <cell r="H3256" t="e">
            <v>#N/A</v>
          </cell>
          <cell r="J3256">
            <v>372.53377219581199</v>
          </cell>
        </row>
        <row r="3257">
          <cell r="D3257" t="str">
            <v>Pakistan</v>
          </cell>
          <cell r="H3257" t="e">
            <v>#N/A</v>
          </cell>
          <cell r="J3257">
            <v>10.6441027037509</v>
          </cell>
        </row>
        <row r="3258">
          <cell r="D3258" t="str">
            <v>Pakistan</v>
          </cell>
          <cell r="H3258" t="str">
            <v>Industry (incl. Cement Process)</v>
          </cell>
          <cell r="J3258">
            <v>18304</v>
          </cell>
        </row>
        <row r="3259">
          <cell r="D3259" t="str">
            <v>Pakistan</v>
          </cell>
          <cell r="H3259" t="e">
            <v>#N/A</v>
          </cell>
          <cell r="J3259">
            <v>328.186658833021</v>
          </cell>
        </row>
        <row r="3260">
          <cell r="D3260" t="str">
            <v>Pakistan</v>
          </cell>
          <cell r="H3260" t="e">
            <v>#N/A</v>
          </cell>
          <cell r="J3260">
            <v>9.7137925499395994</v>
          </cell>
        </row>
        <row r="3261">
          <cell r="D3261" t="str">
            <v>Pakistan</v>
          </cell>
          <cell r="H3261" t="e">
            <v>#N/A</v>
          </cell>
          <cell r="J3261">
            <v>6295.06</v>
          </cell>
        </row>
        <row r="3262">
          <cell r="D3262" t="str">
            <v>Pakistan</v>
          </cell>
          <cell r="H3262" t="e">
            <v>#N/A</v>
          </cell>
          <cell r="J3262">
            <v>224.59716340719299</v>
          </cell>
        </row>
        <row r="3263">
          <cell r="D3263" t="str">
            <v>Pakistan</v>
          </cell>
          <cell r="H3263" t="e">
            <v>#N/A</v>
          </cell>
          <cell r="J3263">
            <v>81.752897227739695</v>
          </cell>
        </row>
        <row r="3264">
          <cell r="D3264" t="str">
            <v>Pakistan</v>
          </cell>
          <cell r="H3264" t="e">
            <v>#N/A</v>
          </cell>
          <cell r="J3264">
            <v>27.196843853470199</v>
          </cell>
        </row>
        <row r="3265">
          <cell r="D3265" t="str">
            <v>Pakistan</v>
          </cell>
          <cell r="H3265" t="e">
            <v>#N/A</v>
          </cell>
          <cell r="J3265" t="str">
            <v>NULL</v>
          </cell>
        </row>
        <row r="3266">
          <cell r="D3266" t="str">
            <v>Pakistan</v>
          </cell>
          <cell r="H3266" t="e">
            <v>#N/A</v>
          </cell>
          <cell r="J3266">
            <v>427.52201836471897</v>
          </cell>
        </row>
        <row r="3267">
          <cell r="D3267" t="str">
            <v>Pakistan</v>
          </cell>
          <cell r="H3267" t="e">
            <v>#N/A</v>
          </cell>
          <cell r="J3267">
            <v>2609.71626881254</v>
          </cell>
        </row>
        <row r="3268">
          <cell r="D3268" t="str">
            <v>Korea, Republic of</v>
          </cell>
          <cell r="H3268" t="str">
            <v>Power</v>
          </cell>
          <cell r="J3268">
            <v>338747.85279392701</v>
          </cell>
        </row>
        <row r="3269">
          <cell r="D3269" t="str">
            <v>Korea, Republic of</v>
          </cell>
          <cell r="H3269" t="str">
            <v>Industry (incl. Cement Process)</v>
          </cell>
          <cell r="J3269">
            <v>48495.259364898498</v>
          </cell>
        </row>
        <row r="3270">
          <cell r="D3270" t="str">
            <v>Korea, Republic of</v>
          </cell>
          <cell r="H3270" t="str">
            <v>Industry (incl. Cement Process)</v>
          </cell>
          <cell r="J3270">
            <v>84169.501260049306</v>
          </cell>
        </row>
        <row r="3271">
          <cell r="D3271" t="str">
            <v>Korea, Republic of</v>
          </cell>
          <cell r="H3271" t="str">
            <v>Domestic aviation</v>
          </cell>
          <cell r="J3271">
            <v>4196.2983881385499</v>
          </cell>
        </row>
        <row r="3272">
          <cell r="D3272" t="str">
            <v>Korea, Republic of</v>
          </cell>
          <cell r="H3272" t="str">
            <v>Ground Transport</v>
          </cell>
          <cell r="J3272">
            <v>94645.860336267404</v>
          </cell>
        </row>
        <row r="3273">
          <cell r="D3273" t="str">
            <v>Korea, Republic of</v>
          </cell>
          <cell r="H3273" t="str">
            <v>Ground Transport</v>
          </cell>
          <cell r="J3273">
            <v>399.77833738420497</v>
          </cell>
        </row>
        <row r="3274">
          <cell r="D3274" t="str">
            <v>Korea, Republic of</v>
          </cell>
          <cell r="H3274" t="str">
            <v>Ground Transport</v>
          </cell>
          <cell r="J3274">
            <v>781.70623927295503</v>
          </cell>
        </row>
        <row r="3275">
          <cell r="D3275" t="str">
            <v>Korea, Republic of</v>
          </cell>
          <cell r="H3275" t="str">
            <v>Ground Transport</v>
          </cell>
          <cell r="J3275">
            <v>10.959310609813301</v>
          </cell>
        </row>
        <row r="3276">
          <cell r="D3276" t="str">
            <v>Korea, Republic of</v>
          </cell>
          <cell r="H3276" t="str">
            <v>Residential</v>
          </cell>
          <cell r="J3276">
            <v>64903.387065251802</v>
          </cell>
        </row>
        <row r="3277">
          <cell r="D3277" t="str">
            <v>Korea, Republic of</v>
          </cell>
          <cell r="H3277" t="str">
            <v>Industry (incl. Cement Process)</v>
          </cell>
          <cell r="J3277" t="str">
            <v>NULL</v>
          </cell>
        </row>
        <row r="3278">
          <cell r="D3278" t="str">
            <v>Korea, Republic of</v>
          </cell>
          <cell r="H3278" t="e">
            <v>#N/A</v>
          </cell>
          <cell r="J3278">
            <v>5396.1209054091296</v>
          </cell>
        </row>
        <row r="3279">
          <cell r="D3279" t="str">
            <v>Korea, Republic of</v>
          </cell>
          <cell r="H3279" t="e">
            <v>#N/A</v>
          </cell>
          <cell r="J3279" t="str">
            <v>NULL</v>
          </cell>
        </row>
        <row r="3280">
          <cell r="D3280" t="str">
            <v>Korea, Republic of</v>
          </cell>
          <cell r="H3280" t="e">
            <v>#N/A</v>
          </cell>
          <cell r="J3280" t="str">
            <v>NULL</v>
          </cell>
        </row>
        <row r="3281">
          <cell r="D3281" t="str">
            <v>Korea, Republic of</v>
          </cell>
          <cell r="H3281" t="e">
            <v>#N/A</v>
          </cell>
          <cell r="J3281" t="str">
            <v>NULL</v>
          </cell>
        </row>
        <row r="3282">
          <cell r="D3282" t="str">
            <v>Korea, Republic of</v>
          </cell>
          <cell r="H3282" t="str">
            <v>Industry (incl. Cement Process)</v>
          </cell>
          <cell r="J3282">
            <v>26197.8</v>
          </cell>
        </row>
        <row r="3283">
          <cell r="D3283" t="str">
            <v>Korea, Republic of</v>
          </cell>
          <cell r="H3283" t="e">
            <v>#N/A</v>
          </cell>
          <cell r="J3283">
            <v>3900</v>
          </cell>
        </row>
        <row r="3284">
          <cell r="D3284" t="str">
            <v>Korea, Republic of</v>
          </cell>
          <cell r="H3284" t="e">
            <v>#N/A</v>
          </cell>
          <cell r="J3284">
            <v>233.495612617901</v>
          </cell>
        </row>
        <row r="3285">
          <cell r="D3285" t="str">
            <v>Korea, Republic of</v>
          </cell>
          <cell r="H3285" t="e">
            <v>#N/A</v>
          </cell>
          <cell r="J3285">
            <v>2.5353741879216698</v>
          </cell>
        </row>
        <row r="3286">
          <cell r="D3286" t="str">
            <v>Korea, Republic of</v>
          </cell>
          <cell r="H3286" t="e">
            <v>#N/A</v>
          </cell>
          <cell r="J3286">
            <v>11126.5063701939</v>
          </cell>
        </row>
        <row r="3287">
          <cell r="D3287" t="str">
            <v>Korea, Republic of</v>
          </cell>
          <cell r="H3287" t="e">
            <v>#N/A</v>
          </cell>
          <cell r="J3287">
            <v>8423.9816761089205</v>
          </cell>
        </row>
        <row r="3288">
          <cell r="D3288" t="str">
            <v>Korea, Republic of</v>
          </cell>
          <cell r="H3288" t="e">
            <v>#N/A</v>
          </cell>
          <cell r="J3288">
            <v>261.642237026788</v>
          </cell>
        </row>
        <row r="3289">
          <cell r="D3289" t="str">
            <v>Korea, Republic of</v>
          </cell>
          <cell r="H3289" t="e">
            <v>#N/A</v>
          </cell>
          <cell r="J3289">
            <v>234.87010867926901</v>
          </cell>
        </row>
        <row r="3290">
          <cell r="D3290" t="str">
            <v>Korea, Republic of</v>
          </cell>
          <cell r="H3290" t="e">
            <v>#N/A</v>
          </cell>
          <cell r="J3290">
            <v>7.5701966611463201</v>
          </cell>
        </row>
        <row r="3291">
          <cell r="D3291" t="str">
            <v>Korea, Republic of</v>
          </cell>
          <cell r="H3291" t="e">
            <v>#N/A</v>
          </cell>
          <cell r="J3291">
            <v>27.969707239750601</v>
          </cell>
        </row>
        <row r="3292">
          <cell r="D3292" t="str">
            <v>Korea, Republic of</v>
          </cell>
          <cell r="H3292" t="e">
            <v>#N/A</v>
          </cell>
          <cell r="J3292">
            <v>1569.3135003007701</v>
          </cell>
        </row>
        <row r="3293">
          <cell r="D3293" t="str">
            <v>Korea, Republic of</v>
          </cell>
          <cell r="H3293" t="e">
            <v>#N/A</v>
          </cell>
          <cell r="J3293">
            <v>106.333</v>
          </cell>
        </row>
        <row r="3294">
          <cell r="D3294" t="str">
            <v>Korea, Republic of</v>
          </cell>
          <cell r="H3294" t="e">
            <v>#N/A</v>
          </cell>
          <cell r="J3294">
            <v>1517.9979118332201</v>
          </cell>
        </row>
        <row r="3295">
          <cell r="D3295" t="str">
            <v>Korea, Democratic People's Republic of</v>
          </cell>
          <cell r="H3295" t="str">
            <v>Power</v>
          </cell>
          <cell r="J3295">
            <v>4513.7267001353903</v>
          </cell>
        </row>
        <row r="3296">
          <cell r="D3296" t="str">
            <v>Korea, Democratic People's Republic of</v>
          </cell>
          <cell r="H3296" t="str">
            <v>Industry (incl. Cement Process)</v>
          </cell>
          <cell r="J3296">
            <v>52.503045432789101</v>
          </cell>
        </row>
        <row r="3297">
          <cell r="D3297" t="str">
            <v>Korea, Democratic People's Republic of</v>
          </cell>
          <cell r="H3297" t="str">
            <v>Industry (incl. Cement Process)</v>
          </cell>
          <cell r="J3297">
            <v>16898.306531071601</v>
          </cell>
        </row>
        <row r="3298">
          <cell r="D3298" t="str">
            <v>Korea, Democratic People's Republic of</v>
          </cell>
          <cell r="H3298" t="str">
            <v>Ground Transport</v>
          </cell>
          <cell r="J3298">
            <v>1485.1047244617801</v>
          </cell>
        </row>
        <row r="3299">
          <cell r="D3299" t="str">
            <v>Korea, Democratic People's Republic of</v>
          </cell>
          <cell r="H3299" t="str">
            <v>Residential</v>
          </cell>
          <cell r="J3299">
            <v>4651.7562002464601</v>
          </cell>
        </row>
        <row r="3300">
          <cell r="D3300" t="str">
            <v>Korea, Democratic People's Republic of</v>
          </cell>
          <cell r="H3300" t="e">
            <v>#N/A</v>
          </cell>
          <cell r="J3300" t="str">
            <v>NULL</v>
          </cell>
        </row>
        <row r="3301">
          <cell r="D3301" t="str">
            <v>Korea, Democratic People's Republic of</v>
          </cell>
          <cell r="H3301" t="e">
            <v>#N/A</v>
          </cell>
          <cell r="J3301" t="str">
            <v>NULL</v>
          </cell>
        </row>
        <row r="3302">
          <cell r="D3302" t="str">
            <v>Korea, Democratic People's Republic of</v>
          </cell>
          <cell r="H3302" t="str">
            <v>Industry (incl. Cement Process)</v>
          </cell>
          <cell r="J3302">
            <v>3362.16</v>
          </cell>
        </row>
        <row r="3303">
          <cell r="D3303" t="str">
            <v>Korea, Democratic People's Republic of</v>
          </cell>
          <cell r="H3303" t="e">
            <v>#N/A</v>
          </cell>
          <cell r="J3303">
            <v>1.2674553284360499</v>
          </cell>
        </row>
        <row r="3304">
          <cell r="D3304" t="str">
            <v>Korea, Democratic People's Republic of</v>
          </cell>
          <cell r="H3304" t="e">
            <v>#N/A</v>
          </cell>
          <cell r="J3304">
            <v>143.26308</v>
          </cell>
        </row>
        <row r="3305">
          <cell r="D3305" t="str">
            <v>Korea, Democratic People's Republic of</v>
          </cell>
          <cell r="H3305" t="e">
            <v>#N/A</v>
          </cell>
          <cell r="J3305">
            <v>161.76944</v>
          </cell>
        </row>
        <row r="3306">
          <cell r="D3306" t="str">
            <v>Korea, Democratic People's Republic of</v>
          </cell>
          <cell r="H3306" t="e">
            <v>#N/A</v>
          </cell>
          <cell r="J3306">
            <v>54.709978888215701</v>
          </cell>
        </row>
        <row r="3307">
          <cell r="D3307" t="str">
            <v>Korea, Democratic People's Republic of</v>
          </cell>
          <cell r="H3307" t="e">
            <v>#N/A</v>
          </cell>
          <cell r="J3307">
            <v>165.58380224457599</v>
          </cell>
        </row>
        <row r="3308">
          <cell r="D3308" t="str">
            <v>Korea, Democratic People's Republic of</v>
          </cell>
          <cell r="H3308" t="e">
            <v>#N/A</v>
          </cell>
          <cell r="J3308">
            <v>89.975821933328902</v>
          </cell>
        </row>
        <row r="3309">
          <cell r="D3309" t="str">
            <v>Korea, Democratic People's Republic of</v>
          </cell>
          <cell r="H3309" t="e">
            <v>#N/A</v>
          </cell>
          <cell r="J3309">
            <v>10.715650770110701</v>
          </cell>
        </row>
        <row r="3310">
          <cell r="D3310" t="str">
            <v>China</v>
          </cell>
          <cell r="H3310" t="str">
            <v>Power</v>
          </cell>
          <cell r="J3310">
            <v>4585522.7326230397</v>
          </cell>
        </row>
        <row r="3311">
          <cell r="D3311" t="str">
            <v>China</v>
          </cell>
          <cell r="H3311" t="str">
            <v>Industry (incl. Cement Process)</v>
          </cell>
          <cell r="J3311">
            <v>308065.01849552698</v>
          </cell>
        </row>
        <row r="3312">
          <cell r="D3312" t="str">
            <v>China</v>
          </cell>
          <cell r="H3312" t="str">
            <v>Industry (incl. Cement Process)</v>
          </cell>
          <cell r="J3312">
            <v>2725712.17558217</v>
          </cell>
        </row>
        <row r="3313">
          <cell r="D3313" t="str">
            <v>China</v>
          </cell>
          <cell r="H3313" t="str">
            <v>Domestic aviation</v>
          </cell>
          <cell r="J3313">
            <v>62967.207908360499</v>
          </cell>
        </row>
        <row r="3314">
          <cell r="D3314" t="str">
            <v>China</v>
          </cell>
          <cell r="H3314" t="str">
            <v>Ground Transport</v>
          </cell>
          <cell r="J3314">
            <v>772865.66384047898</v>
          </cell>
        </row>
        <row r="3315">
          <cell r="D3315" t="str">
            <v>China</v>
          </cell>
          <cell r="H3315" t="str">
            <v>Ground Transport</v>
          </cell>
          <cell r="J3315">
            <v>21452.314585357701</v>
          </cell>
        </row>
        <row r="3316">
          <cell r="D3316" t="str">
            <v>China</v>
          </cell>
          <cell r="H3316" t="str">
            <v>Ground Transport</v>
          </cell>
          <cell r="J3316">
            <v>76671.774132212697</v>
          </cell>
        </row>
        <row r="3317">
          <cell r="D3317" t="str">
            <v>China</v>
          </cell>
          <cell r="H3317" t="str">
            <v>Ground Transport</v>
          </cell>
          <cell r="J3317">
            <v>7895.7700473629702</v>
          </cell>
        </row>
        <row r="3318">
          <cell r="D3318" t="str">
            <v>China</v>
          </cell>
          <cell r="H3318" t="str">
            <v>Residential</v>
          </cell>
          <cell r="J3318">
            <v>779169.066598907</v>
          </cell>
        </row>
        <row r="3319">
          <cell r="D3319" t="str">
            <v>China</v>
          </cell>
          <cell r="H3319" t="str">
            <v>Industry (incl. Cement Process)</v>
          </cell>
          <cell r="J3319">
            <v>5697.7955599527304</v>
          </cell>
        </row>
        <row r="3320">
          <cell r="D3320" t="str">
            <v>China</v>
          </cell>
          <cell r="H3320" t="e">
            <v>#N/A</v>
          </cell>
          <cell r="J3320">
            <v>216064.09860423999</v>
          </cell>
        </row>
        <row r="3321">
          <cell r="D3321" t="str">
            <v>China</v>
          </cell>
          <cell r="H3321" t="e">
            <v>#N/A</v>
          </cell>
          <cell r="J3321">
            <v>4675.6300396470897</v>
          </cell>
        </row>
        <row r="3322">
          <cell r="D3322" t="str">
            <v>China</v>
          </cell>
          <cell r="H3322" t="e">
            <v>#N/A</v>
          </cell>
          <cell r="J3322" t="str">
            <v>NULL</v>
          </cell>
        </row>
        <row r="3323">
          <cell r="D3323" t="str">
            <v>China</v>
          </cell>
          <cell r="H3323" t="str">
            <v>Industry (incl. Cement Process)</v>
          </cell>
          <cell r="J3323">
            <v>969790</v>
          </cell>
        </row>
        <row r="3324">
          <cell r="D3324" t="str">
            <v>China</v>
          </cell>
          <cell r="H3324" t="e">
            <v>#N/A</v>
          </cell>
          <cell r="J3324">
            <v>178448</v>
          </cell>
        </row>
        <row r="3325">
          <cell r="D3325" t="str">
            <v>China</v>
          </cell>
          <cell r="H3325" t="e">
            <v>#N/A</v>
          </cell>
          <cell r="J3325">
            <v>17591.780280457999</v>
          </cell>
        </row>
        <row r="3326">
          <cell r="D3326" t="str">
            <v>China</v>
          </cell>
          <cell r="H3326" t="e">
            <v>#N/A</v>
          </cell>
          <cell r="J3326">
            <v>23437.012370186902</v>
          </cell>
        </row>
        <row r="3327">
          <cell r="D3327" t="str">
            <v>China</v>
          </cell>
          <cell r="H3327" t="e">
            <v>#N/A</v>
          </cell>
          <cell r="J3327">
            <v>1387.3795684511399</v>
          </cell>
        </row>
        <row r="3328">
          <cell r="D3328" t="str">
            <v>China</v>
          </cell>
          <cell r="H3328" t="e">
            <v>#N/A</v>
          </cell>
          <cell r="J3328">
            <v>212591.33068574901</v>
          </cell>
        </row>
        <row r="3329">
          <cell r="D3329" t="str">
            <v>China</v>
          </cell>
          <cell r="H3329" t="e">
            <v>#N/A</v>
          </cell>
          <cell r="J3329">
            <v>221517.80857337901</v>
          </cell>
        </row>
        <row r="3330">
          <cell r="D3330" t="str">
            <v>China</v>
          </cell>
          <cell r="H3330" t="e">
            <v>#N/A</v>
          </cell>
          <cell r="J3330">
            <v>1122.1730430550299</v>
          </cell>
        </row>
        <row r="3331">
          <cell r="D3331" t="str">
            <v>China</v>
          </cell>
          <cell r="H3331" t="e">
            <v>#N/A</v>
          </cell>
          <cell r="J3331">
            <v>13328.759804421699</v>
          </cell>
        </row>
        <row r="3332">
          <cell r="D3332" t="str">
            <v>China</v>
          </cell>
          <cell r="H3332" t="e">
            <v>#N/A</v>
          </cell>
          <cell r="J3332">
            <v>98.398629905498098</v>
          </cell>
        </row>
        <row r="3333">
          <cell r="D3333" t="str">
            <v>China</v>
          </cell>
          <cell r="H3333" t="e">
            <v>#N/A</v>
          </cell>
          <cell r="J3333">
            <v>3146.0821135797</v>
          </cell>
        </row>
        <row r="3334">
          <cell r="D3334" t="str">
            <v>China</v>
          </cell>
          <cell r="H3334" t="e">
            <v>#N/A</v>
          </cell>
          <cell r="J3334">
            <v>5654.5073607311997</v>
          </cell>
        </row>
        <row r="3335">
          <cell r="D3335" t="str">
            <v>China</v>
          </cell>
          <cell r="H3335" t="e">
            <v>#N/A</v>
          </cell>
          <cell r="J3335">
            <v>9056.9582409924697</v>
          </cell>
        </row>
        <row r="3336">
          <cell r="D3336" t="str">
            <v>China</v>
          </cell>
          <cell r="H3336" t="e">
            <v>#N/A</v>
          </cell>
          <cell r="J3336">
            <v>3568.8501399883598</v>
          </cell>
        </row>
        <row r="3337">
          <cell r="D3337" t="str">
            <v>China</v>
          </cell>
          <cell r="H3337" t="e">
            <v>#N/A</v>
          </cell>
          <cell r="J3337">
            <v>28380</v>
          </cell>
        </row>
        <row r="3338">
          <cell r="D3338" t="str">
            <v>Hong Kong</v>
          </cell>
          <cell r="H3338" t="str">
            <v>Power</v>
          </cell>
          <cell r="J3338">
            <v>26550.1382199654</v>
          </cell>
        </row>
        <row r="3339">
          <cell r="D3339" t="str">
            <v>Hong Kong</v>
          </cell>
          <cell r="H3339" t="str">
            <v>Industry (incl. Cement Process)</v>
          </cell>
          <cell r="J3339" t="str">
            <v>NULL</v>
          </cell>
        </row>
        <row r="3340">
          <cell r="D3340" t="str">
            <v>Hong Kong</v>
          </cell>
          <cell r="H3340" t="str">
            <v>Industry (incl. Cement Process)</v>
          </cell>
          <cell r="J3340">
            <v>7292.3543533622096</v>
          </cell>
        </row>
        <row r="3341">
          <cell r="D3341" t="str">
            <v>Hong Kong</v>
          </cell>
          <cell r="H3341" t="str">
            <v>Domestic aviation</v>
          </cell>
          <cell r="J3341">
            <v>18.2238388288336</v>
          </cell>
        </row>
        <row r="3342">
          <cell r="D3342" t="str">
            <v>Hong Kong</v>
          </cell>
          <cell r="H3342" t="str">
            <v>Ground Transport</v>
          </cell>
          <cell r="J3342">
            <v>8763.9683715886804</v>
          </cell>
        </row>
        <row r="3343">
          <cell r="D3343" t="str">
            <v>Hong Kong</v>
          </cell>
          <cell r="H3343" t="str">
            <v>Ground Transport</v>
          </cell>
          <cell r="J3343" t="str">
            <v>NULL</v>
          </cell>
        </row>
        <row r="3344">
          <cell r="D3344" t="str">
            <v>Hong Kong</v>
          </cell>
          <cell r="H3344" t="str">
            <v>Residential</v>
          </cell>
          <cell r="J3344">
            <v>1566.90540671953</v>
          </cell>
        </row>
        <row r="3345">
          <cell r="D3345" t="str">
            <v>Hong Kong</v>
          </cell>
          <cell r="H3345" t="e">
            <v>#N/A</v>
          </cell>
          <cell r="J3345" t="str">
            <v>NULL</v>
          </cell>
        </row>
        <row r="3346">
          <cell r="D3346" t="str">
            <v>Hong Kong</v>
          </cell>
          <cell r="H3346" t="str">
            <v>Industry (incl. Cement Process)</v>
          </cell>
          <cell r="J3346">
            <v>939.38400000000001</v>
          </cell>
        </row>
        <row r="3347">
          <cell r="D3347" t="str">
            <v>Hong Kong</v>
          </cell>
          <cell r="H3347" t="e">
            <v>#N/A</v>
          </cell>
          <cell r="J3347">
            <v>0.36826449898177499</v>
          </cell>
        </row>
        <row r="3348">
          <cell r="D3348" t="str">
            <v>Hong Kong</v>
          </cell>
          <cell r="H3348" t="e">
            <v>#N/A</v>
          </cell>
          <cell r="J3348" t="str">
            <v>NULL</v>
          </cell>
        </row>
        <row r="3349">
          <cell r="D3349" t="str">
            <v>Hong Kong</v>
          </cell>
          <cell r="H3349" t="e">
            <v>#N/A</v>
          </cell>
          <cell r="J3349">
            <v>11.8597546796952</v>
          </cell>
        </row>
        <row r="3350">
          <cell r="D3350" t="str">
            <v>Hong Kong</v>
          </cell>
          <cell r="H3350" t="e">
            <v>#N/A</v>
          </cell>
          <cell r="J3350">
            <v>45.645551686236999</v>
          </cell>
        </row>
        <row r="3351">
          <cell r="D3351" t="str">
            <v>Hong Kong</v>
          </cell>
          <cell r="H3351" t="e">
            <v>#N/A</v>
          </cell>
          <cell r="J3351" t="str">
            <v>NULL</v>
          </cell>
        </row>
        <row r="3352">
          <cell r="D3352" t="str">
            <v>Hong Kong</v>
          </cell>
          <cell r="H3352" t="e">
            <v>#N/A</v>
          </cell>
          <cell r="J3352">
            <v>1.4434958020680799</v>
          </cell>
        </row>
        <row r="3353">
          <cell r="D3353" t="str">
            <v>Hong Kong</v>
          </cell>
          <cell r="H3353" t="e">
            <v>#N/A</v>
          </cell>
          <cell r="J3353">
            <v>111.51739970893</v>
          </cell>
        </row>
        <row r="3354">
          <cell r="D3354" t="str">
            <v>Hong Kong</v>
          </cell>
          <cell r="H3354" t="e">
            <v>#N/A</v>
          </cell>
          <cell r="J3354">
            <v>10.860012757255999</v>
          </cell>
        </row>
        <row r="3355">
          <cell r="D3355" t="str">
            <v>Macao</v>
          </cell>
          <cell r="H3355" t="str">
            <v>Power</v>
          </cell>
          <cell r="J3355">
            <v>326.16314601195597</v>
          </cell>
        </row>
        <row r="3356">
          <cell r="D3356" t="str">
            <v>Macao</v>
          </cell>
          <cell r="H3356" t="str">
            <v>Industry (incl. Cement Process)</v>
          </cell>
          <cell r="J3356">
            <v>73.611411168394795</v>
          </cell>
        </row>
        <row r="3357">
          <cell r="D3357" t="str">
            <v>Macao</v>
          </cell>
          <cell r="H3357" t="str">
            <v>Domestic aviation</v>
          </cell>
          <cell r="J3357">
            <v>27.5122859561605</v>
          </cell>
        </row>
        <row r="3358">
          <cell r="D3358" t="str">
            <v>Macao</v>
          </cell>
          <cell r="H3358" t="str">
            <v>Ground Transport</v>
          </cell>
          <cell r="J3358">
            <v>432.81875727717897</v>
          </cell>
        </row>
        <row r="3359">
          <cell r="D3359" t="str">
            <v>Macao</v>
          </cell>
          <cell r="H3359" t="str">
            <v>Ground Transport</v>
          </cell>
          <cell r="J3359">
            <v>35.9131730520876</v>
          </cell>
        </row>
        <row r="3360">
          <cell r="D3360" t="str">
            <v>Macao</v>
          </cell>
          <cell r="H3360" t="str">
            <v>Ground Transport</v>
          </cell>
          <cell r="J3360">
            <v>22.423968186025</v>
          </cell>
        </row>
        <row r="3361">
          <cell r="D3361" t="str">
            <v>Macao</v>
          </cell>
          <cell r="H3361" t="str">
            <v>Residential</v>
          </cell>
          <cell r="J3361">
            <v>68.773212601638605</v>
          </cell>
        </row>
        <row r="3362">
          <cell r="D3362" t="str">
            <v>Macao</v>
          </cell>
          <cell r="H3362" t="e">
            <v>#N/A</v>
          </cell>
          <cell r="J3362" t="str">
            <v>NULL</v>
          </cell>
        </row>
        <row r="3363">
          <cell r="D3363" t="str">
            <v>Macao</v>
          </cell>
          <cell r="H3363" t="e">
            <v>#N/A</v>
          </cell>
          <cell r="J3363" t="str">
            <v>NULL</v>
          </cell>
        </row>
        <row r="3364">
          <cell r="D3364" t="str">
            <v>Macao</v>
          </cell>
          <cell r="H3364" t="e">
            <v>#N/A</v>
          </cell>
          <cell r="J3364" t="str">
            <v>NULL</v>
          </cell>
        </row>
        <row r="3365">
          <cell r="D3365" t="str">
            <v>Macao</v>
          </cell>
          <cell r="H3365" t="str">
            <v>Industry (incl. Cement Process)</v>
          </cell>
          <cell r="J3365">
            <v>296.77699999999999</v>
          </cell>
        </row>
        <row r="3366">
          <cell r="D3366" t="str">
            <v>Macao</v>
          </cell>
          <cell r="H3366" t="e">
            <v>#N/A</v>
          </cell>
          <cell r="J3366">
            <v>3.0326644249731999E-2</v>
          </cell>
        </row>
        <row r="3367">
          <cell r="D3367" t="str">
            <v>Macao</v>
          </cell>
          <cell r="H3367" t="e">
            <v>#N/A</v>
          </cell>
          <cell r="J3367">
            <v>0.44482912368244898</v>
          </cell>
        </row>
        <row r="3368">
          <cell r="D3368" t="str">
            <v>Macao</v>
          </cell>
          <cell r="H3368" t="e">
            <v>#N/A</v>
          </cell>
          <cell r="J3368">
            <v>1.19121000025184</v>
          </cell>
        </row>
        <row r="3369">
          <cell r="D3369" t="str">
            <v>Macao</v>
          </cell>
          <cell r="H3369" t="e">
            <v>#N/A</v>
          </cell>
          <cell r="J3369" t="str">
            <v>NULL</v>
          </cell>
        </row>
        <row r="3370">
          <cell r="D3370" t="str">
            <v>Macao</v>
          </cell>
          <cell r="H3370" t="e">
            <v>#N/A</v>
          </cell>
          <cell r="J3370">
            <v>2.8516887999999998</v>
          </cell>
        </row>
        <row r="3371">
          <cell r="D3371" t="str">
            <v>Macao</v>
          </cell>
          <cell r="H3371" t="e">
            <v>#N/A</v>
          </cell>
          <cell r="J3371">
            <v>0.82671379778381404</v>
          </cell>
        </row>
        <row r="3372">
          <cell r="D3372" t="str">
            <v>Mongolia</v>
          </cell>
          <cell r="H3372" t="str">
            <v>Power</v>
          </cell>
          <cell r="J3372">
            <v>13256.6254087835</v>
          </cell>
        </row>
        <row r="3373">
          <cell r="D3373" t="str">
            <v>Mongolia</v>
          </cell>
          <cell r="H3373" t="str">
            <v>Industry (incl. Cement Process)</v>
          </cell>
          <cell r="J3373">
            <v>22.6033629959474</v>
          </cell>
        </row>
        <row r="3374">
          <cell r="D3374" t="str">
            <v>Mongolia</v>
          </cell>
          <cell r="H3374" t="str">
            <v>Industry (incl. Cement Process)</v>
          </cell>
          <cell r="J3374">
            <v>1428.4555956566001</v>
          </cell>
        </row>
        <row r="3375">
          <cell r="D3375" t="str">
            <v>Mongolia</v>
          </cell>
          <cell r="H3375" t="str">
            <v>Domestic aviation</v>
          </cell>
          <cell r="J3375" t="str">
            <v>NULL</v>
          </cell>
        </row>
        <row r="3376">
          <cell r="D3376" t="str">
            <v>Mongolia</v>
          </cell>
          <cell r="H3376" t="str">
            <v>Ground Transport</v>
          </cell>
          <cell r="J3376">
            <v>1326.0721990849399</v>
          </cell>
        </row>
        <row r="3377">
          <cell r="D3377" t="str">
            <v>Mongolia</v>
          </cell>
          <cell r="H3377" t="str">
            <v>Ground Transport</v>
          </cell>
          <cell r="J3377">
            <v>559.13776469041602</v>
          </cell>
        </row>
        <row r="3378">
          <cell r="D3378" t="str">
            <v>Mongolia</v>
          </cell>
          <cell r="H3378" t="str">
            <v>Ground Transport</v>
          </cell>
          <cell r="J3378" t="str">
            <v>NULL</v>
          </cell>
        </row>
        <row r="3379">
          <cell r="D3379" t="str">
            <v>Mongolia</v>
          </cell>
          <cell r="H3379" t="str">
            <v>Ground Transport</v>
          </cell>
          <cell r="J3379">
            <v>15.135816945677499</v>
          </cell>
        </row>
        <row r="3380">
          <cell r="D3380" t="str">
            <v>Mongolia</v>
          </cell>
          <cell r="H3380" t="str">
            <v>Residential</v>
          </cell>
          <cell r="J3380">
            <v>2594.4128611187898</v>
          </cell>
        </row>
        <row r="3381">
          <cell r="D3381" t="str">
            <v>Mongolia</v>
          </cell>
          <cell r="H3381" t="e">
            <v>#N/A</v>
          </cell>
          <cell r="J3381">
            <v>49.319455499999997</v>
          </cell>
        </row>
        <row r="3382">
          <cell r="D3382" t="str">
            <v>Mongolia</v>
          </cell>
          <cell r="H3382" t="e">
            <v>#N/A</v>
          </cell>
          <cell r="J3382" t="str">
            <v>NULL</v>
          </cell>
        </row>
        <row r="3383">
          <cell r="D3383" t="str">
            <v>Mongolia</v>
          </cell>
          <cell r="H3383" t="e">
            <v>#N/A</v>
          </cell>
          <cell r="J3383">
            <v>0.51913282333897004</v>
          </cell>
        </row>
        <row r="3384">
          <cell r="D3384" t="str">
            <v>Mongolia</v>
          </cell>
          <cell r="H3384" t="str">
            <v>Industry (incl. Cement Process)</v>
          </cell>
          <cell r="J3384">
            <v>211.91300000000001</v>
          </cell>
        </row>
        <row r="3385">
          <cell r="D3385" t="str">
            <v>Mongolia</v>
          </cell>
          <cell r="H3385" t="e">
            <v>#N/A</v>
          </cell>
          <cell r="J3385">
            <v>45</v>
          </cell>
        </row>
        <row r="3386">
          <cell r="D3386" t="str">
            <v>Mongolia</v>
          </cell>
          <cell r="H3386" t="e">
            <v>#N/A</v>
          </cell>
          <cell r="J3386">
            <v>0.15163659276970101</v>
          </cell>
        </row>
        <row r="3387">
          <cell r="D3387" t="str">
            <v>Mongolia</v>
          </cell>
          <cell r="H3387" t="e">
            <v>#N/A</v>
          </cell>
          <cell r="J3387">
            <v>2</v>
          </cell>
        </row>
        <row r="3388">
          <cell r="D3388" t="str">
            <v>Mongolia</v>
          </cell>
          <cell r="H3388" t="e">
            <v>#N/A</v>
          </cell>
          <cell r="J3388">
            <v>0.13335839999999999</v>
          </cell>
        </row>
        <row r="3389">
          <cell r="D3389" t="str">
            <v>Mongolia</v>
          </cell>
          <cell r="H3389" t="e">
            <v>#N/A</v>
          </cell>
          <cell r="J3389">
            <v>5.8691252369235798</v>
          </cell>
        </row>
        <row r="3390">
          <cell r="D3390" t="str">
            <v>Mongolia</v>
          </cell>
          <cell r="H3390" t="e">
            <v>#N/A</v>
          </cell>
          <cell r="J3390">
            <v>15.8253214016679</v>
          </cell>
        </row>
        <row r="3391">
          <cell r="D3391" t="str">
            <v>Mongolia</v>
          </cell>
          <cell r="H3391" t="e">
            <v>#N/A</v>
          </cell>
          <cell r="J3391" t="str">
            <v>NULL</v>
          </cell>
        </row>
        <row r="3392">
          <cell r="D3392" t="str">
            <v>Mongolia</v>
          </cell>
          <cell r="H3392" t="e">
            <v>#N/A</v>
          </cell>
          <cell r="J3392">
            <v>0.85053704476740499</v>
          </cell>
        </row>
        <row r="3393">
          <cell r="D3393" t="str">
            <v>Taiwan_Province of China</v>
          </cell>
          <cell r="H3393" t="str">
            <v>Power</v>
          </cell>
          <cell r="J3393">
            <v>159330.08537193699</v>
          </cell>
        </row>
        <row r="3394">
          <cell r="D3394" t="str">
            <v>Taiwan_Province of China</v>
          </cell>
          <cell r="H3394" t="str">
            <v>Industry (incl. Cement Process)</v>
          </cell>
          <cell r="J3394">
            <v>14945.730046947099</v>
          </cell>
        </row>
        <row r="3395">
          <cell r="D3395" t="str">
            <v>Taiwan_Province of China</v>
          </cell>
          <cell r="H3395" t="str">
            <v>Industry (incl. Cement Process)</v>
          </cell>
          <cell r="J3395">
            <v>42579.298497807198</v>
          </cell>
        </row>
        <row r="3396">
          <cell r="D3396" t="str">
            <v>Taiwan_Province of China</v>
          </cell>
          <cell r="H3396" t="str">
            <v>Domestic aviation</v>
          </cell>
          <cell r="J3396">
            <v>281.58777133737499</v>
          </cell>
        </row>
        <row r="3397">
          <cell r="D3397" t="str">
            <v>Taiwan_Province of China</v>
          </cell>
          <cell r="H3397" t="str">
            <v>Ground Transport</v>
          </cell>
          <cell r="J3397">
            <v>37890.620668485601</v>
          </cell>
        </row>
        <row r="3398">
          <cell r="D3398" t="str">
            <v>Taiwan_Province of China</v>
          </cell>
          <cell r="H3398" t="str">
            <v>Ground Transport</v>
          </cell>
          <cell r="J3398">
            <v>72.500296691533904</v>
          </cell>
        </row>
        <row r="3399">
          <cell r="D3399" t="str">
            <v>Taiwan_Province of China</v>
          </cell>
          <cell r="H3399" t="str">
            <v>Ground Transport</v>
          </cell>
          <cell r="J3399">
            <v>412.62479934380099</v>
          </cell>
        </row>
        <row r="3400">
          <cell r="D3400" t="str">
            <v>Taiwan_Province of China</v>
          </cell>
          <cell r="H3400" t="str">
            <v>Residential</v>
          </cell>
          <cell r="J3400">
            <v>10359.6436092563</v>
          </cell>
        </row>
        <row r="3401">
          <cell r="D3401" t="str">
            <v>Taiwan_Province of China</v>
          </cell>
          <cell r="H3401" t="str">
            <v>Industry (incl. Cement Process)</v>
          </cell>
          <cell r="J3401" t="str">
            <v>NULL</v>
          </cell>
        </row>
        <row r="3402">
          <cell r="D3402" t="str">
            <v>Taiwan_Province of China</v>
          </cell>
          <cell r="H3402" t="e">
            <v>#N/A</v>
          </cell>
          <cell r="J3402">
            <v>1709.4535610350399</v>
          </cell>
        </row>
        <row r="3403">
          <cell r="D3403" t="str">
            <v>Taiwan_Province of China</v>
          </cell>
          <cell r="H3403" t="e">
            <v>#N/A</v>
          </cell>
          <cell r="J3403">
            <v>5.7931155704886099E-2</v>
          </cell>
        </row>
        <row r="3404">
          <cell r="D3404" t="str">
            <v>Taiwan_Province of China</v>
          </cell>
          <cell r="H3404" t="str">
            <v>Industry (incl. Cement Process)</v>
          </cell>
          <cell r="J3404">
            <v>5995.38</v>
          </cell>
        </row>
        <row r="3405">
          <cell r="D3405" t="str">
            <v>Taiwan_Province of China</v>
          </cell>
          <cell r="H3405" t="e">
            <v>#N/A</v>
          </cell>
          <cell r="J3405">
            <v>180</v>
          </cell>
        </row>
        <row r="3406">
          <cell r="D3406" t="str">
            <v>Taiwan_Province of China</v>
          </cell>
          <cell r="H3406" t="e">
            <v>#N/A</v>
          </cell>
          <cell r="J3406">
            <v>65.568152604884006</v>
          </cell>
        </row>
        <row r="3407">
          <cell r="D3407" t="str">
            <v>Taiwan_Province of China</v>
          </cell>
          <cell r="H3407" t="e">
            <v>#N/A</v>
          </cell>
          <cell r="J3407">
            <v>1.17430017221181</v>
          </cell>
        </row>
        <row r="3408">
          <cell r="D3408" t="str">
            <v>Taiwan_Province of China</v>
          </cell>
          <cell r="H3408" t="e">
            <v>#N/A</v>
          </cell>
          <cell r="J3408">
            <v>6828.5015413157198</v>
          </cell>
        </row>
        <row r="3409">
          <cell r="D3409" t="str">
            <v>Taiwan_Province of China</v>
          </cell>
          <cell r="H3409" t="e">
            <v>#N/A</v>
          </cell>
          <cell r="J3409">
            <v>1825.5419999999999</v>
          </cell>
        </row>
        <row r="3410">
          <cell r="D3410" t="str">
            <v>Taiwan_Province of China</v>
          </cell>
          <cell r="H3410" t="e">
            <v>#N/A</v>
          </cell>
          <cell r="J3410">
            <v>112.4583957</v>
          </cell>
        </row>
        <row r="3411">
          <cell r="D3411" t="str">
            <v>Taiwan_Province of China</v>
          </cell>
          <cell r="H3411" t="e">
            <v>#N/A</v>
          </cell>
          <cell r="J3411">
            <v>235.51436717737701</v>
          </cell>
        </row>
        <row r="3412">
          <cell r="D3412" t="str">
            <v>Taiwan_Province of China</v>
          </cell>
          <cell r="H3412" t="e">
            <v>#N/A</v>
          </cell>
          <cell r="J3412">
            <v>611.95173407796904</v>
          </cell>
        </row>
        <row r="3413">
          <cell r="D3413" t="str">
            <v>Taiwan_Province of China</v>
          </cell>
          <cell r="H3413" t="e">
            <v>#N/A</v>
          </cell>
          <cell r="J3413">
            <v>1111.40367708995</v>
          </cell>
        </row>
        <row r="3414">
          <cell r="D3414" t="str">
            <v>Taiwan_Province of China</v>
          </cell>
          <cell r="H3414" t="e">
            <v>#N/A</v>
          </cell>
          <cell r="J3414">
            <v>1.1960200000000001</v>
          </cell>
        </row>
        <row r="3415">
          <cell r="D3415" t="str">
            <v>Brunei Darussalam</v>
          </cell>
          <cell r="H3415" t="str">
            <v>Power</v>
          </cell>
          <cell r="J3415">
            <v>2508.2499136258002</v>
          </cell>
        </row>
        <row r="3416">
          <cell r="D3416" t="str">
            <v>Brunei Darussalam</v>
          </cell>
          <cell r="H3416" t="str">
            <v>Industry (incl. Cement Process)</v>
          </cell>
          <cell r="J3416">
            <v>1795.0341205459799</v>
          </cell>
        </row>
        <row r="3417">
          <cell r="D3417" t="str">
            <v>Brunei Darussalam</v>
          </cell>
          <cell r="H3417" t="str">
            <v>Industry (incl. Cement Process)</v>
          </cell>
          <cell r="J3417">
            <v>454.84613205001</v>
          </cell>
        </row>
        <row r="3418">
          <cell r="D3418" t="str">
            <v>Brunei Darussalam</v>
          </cell>
          <cell r="H3418" t="str">
            <v>Ground Transport</v>
          </cell>
          <cell r="J3418">
            <v>1457.86523904417</v>
          </cell>
        </row>
        <row r="3419">
          <cell r="D3419" t="str">
            <v>Brunei Darussalam</v>
          </cell>
          <cell r="H3419" t="str">
            <v>Residential</v>
          </cell>
          <cell r="J3419">
            <v>130.196148988217</v>
          </cell>
        </row>
        <row r="3420">
          <cell r="D3420" t="str">
            <v>Brunei Darussalam</v>
          </cell>
          <cell r="H3420" t="e">
            <v>#N/A</v>
          </cell>
          <cell r="J3420">
            <v>447.03616737196899</v>
          </cell>
        </row>
        <row r="3421">
          <cell r="D3421" t="str">
            <v>Brunei Darussalam</v>
          </cell>
          <cell r="H3421" t="str">
            <v>Industry (incl. Cement Process)</v>
          </cell>
          <cell r="J3421">
            <v>113.80500000000001</v>
          </cell>
        </row>
        <row r="3422">
          <cell r="D3422" t="str">
            <v>Brunei Darussalam</v>
          </cell>
          <cell r="H3422" t="e">
            <v>#N/A</v>
          </cell>
          <cell r="J3422">
            <v>2.1630042235461701E-2</v>
          </cell>
        </row>
        <row r="3423">
          <cell r="D3423" t="str">
            <v>Brunei Darussalam</v>
          </cell>
          <cell r="H3423" t="e">
            <v>#N/A</v>
          </cell>
          <cell r="J3423">
            <v>1.8522000000000001</v>
          </cell>
        </row>
        <row r="3424">
          <cell r="D3424" t="str">
            <v>Brunei Darussalam</v>
          </cell>
          <cell r="H3424" t="e">
            <v>#N/A</v>
          </cell>
          <cell r="J3424">
            <v>5.2131245238733497</v>
          </cell>
        </row>
        <row r="3425">
          <cell r="D3425" t="str">
            <v>Brunei Darussalam</v>
          </cell>
          <cell r="H3425" t="e">
            <v>#N/A</v>
          </cell>
          <cell r="J3425" t="str">
            <v>NULL</v>
          </cell>
        </row>
        <row r="3426">
          <cell r="D3426" t="str">
            <v>Brunei Darussalam</v>
          </cell>
          <cell r="H3426" t="e">
            <v>#N/A</v>
          </cell>
          <cell r="J3426">
            <v>10.605144760016399</v>
          </cell>
        </row>
        <row r="3427">
          <cell r="D3427" t="str">
            <v>Brunei Darussalam</v>
          </cell>
          <cell r="H3427" t="e">
            <v>#N/A</v>
          </cell>
          <cell r="J3427">
            <v>1.7001008330015299</v>
          </cell>
        </row>
        <row r="3428">
          <cell r="D3428" t="str">
            <v>Cambodia</v>
          </cell>
          <cell r="H3428" t="str">
            <v>Power</v>
          </cell>
          <cell r="J3428">
            <v>3335.4761310695799</v>
          </cell>
        </row>
        <row r="3429">
          <cell r="D3429" t="str">
            <v>Cambodia</v>
          </cell>
          <cell r="H3429" t="str">
            <v>Industry (incl. Cement Process)</v>
          </cell>
          <cell r="J3429">
            <v>614.98766950782306</v>
          </cell>
        </row>
        <row r="3430">
          <cell r="D3430" t="str">
            <v>Cambodia</v>
          </cell>
          <cell r="H3430" t="str">
            <v>Domestic aviation</v>
          </cell>
          <cell r="J3430">
            <v>25.9475911353443</v>
          </cell>
        </row>
        <row r="3431">
          <cell r="D3431" t="str">
            <v>Cambodia</v>
          </cell>
          <cell r="H3431" t="str">
            <v>Ground Transport</v>
          </cell>
          <cell r="J3431">
            <v>4380.0643669076599</v>
          </cell>
        </row>
        <row r="3432">
          <cell r="D3432" t="str">
            <v>Cambodia</v>
          </cell>
          <cell r="H3432" t="str">
            <v>Ground Transport</v>
          </cell>
          <cell r="J3432">
            <v>720.22394083707104</v>
          </cell>
        </row>
        <row r="3433">
          <cell r="D3433" t="str">
            <v>Cambodia</v>
          </cell>
          <cell r="H3433" t="str">
            <v>Ground Transport</v>
          </cell>
          <cell r="J3433">
            <v>188.654896225051</v>
          </cell>
        </row>
        <row r="3434">
          <cell r="D3434" t="str">
            <v>Cambodia</v>
          </cell>
          <cell r="H3434" t="str">
            <v>Ground Transport</v>
          </cell>
          <cell r="J3434" t="str">
            <v>NULL</v>
          </cell>
        </row>
        <row r="3435">
          <cell r="D3435" t="str">
            <v>Cambodia</v>
          </cell>
          <cell r="H3435" t="str">
            <v>Residential</v>
          </cell>
          <cell r="J3435">
            <v>690.45215009122001</v>
          </cell>
        </row>
        <row r="3436">
          <cell r="D3436" t="str">
            <v>Cambodia</v>
          </cell>
          <cell r="H3436" t="e">
            <v>#N/A</v>
          </cell>
          <cell r="J3436" t="str">
            <v>NULL</v>
          </cell>
        </row>
        <row r="3437">
          <cell r="D3437" t="str">
            <v>Cambodia</v>
          </cell>
          <cell r="H3437" t="e">
            <v>#N/A</v>
          </cell>
          <cell r="J3437" t="str">
            <v>NULL</v>
          </cell>
        </row>
        <row r="3438">
          <cell r="D3438" t="str">
            <v>Cambodia</v>
          </cell>
          <cell r="H3438" t="e">
            <v>#N/A</v>
          </cell>
          <cell r="J3438" t="str">
            <v>NULL</v>
          </cell>
        </row>
        <row r="3439">
          <cell r="D3439" t="str">
            <v>Cambodia</v>
          </cell>
          <cell r="H3439" t="str">
            <v>Industry (incl. Cement Process)</v>
          </cell>
          <cell r="J3439">
            <v>791.24099999999999</v>
          </cell>
        </row>
        <row r="3440">
          <cell r="D3440" t="str">
            <v>Cambodia</v>
          </cell>
          <cell r="H3440" t="e">
            <v>#N/A</v>
          </cell>
          <cell r="J3440">
            <v>0.79575895252576401</v>
          </cell>
        </row>
        <row r="3441">
          <cell r="D3441" t="str">
            <v>Cambodia</v>
          </cell>
          <cell r="H3441" t="e">
            <v>#N/A</v>
          </cell>
          <cell r="J3441">
            <v>42.053531546866203</v>
          </cell>
        </row>
        <row r="3442">
          <cell r="D3442" t="str">
            <v>Cambodia</v>
          </cell>
          <cell r="H3442" t="e">
            <v>#N/A</v>
          </cell>
          <cell r="J3442">
            <v>7.0722808850909704</v>
          </cell>
        </row>
        <row r="3443">
          <cell r="D3443" t="str">
            <v>Cambodia</v>
          </cell>
          <cell r="H3443" t="e">
            <v>#N/A</v>
          </cell>
          <cell r="J3443">
            <v>13.420753919999999</v>
          </cell>
        </row>
        <row r="3444">
          <cell r="D3444" t="str">
            <v>Cambodia</v>
          </cell>
          <cell r="H3444" t="e">
            <v>#N/A</v>
          </cell>
          <cell r="J3444">
            <v>24.0678612653962</v>
          </cell>
        </row>
        <row r="3445">
          <cell r="D3445" t="str">
            <v>Cambodia</v>
          </cell>
          <cell r="H3445" t="e">
            <v>#N/A</v>
          </cell>
          <cell r="J3445">
            <v>11.1293707747308</v>
          </cell>
        </row>
        <row r="3446">
          <cell r="D3446" t="str">
            <v>Lao People's Democratic Republic</v>
          </cell>
          <cell r="H3446" t="str">
            <v>Power</v>
          </cell>
          <cell r="J3446">
            <v>1086.7989873479</v>
          </cell>
        </row>
        <row r="3447">
          <cell r="D3447" t="str">
            <v>Lao People's Democratic Republic</v>
          </cell>
          <cell r="H3447" t="str">
            <v>Industry (incl. Cement Process)</v>
          </cell>
          <cell r="J3447">
            <v>1286.0916979640499</v>
          </cell>
        </row>
        <row r="3448">
          <cell r="D3448" t="str">
            <v>Lao People's Democratic Republic</v>
          </cell>
          <cell r="H3448" t="str">
            <v>Domestic aviation</v>
          </cell>
          <cell r="J3448">
            <v>7.4739487520822996</v>
          </cell>
        </row>
        <row r="3449">
          <cell r="D3449" t="str">
            <v>Lao People's Democratic Republic</v>
          </cell>
          <cell r="H3449" t="str">
            <v>Ground Transport</v>
          </cell>
          <cell r="J3449">
            <v>117.57917068059901</v>
          </cell>
        </row>
        <row r="3450">
          <cell r="D3450" t="str">
            <v>Lao People's Democratic Republic</v>
          </cell>
          <cell r="H3450" t="str">
            <v>Ground Transport</v>
          </cell>
          <cell r="J3450">
            <v>9.7561254770621808</v>
          </cell>
        </row>
        <row r="3451">
          <cell r="D3451" t="str">
            <v>Lao People's Democratic Republic</v>
          </cell>
          <cell r="H3451" t="str">
            <v>Ground Transport</v>
          </cell>
          <cell r="J3451">
            <v>6.0916685839389304</v>
          </cell>
        </row>
        <row r="3452">
          <cell r="D3452" t="str">
            <v>Lao People's Democratic Republic</v>
          </cell>
          <cell r="H3452" t="str">
            <v>Residential</v>
          </cell>
          <cell r="J3452">
            <v>18.682882768842202</v>
          </cell>
        </row>
        <row r="3453">
          <cell r="D3453" t="str">
            <v>Lao People's Democratic Republic</v>
          </cell>
          <cell r="H3453" t="e">
            <v>#N/A</v>
          </cell>
          <cell r="J3453">
            <v>59.464991028190397</v>
          </cell>
        </row>
        <row r="3454">
          <cell r="D3454" t="str">
            <v>Lao People's Democratic Republic</v>
          </cell>
          <cell r="H3454" t="e">
            <v>#N/A</v>
          </cell>
          <cell r="J3454" t="str">
            <v>NULL</v>
          </cell>
        </row>
        <row r="3455">
          <cell r="D3455" t="str">
            <v>Lao People's Democratic Republic</v>
          </cell>
          <cell r="H3455" t="e">
            <v>#N/A</v>
          </cell>
          <cell r="J3455" t="str">
            <v>NULL</v>
          </cell>
        </row>
        <row r="3456">
          <cell r="D3456" t="str">
            <v>Lao People's Democratic Republic</v>
          </cell>
          <cell r="H3456" t="str">
            <v>Industry (incl. Cement Process)</v>
          </cell>
          <cell r="J3456">
            <v>988.92899999999997</v>
          </cell>
        </row>
        <row r="3457">
          <cell r="D3457" t="str">
            <v>Lao People's Democratic Republic</v>
          </cell>
          <cell r="H3457" t="e">
            <v>#N/A</v>
          </cell>
          <cell r="J3457">
            <v>0.34743364242272501</v>
          </cell>
        </row>
        <row r="3458">
          <cell r="D3458" t="str">
            <v>Lao People's Democratic Republic</v>
          </cell>
          <cell r="H3458" t="e">
            <v>#N/A</v>
          </cell>
          <cell r="J3458">
            <v>0.10583791500907</v>
          </cell>
        </row>
        <row r="3459">
          <cell r="D3459" t="str">
            <v>Lao People's Democratic Republic</v>
          </cell>
          <cell r="H3459" t="e">
            <v>#N/A</v>
          </cell>
          <cell r="J3459">
            <v>4.1592197908185504</v>
          </cell>
        </row>
        <row r="3460">
          <cell r="D3460" t="str">
            <v>Lao People's Democratic Republic</v>
          </cell>
          <cell r="H3460" t="e">
            <v>#N/A</v>
          </cell>
          <cell r="J3460">
            <v>13.680782763806199</v>
          </cell>
        </row>
        <row r="3461">
          <cell r="D3461" t="str">
            <v>Lao People's Democratic Republic</v>
          </cell>
          <cell r="H3461" t="e">
            <v>#N/A</v>
          </cell>
          <cell r="J3461" t="str">
            <v>NULL</v>
          </cell>
        </row>
        <row r="3462">
          <cell r="D3462" t="str">
            <v>Lao People's Democratic Republic</v>
          </cell>
          <cell r="H3462" t="e">
            <v>#N/A</v>
          </cell>
          <cell r="J3462">
            <v>13.378782705885</v>
          </cell>
        </row>
        <row r="3463">
          <cell r="D3463" t="str">
            <v>Myanmar</v>
          </cell>
          <cell r="H3463" t="str">
            <v>Power</v>
          </cell>
          <cell r="J3463">
            <v>6950.66629380018</v>
          </cell>
        </row>
        <row r="3464">
          <cell r="D3464" t="str">
            <v>Myanmar</v>
          </cell>
          <cell r="H3464" t="str">
            <v>Industry (incl. Cement Process)</v>
          </cell>
          <cell r="J3464">
            <v>1187.7605595515899</v>
          </cell>
        </row>
        <row r="3465">
          <cell r="D3465" t="str">
            <v>Myanmar</v>
          </cell>
          <cell r="H3465" t="str">
            <v>Industry (incl. Cement Process)</v>
          </cell>
          <cell r="J3465">
            <v>4181.0665911310098</v>
          </cell>
        </row>
        <row r="3466">
          <cell r="D3466" t="str">
            <v>Myanmar</v>
          </cell>
          <cell r="H3466" t="str">
            <v>Domestic aviation</v>
          </cell>
          <cell r="J3466">
            <v>296.05825930036798</v>
          </cell>
        </row>
        <row r="3467">
          <cell r="D3467" t="str">
            <v>Myanmar</v>
          </cell>
          <cell r="H3467" t="str">
            <v>Ground Transport</v>
          </cell>
          <cell r="J3467">
            <v>10068.800483311899</v>
          </cell>
        </row>
        <row r="3468">
          <cell r="D3468" t="str">
            <v>Myanmar</v>
          </cell>
          <cell r="H3468" t="str">
            <v>Ground Transport</v>
          </cell>
          <cell r="J3468">
            <v>839.41027017722695</v>
          </cell>
        </row>
        <row r="3469">
          <cell r="D3469" t="str">
            <v>Myanmar</v>
          </cell>
          <cell r="H3469" t="str">
            <v>Ground Transport</v>
          </cell>
          <cell r="J3469">
            <v>301.46973935896</v>
          </cell>
        </row>
        <row r="3470">
          <cell r="D3470" t="str">
            <v>Myanmar</v>
          </cell>
          <cell r="H3470" t="str">
            <v>Residential</v>
          </cell>
          <cell r="J3470">
            <v>7039.9643906913698</v>
          </cell>
        </row>
        <row r="3471">
          <cell r="D3471" t="str">
            <v>Myanmar</v>
          </cell>
          <cell r="H3471" t="e">
            <v>#N/A</v>
          </cell>
          <cell r="J3471">
            <v>21.245420794492698</v>
          </cell>
        </row>
        <row r="3472">
          <cell r="D3472" t="str">
            <v>Myanmar</v>
          </cell>
          <cell r="H3472" t="str">
            <v>Industry (incl. Cement Process)</v>
          </cell>
          <cell r="J3472">
            <v>1287.18</v>
          </cell>
        </row>
        <row r="3473">
          <cell r="D3473" t="str">
            <v>Myanmar</v>
          </cell>
          <cell r="H3473" t="e">
            <v>#N/A</v>
          </cell>
          <cell r="J3473">
            <v>2.72146415856428</v>
          </cell>
        </row>
        <row r="3474">
          <cell r="D3474" t="str">
            <v>Myanmar</v>
          </cell>
          <cell r="H3474" t="e">
            <v>#N/A</v>
          </cell>
          <cell r="J3474">
            <v>109.34714624</v>
          </cell>
        </row>
        <row r="3475">
          <cell r="D3475" t="str">
            <v>Myanmar</v>
          </cell>
          <cell r="H3475" t="e">
            <v>#N/A</v>
          </cell>
          <cell r="J3475">
            <v>1.6834337804664501</v>
          </cell>
        </row>
        <row r="3476">
          <cell r="D3476" t="str">
            <v>Myanmar</v>
          </cell>
          <cell r="H3476" t="e">
            <v>#N/A</v>
          </cell>
          <cell r="J3476">
            <v>37.850623665979597</v>
          </cell>
        </row>
        <row r="3477">
          <cell r="D3477" t="str">
            <v>Myanmar</v>
          </cell>
          <cell r="H3477" t="e">
            <v>#N/A</v>
          </cell>
          <cell r="J3477">
            <v>32.701500517695798</v>
          </cell>
        </row>
        <row r="3478">
          <cell r="D3478" t="str">
            <v>Myanmar</v>
          </cell>
          <cell r="H3478" t="e">
            <v>#N/A</v>
          </cell>
          <cell r="J3478">
            <v>2.44480896E-2</v>
          </cell>
        </row>
        <row r="3479">
          <cell r="D3479" t="str">
            <v>Myanmar</v>
          </cell>
          <cell r="H3479" t="e">
            <v>#N/A</v>
          </cell>
          <cell r="J3479">
            <v>136.45261298622501</v>
          </cell>
        </row>
        <row r="3480">
          <cell r="D3480" t="str">
            <v>Myanmar</v>
          </cell>
          <cell r="H3480" t="e">
            <v>#N/A</v>
          </cell>
          <cell r="J3480">
            <v>117.26</v>
          </cell>
        </row>
        <row r="3481">
          <cell r="D3481" t="str">
            <v>Myanmar</v>
          </cell>
          <cell r="H3481" t="e">
            <v>#N/A</v>
          </cell>
          <cell r="J3481">
            <v>42.807486909647501</v>
          </cell>
        </row>
        <row r="3482">
          <cell r="D3482" t="str">
            <v>Malaysia</v>
          </cell>
          <cell r="H3482" t="str">
            <v>Power</v>
          </cell>
          <cell r="J3482">
            <v>109706.87218053199</v>
          </cell>
        </row>
        <row r="3483">
          <cell r="D3483" t="str">
            <v>Malaysia</v>
          </cell>
          <cell r="H3483" t="str">
            <v>Industry (incl. Cement Process)</v>
          </cell>
          <cell r="J3483">
            <v>15526.5727023656</v>
          </cell>
        </row>
        <row r="3484">
          <cell r="D3484" t="str">
            <v>Malaysia</v>
          </cell>
          <cell r="H3484" t="str">
            <v>Industry (incl. Cement Process)</v>
          </cell>
          <cell r="J3484">
            <v>30319.7888926788</v>
          </cell>
        </row>
        <row r="3485">
          <cell r="D3485" t="str">
            <v>Malaysia</v>
          </cell>
          <cell r="H3485" t="str">
            <v>Domestic aviation</v>
          </cell>
          <cell r="J3485">
            <v>1505.0671469571</v>
          </cell>
        </row>
        <row r="3486">
          <cell r="D3486" t="str">
            <v>Malaysia</v>
          </cell>
          <cell r="H3486" t="str">
            <v>Ground Transport</v>
          </cell>
          <cell r="J3486">
            <v>61699.838543067097</v>
          </cell>
        </row>
        <row r="3487">
          <cell r="D3487" t="str">
            <v>Malaysia</v>
          </cell>
          <cell r="H3487" t="str">
            <v>Ground Transport</v>
          </cell>
          <cell r="J3487">
            <v>451.27482146237901</v>
          </cell>
        </row>
        <row r="3488">
          <cell r="D3488" t="str">
            <v>Malaysia</v>
          </cell>
          <cell r="H3488" t="str">
            <v>Residential</v>
          </cell>
          <cell r="J3488">
            <v>5604.4718776320597</v>
          </cell>
        </row>
        <row r="3489">
          <cell r="D3489" t="str">
            <v>Malaysia</v>
          </cell>
          <cell r="H3489" t="e">
            <v>#N/A</v>
          </cell>
          <cell r="J3489">
            <v>87.315782160771406</v>
          </cell>
        </row>
        <row r="3490">
          <cell r="D3490" t="str">
            <v>Malaysia</v>
          </cell>
          <cell r="H3490" t="e">
            <v>#N/A</v>
          </cell>
          <cell r="J3490">
            <v>6565.8913996353704</v>
          </cell>
        </row>
        <row r="3491">
          <cell r="D3491" t="str">
            <v>Malaysia</v>
          </cell>
          <cell r="H3491" t="str">
            <v>Industry (incl. Cement Process)</v>
          </cell>
          <cell r="J3491">
            <v>10877.7</v>
          </cell>
        </row>
        <row r="3492">
          <cell r="D3492" t="str">
            <v>Malaysia</v>
          </cell>
          <cell r="H3492" t="e">
            <v>#N/A</v>
          </cell>
          <cell r="J3492">
            <v>1125</v>
          </cell>
        </row>
        <row r="3493">
          <cell r="D3493" t="str">
            <v>Malaysia</v>
          </cell>
          <cell r="H3493" t="e">
            <v>#N/A</v>
          </cell>
          <cell r="J3493">
            <v>1.5513648472108199</v>
          </cell>
        </row>
        <row r="3494">
          <cell r="D3494" t="str">
            <v>Malaysia</v>
          </cell>
          <cell r="H3494" t="e">
            <v>#N/A</v>
          </cell>
          <cell r="J3494">
            <v>6945.2772030809301</v>
          </cell>
        </row>
        <row r="3495">
          <cell r="D3495" t="str">
            <v>Malaysia</v>
          </cell>
          <cell r="H3495" t="e">
            <v>#N/A</v>
          </cell>
          <cell r="J3495">
            <v>128.6</v>
          </cell>
        </row>
        <row r="3496">
          <cell r="D3496" t="str">
            <v>Malaysia</v>
          </cell>
          <cell r="H3496" t="e">
            <v>#N/A</v>
          </cell>
          <cell r="J3496" t="str">
            <v>NULL</v>
          </cell>
        </row>
        <row r="3497">
          <cell r="D3497" t="str">
            <v>Malaysia</v>
          </cell>
          <cell r="H3497" t="e">
            <v>#N/A</v>
          </cell>
          <cell r="J3497">
            <v>91.9880140512889</v>
          </cell>
        </row>
        <row r="3498">
          <cell r="D3498" t="str">
            <v>Malaysia</v>
          </cell>
          <cell r="H3498" t="e">
            <v>#N/A</v>
          </cell>
          <cell r="J3498">
            <v>103.28768112351</v>
          </cell>
        </row>
        <row r="3499">
          <cell r="D3499" t="str">
            <v>Malaysia</v>
          </cell>
          <cell r="H3499" t="e">
            <v>#N/A</v>
          </cell>
          <cell r="J3499">
            <v>3876.51055157059</v>
          </cell>
        </row>
        <row r="3500">
          <cell r="D3500" t="str">
            <v>Malaysia</v>
          </cell>
          <cell r="H3500" t="e">
            <v>#N/A</v>
          </cell>
          <cell r="J3500">
            <v>1649.1176111765201</v>
          </cell>
        </row>
        <row r="3501">
          <cell r="D3501" t="str">
            <v>Malaysia</v>
          </cell>
          <cell r="H3501" t="e">
            <v>#N/A</v>
          </cell>
          <cell r="J3501">
            <v>1506.2071392238199</v>
          </cell>
        </row>
        <row r="3502">
          <cell r="D3502" t="str">
            <v>Malaysia</v>
          </cell>
          <cell r="H3502" t="e">
            <v>#N/A</v>
          </cell>
          <cell r="J3502">
            <v>71.269486856975504</v>
          </cell>
        </row>
        <row r="3503">
          <cell r="D3503" t="str">
            <v>Philippines</v>
          </cell>
          <cell r="H3503" t="str">
            <v>Power</v>
          </cell>
          <cell r="J3503">
            <v>66630.992923655998</v>
          </cell>
        </row>
        <row r="3504">
          <cell r="D3504" t="str">
            <v>Philippines</v>
          </cell>
          <cell r="H3504" t="str">
            <v>Industry (incl. Cement Process)</v>
          </cell>
          <cell r="J3504">
            <v>1020.31369337004</v>
          </cell>
        </row>
        <row r="3505">
          <cell r="D3505" t="str">
            <v>Philippines</v>
          </cell>
          <cell r="H3505" t="str">
            <v>Industry (incl. Cement Process)</v>
          </cell>
          <cell r="J3505">
            <v>20096.422237464401</v>
          </cell>
        </row>
        <row r="3506">
          <cell r="D3506" t="str">
            <v>Philippines</v>
          </cell>
          <cell r="H3506" t="str">
            <v>Domestic aviation</v>
          </cell>
          <cell r="J3506">
            <v>1399.52114207662</v>
          </cell>
        </row>
        <row r="3507">
          <cell r="D3507" t="str">
            <v>Philippines</v>
          </cell>
          <cell r="H3507" t="str">
            <v>Ground Transport</v>
          </cell>
          <cell r="J3507">
            <v>31012.225888902802</v>
          </cell>
        </row>
        <row r="3508">
          <cell r="D3508" t="str">
            <v>Philippines</v>
          </cell>
          <cell r="H3508" t="str">
            <v>Ground Transport</v>
          </cell>
          <cell r="J3508">
            <v>6.5199632033022903</v>
          </cell>
        </row>
        <row r="3509">
          <cell r="D3509" t="str">
            <v>Philippines</v>
          </cell>
          <cell r="H3509" t="str">
            <v>Ground Transport</v>
          </cell>
          <cell r="J3509">
            <v>3283.3572681965002</v>
          </cell>
        </row>
        <row r="3510">
          <cell r="D3510" t="str">
            <v>Philippines</v>
          </cell>
          <cell r="H3510" t="str">
            <v>Residential</v>
          </cell>
          <cell r="J3510">
            <v>9081.7156430001705</v>
          </cell>
        </row>
        <row r="3511">
          <cell r="D3511" t="str">
            <v>Philippines</v>
          </cell>
          <cell r="H3511" t="e">
            <v>#N/A</v>
          </cell>
          <cell r="J3511">
            <v>696.399753628805</v>
          </cell>
        </row>
        <row r="3512">
          <cell r="D3512" t="str">
            <v>Philippines</v>
          </cell>
          <cell r="H3512" t="str">
            <v>Industry (incl. Cement Process)</v>
          </cell>
          <cell r="J3512">
            <v>12361.1</v>
          </cell>
        </row>
        <row r="3513">
          <cell r="D3513" t="str">
            <v>Philippines</v>
          </cell>
          <cell r="H3513" t="e">
            <v>#N/A</v>
          </cell>
          <cell r="J3513">
            <v>7.5</v>
          </cell>
        </row>
        <row r="3514">
          <cell r="D3514" t="str">
            <v>Philippines</v>
          </cell>
          <cell r="H3514" t="e">
            <v>#N/A</v>
          </cell>
          <cell r="J3514">
            <v>5.1434766213053704</v>
          </cell>
        </row>
        <row r="3515">
          <cell r="D3515" t="str">
            <v>Philippines</v>
          </cell>
          <cell r="H3515" t="e">
            <v>#N/A</v>
          </cell>
          <cell r="J3515">
            <v>71.006100000000004</v>
          </cell>
        </row>
        <row r="3516">
          <cell r="D3516" t="str">
            <v>Philippines</v>
          </cell>
          <cell r="H3516" t="e">
            <v>#N/A</v>
          </cell>
          <cell r="J3516">
            <v>77.224861639955193</v>
          </cell>
        </row>
        <row r="3517">
          <cell r="D3517" t="str">
            <v>Philippines</v>
          </cell>
          <cell r="H3517" t="e">
            <v>#N/A</v>
          </cell>
          <cell r="J3517" t="str">
            <v>NULL</v>
          </cell>
        </row>
        <row r="3518">
          <cell r="D3518" t="str">
            <v>Philippines</v>
          </cell>
          <cell r="H3518" t="e">
            <v>#N/A</v>
          </cell>
          <cell r="J3518">
            <v>300.86853834427501</v>
          </cell>
        </row>
        <row r="3519">
          <cell r="D3519" t="str">
            <v>Philippines</v>
          </cell>
          <cell r="H3519" t="e">
            <v>#N/A</v>
          </cell>
          <cell r="J3519">
            <v>80.050982399999995</v>
          </cell>
        </row>
        <row r="3520">
          <cell r="D3520" t="str">
            <v>Philippines</v>
          </cell>
          <cell r="H3520" t="e">
            <v>#N/A</v>
          </cell>
          <cell r="J3520">
            <v>5.19323169986151</v>
          </cell>
        </row>
        <row r="3521">
          <cell r="D3521" t="str">
            <v>Philippines</v>
          </cell>
          <cell r="H3521" t="e">
            <v>#N/A</v>
          </cell>
          <cell r="J3521">
            <v>759.92207824806906</v>
          </cell>
        </row>
        <row r="3522">
          <cell r="D3522" t="str">
            <v>Philippines</v>
          </cell>
          <cell r="H3522" t="e">
            <v>#N/A</v>
          </cell>
          <cell r="J3522">
            <v>821.14137471232198</v>
          </cell>
        </row>
        <row r="3523">
          <cell r="D3523" t="str">
            <v>Philippines</v>
          </cell>
          <cell r="H3523" t="e">
            <v>#N/A</v>
          </cell>
          <cell r="J3523">
            <v>139.14756624962101</v>
          </cell>
        </row>
        <row r="3524">
          <cell r="D3524" t="str">
            <v>Singapore</v>
          </cell>
          <cell r="H3524" t="str">
            <v>Power</v>
          </cell>
          <cell r="J3524">
            <v>24244.780315272299</v>
          </cell>
        </row>
        <row r="3525">
          <cell r="D3525" t="str">
            <v>Singapore</v>
          </cell>
          <cell r="H3525" t="str">
            <v>Industry (incl. Cement Process)</v>
          </cell>
          <cell r="J3525">
            <v>5058.07708309184</v>
          </cell>
        </row>
        <row r="3526">
          <cell r="D3526" t="str">
            <v>Singapore</v>
          </cell>
          <cell r="H3526" t="str">
            <v>Industry (incl. Cement Process)</v>
          </cell>
          <cell r="J3526">
            <v>12242.363266014399</v>
          </cell>
        </row>
        <row r="3527">
          <cell r="D3527" t="str">
            <v>Singapore</v>
          </cell>
          <cell r="H3527" t="str">
            <v>Ground Transport</v>
          </cell>
          <cell r="J3527">
            <v>6630.1349730615902</v>
          </cell>
        </row>
        <row r="3528">
          <cell r="D3528" t="str">
            <v>Singapore</v>
          </cell>
          <cell r="H3528" t="str">
            <v>Ground Transport</v>
          </cell>
          <cell r="J3528">
            <v>83.373935794381495</v>
          </cell>
        </row>
        <row r="3529">
          <cell r="D3529" t="str">
            <v>Singapore</v>
          </cell>
          <cell r="H3529" t="str">
            <v>Residential</v>
          </cell>
          <cell r="J3529">
            <v>635.87355600983904</v>
          </cell>
        </row>
        <row r="3530">
          <cell r="D3530" t="str">
            <v>Singapore</v>
          </cell>
          <cell r="H3530" t="e">
            <v>#N/A</v>
          </cell>
          <cell r="J3530" t="str">
            <v>NULL</v>
          </cell>
        </row>
        <row r="3531">
          <cell r="D3531" t="str">
            <v>Singapore</v>
          </cell>
          <cell r="H3531" t="e">
            <v>#N/A</v>
          </cell>
          <cell r="J3531" t="str">
            <v>NULL</v>
          </cell>
        </row>
        <row r="3532">
          <cell r="D3532" t="str">
            <v>Singapore</v>
          </cell>
          <cell r="H3532" t="str">
            <v>Industry (incl. Cement Process)</v>
          </cell>
          <cell r="J3532" t="str">
            <v>NULL</v>
          </cell>
        </row>
        <row r="3533">
          <cell r="D3533" t="str">
            <v>Singapore</v>
          </cell>
          <cell r="H3533" t="e">
            <v>#N/A</v>
          </cell>
          <cell r="J3533">
            <v>30</v>
          </cell>
        </row>
        <row r="3534">
          <cell r="D3534" t="str">
            <v>Singapore</v>
          </cell>
          <cell r="H3534" t="e">
            <v>#N/A</v>
          </cell>
          <cell r="J3534">
            <v>0.28932884144707599</v>
          </cell>
        </row>
        <row r="3535">
          <cell r="D3535" t="str">
            <v>Singapore</v>
          </cell>
          <cell r="H3535" t="e">
            <v>#N/A</v>
          </cell>
          <cell r="J3535">
            <v>6393.4898485469603</v>
          </cell>
        </row>
        <row r="3536">
          <cell r="D3536" t="str">
            <v>Singapore</v>
          </cell>
          <cell r="H3536" t="e">
            <v>#N/A</v>
          </cell>
          <cell r="J3536">
            <v>23.84</v>
          </cell>
        </row>
        <row r="3537">
          <cell r="D3537" t="str">
            <v>Singapore</v>
          </cell>
          <cell r="H3537" t="e">
            <v>#N/A</v>
          </cell>
          <cell r="J3537">
            <v>227.452639609908</v>
          </cell>
        </row>
        <row r="3538">
          <cell r="D3538" t="str">
            <v>Singapore</v>
          </cell>
          <cell r="H3538" t="e">
            <v>#N/A</v>
          </cell>
          <cell r="J3538">
            <v>75.274432061036194</v>
          </cell>
        </row>
        <row r="3539">
          <cell r="D3539" t="str">
            <v>Singapore</v>
          </cell>
          <cell r="H3539" t="e">
            <v>#N/A</v>
          </cell>
          <cell r="J3539">
            <v>22.7199040905526</v>
          </cell>
        </row>
        <row r="3540">
          <cell r="D3540" t="str">
            <v>Singapore</v>
          </cell>
          <cell r="H3540" t="e">
            <v>#N/A</v>
          </cell>
          <cell r="J3540">
            <v>44.0230118251433</v>
          </cell>
        </row>
        <row r="3541">
          <cell r="D3541" t="str">
            <v>Singapore</v>
          </cell>
          <cell r="H3541" t="e">
            <v>#N/A</v>
          </cell>
          <cell r="J3541">
            <v>160.30435032964101</v>
          </cell>
        </row>
        <row r="3542">
          <cell r="D3542" t="str">
            <v>Singapore</v>
          </cell>
          <cell r="H3542" t="e">
            <v>#N/A</v>
          </cell>
          <cell r="J3542" t="str">
            <v>NULL</v>
          </cell>
        </row>
        <row r="3543">
          <cell r="D3543" t="str">
            <v>Singapore</v>
          </cell>
          <cell r="H3543" t="e">
            <v>#N/A</v>
          </cell>
          <cell r="J3543">
            <v>39.7662546579595</v>
          </cell>
        </row>
        <row r="3544">
          <cell r="D3544" t="str">
            <v>Thailand</v>
          </cell>
          <cell r="H3544" t="str">
            <v>Power</v>
          </cell>
          <cell r="J3544">
            <v>92272.761897157499</v>
          </cell>
        </row>
        <row r="3545">
          <cell r="D3545" t="str">
            <v>Thailand</v>
          </cell>
          <cell r="H3545" t="str">
            <v>Industry (incl. Cement Process)</v>
          </cell>
          <cell r="J3545">
            <v>18582.170788170901</v>
          </cell>
        </row>
        <row r="3546">
          <cell r="D3546" t="str">
            <v>Thailand</v>
          </cell>
          <cell r="H3546" t="str">
            <v>Industry (incl. Cement Process)</v>
          </cell>
          <cell r="J3546">
            <v>51432.243056860003</v>
          </cell>
        </row>
        <row r="3547">
          <cell r="D3547" t="str">
            <v>Thailand</v>
          </cell>
          <cell r="H3547" t="str">
            <v>Domestic aviation</v>
          </cell>
          <cell r="J3547">
            <v>2776.4368532724302</v>
          </cell>
        </row>
        <row r="3548">
          <cell r="D3548" t="str">
            <v>Thailand</v>
          </cell>
          <cell r="H3548" t="str">
            <v>Ground Transport</v>
          </cell>
          <cell r="J3548">
            <v>68575.982547637803</v>
          </cell>
        </row>
        <row r="3549">
          <cell r="D3549" t="str">
            <v>Thailand</v>
          </cell>
          <cell r="H3549" t="str">
            <v>Ground Transport</v>
          </cell>
          <cell r="J3549">
            <v>281.22787191022098</v>
          </cell>
        </row>
        <row r="3550">
          <cell r="D3550" t="str">
            <v>Thailand</v>
          </cell>
          <cell r="H3550" t="str">
            <v>Ground Transport</v>
          </cell>
          <cell r="J3550">
            <v>551.35315340787804</v>
          </cell>
        </row>
        <row r="3551">
          <cell r="D3551" t="str">
            <v>Thailand</v>
          </cell>
          <cell r="H3551" t="str">
            <v>Residential</v>
          </cell>
          <cell r="J3551">
            <v>16279.621995712399</v>
          </cell>
        </row>
        <row r="3552">
          <cell r="D3552" t="str">
            <v>Thailand</v>
          </cell>
          <cell r="H3552" t="str">
            <v>Industry (incl. Cement Process)</v>
          </cell>
          <cell r="J3552" t="str">
            <v>NULL</v>
          </cell>
        </row>
        <row r="3553">
          <cell r="D3553" t="str">
            <v>Thailand</v>
          </cell>
          <cell r="H3553" t="e">
            <v>#N/A</v>
          </cell>
          <cell r="J3553">
            <v>306.29290393419899</v>
          </cell>
        </row>
        <row r="3554">
          <cell r="D3554" t="str">
            <v>Thailand</v>
          </cell>
          <cell r="H3554" t="e">
            <v>#N/A</v>
          </cell>
          <cell r="J3554" t="str">
            <v>NULL</v>
          </cell>
        </row>
        <row r="3555">
          <cell r="D3555" t="str">
            <v>Thailand</v>
          </cell>
          <cell r="H3555" t="str">
            <v>Industry (incl. Cement Process)</v>
          </cell>
          <cell r="J3555">
            <v>19748.2</v>
          </cell>
        </row>
        <row r="3556">
          <cell r="D3556" t="str">
            <v>Thailand</v>
          </cell>
          <cell r="H3556" t="e">
            <v>#N/A</v>
          </cell>
          <cell r="J3556">
            <v>645</v>
          </cell>
        </row>
        <row r="3557">
          <cell r="D3557" t="str">
            <v>Thailand</v>
          </cell>
          <cell r="H3557" t="e">
            <v>#N/A</v>
          </cell>
          <cell r="J3557">
            <v>3.4184732339247499</v>
          </cell>
        </row>
        <row r="3558">
          <cell r="D3558" t="str">
            <v>Thailand</v>
          </cell>
          <cell r="H3558" t="e">
            <v>#N/A</v>
          </cell>
          <cell r="J3558">
            <v>8162.9452108414998</v>
          </cell>
        </row>
        <row r="3559">
          <cell r="D3559" t="str">
            <v>Thailand</v>
          </cell>
          <cell r="H3559" t="e">
            <v>#N/A</v>
          </cell>
          <cell r="J3559">
            <v>194.722269138537</v>
          </cell>
        </row>
        <row r="3560">
          <cell r="D3560" t="str">
            <v>Thailand</v>
          </cell>
          <cell r="H3560" t="e">
            <v>#N/A</v>
          </cell>
          <cell r="J3560" t="str">
            <v>NULL</v>
          </cell>
        </row>
        <row r="3561">
          <cell r="D3561" t="str">
            <v>Thailand</v>
          </cell>
          <cell r="H3561" t="e">
            <v>#N/A</v>
          </cell>
          <cell r="J3561">
            <v>56.528185661185503</v>
          </cell>
        </row>
        <row r="3562">
          <cell r="D3562" t="str">
            <v>Thailand</v>
          </cell>
          <cell r="H3562" t="e">
            <v>#N/A</v>
          </cell>
          <cell r="J3562">
            <v>21.572448446573802</v>
          </cell>
        </row>
        <row r="3563">
          <cell r="D3563" t="str">
            <v>Thailand</v>
          </cell>
          <cell r="H3563" t="e">
            <v>#N/A</v>
          </cell>
          <cell r="J3563">
            <v>10.192650243889799</v>
          </cell>
        </row>
        <row r="3564">
          <cell r="D3564" t="str">
            <v>Thailand</v>
          </cell>
          <cell r="H3564" t="e">
            <v>#N/A</v>
          </cell>
          <cell r="J3564">
            <v>281.886925992839</v>
          </cell>
        </row>
        <row r="3565">
          <cell r="D3565" t="str">
            <v>Thailand</v>
          </cell>
          <cell r="H3565" t="e">
            <v>#N/A</v>
          </cell>
          <cell r="J3565">
            <v>840.226388896652</v>
          </cell>
        </row>
        <row r="3566">
          <cell r="D3566" t="str">
            <v>Thailand</v>
          </cell>
          <cell r="H3566" t="e">
            <v>#N/A</v>
          </cell>
          <cell r="J3566">
            <v>17.9972279403564</v>
          </cell>
        </row>
        <row r="3567">
          <cell r="D3567" t="str">
            <v>Timor-Leste</v>
          </cell>
          <cell r="H3567" t="str">
            <v>Power</v>
          </cell>
          <cell r="J3567">
            <v>81.247524427735499</v>
          </cell>
        </row>
        <row r="3568">
          <cell r="D3568" t="str">
            <v>Timor-Leste</v>
          </cell>
          <cell r="H3568" t="str">
            <v>Industry (incl. Cement Process)</v>
          </cell>
          <cell r="J3568">
            <v>16.8321924993583</v>
          </cell>
        </row>
        <row r="3569">
          <cell r="D3569" t="str">
            <v>Timor-Leste</v>
          </cell>
          <cell r="H3569" t="str">
            <v>Domestic aviation</v>
          </cell>
          <cell r="J3569">
            <v>6.9750404833967297</v>
          </cell>
        </row>
        <row r="3570">
          <cell r="D3570" t="str">
            <v>Timor-Leste</v>
          </cell>
          <cell r="H3570" t="str">
            <v>Ground Transport</v>
          </cell>
          <cell r="J3570">
            <v>109.73038287809599</v>
          </cell>
        </row>
        <row r="3571">
          <cell r="D3571" t="str">
            <v>Timor-Leste</v>
          </cell>
          <cell r="H3571" t="str">
            <v>Ground Transport</v>
          </cell>
          <cell r="J3571">
            <v>9.1048679461648305</v>
          </cell>
        </row>
        <row r="3572">
          <cell r="D3572" t="str">
            <v>Timor-Leste</v>
          </cell>
          <cell r="H3572" t="str">
            <v>Ground Transport</v>
          </cell>
          <cell r="J3572">
            <v>5.6850248054093901</v>
          </cell>
        </row>
        <row r="3573">
          <cell r="D3573" t="str">
            <v>Timor-Leste</v>
          </cell>
          <cell r="H3573" t="str">
            <v>Residential</v>
          </cell>
          <cell r="J3573">
            <v>17.435760054099202</v>
          </cell>
        </row>
        <row r="3574">
          <cell r="D3574" t="str">
            <v>Timor-Leste</v>
          </cell>
          <cell r="H3574" t="e">
            <v>#N/A</v>
          </cell>
          <cell r="J3574" t="str">
            <v>NULL</v>
          </cell>
        </row>
        <row r="3575">
          <cell r="D3575" t="str">
            <v>Timor-Leste</v>
          </cell>
          <cell r="H3575" t="e">
            <v>#N/A</v>
          </cell>
          <cell r="J3575">
            <v>38.595934367433799</v>
          </cell>
        </row>
        <row r="3576">
          <cell r="D3576" t="str">
            <v>Timor-Leste</v>
          </cell>
          <cell r="H3576" t="e">
            <v>#N/A</v>
          </cell>
          <cell r="J3576" t="str">
            <v>NULL</v>
          </cell>
        </row>
        <row r="3577">
          <cell r="D3577" t="str">
            <v>Timor-Leste</v>
          </cell>
          <cell r="H3577" t="e">
            <v>#N/A</v>
          </cell>
          <cell r="J3577">
            <v>6.0858094877774403E-2</v>
          </cell>
        </row>
        <row r="3578">
          <cell r="D3578" t="str">
            <v>Timor-Leste</v>
          </cell>
          <cell r="H3578" t="e">
            <v>#N/A</v>
          </cell>
          <cell r="J3578">
            <v>0.18025570281386</v>
          </cell>
        </row>
        <row r="3579">
          <cell r="D3579" t="str">
            <v>Timor-Leste</v>
          </cell>
          <cell r="H3579" t="e">
            <v>#N/A</v>
          </cell>
          <cell r="J3579">
            <v>0.94570669539541397</v>
          </cell>
        </row>
        <row r="3580">
          <cell r="D3580" t="str">
            <v>Timor-Leste</v>
          </cell>
          <cell r="H3580" t="e">
            <v>#N/A</v>
          </cell>
          <cell r="J3580">
            <v>2.2149536072185501</v>
          </cell>
        </row>
        <row r="3581">
          <cell r="D3581" t="str">
            <v>Timor-Leste</v>
          </cell>
          <cell r="H3581" t="e">
            <v>#N/A</v>
          </cell>
          <cell r="J3581">
            <v>0.13615149307524399</v>
          </cell>
        </row>
        <row r="3582">
          <cell r="D3582" t="str">
            <v>Viet Nam</v>
          </cell>
          <cell r="H3582" t="str">
            <v>Power</v>
          </cell>
          <cell r="J3582">
            <v>84887.441690012201</v>
          </cell>
        </row>
        <row r="3583">
          <cell r="D3583" t="str">
            <v>Viet Nam</v>
          </cell>
          <cell r="H3583" t="str">
            <v>Industry (incl. Cement Process)</v>
          </cell>
          <cell r="J3583">
            <v>73924.727787096199</v>
          </cell>
        </row>
        <row r="3584">
          <cell r="D3584" t="str">
            <v>Viet Nam</v>
          </cell>
          <cell r="H3584" t="str">
            <v>Domestic aviation</v>
          </cell>
          <cell r="J3584">
            <v>1065.8793086824501</v>
          </cell>
        </row>
        <row r="3585">
          <cell r="D3585" t="str">
            <v>Viet Nam</v>
          </cell>
          <cell r="H3585" t="str">
            <v>Ground Transport</v>
          </cell>
          <cell r="J3585">
            <v>39486.9475894961</v>
          </cell>
        </row>
        <row r="3586">
          <cell r="D3586" t="str">
            <v>Viet Nam</v>
          </cell>
          <cell r="H3586" t="str">
            <v>Ground Transport</v>
          </cell>
          <cell r="J3586" t="str">
            <v>NULL</v>
          </cell>
        </row>
        <row r="3587">
          <cell r="D3587" t="str">
            <v>Viet Nam</v>
          </cell>
          <cell r="H3587" t="str">
            <v>Ground Transport</v>
          </cell>
          <cell r="J3587">
            <v>194.111780985443</v>
          </cell>
        </row>
        <row r="3588">
          <cell r="D3588" t="str">
            <v>Viet Nam</v>
          </cell>
          <cell r="H3588" t="str">
            <v>Residential</v>
          </cell>
          <cell r="J3588">
            <v>16008.593629265501</v>
          </cell>
        </row>
        <row r="3589">
          <cell r="D3589" t="str">
            <v>Viet Nam</v>
          </cell>
          <cell r="H3589" t="e">
            <v>#N/A</v>
          </cell>
          <cell r="J3589">
            <v>845.27947999162598</v>
          </cell>
        </row>
        <row r="3590">
          <cell r="D3590" t="str">
            <v>Viet Nam</v>
          </cell>
          <cell r="H3590" t="str">
            <v>Industry (incl. Cement Process)</v>
          </cell>
          <cell r="J3590">
            <v>46311.5</v>
          </cell>
        </row>
        <row r="3591">
          <cell r="D3591" t="str">
            <v>Viet Nam</v>
          </cell>
          <cell r="H3591" t="e">
            <v>#N/A</v>
          </cell>
          <cell r="J3591">
            <v>690</v>
          </cell>
        </row>
        <row r="3592">
          <cell r="D3592" t="str">
            <v>Viet Nam</v>
          </cell>
          <cell r="H3592" t="e">
            <v>#N/A</v>
          </cell>
          <cell r="J3592">
            <v>4.7453253602979597</v>
          </cell>
        </row>
        <row r="3593">
          <cell r="D3593" t="str">
            <v>Viet Nam</v>
          </cell>
          <cell r="H3593" t="e">
            <v>#N/A</v>
          </cell>
          <cell r="J3593">
            <v>1954.704</v>
          </cell>
        </row>
        <row r="3594">
          <cell r="D3594" t="str">
            <v>Viet Nam</v>
          </cell>
          <cell r="H3594" t="e">
            <v>#N/A</v>
          </cell>
          <cell r="J3594">
            <v>904.41700000000003</v>
          </cell>
        </row>
        <row r="3595">
          <cell r="D3595" t="str">
            <v>Viet Nam</v>
          </cell>
          <cell r="H3595" t="e">
            <v>#N/A</v>
          </cell>
          <cell r="J3595">
            <v>1465.23634034879</v>
          </cell>
        </row>
        <row r="3596">
          <cell r="D3596" t="str">
            <v>Viet Nam</v>
          </cell>
          <cell r="H3596" t="e">
            <v>#N/A</v>
          </cell>
          <cell r="J3596">
            <v>8.1053322156704706</v>
          </cell>
        </row>
        <row r="3597">
          <cell r="D3597" t="str">
            <v>Viet Nam</v>
          </cell>
          <cell r="H3597" t="e">
            <v>#N/A</v>
          </cell>
          <cell r="J3597">
            <v>57.621093329685898</v>
          </cell>
        </row>
        <row r="3598">
          <cell r="D3598" t="str">
            <v>Viet Nam</v>
          </cell>
          <cell r="H3598" t="e">
            <v>#N/A</v>
          </cell>
          <cell r="J3598">
            <v>47.903961600000002</v>
          </cell>
        </row>
        <row r="3599">
          <cell r="D3599" t="str">
            <v>Viet Nam</v>
          </cell>
          <cell r="H3599" t="e">
            <v>#N/A</v>
          </cell>
          <cell r="J3599">
            <v>115.003580508989</v>
          </cell>
        </row>
        <row r="3600">
          <cell r="D3600" t="str">
            <v>Viet Nam</v>
          </cell>
          <cell r="H3600" t="e">
            <v>#N/A</v>
          </cell>
          <cell r="J3600">
            <v>3438.7374617985602</v>
          </cell>
        </row>
        <row r="3601">
          <cell r="D3601" t="str">
            <v>Viet Nam</v>
          </cell>
          <cell r="H3601" t="e">
            <v>#N/A</v>
          </cell>
          <cell r="J3601">
            <v>63.140356257284097</v>
          </cell>
        </row>
        <row r="3602">
          <cell r="D3602" t="str">
            <v>Indonesia</v>
          </cell>
          <cell r="H3602" t="str">
            <v>Power</v>
          </cell>
          <cell r="J3602">
            <v>203310.44103221799</v>
          </cell>
        </row>
        <row r="3603">
          <cell r="D3603" t="str">
            <v>Indonesia</v>
          </cell>
          <cell r="H3603" t="str">
            <v>Industry (incl. Cement Process)</v>
          </cell>
          <cell r="J3603">
            <v>25880.404079603999</v>
          </cell>
        </row>
        <row r="3604">
          <cell r="D3604" t="str">
            <v>Indonesia</v>
          </cell>
          <cell r="H3604" t="str">
            <v>Industry (incl. Cement Process)</v>
          </cell>
          <cell r="J3604">
            <v>81789.286095179399</v>
          </cell>
        </row>
        <row r="3605">
          <cell r="D3605" t="str">
            <v>Indonesia</v>
          </cell>
          <cell r="H3605" t="str">
            <v>Domestic aviation</v>
          </cell>
          <cell r="J3605">
            <v>10185.326398384501</v>
          </cell>
        </row>
        <row r="3606">
          <cell r="D3606" t="str">
            <v>Indonesia</v>
          </cell>
          <cell r="H3606" t="str">
            <v>Ground Transport</v>
          </cell>
          <cell r="J3606">
            <v>133627.12461776499</v>
          </cell>
        </row>
        <row r="3607">
          <cell r="D3607" t="str">
            <v>Indonesia</v>
          </cell>
          <cell r="H3607" t="str">
            <v>Ground Transport</v>
          </cell>
          <cell r="J3607" t="str">
            <v>NULL</v>
          </cell>
        </row>
        <row r="3608">
          <cell r="D3608" t="str">
            <v>Indonesia</v>
          </cell>
          <cell r="H3608" t="str">
            <v>Ground Transport</v>
          </cell>
          <cell r="J3608">
            <v>8806.8258764249804</v>
          </cell>
        </row>
        <row r="3609">
          <cell r="D3609" t="str">
            <v>Indonesia</v>
          </cell>
          <cell r="H3609" t="str">
            <v>Residential</v>
          </cell>
          <cell r="J3609">
            <v>30888.674762836199</v>
          </cell>
        </row>
        <row r="3610">
          <cell r="D3610" t="str">
            <v>Indonesia</v>
          </cell>
          <cell r="H3610" t="e">
            <v>#N/A</v>
          </cell>
          <cell r="J3610" t="str">
            <v>NULL</v>
          </cell>
        </row>
        <row r="3611">
          <cell r="D3611" t="str">
            <v>Indonesia</v>
          </cell>
          <cell r="H3611" t="e">
            <v>#N/A</v>
          </cell>
          <cell r="J3611">
            <v>3160.6946842410598</v>
          </cell>
        </row>
        <row r="3612">
          <cell r="D3612" t="str">
            <v>Indonesia</v>
          </cell>
          <cell r="H3612" t="str">
            <v>Industry (incl. Cement Process)</v>
          </cell>
          <cell r="J3612">
            <v>40530.300000000003</v>
          </cell>
        </row>
        <row r="3613">
          <cell r="D3613" t="str">
            <v>Indonesia</v>
          </cell>
          <cell r="H3613" t="e">
            <v>#N/A</v>
          </cell>
          <cell r="J3613">
            <v>322.5</v>
          </cell>
        </row>
        <row r="3614">
          <cell r="D3614" t="str">
            <v>Indonesia</v>
          </cell>
          <cell r="H3614" t="e">
            <v>#N/A</v>
          </cell>
          <cell r="J3614">
            <v>13.125018455442399</v>
          </cell>
        </row>
        <row r="3615">
          <cell r="D3615" t="str">
            <v>Indonesia</v>
          </cell>
          <cell r="H3615" t="e">
            <v>#N/A</v>
          </cell>
          <cell r="J3615">
            <v>11621.707796123501</v>
          </cell>
        </row>
        <row r="3616">
          <cell r="D3616" t="str">
            <v>Indonesia</v>
          </cell>
          <cell r="H3616" t="e">
            <v>#N/A</v>
          </cell>
          <cell r="J3616">
            <v>822.25608160000002</v>
          </cell>
        </row>
        <row r="3617">
          <cell r="D3617" t="str">
            <v>Indonesia</v>
          </cell>
          <cell r="H3617" t="e">
            <v>#N/A</v>
          </cell>
          <cell r="J3617">
            <v>225.51699302580599</v>
          </cell>
        </row>
        <row r="3618">
          <cell r="D3618" t="str">
            <v>Indonesia</v>
          </cell>
          <cell r="H3618" t="e">
            <v>#N/A</v>
          </cell>
          <cell r="J3618">
            <v>86.420267155109897</v>
          </cell>
        </row>
        <row r="3619">
          <cell r="D3619" t="str">
            <v>Indonesia</v>
          </cell>
          <cell r="H3619" t="e">
            <v>#N/A</v>
          </cell>
          <cell r="J3619">
            <v>178.86818873233099</v>
          </cell>
        </row>
        <row r="3620">
          <cell r="D3620" t="str">
            <v>Indonesia</v>
          </cell>
          <cell r="H3620" t="e">
            <v>#N/A</v>
          </cell>
          <cell r="J3620">
            <v>2149.2002985184799</v>
          </cell>
        </row>
        <row r="3621">
          <cell r="D3621" t="str">
            <v>Indonesia</v>
          </cell>
          <cell r="H3621" t="e">
            <v>#N/A</v>
          </cell>
          <cell r="J3621">
            <v>1222.8567264702101</v>
          </cell>
        </row>
        <row r="3622">
          <cell r="D3622" t="str">
            <v>Indonesia</v>
          </cell>
          <cell r="H3622" t="e">
            <v>#N/A</v>
          </cell>
          <cell r="J3622">
            <v>2549.68243606335</v>
          </cell>
        </row>
        <row r="3623">
          <cell r="D3623" t="str">
            <v>Indonesia</v>
          </cell>
          <cell r="H3623" t="e">
            <v>#N/A</v>
          </cell>
          <cell r="J3623">
            <v>156.956178140231</v>
          </cell>
        </row>
        <row r="3624">
          <cell r="D3624" t="str">
            <v>Papua New Guinea</v>
          </cell>
          <cell r="H3624" t="str">
            <v>Power</v>
          </cell>
          <cell r="J3624">
            <v>1255.4999538187999</v>
          </cell>
        </row>
        <row r="3625">
          <cell r="D3625" t="str">
            <v>Papua New Guinea</v>
          </cell>
          <cell r="H3625" t="str">
            <v>Industry (incl. Cement Process)</v>
          </cell>
          <cell r="J3625">
            <v>238.142826719597</v>
          </cell>
        </row>
        <row r="3626">
          <cell r="D3626" t="str">
            <v>Papua New Guinea</v>
          </cell>
          <cell r="H3626" t="str">
            <v>Domestic aviation</v>
          </cell>
          <cell r="J3626">
            <v>96.558042155486405</v>
          </cell>
        </row>
        <row r="3627">
          <cell r="D3627" t="str">
            <v>Papua New Guinea</v>
          </cell>
          <cell r="H3627" t="str">
            <v>Ground Transport</v>
          </cell>
          <cell r="J3627">
            <v>1519.03729756446</v>
          </cell>
        </row>
        <row r="3628">
          <cell r="D3628" t="str">
            <v>Papua New Guinea</v>
          </cell>
          <cell r="H3628" t="str">
            <v>Ground Transport</v>
          </cell>
          <cell r="J3628">
            <v>126.042016948458</v>
          </cell>
        </row>
        <row r="3629">
          <cell r="D3629" t="str">
            <v>Papua New Guinea</v>
          </cell>
          <cell r="H3629" t="str">
            <v>Ground Transport</v>
          </cell>
          <cell r="J3629">
            <v>78.699816157792398</v>
          </cell>
        </row>
        <row r="3630">
          <cell r="D3630" t="str">
            <v>Papua New Guinea</v>
          </cell>
          <cell r="H3630" t="str">
            <v>Residential</v>
          </cell>
          <cell r="J3630">
            <v>357.44553781918501</v>
          </cell>
        </row>
        <row r="3631">
          <cell r="D3631" t="str">
            <v>Papua New Guinea</v>
          </cell>
          <cell r="H3631" t="e">
            <v>#N/A</v>
          </cell>
          <cell r="J3631" t="str">
            <v>NULL</v>
          </cell>
        </row>
        <row r="3632">
          <cell r="D3632" t="str">
            <v>Papua New Guinea</v>
          </cell>
          <cell r="H3632" t="e">
            <v>#N/A</v>
          </cell>
          <cell r="J3632">
            <v>48.260441215797201</v>
          </cell>
        </row>
        <row r="3633">
          <cell r="D3633" t="str">
            <v>Papua New Guinea</v>
          </cell>
          <cell r="H3633" t="e">
            <v>#N/A</v>
          </cell>
          <cell r="J3633" t="str">
            <v>NULL</v>
          </cell>
        </row>
        <row r="3634">
          <cell r="D3634" t="str">
            <v>Papua New Guinea</v>
          </cell>
          <cell r="H3634" t="str">
            <v>Industry (incl. Cement Process)</v>
          </cell>
          <cell r="J3634">
            <v>99.089100000000002</v>
          </cell>
        </row>
        <row r="3635">
          <cell r="D3635" t="str">
            <v>Papua New Guinea</v>
          </cell>
          <cell r="H3635" t="e">
            <v>#N/A</v>
          </cell>
          <cell r="J3635">
            <v>45</v>
          </cell>
        </row>
        <row r="3636">
          <cell r="D3636" t="str">
            <v>Papua New Guinea</v>
          </cell>
          <cell r="H3636" t="e">
            <v>#N/A</v>
          </cell>
          <cell r="J3636">
            <v>0.39239991633312599</v>
          </cell>
        </row>
        <row r="3637">
          <cell r="D3637" t="str">
            <v>Papua New Guinea</v>
          </cell>
          <cell r="H3637" t="e">
            <v>#N/A</v>
          </cell>
          <cell r="J3637">
            <v>2.4776255607998698</v>
          </cell>
        </row>
        <row r="3638">
          <cell r="D3638" t="str">
            <v>Papua New Guinea</v>
          </cell>
          <cell r="H3638" t="e">
            <v>#N/A</v>
          </cell>
          <cell r="J3638">
            <v>3.8440206636137102</v>
          </cell>
        </row>
        <row r="3639">
          <cell r="D3639" t="str">
            <v>Papua New Guinea</v>
          </cell>
          <cell r="H3639" t="e">
            <v>#N/A</v>
          </cell>
          <cell r="J3639">
            <v>49.121232628341403</v>
          </cell>
        </row>
        <row r="3640">
          <cell r="D3640" t="str">
            <v>Papua New Guinea</v>
          </cell>
          <cell r="H3640" t="e">
            <v>#N/A</v>
          </cell>
          <cell r="J3640">
            <v>0.868029449465062</v>
          </cell>
        </row>
        <row r="3641">
          <cell r="D3641" t="str">
            <v>Japan</v>
          </cell>
          <cell r="H3641" t="str">
            <v>Power</v>
          </cell>
          <cell r="J3641">
            <v>555506.030194822</v>
          </cell>
        </row>
        <row r="3642">
          <cell r="D3642" t="str">
            <v>Japan</v>
          </cell>
          <cell r="H3642" t="str">
            <v>Industry (incl. Cement Process)</v>
          </cell>
          <cell r="J3642">
            <v>48215.767311415897</v>
          </cell>
        </row>
        <row r="3643">
          <cell r="D3643" t="str">
            <v>Japan</v>
          </cell>
          <cell r="H3643" t="str">
            <v>Industry (incl. Cement Process)</v>
          </cell>
          <cell r="J3643">
            <v>193855.51479138999</v>
          </cell>
        </row>
        <row r="3644">
          <cell r="D3644" t="str">
            <v>Japan</v>
          </cell>
          <cell r="H3644" t="str">
            <v>Domestic aviation</v>
          </cell>
          <cell r="J3644">
            <v>9645.39696410529</v>
          </cell>
        </row>
        <row r="3645">
          <cell r="D3645" t="str">
            <v>Japan</v>
          </cell>
          <cell r="H3645" t="str">
            <v>Ground Transport</v>
          </cell>
          <cell r="J3645">
            <v>177153.44272478399</v>
          </cell>
        </row>
        <row r="3646">
          <cell r="D3646" t="str">
            <v>Japan</v>
          </cell>
          <cell r="H3646" t="str">
            <v>Ground Transport</v>
          </cell>
          <cell r="J3646">
            <v>528.01023597380595</v>
          </cell>
        </row>
        <row r="3647">
          <cell r="D3647" t="str">
            <v>Japan</v>
          </cell>
          <cell r="H3647" t="str">
            <v>Ground Transport</v>
          </cell>
          <cell r="J3647">
            <v>9896.2921684828598</v>
          </cell>
        </row>
        <row r="3648">
          <cell r="D3648" t="str">
            <v>Japan</v>
          </cell>
          <cell r="H3648" t="str">
            <v>Ground Transport</v>
          </cell>
          <cell r="J3648" t="str">
            <v>NULL</v>
          </cell>
        </row>
        <row r="3649">
          <cell r="D3649" t="str">
            <v>Japan</v>
          </cell>
          <cell r="H3649" t="str">
            <v>Residential</v>
          </cell>
          <cell r="J3649">
            <v>114109.823938134</v>
          </cell>
        </row>
        <row r="3650">
          <cell r="D3650" t="str">
            <v>Japan</v>
          </cell>
          <cell r="H3650" t="e">
            <v>#N/A</v>
          </cell>
          <cell r="J3650">
            <v>559.95526475829001</v>
          </cell>
        </row>
        <row r="3651">
          <cell r="D3651" t="str">
            <v>Japan</v>
          </cell>
          <cell r="H3651" t="e">
            <v>#N/A</v>
          </cell>
          <cell r="J3651" t="str">
            <v>NULL</v>
          </cell>
        </row>
        <row r="3652">
          <cell r="D3652" t="str">
            <v>Japan</v>
          </cell>
          <cell r="H3652" t="e">
            <v>#N/A</v>
          </cell>
          <cell r="J3652">
            <v>1.7521199999999999</v>
          </cell>
        </row>
        <row r="3653">
          <cell r="D3653" t="str">
            <v>Japan</v>
          </cell>
          <cell r="H3653" t="e">
            <v>#N/A</v>
          </cell>
          <cell r="J3653" t="str">
            <v>NULL</v>
          </cell>
        </row>
        <row r="3654">
          <cell r="D3654" t="str">
            <v>Japan</v>
          </cell>
          <cell r="H3654" t="str">
            <v>Industry (incl. Cement Process)</v>
          </cell>
          <cell r="J3654">
            <v>26439.200000000001</v>
          </cell>
        </row>
        <row r="3655">
          <cell r="D3655" t="str">
            <v>Japan</v>
          </cell>
          <cell r="H3655" t="e">
            <v>#N/A</v>
          </cell>
          <cell r="J3655">
            <v>5587.5</v>
          </cell>
        </row>
        <row r="3656">
          <cell r="D3656" t="str">
            <v>Japan</v>
          </cell>
          <cell r="H3656" t="e">
            <v>#N/A</v>
          </cell>
          <cell r="J3656">
            <v>8167.9388078504398</v>
          </cell>
        </row>
        <row r="3657">
          <cell r="D3657" t="str">
            <v>Japan</v>
          </cell>
          <cell r="H3657" t="e">
            <v>#N/A</v>
          </cell>
          <cell r="J3657">
            <v>169.92355146954799</v>
          </cell>
        </row>
        <row r="3658">
          <cell r="D3658" t="str">
            <v>Japan</v>
          </cell>
          <cell r="H3658" t="e">
            <v>#N/A</v>
          </cell>
          <cell r="J3658">
            <v>444.17845539706798</v>
          </cell>
        </row>
        <row r="3659">
          <cell r="D3659" t="str">
            <v>Japan</v>
          </cell>
          <cell r="H3659" t="e">
            <v>#N/A</v>
          </cell>
          <cell r="J3659">
            <v>14138.375442086301</v>
          </cell>
        </row>
        <row r="3660">
          <cell r="D3660" t="str">
            <v>Japan</v>
          </cell>
          <cell r="H3660" t="e">
            <v>#N/A</v>
          </cell>
          <cell r="J3660">
            <v>14503.004365163501</v>
          </cell>
        </row>
        <row r="3661">
          <cell r="D3661" t="str">
            <v>Japan</v>
          </cell>
          <cell r="H3661" t="e">
            <v>#N/A</v>
          </cell>
          <cell r="J3661">
            <v>774.32980846349801</v>
          </cell>
        </row>
        <row r="3662">
          <cell r="D3662" t="str">
            <v>Japan</v>
          </cell>
          <cell r="H3662" t="e">
            <v>#N/A</v>
          </cell>
          <cell r="J3662">
            <v>1781.75</v>
          </cell>
        </row>
        <row r="3663">
          <cell r="D3663" t="str">
            <v>Japan</v>
          </cell>
          <cell r="H3663" t="e">
            <v>#N/A</v>
          </cell>
          <cell r="J3663">
            <v>141.60950567668999</v>
          </cell>
        </row>
        <row r="3664">
          <cell r="D3664" t="str">
            <v>Japan</v>
          </cell>
          <cell r="H3664" t="e">
            <v>#N/A</v>
          </cell>
          <cell r="J3664" t="str">
            <v>NULL</v>
          </cell>
        </row>
        <row r="3665">
          <cell r="D3665" t="str">
            <v>Japan</v>
          </cell>
          <cell r="H3665" t="e">
            <v>#N/A</v>
          </cell>
          <cell r="J3665">
            <v>1150.6090009099901</v>
          </cell>
        </row>
        <row r="3666">
          <cell r="D3666" t="str">
            <v>Japan</v>
          </cell>
          <cell r="H3666" t="e">
            <v>#N/A</v>
          </cell>
          <cell r="J3666">
            <v>11850.5347330083</v>
          </cell>
        </row>
        <row r="3667">
          <cell r="D3667" t="str">
            <v>Japan</v>
          </cell>
          <cell r="H3667" t="e">
            <v>#N/A</v>
          </cell>
          <cell r="J3667">
            <v>3925.4331453247701</v>
          </cell>
        </row>
        <row r="3668">
          <cell r="D3668" t="str">
            <v>Australia</v>
          </cell>
          <cell r="H3668" t="str">
            <v>Power</v>
          </cell>
          <cell r="J3668">
            <v>186621.02566463599</v>
          </cell>
        </row>
        <row r="3669">
          <cell r="D3669" t="str">
            <v>Australia</v>
          </cell>
          <cell r="H3669" t="str">
            <v>Industry (incl. Cement Process)</v>
          </cell>
          <cell r="J3669">
            <v>33187.681090170998</v>
          </cell>
        </row>
        <row r="3670">
          <cell r="D3670" t="str">
            <v>Australia</v>
          </cell>
          <cell r="H3670" t="str">
            <v>Industry (incl. Cement Process)</v>
          </cell>
          <cell r="J3670">
            <v>40388.825422117698</v>
          </cell>
        </row>
        <row r="3671">
          <cell r="D3671" t="str">
            <v>Australia</v>
          </cell>
          <cell r="H3671" t="str">
            <v>Domestic aviation</v>
          </cell>
          <cell r="J3671">
            <v>9948.1953728922708</v>
          </cell>
        </row>
        <row r="3672">
          <cell r="D3672" t="str">
            <v>Australia</v>
          </cell>
          <cell r="H3672" t="str">
            <v>Ground Transport</v>
          </cell>
          <cell r="J3672">
            <v>85490.312397316506</v>
          </cell>
        </row>
        <row r="3673">
          <cell r="D3673" t="str">
            <v>Australia</v>
          </cell>
          <cell r="H3673" t="str">
            <v>Ground Transport</v>
          </cell>
          <cell r="J3673">
            <v>3585.6961064409302</v>
          </cell>
        </row>
        <row r="3674">
          <cell r="D3674" t="str">
            <v>Australia</v>
          </cell>
          <cell r="H3674" t="str">
            <v>Ground Transport</v>
          </cell>
          <cell r="J3674">
            <v>1865.54812228013</v>
          </cell>
        </row>
        <row r="3675">
          <cell r="D3675" t="str">
            <v>Australia</v>
          </cell>
          <cell r="H3675" t="str">
            <v>Ground Transport</v>
          </cell>
          <cell r="J3675">
            <v>1213.4744532940999</v>
          </cell>
        </row>
        <row r="3676">
          <cell r="D3676" t="str">
            <v>Australia</v>
          </cell>
          <cell r="H3676" t="str">
            <v>Residential</v>
          </cell>
          <cell r="J3676">
            <v>22248.1276293915</v>
          </cell>
        </row>
        <row r="3677">
          <cell r="D3677" t="str">
            <v>Australia</v>
          </cell>
          <cell r="H3677" t="str">
            <v>Industry (incl. Cement Process)</v>
          </cell>
          <cell r="J3677">
            <v>7829.9372000276499</v>
          </cell>
        </row>
        <row r="3678">
          <cell r="D3678" t="str">
            <v>Australia</v>
          </cell>
          <cell r="H3678" t="e">
            <v>#N/A</v>
          </cell>
          <cell r="J3678">
            <v>1402.29088327162</v>
          </cell>
        </row>
        <row r="3679">
          <cell r="D3679" t="str">
            <v>Australia</v>
          </cell>
          <cell r="H3679" t="e">
            <v>#N/A</v>
          </cell>
          <cell r="J3679">
            <v>699.09262830904595</v>
          </cell>
        </row>
        <row r="3680">
          <cell r="D3680" t="str">
            <v>Australia</v>
          </cell>
          <cell r="H3680" t="e">
            <v>#N/A</v>
          </cell>
          <cell r="J3680" t="str">
            <v>NULL</v>
          </cell>
        </row>
        <row r="3681">
          <cell r="D3681" t="str">
            <v>Australia</v>
          </cell>
          <cell r="H3681" t="str">
            <v>Industry (incl. Cement Process)</v>
          </cell>
          <cell r="J3681">
            <v>4450.18</v>
          </cell>
        </row>
        <row r="3682">
          <cell r="D3682" t="str">
            <v>Australia</v>
          </cell>
          <cell r="H3682" t="e">
            <v>#N/A</v>
          </cell>
          <cell r="J3682">
            <v>1552.5</v>
          </cell>
        </row>
        <row r="3683">
          <cell r="D3683" t="str">
            <v>Australia</v>
          </cell>
          <cell r="H3683" t="e">
            <v>#N/A</v>
          </cell>
          <cell r="J3683">
            <v>1335.5478650259599</v>
          </cell>
        </row>
        <row r="3684">
          <cell r="D3684" t="str">
            <v>Australia</v>
          </cell>
          <cell r="H3684" t="e">
            <v>#N/A</v>
          </cell>
          <cell r="J3684">
            <v>326.58403809470502</v>
          </cell>
        </row>
        <row r="3685">
          <cell r="D3685" t="str">
            <v>Australia</v>
          </cell>
          <cell r="H3685" t="e">
            <v>#N/A</v>
          </cell>
          <cell r="J3685">
            <v>85.424514609475494</v>
          </cell>
        </row>
        <row r="3686">
          <cell r="D3686" t="str">
            <v>Australia</v>
          </cell>
          <cell r="H3686" t="e">
            <v>#N/A</v>
          </cell>
          <cell r="J3686">
            <v>3096.7344023148098</v>
          </cell>
        </row>
        <row r="3687">
          <cell r="D3687" t="str">
            <v>Australia</v>
          </cell>
          <cell r="H3687" t="e">
            <v>#N/A</v>
          </cell>
          <cell r="J3687">
            <v>4107.0465474570901</v>
          </cell>
        </row>
        <row r="3688">
          <cell r="D3688" t="str">
            <v>Australia</v>
          </cell>
          <cell r="H3688" t="e">
            <v>#N/A</v>
          </cell>
          <cell r="J3688">
            <v>139.94799862591</v>
          </cell>
        </row>
        <row r="3689">
          <cell r="D3689" t="str">
            <v>Australia</v>
          </cell>
          <cell r="H3689" t="e">
            <v>#N/A</v>
          </cell>
          <cell r="J3689">
            <v>600.79600000000005</v>
          </cell>
        </row>
        <row r="3690">
          <cell r="D3690" t="str">
            <v>Australia</v>
          </cell>
          <cell r="H3690" t="e">
            <v>#N/A</v>
          </cell>
          <cell r="J3690">
            <v>52.256383506882202</v>
          </cell>
        </row>
        <row r="3691">
          <cell r="D3691" t="str">
            <v>Australia</v>
          </cell>
          <cell r="H3691" t="e">
            <v>#N/A</v>
          </cell>
          <cell r="J3691">
            <v>40.625165979150999</v>
          </cell>
        </row>
        <row r="3692">
          <cell r="D3692" t="str">
            <v>Australia</v>
          </cell>
          <cell r="H3692" t="e">
            <v>#N/A</v>
          </cell>
          <cell r="J3692">
            <v>1216.2521856022499</v>
          </cell>
        </row>
        <row r="3693">
          <cell r="D3693" t="str">
            <v>Australia</v>
          </cell>
          <cell r="H3693" t="e">
            <v>#N/A</v>
          </cell>
          <cell r="J3693">
            <v>3624.9904124855302</v>
          </cell>
        </row>
        <row r="3694">
          <cell r="D3694" t="str">
            <v>Australia</v>
          </cell>
          <cell r="H3694" t="e">
            <v>#N/A</v>
          </cell>
          <cell r="J3694">
            <v>11.366244892901999</v>
          </cell>
        </row>
        <row r="3695">
          <cell r="D3695" t="str">
            <v>Australia</v>
          </cell>
          <cell r="H3695" t="e">
            <v>#N/A</v>
          </cell>
          <cell r="J3695">
            <v>189.2</v>
          </cell>
        </row>
        <row r="3696">
          <cell r="D3696" t="str">
            <v>Cook Islands</v>
          </cell>
          <cell r="H3696" t="str">
            <v>Power</v>
          </cell>
          <cell r="J3696">
            <v>13.8069647470452</v>
          </cell>
        </row>
        <row r="3697">
          <cell r="D3697" t="str">
            <v>Cook Islands</v>
          </cell>
          <cell r="H3697" t="str">
            <v>Industry (incl. Cement Process)</v>
          </cell>
          <cell r="J3697">
            <v>2.8604029819600401</v>
          </cell>
        </row>
        <row r="3698">
          <cell r="D3698" t="str">
            <v>Cook Islands</v>
          </cell>
          <cell r="H3698" t="str">
            <v>Domestic aviation</v>
          </cell>
          <cell r="J3698">
            <v>1.1853166624522899</v>
          </cell>
        </row>
        <row r="3699">
          <cell r="D3699" t="str">
            <v>Cook Islands</v>
          </cell>
          <cell r="H3699" t="str">
            <v>Ground Transport</v>
          </cell>
          <cell r="J3699">
            <v>18.647218534822201</v>
          </cell>
        </row>
        <row r="3700">
          <cell r="D3700" t="str">
            <v>Cook Islands</v>
          </cell>
          <cell r="H3700" t="str">
            <v>Ground Transport</v>
          </cell>
          <cell r="J3700">
            <v>1.54725361494443</v>
          </cell>
        </row>
        <row r="3701">
          <cell r="D3701" t="str">
            <v>Cook Islands</v>
          </cell>
          <cell r="H3701" t="str">
            <v>Ground Transport</v>
          </cell>
          <cell r="J3701">
            <v>0.96609097596245097</v>
          </cell>
        </row>
        <row r="3702">
          <cell r="D3702" t="str">
            <v>Cook Islands</v>
          </cell>
          <cell r="H3702" t="str">
            <v>Residential</v>
          </cell>
          <cell r="J3702">
            <v>2.9629743794176</v>
          </cell>
        </row>
        <row r="3703">
          <cell r="D3703" t="str">
            <v>Cook Islands</v>
          </cell>
          <cell r="H3703" t="e">
            <v>#N/A</v>
          </cell>
          <cell r="J3703" t="str">
            <v>NULL</v>
          </cell>
        </row>
        <row r="3704">
          <cell r="D3704" t="str">
            <v>Cook Islands</v>
          </cell>
          <cell r="H3704" t="e">
            <v>#N/A</v>
          </cell>
          <cell r="J3704" t="str">
            <v>NULL</v>
          </cell>
        </row>
        <row r="3705">
          <cell r="D3705" t="str">
            <v>Cook Islands</v>
          </cell>
          <cell r="H3705" t="e">
            <v>#N/A</v>
          </cell>
          <cell r="J3705" t="str">
            <v>NULL</v>
          </cell>
        </row>
        <row r="3706">
          <cell r="D3706" t="str">
            <v>Cook Islands</v>
          </cell>
          <cell r="H3706" t="e">
            <v>#N/A</v>
          </cell>
          <cell r="J3706">
            <v>1.0498574002818001E-3</v>
          </cell>
        </row>
        <row r="3707">
          <cell r="D3707" t="str">
            <v>Cook Islands</v>
          </cell>
          <cell r="H3707" t="e">
            <v>#N/A</v>
          </cell>
          <cell r="J3707">
            <v>1.55885556851368E-2</v>
          </cell>
        </row>
        <row r="3708">
          <cell r="D3708" t="str">
            <v>Fiji</v>
          </cell>
          <cell r="H3708" t="str">
            <v>Power</v>
          </cell>
          <cell r="J3708">
            <v>394.328696922201</v>
          </cell>
        </row>
        <row r="3709">
          <cell r="D3709" t="str">
            <v>Fiji</v>
          </cell>
          <cell r="H3709" t="str">
            <v>Industry (incl. Cement Process)</v>
          </cell>
          <cell r="J3709">
            <v>82.547917131389696</v>
          </cell>
        </row>
        <row r="3710">
          <cell r="D3710" t="str">
            <v>Fiji</v>
          </cell>
          <cell r="H3710" t="str">
            <v>Domestic aviation</v>
          </cell>
          <cell r="J3710">
            <v>33.783656061594399</v>
          </cell>
        </row>
        <row r="3711">
          <cell r="D3711" t="str">
            <v>Fiji</v>
          </cell>
          <cell r="H3711" t="str">
            <v>Ground Transport</v>
          </cell>
          <cell r="J3711">
            <v>531.47943880472201</v>
          </cell>
        </row>
        <row r="3712">
          <cell r="D3712" t="str">
            <v>Fiji</v>
          </cell>
          <cell r="H3712" t="str">
            <v>Ground Transport</v>
          </cell>
          <cell r="J3712">
            <v>44.099504078473899</v>
          </cell>
        </row>
        <row r="3713">
          <cell r="D3713" t="str">
            <v>Fiji</v>
          </cell>
          <cell r="H3713" t="str">
            <v>Ground Transport</v>
          </cell>
          <cell r="J3713">
            <v>27.535493837829399</v>
          </cell>
        </row>
        <row r="3714">
          <cell r="D3714" t="str">
            <v>Fiji</v>
          </cell>
          <cell r="H3714" t="str">
            <v>Residential</v>
          </cell>
          <cell r="J3714">
            <v>84.4500844488973</v>
          </cell>
        </row>
        <row r="3715">
          <cell r="D3715" t="str">
            <v>Fiji</v>
          </cell>
          <cell r="H3715" t="e">
            <v>#N/A</v>
          </cell>
          <cell r="J3715" t="str">
            <v>NULL</v>
          </cell>
        </row>
        <row r="3716">
          <cell r="D3716" t="str">
            <v>Fiji</v>
          </cell>
          <cell r="H3716" t="e">
            <v>#N/A</v>
          </cell>
          <cell r="J3716" t="str">
            <v>NULL</v>
          </cell>
        </row>
        <row r="3717">
          <cell r="D3717" t="str">
            <v>Fiji</v>
          </cell>
          <cell r="H3717" t="e">
            <v>#N/A</v>
          </cell>
          <cell r="J3717" t="str">
            <v>NULL</v>
          </cell>
        </row>
        <row r="3718">
          <cell r="D3718" t="str">
            <v>Fiji</v>
          </cell>
          <cell r="H3718" t="str">
            <v>Industry (incl. Cement Process)</v>
          </cell>
          <cell r="J3718">
            <v>108.9</v>
          </cell>
        </row>
        <row r="3719">
          <cell r="D3719" t="str">
            <v>Fiji</v>
          </cell>
          <cell r="H3719" t="e">
            <v>#N/A</v>
          </cell>
          <cell r="J3719" t="str">
            <v>NULL</v>
          </cell>
        </row>
        <row r="3720">
          <cell r="D3720" t="str">
            <v>Fiji</v>
          </cell>
          <cell r="H3720" t="e">
            <v>#N/A</v>
          </cell>
          <cell r="J3720">
            <v>4.51958119816111E-2</v>
          </cell>
        </row>
        <row r="3721">
          <cell r="D3721" t="str">
            <v>Fiji</v>
          </cell>
          <cell r="H3721" t="e">
            <v>#N/A</v>
          </cell>
          <cell r="J3721">
            <v>0.71479503857674997</v>
          </cell>
        </row>
        <row r="3722">
          <cell r="D3722" t="str">
            <v>Fiji</v>
          </cell>
          <cell r="H3722" t="e">
            <v>#N/A</v>
          </cell>
          <cell r="J3722">
            <v>1.9547756147572399</v>
          </cell>
        </row>
        <row r="3723">
          <cell r="D3723" t="str">
            <v>Fiji</v>
          </cell>
          <cell r="H3723" t="e">
            <v>#N/A</v>
          </cell>
          <cell r="J3723" t="str">
            <v>NULL</v>
          </cell>
        </row>
        <row r="3724">
          <cell r="D3724" t="str">
            <v>Fiji</v>
          </cell>
          <cell r="H3724" t="e">
            <v>#N/A</v>
          </cell>
          <cell r="J3724">
            <v>5.8449368000296396</v>
          </cell>
        </row>
        <row r="3725">
          <cell r="D3725" t="str">
            <v>Fiji</v>
          </cell>
          <cell r="H3725" t="e">
            <v>#N/A</v>
          </cell>
          <cell r="J3725" t="str">
            <v>NULL</v>
          </cell>
        </row>
        <row r="3726">
          <cell r="D3726" t="str">
            <v>Kiribati</v>
          </cell>
          <cell r="H3726" t="str">
            <v>Power</v>
          </cell>
          <cell r="J3726">
            <v>10.392866873055</v>
          </cell>
        </row>
        <row r="3727">
          <cell r="D3727" t="str">
            <v>Kiribati</v>
          </cell>
          <cell r="H3727" t="str">
            <v>Industry (incl. Cement Process)</v>
          </cell>
          <cell r="J3727">
            <v>2.1531007219016001</v>
          </cell>
        </row>
        <row r="3728">
          <cell r="D3728" t="str">
            <v>Kiribati</v>
          </cell>
          <cell r="H3728" t="str">
            <v>Domestic aviation</v>
          </cell>
          <cell r="J3728">
            <v>0.89221904060240897</v>
          </cell>
        </row>
        <row r="3729">
          <cell r="D3729" t="str">
            <v>Kiribati</v>
          </cell>
          <cell r="H3729" t="str">
            <v>Ground Transport</v>
          </cell>
          <cell r="J3729">
            <v>14.0362680245129</v>
          </cell>
        </row>
        <row r="3730">
          <cell r="D3730" t="str">
            <v>Kiribati</v>
          </cell>
          <cell r="H3730" t="str">
            <v>Ground Transport</v>
          </cell>
          <cell r="J3730">
            <v>1.1646556661909999</v>
          </cell>
        </row>
        <row r="3731">
          <cell r="D3731" t="str">
            <v>Kiribati</v>
          </cell>
          <cell r="H3731" t="str">
            <v>Ground Transport</v>
          </cell>
          <cell r="J3731">
            <v>0.72720571662843603</v>
          </cell>
        </row>
        <row r="3732">
          <cell r="D3732" t="str">
            <v>Kiribati</v>
          </cell>
          <cell r="H3732" t="str">
            <v>Residential</v>
          </cell>
          <cell r="J3732">
            <v>2.2303105538669898</v>
          </cell>
        </row>
        <row r="3733">
          <cell r="D3733" t="str">
            <v>Kiribati</v>
          </cell>
          <cell r="H3733" t="e">
            <v>#N/A</v>
          </cell>
          <cell r="J3733" t="str">
            <v>NULL</v>
          </cell>
        </row>
        <row r="3734">
          <cell r="D3734" t="str">
            <v>Kiribati</v>
          </cell>
          <cell r="H3734" t="e">
            <v>#N/A</v>
          </cell>
          <cell r="J3734" t="str">
            <v>NULL</v>
          </cell>
        </row>
        <row r="3735">
          <cell r="D3735" t="str">
            <v>Kiribati</v>
          </cell>
          <cell r="H3735" t="e">
            <v>#N/A</v>
          </cell>
          <cell r="J3735" t="str">
            <v>NULL</v>
          </cell>
        </row>
        <row r="3736">
          <cell r="D3736" t="str">
            <v>Kiribati</v>
          </cell>
          <cell r="H3736" t="e">
            <v>#N/A</v>
          </cell>
          <cell r="J3736">
            <v>5.7677711114023497E-3</v>
          </cell>
        </row>
        <row r="3737">
          <cell r="D3737" t="str">
            <v>Kiribati</v>
          </cell>
          <cell r="H3737" t="e">
            <v>#N/A</v>
          </cell>
          <cell r="J3737">
            <v>9.1292368292901892E-3</v>
          </cell>
        </row>
        <row r="3738">
          <cell r="D3738" t="str">
            <v>Kiribati</v>
          </cell>
          <cell r="H3738" t="e">
            <v>#N/A</v>
          </cell>
          <cell r="J3738">
            <v>6.77097793148069E-2</v>
          </cell>
        </row>
        <row r="3739">
          <cell r="D3739" t="str">
            <v>Kiribati</v>
          </cell>
          <cell r="H3739" t="e">
            <v>#N/A</v>
          </cell>
          <cell r="J3739">
            <v>0.49602026000029298</v>
          </cell>
        </row>
        <row r="3740">
          <cell r="D3740" t="str">
            <v>New Caledonia</v>
          </cell>
          <cell r="H3740" t="str">
            <v>Power</v>
          </cell>
          <cell r="J3740">
            <v>2996.72231395477</v>
          </cell>
        </row>
        <row r="3741">
          <cell r="D3741" t="str">
            <v>New Caledonia</v>
          </cell>
          <cell r="H3741" t="str">
            <v>Industry (incl. Cement Process)</v>
          </cell>
          <cell r="J3741">
            <v>3310.9054688011302</v>
          </cell>
        </row>
        <row r="3742">
          <cell r="D3742" t="str">
            <v>New Caledonia</v>
          </cell>
          <cell r="H3742" t="str">
            <v>Domestic aviation</v>
          </cell>
          <cell r="J3742">
            <v>39.645626854750901</v>
          </cell>
        </row>
        <row r="3743">
          <cell r="D3743" t="str">
            <v>New Caledonia</v>
          </cell>
          <cell r="H3743" t="str">
            <v>Ground Transport</v>
          </cell>
          <cell r="J3743">
            <v>623.69826884936106</v>
          </cell>
        </row>
        <row r="3744">
          <cell r="D3744" t="str">
            <v>New Caledonia</v>
          </cell>
          <cell r="H3744" t="str">
            <v>Ground Transport</v>
          </cell>
          <cell r="J3744">
            <v>51.751360723231102</v>
          </cell>
        </row>
        <row r="3745">
          <cell r="D3745" t="str">
            <v>New Caledonia</v>
          </cell>
          <cell r="H3745" t="str">
            <v>Ground Transport</v>
          </cell>
          <cell r="J3745">
            <v>32.313201134412999</v>
          </cell>
        </row>
        <row r="3746">
          <cell r="D3746" t="str">
            <v>New Caledonia</v>
          </cell>
          <cell r="H3746" t="str">
            <v>Residential</v>
          </cell>
          <cell r="J3746">
            <v>99.1033113771811</v>
          </cell>
        </row>
        <row r="3747">
          <cell r="D3747" t="str">
            <v>New Caledonia</v>
          </cell>
          <cell r="H3747" t="e">
            <v>#N/A</v>
          </cell>
          <cell r="J3747">
            <v>124.819551940086</v>
          </cell>
        </row>
        <row r="3748">
          <cell r="D3748" t="str">
            <v>New Caledonia</v>
          </cell>
          <cell r="H3748" t="e">
            <v>#N/A</v>
          </cell>
          <cell r="J3748" t="str">
            <v>NULL</v>
          </cell>
        </row>
        <row r="3749">
          <cell r="D3749" t="str">
            <v>New Caledonia</v>
          </cell>
          <cell r="H3749" t="e">
            <v>#N/A</v>
          </cell>
          <cell r="J3749" t="str">
            <v>NULL</v>
          </cell>
        </row>
        <row r="3750">
          <cell r="D3750" t="str">
            <v>New Caledonia</v>
          </cell>
          <cell r="H3750" t="str">
            <v>Industry (incl. Cement Process)</v>
          </cell>
          <cell r="J3750">
            <v>51.506700000000002</v>
          </cell>
        </row>
        <row r="3751">
          <cell r="D3751" t="str">
            <v>New Caledonia</v>
          </cell>
          <cell r="H3751" t="e">
            <v>#N/A</v>
          </cell>
          <cell r="J3751">
            <v>1.3408133029448301E-2</v>
          </cell>
        </row>
        <row r="3752">
          <cell r="D3752" t="str">
            <v>New Caledonia</v>
          </cell>
          <cell r="H3752" t="e">
            <v>#N/A</v>
          </cell>
          <cell r="J3752">
            <v>0.55704277095213905</v>
          </cell>
        </row>
        <row r="3753">
          <cell r="D3753" t="str">
            <v>New Caledonia</v>
          </cell>
          <cell r="H3753" t="e">
            <v>#N/A</v>
          </cell>
          <cell r="J3753">
            <v>1.9741634595923201</v>
          </cell>
        </row>
        <row r="3754">
          <cell r="D3754" t="str">
            <v>New Caledonia</v>
          </cell>
          <cell r="H3754" t="e">
            <v>#N/A</v>
          </cell>
          <cell r="J3754">
            <v>4.0727827000007402</v>
          </cell>
        </row>
        <row r="3755">
          <cell r="D3755" t="str">
            <v>New Caledonia</v>
          </cell>
          <cell r="H3755" t="e">
            <v>#N/A</v>
          </cell>
          <cell r="J3755" t="str">
            <v>NULL</v>
          </cell>
        </row>
        <row r="3756">
          <cell r="D3756" t="str">
            <v>New Zealand</v>
          </cell>
          <cell r="H3756" t="str">
            <v>Power</v>
          </cell>
          <cell r="J3756">
            <v>4461.00430000506</v>
          </cell>
        </row>
        <row r="3757">
          <cell r="D3757" t="str">
            <v>New Zealand</v>
          </cell>
          <cell r="H3757" t="str">
            <v>Industry (incl. Cement Process)</v>
          </cell>
          <cell r="J3757">
            <v>1666.103639248</v>
          </cell>
        </row>
        <row r="3758">
          <cell r="D3758" t="str">
            <v>New Zealand</v>
          </cell>
          <cell r="H3758" t="str">
            <v>Industry (incl. Cement Process)</v>
          </cell>
          <cell r="J3758">
            <v>6492.8646450395299</v>
          </cell>
        </row>
        <row r="3759">
          <cell r="D3759" t="str">
            <v>New Zealand</v>
          </cell>
          <cell r="H3759" t="str">
            <v>Domestic aviation</v>
          </cell>
          <cell r="J3759">
            <v>834.18135122751698</v>
          </cell>
        </row>
        <row r="3760">
          <cell r="D3760" t="str">
            <v>New Zealand</v>
          </cell>
          <cell r="H3760" t="str">
            <v>Ground Transport</v>
          </cell>
          <cell r="J3760">
            <v>14032.901892051201</v>
          </cell>
        </row>
        <row r="3761">
          <cell r="D3761" t="str">
            <v>New Zealand</v>
          </cell>
          <cell r="H3761" t="str">
            <v>Ground Transport</v>
          </cell>
          <cell r="J3761">
            <v>145.76458925201101</v>
          </cell>
        </row>
        <row r="3762">
          <cell r="D3762" t="str">
            <v>New Zealand</v>
          </cell>
          <cell r="H3762" t="str">
            <v>Ground Transport</v>
          </cell>
          <cell r="J3762">
            <v>427.982787845605</v>
          </cell>
        </row>
        <row r="3763">
          <cell r="D3763" t="str">
            <v>New Zealand</v>
          </cell>
          <cell r="H3763" t="str">
            <v>Ground Transport</v>
          </cell>
          <cell r="J3763" t="str">
            <v>NULL</v>
          </cell>
        </row>
        <row r="3764">
          <cell r="D3764" t="str">
            <v>New Zealand</v>
          </cell>
          <cell r="H3764" t="str">
            <v>Residential</v>
          </cell>
          <cell r="J3764">
            <v>3219.91105268827</v>
          </cell>
        </row>
        <row r="3765">
          <cell r="D3765" t="str">
            <v>New Zealand</v>
          </cell>
          <cell r="H3765" t="e">
            <v>#N/A</v>
          </cell>
          <cell r="J3765">
            <v>12.4706707842263</v>
          </cell>
        </row>
        <row r="3766">
          <cell r="D3766" t="str">
            <v>New Zealand</v>
          </cell>
          <cell r="H3766" t="e">
            <v>#N/A</v>
          </cell>
          <cell r="J3766" t="str">
            <v>NULL</v>
          </cell>
        </row>
        <row r="3767">
          <cell r="D3767" t="str">
            <v>New Zealand</v>
          </cell>
          <cell r="H3767" t="e">
            <v>#N/A</v>
          </cell>
          <cell r="J3767">
            <v>11.1763939745943</v>
          </cell>
        </row>
        <row r="3768">
          <cell r="D3768" t="str">
            <v>New Zealand</v>
          </cell>
          <cell r="H3768" t="str">
            <v>Industry (incl. Cement Process)</v>
          </cell>
          <cell r="J3768">
            <v>444.92</v>
          </cell>
        </row>
        <row r="3769">
          <cell r="D3769" t="str">
            <v>New Zealand</v>
          </cell>
          <cell r="H3769" t="e">
            <v>#N/A</v>
          </cell>
          <cell r="J3769">
            <v>22.5</v>
          </cell>
        </row>
        <row r="3770">
          <cell r="D3770" t="str">
            <v>New Zealand</v>
          </cell>
          <cell r="H3770" t="e">
            <v>#N/A</v>
          </cell>
          <cell r="J3770" t="str">
            <v>NULL</v>
          </cell>
        </row>
        <row r="3771">
          <cell r="D3771" t="str">
            <v>New Zealand</v>
          </cell>
          <cell r="H3771" t="e">
            <v>#N/A</v>
          </cell>
          <cell r="J3771">
            <v>22.451820145253301</v>
          </cell>
        </row>
        <row r="3772">
          <cell r="D3772" t="str">
            <v>New Zealand</v>
          </cell>
          <cell r="H3772" t="e">
            <v>#N/A</v>
          </cell>
          <cell r="J3772">
            <v>16.325734101466299</v>
          </cell>
        </row>
        <row r="3773">
          <cell r="D3773" t="str">
            <v>New Zealand</v>
          </cell>
          <cell r="H3773" t="e">
            <v>#N/A</v>
          </cell>
          <cell r="J3773">
            <v>2092.19092592473</v>
          </cell>
        </row>
        <row r="3774">
          <cell r="D3774" t="str">
            <v>New Zealand</v>
          </cell>
          <cell r="H3774" t="e">
            <v>#N/A</v>
          </cell>
          <cell r="J3774">
            <v>597.47061131621501</v>
          </cell>
        </row>
        <row r="3775">
          <cell r="D3775" t="str">
            <v>New Zealand</v>
          </cell>
          <cell r="H3775" t="e">
            <v>#N/A</v>
          </cell>
          <cell r="J3775">
            <v>62.169658427460703</v>
          </cell>
        </row>
        <row r="3776">
          <cell r="D3776" t="str">
            <v>New Zealand</v>
          </cell>
          <cell r="H3776" t="e">
            <v>#N/A</v>
          </cell>
          <cell r="J3776">
            <v>166.96341600263</v>
          </cell>
        </row>
        <row r="3777">
          <cell r="D3777" t="str">
            <v>New Zealand</v>
          </cell>
          <cell r="H3777" t="e">
            <v>#N/A</v>
          </cell>
          <cell r="J3777">
            <v>1.548797</v>
          </cell>
        </row>
        <row r="3778">
          <cell r="D3778" t="str">
            <v>New Zealand</v>
          </cell>
          <cell r="H3778" t="e">
            <v>#N/A</v>
          </cell>
          <cell r="J3778">
            <v>59.905999999999999</v>
          </cell>
        </row>
        <row r="3779">
          <cell r="D3779" t="str">
            <v>New Zealand</v>
          </cell>
          <cell r="H3779" t="e">
            <v>#N/A</v>
          </cell>
          <cell r="J3779">
            <v>351.18068275729303</v>
          </cell>
        </row>
        <row r="3780">
          <cell r="D3780" t="str">
            <v>New Zealand</v>
          </cell>
          <cell r="H3780" t="e">
            <v>#N/A</v>
          </cell>
          <cell r="J3780">
            <v>1268.69220108069</v>
          </cell>
        </row>
        <row r="3781">
          <cell r="D3781" t="str">
            <v>New Zealand</v>
          </cell>
          <cell r="H3781" t="e">
            <v>#N/A</v>
          </cell>
          <cell r="J3781" t="str">
            <v>NULL</v>
          </cell>
        </row>
        <row r="3782">
          <cell r="D3782" t="str">
            <v>Palau</v>
          </cell>
          <cell r="H3782" t="str">
            <v>Power</v>
          </cell>
          <cell r="J3782">
            <v>418.57696977851901</v>
          </cell>
        </row>
        <row r="3783">
          <cell r="D3783" t="str">
            <v>Palau</v>
          </cell>
          <cell r="H3783" t="str">
            <v>Industry (incl. Cement Process)</v>
          </cell>
          <cell r="J3783">
            <v>86.717042694352401</v>
          </cell>
        </row>
        <row r="3784">
          <cell r="D3784" t="str">
            <v>Palau</v>
          </cell>
          <cell r="H3784" t="str">
            <v>Domestic aviation</v>
          </cell>
          <cell r="J3784">
            <v>35.934536878246902</v>
          </cell>
        </row>
        <row r="3785">
          <cell r="D3785" t="str">
            <v>Palau</v>
          </cell>
          <cell r="H3785" t="str">
            <v>Ground Transport</v>
          </cell>
          <cell r="J3785">
            <v>565.31593519725595</v>
          </cell>
        </row>
        <row r="3786">
          <cell r="D3786" t="str">
            <v>Palau</v>
          </cell>
          <cell r="H3786" t="str">
            <v>Ground Transport</v>
          </cell>
          <cell r="J3786">
            <v>46.907015294851398</v>
          </cell>
        </row>
        <row r="3787">
          <cell r="D3787" t="str">
            <v>Palau</v>
          </cell>
          <cell r="H3787" t="str">
            <v>Ground Transport</v>
          </cell>
          <cell r="J3787">
            <v>29.288454271266701</v>
          </cell>
        </row>
        <row r="3788">
          <cell r="D3788" t="str">
            <v>Palau</v>
          </cell>
          <cell r="H3788" t="str">
            <v>Residential</v>
          </cell>
          <cell r="J3788">
            <v>89.826325957037895</v>
          </cell>
        </row>
        <row r="3789">
          <cell r="D3789" t="str">
            <v>Palau</v>
          </cell>
          <cell r="H3789" t="e">
            <v>#N/A</v>
          </cell>
          <cell r="J3789" t="str">
            <v>NULL</v>
          </cell>
        </row>
        <row r="3790">
          <cell r="D3790" t="str">
            <v>Palau</v>
          </cell>
          <cell r="H3790" t="e">
            <v>#N/A</v>
          </cell>
          <cell r="J3790" t="str">
            <v>NULL</v>
          </cell>
        </row>
        <row r="3791">
          <cell r="D3791" t="str">
            <v>Palau</v>
          </cell>
          <cell r="H3791" t="e">
            <v>#N/A</v>
          </cell>
          <cell r="J3791" t="str">
            <v>NULL</v>
          </cell>
        </row>
        <row r="3792">
          <cell r="D3792" t="str">
            <v>Palau</v>
          </cell>
          <cell r="H3792" t="e">
            <v>#N/A</v>
          </cell>
          <cell r="J3792">
            <v>1.0718115901694001E-3</v>
          </cell>
        </row>
        <row r="3793">
          <cell r="D3793" t="str">
            <v>Palau</v>
          </cell>
          <cell r="H3793" t="e">
            <v>#N/A</v>
          </cell>
          <cell r="J3793">
            <v>0.34845883914797998</v>
          </cell>
        </row>
        <row r="3794">
          <cell r="D3794" t="str">
            <v>French Polynesia</v>
          </cell>
          <cell r="H3794" t="str">
            <v>Power</v>
          </cell>
          <cell r="J3794">
            <v>186.11752652858399</v>
          </cell>
        </row>
        <row r="3795">
          <cell r="D3795" t="str">
            <v>French Polynesia</v>
          </cell>
          <cell r="H3795" t="str">
            <v>Industry (incl. Cement Process)</v>
          </cell>
          <cell r="J3795">
            <v>38.558226860284996</v>
          </cell>
        </row>
        <row r="3796">
          <cell r="D3796" t="str">
            <v>French Polynesia</v>
          </cell>
          <cell r="H3796" t="str">
            <v>Domestic aviation</v>
          </cell>
          <cell r="J3796">
            <v>15.9780489430259</v>
          </cell>
        </row>
        <row r="3797">
          <cell r="D3797" t="str">
            <v>French Polynesia</v>
          </cell>
          <cell r="H3797" t="str">
            <v>Ground Transport</v>
          </cell>
          <cell r="J3797">
            <v>251.364638281141</v>
          </cell>
        </row>
        <row r="3798">
          <cell r="D3798" t="str">
            <v>French Polynesia</v>
          </cell>
          <cell r="H3798" t="str">
            <v>Ground Transport</v>
          </cell>
          <cell r="J3798">
            <v>20.856920829483698</v>
          </cell>
        </row>
        <row r="3799">
          <cell r="D3799" t="str">
            <v>French Polynesia</v>
          </cell>
          <cell r="H3799" t="str">
            <v>Ground Transport</v>
          </cell>
          <cell r="J3799">
            <v>13.0229668680013</v>
          </cell>
        </row>
        <row r="3800">
          <cell r="D3800" t="str">
            <v>French Polynesia</v>
          </cell>
          <cell r="H3800" t="str">
            <v>Residential</v>
          </cell>
          <cell r="J3800">
            <v>39.940900441003201</v>
          </cell>
        </row>
        <row r="3801">
          <cell r="D3801" t="str">
            <v>French Polynesia</v>
          </cell>
          <cell r="H3801" t="e">
            <v>#N/A</v>
          </cell>
          <cell r="J3801" t="str">
            <v>NULL</v>
          </cell>
        </row>
        <row r="3802">
          <cell r="D3802" t="str">
            <v>French Polynesia</v>
          </cell>
          <cell r="H3802" t="e">
            <v>#N/A</v>
          </cell>
          <cell r="J3802" t="str">
            <v>NULL</v>
          </cell>
        </row>
        <row r="3803">
          <cell r="D3803" t="str">
            <v>French Polynesia</v>
          </cell>
          <cell r="H3803" t="e">
            <v>#N/A</v>
          </cell>
          <cell r="J3803" t="str">
            <v>NULL</v>
          </cell>
        </row>
        <row r="3804">
          <cell r="D3804" t="str">
            <v>French Polynesia</v>
          </cell>
          <cell r="H3804" t="e">
            <v>#N/A</v>
          </cell>
          <cell r="J3804">
            <v>1.43436928833439E-2</v>
          </cell>
        </row>
        <row r="3805">
          <cell r="D3805" t="str">
            <v>French Polynesia</v>
          </cell>
          <cell r="H3805" t="e">
            <v>#N/A</v>
          </cell>
          <cell r="J3805">
            <v>0.175599290296442</v>
          </cell>
        </row>
        <row r="3806">
          <cell r="D3806" t="str">
            <v>French Polynesia</v>
          </cell>
          <cell r="H3806" t="e">
            <v>#N/A</v>
          </cell>
          <cell r="J3806">
            <v>2.3822071864272401</v>
          </cell>
        </row>
        <row r="3807">
          <cell r="D3807" t="str">
            <v>French Polynesia</v>
          </cell>
          <cell r="H3807" t="e">
            <v>#N/A</v>
          </cell>
          <cell r="J3807">
            <v>5.5961850000007702</v>
          </cell>
        </row>
        <row r="3808">
          <cell r="D3808" t="str">
            <v>French Polynesia</v>
          </cell>
          <cell r="H3808" t="e">
            <v>#N/A</v>
          </cell>
          <cell r="J3808" t="str">
            <v>NULL</v>
          </cell>
        </row>
        <row r="3809">
          <cell r="D3809" t="str">
            <v>Solomon Islands</v>
          </cell>
          <cell r="H3809" t="str">
            <v>Power</v>
          </cell>
          <cell r="J3809">
            <v>40.9941135452327</v>
          </cell>
        </row>
        <row r="3810">
          <cell r="D3810" t="str">
            <v>Solomon Islands</v>
          </cell>
          <cell r="H3810" t="str">
            <v>Industry (incl. Cement Process)</v>
          </cell>
          <cell r="J3810">
            <v>8.4928058868622998</v>
          </cell>
        </row>
        <row r="3811">
          <cell r="D3811" t="str">
            <v>Solomon Islands</v>
          </cell>
          <cell r="H3811" t="str">
            <v>Domestic aviation</v>
          </cell>
          <cell r="J3811">
            <v>3.5193088364690199</v>
          </cell>
        </row>
        <row r="3812">
          <cell r="D3812" t="str">
            <v>Solomon Islands</v>
          </cell>
          <cell r="H3812" t="str">
            <v>Ground Transport</v>
          </cell>
          <cell r="J3812">
            <v>55.365293436619503</v>
          </cell>
        </row>
        <row r="3813">
          <cell r="D3813" t="str">
            <v>Solomon Islands</v>
          </cell>
          <cell r="H3813" t="str">
            <v>Ground Transport</v>
          </cell>
          <cell r="J3813">
            <v>4.5939269099727298</v>
          </cell>
        </row>
        <row r="3814">
          <cell r="D3814" t="str">
            <v>Solomon Islands</v>
          </cell>
          <cell r="H3814" t="str">
            <v>Ground Transport</v>
          </cell>
          <cell r="J3814">
            <v>2.86842940024825</v>
          </cell>
        </row>
        <row r="3815">
          <cell r="D3815" t="str">
            <v>Solomon Islands</v>
          </cell>
          <cell r="H3815" t="str">
            <v>Residential</v>
          </cell>
          <cell r="J3815">
            <v>8.7973464765820495</v>
          </cell>
        </row>
        <row r="3816">
          <cell r="D3816" t="str">
            <v>Solomon Islands</v>
          </cell>
          <cell r="H3816" t="e">
            <v>#N/A</v>
          </cell>
          <cell r="J3816" t="str">
            <v>NULL</v>
          </cell>
        </row>
        <row r="3817">
          <cell r="D3817" t="str">
            <v>Solomon Islands</v>
          </cell>
          <cell r="H3817" t="e">
            <v>#N/A</v>
          </cell>
          <cell r="J3817" t="str">
            <v>NULL</v>
          </cell>
        </row>
        <row r="3818">
          <cell r="D3818" t="str">
            <v>Solomon Islands</v>
          </cell>
          <cell r="H3818" t="e">
            <v>#N/A</v>
          </cell>
          <cell r="J3818" t="str">
            <v>NULL</v>
          </cell>
        </row>
        <row r="3819">
          <cell r="D3819" t="str">
            <v>Solomon Islands</v>
          </cell>
          <cell r="H3819" t="e">
            <v>#N/A</v>
          </cell>
          <cell r="J3819">
            <v>3.00550763143786E-2</v>
          </cell>
        </row>
        <row r="3820">
          <cell r="D3820" t="str">
            <v>Solomon Islands</v>
          </cell>
          <cell r="H3820" t="e">
            <v>#N/A</v>
          </cell>
          <cell r="J3820">
            <v>4.5543116414000002E-2</v>
          </cell>
        </row>
        <row r="3821">
          <cell r="D3821" t="str">
            <v>Solomon Islands</v>
          </cell>
          <cell r="H3821" t="e">
            <v>#N/A</v>
          </cell>
          <cell r="J3821">
            <v>0.37570684744791399</v>
          </cell>
        </row>
        <row r="3822">
          <cell r="D3822" t="str">
            <v>Solomon Islands</v>
          </cell>
          <cell r="H3822" t="e">
            <v>#N/A</v>
          </cell>
          <cell r="J3822">
            <v>7.9653883000229104</v>
          </cell>
        </row>
        <row r="3823">
          <cell r="D3823" t="str">
            <v>Tonga</v>
          </cell>
          <cell r="H3823" t="str">
            <v>Power</v>
          </cell>
          <cell r="J3823">
            <v>40.140531054393598</v>
          </cell>
        </row>
        <row r="3824">
          <cell r="D3824" t="str">
            <v>Tonga</v>
          </cell>
          <cell r="H3824" t="str">
            <v>Industry (incl. Cement Process)</v>
          </cell>
          <cell r="J3824">
            <v>8.31598440873044</v>
          </cell>
        </row>
        <row r="3825">
          <cell r="D3825" t="str">
            <v>Tonga</v>
          </cell>
          <cell r="H3825" t="str">
            <v>Domestic aviation</v>
          </cell>
          <cell r="J3825">
            <v>3.4460365356351201</v>
          </cell>
        </row>
        <row r="3826">
          <cell r="D3826" t="str">
            <v>Tonga</v>
          </cell>
          <cell r="H3826" t="str">
            <v>Ground Transport</v>
          </cell>
          <cell r="J3826">
            <v>54.212555822471003</v>
          </cell>
        </row>
        <row r="3827">
          <cell r="D3827" t="str">
            <v>Tonga</v>
          </cell>
          <cell r="H3827" t="str">
            <v>Ground Transport</v>
          </cell>
          <cell r="J3827">
            <v>4.4982728601184201</v>
          </cell>
        </row>
        <row r="3828">
          <cell r="D3828" t="str">
            <v>Tonga</v>
          </cell>
          <cell r="H3828" t="str">
            <v>Ground Transport</v>
          </cell>
          <cell r="J3828">
            <v>2.8086959270968199</v>
          </cell>
        </row>
        <row r="3829">
          <cell r="D3829" t="str">
            <v>Tonga</v>
          </cell>
          <cell r="H3829" t="str">
            <v>Residential</v>
          </cell>
          <cell r="J3829">
            <v>8.6141701552942997</v>
          </cell>
        </row>
        <row r="3830">
          <cell r="D3830" t="str">
            <v>Tonga</v>
          </cell>
          <cell r="H3830" t="e">
            <v>#N/A</v>
          </cell>
          <cell r="J3830" t="str">
            <v>NULL</v>
          </cell>
        </row>
        <row r="3831">
          <cell r="D3831" t="str">
            <v>Tonga</v>
          </cell>
          <cell r="H3831" t="e">
            <v>#N/A</v>
          </cell>
          <cell r="J3831" t="str">
            <v>NULL</v>
          </cell>
        </row>
        <row r="3832">
          <cell r="D3832" t="str">
            <v>Tonga</v>
          </cell>
          <cell r="H3832" t="e">
            <v>#N/A</v>
          </cell>
          <cell r="J3832" t="str">
            <v>NULL</v>
          </cell>
        </row>
        <row r="3833">
          <cell r="D3833" t="str">
            <v>Tonga</v>
          </cell>
          <cell r="H3833" t="e">
            <v>#N/A</v>
          </cell>
          <cell r="J3833">
            <v>5.3182638164769097E-3</v>
          </cell>
        </row>
        <row r="3834">
          <cell r="D3834" t="str">
            <v>Tonga</v>
          </cell>
          <cell r="H3834" t="e">
            <v>#N/A</v>
          </cell>
          <cell r="J3834">
            <v>4.3122684882312599E-2</v>
          </cell>
        </row>
        <row r="3835">
          <cell r="D3835" t="str">
            <v>Tonga</v>
          </cell>
          <cell r="H3835" t="e">
            <v>#N/A</v>
          </cell>
          <cell r="J3835">
            <v>6.4468276905502497E-2</v>
          </cell>
        </row>
        <row r="3836">
          <cell r="D3836" t="str">
            <v>Tonga</v>
          </cell>
          <cell r="H3836" t="e">
            <v>#N/A</v>
          </cell>
          <cell r="J3836">
            <v>0.35158932000001403</v>
          </cell>
        </row>
        <row r="3837">
          <cell r="D3837" t="str">
            <v>Vanuatu</v>
          </cell>
          <cell r="H3837" t="str">
            <v>Power</v>
          </cell>
          <cell r="J3837">
            <v>26.132819555096798</v>
          </cell>
        </row>
        <row r="3838">
          <cell r="D3838" t="str">
            <v>Vanuatu</v>
          </cell>
          <cell r="H3838" t="str">
            <v>Industry (incl. Cement Process)</v>
          </cell>
          <cell r="J3838">
            <v>5.4139801421243403</v>
          </cell>
        </row>
        <row r="3839">
          <cell r="D3839" t="str">
            <v>Vanuatu</v>
          </cell>
          <cell r="H3839" t="str">
            <v>Domestic aviation</v>
          </cell>
          <cell r="J3839">
            <v>2.2434795154958498</v>
          </cell>
        </row>
        <row r="3840">
          <cell r="D3840" t="str">
            <v>Vanuatu</v>
          </cell>
          <cell r="H3840" t="str">
            <v>Ground Transport</v>
          </cell>
          <cell r="J3840">
            <v>35.294070021258001</v>
          </cell>
        </row>
        <row r="3841">
          <cell r="D3841" t="str">
            <v>Vanuatu</v>
          </cell>
          <cell r="H3841" t="str">
            <v>Ground Transport</v>
          </cell>
          <cell r="J3841">
            <v>2.9285311570257901</v>
          </cell>
        </row>
        <row r="3842">
          <cell r="D3842" t="str">
            <v>Vanuatu</v>
          </cell>
          <cell r="H3842" t="str">
            <v>Ground Transport</v>
          </cell>
          <cell r="J3842">
            <v>1.82855088505893</v>
          </cell>
        </row>
        <row r="3843">
          <cell r="D3843" t="str">
            <v>Vanuatu</v>
          </cell>
          <cell r="H3843" t="str">
            <v>Residential</v>
          </cell>
          <cell r="J3843">
            <v>5.6080869695217697</v>
          </cell>
        </row>
        <row r="3844">
          <cell r="D3844" t="str">
            <v>Vanuatu</v>
          </cell>
          <cell r="H3844" t="e">
            <v>#N/A</v>
          </cell>
          <cell r="J3844" t="str">
            <v>NULL</v>
          </cell>
        </row>
        <row r="3845">
          <cell r="D3845" t="str">
            <v>Vanuatu</v>
          </cell>
          <cell r="H3845" t="e">
            <v>#N/A</v>
          </cell>
          <cell r="J3845" t="str">
            <v>NULL</v>
          </cell>
        </row>
        <row r="3846">
          <cell r="D3846" t="str">
            <v>Vanuatu</v>
          </cell>
          <cell r="H3846" t="e">
            <v>#N/A</v>
          </cell>
          <cell r="J3846" t="str">
            <v>NULL</v>
          </cell>
        </row>
        <row r="3847">
          <cell r="D3847" t="str">
            <v>Vanuatu</v>
          </cell>
          <cell r="H3847" t="e">
            <v>#N/A</v>
          </cell>
          <cell r="J3847">
            <v>1.36467336696446E-2</v>
          </cell>
        </row>
        <row r="3848">
          <cell r="D3848" t="str">
            <v>Vanuatu</v>
          </cell>
          <cell r="H3848" t="e">
            <v>#N/A</v>
          </cell>
          <cell r="J3848">
            <v>2.6995272309420799E-2</v>
          </cell>
        </row>
        <row r="3849">
          <cell r="D3849" t="str">
            <v>Vanuatu</v>
          </cell>
          <cell r="H3849" t="e">
            <v>#N/A</v>
          </cell>
          <cell r="J3849">
            <v>0.16464129478182199</v>
          </cell>
        </row>
        <row r="3850">
          <cell r="D3850" t="str">
            <v>Vanuatu</v>
          </cell>
          <cell r="H3850" t="e">
            <v>#N/A</v>
          </cell>
          <cell r="J3850">
            <v>2.82581452000138</v>
          </cell>
        </row>
        <row r="3851">
          <cell r="D3851" t="str">
            <v>Samoa</v>
          </cell>
          <cell r="H3851" t="str">
            <v>Power</v>
          </cell>
          <cell r="J3851">
            <v>43.3789689267158</v>
          </cell>
        </row>
        <row r="3852">
          <cell r="D3852" t="str">
            <v>Samoa</v>
          </cell>
          <cell r="H3852" t="str">
            <v>Industry (incl. Cement Process)</v>
          </cell>
          <cell r="J3852">
            <v>8.9868792909701103</v>
          </cell>
        </row>
        <row r="3853">
          <cell r="D3853" t="str">
            <v>Samoa</v>
          </cell>
          <cell r="H3853" t="str">
            <v>Domestic aviation</v>
          </cell>
          <cell r="J3853">
            <v>3.72404087962382</v>
          </cell>
        </row>
        <row r="3854">
          <cell r="D3854" t="str">
            <v>Samoa</v>
          </cell>
          <cell r="H3854" t="str">
            <v>Ground Transport</v>
          </cell>
          <cell r="J3854">
            <v>58.586162121542998</v>
          </cell>
        </row>
        <row r="3855">
          <cell r="D3855" t="str">
            <v>Samoa</v>
          </cell>
          <cell r="H3855" t="str">
            <v>Ground Transport</v>
          </cell>
          <cell r="J3855">
            <v>4.8611789756057702</v>
          </cell>
        </row>
        <row r="3856">
          <cell r="D3856" t="str">
            <v>Samoa</v>
          </cell>
          <cell r="H3856" t="str">
            <v>Ground Transport</v>
          </cell>
          <cell r="J3856">
            <v>3.0352911050337199</v>
          </cell>
        </row>
        <row r="3857">
          <cell r="D3857" t="str">
            <v>Samoa</v>
          </cell>
          <cell r="H3857" t="str">
            <v>Residential</v>
          </cell>
          <cell r="J3857">
            <v>9.3091135511070995</v>
          </cell>
        </row>
        <row r="3858">
          <cell r="D3858" t="str">
            <v>Samoa</v>
          </cell>
          <cell r="H3858" t="e">
            <v>#N/A</v>
          </cell>
          <cell r="J3858" t="str">
            <v>NULL</v>
          </cell>
        </row>
        <row r="3859">
          <cell r="D3859" t="str">
            <v>Samoa</v>
          </cell>
          <cell r="H3859" t="e">
            <v>#N/A</v>
          </cell>
          <cell r="J3859" t="str">
            <v>NULL</v>
          </cell>
        </row>
        <row r="3860">
          <cell r="D3860" t="str">
            <v>Samoa</v>
          </cell>
          <cell r="H3860" t="e">
            <v>#N/A</v>
          </cell>
          <cell r="J3860" t="str">
            <v>NULL</v>
          </cell>
        </row>
        <row r="3861">
          <cell r="D3861" t="str">
            <v>Samoa</v>
          </cell>
          <cell r="H3861" t="e">
            <v>#N/A</v>
          </cell>
          <cell r="J3861">
            <v>9.77396182344226E-3</v>
          </cell>
        </row>
        <row r="3862">
          <cell r="D3862" t="str">
            <v>Samoa</v>
          </cell>
          <cell r="H3862" t="e">
            <v>#N/A</v>
          </cell>
          <cell r="J3862">
            <v>8.1957944185321097E-2</v>
          </cell>
        </row>
        <row r="3863">
          <cell r="D3863" t="str">
            <v>Samoa</v>
          </cell>
          <cell r="H3863" t="e">
            <v>#N/A</v>
          </cell>
          <cell r="J3863">
            <v>0.13122372533373</v>
          </cell>
        </row>
        <row r="3864">
          <cell r="D3864" t="str">
            <v>Samoa</v>
          </cell>
          <cell r="H3864" t="e">
            <v>#N/A</v>
          </cell>
          <cell r="J3864">
            <v>1.0688245200025901</v>
          </cell>
        </row>
        <row r="3865">
          <cell r="D3865" t="str">
            <v>Int. Shipping</v>
          </cell>
          <cell r="H3865" t="e">
            <v>#N/A</v>
          </cell>
          <cell r="J3865">
            <v>697490.44179457601</v>
          </cell>
        </row>
        <row r="3866">
          <cell r="D3866" t="str">
            <v>Int. Aviation</v>
          </cell>
          <cell r="H3866" t="e">
            <v>#N/A</v>
          </cell>
          <cell r="J3866">
            <v>564612.45172468596</v>
          </cell>
        </row>
      </sheetData>
      <sheetData sheetId="1">
        <row r="2">
          <cell r="C2" t="str">
            <v>Power</v>
          </cell>
          <cell r="D2" t="str">
            <v>Ground Transport</v>
          </cell>
          <cell r="E2" t="str">
            <v>Industry (incl. Cement Process)</v>
          </cell>
          <cell r="F2" t="str">
            <v>Residential</v>
          </cell>
          <cell r="G2" t="str">
            <v>Domestic Aviation</v>
          </cell>
        </row>
        <row r="7">
          <cell r="B7" t="str">
            <v>Russian Federation</v>
          </cell>
        </row>
        <row r="8">
          <cell r="B8" t="str">
            <v>Japan</v>
          </cell>
        </row>
        <row r="9">
          <cell r="B9" t="str">
            <v>Brazil</v>
          </cell>
        </row>
        <row r="12">
          <cell r="B12" t="str">
            <v>United Kingdom</v>
          </cell>
        </row>
        <row r="13">
          <cell r="B13" t="str">
            <v>France</v>
          </cell>
        </row>
        <row r="14">
          <cell r="B14" t="str">
            <v>Italy</v>
          </cell>
        </row>
        <row r="15">
          <cell r="B15" t="str">
            <v>Germany</v>
          </cell>
        </row>
        <row r="16">
          <cell r="B16" t="str">
            <v>Spain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_rels/pivotCacheDefinition1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1.xml"/></Relationships>
</file>

<file path=xl/pivotCache/_rels/pivotCacheDefinition1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2.xml"/></Relationships>
</file>

<file path=xl/pivotCache/_rels/pivotCacheDefinition1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3.xml"/></Relationships>
</file>

<file path=xl/pivotCache/_rels/pivotCacheDefinition1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4.xml"/></Relationships>
</file>

<file path=xl/pivotCache/_rels/pivotCacheDefinition1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5.xml"/></Relationships>
</file>

<file path=xl/pivotCache/_rels/pivotCacheDefinition1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6.xml"/></Relationships>
</file>

<file path=xl/pivotCache/_rels/pivotCacheDefinition1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7.xml"/></Relationships>
</file>

<file path=xl/pivotCache/_rels/pivotCacheDefinition1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8.xml"/></Relationships>
</file>

<file path=xl/pivotCache/_rels/pivotCacheDefinition1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9.xml"/></Relationships>
</file>

<file path=xl/pivotCache/_rels/pivotCacheDefinition2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0.xml"/></Relationships>
</file>

<file path=xl/pivotCache/_rels/pivotCacheDefinition2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1.xml"/></Relationships>
</file>

<file path=xl/pivotCache/_rels/pivotCacheDefinition2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2.xml"/></Relationships>
</file>

<file path=xl/pivotCache/_rels/pivotCacheDefinition2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3.xml"/></Relationships>
</file>

<file path=xl/pivotCache/_rels/pivotCacheDefinition2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4.xml"/></Relationships>
</file>

<file path=xl/pivotCache/_rels/pivotCacheDefinition2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5.xml"/></Relationships>
</file>

<file path=xl/pivotCache/_rels/pivotCacheDefinition2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6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Zhu Deng" refreshedDate="44022.872747453701" createdVersion="6" refreshedVersion="6" minRefreshableVersion="3" recordCount="159" xr:uid="{574CD4C8-409A-1F4A-9479-5130F80AFE69}">
  <cacheSource type="worksheet">
    <worksheetSource ref="AQ2:AV368" sheet="Summary_By Countries"/>
  </cacheSource>
  <cacheFields count="7">
    <cacheField name="Date" numFmtId="0">
      <sharedItems containsNonDate="0" containsDate="1" containsString="0" containsBlank="1" minDate="2020-01-01T00:00:00" maxDate="2020-06-01T00:00:00" count="153"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d v="2020-05-08T00:00:00"/>
        <d v="2020-05-09T00:00:00"/>
        <d v="2020-05-10T00:00:00"/>
        <d v="2020-05-11T00:00:00"/>
        <d v="2020-05-12T00:00:00"/>
        <d v="2020-05-13T00:00:00"/>
        <d v="2020-05-14T00:00:00"/>
        <d v="2020-05-15T00:00:00"/>
        <d v="2020-05-16T00:00:00"/>
        <d v="2020-05-17T00:00:00"/>
        <d v="2020-05-18T00:00:00"/>
        <d v="2020-05-19T00:00:00"/>
        <d v="2020-05-20T00:00:00"/>
        <d v="2020-05-21T00:00:00"/>
        <d v="2020-05-22T00:00:00"/>
        <d v="2020-05-23T00:00:00"/>
        <d v="2020-05-24T00:00:00"/>
        <d v="2020-05-25T00:00:00"/>
        <d v="2020-05-26T00:00:00"/>
        <d v="2020-05-27T00:00:00"/>
        <d v="2020-05-28T00:00:00"/>
        <d v="2020-05-29T00:00:00"/>
        <d v="2020-05-30T00:00:00"/>
        <d v="2020-05-31T00:00:00"/>
        <m/>
      </sharedItems>
      <fieldGroup par="6" base="0">
        <rangePr groupBy="months" startDate="2020-01-01T00:00:00" endDate="2020-06-01T00:00:00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20/6/1"/>
        </groupItems>
      </fieldGroup>
    </cacheField>
    <cacheField name="UK" numFmtId="2">
      <sharedItems containsString="0" containsBlank="1" containsNumber="1" minValue="0.43072481968127962" maxValue="1.4449643093091744"/>
    </cacheField>
    <cacheField name="France" numFmtId="0">
      <sharedItems containsString="0" containsBlank="1" containsNumber="1" minValue="0.28543623986910382" maxValue="1.1533160322677269"/>
    </cacheField>
    <cacheField name="Germany" numFmtId="0">
      <sharedItems containsString="0" containsBlank="1" containsNumber="1" minValue="0.88826198053065653" maxValue="3.16888525410321"/>
    </cacheField>
    <cacheField name="Italy" numFmtId="0">
      <sharedItems containsString="0" containsBlank="1" containsNumber="1" minValue="0.42095824423384226" maxValue="1.2985187172509258"/>
    </cacheField>
    <cacheField name="Spain" numFmtId="0">
      <sharedItems containsString="0" containsBlank="1" containsNumber="1" minValue="0.28214777921978995" maxValue="0.95992273168921527"/>
    </cacheField>
    <cacheField name="Years" numFmtId="0" databaseField="0">
      <fieldGroup base="0">
        <rangePr groupBy="years" startDate="2020-01-01T00:00:00" endDate="2020-06-01T00:00:00"/>
        <groupItems count="3">
          <s v="&lt;2020/1/1"/>
          <s v="2020"/>
          <s v="&gt;2020/6/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Zhu Deng" refreshedDate="44022.872747569447" createdVersion="6" refreshedVersion="6" minRefreshableVersion="3" recordCount="366" xr:uid="{E0272275-BFBC-BF49-B854-C7D4091D67F2}">
  <cacheSource type="worksheet">
    <worksheetSource ref="AJ2:AO368" sheet="Power"/>
  </cacheSource>
  <cacheFields count="7">
    <cacheField name="Date" numFmtId="14">
      <sharedItems containsNonDate="0" containsDate="1" containsString="0" containsBlank="1" minDate="2019-01-01T00:00:00" maxDate="2020-01-01T00:00:00" count="366">
        <d v="2019-01-01T00:00:00"/>
        <d v="2019-01-02T00:00:00"/>
        <d v="2019-01-03T00:00:00"/>
        <d v="2019-01-04T00:00:00"/>
        <d v="2019-01-05T00:00:00"/>
        <d v="2019-01-06T00:00:00"/>
        <d v="2019-01-07T00:00:00"/>
        <d v="2019-01-08T00:00:00"/>
        <d v="2019-01-09T00:00:00"/>
        <d v="2019-01-10T00:00:00"/>
        <d v="2019-01-11T00:00:00"/>
        <d v="2019-01-12T00:00:00"/>
        <d v="2019-01-13T00:00:00"/>
        <d v="2019-01-14T00:00:00"/>
        <d v="2019-01-15T00:00:00"/>
        <d v="2019-01-16T00:00:00"/>
        <d v="2019-01-17T00:00:00"/>
        <d v="2019-01-18T00:00:00"/>
        <d v="2019-01-19T00:00:00"/>
        <d v="2019-01-20T00:00:00"/>
        <d v="2019-01-21T00:00:00"/>
        <d v="2019-01-22T00:00:00"/>
        <d v="2019-01-23T00:00:00"/>
        <d v="2019-01-24T00:00:00"/>
        <d v="2019-01-25T00:00:00"/>
        <d v="2019-01-26T00:00:00"/>
        <d v="2019-01-27T00:00:00"/>
        <d v="2019-01-28T00:00:00"/>
        <d v="2019-01-29T00:00:00"/>
        <d v="2019-01-30T00:00:00"/>
        <d v="2019-01-31T00:00:00"/>
        <d v="2019-02-01T00:00:00"/>
        <d v="2019-02-02T00:00:00"/>
        <d v="2019-02-03T00:00:00"/>
        <d v="2019-02-04T00:00:00"/>
        <d v="2019-02-05T00:00:00"/>
        <d v="2019-02-06T00:00:00"/>
        <d v="2019-02-07T00:00:00"/>
        <d v="2019-02-08T00:00:00"/>
        <d v="2019-02-09T00:00:00"/>
        <d v="2019-02-10T00:00:00"/>
        <d v="2019-02-11T00:00:00"/>
        <d v="2019-02-12T00:00:00"/>
        <d v="2019-02-13T00:00:00"/>
        <d v="2019-02-14T00:00:00"/>
        <d v="2019-02-15T00:00:00"/>
        <d v="2019-02-16T00:00:00"/>
        <d v="2019-02-17T00:00:00"/>
        <d v="2019-02-18T00:00:00"/>
        <d v="2019-02-19T00:00:00"/>
        <d v="2019-02-20T00:00:00"/>
        <d v="2019-02-21T00:00:00"/>
        <d v="2019-02-22T00:00:00"/>
        <d v="2019-02-23T00:00:00"/>
        <d v="2019-02-24T00:00:00"/>
        <d v="2019-02-25T00:00:00"/>
        <d v="2019-02-26T00:00:00"/>
        <d v="2019-02-27T00:00:00"/>
        <d v="2019-02-28T00:00:00"/>
        <m/>
        <d v="2019-03-01T00:00:00"/>
        <d v="2019-03-02T00:00:00"/>
        <d v="2019-03-03T00:00:00"/>
        <d v="2019-03-04T00:00:00"/>
        <d v="2019-03-05T00:00:00"/>
        <d v="2019-03-06T00:00:00"/>
        <d v="2019-03-07T00:00:00"/>
        <d v="2019-03-08T00:00:00"/>
        <d v="2019-03-09T00:00:00"/>
        <d v="2019-03-10T00:00:00"/>
        <d v="2019-03-11T00:00:00"/>
        <d v="2019-03-12T00:00:00"/>
        <d v="2019-03-13T00:00:00"/>
        <d v="2019-03-14T00:00:00"/>
        <d v="2019-03-15T00:00:00"/>
        <d v="2019-03-16T00:00:00"/>
        <d v="2019-03-17T00:00:00"/>
        <d v="2019-03-18T00:00:00"/>
        <d v="2019-03-19T00:00:00"/>
        <d v="2019-03-20T00:00:00"/>
        <d v="2019-03-21T00:00:00"/>
        <d v="2019-03-22T00:00:00"/>
        <d v="2019-03-23T00:00:00"/>
        <d v="2019-03-24T00:00:00"/>
        <d v="2019-03-25T00:00:00"/>
        <d v="2019-03-26T00:00:00"/>
        <d v="2019-03-27T00:00:00"/>
        <d v="2019-03-28T00:00:00"/>
        <d v="2019-03-29T00:00:00"/>
        <d v="2019-03-30T00:00:00"/>
        <d v="2019-03-31T00:00:00"/>
        <d v="2019-04-01T00:00:00"/>
        <d v="2019-04-02T00:00:00"/>
        <d v="2019-04-03T00:00:00"/>
        <d v="2019-04-04T00:00:00"/>
        <d v="2019-04-05T00:00:00"/>
        <d v="2019-04-06T00:00:00"/>
        <d v="2019-04-07T00:00:00"/>
        <d v="2019-04-08T00:00:00"/>
        <d v="2019-04-09T00:00:00"/>
        <d v="2019-04-10T00:00:00"/>
        <d v="2019-04-11T00:00:00"/>
        <d v="2019-04-12T00:00:00"/>
        <d v="2019-04-13T00:00:00"/>
        <d v="2019-04-14T00:00:00"/>
        <d v="2019-04-15T00:00:00"/>
        <d v="2019-04-16T00:00:00"/>
        <d v="2019-04-17T00:00:00"/>
        <d v="2019-04-18T00:00:00"/>
        <d v="2019-04-19T00:00:00"/>
        <d v="2019-04-20T00:00:00"/>
        <d v="2019-04-21T00:00:00"/>
        <d v="2019-04-22T00:00:00"/>
        <d v="2019-04-23T00:00:00"/>
        <d v="2019-04-24T00:00:00"/>
        <d v="2019-04-25T00:00:00"/>
        <d v="2019-04-26T00:00:00"/>
        <d v="2019-04-27T00:00:00"/>
        <d v="2019-04-28T00:00:00"/>
        <d v="2019-04-29T00:00:00"/>
        <d v="2019-04-30T00:00:00"/>
        <d v="2019-05-01T00:00:00"/>
        <d v="2019-05-02T00:00:00"/>
        <d v="2019-05-03T00:00:00"/>
        <d v="2019-05-04T00:00:00"/>
        <d v="2019-05-05T00:00:00"/>
        <d v="2019-05-06T00:00:00"/>
        <d v="2019-05-07T00:00:00"/>
        <d v="2019-05-08T00:00:00"/>
        <d v="2019-05-09T00:00:00"/>
        <d v="2019-05-10T00:00:00"/>
        <d v="2019-05-11T00:00:00"/>
        <d v="2019-05-12T00:00:00"/>
        <d v="2019-05-13T00:00:00"/>
        <d v="2019-05-14T00:00:00"/>
        <d v="2019-05-15T00:00:00"/>
        <d v="2019-05-16T00:00:00"/>
        <d v="2019-05-17T00:00:00"/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</sharedItems>
      <fieldGroup par="6" base="0">
        <rangePr groupBy="months" startDate="2019-01-01T00:00:00" endDate="2020-01-01T00:00:00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20/1/1"/>
        </groupItems>
      </fieldGroup>
    </cacheField>
    <cacheField name="UK" numFmtId="2">
      <sharedItems containsString="0" containsBlank="1" containsNumber="1" minValue="0" maxValue="0.50460259889015868"/>
    </cacheField>
    <cacheField name="France" numFmtId="2">
      <sharedItems containsString="0" containsBlank="1" containsNumber="1" minValue="1.177662465848139E-2" maxValue="0.20863186157479083"/>
    </cacheField>
    <cacheField name="Germany" numFmtId="2">
      <sharedItems containsString="0" containsBlank="1" containsNumber="1" minValue="0.2511580444509296" maxValue="1.4057466435181878"/>
    </cacheField>
    <cacheField name="Italy" numFmtId="2">
      <sharedItems containsString="0" containsBlank="1" containsNumber="1" minValue="0.12307958173630908" maxValue="0.48007402826567108"/>
    </cacheField>
    <cacheField name="Spain" numFmtId="2">
      <sharedItems containsString="0" containsBlank="1" containsNumber="1" minValue="6.3372840129477331E-2" maxValue="0.33614899651886576"/>
    </cacheField>
    <cacheField name="Years" numFmtId="0" databaseField="0">
      <fieldGroup base="0">
        <rangePr groupBy="years" startDate="2019-01-01T00:00:00" endDate="2020-01-01T00:00:00"/>
        <groupItems count="4">
          <s v="&lt;2019/1/1"/>
          <s v="2019"/>
          <s v="2020"/>
          <s v="&gt;2020/1/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Zhu Deng" refreshedDate="44022.872747685185" createdVersion="6" refreshedVersion="6" minRefreshableVersion="3" recordCount="159" xr:uid="{51B187DD-E3F9-5F41-8AB6-E9311F2B5A21}">
  <cacheSource type="worksheet">
    <worksheetSource ref="AQ2:AV368" sheet="Power"/>
  </cacheSource>
  <cacheFields count="7">
    <cacheField name="Date" numFmtId="0">
      <sharedItems containsNonDate="0" containsDate="1" containsString="0" containsBlank="1" minDate="2020-01-01T00:00:00" maxDate="2020-06-01T00:00:00" count="153"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d v="2020-05-08T00:00:00"/>
        <d v="2020-05-09T00:00:00"/>
        <d v="2020-05-10T00:00:00"/>
        <d v="2020-05-11T00:00:00"/>
        <d v="2020-05-12T00:00:00"/>
        <d v="2020-05-13T00:00:00"/>
        <d v="2020-05-14T00:00:00"/>
        <d v="2020-05-15T00:00:00"/>
        <d v="2020-05-16T00:00:00"/>
        <d v="2020-05-17T00:00:00"/>
        <d v="2020-05-18T00:00:00"/>
        <d v="2020-05-19T00:00:00"/>
        <d v="2020-05-20T00:00:00"/>
        <d v="2020-05-21T00:00:00"/>
        <d v="2020-05-22T00:00:00"/>
        <d v="2020-05-23T00:00:00"/>
        <d v="2020-05-24T00:00:00"/>
        <d v="2020-05-25T00:00:00"/>
        <d v="2020-05-26T00:00:00"/>
        <d v="2020-05-27T00:00:00"/>
        <d v="2020-05-28T00:00:00"/>
        <d v="2020-05-29T00:00:00"/>
        <d v="2020-05-30T00:00:00"/>
        <d v="2020-05-31T00:00:00"/>
        <m/>
      </sharedItems>
      <fieldGroup par="6" base="0">
        <rangePr groupBy="months" startDate="2020-01-01T00:00:00" endDate="2020-06-01T00:00:00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20/6/1"/>
        </groupItems>
      </fieldGroup>
    </cacheField>
    <cacheField name="UK" numFmtId="0">
      <sharedItems containsString="0" containsBlank="1" containsNumber="1" minValue="5.7619056905709745E-2" maxValue="0.44580835180602441"/>
    </cacheField>
    <cacheField name="France" numFmtId="0">
      <sharedItems containsString="0" containsBlank="1" containsNumber="1" minValue="1.1630467484328008E-2" maxValue="0.18107626573104754"/>
    </cacheField>
    <cacheField name="Germany" numFmtId="0">
      <sharedItems containsString="0" containsBlank="1" containsNumber="1" minValue="0.23051675797941487" maxValue="1.4003926230060568"/>
    </cacheField>
    <cacheField name="Italy" numFmtId="0">
      <sharedItems containsString="0" containsBlank="1" containsNumber="1" minValue="0.12110122417820467" maxValue="0.43051437214413601"/>
    </cacheField>
    <cacheField name="Spain" numFmtId="0">
      <sharedItems containsString="0" containsBlank="1" containsNumber="1" minValue="6.454076344814888E-2" maxValue="0.25859705118373466"/>
    </cacheField>
    <cacheField name="Years" numFmtId="0" databaseField="0">
      <fieldGroup base="0">
        <rangePr groupBy="years" startDate="2020-01-01T00:00:00" endDate="2020-06-01T00:00:00"/>
        <groupItems count="3">
          <s v="&lt;2020/1/1"/>
          <s v="2020"/>
          <s v="&gt;2020/6/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Zhu Deng" refreshedDate="44022.872747800924" createdVersion="6" refreshedVersion="6" minRefreshableVersion="3" recordCount="366" xr:uid="{FB5884D3-190F-2E41-AAF5-D4B016918860}">
  <cacheSource type="worksheet">
    <worksheetSource ref="AJ2:AO368" sheet="Ground Transportation"/>
  </cacheSource>
  <cacheFields count="7">
    <cacheField name="Date" numFmtId="14">
      <sharedItems containsNonDate="0" containsDate="1" containsString="0" containsBlank="1" minDate="2019-01-01T00:00:00" maxDate="2020-01-01T00:00:00" count="366">
        <d v="2019-01-01T00:00:00"/>
        <d v="2019-01-02T00:00:00"/>
        <d v="2019-01-03T00:00:00"/>
        <d v="2019-01-04T00:00:00"/>
        <d v="2019-01-05T00:00:00"/>
        <d v="2019-01-06T00:00:00"/>
        <d v="2019-01-07T00:00:00"/>
        <d v="2019-01-08T00:00:00"/>
        <d v="2019-01-09T00:00:00"/>
        <d v="2019-01-10T00:00:00"/>
        <d v="2019-01-11T00:00:00"/>
        <d v="2019-01-12T00:00:00"/>
        <d v="2019-01-13T00:00:00"/>
        <d v="2019-01-14T00:00:00"/>
        <d v="2019-01-15T00:00:00"/>
        <d v="2019-01-16T00:00:00"/>
        <d v="2019-01-17T00:00:00"/>
        <d v="2019-01-18T00:00:00"/>
        <d v="2019-01-19T00:00:00"/>
        <d v="2019-01-20T00:00:00"/>
        <d v="2019-01-21T00:00:00"/>
        <d v="2019-01-22T00:00:00"/>
        <d v="2019-01-23T00:00:00"/>
        <d v="2019-01-24T00:00:00"/>
        <d v="2019-01-25T00:00:00"/>
        <d v="2019-01-26T00:00:00"/>
        <d v="2019-01-27T00:00:00"/>
        <d v="2019-01-28T00:00:00"/>
        <d v="2019-01-29T00:00:00"/>
        <d v="2019-01-30T00:00:00"/>
        <d v="2019-01-31T00:00:00"/>
        <d v="2019-02-01T00:00:00"/>
        <d v="2019-02-02T00:00:00"/>
        <d v="2019-02-03T00:00:00"/>
        <d v="2019-02-04T00:00:00"/>
        <d v="2019-02-05T00:00:00"/>
        <d v="2019-02-06T00:00:00"/>
        <d v="2019-02-07T00:00:00"/>
        <d v="2019-02-08T00:00:00"/>
        <d v="2019-02-09T00:00:00"/>
        <d v="2019-02-10T00:00:00"/>
        <d v="2019-02-11T00:00:00"/>
        <d v="2019-02-12T00:00:00"/>
        <d v="2019-02-13T00:00:00"/>
        <d v="2019-02-14T00:00:00"/>
        <d v="2019-02-15T00:00:00"/>
        <d v="2019-02-16T00:00:00"/>
        <d v="2019-02-17T00:00:00"/>
        <d v="2019-02-18T00:00:00"/>
        <d v="2019-02-19T00:00:00"/>
        <d v="2019-02-20T00:00:00"/>
        <d v="2019-02-21T00:00:00"/>
        <d v="2019-02-22T00:00:00"/>
        <d v="2019-02-23T00:00:00"/>
        <d v="2019-02-24T00:00:00"/>
        <d v="2019-02-25T00:00:00"/>
        <d v="2019-02-26T00:00:00"/>
        <d v="2019-02-27T00:00:00"/>
        <d v="2019-02-28T00:00:00"/>
        <m/>
        <d v="2019-03-01T00:00:00"/>
        <d v="2019-03-02T00:00:00"/>
        <d v="2019-03-03T00:00:00"/>
        <d v="2019-03-04T00:00:00"/>
        <d v="2019-03-05T00:00:00"/>
        <d v="2019-03-06T00:00:00"/>
        <d v="2019-03-07T00:00:00"/>
        <d v="2019-03-08T00:00:00"/>
        <d v="2019-03-09T00:00:00"/>
        <d v="2019-03-10T00:00:00"/>
        <d v="2019-03-11T00:00:00"/>
        <d v="2019-03-12T00:00:00"/>
        <d v="2019-03-13T00:00:00"/>
        <d v="2019-03-14T00:00:00"/>
        <d v="2019-03-15T00:00:00"/>
        <d v="2019-03-16T00:00:00"/>
        <d v="2019-03-17T00:00:00"/>
        <d v="2019-03-18T00:00:00"/>
        <d v="2019-03-19T00:00:00"/>
        <d v="2019-03-20T00:00:00"/>
        <d v="2019-03-21T00:00:00"/>
        <d v="2019-03-22T00:00:00"/>
        <d v="2019-03-23T00:00:00"/>
        <d v="2019-03-24T00:00:00"/>
        <d v="2019-03-25T00:00:00"/>
        <d v="2019-03-26T00:00:00"/>
        <d v="2019-03-27T00:00:00"/>
        <d v="2019-03-28T00:00:00"/>
        <d v="2019-03-29T00:00:00"/>
        <d v="2019-03-30T00:00:00"/>
        <d v="2019-03-31T00:00:00"/>
        <d v="2019-04-01T00:00:00"/>
        <d v="2019-04-02T00:00:00"/>
        <d v="2019-04-03T00:00:00"/>
        <d v="2019-04-04T00:00:00"/>
        <d v="2019-04-05T00:00:00"/>
        <d v="2019-04-06T00:00:00"/>
        <d v="2019-04-07T00:00:00"/>
        <d v="2019-04-08T00:00:00"/>
        <d v="2019-04-09T00:00:00"/>
        <d v="2019-04-10T00:00:00"/>
        <d v="2019-04-11T00:00:00"/>
        <d v="2019-04-12T00:00:00"/>
        <d v="2019-04-13T00:00:00"/>
        <d v="2019-04-14T00:00:00"/>
        <d v="2019-04-15T00:00:00"/>
        <d v="2019-04-16T00:00:00"/>
        <d v="2019-04-17T00:00:00"/>
        <d v="2019-04-18T00:00:00"/>
        <d v="2019-04-19T00:00:00"/>
        <d v="2019-04-20T00:00:00"/>
        <d v="2019-04-21T00:00:00"/>
        <d v="2019-04-22T00:00:00"/>
        <d v="2019-04-23T00:00:00"/>
        <d v="2019-04-24T00:00:00"/>
        <d v="2019-04-25T00:00:00"/>
        <d v="2019-04-26T00:00:00"/>
        <d v="2019-04-27T00:00:00"/>
        <d v="2019-04-28T00:00:00"/>
        <d v="2019-04-29T00:00:00"/>
        <d v="2019-04-30T00:00:00"/>
        <d v="2019-05-01T00:00:00"/>
        <d v="2019-05-02T00:00:00"/>
        <d v="2019-05-03T00:00:00"/>
        <d v="2019-05-04T00:00:00"/>
        <d v="2019-05-05T00:00:00"/>
        <d v="2019-05-06T00:00:00"/>
        <d v="2019-05-07T00:00:00"/>
        <d v="2019-05-08T00:00:00"/>
        <d v="2019-05-09T00:00:00"/>
        <d v="2019-05-10T00:00:00"/>
        <d v="2019-05-11T00:00:00"/>
        <d v="2019-05-12T00:00:00"/>
        <d v="2019-05-13T00:00:00"/>
        <d v="2019-05-14T00:00:00"/>
        <d v="2019-05-15T00:00:00"/>
        <d v="2019-05-16T00:00:00"/>
        <d v="2019-05-17T00:00:00"/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</sharedItems>
      <fieldGroup par="6" base="0">
        <rangePr groupBy="months" startDate="2019-01-01T00:00:00" endDate="2020-01-01T00:00:00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20/1/1"/>
        </groupItems>
      </fieldGroup>
    </cacheField>
    <cacheField name="UK" numFmtId="2">
      <sharedItems containsSemiMixedTypes="0" containsString="0" containsNumber="1" minValue="0" maxValue="0.52340460051436899"/>
    </cacheField>
    <cacheField name="France" numFmtId="2">
      <sharedItems containsSemiMixedTypes="0" containsString="0" containsNumber="1" minValue="0" maxValue="2.4171367005772102"/>
    </cacheField>
    <cacheField name="Germany" numFmtId="2">
      <sharedItems containsSemiMixedTypes="0" containsString="0" containsNumber="1" minValue="0" maxValue="1.4909910823371"/>
    </cacheField>
    <cacheField name="Italy" numFmtId="2">
      <sharedItems containsSemiMixedTypes="0" containsString="0" containsNumber="1" minValue="0" maxValue="0.66703388463407165"/>
    </cacheField>
    <cacheField name="Spain" numFmtId="2">
      <sharedItems containsSemiMixedTypes="0" containsString="0" containsNumber="1" minValue="0" maxValue="1.8516038113855799"/>
    </cacheField>
    <cacheField name="Years" numFmtId="0" databaseField="0">
      <fieldGroup base="0">
        <rangePr groupBy="years" startDate="2019-01-01T00:00:00" endDate="2020-01-01T00:00:00"/>
        <groupItems count="4">
          <s v="&lt;2019/1/1"/>
          <s v="2019"/>
          <s v="2020"/>
          <s v="&gt;2020/1/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Zhu Deng" refreshedDate="44022.87274791667" createdVersion="6" refreshedVersion="6" minRefreshableVersion="3" recordCount="191" xr:uid="{C7E6B323-9236-C745-B4BD-3D65548FFCA0}">
  <cacheSource type="worksheet">
    <worksheetSource ref="AQ2:AV368" sheet="Ground Transportation"/>
  </cacheSource>
  <cacheFields count="7">
    <cacheField name="Date" numFmtId="0">
      <sharedItems containsNonDate="0" containsDate="1" containsString="0" containsBlank="1" minDate="2020-01-01T00:00:00" maxDate="2020-06-01T00:00:00" count="153"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d v="2020-05-08T00:00:00"/>
        <d v="2020-05-09T00:00:00"/>
        <d v="2020-05-10T00:00:00"/>
        <d v="2020-05-11T00:00:00"/>
        <d v="2020-05-12T00:00:00"/>
        <d v="2020-05-13T00:00:00"/>
        <d v="2020-05-14T00:00:00"/>
        <d v="2020-05-15T00:00:00"/>
        <d v="2020-05-16T00:00:00"/>
        <d v="2020-05-17T00:00:00"/>
        <d v="2020-05-18T00:00:00"/>
        <d v="2020-05-19T00:00:00"/>
        <d v="2020-05-20T00:00:00"/>
        <d v="2020-05-21T00:00:00"/>
        <d v="2020-05-22T00:00:00"/>
        <d v="2020-05-23T00:00:00"/>
        <d v="2020-05-24T00:00:00"/>
        <d v="2020-05-25T00:00:00"/>
        <d v="2020-05-26T00:00:00"/>
        <d v="2020-05-27T00:00:00"/>
        <d v="2020-05-28T00:00:00"/>
        <d v="2020-05-29T00:00:00"/>
        <d v="2020-05-30T00:00:00"/>
        <d v="2020-05-31T00:00:00"/>
        <m/>
      </sharedItems>
      <fieldGroup par="6" base="0">
        <rangePr groupBy="months" startDate="2020-01-01T00:00:00" endDate="2020-06-01T00:00:00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20/6/1"/>
        </groupItems>
      </fieldGroup>
    </cacheField>
    <cacheField name="UK" numFmtId="0">
      <sharedItems containsString="0" containsBlank="1" containsNumber="1" minValue="0.10386967500000001" maxValue="0.34293713799999997"/>
    </cacheField>
    <cacheField name="France" numFmtId="0">
      <sharedItems containsString="0" containsBlank="1" containsNumber="1" minValue="8.9714339000000004E-2" maxValue="0.36005938100000001"/>
    </cacheField>
    <cacheField name="Germany" numFmtId="0">
      <sharedItems containsString="0" containsBlank="1" containsNumber="1" minValue="0.18112162299999998" maxValue="0.46180950400000004"/>
    </cacheField>
    <cacheField name="Italy" numFmtId="0">
      <sharedItems containsString="0" containsBlank="1" containsNumber="1" minValue="7.6224285999999988E-2" maxValue="0.29759261200000003"/>
    </cacheField>
    <cacheField name="Spain" numFmtId="0">
      <sharedItems containsString="0" containsBlank="1" containsNumber="1" minValue="6.4535370999999994E-2" maxValue="0.299173574"/>
    </cacheField>
    <cacheField name="Years" numFmtId="0" databaseField="0">
      <fieldGroup base="0">
        <rangePr groupBy="years" startDate="2020-01-01T00:00:00" endDate="2020-06-01T00:00:00"/>
        <groupItems count="3">
          <s v="&lt;2020/1/1"/>
          <s v="2020"/>
          <s v="&gt;2020/6/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Zhu Deng" refreshedDate="44022.872748032409" createdVersion="6" refreshedVersion="6" minRefreshableVersion="3" recordCount="159" xr:uid="{2C077407-3B27-8446-9767-85F4D0278DBC}">
  <cacheSource type="worksheet">
    <worksheetSource ref="AR2:AW368" sheet="Residential"/>
  </cacheSource>
  <cacheFields count="7">
    <cacheField name="Date" numFmtId="0">
      <sharedItems containsNonDate="0" containsDate="1" containsString="0" containsBlank="1" minDate="2020-01-01T00:00:00" maxDate="2020-06-01T00:00:00" count="153"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d v="2020-05-08T00:00:00"/>
        <d v="2020-05-09T00:00:00"/>
        <d v="2020-05-10T00:00:00"/>
        <d v="2020-05-11T00:00:00"/>
        <d v="2020-05-12T00:00:00"/>
        <d v="2020-05-13T00:00:00"/>
        <d v="2020-05-14T00:00:00"/>
        <d v="2020-05-15T00:00:00"/>
        <d v="2020-05-16T00:00:00"/>
        <d v="2020-05-17T00:00:00"/>
        <d v="2020-05-18T00:00:00"/>
        <d v="2020-05-19T00:00:00"/>
        <d v="2020-05-20T00:00:00"/>
        <d v="2020-05-21T00:00:00"/>
        <d v="2020-05-22T00:00:00"/>
        <d v="2020-05-23T00:00:00"/>
        <d v="2020-05-24T00:00:00"/>
        <d v="2020-05-25T00:00:00"/>
        <d v="2020-05-26T00:00:00"/>
        <d v="2020-05-27T00:00:00"/>
        <d v="2020-05-28T00:00:00"/>
        <d v="2020-05-29T00:00:00"/>
        <d v="2020-05-30T00:00:00"/>
        <d v="2020-05-31T00:00:00"/>
        <m/>
      </sharedItems>
      <fieldGroup par="6" base="0">
        <rangePr groupBy="months" startDate="2020-01-01T00:00:00" endDate="2020-06-01T00:00:00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20/6/1"/>
        </groupItems>
      </fieldGroup>
    </cacheField>
    <cacheField name="UK" numFmtId="0">
      <sharedItems containsString="0" containsBlank="1" containsNumber="1" minValue="0.1213510958395493" maxValue="0.36982316093358381"/>
    </cacheField>
    <cacheField name="France" numFmtId="0">
      <sharedItems containsString="0" containsBlank="1" containsNumber="1" minValue="8.7623497285555657E-2" maxValue="0.40908568044922616"/>
    </cacheField>
    <cacheField name="Germany" numFmtId="0">
      <sharedItems containsString="0" containsBlank="1" containsNumber="1" minValue="9.5701745125198301E-2" maxValue="0.78685175237440441"/>
    </cacheField>
    <cacheField name="Italy" numFmtId="0">
      <sharedItems containsString="0" containsBlank="1" containsNumber="1" minValue="8.3007092298311255E-2" maxValue="0.41863721013171062"/>
    </cacheField>
    <cacheField name="Spain" numFmtId="0">
      <sharedItems containsString="0" containsBlank="1" containsNumber="1" minValue="5.7319860811005416E-2" maxValue="0.17495792656556181"/>
    </cacheField>
    <cacheField name="Years" numFmtId="0" databaseField="0">
      <fieldGroup base="0">
        <rangePr groupBy="years" startDate="2020-01-01T00:00:00" endDate="2020-06-01T00:00:00"/>
        <groupItems count="3">
          <s v="&lt;2020/1/1"/>
          <s v="2020"/>
          <s v="&gt;2020/6/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Zhu Deng" refreshedDate="44022.872748032409" createdVersion="6" refreshedVersion="6" minRefreshableVersion="3" recordCount="366" xr:uid="{A8AEA62C-67F9-E344-A1C4-41824441D149}">
  <cacheSource type="worksheet">
    <worksheetSource ref="AK2:AP368" sheet="Residential"/>
  </cacheSource>
  <cacheFields count="7">
    <cacheField name="Date" numFmtId="14">
      <sharedItems containsNonDate="0" containsDate="1" containsString="0" containsBlank="1" minDate="2019-01-01T00:00:00" maxDate="2020-01-01T00:00:00" count="366">
        <d v="2019-01-01T00:00:00"/>
        <d v="2019-01-02T00:00:00"/>
        <d v="2019-01-03T00:00:00"/>
        <d v="2019-01-04T00:00:00"/>
        <d v="2019-01-05T00:00:00"/>
        <d v="2019-01-06T00:00:00"/>
        <d v="2019-01-07T00:00:00"/>
        <d v="2019-01-08T00:00:00"/>
        <d v="2019-01-09T00:00:00"/>
        <d v="2019-01-10T00:00:00"/>
        <d v="2019-01-11T00:00:00"/>
        <d v="2019-01-12T00:00:00"/>
        <d v="2019-01-13T00:00:00"/>
        <d v="2019-01-14T00:00:00"/>
        <d v="2019-01-15T00:00:00"/>
        <d v="2019-01-16T00:00:00"/>
        <d v="2019-01-17T00:00:00"/>
        <d v="2019-01-18T00:00:00"/>
        <d v="2019-01-19T00:00:00"/>
        <d v="2019-01-20T00:00:00"/>
        <d v="2019-01-21T00:00:00"/>
        <d v="2019-01-22T00:00:00"/>
        <d v="2019-01-23T00:00:00"/>
        <d v="2019-01-24T00:00:00"/>
        <d v="2019-01-25T00:00:00"/>
        <d v="2019-01-26T00:00:00"/>
        <d v="2019-01-27T00:00:00"/>
        <d v="2019-01-28T00:00:00"/>
        <d v="2019-01-29T00:00:00"/>
        <d v="2019-01-30T00:00:00"/>
        <d v="2019-01-31T00:00:00"/>
        <d v="2019-02-01T00:00:00"/>
        <d v="2019-02-02T00:00:00"/>
        <d v="2019-02-03T00:00:00"/>
        <d v="2019-02-04T00:00:00"/>
        <d v="2019-02-05T00:00:00"/>
        <d v="2019-02-06T00:00:00"/>
        <d v="2019-02-07T00:00:00"/>
        <d v="2019-02-08T00:00:00"/>
        <d v="2019-02-09T00:00:00"/>
        <d v="2019-02-10T00:00:00"/>
        <d v="2019-02-11T00:00:00"/>
        <d v="2019-02-12T00:00:00"/>
        <d v="2019-02-13T00:00:00"/>
        <d v="2019-02-14T00:00:00"/>
        <d v="2019-02-15T00:00:00"/>
        <d v="2019-02-16T00:00:00"/>
        <d v="2019-02-17T00:00:00"/>
        <d v="2019-02-18T00:00:00"/>
        <d v="2019-02-19T00:00:00"/>
        <d v="2019-02-20T00:00:00"/>
        <d v="2019-02-21T00:00:00"/>
        <d v="2019-02-22T00:00:00"/>
        <d v="2019-02-23T00:00:00"/>
        <d v="2019-02-24T00:00:00"/>
        <d v="2019-02-25T00:00:00"/>
        <d v="2019-02-26T00:00:00"/>
        <d v="2019-02-27T00:00:00"/>
        <d v="2019-02-28T00:00:00"/>
        <m/>
        <d v="2019-03-01T00:00:00"/>
        <d v="2019-03-02T00:00:00"/>
        <d v="2019-03-03T00:00:00"/>
        <d v="2019-03-04T00:00:00"/>
        <d v="2019-03-05T00:00:00"/>
        <d v="2019-03-06T00:00:00"/>
        <d v="2019-03-07T00:00:00"/>
        <d v="2019-03-08T00:00:00"/>
        <d v="2019-03-09T00:00:00"/>
        <d v="2019-03-10T00:00:00"/>
        <d v="2019-03-11T00:00:00"/>
        <d v="2019-03-12T00:00:00"/>
        <d v="2019-03-13T00:00:00"/>
        <d v="2019-03-14T00:00:00"/>
        <d v="2019-03-15T00:00:00"/>
        <d v="2019-03-16T00:00:00"/>
        <d v="2019-03-17T00:00:00"/>
        <d v="2019-03-18T00:00:00"/>
        <d v="2019-03-19T00:00:00"/>
        <d v="2019-03-20T00:00:00"/>
        <d v="2019-03-21T00:00:00"/>
        <d v="2019-03-22T00:00:00"/>
        <d v="2019-03-23T00:00:00"/>
        <d v="2019-03-24T00:00:00"/>
        <d v="2019-03-25T00:00:00"/>
        <d v="2019-03-26T00:00:00"/>
        <d v="2019-03-27T00:00:00"/>
        <d v="2019-03-28T00:00:00"/>
        <d v="2019-03-29T00:00:00"/>
        <d v="2019-03-30T00:00:00"/>
        <d v="2019-03-31T00:00:00"/>
        <d v="2019-04-01T00:00:00"/>
        <d v="2019-04-02T00:00:00"/>
        <d v="2019-04-03T00:00:00"/>
        <d v="2019-04-04T00:00:00"/>
        <d v="2019-04-05T00:00:00"/>
        <d v="2019-04-06T00:00:00"/>
        <d v="2019-04-07T00:00:00"/>
        <d v="2019-04-08T00:00:00"/>
        <d v="2019-04-09T00:00:00"/>
        <d v="2019-04-10T00:00:00"/>
        <d v="2019-04-11T00:00:00"/>
        <d v="2019-04-12T00:00:00"/>
        <d v="2019-04-13T00:00:00"/>
        <d v="2019-04-14T00:00:00"/>
        <d v="2019-04-15T00:00:00"/>
        <d v="2019-04-16T00:00:00"/>
        <d v="2019-04-17T00:00:00"/>
        <d v="2019-04-18T00:00:00"/>
        <d v="2019-04-19T00:00:00"/>
        <d v="2019-04-20T00:00:00"/>
        <d v="2019-04-21T00:00:00"/>
        <d v="2019-04-22T00:00:00"/>
        <d v="2019-04-23T00:00:00"/>
        <d v="2019-04-24T00:00:00"/>
        <d v="2019-04-25T00:00:00"/>
        <d v="2019-04-26T00:00:00"/>
        <d v="2019-04-27T00:00:00"/>
        <d v="2019-04-28T00:00:00"/>
        <d v="2019-04-29T00:00:00"/>
        <d v="2019-04-30T00:00:00"/>
        <d v="2019-05-01T00:00:00"/>
        <d v="2019-05-02T00:00:00"/>
        <d v="2019-05-03T00:00:00"/>
        <d v="2019-05-04T00:00:00"/>
        <d v="2019-05-05T00:00:00"/>
        <d v="2019-05-06T00:00:00"/>
        <d v="2019-05-07T00:00:00"/>
        <d v="2019-05-08T00:00:00"/>
        <d v="2019-05-09T00:00:00"/>
        <d v="2019-05-10T00:00:00"/>
        <d v="2019-05-11T00:00:00"/>
        <d v="2019-05-12T00:00:00"/>
        <d v="2019-05-13T00:00:00"/>
        <d v="2019-05-14T00:00:00"/>
        <d v="2019-05-15T00:00:00"/>
        <d v="2019-05-16T00:00:00"/>
        <d v="2019-05-17T00:00:00"/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</sharedItems>
      <fieldGroup par="6" base="0">
        <rangePr groupBy="months" startDate="2019-01-01T00:00:00" endDate="2020-01-01T00:00:00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20/1/1"/>
        </groupItems>
      </fieldGroup>
    </cacheField>
    <cacheField name="UK" numFmtId="2">
      <sharedItems containsString="0" containsBlank="1" containsNumber="1" minValue="9.9714016420943755E-2" maxValue="0.43216301487610731"/>
    </cacheField>
    <cacheField name="France" numFmtId="2">
      <sharedItems containsString="0" containsBlank="1" containsNumber="1" minValue="8.4327544753338521E-2" maxValue="0.4451305221556402"/>
    </cacheField>
    <cacheField name="Germany" numFmtId="2">
      <sharedItems containsString="0" containsBlank="1" containsNumber="1" minValue="7.0602074578481722E-2" maxValue="0.94699357021839081"/>
    </cacheField>
    <cacheField name="Italy" numFmtId="2">
      <sharedItems containsString="0" containsBlank="1" containsNumber="1" minValue="7.4664340883644695E-2" maxValue="0.49256441848524529"/>
    </cacheField>
    <cacheField name="Spain" numFmtId="2">
      <sharedItems containsString="0" containsBlank="1" containsNumber="1" minValue="5.675138614205473E-2" maxValue="0.18843045212645101"/>
    </cacheField>
    <cacheField name="Years" numFmtId="0" databaseField="0">
      <fieldGroup base="0">
        <rangePr groupBy="years" startDate="2019-01-01T00:00:00" endDate="2020-01-01T00:00:00"/>
        <groupItems count="4">
          <s v="&lt;2019/1/1"/>
          <s v="2019"/>
          <s v="2020"/>
          <s v="&gt;2020/1/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Zhu Deng" refreshedDate="44022.872748148147" createdVersion="6" refreshedVersion="6" minRefreshableVersion="3" recordCount="159" xr:uid="{6941D139-0D77-D64D-BE0A-B84EF42142CC}">
  <cacheSource type="worksheet">
    <worksheetSource ref="AV2:BA368" sheet="Aviation"/>
  </cacheSource>
  <cacheFields count="8">
    <cacheField name="Date" numFmtId="0">
      <sharedItems containsNonDate="0" containsDate="1" containsString="0" containsBlank="1" minDate="2020-01-01T00:00:00" maxDate="2020-06-01T00:00:00" count="153"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d v="2020-05-08T00:00:00"/>
        <d v="2020-05-09T00:00:00"/>
        <d v="2020-05-10T00:00:00"/>
        <d v="2020-05-11T00:00:00"/>
        <d v="2020-05-12T00:00:00"/>
        <d v="2020-05-13T00:00:00"/>
        <d v="2020-05-14T00:00:00"/>
        <d v="2020-05-15T00:00:00"/>
        <d v="2020-05-16T00:00:00"/>
        <d v="2020-05-17T00:00:00"/>
        <d v="2020-05-18T00:00:00"/>
        <d v="2020-05-19T00:00:00"/>
        <d v="2020-05-20T00:00:00"/>
        <d v="2020-05-21T00:00:00"/>
        <d v="2020-05-22T00:00:00"/>
        <d v="2020-05-23T00:00:00"/>
        <d v="2020-05-24T00:00:00"/>
        <d v="2020-05-25T00:00:00"/>
        <d v="2020-05-26T00:00:00"/>
        <d v="2020-05-27T00:00:00"/>
        <d v="2020-05-28T00:00:00"/>
        <d v="2020-05-29T00:00:00"/>
        <d v="2020-05-30T00:00:00"/>
        <d v="2020-05-31T00:00:00"/>
        <m/>
      </sharedItems>
      <fieldGroup par="6" base="0">
        <rangePr groupBy="months" startDate="2020-01-01T00:00:00" endDate="2020-06-01T00:00:00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20/6/1"/>
        </groupItems>
      </fieldGroup>
    </cacheField>
    <cacheField name="UK" numFmtId="0">
      <sharedItems containsString="0" containsBlank="1" containsNumber="1" minValue="1.743900560769058E-4" maxValue="5.8814701864363331E-3"/>
    </cacheField>
    <cacheField name="France" numFmtId="0">
      <sharedItems containsString="0" containsBlank="1" containsNumber="1" minValue="9.1250718000669752E-5" maxValue="8.2231370463654776E-3"/>
    </cacheField>
    <cacheField name="Germany" numFmtId="0">
      <sharedItems containsString="0" containsBlank="1" containsNumber="1" minValue="2.929471846888296E-4" maxValue="6.1147109573916796E-3"/>
    </cacheField>
    <cacheField name="Italy" numFmtId="0">
      <sharedItems containsString="0" containsBlank="1" containsNumber="1" minValue="1.6880837848220971E-4" maxValue="8.1213250419906458E-3"/>
    </cacheField>
    <cacheField name="Spain" numFmtId="0">
      <sharedItems containsString="0" containsBlank="1" containsNumber="1" minValue="3.2646941749261689E-4" maxValue="1.072589951986353E-2"/>
    </cacheField>
    <cacheField name="Years" numFmtId="0" databaseField="0">
      <fieldGroup base="0">
        <rangePr groupBy="years" startDate="2020-01-01T00:00:00" endDate="2020-06-01T00:00:00"/>
        <groupItems count="3">
          <s v="&lt;2020/1/1"/>
          <s v="2020"/>
          <s v="&gt;2020/6/1"/>
        </groupItems>
      </fieldGroup>
    </cacheField>
    <cacheField name="Aviation" numFmtId="0" formula="#NAME?+#NAME?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Zhu Deng" refreshedDate="44022.872748148147" createdVersion="6" refreshedVersion="6" minRefreshableVersion="3" recordCount="366" xr:uid="{D80DF022-EDA7-5F4B-911B-6D04C0719E10}">
  <cacheSource type="worksheet">
    <worksheetSource ref="AO2:AT368" sheet="Aviation"/>
  </cacheSource>
  <cacheFields count="8">
    <cacheField name="Date" numFmtId="14">
      <sharedItems containsNonDate="0" containsDate="1" containsString="0" containsBlank="1" minDate="2019-01-01T00:00:00" maxDate="2020-01-01T00:00:00" count="366">
        <d v="2019-01-01T00:00:00"/>
        <d v="2019-01-02T00:00:00"/>
        <d v="2019-01-03T00:00:00"/>
        <d v="2019-01-04T00:00:00"/>
        <d v="2019-01-05T00:00:00"/>
        <d v="2019-01-06T00:00:00"/>
        <d v="2019-01-07T00:00:00"/>
        <d v="2019-01-08T00:00:00"/>
        <d v="2019-01-09T00:00:00"/>
        <d v="2019-01-10T00:00:00"/>
        <d v="2019-01-11T00:00:00"/>
        <d v="2019-01-12T00:00:00"/>
        <d v="2019-01-13T00:00:00"/>
        <d v="2019-01-14T00:00:00"/>
        <d v="2019-01-15T00:00:00"/>
        <d v="2019-01-16T00:00:00"/>
        <d v="2019-01-17T00:00:00"/>
        <d v="2019-01-18T00:00:00"/>
        <d v="2019-01-19T00:00:00"/>
        <d v="2019-01-20T00:00:00"/>
        <d v="2019-01-21T00:00:00"/>
        <d v="2019-01-22T00:00:00"/>
        <d v="2019-01-23T00:00:00"/>
        <d v="2019-01-24T00:00:00"/>
        <d v="2019-01-25T00:00:00"/>
        <d v="2019-01-26T00:00:00"/>
        <d v="2019-01-27T00:00:00"/>
        <d v="2019-01-28T00:00:00"/>
        <d v="2019-01-29T00:00:00"/>
        <d v="2019-01-30T00:00:00"/>
        <d v="2019-01-31T00:00:00"/>
        <d v="2019-02-01T00:00:00"/>
        <d v="2019-02-02T00:00:00"/>
        <d v="2019-02-03T00:00:00"/>
        <d v="2019-02-04T00:00:00"/>
        <d v="2019-02-05T00:00:00"/>
        <d v="2019-02-06T00:00:00"/>
        <d v="2019-02-07T00:00:00"/>
        <d v="2019-02-08T00:00:00"/>
        <d v="2019-02-09T00:00:00"/>
        <d v="2019-02-10T00:00:00"/>
        <d v="2019-02-11T00:00:00"/>
        <d v="2019-02-12T00:00:00"/>
        <d v="2019-02-13T00:00:00"/>
        <d v="2019-02-14T00:00:00"/>
        <d v="2019-02-15T00:00:00"/>
        <d v="2019-02-16T00:00:00"/>
        <d v="2019-02-17T00:00:00"/>
        <d v="2019-02-18T00:00:00"/>
        <d v="2019-02-19T00:00:00"/>
        <d v="2019-02-20T00:00:00"/>
        <d v="2019-02-21T00:00:00"/>
        <d v="2019-02-22T00:00:00"/>
        <d v="2019-02-23T00:00:00"/>
        <d v="2019-02-24T00:00:00"/>
        <d v="2019-02-25T00:00:00"/>
        <d v="2019-02-26T00:00:00"/>
        <d v="2019-02-27T00:00:00"/>
        <d v="2019-02-28T00:00:00"/>
        <m/>
        <d v="2019-03-01T00:00:00"/>
        <d v="2019-03-02T00:00:00"/>
        <d v="2019-03-03T00:00:00"/>
        <d v="2019-03-04T00:00:00"/>
        <d v="2019-03-05T00:00:00"/>
        <d v="2019-03-06T00:00:00"/>
        <d v="2019-03-07T00:00:00"/>
        <d v="2019-03-08T00:00:00"/>
        <d v="2019-03-09T00:00:00"/>
        <d v="2019-03-10T00:00:00"/>
        <d v="2019-03-11T00:00:00"/>
        <d v="2019-03-12T00:00:00"/>
        <d v="2019-03-13T00:00:00"/>
        <d v="2019-03-14T00:00:00"/>
        <d v="2019-03-15T00:00:00"/>
        <d v="2019-03-16T00:00:00"/>
        <d v="2019-03-17T00:00:00"/>
        <d v="2019-03-18T00:00:00"/>
        <d v="2019-03-19T00:00:00"/>
        <d v="2019-03-20T00:00:00"/>
        <d v="2019-03-21T00:00:00"/>
        <d v="2019-03-22T00:00:00"/>
        <d v="2019-03-23T00:00:00"/>
        <d v="2019-03-24T00:00:00"/>
        <d v="2019-03-25T00:00:00"/>
        <d v="2019-03-26T00:00:00"/>
        <d v="2019-03-27T00:00:00"/>
        <d v="2019-03-28T00:00:00"/>
        <d v="2019-03-29T00:00:00"/>
        <d v="2019-03-30T00:00:00"/>
        <d v="2019-03-31T00:00:00"/>
        <d v="2019-04-01T00:00:00"/>
        <d v="2019-04-02T00:00:00"/>
        <d v="2019-04-03T00:00:00"/>
        <d v="2019-04-04T00:00:00"/>
        <d v="2019-04-05T00:00:00"/>
        <d v="2019-04-06T00:00:00"/>
        <d v="2019-04-07T00:00:00"/>
        <d v="2019-04-08T00:00:00"/>
        <d v="2019-04-09T00:00:00"/>
        <d v="2019-04-10T00:00:00"/>
        <d v="2019-04-11T00:00:00"/>
        <d v="2019-04-12T00:00:00"/>
        <d v="2019-04-13T00:00:00"/>
        <d v="2019-04-14T00:00:00"/>
        <d v="2019-04-15T00:00:00"/>
        <d v="2019-04-16T00:00:00"/>
        <d v="2019-04-17T00:00:00"/>
        <d v="2019-04-18T00:00:00"/>
        <d v="2019-04-19T00:00:00"/>
        <d v="2019-04-20T00:00:00"/>
        <d v="2019-04-21T00:00:00"/>
        <d v="2019-04-22T00:00:00"/>
        <d v="2019-04-23T00:00:00"/>
        <d v="2019-04-24T00:00:00"/>
        <d v="2019-04-25T00:00:00"/>
        <d v="2019-04-26T00:00:00"/>
        <d v="2019-04-27T00:00:00"/>
        <d v="2019-04-28T00:00:00"/>
        <d v="2019-04-29T00:00:00"/>
        <d v="2019-04-30T00:00:00"/>
        <d v="2019-05-01T00:00:00"/>
        <d v="2019-05-02T00:00:00"/>
        <d v="2019-05-03T00:00:00"/>
        <d v="2019-05-04T00:00:00"/>
        <d v="2019-05-05T00:00:00"/>
        <d v="2019-05-06T00:00:00"/>
        <d v="2019-05-07T00:00:00"/>
        <d v="2019-05-08T00:00:00"/>
        <d v="2019-05-09T00:00:00"/>
        <d v="2019-05-10T00:00:00"/>
        <d v="2019-05-11T00:00:00"/>
        <d v="2019-05-12T00:00:00"/>
        <d v="2019-05-13T00:00:00"/>
        <d v="2019-05-14T00:00:00"/>
        <d v="2019-05-15T00:00:00"/>
        <d v="2019-05-16T00:00:00"/>
        <d v="2019-05-17T00:00:00"/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</sharedItems>
      <fieldGroup par="6" base="0">
        <rangePr groupBy="months" startDate="2019-01-01T00:00:00" endDate="2020-01-01T00:00:00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20/1/1"/>
        </groupItems>
      </fieldGroup>
    </cacheField>
    <cacheField name="UK" numFmtId="2">
      <sharedItems containsString="0" containsBlank="1" containsNumber="1" minValue="1.2446149282935469E-4" maxValue="6.6760391966360034E-3"/>
    </cacheField>
    <cacheField name="France" numFmtId="2">
      <sharedItems containsString="0" containsBlank="1" containsNumber="1" minValue="3.638238832813819E-3" maxValue="9.5908415608569608E-3"/>
    </cacheField>
    <cacheField name="Germany" numFmtId="2">
      <sharedItems containsString="0" containsBlank="1" containsNumber="1" minValue="2.1824754845822451E-3" maxValue="6.8234803107550396E-3"/>
    </cacheField>
    <cacheField name="Italy" numFmtId="2">
      <sharedItems containsString="0" containsBlank="1" containsNumber="1" minValue="2.4241720603609849E-3" maxValue="9.5138960149872553E-3"/>
    </cacheField>
    <cacheField name="Spain" numFmtId="2">
      <sharedItems containsString="0" containsBlank="1" containsNumber="1" minValue="6.3038989201088186E-3" maxValue="1.1916746545693619E-2"/>
    </cacheField>
    <cacheField name="Years" numFmtId="0" databaseField="0">
      <fieldGroup base="0">
        <rangePr groupBy="years" startDate="2019-01-01T00:00:00" endDate="2020-01-01T00:00:00"/>
        <groupItems count="4">
          <s v="&lt;2019/1/1"/>
          <s v="2019"/>
          <s v="2020"/>
          <s v="&gt;2020/1/1"/>
        </groupItems>
      </fieldGroup>
    </cacheField>
    <cacheField name="Aviation" numFmtId="0" formula="#NAME?+#NAME?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Zhu Deng" refreshedDate="44022.872748263886" createdVersion="6" refreshedVersion="6" minRefreshableVersion="3" recordCount="366" xr:uid="{86A58EB8-8749-5848-959E-79D38C8F578D}">
  <cacheSource type="worksheet">
    <worksheetSource ref="M2:V368" sheet="Ground Transportation"/>
  </cacheSource>
  <cacheFields count="11">
    <cacheField name="Date" numFmtId="0">
      <sharedItems containsNonDate="0" containsDate="1" containsString="0" containsBlank="1" minDate="2020-01-01T00:00:00" maxDate="2020-06-01T00:00:00" count="153"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d v="2020-05-08T00:00:00"/>
        <d v="2020-05-09T00:00:00"/>
        <d v="2020-05-10T00:00:00"/>
        <d v="2020-05-11T00:00:00"/>
        <d v="2020-05-12T00:00:00"/>
        <d v="2020-05-13T00:00:00"/>
        <d v="2020-05-14T00:00:00"/>
        <d v="2020-05-15T00:00:00"/>
        <d v="2020-05-16T00:00:00"/>
        <d v="2020-05-17T00:00:00"/>
        <d v="2020-05-18T00:00:00"/>
        <d v="2020-05-19T00:00:00"/>
        <d v="2020-05-20T00:00:00"/>
        <d v="2020-05-21T00:00:00"/>
        <d v="2020-05-22T00:00:00"/>
        <d v="2020-05-23T00:00:00"/>
        <d v="2020-05-24T00:00:00"/>
        <d v="2020-05-25T00:00:00"/>
        <d v="2020-05-26T00:00:00"/>
        <d v="2020-05-27T00:00:00"/>
        <d v="2020-05-28T00:00:00"/>
        <d v="2020-05-29T00:00:00"/>
        <d v="2020-05-30T00:00:00"/>
        <d v="2020-05-31T00:00:00"/>
        <m/>
      </sharedItems>
      <fieldGroup par="10" base="0">
        <rangePr groupBy="months" startDate="2020-01-01T00:00:00" endDate="2020-06-01T00:00:00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20/6/1"/>
        </groupItems>
      </fieldGroup>
    </cacheField>
    <cacheField name="China" numFmtId="0">
      <sharedItems containsString="0" containsBlank="1" containsNumber="1" minValue="0.72618459800000001" maxValue="2.623330417"/>
    </cacheField>
    <cacheField name="India" numFmtId="0">
      <sharedItems containsString="0" containsBlank="1" containsNumber="1" minValue="0.11117855800000001" maxValue="0.82667445100000003"/>
    </cacheField>
    <cacheField name="US" numFmtId="0">
      <sharedItems containsString="0" containsBlank="1" containsNumber="1" minValue="1.3268813779999999" maxValue="5.8177536119999997"/>
    </cacheField>
    <cacheField name="EU" numFmtId="0">
      <sharedItems containsString="0" containsBlank="1" containsNumber="1" minValue="0.91069279010344706" maxValue="2.7332816157526776"/>
    </cacheField>
    <cacheField name="Russia" numFmtId="0">
      <sharedItems containsString="0" containsBlank="1" containsNumber="1" minValue="0.233955521" maxValue="0.71129122199999995"/>
    </cacheField>
    <cacheField name="Japan" numFmtId="0">
      <sharedItems containsString="0" containsBlank="1" containsNumber="1" minValue="0.26977220500000004" maxValue="0.53535284100000002"/>
    </cacheField>
    <cacheField name="Brazil" numFmtId="0">
      <sharedItems containsString="0" containsBlank="1" containsNumber="1" minValue="0.109030392" maxValue="0.58516506700000004"/>
    </cacheField>
    <cacheField name="ROW" numFmtId="0">
      <sharedItems containsString="0" containsBlank="1" containsNumber="1" minValue="2.0304589384107037" maxValue="6.7612814429747203"/>
    </cacheField>
    <cacheField name="World" numFmtId="0">
      <sharedItems containsString="0" containsBlank="1" containsNumber="1" minValue="6.479977782611579" maxValue="20.192538293177744"/>
    </cacheField>
    <cacheField name="Years" numFmtId="0" databaseField="0">
      <fieldGroup base="0">
        <rangePr groupBy="years" startDate="2020-01-01T00:00:00" endDate="2020-06-01T00:00:00"/>
        <groupItems count="3">
          <s v="&lt;2020/1/1"/>
          <s v="2020"/>
          <s v="&gt;2020/6/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Zhu Deng" refreshedDate="44022.872748263886" createdVersion="6" refreshedVersion="6" minRefreshableVersion="3" recordCount="366" xr:uid="{537ECB12-6A85-B242-8E6E-84F893AB7B98}">
  <cacheSource type="worksheet">
    <worksheetSource ref="B2:K368" sheet="Ground Transportation"/>
  </cacheSource>
  <cacheFields count="11">
    <cacheField name="Date" numFmtId="14">
      <sharedItems containsNonDate="0" containsDate="1" containsString="0" containsBlank="1" minDate="2019-01-01T00:00:00" maxDate="2020-01-01T00:00:00" count="366">
        <d v="2019-01-01T00:00:00"/>
        <d v="2019-01-02T00:00:00"/>
        <d v="2019-01-03T00:00:00"/>
        <d v="2019-01-04T00:00:00"/>
        <d v="2019-01-05T00:00:00"/>
        <d v="2019-01-06T00:00:00"/>
        <d v="2019-01-07T00:00:00"/>
        <d v="2019-01-08T00:00:00"/>
        <d v="2019-01-09T00:00:00"/>
        <d v="2019-01-10T00:00:00"/>
        <d v="2019-01-11T00:00:00"/>
        <d v="2019-01-12T00:00:00"/>
        <d v="2019-01-13T00:00:00"/>
        <d v="2019-01-14T00:00:00"/>
        <d v="2019-01-15T00:00:00"/>
        <d v="2019-01-16T00:00:00"/>
        <d v="2019-01-17T00:00:00"/>
        <d v="2019-01-18T00:00:00"/>
        <d v="2019-01-19T00:00:00"/>
        <d v="2019-01-20T00:00:00"/>
        <d v="2019-01-21T00:00:00"/>
        <d v="2019-01-22T00:00:00"/>
        <d v="2019-01-23T00:00:00"/>
        <d v="2019-01-24T00:00:00"/>
        <d v="2019-01-25T00:00:00"/>
        <d v="2019-01-26T00:00:00"/>
        <d v="2019-01-27T00:00:00"/>
        <d v="2019-01-28T00:00:00"/>
        <d v="2019-01-29T00:00:00"/>
        <d v="2019-01-30T00:00:00"/>
        <d v="2019-01-31T00:00:00"/>
        <d v="2019-02-01T00:00:00"/>
        <d v="2019-02-02T00:00:00"/>
        <d v="2019-02-03T00:00:00"/>
        <d v="2019-02-04T00:00:00"/>
        <d v="2019-02-05T00:00:00"/>
        <d v="2019-02-06T00:00:00"/>
        <d v="2019-02-07T00:00:00"/>
        <d v="2019-02-08T00:00:00"/>
        <d v="2019-02-09T00:00:00"/>
        <d v="2019-02-10T00:00:00"/>
        <d v="2019-02-11T00:00:00"/>
        <d v="2019-02-12T00:00:00"/>
        <d v="2019-02-13T00:00:00"/>
        <d v="2019-02-14T00:00:00"/>
        <d v="2019-02-15T00:00:00"/>
        <d v="2019-02-16T00:00:00"/>
        <d v="2019-02-17T00:00:00"/>
        <d v="2019-02-18T00:00:00"/>
        <d v="2019-02-19T00:00:00"/>
        <d v="2019-02-20T00:00:00"/>
        <d v="2019-02-21T00:00:00"/>
        <d v="2019-02-22T00:00:00"/>
        <d v="2019-02-23T00:00:00"/>
        <d v="2019-02-24T00:00:00"/>
        <d v="2019-02-25T00:00:00"/>
        <d v="2019-02-26T00:00:00"/>
        <d v="2019-02-27T00:00:00"/>
        <d v="2019-02-28T00:00:00"/>
        <m/>
        <d v="2019-03-01T00:00:00"/>
        <d v="2019-03-02T00:00:00"/>
        <d v="2019-03-03T00:00:00"/>
        <d v="2019-03-04T00:00:00"/>
        <d v="2019-03-05T00:00:00"/>
        <d v="2019-03-06T00:00:00"/>
        <d v="2019-03-07T00:00:00"/>
        <d v="2019-03-08T00:00:00"/>
        <d v="2019-03-09T00:00:00"/>
        <d v="2019-03-10T00:00:00"/>
        <d v="2019-03-11T00:00:00"/>
        <d v="2019-03-12T00:00:00"/>
        <d v="2019-03-13T00:00:00"/>
        <d v="2019-03-14T00:00:00"/>
        <d v="2019-03-15T00:00:00"/>
        <d v="2019-03-16T00:00:00"/>
        <d v="2019-03-17T00:00:00"/>
        <d v="2019-03-18T00:00:00"/>
        <d v="2019-03-19T00:00:00"/>
        <d v="2019-03-20T00:00:00"/>
        <d v="2019-03-21T00:00:00"/>
        <d v="2019-03-22T00:00:00"/>
        <d v="2019-03-23T00:00:00"/>
        <d v="2019-03-24T00:00:00"/>
        <d v="2019-03-25T00:00:00"/>
        <d v="2019-03-26T00:00:00"/>
        <d v="2019-03-27T00:00:00"/>
        <d v="2019-03-28T00:00:00"/>
        <d v="2019-03-29T00:00:00"/>
        <d v="2019-03-30T00:00:00"/>
        <d v="2019-03-31T00:00:00"/>
        <d v="2019-04-01T00:00:00"/>
        <d v="2019-04-02T00:00:00"/>
        <d v="2019-04-03T00:00:00"/>
        <d v="2019-04-04T00:00:00"/>
        <d v="2019-04-05T00:00:00"/>
        <d v="2019-04-06T00:00:00"/>
        <d v="2019-04-07T00:00:00"/>
        <d v="2019-04-08T00:00:00"/>
        <d v="2019-04-09T00:00:00"/>
        <d v="2019-04-10T00:00:00"/>
        <d v="2019-04-11T00:00:00"/>
        <d v="2019-04-12T00:00:00"/>
        <d v="2019-04-13T00:00:00"/>
        <d v="2019-04-14T00:00:00"/>
        <d v="2019-04-15T00:00:00"/>
        <d v="2019-04-16T00:00:00"/>
        <d v="2019-04-17T00:00:00"/>
        <d v="2019-04-18T00:00:00"/>
        <d v="2019-04-19T00:00:00"/>
        <d v="2019-04-20T00:00:00"/>
        <d v="2019-04-21T00:00:00"/>
        <d v="2019-04-22T00:00:00"/>
        <d v="2019-04-23T00:00:00"/>
        <d v="2019-04-24T00:00:00"/>
        <d v="2019-04-25T00:00:00"/>
        <d v="2019-04-26T00:00:00"/>
        <d v="2019-04-27T00:00:00"/>
        <d v="2019-04-28T00:00:00"/>
        <d v="2019-04-29T00:00:00"/>
        <d v="2019-04-30T00:00:00"/>
        <d v="2019-05-01T00:00:00"/>
        <d v="2019-05-02T00:00:00"/>
        <d v="2019-05-03T00:00:00"/>
        <d v="2019-05-04T00:00:00"/>
        <d v="2019-05-05T00:00:00"/>
        <d v="2019-05-06T00:00:00"/>
        <d v="2019-05-07T00:00:00"/>
        <d v="2019-05-08T00:00:00"/>
        <d v="2019-05-09T00:00:00"/>
        <d v="2019-05-10T00:00:00"/>
        <d v="2019-05-11T00:00:00"/>
        <d v="2019-05-12T00:00:00"/>
        <d v="2019-05-13T00:00:00"/>
        <d v="2019-05-14T00:00:00"/>
        <d v="2019-05-15T00:00:00"/>
        <d v="2019-05-16T00:00:00"/>
        <d v="2019-05-17T00:00:00"/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</sharedItems>
      <fieldGroup par="10" base="0">
        <rangePr groupBy="months" startDate="2019-01-01T00:00:00" endDate="2020-01-01T00:00:00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20/1/1"/>
        </groupItems>
      </fieldGroup>
    </cacheField>
    <cacheField name="China" numFmtId="2">
      <sharedItems containsString="0" containsBlank="1" containsNumber="1" minValue="2.2337065580000002" maxValue="2.6234280710000002"/>
    </cacheField>
    <cacheField name="India" numFmtId="2">
      <sharedItems containsString="0" containsBlank="1" containsNumber="1" minValue="0.228125047" maxValue="0.83152491099999992"/>
    </cacheField>
    <cacheField name="US" numFmtId="2">
      <sharedItems containsString="0" containsBlank="1" containsNumber="1" minValue="2.0670509460000002" maxValue="5.8792184800000005"/>
    </cacheField>
    <cacheField name="EU" numFmtId="2">
      <sharedItems containsString="0" containsBlank="1" containsNumber="1" minValue="1.3870941007456319" maxValue="2.8286861892600377"/>
    </cacheField>
    <cacheField name="Russia" numFmtId="2">
      <sharedItems containsString="0" containsBlank="1" containsNumber="1" minValue="0.49008571999999995" maxValue="0.71790387"/>
    </cacheField>
    <cacheField name="Japan" numFmtId="2">
      <sharedItems containsString="0" containsBlank="1" containsNumber="1" minValue="0.423339409" maxValue="0.54945928899999996"/>
    </cacheField>
    <cacheField name="Brazil" numFmtId="2">
      <sharedItems containsString="0" containsBlank="1" containsNumber="1" minValue="0.23373342000000003" maxValue="0.59264899100000001"/>
    </cacheField>
    <cacheField name="ROW" numFmtId="2">
      <sharedItems containsString="0" containsBlank="1" containsNumber="1" minValue="4.1132457252451555" maxValue="7.0297210310447777"/>
    </cacheField>
    <cacheField name="World" numFmtId="2">
      <sharedItems containsString="0" containsBlank="1" containsNumber="1" minValue="12.523481486990788" maxValue="20.830084592965516"/>
    </cacheField>
    <cacheField name="Years" numFmtId="0" databaseField="0">
      <fieldGroup base="0">
        <rangePr groupBy="years" startDate="2019-01-01T00:00:00" endDate="2020-01-01T00:00:00"/>
        <groupItems count="4">
          <s v="&lt;2019/1/1"/>
          <s v="2019"/>
          <s v="2020"/>
          <s v="&gt;2020/1/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Zhu Deng" refreshedDate="44022.872748379632" createdVersion="6" refreshedVersion="6" minRefreshableVersion="3" recordCount="366" xr:uid="{982B394F-C672-7147-B9BA-88B020390A78}">
  <cacheSource type="worksheet">
    <worksheetSource ref="B2:K368" sheet="Summary_By Countries"/>
  </cacheSource>
  <cacheFields count="11">
    <cacheField name="Date" numFmtId="14">
      <sharedItems containsNonDate="0" containsDate="1" containsString="0" containsBlank="1" minDate="2019-01-01T00:00:00" maxDate="2020-01-01T00:00:00" count="366">
        <d v="2019-01-01T00:00:00"/>
        <d v="2019-01-02T00:00:00"/>
        <d v="2019-01-03T00:00:00"/>
        <d v="2019-01-04T00:00:00"/>
        <d v="2019-01-05T00:00:00"/>
        <d v="2019-01-06T00:00:00"/>
        <d v="2019-01-07T00:00:00"/>
        <d v="2019-01-08T00:00:00"/>
        <d v="2019-01-09T00:00:00"/>
        <d v="2019-01-10T00:00:00"/>
        <d v="2019-01-11T00:00:00"/>
        <d v="2019-01-12T00:00:00"/>
        <d v="2019-01-13T00:00:00"/>
        <d v="2019-01-14T00:00:00"/>
        <d v="2019-01-15T00:00:00"/>
        <d v="2019-01-16T00:00:00"/>
        <d v="2019-01-17T00:00:00"/>
        <d v="2019-01-18T00:00:00"/>
        <d v="2019-01-19T00:00:00"/>
        <d v="2019-01-20T00:00:00"/>
        <d v="2019-01-21T00:00:00"/>
        <d v="2019-01-22T00:00:00"/>
        <d v="2019-01-23T00:00:00"/>
        <d v="2019-01-24T00:00:00"/>
        <d v="2019-01-25T00:00:00"/>
        <d v="2019-01-26T00:00:00"/>
        <d v="2019-01-27T00:00:00"/>
        <d v="2019-01-28T00:00:00"/>
        <d v="2019-01-29T00:00:00"/>
        <d v="2019-01-30T00:00:00"/>
        <d v="2019-01-31T00:00:00"/>
        <d v="2019-02-01T00:00:00"/>
        <d v="2019-02-02T00:00:00"/>
        <d v="2019-02-03T00:00:00"/>
        <d v="2019-02-04T00:00:00"/>
        <d v="2019-02-05T00:00:00"/>
        <d v="2019-02-06T00:00:00"/>
        <d v="2019-02-07T00:00:00"/>
        <d v="2019-02-08T00:00:00"/>
        <d v="2019-02-09T00:00:00"/>
        <d v="2019-02-10T00:00:00"/>
        <d v="2019-02-11T00:00:00"/>
        <d v="2019-02-12T00:00:00"/>
        <d v="2019-02-13T00:00:00"/>
        <d v="2019-02-14T00:00:00"/>
        <d v="2019-02-15T00:00:00"/>
        <d v="2019-02-16T00:00:00"/>
        <d v="2019-02-17T00:00:00"/>
        <d v="2019-02-18T00:00:00"/>
        <d v="2019-02-19T00:00:00"/>
        <d v="2019-02-20T00:00:00"/>
        <d v="2019-02-21T00:00:00"/>
        <d v="2019-02-22T00:00:00"/>
        <d v="2019-02-23T00:00:00"/>
        <d v="2019-02-24T00:00:00"/>
        <d v="2019-02-25T00:00:00"/>
        <d v="2019-02-26T00:00:00"/>
        <d v="2019-02-27T00:00:00"/>
        <d v="2019-02-28T00:00:00"/>
        <m/>
        <d v="2019-03-01T00:00:00"/>
        <d v="2019-03-02T00:00:00"/>
        <d v="2019-03-03T00:00:00"/>
        <d v="2019-03-04T00:00:00"/>
        <d v="2019-03-05T00:00:00"/>
        <d v="2019-03-06T00:00:00"/>
        <d v="2019-03-07T00:00:00"/>
        <d v="2019-03-08T00:00:00"/>
        <d v="2019-03-09T00:00:00"/>
        <d v="2019-03-10T00:00:00"/>
        <d v="2019-03-11T00:00:00"/>
        <d v="2019-03-12T00:00:00"/>
        <d v="2019-03-13T00:00:00"/>
        <d v="2019-03-14T00:00:00"/>
        <d v="2019-03-15T00:00:00"/>
        <d v="2019-03-16T00:00:00"/>
        <d v="2019-03-17T00:00:00"/>
        <d v="2019-03-18T00:00:00"/>
        <d v="2019-03-19T00:00:00"/>
        <d v="2019-03-20T00:00:00"/>
        <d v="2019-03-21T00:00:00"/>
        <d v="2019-03-22T00:00:00"/>
        <d v="2019-03-23T00:00:00"/>
        <d v="2019-03-24T00:00:00"/>
        <d v="2019-03-25T00:00:00"/>
        <d v="2019-03-26T00:00:00"/>
        <d v="2019-03-27T00:00:00"/>
        <d v="2019-03-28T00:00:00"/>
        <d v="2019-03-29T00:00:00"/>
        <d v="2019-03-30T00:00:00"/>
        <d v="2019-03-31T00:00:00"/>
        <d v="2019-04-01T00:00:00"/>
        <d v="2019-04-02T00:00:00"/>
        <d v="2019-04-03T00:00:00"/>
        <d v="2019-04-04T00:00:00"/>
        <d v="2019-04-05T00:00:00"/>
        <d v="2019-04-06T00:00:00"/>
        <d v="2019-04-07T00:00:00"/>
        <d v="2019-04-08T00:00:00"/>
        <d v="2019-04-09T00:00:00"/>
        <d v="2019-04-10T00:00:00"/>
        <d v="2019-04-11T00:00:00"/>
        <d v="2019-04-12T00:00:00"/>
        <d v="2019-04-13T00:00:00"/>
        <d v="2019-04-14T00:00:00"/>
        <d v="2019-04-15T00:00:00"/>
        <d v="2019-04-16T00:00:00"/>
        <d v="2019-04-17T00:00:00"/>
        <d v="2019-04-18T00:00:00"/>
        <d v="2019-04-19T00:00:00"/>
        <d v="2019-04-20T00:00:00"/>
        <d v="2019-04-21T00:00:00"/>
        <d v="2019-04-22T00:00:00"/>
        <d v="2019-04-23T00:00:00"/>
        <d v="2019-04-24T00:00:00"/>
        <d v="2019-04-25T00:00:00"/>
        <d v="2019-04-26T00:00:00"/>
        <d v="2019-04-27T00:00:00"/>
        <d v="2019-04-28T00:00:00"/>
        <d v="2019-04-29T00:00:00"/>
        <d v="2019-04-30T00:00:00"/>
        <d v="2019-05-01T00:00:00"/>
        <d v="2019-05-02T00:00:00"/>
        <d v="2019-05-03T00:00:00"/>
        <d v="2019-05-04T00:00:00"/>
        <d v="2019-05-05T00:00:00"/>
        <d v="2019-05-06T00:00:00"/>
        <d v="2019-05-07T00:00:00"/>
        <d v="2019-05-08T00:00:00"/>
        <d v="2019-05-09T00:00:00"/>
        <d v="2019-05-10T00:00:00"/>
        <d v="2019-05-11T00:00:00"/>
        <d v="2019-05-12T00:00:00"/>
        <d v="2019-05-13T00:00:00"/>
        <d v="2019-05-14T00:00:00"/>
        <d v="2019-05-15T00:00:00"/>
        <d v="2019-05-16T00:00:00"/>
        <d v="2019-05-17T00:00:00"/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</sharedItems>
      <fieldGroup par="10" base="0">
        <rangePr groupBy="months" startDate="2019-01-01T00:00:00" endDate="2020-01-01T00:00:00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20/1/1"/>
        </groupItems>
      </fieldGroup>
    </cacheField>
    <cacheField name="China" numFmtId="2">
      <sharedItems containsString="0" containsBlank="1" containsNumber="1" minValue="21.116157921935969" maxValue="36.090970101529358"/>
    </cacheField>
    <cacheField name="India" numFmtId="2">
      <sharedItems containsString="0" containsBlank="1" containsNumber="1" minValue="5.2998892790898298" maxValue="10.115324247629099"/>
    </cacheField>
    <cacheField name="US" numFmtId="2">
      <sharedItems containsString="0" containsBlank="1" containsNumber="1" minValue="10.192374214477596" maxValue="18.11194804519349"/>
    </cacheField>
    <cacheField name="EU" numFmtId="2">
      <sharedItems containsString="0" containsBlank="1" containsNumber="1" minValue="4.8396875675918638" maxValue="13.118945125127961"/>
    </cacheField>
    <cacheField name="Russia" numFmtId="2">
      <sharedItems containsString="0" containsBlank="1" containsNumber="1" minValue="3.4490988714864614" maxValue="5.1550022131228896"/>
    </cacheField>
    <cacheField name="Japan" numFmtId="2">
      <sharedItems containsString="0" containsBlank="1" containsNumber="1" minValue="2.1115104318339419" maxValue="4.1925959025432684"/>
    </cacheField>
    <cacheField name="Brazil" numFmtId="2">
      <sharedItems containsString="0" containsBlank="1" containsNumber="1" minValue="0.72666416411999202" maxValue="1.4185878951735265"/>
    </cacheField>
    <cacheField name="ROW" numFmtId="2">
      <sharedItems containsString="0" containsBlank="1" containsNumber="1" minValue="22.530398356775105" maxValue="32.40704799221853"/>
    </cacheField>
    <cacheField name="World" numFmtId="2">
      <sharedItems containsString="0" containsBlank="1" containsNumber="1" minValue="82.483177532110503" maxValue="115.86305969359032"/>
    </cacheField>
    <cacheField name="Years" numFmtId="0" databaseField="0">
      <fieldGroup base="0">
        <rangePr groupBy="years" startDate="2019-01-01T00:00:00" endDate="2020-01-01T00:00:00"/>
        <groupItems count="4">
          <s v="&lt;2019/1/1"/>
          <s v="2019"/>
          <s v="2020"/>
          <s v="&gt;2020/1/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Zhu Deng" refreshedDate="44022.872748495371" createdVersion="6" refreshedVersion="6" minRefreshableVersion="3" recordCount="366" xr:uid="{77AF0DA9-1229-8143-AD83-BA94863031D1}">
  <cacheSource type="worksheet">
    <worksheetSource ref="M2:V368" sheet="Summary_By Countries"/>
  </cacheSource>
  <cacheFields count="11">
    <cacheField name="Date" numFmtId="0">
      <sharedItems containsNonDate="0" containsDate="1" containsString="0" containsBlank="1" minDate="2020-01-01T00:00:00" maxDate="2020-06-01T00:00:00" count="153"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d v="2020-05-08T00:00:00"/>
        <d v="2020-05-09T00:00:00"/>
        <d v="2020-05-10T00:00:00"/>
        <d v="2020-05-11T00:00:00"/>
        <d v="2020-05-12T00:00:00"/>
        <d v="2020-05-13T00:00:00"/>
        <d v="2020-05-14T00:00:00"/>
        <d v="2020-05-15T00:00:00"/>
        <d v="2020-05-16T00:00:00"/>
        <d v="2020-05-17T00:00:00"/>
        <d v="2020-05-18T00:00:00"/>
        <d v="2020-05-19T00:00:00"/>
        <d v="2020-05-20T00:00:00"/>
        <d v="2020-05-21T00:00:00"/>
        <d v="2020-05-22T00:00:00"/>
        <d v="2020-05-23T00:00:00"/>
        <d v="2020-05-24T00:00:00"/>
        <d v="2020-05-25T00:00:00"/>
        <d v="2020-05-26T00:00:00"/>
        <d v="2020-05-27T00:00:00"/>
        <d v="2020-05-28T00:00:00"/>
        <d v="2020-05-29T00:00:00"/>
        <d v="2020-05-30T00:00:00"/>
        <d v="2020-05-31T00:00:00"/>
        <m/>
      </sharedItems>
      <fieldGroup par="10" base="0">
        <rangePr groupBy="months" startDate="2020-01-01T00:00:00" endDate="2020-06-01T00:00:00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20/6/1"/>
        </groupItems>
      </fieldGroup>
    </cacheField>
    <cacheField name="China" numFmtId="0">
      <sharedItems containsString="0" containsBlank="1" containsNumber="1" minValue="18.535300671224352" maxValue="32.767347234299322"/>
    </cacheField>
    <cacheField name="India" numFmtId="0">
      <sharedItems containsString="0" containsBlank="1" containsNumber="1" minValue="3.7849582518768323" maxValue="8.9990762002143345"/>
    </cacheField>
    <cacheField name="US" numFmtId="0">
      <sharedItems containsString="0" containsBlank="1" containsNumber="1" minValue="7.9756781697258559" maxValue="17.111102670398896"/>
    </cacheField>
    <cacheField name="EU" numFmtId="0">
      <sharedItems containsString="0" containsBlank="1" containsNumber="1" minValue="4.3444697200599194" maxValue="12.821113264973492"/>
    </cacheField>
    <cacheField name="Russia" numFmtId="0">
      <sharedItems containsString="0" containsBlank="1" containsNumber="1" minValue="3.0052478548922212" maxValue="4.9642255733487017"/>
    </cacheField>
    <cacheField name="Japan" numFmtId="0">
      <sharedItems containsString="0" containsBlank="1" containsNumber="1" minValue="1.7405747794901252" maxValue="4.1748537846395841"/>
    </cacheField>
    <cacheField name="Brazil" numFmtId="0">
      <sharedItems containsString="0" containsBlank="1" containsNumber="1" minValue="0.5490079816835306" maxValue="1.3497088861368405"/>
    </cacheField>
    <cacheField name="ROW" numFmtId="0">
      <sharedItems containsString="0" containsBlank="1" containsNumber="1" minValue="19.680260495734565" maxValue="31.696782197757354"/>
    </cacheField>
    <cacheField name="World" numFmtId="0">
      <sharedItems containsString="0" containsBlank="1" containsNumber="1" minValue="70.606826996030762" maxValue="109.79298862313307"/>
    </cacheField>
    <cacheField name="Years" numFmtId="0" databaseField="0">
      <fieldGroup base="0">
        <rangePr groupBy="years" startDate="2020-01-01T00:00:00" endDate="2020-06-01T00:00:00"/>
        <groupItems count="3">
          <s v="&lt;2020/1/1"/>
          <s v="2020"/>
          <s v="&gt;2020/6/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Zhu Deng" refreshedDate="44022.872748495371" createdVersion="6" refreshedVersion="6" minRefreshableVersion="3" recordCount="366" xr:uid="{6BA506D8-189B-7945-87E8-8F2BE32E17D5}">
  <cacheSource type="worksheet">
    <worksheetSource ref="M2:V368" sheet="Residential"/>
  </cacheSource>
  <cacheFields count="11">
    <cacheField name="Date" numFmtId="0">
      <sharedItems containsNonDate="0" containsDate="1" containsString="0" containsBlank="1" minDate="2020-01-01T00:00:00" maxDate="2020-06-01T00:00:00" count="153"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d v="2020-05-08T00:00:00"/>
        <d v="2020-05-09T00:00:00"/>
        <d v="2020-05-10T00:00:00"/>
        <d v="2020-05-11T00:00:00"/>
        <d v="2020-05-12T00:00:00"/>
        <d v="2020-05-13T00:00:00"/>
        <d v="2020-05-14T00:00:00"/>
        <d v="2020-05-15T00:00:00"/>
        <d v="2020-05-16T00:00:00"/>
        <d v="2020-05-17T00:00:00"/>
        <d v="2020-05-18T00:00:00"/>
        <d v="2020-05-19T00:00:00"/>
        <d v="2020-05-20T00:00:00"/>
        <d v="2020-05-21T00:00:00"/>
        <d v="2020-05-22T00:00:00"/>
        <d v="2020-05-23T00:00:00"/>
        <d v="2020-05-24T00:00:00"/>
        <d v="2020-05-25T00:00:00"/>
        <d v="2020-05-26T00:00:00"/>
        <d v="2020-05-27T00:00:00"/>
        <d v="2020-05-28T00:00:00"/>
        <d v="2020-05-29T00:00:00"/>
        <d v="2020-05-30T00:00:00"/>
        <d v="2020-05-31T00:00:00"/>
        <m/>
      </sharedItems>
      <fieldGroup par="10" base="0">
        <rangePr groupBy="months" startDate="2020-01-01T00:00:00" endDate="2020-06-01T00:00:00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20/6/1"/>
        </groupItems>
      </fieldGroup>
    </cacheField>
    <cacheField name="China" numFmtId="0">
      <sharedItems containsString="0" containsBlank="1" containsNumber="1" minValue="1.28387454917397" maxValue="3.8182113404010236"/>
    </cacheField>
    <cacheField name="India" numFmtId="0">
      <sharedItems containsString="0" containsBlank="1" containsNumber="1" minValue="0.27531948903044295" maxValue="2.3970205845787467"/>
    </cacheField>
    <cacheField name="US" numFmtId="0">
      <sharedItems containsString="0" containsBlank="1" containsNumber="1" minValue="0.9778647116917486" maxValue="2.9063783100158531"/>
    </cacheField>
    <cacheField name="EU" numFmtId="0">
      <sharedItems containsString="0" containsBlank="1" containsNumber="1" minValue="0.84393943223510881" maxValue="3.0630362238711233"/>
    </cacheField>
    <cacheField name="Russia" numFmtId="0">
      <sharedItems containsString="0" containsBlank="1" containsNumber="1" minValue="0.15552360179031641" maxValue="0.91913858334679222"/>
    </cacheField>
    <cacheField name="Japan" numFmtId="0">
      <sharedItems containsString="0" containsBlank="1" containsNumber="1" minValue="0.1239234827353721" maxValue="0.77855323019683631"/>
    </cacheField>
    <cacheField name="Brazil" numFmtId="0">
      <sharedItems containsString="0" containsBlank="1" containsNumber="1" minValue="0.10059869235651721" maxValue="0.1075365332086908"/>
    </cacheField>
    <cacheField name="ROW" numFmtId="0">
      <sharedItems containsString="0" containsBlank="1" containsNumber="1" minValue="1.5326039025402489" maxValue="6.3384164834832175"/>
    </cacheField>
    <cacheField name="World" numFmtId="0">
      <sharedItems containsString="0" containsBlank="1" containsNumber="1" minValue="5.5036708975527526" maxValue="18.135857274057386"/>
    </cacheField>
    <cacheField name="Years" numFmtId="0" databaseField="0">
      <fieldGroup base="0">
        <rangePr groupBy="years" startDate="2020-01-01T00:00:00" endDate="2020-06-01T00:00:00"/>
        <groupItems count="3">
          <s v="&lt;2020/1/1"/>
          <s v="2020"/>
          <s v="&gt;2020/6/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Zhu Deng" refreshedDate="44022.872748611109" createdVersion="6" refreshedVersion="6" minRefreshableVersion="3" recordCount="366" xr:uid="{972E722B-5FFD-1D48-AC78-2DC228518DB9}">
  <cacheSource type="worksheet">
    <worksheetSource ref="B2:K368" sheet="Residential"/>
  </cacheSource>
  <cacheFields count="11">
    <cacheField name="Date" numFmtId="14">
      <sharedItems containsNonDate="0" containsDate="1" containsString="0" containsBlank="1" minDate="2019-01-01T00:00:00" maxDate="2020-01-01T00:00:00" count="366">
        <d v="2019-01-01T00:00:00"/>
        <d v="2019-01-02T00:00:00"/>
        <d v="2019-01-03T00:00:00"/>
        <d v="2019-01-04T00:00:00"/>
        <d v="2019-01-05T00:00:00"/>
        <d v="2019-01-06T00:00:00"/>
        <d v="2019-01-07T00:00:00"/>
        <d v="2019-01-08T00:00:00"/>
        <d v="2019-01-09T00:00:00"/>
        <d v="2019-01-10T00:00:00"/>
        <d v="2019-01-11T00:00:00"/>
        <d v="2019-01-12T00:00:00"/>
        <d v="2019-01-13T00:00:00"/>
        <d v="2019-01-14T00:00:00"/>
        <d v="2019-01-15T00:00:00"/>
        <d v="2019-01-16T00:00:00"/>
        <d v="2019-01-17T00:00:00"/>
        <d v="2019-01-18T00:00:00"/>
        <d v="2019-01-19T00:00:00"/>
        <d v="2019-01-20T00:00:00"/>
        <d v="2019-01-21T00:00:00"/>
        <d v="2019-01-22T00:00:00"/>
        <d v="2019-01-23T00:00:00"/>
        <d v="2019-01-24T00:00:00"/>
        <d v="2019-01-25T00:00:00"/>
        <d v="2019-01-26T00:00:00"/>
        <d v="2019-01-27T00:00:00"/>
        <d v="2019-01-28T00:00:00"/>
        <d v="2019-01-29T00:00:00"/>
        <d v="2019-01-30T00:00:00"/>
        <d v="2019-01-31T00:00:00"/>
        <d v="2019-02-01T00:00:00"/>
        <d v="2019-02-02T00:00:00"/>
        <d v="2019-02-03T00:00:00"/>
        <d v="2019-02-04T00:00:00"/>
        <d v="2019-02-05T00:00:00"/>
        <d v="2019-02-06T00:00:00"/>
        <d v="2019-02-07T00:00:00"/>
        <d v="2019-02-08T00:00:00"/>
        <d v="2019-02-09T00:00:00"/>
        <d v="2019-02-10T00:00:00"/>
        <d v="2019-02-11T00:00:00"/>
        <d v="2019-02-12T00:00:00"/>
        <d v="2019-02-13T00:00:00"/>
        <d v="2019-02-14T00:00:00"/>
        <d v="2019-02-15T00:00:00"/>
        <d v="2019-02-16T00:00:00"/>
        <d v="2019-02-17T00:00:00"/>
        <d v="2019-02-18T00:00:00"/>
        <d v="2019-02-19T00:00:00"/>
        <d v="2019-02-20T00:00:00"/>
        <d v="2019-02-21T00:00:00"/>
        <d v="2019-02-22T00:00:00"/>
        <d v="2019-02-23T00:00:00"/>
        <d v="2019-02-24T00:00:00"/>
        <d v="2019-02-25T00:00:00"/>
        <d v="2019-02-26T00:00:00"/>
        <d v="2019-02-27T00:00:00"/>
        <d v="2019-02-28T00:00:00"/>
        <m/>
        <d v="2019-03-01T00:00:00"/>
        <d v="2019-03-02T00:00:00"/>
        <d v="2019-03-03T00:00:00"/>
        <d v="2019-03-04T00:00:00"/>
        <d v="2019-03-05T00:00:00"/>
        <d v="2019-03-06T00:00:00"/>
        <d v="2019-03-07T00:00:00"/>
        <d v="2019-03-08T00:00:00"/>
        <d v="2019-03-09T00:00:00"/>
        <d v="2019-03-10T00:00:00"/>
        <d v="2019-03-11T00:00:00"/>
        <d v="2019-03-12T00:00:00"/>
        <d v="2019-03-13T00:00:00"/>
        <d v="2019-03-14T00:00:00"/>
        <d v="2019-03-15T00:00:00"/>
        <d v="2019-03-16T00:00:00"/>
        <d v="2019-03-17T00:00:00"/>
        <d v="2019-03-18T00:00:00"/>
        <d v="2019-03-19T00:00:00"/>
        <d v="2019-03-20T00:00:00"/>
        <d v="2019-03-21T00:00:00"/>
        <d v="2019-03-22T00:00:00"/>
        <d v="2019-03-23T00:00:00"/>
        <d v="2019-03-24T00:00:00"/>
        <d v="2019-03-25T00:00:00"/>
        <d v="2019-03-26T00:00:00"/>
        <d v="2019-03-27T00:00:00"/>
        <d v="2019-03-28T00:00:00"/>
        <d v="2019-03-29T00:00:00"/>
        <d v="2019-03-30T00:00:00"/>
        <d v="2019-03-31T00:00:00"/>
        <d v="2019-04-01T00:00:00"/>
        <d v="2019-04-02T00:00:00"/>
        <d v="2019-04-03T00:00:00"/>
        <d v="2019-04-04T00:00:00"/>
        <d v="2019-04-05T00:00:00"/>
        <d v="2019-04-06T00:00:00"/>
        <d v="2019-04-07T00:00:00"/>
        <d v="2019-04-08T00:00:00"/>
        <d v="2019-04-09T00:00:00"/>
        <d v="2019-04-10T00:00:00"/>
        <d v="2019-04-11T00:00:00"/>
        <d v="2019-04-12T00:00:00"/>
        <d v="2019-04-13T00:00:00"/>
        <d v="2019-04-14T00:00:00"/>
        <d v="2019-04-15T00:00:00"/>
        <d v="2019-04-16T00:00:00"/>
        <d v="2019-04-17T00:00:00"/>
        <d v="2019-04-18T00:00:00"/>
        <d v="2019-04-19T00:00:00"/>
        <d v="2019-04-20T00:00:00"/>
        <d v="2019-04-21T00:00:00"/>
        <d v="2019-04-22T00:00:00"/>
        <d v="2019-04-23T00:00:00"/>
        <d v="2019-04-24T00:00:00"/>
        <d v="2019-04-25T00:00:00"/>
        <d v="2019-04-26T00:00:00"/>
        <d v="2019-04-27T00:00:00"/>
        <d v="2019-04-28T00:00:00"/>
        <d v="2019-04-29T00:00:00"/>
        <d v="2019-04-30T00:00:00"/>
        <d v="2019-05-01T00:00:00"/>
        <d v="2019-05-02T00:00:00"/>
        <d v="2019-05-03T00:00:00"/>
        <d v="2019-05-04T00:00:00"/>
        <d v="2019-05-05T00:00:00"/>
        <d v="2019-05-06T00:00:00"/>
        <d v="2019-05-07T00:00:00"/>
        <d v="2019-05-08T00:00:00"/>
        <d v="2019-05-09T00:00:00"/>
        <d v="2019-05-10T00:00:00"/>
        <d v="2019-05-11T00:00:00"/>
        <d v="2019-05-12T00:00:00"/>
        <d v="2019-05-13T00:00:00"/>
        <d v="2019-05-14T00:00:00"/>
        <d v="2019-05-15T00:00:00"/>
        <d v="2019-05-16T00:00:00"/>
        <d v="2019-05-17T00:00:00"/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</sharedItems>
      <fieldGroup par="10" base="0">
        <rangePr groupBy="months" startDate="2019-01-01T00:00:00" endDate="2020-01-01T00:00:00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20/1/1"/>
        </groupItems>
      </fieldGroup>
    </cacheField>
    <cacheField name="China" numFmtId="2">
      <sharedItems containsString="0" containsBlank="1" containsNumber="1" minValue="1.2544988808416671" maxValue="4.1210365854565714"/>
    </cacheField>
    <cacheField name="India" numFmtId="2">
      <sharedItems containsString="0" containsBlank="1" containsNumber="1" minValue="0.25915366641223764" maxValue="3.2736816264688633"/>
    </cacheField>
    <cacheField name="US" numFmtId="2">
      <sharedItems containsString="0" containsBlank="1" containsNumber="1" minValue="0.96238385563612117" maxValue="3.36956334526004"/>
    </cacheField>
    <cacheField name="EU" numFmtId="2">
      <sharedItems containsString="0" containsBlank="1" containsNumber="1" minValue="0.55790843686970182" maxValue="3.5267400965578983"/>
    </cacheField>
    <cacheField name="Russia" numFmtId="2">
      <sharedItems containsString="0" containsBlank="1" containsNumber="1" minValue="0.10188497245155539" maxValue="1.0349431307695098"/>
    </cacheField>
    <cacheField name="Japan" numFmtId="2">
      <sharedItems containsString="0" containsBlank="1" containsNumber="1" minValue="0.1178434572403374" maxValue="0.73601683864920875"/>
    </cacheField>
    <cacheField name="Brazil" numFmtId="2">
      <sharedItems containsString="0" containsBlank="1" containsNumber="1" minValue="0.10059869235651721" maxValue="0.1113771236804298"/>
    </cacheField>
    <cacheField name="ROW" numFmtId="2">
      <sharedItems containsString="0" containsBlank="1" containsNumber="1" minValue="1.2920303943592941" maxValue="5.9517006178617056"/>
    </cacheField>
    <cacheField name="World" numFmtId="2">
      <sharedItems containsString="0" containsBlank="1" containsNumber="1" minValue="4.76261427105511" maxValue="18.583600413612064"/>
    </cacheField>
    <cacheField name="Years" numFmtId="0" databaseField="0">
      <fieldGroup base="0">
        <rangePr groupBy="years" startDate="2019-01-01T00:00:00" endDate="2020-01-01T00:00:00"/>
        <groupItems count="4">
          <s v="&lt;2019/1/1"/>
          <s v="2019"/>
          <s v="2020"/>
          <s v="&gt;2020/1/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Zhu Deng" refreshedDate="44022.872748611109" createdVersion="6" refreshedVersion="6" minRefreshableVersion="3" recordCount="366" xr:uid="{3C598F34-003E-BB4A-95DA-8BB143A4ADD9}">
  <cacheSource type="worksheet">
    <worksheetSource ref="N2:X368" sheet="Aviation"/>
  </cacheSource>
  <cacheFields count="13">
    <cacheField name="Date" numFmtId="0">
      <sharedItems containsNonDate="0" containsDate="1" containsString="0" containsBlank="1" minDate="2020-01-01T00:00:00" maxDate="2020-06-01T00:00:00" count="153"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d v="2020-05-08T00:00:00"/>
        <d v="2020-05-09T00:00:00"/>
        <d v="2020-05-10T00:00:00"/>
        <d v="2020-05-11T00:00:00"/>
        <d v="2020-05-12T00:00:00"/>
        <d v="2020-05-13T00:00:00"/>
        <d v="2020-05-14T00:00:00"/>
        <d v="2020-05-15T00:00:00"/>
        <d v="2020-05-16T00:00:00"/>
        <d v="2020-05-17T00:00:00"/>
        <d v="2020-05-18T00:00:00"/>
        <d v="2020-05-19T00:00:00"/>
        <d v="2020-05-20T00:00:00"/>
        <d v="2020-05-21T00:00:00"/>
        <d v="2020-05-22T00:00:00"/>
        <d v="2020-05-23T00:00:00"/>
        <d v="2020-05-24T00:00:00"/>
        <d v="2020-05-25T00:00:00"/>
        <d v="2020-05-26T00:00:00"/>
        <d v="2020-05-27T00:00:00"/>
        <d v="2020-05-28T00:00:00"/>
        <d v="2020-05-29T00:00:00"/>
        <d v="2020-05-30T00:00:00"/>
        <d v="2020-05-31T00:00:00"/>
        <m/>
      </sharedItems>
      <fieldGroup par="11" base="0">
        <rangePr groupBy="months" startDate="2020-01-01T00:00:00" endDate="2020-06-01T00:00:00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20/6/1"/>
        </groupItems>
      </fieldGroup>
    </cacheField>
    <cacheField name="China" numFmtId="0">
      <sharedItems containsString="0" containsBlank="1" containsNumber="1" minValue="3.4156391020832552E-2" maxValue="0.2337601997495671"/>
    </cacheField>
    <cacheField name="India" numFmtId="0">
      <sharedItems containsString="0" containsBlank="1" containsNumber="1" minValue="1.8094909351723331E-4" maxValue="4.3526478762502589E-2"/>
    </cacheField>
    <cacheField name="US" numFmtId="0">
      <sharedItems containsString="0" containsBlank="1" containsNumber="1" minValue="0.1428028572864479" maxValue="0.6728489070274124"/>
    </cacheField>
    <cacheField name="EU" numFmtId="0">
      <sharedItems containsString="0" containsBlank="1" containsNumber="1" minValue="1.7976937885915069E-3" maxValue="4.4737087196150369E-2"/>
    </cacheField>
    <cacheField name="Russia" numFmtId="0">
      <sharedItems containsString="0" containsBlank="1" containsNumber="1" minValue="9.0517429047348007E-3" maxValue="4.0042231349018242E-2"/>
    </cacheField>
    <cacheField name="Japan" numFmtId="0">
      <sharedItems containsString="0" containsBlank="1" containsNumber="1" minValue="5.5851893886265163E-3" maxValue="2.6771518187210529E-2"/>
    </cacheField>
    <cacheField name="Brazil" numFmtId="0">
      <sharedItems containsString="0" containsBlank="1" containsNumber="1" minValue="1.7842884458278551E-3" maxValue="3.6857514812910941E-2"/>
    </cacheField>
    <cacheField name="ROW" numFmtId="0">
      <sharedItems containsString="0" containsBlank="1" containsNumber="1" minValue="7.4796448995054998E-2" maxValue="0.51156300493204721"/>
    </cacheField>
    <cacheField name="Domestic Aviation" numFmtId="0">
      <sharedItems containsString="0" containsBlank="1" containsNumber="1" minValue="0.34563354062476098" maxValue="1.5326354749463256"/>
    </cacheField>
    <cacheField name="International Aviation" numFmtId="0">
      <sharedItems containsString="0" containsBlank="1" containsNumber="1" minValue="0.14263069398263431" maxValue="1.214703206462471"/>
    </cacheField>
    <cacheField name="Years" numFmtId="0" databaseField="0">
      <fieldGroup base="0">
        <rangePr groupBy="years" startDate="2020-01-01T00:00:00" endDate="2020-06-01T00:00:00"/>
        <groupItems count="3">
          <s v="&lt;2020/1/1"/>
          <s v="2020"/>
          <s v="&gt;2020/6/1"/>
        </groupItems>
      </fieldGroup>
    </cacheField>
    <cacheField name="Aviation" numFmtId="0" formula="'Domestic Aviation'+'International Aviation'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Zhu Deng" refreshedDate="44022.872748726855" createdVersion="6" refreshedVersion="6" minRefreshableVersion="3" recordCount="366" xr:uid="{ECB44743-CA7F-B14A-93D8-9408EA4BCF06}">
  <cacheSource type="worksheet">
    <worksheetSource ref="B2:K368" sheet="Industry"/>
  </cacheSource>
  <cacheFields count="11">
    <cacheField name="Date" numFmtId="14">
      <sharedItems containsNonDate="0" containsDate="1" containsString="0" containsBlank="1" minDate="2019-01-01T00:00:00" maxDate="2020-01-01T00:00:00" count="366">
        <d v="2019-01-01T00:00:00"/>
        <d v="2019-01-02T00:00:00"/>
        <d v="2019-01-03T00:00:00"/>
        <d v="2019-01-04T00:00:00"/>
        <d v="2019-01-05T00:00:00"/>
        <d v="2019-01-06T00:00:00"/>
        <d v="2019-01-07T00:00:00"/>
        <d v="2019-01-08T00:00:00"/>
        <d v="2019-01-09T00:00:00"/>
        <d v="2019-01-10T00:00:00"/>
        <d v="2019-01-11T00:00:00"/>
        <d v="2019-01-12T00:00:00"/>
        <d v="2019-01-13T00:00:00"/>
        <d v="2019-01-14T00:00:00"/>
        <d v="2019-01-15T00:00:00"/>
        <d v="2019-01-16T00:00:00"/>
        <d v="2019-01-17T00:00:00"/>
        <d v="2019-01-18T00:00:00"/>
        <d v="2019-01-19T00:00:00"/>
        <d v="2019-01-20T00:00:00"/>
        <d v="2019-01-21T00:00:00"/>
        <d v="2019-01-22T00:00:00"/>
        <d v="2019-01-23T00:00:00"/>
        <d v="2019-01-24T00:00:00"/>
        <d v="2019-01-25T00:00:00"/>
        <d v="2019-01-26T00:00:00"/>
        <d v="2019-01-27T00:00:00"/>
        <d v="2019-01-28T00:00:00"/>
        <d v="2019-01-29T00:00:00"/>
        <d v="2019-01-30T00:00:00"/>
        <d v="2019-01-31T00:00:00"/>
        <d v="2019-02-01T00:00:00"/>
        <d v="2019-02-02T00:00:00"/>
        <d v="2019-02-03T00:00:00"/>
        <d v="2019-02-04T00:00:00"/>
        <d v="2019-02-05T00:00:00"/>
        <d v="2019-02-06T00:00:00"/>
        <d v="2019-02-07T00:00:00"/>
        <d v="2019-02-08T00:00:00"/>
        <d v="2019-02-09T00:00:00"/>
        <d v="2019-02-10T00:00:00"/>
        <d v="2019-02-11T00:00:00"/>
        <d v="2019-02-12T00:00:00"/>
        <d v="2019-02-13T00:00:00"/>
        <d v="2019-02-14T00:00:00"/>
        <d v="2019-02-15T00:00:00"/>
        <d v="2019-02-16T00:00:00"/>
        <d v="2019-02-17T00:00:00"/>
        <d v="2019-02-18T00:00:00"/>
        <d v="2019-02-19T00:00:00"/>
        <d v="2019-02-20T00:00:00"/>
        <d v="2019-02-21T00:00:00"/>
        <d v="2019-02-22T00:00:00"/>
        <d v="2019-02-23T00:00:00"/>
        <d v="2019-02-24T00:00:00"/>
        <d v="2019-02-25T00:00:00"/>
        <d v="2019-02-26T00:00:00"/>
        <d v="2019-02-27T00:00:00"/>
        <d v="2019-02-28T00:00:00"/>
        <m/>
        <d v="2019-03-01T00:00:00"/>
        <d v="2019-03-02T00:00:00"/>
        <d v="2019-03-03T00:00:00"/>
        <d v="2019-03-04T00:00:00"/>
        <d v="2019-03-05T00:00:00"/>
        <d v="2019-03-06T00:00:00"/>
        <d v="2019-03-07T00:00:00"/>
        <d v="2019-03-08T00:00:00"/>
        <d v="2019-03-09T00:00:00"/>
        <d v="2019-03-10T00:00:00"/>
        <d v="2019-03-11T00:00:00"/>
        <d v="2019-03-12T00:00:00"/>
        <d v="2019-03-13T00:00:00"/>
        <d v="2019-03-14T00:00:00"/>
        <d v="2019-03-15T00:00:00"/>
        <d v="2019-03-16T00:00:00"/>
        <d v="2019-03-17T00:00:00"/>
        <d v="2019-03-18T00:00:00"/>
        <d v="2019-03-19T00:00:00"/>
        <d v="2019-03-20T00:00:00"/>
        <d v="2019-03-21T00:00:00"/>
        <d v="2019-03-22T00:00:00"/>
        <d v="2019-03-23T00:00:00"/>
        <d v="2019-03-24T00:00:00"/>
        <d v="2019-03-25T00:00:00"/>
        <d v="2019-03-26T00:00:00"/>
        <d v="2019-03-27T00:00:00"/>
        <d v="2019-03-28T00:00:00"/>
        <d v="2019-03-29T00:00:00"/>
        <d v="2019-03-30T00:00:00"/>
        <d v="2019-03-31T00:00:00"/>
        <d v="2019-04-01T00:00:00"/>
        <d v="2019-04-02T00:00:00"/>
        <d v="2019-04-03T00:00:00"/>
        <d v="2019-04-04T00:00:00"/>
        <d v="2019-04-05T00:00:00"/>
        <d v="2019-04-06T00:00:00"/>
        <d v="2019-04-07T00:00:00"/>
        <d v="2019-04-08T00:00:00"/>
        <d v="2019-04-09T00:00:00"/>
        <d v="2019-04-10T00:00:00"/>
        <d v="2019-04-11T00:00:00"/>
        <d v="2019-04-12T00:00:00"/>
        <d v="2019-04-13T00:00:00"/>
        <d v="2019-04-14T00:00:00"/>
        <d v="2019-04-15T00:00:00"/>
        <d v="2019-04-16T00:00:00"/>
        <d v="2019-04-17T00:00:00"/>
        <d v="2019-04-18T00:00:00"/>
        <d v="2019-04-19T00:00:00"/>
        <d v="2019-04-20T00:00:00"/>
        <d v="2019-04-21T00:00:00"/>
        <d v="2019-04-22T00:00:00"/>
        <d v="2019-04-23T00:00:00"/>
        <d v="2019-04-24T00:00:00"/>
        <d v="2019-04-25T00:00:00"/>
        <d v="2019-04-26T00:00:00"/>
        <d v="2019-04-27T00:00:00"/>
        <d v="2019-04-28T00:00:00"/>
        <d v="2019-04-29T00:00:00"/>
        <d v="2019-04-30T00:00:00"/>
        <d v="2019-05-01T00:00:00"/>
        <d v="2019-05-02T00:00:00"/>
        <d v="2019-05-03T00:00:00"/>
        <d v="2019-05-04T00:00:00"/>
        <d v="2019-05-05T00:00:00"/>
        <d v="2019-05-06T00:00:00"/>
        <d v="2019-05-07T00:00:00"/>
        <d v="2019-05-08T00:00:00"/>
        <d v="2019-05-09T00:00:00"/>
        <d v="2019-05-10T00:00:00"/>
        <d v="2019-05-11T00:00:00"/>
        <d v="2019-05-12T00:00:00"/>
        <d v="2019-05-13T00:00:00"/>
        <d v="2019-05-14T00:00:00"/>
        <d v="2019-05-15T00:00:00"/>
        <d v="2019-05-16T00:00:00"/>
        <d v="2019-05-17T00:00:00"/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</sharedItems>
      <fieldGroup par="10" base="0">
        <rangePr groupBy="months" startDate="2019-01-01T00:00:00" endDate="2020-01-01T00:00:00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20/1/1"/>
        </groupItems>
      </fieldGroup>
    </cacheField>
    <cacheField name="China" numFmtId="2">
      <sharedItems containsString="0" containsBlank="1" containsNumber="1" minValue="6.0066460982737535" maxValue="14.53740987391803"/>
    </cacheField>
    <cacheField name="India" numFmtId="2">
      <sharedItems containsString="0" containsBlank="1" containsNumber="1" minValue="1.7310000083615895" maxValue="2.6373819840859012"/>
    </cacheField>
    <cacheField name="US" numFmtId="2">
      <sharedItems containsString="0" containsBlank="1" containsNumber="1" minValue="1.5452766751172502" maxValue="2.9568271498975278"/>
    </cacheField>
    <cacheField name="EU" numFmtId="2">
      <sharedItems containsString="0" containsBlank="1" containsNumber="1" minValue="0.67356815176006601" maxValue="2.4695698362146157"/>
    </cacheField>
    <cacheField name="Russia" numFmtId="2">
      <sharedItems containsString="0" containsBlank="1" containsNumber="1" minValue="0.63013763679037271" maxValue="1.0180518535303535"/>
    </cacheField>
    <cacheField name="Japan" numFmtId="2">
      <sharedItems containsString="0" containsBlank="1" containsNumber="1" minValue="0.53234259117358562" maxValue="0.95601141350099339"/>
    </cacheField>
    <cacheField name="Brazil" numFmtId="2">
      <sharedItems containsString="0" containsBlank="1" containsNumber="1" minValue="0.22903590934833759" maxValue="0.50420230569627733"/>
    </cacheField>
    <cacheField name="ROW" numFmtId="2">
      <sharedItems containsString="0" containsBlank="1" containsNumber="1" minValue="5.7943703647538314" maxValue="9.2079721326080541"/>
    </cacheField>
    <cacheField name="World" numFmtId="2">
      <sharedItems containsString="0" containsBlank="1" containsNumber="1" minValue="20.084903314129235" maxValue="31.917398847611665"/>
    </cacheField>
    <cacheField name="Years" numFmtId="0" databaseField="0">
      <fieldGroup base="0">
        <rangePr groupBy="years" startDate="2019-01-01T00:00:00" endDate="2020-01-01T00:00:00"/>
        <groupItems count="4">
          <s v="&lt;2019/1/1"/>
          <s v="2019"/>
          <s v="2020"/>
          <s v="&gt;2020/1/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Zhu Deng" refreshedDate="44022.872748726855" createdVersion="6" refreshedVersion="6" minRefreshableVersion="3" recordCount="366" xr:uid="{C17E5E1C-D1C8-0E44-A678-9DEA94A8CDF2}">
  <cacheSource type="worksheet">
    <worksheetSource ref="B2:L368" sheet="Aviation"/>
  </cacheSource>
  <cacheFields count="13">
    <cacheField name="Date" numFmtId="14">
      <sharedItems containsNonDate="0" containsDate="1" containsString="0" containsBlank="1" minDate="2019-01-01T00:00:00" maxDate="2020-01-01T00:00:00" count="366">
        <d v="2019-01-01T00:00:00"/>
        <d v="2019-01-02T00:00:00"/>
        <d v="2019-01-03T00:00:00"/>
        <d v="2019-01-04T00:00:00"/>
        <d v="2019-01-05T00:00:00"/>
        <d v="2019-01-06T00:00:00"/>
        <d v="2019-01-07T00:00:00"/>
        <d v="2019-01-08T00:00:00"/>
        <d v="2019-01-09T00:00:00"/>
        <d v="2019-01-10T00:00:00"/>
        <d v="2019-01-11T00:00:00"/>
        <d v="2019-01-12T00:00:00"/>
        <d v="2019-01-13T00:00:00"/>
        <d v="2019-01-14T00:00:00"/>
        <d v="2019-01-15T00:00:00"/>
        <d v="2019-01-16T00:00:00"/>
        <d v="2019-01-17T00:00:00"/>
        <d v="2019-01-18T00:00:00"/>
        <d v="2019-01-19T00:00:00"/>
        <d v="2019-01-20T00:00:00"/>
        <d v="2019-01-21T00:00:00"/>
        <d v="2019-01-22T00:00:00"/>
        <d v="2019-01-23T00:00:00"/>
        <d v="2019-01-24T00:00:00"/>
        <d v="2019-01-25T00:00:00"/>
        <d v="2019-01-26T00:00:00"/>
        <d v="2019-01-27T00:00:00"/>
        <d v="2019-01-28T00:00:00"/>
        <d v="2019-01-29T00:00:00"/>
        <d v="2019-01-30T00:00:00"/>
        <d v="2019-01-31T00:00:00"/>
        <d v="2019-02-01T00:00:00"/>
        <d v="2019-02-02T00:00:00"/>
        <d v="2019-02-03T00:00:00"/>
        <d v="2019-02-04T00:00:00"/>
        <d v="2019-02-05T00:00:00"/>
        <d v="2019-02-06T00:00:00"/>
        <d v="2019-02-07T00:00:00"/>
        <d v="2019-02-08T00:00:00"/>
        <d v="2019-02-09T00:00:00"/>
        <d v="2019-02-10T00:00:00"/>
        <d v="2019-02-11T00:00:00"/>
        <d v="2019-02-12T00:00:00"/>
        <d v="2019-02-13T00:00:00"/>
        <d v="2019-02-14T00:00:00"/>
        <d v="2019-02-15T00:00:00"/>
        <d v="2019-02-16T00:00:00"/>
        <d v="2019-02-17T00:00:00"/>
        <d v="2019-02-18T00:00:00"/>
        <d v="2019-02-19T00:00:00"/>
        <d v="2019-02-20T00:00:00"/>
        <d v="2019-02-21T00:00:00"/>
        <d v="2019-02-22T00:00:00"/>
        <d v="2019-02-23T00:00:00"/>
        <d v="2019-02-24T00:00:00"/>
        <d v="2019-02-25T00:00:00"/>
        <d v="2019-02-26T00:00:00"/>
        <d v="2019-02-27T00:00:00"/>
        <d v="2019-02-28T00:00:00"/>
        <m/>
        <d v="2019-03-01T00:00:00"/>
        <d v="2019-03-02T00:00:00"/>
        <d v="2019-03-03T00:00:00"/>
        <d v="2019-03-04T00:00:00"/>
        <d v="2019-03-05T00:00:00"/>
        <d v="2019-03-06T00:00:00"/>
        <d v="2019-03-07T00:00:00"/>
        <d v="2019-03-08T00:00:00"/>
        <d v="2019-03-09T00:00:00"/>
        <d v="2019-03-10T00:00:00"/>
        <d v="2019-03-11T00:00:00"/>
        <d v="2019-03-12T00:00:00"/>
        <d v="2019-03-13T00:00:00"/>
        <d v="2019-03-14T00:00:00"/>
        <d v="2019-03-15T00:00:00"/>
        <d v="2019-03-16T00:00:00"/>
        <d v="2019-03-17T00:00:00"/>
        <d v="2019-03-18T00:00:00"/>
        <d v="2019-03-19T00:00:00"/>
        <d v="2019-03-20T00:00:00"/>
        <d v="2019-03-21T00:00:00"/>
        <d v="2019-03-22T00:00:00"/>
        <d v="2019-03-23T00:00:00"/>
        <d v="2019-03-24T00:00:00"/>
        <d v="2019-03-25T00:00:00"/>
        <d v="2019-03-26T00:00:00"/>
        <d v="2019-03-27T00:00:00"/>
        <d v="2019-03-28T00:00:00"/>
        <d v="2019-03-29T00:00:00"/>
        <d v="2019-03-30T00:00:00"/>
        <d v="2019-03-31T00:00:00"/>
        <d v="2019-04-01T00:00:00"/>
        <d v="2019-04-02T00:00:00"/>
        <d v="2019-04-03T00:00:00"/>
        <d v="2019-04-04T00:00:00"/>
        <d v="2019-04-05T00:00:00"/>
        <d v="2019-04-06T00:00:00"/>
        <d v="2019-04-07T00:00:00"/>
        <d v="2019-04-08T00:00:00"/>
        <d v="2019-04-09T00:00:00"/>
        <d v="2019-04-10T00:00:00"/>
        <d v="2019-04-11T00:00:00"/>
        <d v="2019-04-12T00:00:00"/>
        <d v="2019-04-13T00:00:00"/>
        <d v="2019-04-14T00:00:00"/>
        <d v="2019-04-15T00:00:00"/>
        <d v="2019-04-16T00:00:00"/>
        <d v="2019-04-17T00:00:00"/>
        <d v="2019-04-18T00:00:00"/>
        <d v="2019-04-19T00:00:00"/>
        <d v="2019-04-20T00:00:00"/>
        <d v="2019-04-21T00:00:00"/>
        <d v="2019-04-22T00:00:00"/>
        <d v="2019-04-23T00:00:00"/>
        <d v="2019-04-24T00:00:00"/>
        <d v="2019-04-25T00:00:00"/>
        <d v="2019-04-26T00:00:00"/>
        <d v="2019-04-27T00:00:00"/>
        <d v="2019-04-28T00:00:00"/>
        <d v="2019-04-29T00:00:00"/>
        <d v="2019-04-30T00:00:00"/>
        <d v="2019-05-01T00:00:00"/>
        <d v="2019-05-02T00:00:00"/>
        <d v="2019-05-03T00:00:00"/>
        <d v="2019-05-04T00:00:00"/>
        <d v="2019-05-05T00:00:00"/>
        <d v="2019-05-06T00:00:00"/>
        <d v="2019-05-07T00:00:00"/>
        <d v="2019-05-08T00:00:00"/>
        <d v="2019-05-09T00:00:00"/>
        <d v="2019-05-10T00:00:00"/>
        <d v="2019-05-11T00:00:00"/>
        <d v="2019-05-12T00:00:00"/>
        <d v="2019-05-13T00:00:00"/>
        <d v="2019-05-14T00:00:00"/>
        <d v="2019-05-15T00:00:00"/>
        <d v="2019-05-16T00:00:00"/>
        <d v="2019-05-17T00:00:00"/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</sharedItems>
      <fieldGroup par="11" base="0">
        <rangePr groupBy="months" startDate="2019-01-01T00:00:00" endDate="2020-01-01T00:00:00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20/1/1"/>
        </groupItems>
      </fieldGroup>
    </cacheField>
    <cacheField name="China" numFmtId="2">
      <sharedItems containsString="0" containsBlank="1" containsNumber="1" minValue="0.1147680689477462" maxValue="0.22576240984659379"/>
    </cacheField>
    <cacheField name="India" numFmtId="2">
      <sharedItems containsString="0" containsBlank="1" containsNumber="1" minValue="2.1691556246276021E-2" maxValue="4.2760753304056827E-2"/>
    </cacheField>
    <cacheField name="US" numFmtId="2">
      <sharedItems containsString="0" containsBlank="1" containsNumber="1" minValue="0.37017057016248972" maxValue="0.68869732053085753"/>
    </cacheField>
    <cacheField name="EU" numFmtId="2">
      <sharedItems containsString="0" containsBlank="1" containsNumber="1" minValue="0" maxValue="5.1392656326586558E-2"/>
    </cacheField>
    <cacheField name="Russia" numFmtId="2">
      <sharedItems containsString="0" containsBlank="1" containsNumber="1" minValue="1.8562710211723791E-2" maxValue="4.6825829675859923E-2"/>
    </cacheField>
    <cacheField name="Japan" numFmtId="2">
      <sharedItems containsString="0" containsBlank="1" containsNumber="1" minValue="4.1107781029218271E-3" maxValue="2.686483698740225E-2"/>
    </cacheField>
    <cacheField name="Brazil" numFmtId="2">
      <sharedItems containsString="0" containsBlank="1" containsNumber="1" minValue="1.621390707469551E-2" maxValue="3.6962562337668411E-2"/>
    </cacheField>
    <cacheField name="ROW" numFmtId="2">
      <sharedItems containsString="0" containsBlank="1" containsNumber="1" minValue="0.28897596853157637" maxValue="0.52181217429558546"/>
    </cacheField>
    <cacheField name="Domestic Aviation" numFmtId="2">
      <sharedItems containsString="0" containsBlank="1" containsNumber="1" minValue="0.94643830825344688" maxValue="1.604393202538676"/>
    </cacheField>
    <cacheField name="International Aviation" numFmtId="2">
      <sharedItems containsString="0" containsBlank="1" containsNumber="1" minValue="0.8385920822650359" maxValue="1.3915211728823196"/>
    </cacheField>
    <cacheField name="Years" numFmtId="0" databaseField="0">
      <fieldGroup base="0">
        <rangePr groupBy="years" startDate="2019-01-01T00:00:00" endDate="2020-01-01T00:00:00"/>
        <groupItems count="4">
          <s v="&lt;2019/1/1"/>
          <s v="2019"/>
          <s v="2020"/>
          <s v="&gt;2020/1/1"/>
        </groupItems>
      </fieldGroup>
    </cacheField>
    <cacheField name="Aviation" numFmtId="0" formula="'Domestic Aviation'+'International Aviation'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Zhu Deng" refreshedDate="44022.872748842594" createdVersion="6" refreshedVersion="6" minRefreshableVersion="3" recordCount="366" xr:uid="{840233BC-E4CE-A245-B9AC-2363FE1BBB69}">
  <cacheSource type="worksheet">
    <worksheetSource ref="M2:V368" sheet="Industry"/>
  </cacheSource>
  <cacheFields count="11">
    <cacheField name="Date" numFmtId="0">
      <sharedItems containsNonDate="0" containsDate="1" containsString="0" containsBlank="1" minDate="2020-01-01T00:00:00" maxDate="2020-06-01T00:00:00" count="153"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d v="2020-05-08T00:00:00"/>
        <d v="2020-05-09T00:00:00"/>
        <d v="2020-05-10T00:00:00"/>
        <d v="2020-05-11T00:00:00"/>
        <d v="2020-05-12T00:00:00"/>
        <d v="2020-05-13T00:00:00"/>
        <d v="2020-05-14T00:00:00"/>
        <d v="2020-05-15T00:00:00"/>
        <d v="2020-05-16T00:00:00"/>
        <d v="2020-05-17T00:00:00"/>
        <d v="2020-05-18T00:00:00"/>
        <d v="2020-05-19T00:00:00"/>
        <d v="2020-05-20T00:00:00"/>
        <d v="2020-05-21T00:00:00"/>
        <d v="2020-05-22T00:00:00"/>
        <d v="2020-05-23T00:00:00"/>
        <d v="2020-05-24T00:00:00"/>
        <d v="2020-05-25T00:00:00"/>
        <d v="2020-05-26T00:00:00"/>
        <d v="2020-05-27T00:00:00"/>
        <d v="2020-05-28T00:00:00"/>
        <d v="2020-05-29T00:00:00"/>
        <d v="2020-05-30T00:00:00"/>
        <d v="2020-05-31T00:00:00"/>
        <m/>
      </sharedItems>
      <fieldGroup par="10" base="0">
        <rangePr groupBy="months" startDate="2020-01-01T00:00:00" endDate="2020-06-01T00:00:00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20/6/1"/>
        </groupItems>
      </fieldGroup>
    </cacheField>
    <cacheField name="China" numFmtId="0">
      <sharedItems containsString="0" containsBlank="1" containsNumber="1" minValue="5.8242659549681077" maxValue="13.646289396313495"/>
    </cacheField>
    <cacheField name="India" numFmtId="0">
      <sharedItems containsString="0" containsBlank="1" containsNumber="1" minValue="0.73337917069901037" maxValue="2.5308930349383965"/>
    </cacheField>
    <cacheField name="US" numFmtId="0">
      <sharedItems containsString="0" containsBlank="1" containsNumber="1" minValue="1.4652350063996258" maxValue="2.7069222106670763"/>
    </cacheField>
    <cacheField name="EU" numFmtId="0">
      <sharedItems containsString="0" containsBlank="1" containsNumber="1" minValue="0.75271853584049186" maxValue="2.8513224242114128"/>
    </cacheField>
    <cacheField name="Russia" numFmtId="0">
      <sharedItems containsString="0" containsBlank="1" containsNumber="1" minValue="0.65504875306734278" maxValue="0.84681040414710518"/>
    </cacheField>
    <cacheField name="Japan" numFmtId="0">
      <sharedItems containsString="0" containsBlank="1" containsNumber="1" minValue="0.44254015215000259" maxValue="0.8476355589511575"/>
    </cacheField>
    <cacheField name="Brazil" numFmtId="0">
      <sharedItems containsString="0" containsBlank="1" containsNumber="1" minValue="0.22268660525195116" maxValue="0.44315091832806675"/>
    </cacheField>
    <cacheField name="ROW" numFmtId="0">
      <sharedItems containsString="0" containsBlank="1" containsNumber="1" minValue="5.6777679455475827" maxValue="8.4861663865676711"/>
    </cacheField>
    <cacheField name="World" numFmtId="0">
      <sharedItems containsString="0" containsBlank="1" containsNumber="1" minValue="19.320610880334662" maxValue="28.13406845847646"/>
    </cacheField>
    <cacheField name="Years" numFmtId="0" databaseField="0">
      <fieldGroup base="0">
        <rangePr groupBy="years" startDate="2020-01-01T00:00:00" endDate="2020-06-01T00:00:00"/>
        <groupItems count="3">
          <s v="&lt;2020/1/1"/>
          <s v="2020"/>
          <s v="&gt;2020/6/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Zhu Deng" refreshedDate="44022.872748842594" createdVersion="6" refreshedVersion="6" minRefreshableVersion="3" recordCount="366" xr:uid="{3E96C7A8-295B-EE4C-BB39-50D9B978184D}">
  <cacheSource type="worksheet">
    <worksheetSource ref="AK2:AP368" sheet="Industry"/>
  </cacheSource>
  <cacheFields count="7">
    <cacheField name="Date" numFmtId="14">
      <sharedItems containsNonDate="0" containsDate="1" containsString="0" containsBlank="1" minDate="2019-01-01T00:00:00" maxDate="2020-01-01T00:00:00" count="366">
        <d v="2019-01-01T00:00:00"/>
        <d v="2019-01-02T00:00:00"/>
        <d v="2019-01-03T00:00:00"/>
        <d v="2019-01-04T00:00:00"/>
        <d v="2019-01-05T00:00:00"/>
        <d v="2019-01-06T00:00:00"/>
        <d v="2019-01-07T00:00:00"/>
        <d v="2019-01-08T00:00:00"/>
        <d v="2019-01-09T00:00:00"/>
        <d v="2019-01-10T00:00:00"/>
        <d v="2019-01-11T00:00:00"/>
        <d v="2019-01-12T00:00:00"/>
        <d v="2019-01-13T00:00:00"/>
        <d v="2019-01-14T00:00:00"/>
        <d v="2019-01-15T00:00:00"/>
        <d v="2019-01-16T00:00:00"/>
        <d v="2019-01-17T00:00:00"/>
        <d v="2019-01-18T00:00:00"/>
        <d v="2019-01-19T00:00:00"/>
        <d v="2019-01-20T00:00:00"/>
        <d v="2019-01-21T00:00:00"/>
        <d v="2019-01-22T00:00:00"/>
        <d v="2019-01-23T00:00:00"/>
        <d v="2019-01-24T00:00:00"/>
        <d v="2019-01-25T00:00:00"/>
        <d v="2019-01-26T00:00:00"/>
        <d v="2019-01-27T00:00:00"/>
        <d v="2019-01-28T00:00:00"/>
        <d v="2019-01-29T00:00:00"/>
        <d v="2019-01-30T00:00:00"/>
        <d v="2019-01-31T00:00:00"/>
        <d v="2019-02-01T00:00:00"/>
        <d v="2019-02-02T00:00:00"/>
        <d v="2019-02-03T00:00:00"/>
        <d v="2019-02-04T00:00:00"/>
        <d v="2019-02-05T00:00:00"/>
        <d v="2019-02-06T00:00:00"/>
        <d v="2019-02-07T00:00:00"/>
        <d v="2019-02-08T00:00:00"/>
        <d v="2019-02-09T00:00:00"/>
        <d v="2019-02-10T00:00:00"/>
        <d v="2019-02-11T00:00:00"/>
        <d v="2019-02-12T00:00:00"/>
        <d v="2019-02-13T00:00:00"/>
        <d v="2019-02-14T00:00:00"/>
        <d v="2019-02-15T00:00:00"/>
        <d v="2019-02-16T00:00:00"/>
        <d v="2019-02-17T00:00:00"/>
        <d v="2019-02-18T00:00:00"/>
        <d v="2019-02-19T00:00:00"/>
        <d v="2019-02-20T00:00:00"/>
        <d v="2019-02-21T00:00:00"/>
        <d v="2019-02-22T00:00:00"/>
        <d v="2019-02-23T00:00:00"/>
        <d v="2019-02-24T00:00:00"/>
        <d v="2019-02-25T00:00:00"/>
        <d v="2019-02-26T00:00:00"/>
        <d v="2019-02-27T00:00:00"/>
        <d v="2019-02-28T00:00:00"/>
        <m/>
        <d v="2019-03-01T00:00:00"/>
        <d v="2019-03-02T00:00:00"/>
        <d v="2019-03-03T00:00:00"/>
        <d v="2019-03-04T00:00:00"/>
        <d v="2019-03-05T00:00:00"/>
        <d v="2019-03-06T00:00:00"/>
        <d v="2019-03-07T00:00:00"/>
        <d v="2019-03-08T00:00:00"/>
        <d v="2019-03-09T00:00:00"/>
        <d v="2019-03-10T00:00:00"/>
        <d v="2019-03-11T00:00:00"/>
        <d v="2019-03-12T00:00:00"/>
        <d v="2019-03-13T00:00:00"/>
        <d v="2019-03-14T00:00:00"/>
        <d v="2019-03-15T00:00:00"/>
        <d v="2019-03-16T00:00:00"/>
        <d v="2019-03-17T00:00:00"/>
        <d v="2019-03-18T00:00:00"/>
        <d v="2019-03-19T00:00:00"/>
        <d v="2019-03-20T00:00:00"/>
        <d v="2019-03-21T00:00:00"/>
        <d v="2019-03-22T00:00:00"/>
        <d v="2019-03-23T00:00:00"/>
        <d v="2019-03-24T00:00:00"/>
        <d v="2019-03-25T00:00:00"/>
        <d v="2019-03-26T00:00:00"/>
        <d v="2019-03-27T00:00:00"/>
        <d v="2019-03-28T00:00:00"/>
        <d v="2019-03-29T00:00:00"/>
        <d v="2019-03-30T00:00:00"/>
        <d v="2019-03-31T00:00:00"/>
        <d v="2019-04-01T00:00:00"/>
        <d v="2019-04-02T00:00:00"/>
        <d v="2019-04-03T00:00:00"/>
        <d v="2019-04-04T00:00:00"/>
        <d v="2019-04-05T00:00:00"/>
        <d v="2019-04-06T00:00:00"/>
        <d v="2019-04-07T00:00:00"/>
        <d v="2019-04-08T00:00:00"/>
        <d v="2019-04-09T00:00:00"/>
        <d v="2019-04-10T00:00:00"/>
        <d v="2019-04-11T00:00:00"/>
        <d v="2019-04-12T00:00:00"/>
        <d v="2019-04-13T00:00:00"/>
        <d v="2019-04-14T00:00:00"/>
        <d v="2019-04-15T00:00:00"/>
        <d v="2019-04-16T00:00:00"/>
        <d v="2019-04-17T00:00:00"/>
        <d v="2019-04-18T00:00:00"/>
        <d v="2019-04-19T00:00:00"/>
        <d v="2019-04-20T00:00:00"/>
        <d v="2019-04-21T00:00:00"/>
        <d v="2019-04-22T00:00:00"/>
        <d v="2019-04-23T00:00:00"/>
        <d v="2019-04-24T00:00:00"/>
        <d v="2019-04-25T00:00:00"/>
        <d v="2019-04-26T00:00:00"/>
        <d v="2019-04-27T00:00:00"/>
        <d v="2019-04-28T00:00:00"/>
        <d v="2019-04-29T00:00:00"/>
        <d v="2019-04-30T00:00:00"/>
        <d v="2019-05-01T00:00:00"/>
        <d v="2019-05-02T00:00:00"/>
        <d v="2019-05-03T00:00:00"/>
        <d v="2019-05-04T00:00:00"/>
        <d v="2019-05-05T00:00:00"/>
        <d v="2019-05-06T00:00:00"/>
        <d v="2019-05-07T00:00:00"/>
        <d v="2019-05-08T00:00:00"/>
        <d v="2019-05-09T00:00:00"/>
        <d v="2019-05-10T00:00:00"/>
        <d v="2019-05-11T00:00:00"/>
        <d v="2019-05-12T00:00:00"/>
        <d v="2019-05-13T00:00:00"/>
        <d v="2019-05-14T00:00:00"/>
        <d v="2019-05-15T00:00:00"/>
        <d v="2019-05-16T00:00:00"/>
        <d v="2019-05-17T00:00:00"/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</sharedItems>
      <fieldGroup par="6" base="0">
        <rangePr groupBy="months" startDate="2019-01-01T00:00:00" endDate="2020-01-01T00:00:00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20/1/1"/>
        </groupItems>
      </fieldGroup>
    </cacheField>
    <cacheField name="UK" numFmtId="2">
      <sharedItems containsString="0" containsBlank="1" containsNumber="1" minValue="0" maxValue="0.29883574605058094"/>
    </cacheField>
    <cacheField name="France" numFmtId="2">
      <sharedItems containsString="0" containsBlank="1" containsNumber="1" minValue="2.3082698019241635E-2" maxValue="0.33496986350434516"/>
    </cacheField>
    <cacheField name="Germany" numFmtId="2">
      <sharedItems containsString="0" containsBlank="1" containsNumber="1" minValue="0.1124282551895727" maxValue="0.54366743769677073"/>
    </cacheField>
    <cacheField name="Italy" numFmtId="2">
      <sharedItems containsString="0" containsBlank="1" containsNumber="1" minValue="6.8399175146097849E-2" maxValue="0.23031562340652709"/>
    </cacheField>
    <cacheField name="Spain" numFmtId="2">
      <sharedItems containsString="0" containsBlank="1" containsNumber="1" minValue="6.410840850090134E-2" maxValue="0.27853419847056066"/>
    </cacheField>
    <cacheField name="Years" numFmtId="0" databaseField="0">
      <fieldGroup base="0">
        <rangePr groupBy="years" startDate="2019-01-01T00:00:00" endDate="2020-01-01T00:00:00"/>
        <groupItems count="4">
          <s v="&lt;2019/1/1"/>
          <s v="2019"/>
          <s v="2020"/>
          <s v="&gt;2020/1/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Zhu Deng" refreshedDate="44022.872748958333" createdVersion="6" refreshedVersion="6" minRefreshableVersion="3" recordCount="159" xr:uid="{6065BD91-6DA6-DC4E-88D0-8CC3CDBF942E}">
  <cacheSource type="worksheet">
    <worksheetSource ref="AR2:AW368" sheet="Industry"/>
  </cacheSource>
  <cacheFields count="7">
    <cacheField name="Date" numFmtId="0">
      <sharedItems containsNonDate="0" containsDate="1" containsString="0" containsBlank="1" minDate="2020-01-01T00:00:00" maxDate="2020-06-01T00:00:00" count="153"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d v="2020-05-08T00:00:00"/>
        <d v="2020-05-09T00:00:00"/>
        <d v="2020-05-10T00:00:00"/>
        <d v="2020-05-11T00:00:00"/>
        <d v="2020-05-12T00:00:00"/>
        <d v="2020-05-13T00:00:00"/>
        <d v="2020-05-14T00:00:00"/>
        <d v="2020-05-15T00:00:00"/>
        <d v="2020-05-16T00:00:00"/>
        <d v="2020-05-17T00:00:00"/>
        <d v="2020-05-18T00:00:00"/>
        <d v="2020-05-19T00:00:00"/>
        <d v="2020-05-20T00:00:00"/>
        <d v="2020-05-21T00:00:00"/>
        <d v="2020-05-22T00:00:00"/>
        <d v="2020-05-23T00:00:00"/>
        <d v="2020-05-24T00:00:00"/>
        <d v="2020-05-25T00:00:00"/>
        <d v="2020-05-26T00:00:00"/>
        <d v="2020-05-27T00:00:00"/>
        <d v="2020-05-28T00:00:00"/>
        <d v="2020-05-29T00:00:00"/>
        <d v="2020-05-30T00:00:00"/>
        <d v="2020-05-31T00:00:00"/>
        <m/>
      </sharedItems>
      <fieldGroup par="6" base="0">
        <rangePr groupBy="months" startDate="2020-01-01T00:00:00" endDate="2020-06-01T00:00:00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20/6/1"/>
        </groupItems>
      </fieldGroup>
    </cacheField>
    <cacheField name="UK" numFmtId="0">
      <sharedItems containsString="0" containsBlank="1" containsNumber="1" minValue="5.1898646824142372E-2" maxValue="0.32508444671210457"/>
    </cacheField>
    <cacheField name="France" numFmtId="0">
      <sharedItems containsString="0" containsBlank="1" containsNumber="1" minValue="4.3277007523536089E-2" maxValue="0.35184010011245692"/>
    </cacheField>
    <cacheField name="Germany" numFmtId="0">
      <sharedItems containsString="0" containsBlank="1" containsNumber="1" minValue="0.13412076230910241" maxValue="0.72543566922866687"/>
    </cacheField>
    <cacheField name="Italy" numFmtId="0">
      <sharedItems containsString="0" containsBlank="1" containsNumber="1" minValue="6.318440805809257E-2" maxValue="0.20444793802585928"/>
    </cacheField>
    <cacheField name="Spain" numFmtId="0">
      <sharedItems containsString="0" containsBlank="1" containsNumber="1" minValue="6.9330215278612842E-2" maxValue="0.24940419678906431"/>
    </cacheField>
    <cacheField name="Years" numFmtId="0" databaseField="0">
      <fieldGroup base="0">
        <rangePr groupBy="years" startDate="2020-01-01T00:00:00" endDate="2020-06-01T00:00:00"/>
        <groupItems count="3">
          <s v="&lt;2020/1/1"/>
          <s v="2020"/>
          <s v="&gt;2020/6/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Zhu Deng" refreshedDate="44022.872748958333" createdVersion="6" refreshedVersion="6" minRefreshableVersion="3" recordCount="366" xr:uid="{86DE66A0-6BDB-2548-9F25-22C269C121A3}">
  <cacheSource type="worksheet">
    <worksheetSource ref="AJ2:AO368" sheet="Summary_By Countries"/>
  </cacheSource>
  <cacheFields count="7">
    <cacheField name="Date" numFmtId="14">
      <sharedItems containsNonDate="0" containsDate="1" containsString="0" containsBlank="1" minDate="2019-01-01T00:00:00" maxDate="2020-01-01T00:00:00" count="366">
        <d v="2019-01-01T00:00:00"/>
        <d v="2019-01-02T00:00:00"/>
        <d v="2019-01-03T00:00:00"/>
        <d v="2019-01-04T00:00:00"/>
        <d v="2019-01-05T00:00:00"/>
        <d v="2019-01-06T00:00:00"/>
        <d v="2019-01-07T00:00:00"/>
        <d v="2019-01-08T00:00:00"/>
        <d v="2019-01-09T00:00:00"/>
        <d v="2019-01-10T00:00:00"/>
        <d v="2019-01-11T00:00:00"/>
        <d v="2019-01-12T00:00:00"/>
        <d v="2019-01-13T00:00:00"/>
        <d v="2019-01-14T00:00:00"/>
        <d v="2019-01-15T00:00:00"/>
        <d v="2019-01-16T00:00:00"/>
        <d v="2019-01-17T00:00:00"/>
        <d v="2019-01-18T00:00:00"/>
        <d v="2019-01-19T00:00:00"/>
        <d v="2019-01-20T00:00:00"/>
        <d v="2019-01-21T00:00:00"/>
        <d v="2019-01-22T00:00:00"/>
        <d v="2019-01-23T00:00:00"/>
        <d v="2019-01-24T00:00:00"/>
        <d v="2019-01-25T00:00:00"/>
        <d v="2019-01-26T00:00:00"/>
        <d v="2019-01-27T00:00:00"/>
        <d v="2019-01-28T00:00:00"/>
        <d v="2019-01-29T00:00:00"/>
        <d v="2019-01-30T00:00:00"/>
        <d v="2019-01-31T00:00:00"/>
        <d v="2019-02-01T00:00:00"/>
        <d v="2019-02-02T00:00:00"/>
        <d v="2019-02-03T00:00:00"/>
        <d v="2019-02-04T00:00:00"/>
        <d v="2019-02-05T00:00:00"/>
        <d v="2019-02-06T00:00:00"/>
        <d v="2019-02-07T00:00:00"/>
        <d v="2019-02-08T00:00:00"/>
        <d v="2019-02-09T00:00:00"/>
        <d v="2019-02-10T00:00:00"/>
        <d v="2019-02-11T00:00:00"/>
        <d v="2019-02-12T00:00:00"/>
        <d v="2019-02-13T00:00:00"/>
        <d v="2019-02-14T00:00:00"/>
        <d v="2019-02-15T00:00:00"/>
        <d v="2019-02-16T00:00:00"/>
        <d v="2019-02-17T00:00:00"/>
        <d v="2019-02-18T00:00:00"/>
        <d v="2019-02-19T00:00:00"/>
        <d v="2019-02-20T00:00:00"/>
        <d v="2019-02-21T00:00:00"/>
        <d v="2019-02-22T00:00:00"/>
        <d v="2019-02-23T00:00:00"/>
        <d v="2019-02-24T00:00:00"/>
        <d v="2019-02-25T00:00:00"/>
        <d v="2019-02-26T00:00:00"/>
        <d v="2019-02-27T00:00:00"/>
        <d v="2019-02-28T00:00:00"/>
        <m/>
        <d v="2019-03-01T00:00:00"/>
        <d v="2019-03-02T00:00:00"/>
        <d v="2019-03-03T00:00:00"/>
        <d v="2019-03-04T00:00:00"/>
        <d v="2019-03-05T00:00:00"/>
        <d v="2019-03-06T00:00:00"/>
        <d v="2019-03-07T00:00:00"/>
        <d v="2019-03-08T00:00:00"/>
        <d v="2019-03-09T00:00:00"/>
        <d v="2019-03-10T00:00:00"/>
        <d v="2019-03-11T00:00:00"/>
        <d v="2019-03-12T00:00:00"/>
        <d v="2019-03-13T00:00:00"/>
        <d v="2019-03-14T00:00:00"/>
        <d v="2019-03-15T00:00:00"/>
        <d v="2019-03-16T00:00:00"/>
        <d v="2019-03-17T00:00:00"/>
        <d v="2019-03-18T00:00:00"/>
        <d v="2019-03-19T00:00:00"/>
        <d v="2019-03-20T00:00:00"/>
        <d v="2019-03-21T00:00:00"/>
        <d v="2019-03-22T00:00:00"/>
        <d v="2019-03-23T00:00:00"/>
        <d v="2019-03-24T00:00:00"/>
        <d v="2019-03-25T00:00:00"/>
        <d v="2019-03-26T00:00:00"/>
        <d v="2019-03-27T00:00:00"/>
        <d v="2019-03-28T00:00:00"/>
        <d v="2019-03-29T00:00:00"/>
        <d v="2019-03-30T00:00:00"/>
        <d v="2019-03-31T00:00:00"/>
        <d v="2019-04-01T00:00:00"/>
        <d v="2019-04-02T00:00:00"/>
        <d v="2019-04-03T00:00:00"/>
        <d v="2019-04-04T00:00:00"/>
        <d v="2019-04-05T00:00:00"/>
        <d v="2019-04-06T00:00:00"/>
        <d v="2019-04-07T00:00:00"/>
        <d v="2019-04-08T00:00:00"/>
        <d v="2019-04-09T00:00:00"/>
        <d v="2019-04-10T00:00:00"/>
        <d v="2019-04-11T00:00:00"/>
        <d v="2019-04-12T00:00:00"/>
        <d v="2019-04-13T00:00:00"/>
        <d v="2019-04-14T00:00:00"/>
        <d v="2019-04-15T00:00:00"/>
        <d v="2019-04-16T00:00:00"/>
        <d v="2019-04-17T00:00:00"/>
        <d v="2019-04-18T00:00:00"/>
        <d v="2019-04-19T00:00:00"/>
        <d v="2019-04-20T00:00:00"/>
        <d v="2019-04-21T00:00:00"/>
        <d v="2019-04-22T00:00:00"/>
        <d v="2019-04-23T00:00:00"/>
        <d v="2019-04-24T00:00:00"/>
        <d v="2019-04-25T00:00:00"/>
        <d v="2019-04-26T00:00:00"/>
        <d v="2019-04-27T00:00:00"/>
        <d v="2019-04-28T00:00:00"/>
        <d v="2019-04-29T00:00:00"/>
        <d v="2019-04-30T00:00:00"/>
        <d v="2019-05-01T00:00:00"/>
        <d v="2019-05-02T00:00:00"/>
        <d v="2019-05-03T00:00:00"/>
        <d v="2019-05-04T00:00:00"/>
        <d v="2019-05-05T00:00:00"/>
        <d v="2019-05-06T00:00:00"/>
        <d v="2019-05-07T00:00:00"/>
        <d v="2019-05-08T00:00:00"/>
        <d v="2019-05-09T00:00:00"/>
        <d v="2019-05-10T00:00:00"/>
        <d v="2019-05-11T00:00:00"/>
        <d v="2019-05-12T00:00:00"/>
        <d v="2019-05-13T00:00:00"/>
        <d v="2019-05-14T00:00:00"/>
        <d v="2019-05-15T00:00:00"/>
        <d v="2019-05-16T00:00:00"/>
        <d v="2019-05-17T00:00:00"/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</sharedItems>
      <fieldGroup par="6" base="0">
        <rangePr groupBy="months" startDate="2019-01-01T00:00:00" endDate="2020-01-01T00:00:00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20/1/1"/>
        </groupItems>
      </fieldGroup>
    </cacheField>
    <cacheField name="UK" numFmtId="2">
      <sharedItems containsString="0" containsBlank="1" containsNumber="1" minValue="0.31774626703502501" maxValue="1.4789282225211895"/>
    </cacheField>
    <cacheField name="France" numFmtId="2">
      <sharedItems containsString="0" containsBlank="1" containsNumber="1" minValue="0.43099989160256091" maxValue="2.9814911466023521"/>
    </cacheField>
    <cacheField name="Germany" numFmtId="2">
      <sharedItems containsString="0" containsBlank="1" containsNumber="1" minValue="0.92567801636837521" maxValue="3.7584238304467621"/>
    </cacheField>
    <cacheField name="Italy" numFmtId="2">
      <sharedItems containsString="0" containsBlank="1" containsNumber="1" minValue="0.51393937767522779" maxValue="1.3833570492042897"/>
    </cacheField>
    <cacheField name="Spain" numFmtId="2">
      <sharedItems containsString="0" containsBlank="1" containsNumber="1" minValue="0.40393900769268948" maxValue="2.3220629663313481"/>
    </cacheField>
    <cacheField name="Years" numFmtId="0" databaseField="0">
      <fieldGroup base="0">
        <rangePr groupBy="years" startDate="2019-01-01T00:00:00" endDate="2020-01-01T00:00:00"/>
        <groupItems count="4">
          <s v="&lt;2019/1/1"/>
          <s v="2019"/>
          <s v="2020"/>
          <s v="&gt;2020/1/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Zhu Deng" refreshedDate="44022.872749074071" createdVersion="6" refreshedVersion="6" minRefreshableVersion="3" recordCount="366" xr:uid="{0A4BCD6F-8E1D-0A4F-9A16-FF799734B2B5}">
  <cacheSource type="worksheet">
    <worksheetSource ref="B2:K368" sheet="Power"/>
  </cacheSource>
  <cacheFields count="11">
    <cacheField name="Date" numFmtId="14">
      <sharedItems containsNonDate="0" containsDate="1" containsString="0" containsBlank="1" minDate="2019-01-01T00:00:00" maxDate="2020-01-01T00:00:00" count="366">
        <d v="2019-01-01T00:00:00"/>
        <d v="2019-01-02T00:00:00"/>
        <d v="2019-01-03T00:00:00"/>
        <d v="2019-01-04T00:00:00"/>
        <d v="2019-01-05T00:00:00"/>
        <d v="2019-01-06T00:00:00"/>
        <d v="2019-01-07T00:00:00"/>
        <d v="2019-01-08T00:00:00"/>
        <d v="2019-01-09T00:00:00"/>
        <d v="2019-01-10T00:00:00"/>
        <d v="2019-01-11T00:00:00"/>
        <d v="2019-01-12T00:00:00"/>
        <d v="2019-01-13T00:00:00"/>
        <d v="2019-01-14T00:00:00"/>
        <d v="2019-01-15T00:00:00"/>
        <d v="2019-01-16T00:00:00"/>
        <d v="2019-01-17T00:00:00"/>
        <d v="2019-01-18T00:00:00"/>
        <d v="2019-01-19T00:00:00"/>
        <d v="2019-01-20T00:00:00"/>
        <d v="2019-01-21T00:00:00"/>
        <d v="2019-01-22T00:00:00"/>
        <d v="2019-01-23T00:00:00"/>
        <d v="2019-01-24T00:00:00"/>
        <d v="2019-01-25T00:00:00"/>
        <d v="2019-01-26T00:00:00"/>
        <d v="2019-01-27T00:00:00"/>
        <d v="2019-01-28T00:00:00"/>
        <d v="2019-01-29T00:00:00"/>
        <d v="2019-01-30T00:00:00"/>
        <d v="2019-01-31T00:00:00"/>
        <d v="2019-02-01T00:00:00"/>
        <d v="2019-02-02T00:00:00"/>
        <d v="2019-02-03T00:00:00"/>
        <d v="2019-02-04T00:00:00"/>
        <d v="2019-02-05T00:00:00"/>
        <d v="2019-02-06T00:00:00"/>
        <d v="2019-02-07T00:00:00"/>
        <d v="2019-02-08T00:00:00"/>
        <d v="2019-02-09T00:00:00"/>
        <d v="2019-02-10T00:00:00"/>
        <d v="2019-02-11T00:00:00"/>
        <d v="2019-02-12T00:00:00"/>
        <d v="2019-02-13T00:00:00"/>
        <d v="2019-02-14T00:00:00"/>
        <d v="2019-02-15T00:00:00"/>
        <d v="2019-02-16T00:00:00"/>
        <d v="2019-02-17T00:00:00"/>
        <d v="2019-02-18T00:00:00"/>
        <d v="2019-02-19T00:00:00"/>
        <d v="2019-02-20T00:00:00"/>
        <d v="2019-02-21T00:00:00"/>
        <d v="2019-02-22T00:00:00"/>
        <d v="2019-02-23T00:00:00"/>
        <d v="2019-02-24T00:00:00"/>
        <d v="2019-02-25T00:00:00"/>
        <d v="2019-02-26T00:00:00"/>
        <d v="2019-02-27T00:00:00"/>
        <d v="2019-02-28T00:00:00"/>
        <m/>
        <d v="2019-03-01T00:00:00"/>
        <d v="2019-03-02T00:00:00"/>
        <d v="2019-03-03T00:00:00"/>
        <d v="2019-03-04T00:00:00"/>
        <d v="2019-03-05T00:00:00"/>
        <d v="2019-03-06T00:00:00"/>
        <d v="2019-03-07T00:00:00"/>
        <d v="2019-03-08T00:00:00"/>
        <d v="2019-03-09T00:00:00"/>
        <d v="2019-03-10T00:00:00"/>
        <d v="2019-03-11T00:00:00"/>
        <d v="2019-03-12T00:00:00"/>
        <d v="2019-03-13T00:00:00"/>
        <d v="2019-03-14T00:00:00"/>
        <d v="2019-03-15T00:00:00"/>
        <d v="2019-03-16T00:00:00"/>
        <d v="2019-03-17T00:00:00"/>
        <d v="2019-03-18T00:00:00"/>
        <d v="2019-03-19T00:00:00"/>
        <d v="2019-03-20T00:00:00"/>
        <d v="2019-03-21T00:00:00"/>
        <d v="2019-03-22T00:00:00"/>
        <d v="2019-03-23T00:00:00"/>
        <d v="2019-03-24T00:00:00"/>
        <d v="2019-03-25T00:00:00"/>
        <d v="2019-03-26T00:00:00"/>
        <d v="2019-03-27T00:00:00"/>
        <d v="2019-03-28T00:00:00"/>
        <d v="2019-03-29T00:00:00"/>
        <d v="2019-03-30T00:00:00"/>
        <d v="2019-03-31T00:00:00"/>
        <d v="2019-04-01T00:00:00"/>
        <d v="2019-04-02T00:00:00"/>
        <d v="2019-04-03T00:00:00"/>
        <d v="2019-04-04T00:00:00"/>
        <d v="2019-04-05T00:00:00"/>
        <d v="2019-04-06T00:00:00"/>
        <d v="2019-04-07T00:00:00"/>
        <d v="2019-04-08T00:00:00"/>
        <d v="2019-04-09T00:00:00"/>
        <d v="2019-04-10T00:00:00"/>
        <d v="2019-04-11T00:00:00"/>
        <d v="2019-04-12T00:00:00"/>
        <d v="2019-04-13T00:00:00"/>
        <d v="2019-04-14T00:00:00"/>
        <d v="2019-04-15T00:00:00"/>
        <d v="2019-04-16T00:00:00"/>
        <d v="2019-04-17T00:00:00"/>
        <d v="2019-04-18T00:00:00"/>
        <d v="2019-04-19T00:00:00"/>
        <d v="2019-04-20T00:00:00"/>
        <d v="2019-04-21T00:00:00"/>
        <d v="2019-04-22T00:00:00"/>
        <d v="2019-04-23T00:00:00"/>
        <d v="2019-04-24T00:00:00"/>
        <d v="2019-04-25T00:00:00"/>
        <d v="2019-04-26T00:00:00"/>
        <d v="2019-04-27T00:00:00"/>
        <d v="2019-04-28T00:00:00"/>
        <d v="2019-04-29T00:00:00"/>
        <d v="2019-04-30T00:00:00"/>
        <d v="2019-05-01T00:00:00"/>
        <d v="2019-05-02T00:00:00"/>
        <d v="2019-05-03T00:00:00"/>
        <d v="2019-05-04T00:00:00"/>
        <d v="2019-05-05T00:00:00"/>
        <d v="2019-05-06T00:00:00"/>
        <d v="2019-05-07T00:00:00"/>
        <d v="2019-05-08T00:00:00"/>
        <d v="2019-05-09T00:00:00"/>
        <d v="2019-05-10T00:00:00"/>
        <d v="2019-05-11T00:00:00"/>
        <d v="2019-05-12T00:00:00"/>
        <d v="2019-05-13T00:00:00"/>
        <d v="2019-05-14T00:00:00"/>
        <d v="2019-05-15T00:00:00"/>
        <d v="2019-05-16T00:00:00"/>
        <d v="2019-05-17T00:00:00"/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</sharedItems>
      <fieldGroup par="10" base="0">
        <rangePr groupBy="months" startDate="2019-01-01T00:00:00" endDate="2020-01-01T00:00:00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20/1/1"/>
        </groupItems>
      </fieldGroup>
    </cacheField>
    <cacheField name="China" numFmtId="2">
      <sharedItems containsString="0" containsBlank="1" containsNumber="1" minValue="9.16113907139116" maxValue="16.093344601577996"/>
    </cacheField>
    <cacheField name="India" numFmtId="2">
      <sharedItems containsString="0" containsBlank="1" containsNumber="1" minValue="2.4112594356687795" maxValue="4.0830659777324669"/>
    </cacheField>
    <cacheField name="US" numFmtId="2">
      <sharedItems containsString="0" containsBlank="1" containsNumber="1" minValue="3.0800251645014081" maxValue="7.3699368915703527"/>
    </cacheField>
    <cacheField name="EU" numFmtId="2">
      <sharedItems containsString="0" containsBlank="1" containsNumber="1" minValue="1.2867747855248994" maxValue="4.822028302950585"/>
    </cacheField>
    <cacheField name="Russia" numFmtId="2">
      <sharedItems containsString="0" containsBlank="1" containsNumber="1" minValue="1.8764941885611948" maxValue="2.6404524302077084"/>
    </cacheField>
    <cacheField name="Japan" numFmtId="2">
      <sharedItems containsString="0" containsBlank="1" containsNumber="1" minValue="0.86372349871347309" maxValue="2.1002305684087528"/>
    </cacheField>
    <cacheField name="Brazil" numFmtId="2">
      <sharedItems containsString="0" containsBlank="1" containsNumber="1" minValue="7.841318161709257E-2" maxValue="0.27359381846833386"/>
    </cacheField>
    <cacheField name="ROW" numFmtId="2">
      <sharedItems containsString="0" containsBlank="1" containsNumber="1" minValue="8.1890940147804017" maxValue="12.161437686508606"/>
    </cacheField>
    <cacheField name="World" numFmtId="2">
      <sharedItems containsString="0" containsBlank="1" containsNumber="1" minValue="31.315300556332325" maxValue="46.029555039180806"/>
    </cacheField>
    <cacheField name="Years" numFmtId="0" databaseField="0">
      <fieldGroup base="0">
        <rangePr groupBy="years" startDate="2019-01-01T00:00:00" endDate="2020-01-01T00:00:00"/>
        <groupItems count="4">
          <s v="&lt;2019/1/1"/>
          <s v="2019"/>
          <s v="2020"/>
          <s v="&gt;2020/1/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Zhu Deng" refreshedDate="44022.872749189817" createdVersion="6" refreshedVersion="6" minRefreshableVersion="3" recordCount="366" xr:uid="{FF8FEC98-4CDF-7D43-B02B-E8F44CA906FD}">
  <cacheSource type="worksheet">
    <worksheetSource ref="M2:V368" sheet="Power"/>
  </cacheSource>
  <cacheFields count="11">
    <cacheField name="Date" numFmtId="0">
      <sharedItems containsNonDate="0" containsDate="1" containsString="0" containsBlank="1" minDate="2020-01-01T00:00:00" maxDate="2020-06-01T00:00:00" count="153"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d v="2020-05-08T00:00:00"/>
        <d v="2020-05-09T00:00:00"/>
        <d v="2020-05-10T00:00:00"/>
        <d v="2020-05-11T00:00:00"/>
        <d v="2020-05-12T00:00:00"/>
        <d v="2020-05-13T00:00:00"/>
        <d v="2020-05-14T00:00:00"/>
        <d v="2020-05-15T00:00:00"/>
        <d v="2020-05-16T00:00:00"/>
        <d v="2020-05-17T00:00:00"/>
        <d v="2020-05-18T00:00:00"/>
        <d v="2020-05-19T00:00:00"/>
        <d v="2020-05-20T00:00:00"/>
        <d v="2020-05-21T00:00:00"/>
        <d v="2020-05-22T00:00:00"/>
        <d v="2020-05-23T00:00:00"/>
        <d v="2020-05-24T00:00:00"/>
        <d v="2020-05-25T00:00:00"/>
        <d v="2020-05-26T00:00:00"/>
        <d v="2020-05-27T00:00:00"/>
        <d v="2020-05-28T00:00:00"/>
        <d v="2020-05-29T00:00:00"/>
        <d v="2020-05-30T00:00:00"/>
        <d v="2020-05-31T00:00:00"/>
        <m/>
      </sharedItems>
      <fieldGroup par="10" base="0">
        <rangePr groupBy="months" startDate="2020-01-01T00:00:00" endDate="2020-06-01T00:00:00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20/6/1"/>
        </groupItems>
      </fieldGroup>
    </cacheField>
    <cacheField name="China" numFmtId="0">
      <sharedItems containsString="0" containsBlank="1" containsNumber="1" minValue="9.1418158504010929" maxValue="16.194791511775851"/>
    </cacheField>
    <cacheField name="India" numFmtId="0">
      <sharedItems containsString="0" containsBlank="1" containsNumber="1" minValue="2.3852920263615776" maxValue="3.8394669475649028"/>
    </cacheField>
    <cacheField name="US" numFmtId="0">
      <sharedItems containsString="0" containsBlank="1" containsNumber="1" minValue="3.2066019228049969" maxValue="5.9852164024324432"/>
    </cacheField>
    <cacheField name="EU" numFmtId="0">
      <sharedItems containsString="0" containsBlank="1" containsNumber="1" minValue="1.004701177980361" maxValue="4.6106569771431589"/>
    </cacheField>
    <cacheField name="Russia" numFmtId="0">
      <sharedItems containsString="0" containsBlank="1" containsNumber="1" minValue="1.7934535836361227" maxValue="2.5263654748435638"/>
    </cacheField>
    <cacheField name="Japan" numFmtId="0">
      <sharedItems containsString="0" containsBlank="1" containsNumber="1" minValue="0.82402285683779863" maxValue="2.0301712151426612"/>
    </cacheField>
    <cacheField name="Brazil" numFmtId="0">
      <sharedItems containsString="0" containsBlank="1" containsNumber="1" minValue="9.205025668093475E-2" maxValue="0.25654747463853111"/>
    </cacheField>
    <cacheField name="ROW" numFmtId="0">
      <sharedItems containsString="0" containsBlank="1" containsNumber="1" minValue="7.7067401521184262" maxValue="12.086231393552437"/>
    </cacheField>
    <cacheField name="World" numFmtId="0">
      <sharedItems containsString="0" containsBlank="1" containsNumber="1" minValue="29.102965456400021" maxValue="43.478838664359344"/>
    </cacheField>
    <cacheField name="Years" numFmtId="0" databaseField="0">
      <fieldGroup base="0">
        <rangePr groupBy="years" startDate="2020-01-01T00:00:00" endDate="2020-06-01T00:00:00"/>
        <groupItems count="3">
          <s v="&lt;2020/1/1"/>
          <s v="2020"/>
          <s v="&gt;2020/6/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Zhu Deng" refreshedDate="44022.872749305556" createdVersion="6" refreshedVersion="6" minRefreshableVersion="3" recordCount="366" xr:uid="{B48970DE-DCEF-9046-8C1A-618E50EC3ADA}">
  <cacheSource type="worksheet">
    <worksheetSource ref="B2:I368" sheet="Summary_By Sector"/>
  </cacheSource>
  <cacheFields count="9">
    <cacheField name="Date" numFmtId="14">
      <sharedItems containsNonDate="0" containsDate="1" containsString="0" containsBlank="1" minDate="2019-01-01T00:00:00" maxDate="2020-01-01T00:00:00" count="366">
        <d v="2019-01-01T00:00:00"/>
        <d v="2019-01-02T00:00:00"/>
        <d v="2019-01-03T00:00:00"/>
        <d v="2019-01-04T00:00:00"/>
        <d v="2019-01-05T00:00:00"/>
        <d v="2019-01-06T00:00:00"/>
        <d v="2019-01-07T00:00:00"/>
        <d v="2019-01-08T00:00:00"/>
        <d v="2019-01-09T00:00:00"/>
        <d v="2019-01-10T00:00:00"/>
        <d v="2019-01-11T00:00:00"/>
        <d v="2019-01-12T00:00:00"/>
        <d v="2019-01-13T00:00:00"/>
        <d v="2019-01-14T00:00:00"/>
        <d v="2019-01-15T00:00:00"/>
        <d v="2019-01-16T00:00:00"/>
        <d v="2019-01-17T00:00:00"/>
        <d v="2019-01-18T00:00:00"/>
        <d v="2019-01-19T00:00:00"/>
        <d v="2019-01-20T00:00:00"/>
        <d v="2019-01-21T00:00:00"/>
        <d v="2019-01-22T00:00:00"/>
        <d v="2019-01-23T00:00:00"/>
        <d v="2019-01-24T00:00:00"/>
        <d v="2019-01-25T00:00:00"/>
        <d v="2019-01-26T00:00:00"/>
        <d v="2019-01-27T00:00:00"/>
        <d v="2019-01-28T00:00:00"/>
        <d v="2019-01-29T00:00:00"/>
        <d v="2019-01-30T00:00:00"/>
        <d v="2019-01-31T00:00:00"/>
        <d v="2019-02-01T00:00:00"/>
        <d v="2019-02-02T00:00:00"/>
        <d v="2019-02-03T00:00:00"/>
        <d v="2019-02-04T00:00:00"/>
        <d v="2019-02-05T00:00:00"/>
        <d v="2019-02-06T00:00:00"/>
        <d v="2019-02-07T00:00:00"/>
        <d v="2019-02-08T00:00:00"/>
        <d v="2019-02-09T00:00:00"/>
        <d v="2019-02-10T00:00:00"/>
        <d v="2019-02-11T00:00:00"/>
        <d v="2019-02-12T00:00:00"/>
        <d v="2019-02-13T00:00:00"/>
        <d v="2019-02-14T00:00:00"/>
        <d v="2019-02-15T00:00:00"/>
        <d v="2019-02-16T00:00:00"/>
        <d v="2019-02-17T00:00:00"/>
        <d v="2019-02-18T00:00:00"/>
        <d v="2019-02-19T00:00:00"/>
        <d v="2019-02-20T00:00:00"/>
        <d v="2019-02-21T00:00:00"/>
        <d v="2019-02-22T00:00:00"/>
        <d v="2019-02-23T00:00:00"/>
        <d v="2019-02-24T00:00:00"/>
        <d v="2019-02-25T00:00:00"/>
        <d v="2019-02-26T00:00:00"/>
        <d v="2019-02-27T00:00:00"/>
        <d v="2019-02-28T00:00:00"/>
        <m/>
        <d v="2019-03-01T00:00:00"/>
        <d v="2019-03-02T00:00:00"/>
        <d v="2019-03-03T00:00:00"/>
        <d v="2019-03-04T00:00:00"/>
        <d v="2019-03-05T00:00:00"/>
        <d v="2019-03-06T00:00:00"/>
        <d v="2019-03-07T00:00:00"/>
        <d v="2019-03-08T00:00:00"/>
        <d v="2019-03-09T00:00:00"/>
        <d v="2019-03-10T00:00:00"/>
        <d v="2019-03-11T00:00:00"/>
        <d v="2019-03-12T00:00:00"/>
        <d v="2019-03-13T00:00:00"/>
        <d v="2019-03-14T00:00:00"/>
        <d v="2019-03-15T00:00:00"/>
        <d v="2019-03-16T00:00:00"/>
        <d v="2019-03-17T00:00:00"/>
        <d v="2019-03-18T00:00:00"/>
        <d v="2019-03-19T00:00:00"/>
        <d v="2019-03-20T00:00:00"/>
        <d v="2019-03-21T00:00:00"/>
        <d v="2019-03-22T00:00:00"/>
        <d v="2019-03-23T00:00:00"/>
        <d v="2019-03-24T00:00:00"/>
        <d v="2019-03-25T00:00:00"/>
        <d v="2019-03-26T00:00:00"/>
        <d v="2019-03-27T00:00:00"/>
        <d v="2019-03-28T00:00:00"/>
        <d v="2019-03-29T00:00:00"/>
        <d v="2019-03-30T00:00:00"/>
        <d v="2019-03-31T00:00:00"/>
        <d v="2019-04-01T00:00:00"/>
        <d v="2019-04-02T00:00:00"/>
        <d v="2019-04-03T00:00:00"/>
        <d v="2019-04-04T00:00:00"/>
        <d v="2019-04-05T00:00:00"/>
        <d v="2019-04-06T00:00:00"/>
        <d v="2019-04-07T00:00:00"/>
        <d v="2019-04-08T00:00:00"/>
        <d v="2019-04-09T00:00:00"/>
        <d v="2019-04-10T00:00:00"/>
        <d v="2019-04-11T00:00:00"/>
        <d v="2019-04-12T00:00:00"/>
        <d v="2019-04-13T00:00:00"/>
        <d v="2019-04-14T00:00:00"/>
        <d v="2019-04-15T00:00:00"/>
        <d v="2019-04-16T00:00:00"/>
        <d v="2019-04-17T00:00:00"/>
        <d v="2019-04-18T00:00:00"/>
        <d v="2019-04-19T00:00:00"/>
        <d v="2019-04-20T00:00:00"/>
        <d v="2019-04-21T00:00:00"/>
        <d v="2019-04-22T00:00:00"/>
        <d v="2019-04-23T00:00:00"/>
        <d v="2019-04-24T00:00:00"/>
        <d v="2019-04-25T00:00:00"/>
        <d v="2019-04-26T00:00:00"/>
        <d v="2019-04-27T00:00:00"/>
        <d v="2019-04-28T00:00:00"/>
        <d v="2019-04-29T00:00:00"/>
        <d v="2019-04-30T00:00:00"/>
        <d v="2019-05-01T00:00:00"/>
        <d v="2019-05-02T00:00:00"/>
        <d v="2019-05-03T00:00:00"/>
        <d v="2019-05-04T00:00:00"/>
        <d v="2019-05-05T00:00:00"/>
        <d v="2019-05-06T00:00:00"/>
        <d v="2019-05-07T00:00:00"/>
        <d v="2019-05-08T00:00:00"/>
        <d v="2019-05-09T00:00:00"/>
        <d v="2019-05-10T00:00:00"/>
        <d v="2019-05-11T00:00:00"/>
        <d v="2019-05-12T00:00:00"/>
        <d v="2019-05-13T00:00:00"/>
        <d v="2019-05-14T00:00:00"/>
        <d v="2019-05-15T00:00:00"/>
        <d v="2019-05-16T00:00:00"/>
        <d v="2019-05-17T00:00:00"/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</sharedItems>
      <fieldGroup par="8" base="0">
        <rangePr groupBy="months" startDate="2019-01-01T00:00:00" endDate="2020-01-01T00:00:00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20/1/1"/>
        </groupItems>
      </fieldGroup>
    </cacheField>
    <cacheField name="Power" numFmtId="2">
      <sharedItems containsString="0" containsBlank="1" containsNumber="1" minValue="31.315300556332325" maxValue="46.029555039180806"/>
    </cacheField>
    <cacheField name="Ground Transport" numFmtId="2">
      <sharedItems containsString="0" containsBlank="1" containsNumber="1" minValue="12.523481486990788" maxValue="20.830084592965516"/>
    </cacheField>
    <cacheField name="Industry" numFmtId="2">
      <sharedItems containsString="0" containsBlank="1" containsNumber="1" minValue="20.084903314129235" maxValue="31.917398847611665"/>
    </cacheField>
    <cacheField name="Residential" numFmtId="2">
      <sharedItems containsString="0" containsBlank="1" containsNumber="1" minValue="4.76261427105511" maxValue="18.583600413612064"/>
    </cacheField>
    <cacheField name="Aviation" numFmtId="2">
      <sharedItems containsString="0" containsBlank="1" containsNumber="1" minValue="1.7850303905184828" maxValue="2.9055462378050683"/>
    </cacheField>
    <cacheField name="International Shipping" numFmtId="2">
      <sharedItems containsString="0" containsBlank="1" containsNumber="1" minValue="1.9683864397260273" maxValue="1.9683864397260273"/>
    </cacheField>
    <cacheField name="Globe" numFmtId="2">
      <sharedItems containsString="0" containsBlank="1" containsNumber="1" minValue="82.483177532110489" maxValue="115.86305969359034"/>
    </cacheField>
    <cacheField name="Years" numFmtId="0" databaseField="0">
      <fieldGroup base="0">
        <rangePr groupBy="years" startDate="2019-01-01T00:00:00" endDate="2020-01-01T00:00:00"/>
        <groupItems count="4">
          <s v="&lt;2019/1/1"/>
          <s v="2019"/>
          <s v="2020"/>
          <s v="&gt;2020/1/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Zhu Deng" refreshedDate="44022.872749421294" createdVersion="6" refreshedVersion="6" minRefreshableVersion="3" recordCount="159" xr:uid="{C39D93F8-56FB-C04F-8E98-D3FA54FCB7B1}">
  <cacheSource type="worksheet">
    <worksheetSource ref="K2:R368" sheet="Summary_By Sector"/>
  </cacheSource>
  <cacheFields count="9">
    <cacheField name="Date" numFmtId="0">
      <sharedItems containsNonDate="0" containsDate="1" containsString="0" containsBlank="1" minDate="2020-01-01T00:00:00" maxDate="2020-06-01T00:00:00" count="153"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d v="2020-05-08T00:00:00"/>
        <d v="2020-05-09T00:00:00"/>
        <d v="2020-05-10T00:00:00"/>
        <d v="2020-05-11T00:00:00"/>
        <d v="2020-05-12T00:00:00"/>
        <d v="2020-05-13T00:00:00"/>
        <d v="2020-05-14T00:00:00"/>
        <d v="2020-05-15T00:00:00"/>
        <d v="2020-05-16T00:00:00"/>
        <d v="2020-05-17T00:00:00"/>
        <d v="2020-05-18T00:00:00"/>
        <d v="2020-05-19T00:00:00"/>
        <d v="2020-05-20T00:00:00"/>
        <d v="2020-05-21T00:00:00"/>
        <d v="2020-05-22T00:00:00"/>
        <d v="2020-05-23T00:00:00"/>
        <d v="2020-05-24T00:00:00"/>
        <d v="2020-05-25T00:00:00"/>
        <d v="2020-05-26T00:00:00"/>
        <d v="2020-05-27T00:00:00"/>
        <d v="2020-05-28T00:00:00"/>
        <d v="2020-05-29T00:00:00"/>
        <d v="2020-05-30T00:00:00"/>
        <d v="2020-05-31T00:00:00"/>
        <m/>
      </sharedItems>
      <fieldGroup par="8" base="0">
        <rangePr groupBy="months" startDate="2020-01-01T00:00:00" endDate="2020-06-01T00:00:00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20/6/1"/>
        </groupItems>
      </fieldGroup>
    </cacheField>
    <cacheField name="Power" numFmtId="0">
      <sharedItems containsString="0" containsBlank="1" containsNumber="1" minValue="29.102965456400021" maxValue="43.478838664359344"/>
    </cacheField>
    <cacheField name="Ground Transport" numFmtId="0">
      <sharedItems containsString="0" containsBlank="1" containsNumber="1" minValue="6.479977782611579" maxValue="20.192538293177744"/>
    </cacheField>
    <cacheField name="Industry" numFmtId="0">
      <sharedItems containsString="0" containsBlank="1" containsNumber="1" minValue="19.320610880334662" maxValue="28.13406845847646"/>
    </cacheField>
    <cacheField name="Residential" numFmtId="0">
      <sharedItems containsString="0" containsBlank="1" containsNumber="1" minValue="5.5036708975527526" maxValue="18.135857274057386"/>
    </cacheField>
    <cacheField name="Aviation" numFmtId="0">
      <sharedItems containsString="0" containsBlank="1" containsNumber="1" minValue="0.49306731401339771" maxValue="2.7030561298467024"/>
    </cacheField>
    <cacheField name="International Shipping" numFmtId="0">
      <sharedItems containsString="0" containsBlank="1" containsNumber="1" minValue="1.6823468124655647" maxValue="1.6823468124655647"/>
    </cacheField>
    <cacheField name="Globe" numFmtId="0">
      <sharedItems containsString="0" containsBlank="1" containsNumber="1" minValue="70.606826996030762" maxValue="109.79298862313306"/>
    </cacheField>
    <cacheField name="Years" numFmtId="0" databaseField="0">
      <fieldGroup base="0">
        <rangePr groupBy="years" startDate="2020-01-01T00:00:00" endDate="2020-06-01T00:00:00"/>
        <groupItems count="3">
          <s v="&lt;2020/1/1"/>
          <s v="2020"/>
          <s v="&gt;2020/6/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9">
  <r>
    <x v="0"/>
    <n v="0.85804319432439757"/>
    <n v="0.83778550057358081"/>
    <n v="1.8382362345538619"/>
    <n v="0.8071227925954948"/>
    <n v="0.54918740352258577"/>
  </r>
  <r>
    <x v="1"/>
    <n v="0.83789183510759102"/>
    <n v="0.99763815665443034"/>
    <n v="2.0489548018619854"/>
    <n v="0.96201673590409797"/>
    <n v="0.75699296757293344"/>
  </r>
  <r>
    <x v="2"/>
    <n v="0.85818209088005082"/>
    <n v="0.90267247438614484"/>
    <n v="1.6826935334014865"/>
    <n v="1.0012111058135127"/>
    <n v="0.75752298914102978"/>
  </r>
  <r>
    <x v="3"/>
    <n v="0.85506806536153401"/>
    <n v="0.89398909906267188"/>
    <n v="1.606333978754515"/>
    <n v="0.89946590789207692"/>
    <n v="0.62456120273142968"/>
  </r>
  <r>
    <x v="4"/>
    <n v="0.75075786244964859"/>
    <n v="0.89895957231562984"/>
    <n v="1.7616254654188424"/>
    <n v="0.80252337610187363"/>
    <n v="0.59216602365464388"/>
  </r>
  <r>
    <x v="5"/>
    <n v="0.9121336623924472"/>
    <n v="1.0640327582533267"/>
    <n v="2.1728029426766482"/>
    <n v="0.87938886601050514"/>
    <n v="0.58109845342932431"/>
  </r>
  <r>
    <x v="6"/>
    <n v="0.88304506333448773"/>
    <n v="1.0126121418771656"/>
    <n v="2.415570287216203"/>
    <n v="1.1590163081257827"/>
    <n v="0.85497151764509505"/>
  </r>
  <r>
    <x v="7"/>
    <n v="1.0636679731877365"/>
    <n v="0.96137017338539787"/>
    <n v="2.4202601440074378"/>
    <n v="1.1898337004802022"/>
    <n v="0.83311226446779829"/>
  </r>
  <r>
    <x v="8"/>
    <n v="1.0926072170511518"/>
    <n v="0.85222269253187699"/>
    <n v="2.0377778428182554"/>
    <n v="1.1995529640267604"/>
    <n v="0.76755152925307879"/>
  </r>
  <r>
    <x v="9"/>
    <n v="1.0831796224134798"/>
    <n v="0.96414846882452832"/>
    <n v="2.0897348534607891"/>
    <n v="1.1905752328143391"/>
    <n v="0.77947887173033958"/>
  </r>
  <r>
    <x v="10"/>
    <n v="0.73362342418195003"/>
    <n v="0.90825322881512038"/>
    <n v="1.9977978337851721"/>
    <n v="1.0116235107655247"/>
    <n v="0.70558897154340572"/>
  </r>
  <r>
    <x v="11"/>
    <n v="0.78378684786584096"/>
    <n v="0.74123034348222516"/>
    <n v="1.5838545949067651"/>
    <n v="0.91327872323043224"/>
    <n v="0.63283399443661537"/>
  </r>
  <r>
    <x v="12"/>
    <n v="0.9458148789912576"/>
    <n v="0.99225294097004946"/>
    <n v="2.2632232074105785"/>
    <n v="1.2133581641465789"/>
    <n v="0.8506822818399945"/>
  </r>
  <r>
    <x v="13"/>
    <n v="0.92378748322742332"/>
    <n v="0.83731165910163652"/>
    <n v="1.7411103426132128"/>
    <n v="1.2834493453893672"/>
    <n v="0.70282452918835359"/>
  </r>
  <r>
    <x v="14"/>
    <n v="0.89990175666862937"/>
    <n v="0.90605148227307353"/>
    <n v="1.7250952148600889"/>
    <n v="1.2365143886271432"/>
    <n v="0.72969754788147179"/>
  </r>
  <r>
    <x v="15"/>
    <n v="0.8957081146254926"/>
    <n v="0.92173310537220021"/>
    <n v="2.1836225938621232"/>
    <n v="1.1892668635751249"/>
    <n v="0.71247670469022339"/>
  </r>
  <r>
    <x v="16"/>
    <n v="0.98206722822810522"/>
    <n v="0.98798310492354757"/>
    <n v="2.2606227518162965"/>
    <n v="1.1850289503404505"/>
    <n v="0.74192541210379281"/>
  </r>
  <r>
    <x v="17"/>
    <n v="0.99806558780406873"/>
    <n v="1.0367427572928887"/>
    <n v="2.0767189703850089"/>
    <n v="0.99451414337668864"/>
    <n v="0.60856597417957536"/>
  </r>
  <r>
    <x v="18"/>
    <n v="1.0536390591460605"/>
    <n v="0.95640029263818416"/>
    <n v="2.0476413081723428"/>
    <n v="0.91084234406031339"/>
    <n v="0.48996682641741396"/>
  </r>
  <r>
    <x v="19"/>
    <n v="1.3910659403206824"/>
    <n v="1.1302425086684109"/>
    <n v="2.9222247307859788"/>
    <n v="1.2299404487381789"/>
    <n v="0.71486555123549755"/>
  </r>
  <r>
    <x v="20"/>
    <n v="1.4449643093091744"/>
    <n v="1.1533160322677269"/>
    <n v="2.8988047929263567"/>
    <n v="1.2871730979211098"/>
    <n v="0.77192023229535811"/>
  </r>
  <r>
    <x v="21"/>
    <n v="1.3933328186086227"/>
    <n v="1.1531465730868948"/>
    <n v="3.116187806814644"/>
    <n v="1.2359227022947561"/>
    <n v="0.81647394460455036"/>
  </r>
  <r>
    <x v="22"/>
    <n v="1.3645918978180702"/>
    <n v="1.1337678374328928"/>
    <n v="3.16888525410321"/>
    <n v="1.2673661413905719"/>
    <n v="0.95979172613530706"/>
  </r>
  <r>
    <x v="23"/>
    <n v="1.37361321238024"/>
    <n v="1.1173566260322925"/>
    <n v="3.1504235556433007"/>
    <n v="1.2985187172509258"/>
    <n v="0.95992273168921527"/>
  </r>
  <r>
    <x v="24"/>
    <n v="0.99941949987921808"/>
    <n v="1.0347717823395173"/>
    <n v="2.6868873341628743"/>
    <n v="1.0252564958906765"/>
    <n v="0.73378702485544578"/>
  </r>
  <r>
    <x v="25"/>
    <n v="0.86516004375146538"/>
    <n v="0.9294631905268953"/>
    <n v="2.1322862652939305"/>
    <n v="0.92378573033246891"/>
    <n v="0.56243604069670949"/>
  </r>
  <r>
    <x v="26"/>
    <n v="1.0253095081265005"/>
    <n v="0.95399074628604374"/>
    <n v="2.2235611818356791"/>
    <n v="1.1243804952566847"/>
    <n v="0.74799264205876792"/>
  </r>
  <r>
    <x v="27"/>
    <n v="1.019071974666881"/>
    <n v="1.0165199409494039"/>
    <n v="1.8730654876281692"/>
    <n v="1.1054234116505248"/>
    <n v="0.72376388008833992"/>
  </r>
  <r>
    <x v="28"/>
    <n v="0.92289549236416923"/>
    <n v="0.93973627590860409"/>
    <n v="1.9337391669708131"/>
    <n v="1.0516871626232325"/>
    <n v="0.71843105718799394"/>
  </r>
  <r>
    <x v="29"/>
    <n v="0.87779871876098958"/>
    <n v="0.97806575570820331"/>
    <n v="1.7822485553419281"/>
    <n v="1.1385000979630939"/>
    <n v="0.70925507015566813"/>
  </r>
  <r>
    <x v="30"/>
    <n v="0.80541511282637113"/>
    <n v="0.84876905681755099"/>
    <n v="1.4675405377911634"/>
    <n v="1.0754468116419669"/>
    <n v="0.68870168809590437"/>
  </r>
  <r>
    <x v="31"/>
    <n v="0.75589902865405711"/>
    <n v="0.70432061959199488"/>
    <n v="1.2875758608542738"/>
    <n v="1.0012441156016456"/>
    <n v="0.54424022138916828"/>
  </r>
  <r>
    <x v="32"/>
    <n v="0.87337950378154516"/>
    <n v="0.62946450703699852"/>
    <n v="1.3810381695192215"/>
    <n v="0.79646784828467698"/>
    <n v="0.46873191182700891"/>
  </r>
  <r>
    <x v="33"/>
    <n v="0.90425472865908318"/>
    <n v="0.81000795343025112"/>
    <n v="1.8206310784196071"/>
    <n v="1.0131892990918285"/>
    <n v="0.74941651871620019"/>
  </r>
  <r>
    <x v="34"/>
    <n v="1.0133024943709157"/>
    <n v="0.98501651050704819"/>
    <n v="2.0675822996082491"/>
    <n v="0.97026834285639618"/>
    <n v="0.70904175227079058"/>
  </r>
  <r>
    <x v="35"/>
    <n v="1.2958449791050592"/>
    <n v="1.109758009237815"/>
    <n v="2.7011317916214534"/>
    <n v="1.0620958188271361"/>
    <n v="0.74986443717807327"/>
  </r>
  <r>
    <x v="36"/>
    <n v="1.371499725908105"/>
    <n v="1.1131208960420649"/>
    <n v="3.0001894796615431"/>
    <n v="1.1050999100886583"/>
    <n v="0.80220838062964506"/>
  </r>
  <r>
    <x v="37"/>
    <n v="1.0878026151856988"/>
    <n v="1.1336260003664882"/>
    <n v="2.8332884341169819"/>
    <n v="1.1780697743456752"/>
    <n v="0.82646283894888295"/>
  </r>
  <r>
    <x v="38"/>
    <n v="0.81053095283291221"/>
    <n v="0.90133597836016099"/>
    <n v="1.9879204323001796"/>
    <n v="1.0446039990624107"/>
    <n v="0.67764260411748201"/>
  </r>
  <r>
    <x v="39"/>
    <n v="0.77107522951766139"/>
    <n v="0.65531929800376709"/>
    <n v="1.2393501560886484"/>
    <n v="0.88088200577427955"/>
    <n v="0.5374695188252071"/>
  </r>
  <r>
    <x v="40"/>
    <n v="0.93975942655408939"/>
    <n v="0.752726910339091"/>
    <n v="1.5907417119830589"/>
    <n v="1.0107201180621501"/>
    <n v="0.6747073237173653"/>
  </r>
  <r>
    <x v="41"/>
    <n v="0.97141035078258364"/>
    <n v="0.86043655155189824"/>
    <n v="1.7379849109067786"/>
    <n v="0.95414161102342965"/>
    <n v="0.79375706837279814"/>
  </r>
  <r>
    <x v="42"/>
    <n v="1.0638149688645171"/>
    <n v="1.0982672891533183"/>
    <n v="1.8648088300866714"/>
    <n v="1.0724010667159967"/>
    <n v="0.8420072238750349"/>
  </r>
  <r>
    <x v="43"/>
    <n v="1.0752767390469218"/>
    <n v="1.1035433538131481"/>
    <n v="2.2309006600890919"/>
    <n v="1.1477977306664979"/>
    <n v="0.76548403146407407"/>
  </r>
  <r>
    <x v="44"/>
    <n v="1.0908017096930869"/>
    <n v="1.0593433226140081"/>
    <n v="2.4544617963288653"/>
    <n v="1.01957176702581"/>
    <n v="0.82156683759745908"/>
  </r>
  <r>
    <x v="45"/>
    <n v="0.79035078414420046"/>
    <n v="0.73518787586925605"/>
    <n v="1.5006979469077852"/>
    <n v="0.8889726031026528"/>
    <n v="0.61959636968320486"/>
  </r>
  <r>
    <x v="46"/>
    <n v="0.76587269839451122"/>
    <n v="0.61249112229405545"/>
    <n v="1.0951194223341407"/>
    <n v="0.83670015990809365"/>
    <n v="0.49007713630810379"/>
  </r>
  <r>
    <x v="47"/>
    <n v="0.90526550753761437"/>
    <n v="0.86089757892183016"/>
    <n v="1.700176390991327"/>
    <n v="1.1452673781290696"/>
    <n v="0.72388027503446728"/>
  </r>
  <r>
    <x v="48"/>
    <n v="0.94639709365957914"/>
    <n v="0.89277268156369738"/>
    <n v="1.6881272298754122"/>
    <n v="1.0888498308767121"/>
    <n v="0.77767665084833493"/>
  </r>
  <r>
    <x v="49"/>
    <n v="1.0913763193738366"/>
    <n v="1.0143961116447111"/>
    <n v="1.9287177167223775"/>
    <n v="1.101266755353264"/>
    <n v="0.80871675820577682"/>
  </r>
  <r>
    <x v="50"/>
    <n v="0.93347039086704087"/>
    <n v="1.0059854974956774"/>
    <n v="1.8561084882829866"/>
    <n v="1.0626623390089298"/>
    <n v="0.803946673431578"/>
  </r>
  <r>
    <x v="51"/>
    <n v="0.88790113082425481"/>
    <n v="1.0313477083615201"/>
    <n v="1.6793131362324643"/>
    <n v="1.1166330009916001"/>
    <n v="0.77923317222359723"/>
  </r>
  <r>
    <x v="52"/>
    <n v="0.78332664855725798"/>
    <n v="0.75609353708480043"/>
    <n v="1.3483601351182875"/>
    <n v="0.89999673937024438"/>
    <n v="0.64386919368984596"/>
  </r>
  <r>
    <x v="53"/>
    <n v="0.79776273060339054"/>
    <n v="0.65315653604354429"/>
    <n v="1.2165225551423215"/>
    <n v="0.73833990191996268"/>
    <n v="0.55234205956416349"/>
  </r>
  <r>
    <x v="54"/>
    <n v="1.0381645389169396"/>
    <n v="0.83453563599722658"/>
    <n v="1.7393573285269837"/>
    <n v="0.95304269430338528"/>
    <n v="0.73437311422665086"/>
  </r>
  <r>
    <x v="55"/>
    <n v="1.1075010165761923"/>
    <n v="0.91263028180379968"/>
    <n v="1.7795125989854044"/>
    <n v="0.97463937834966496"/>
    <n v="0.62566049151112013"/>
  </r>
  <r>
    <x v="56"/>
    <n v="1.1057616899712235"/>
    <n v="1.1148345330071601"/>
    <n v="2.3657594319673181"/>
    <n v="0.96856811938663334"/>
    <n v="0.65377397732106979"/>
  </r>
  <r>
    <x v="57"/>
    <n v="1.2262655791849855"/>
    <n v="1.0978691654559822"/>
    <n v="2.559851583755461"/>
    <n v="1.0249070084468812"/>
    <n v="0.65971692894796574"/>
  </r>
  <r>
    <x v="58"/>
    <n v="1.1435764628491532"/>
    <n v="1.0740020193165831"/>
    <n v="2.2350223957762925"/>
    <n v="0.96020178266265777"/>
    <n v="0.65503536768332804"/>
  </r>
  <r>
    <x v="59"/>
    <n v="0.83162403441799282"/>
    <n v="0.72901698425646533"/>
    <n v="1.4241736457430203"/>
    <n v="0.89835256627043747"/>
    <n v="0.48021063203795394"/>
  </r>
  <r>
    <x v="60"/>
    <n v="0.73264872432640415"/>
    <n v="0.68142093968028616"/>
    <n v="1.2706538563126901"/>
    <n v="0.68173569325871763"/>
    <n v="0.42514458274444134"/>
  </r>
  <r>
    <x v="61"/>
    <n v="1.1129254221443867"/>
    <n v="1.0387376767816299"/>
    <n v="2.4059160168529719"/>
    <n v="0.99966003399770409"/>
    <n v="0.57773382013342889"/>
  </r>
  <r>
    <x v="62"/>
    <n v="1.1755563791006312"/>
    <n v="1.0828639884097577"/>
    <n v="2.6934703399226603"/>
    <n v="0.94491493453778008"/>
    <n v="0.60154205210981815"/>
  </r>
  <r>
    <x v="63"/>
    <n v="1.4289293179237821"/>
    <n v="1.0297587350411042"/>
    <n v="2.7558885653438505"/>
    <n v="1.0184671900700186"/>
    <n v="0.61923524686496145"/>
  </r>
  <r>
    <x v="64"/>
    <n v="1.3472834696268154"/>
    <n v="1.0011837949111222"/>
    <n v="2.4560944421077262"/>
    <n v="1.0196207661487606"/>
    <n v="0.59000106877348535"/>
  </r>
  <r>
    <x v="65"/>
    <n v="1.2686459355354276"/>
    <n v="1.0545560594615071"/>
    <n v="2.2038460470129126"/>
    <n v="0.93905679402377429"/>
    <n v="0.61887018106362401"/>
  </r>
  <r>
    <x v="66"/>
    <n v="0.88689119671841066"/>
    <n v="0.89796182602444286"/>
    <n v="1.8915039219530194"/>
    <n v="0.81961275717551918"/>
    <n v="0.55219398430438871"/>
  </r>
  <r>
    <x v="67"/>
    <n v="0.70149324127133228"/>
    <n v="0.6492997273115747"/>
    <n v="1.3498936589943578"/>
    <n v="0.66265557665289276"/>
    <n v="0.48315544252814341"/>
  </r>
  <r>
    <x v="68"/>
    <n v="0.96383786899220669"/>
    <n v="0.96479231323179115"/>
    <n v="2.1786129192429828"/>
    <n v="0.98221942829010223"/>
    <n v="0.65577806067712818"/>
  </r>
  <r>
    <x v="69"/>
    <n v="0.82484784037282632"/>
    <n v="0.82865042083968743"/>
    <n v="1.7360177549837366"/>
    <n v="0.93412729672122907"/>
    <n v="0.63536939402434556"/>
  </r>
  <r>
    <x v="70"/>
    <n v="0.8727414366058418"/>
    <n v="0.7931379049079621"/>
    <n v="1.5213128023589044"/>
    <n v="0.88311383880123406"/>
    <n v="0.66050910623531889"/>
  </r>
  <r>
    <x v="71"/>
    <n v="0.88048968432727481"/>
    <n v="0.81987351829089605"/>
    <n v="1.4185391415833881"/>
    <n v="0.78562659149630587"/>
    <n v="0.64796393883411341"/>
  </r>
  <r>
    <x v="72"/>
    <n v="1.1846554960383022"/>
    <n v="0.90415349539209289"/>
    <n v="1.5961887241113963"/>
    <n v="0.73421684218298178"/>
    <n v="0.61430361416265444"/>
  </r>
  <r>
    <x v="73"/>
    <n v="0.80063872633360156"/>
    <n v="0.84909323713157814"/>
    <n v="1.6838756455902106"/>
    <n v="0.68168993673202238"/>
    <n v="0.47971202653809802"/>
  </r>
  <r>
    <x v="74"/>
    <n v="0.7806818709055976"/>
    <n v="0.58965382052402437"/>
    <n v="1.2225660404746608"/>
    <n v="0.5820604421449973"/>
    <n v="0.42677857779186146"/>
  </r>
  <r>
    <x v="75"/>
    <n v="1.0214681440412958"/>
    <n v="0.92037816192581479"/>
    <n v="1.9980313107971095"/>
    <n v="0.74655245510336743"/>
    <n v="0.4975283297730777"/>
  </r>
  <r>
    <x v="76"/>
    <n v="0.86424738213010499"/>
    <n v="0.8506202424663718"/>
    <n v="1.9737624643217964"/>
    <n v="0.74774787350541438"/>
    <n v="0.45195160354735514"/>
  </r>
  <r>
    <x v="77"/>
    <n v="0.98425945077152965"/>
    <n v="0.65836540035437729"/>
    <n v="1.7543687707393198"/>
    <n v="0.71100688113728561"/>
    <n v="0.43240126305173643"/>
  </r>
  <r>
    <x v="78"/>
    <n v="1.2609307322541392"/>
    <n v="0.6482356784635297"/>
    <n v="1.9896271337342657"/>
    <n v="0.6949472304104336"/>
    <n v="0.43599611000888877"/>
  </r>
  <r>
    <x v="79"/>
    <n v="1.0148181465411388"/>
    <n v="0.52754143451668867"/>
    <n v="1.8655035157962307"/>
    <n v="0.69959874913974485"/>
    <n v="0.45810744657869451"/>
  </r>
  <r>
    <x v="80"/>
    <n v="0.71768481296059417"/>
    <n v="0.53353713127910107"/>
    <n v="1.3700612728794597"/>
    <n v="0.59854925657335256"/>
    <n v="0.44874200244179058"/>
  </r>
  <r>
    <x v="81"/>
    <n v="0.7084242816030637"/>
    <n v="0.50003757971261986"/>
    <n v="1.3033740511243241"/>
    <n v="0.54077202021027049"/>
    <n v="0.43455514111729671"/>
  </r>
  <r>
    <x v="82"/>
    <n v="0.79904759237028666"/>
    <n v="0.60378873608139438"/>
    <n v="1.6856132171873761"/>
    <n v="0.78104027367575535"/>
    <n v="0.47821023634764892"/>
  </r>
  <r>
    <x v="83"/>
    <n v="0.66632077974611748"/>
    <n v="0.64810086978262638"/>
    <n v="1.799681898906929"/>
    <n v="0.79723757163750009"/>
    <n v="0.47929443361878921"/>
  </r>
  <r>
    <x v="84"/>
    <n v="0.7914843688912383"/>
    <n v="0.65519407892697989"/>
    <n v="1.8244084756155781"/>
    <n v="0.87421604971183164"/>
    <n v="0.49068906144598545"/>
  </r>
  <r>
    <x v="85"/>
    <n v="0.91508737131724061"/>
    <n v="0.66013848327452984"/>
    <n v="1.7584701337922428"/>
    <n v="0.83750454854495349"/>
    <n v="0.45283299845405467"/>
  </r>
  <r>
    <x v="86"/>
    <n v="0.8290888083033785"/>
    <n v="0.61946156092723126"/>
    <n v="1.6112006433037478"/>
    <n v="0.77076922492969313"/>
    <n v="0.49247995985059684"/>
  </r>
  <r>
    <x v="87"/>
    <n v="0.64185342266914258"/>
    <n v="0.51234074666328733"/>
    <n v="1.2456369927815827"/>
    <n v="0.65094211625870835"/>
    <n v="0.43672230202520101"/>
  </r>
  <r>
    <x v="88"/>
    <n v="0.59287248832693262"/>
    <n v="0.52810986309001129"/>
    <n v="1.2527477574988211"/>
    <n v="0.59928638852909688"/>
    <n v="0.39873812882868265"/>
  </r>
  <r>
    <x v="89"/>
    <n v="0.81699617315924744"/>
    <n v="0.64208658054969281"/>
    <n v="1.9110564982114282"/>
    <n v="0.75010616434333777"/>
    <n v="0.4900998734634337"/>
  </r>
  <r>
    <x v="90"/>
    <n v="0.89995210470032139"/>
    <n v="0.68147717425074639"/>
    <n v="2.0541645298388587"/>
    <n v="0.80613374677280747"/>
    <n v="0.51181665679418453"/>
  </r>
  <r>
    <x v="91"/>
    <n v="0.94276226206739944"/>
    <n v="0.88456337543927066"/>
    <n v="1.9868387605083626"/>
    <n v="0.7968255335693657"/>
    <n v="0.4691524445410305"/>
  </r>
  <r>
    <x v="92"/>
    <n v="0.71783553411492362"/>
    <n v="0.74110962942784009"/>
    <n v="1.7318534385099538"/>
    <n v="0.7952141632035109"/>
    <n v="0.47186472200517521"/>
  </r>
  <r>
    <x v="93"/>
    <n v="0.8863461578052052"/>
    <n v="0.65421500104948516"/>
    <n v="1.6440966316068693"/>
    <n v="0.73503266571327541"/>
    <n v="0.47461748923896963"/>
  </r>
  <r>
    <x v="94"/>
    <n v="0.67636276648034677"/>
    <n v="0.49011952000060999"/>
    <n v="1.478604873031591"/>
    <n v="0.62263486080803809"/>
    <n v="0.39929721346761937"/>
  </r>
  <r>
    <x v="95"/>
    <n v="0.44420473232184782"/>
    <n v="0.38276495825843826"/>
    <n v="0.9965585984578158"/>
    <n v="0.51449885331937195"/>
    <n v="0.3710971764163824"/>
  </r>
  <r>
    <x v="96"/>
    <n v="0.54442260228236949"/>
    <n v="0.45619868280440562"/>
    <n v="1.1324182576308222"/>
    <n v="0.63303666601393882"/>
    <n v="0.44705758439447191"/>
  </r>
  <r>
    <x v="97"/>
    <n v="0.76035448565425201"/>
    <n v="0.44804437296312599"/>
    <n v="1.4468211593344649"/>
    <n v="0.63584791089538972"/>
    <n v="0.44566154157527049"/>
  </r>
  <r>
    <x v="98"/>
    <n v="0.76717628746193745"/>
    <n v="0.41771216766503211"/>
    <n v="1.4351126251933617"/>
    <n v="0.64593227752244464"/>
    <n v="0.4440511776907794"/>
  </r>
  <r>
    <x v="99"/>
    <n v="0.75104866634915435"/>
    <n v="0.41324162723019797"/>
    <n v="1.5000548681283008"/>
    <n v="0.63442720834448518"/>
    <n v="0.45072381782973742"/>
  </r>
  <r>
    <x v="100"/>
    <n v="0.5971534105172972"/>
    <n v="0.41193617390000165"/>
    <n v="1.1324334474002866"/>
    <n v="0.61196967368420319"/>
    <n v="0.41452029562523196"/>
  </r>
  <r>
    <x v="101"/>
    <n v="0.50627565135110708"/>
    <n v="0.3886904826463452"/>
    <n v="1.1384562980481381"/>
    <n v="0.58271946305892419"/>
    <n v="0.38177373409443888"/>
  </r>
  <r>
    <x v="102"/>
    <n v="0.53591055613926486"/>
    <n v="0.34658346040329524"/>
    <n v="0.88826198053065653"/>
    <n v="0.48205477228899202"/>
    <n v="0.37613742886143225"/>
  </r>
  <r>
    <x v="103"/>
    <n v="0.53355747304238632"/>
    <n v="0.38722445071045886"/>
    <n v="0.99875234558274939"/>
    <n v="0.44310207005044855"/>
    <n v="0.42265532339494138"/>
  </r>
  <r>
    <x v="104"/>
    <n v="0.76413071326663495"/>
    <n v="0.53817905179835801"/>
    <n v="1.5118037576771279"/>
    <n v="0.63354305954002632"/>
    <n v="0.39442297350442418"/>
  </r>
  <r>
    <x v="105"/>
    <n v="0.70296768547622879"/>
    <n v="0.49007828304972118"/>
    <n v="1.395140027149302"/>
    <n v="0.6423168946593224"/>
    <n v="0.40665543769129969"/>
  </r>
  <r>
    <x v="106"/>
    <n v="0.69860757813919916"/>
    <n v="0.42696278922338754"/>
    <n v="1.4053952608963454"/>
    <n v="0.68665790604558374"/>
    <n v="0.3696507614804731"/>
  </r>
  <r>
    <x v="107"/>
    <n v="0.64369928016174083"/>
    <n v="0.42464022551056513"/>
    <n v="1.4489570281601771"/>
    <n v="0.64296453217479688"/>
    <n v="0.36759819693366047"/>
  </r>
  <r>
    <x v="108"/>
    <n v="0.70954078088807038"/>
    <n v="0.39456045941596329"/>
    <n v="1.1219198058945603"/>
    <n v="0.55570010890817068"/>
    <n v="0.35375645673187023"/>
  </r>
  <r>
    <x v="109"/>
    <n v="0.53745418060437666"/>
    <n v="0.3766101014438476"/>
    <n v="1.0145332712825417"/>
    <n v="0.45114682354504598"/>
    <n v="0.34822739282198312"/>
  </r>
  <r>
    <x v="110"/>
    <n v="0.60093703273848431"/>
    <n v="0.42800213571552997"/>
    <n v="1.1884019260282341"/>
    <n v="0.65324725167338782"/>
    <n v="0.37306902942003412"/>
  </r>
  <r>
    <x v="111"/>
    <n v="0.59303327465422662"/>
    <n v="0.45077280026788924"/>
    <n v="1.1179187103678332"/>
    <n v="0.72061712381063026"/>
    <n v="0.38740860482890793"/>
  </r>
  <r>
    <x v="112"/>
    <n v="0.62349789632835428"/>
    <n v="0.43433027984211281"/>
    <n v="1.0964545708954057"/>
    <n v="0.67842906452664997"/>
    <n v="0.38942524988878552"/>
  </r>
  <r>
    <x v="113"/>
    <n v="0.70966131508246255"/>
    <n v="0.4224372302606017"/>
    <n v="1.3825535292832531"/>
    <n v="0.63640623965788812"/>
    <n v="0.37612140183256881"/>
  </r>
  <r>
    <x v="114"/>
    <n v="0.73707963852293867"/>
    <n v="0.42614026647561809"/>
    <n v="1.2594709597553444"/>
    <n v="0.6327943976938385"/>
    <n v="0.39132427151598642"/>
  </r>
  <r>
    <x v="115"/>
    <n v="0.64232547572260856"/>
    <n v="0.39784630411181698"/>
    <n v="1.1798529684973686"/>
    <n v="0.4790363149419099"/>
    <n v="0.36309842833101158"/>
  </r>
  <r>
    <x v="116"/>
    <n v="0.58271062166873011"/>
    <n v="0.36375017543077176"/>
    <n v="1.132559301172775"/>
    <n v="0.49083144289891467"/>
    <n v="0.35084847269725156"/>
  </r>
  <r>
    <x v="117"/>
    <n v="0.76405165235317363"/>
    <n v="0.5068032238312109"/>
    <n v="1.5346613920075847"/>
    <n v="0.61833592997820719"/>
    <n v="0.40056557322224895"/>
  </r>
  <r>
    <x v="118"/>
    <n v="0.8639374997329774"/>
    <n v="0.54681077640583486"/>
    <n v="1.678823206252634"/>
    <n v="0.61170350398962103"/>
    <n v="0.3829040422198568"/>
  </r>
  <r>
    <x v="119"/>
    <n v="0.76297865778922702"/>
    <n v="0.48992339122954737"/>
    <n v="1.6704554181636568"/>
    <n v="0.57276613843231328"/>
    <n v="0.36468814960544987"/>
  </r>
  <r>
    <x v="120"/>
    <n v="0.68817380376669146"/>
    <n v="0.51537260370498994"/>
    <n v="1.3782857359953413"/>
    <n v="0.59250267763882025"/>
    <n v="0.35340676732174037"/>
  </r>
  <r>
    <x v="121"/>
    <n v="0.74465715181647074"/>
    <n v="0.3639627178724984"/>
    <n v="1.0632165969691165"/>
    <n v="0.42315365547011724"/>
    <n v="0.28214777921978995"/>
  </r>
  <r>
    <x v="122"/>
    <n v="0.68336762015570618"/>
    <n v="0.41765011649966893"/>
    <n v="1.2198276403678292"/>
    <n v="0.47045366841910508"/>
    <n v="0.32787282193467743"/>
  </r>
  <r>
    <x v="123"/>
    <n v="0.71768775903496707"/>
    <n v="0.32554682918788441"/>
    <n v="1.0609959817477417"/>
    <n v="0.42765220010638433"/>
    <n v="0.32507537224995275"/>
  </r>
  <r>
    <x v="124"/>
    <n v="0.72579862904511938"/>
    <n v="0.44724565948538414"/>
    <n v="1.6598946671119834"/>
    <n v="0.61676366795987192"/>
    <n v="0.36269340124215826"/>
  </r>
  <r>
    <x v="125"/>
    <n v="0.67579098228987999"/>
    <n v="0.53353064123265981"/>
    <n v="1.6985086253200619"/>
    <n v="0.61860621082484279"/>
    <n v="0.37599166383350086"/>
  </r>
  <r>
    <x v="126"/>
    <n v="0.74434800103810583"/>
    <n v="0.53703317765336855"/>
    <n v="1.6210369956209516"/>
    <n v="0.61356414287668315"/>
    <n v="0.39752481649827232"/>
  </r>
  <r>
    <x v="127"/>
    <n v="0.74310472543878903"/>
    <n v="0.53077195173429592"/>
    <n v="1.6072546033741197"/>
    <n v="0.58740700378855781"/>
    <n v="0.3813205093869434"/>
  </r>
  <r>
    <x v="128"/>
    <n v="0.64905964594273868"/>
    <n v="0.31194700824113436"/>
    <n v="1.5352309908092816"/>
    <n v="0.62425981642472839"/>
    <n v="0.38714519785175838"/>
  </r>
  <r>
    <x v="129"/>
    <n v="0.61605154096977788"/>
    <n v="0.3220318798534878"/>
    <n v="1.2111998002495921"/>
    <n v="0.53868825935338072"/>
    <n v="0.37720255692261673"/>
  </r>
  <r>
    <x v="130"/>
    <n v="0.52216896624777542"/>
    <n v="0.28543623986910382"/>
    <n v="0.97150540217034853"/>
    <n v="0.44993498630898593"/>
    <n v="0.34676744780722757"/>
  </r>
  <r>
    <x v="131"/>
    <n v="0.72532325942886688"/>
    <n v="0.57898285275569439"/>
    <n v="1.426379780100534"/>
    <n v="0.60389484282447969"/>
    <n v="0.40720946791608575"/>
  </r>
  <r>
    <x v="132"/>
    <n v="0.79396593230757218"/>
    <n v="0.78026545232523448"/>
    <n v="1.7224929448700796"/>
    <n v="0.60541710509707125"/>
    <n v="0.46395255283806836"/>
  </r>
  <r>
    <x v="133"/>
    <n v="0.81088520136740705"/>
    <n v="0.86367460079373359"/>
    <n v="1.9406896949900636"/>
    <n v="0.63958420750555889"/>
    <n v="0.45579145853427616"/>
  </r>
  <r>
    <x v="134"/>
    <n v="0.80781420632833956"/>
    <n v="0.69277682320160006"/>
    <n v="1.8130686704408576"/>
    <n v="0.58148038256142431"/>
    <n v="0.45533077589487825"/>
  </r>
  <r>
    <x v="135"/>
    <n v="0.7506255443913562"/>
    <n v="0.66923826454710234"/>
    <n v="1.6211354505407318"/>
    <n v="0.62218562809613875"/>
    <n v="0.43153430303059737"/>
  </r>
  <r>
    <x v="136"/>
    <n v="0.60966634881996462"/>
    <n v="0.48840559293362606"/>
    <n v="1.2375260637157333"/>
    <n v="0.53222559148102688"/>
    <n v="0.36661424212550109"/>
  </r>
  <r>
    <x v="137"/>
    <n v="0.54176599894702826"/>
    <n v="0.38909545732873202"/>
    <n v="1.0555459777285237"/>
    <n v="0.42095824423384226"/>
    <n v="0.34667200494075973"/>
  </r>
  <r>
    <x v="138"/>
    <n v="0.60715068979214504"/>
    <n v="0.54853770163919557"/>
    <n v="1.3245083182496944"/>
    <n v="0.62603270991491577"/>
    <n v="0.45088890756746403"/>
  </r>
  <r>
    <x v="139"/>
    <n v="0.63991657904068644"/>
    <n v="0.68603217849137099"/>
    <n v="1.4222936534020787"/>
    <n v="0.66050464791397057"/>
    <n v="0.4508267898908665"/>
  </r>
  <r>
    <x v="140"/>
    <n v="0.62607359530138873"/>
    <n v="0.7698505505340586"/>
    <n v="1.6294750825471263"/>
    <n v="0.62914224364480253"/>
    <n v="0.44853627879223867"/>
  </r>
  <r>
    <x v="141"/>
    <n v="0.63730930759430837"/>
    <n v="0.43466454838952695"/>
    <n v="1.0043444423400762"/>
    <n v="0.53767508816737308"/>
    <n v="0.45055350352036028"/>
  </r>
  <r>
    <x v="142"/>
    <n v="0.57010748188741611"/>
    <n v="0.44096302975313378"/>
    <n v="1.06108382332522"/>
    <n v="0.52668280728473948"/>
    <n v="0.46011961280208946"/>
  </r>
  <r>
    <x v="143"/>
    <n v="0.52104334718675394"/>
    <n v="0.45044005660502806"/>
    <n v="1.062794980360438"/>
    <n v="0.50298422254104647"/>
    <n v="0.37661362906898971"/>
  </r>
  <r>
    <x v="144"/>
    <n v="0.43072481968127962"/>
    <n v="0.4067297579525308"/>
    <n v="1.0188595250336538"/>
    <n v="0.42779846302638319"/>
    <n v="0.31354145952381374"/>
  </r>
  <r>
    <x v="145"/>
    <n v="0.54750329592389846"/>
    <n v="0.64878989491854089"/>
    <n v="1.3828385289308098"/>
    <n v="0.57017008739789377"/>
    <n v="0.45923996280540019"/>
  </r>
  <r>
    <x v="146"/>
    <n v="0.68574144231941747"/>
    <n v="0.67659937352112454"/>
    <n v="1.7060334353443303"/>
    <n v="0.62599934136026636"/>
    <n v="0.43433656745099841"/>
  </r>
  <r>
    <x v="147"/>
    <n v="0.76167382930905192"/>
    <n v="0.70020065101631856"/>
    <n v="1.4780498625623788"/>
    <n v="0.61434052097846137"/>
    <n v="0.46449027462281162"/>
  </r>
  <r>
    <x v="148"/>
    <n v="0.6535913490798545"/>
    <n v="0.61619745786951685"/>
    <n v="1.4053487117071639"/>
    <n v="0.61749317770830248"/>
    <n v="0.48571423681536524"/>
  </r>
  <r>
    <x v="149"/>
    <n v="0.62720776472459039"/>
    <n v="0.64079533821616619"/>
    <n v="1.4313273750454611"/>
    <n v="0.6911006446163076"/>
    <n v="0.52613464106524088"/>
  </r>
  <r>
    <x v="150"/>
    <n v="0.54437447335920019"/>
    <n v="0.48084429833250675"/>
    <n v="1.0577082069292754"/>
    <n v="0.63120452848337083"/>
    <n v="0.41427730574376864"/>
  </r>
  <r>
    <x v="151"/>
    <n v="0.49804629604663336"/>
    <n v="0.39386842533226613"/>
    <n v="0.93927771268810856"/>
    <n v="0.53910330524856753"/>
    <n v="0.40029601496362915"/>
  </r>
  <r>
    <x v="152"/>
    <m/>
    <m/>
    <m/>
    <m/>
    <m/>
  </r>
  <r>
    <x v="152"/>
    <m/>
    <m/>
    <m/>
    <m/>
    <m/>
  </r>
  <r>
    <x v="152"/>
    <m/>
    <m/>
    <m/>
    <m/>
    <m/>
  </r>
  <r>
    <x v="152"/>
    <m/>
    <m/>
    <m/>
    <m/>
    <m/>
  </r>
  <r>
    <x v="152"/>
    <m/>
    <m/>
    <m/>
    <m/>
    <m/>
  </r>
  <r>
    <x v="152"/>
    <m/>
    <m/>
    <m/>
    <m/>
    <m/>
  </r>
  <r>
    <x v="152"/>
    <m/>
    <m/>
    <m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66">
  <r>
    <x v="0"/>
    <n v="0.187670006619509"/>
    <n v="5.6334868730603956E-2"/>
    <n v="0.34219467324393793"/>
    <n v="0.16284660674943896"/>
    <n v="0.14501871164702604"/>
  </r>
  <r>
    <x v="1"/>
    <n v="0.42042170466093753"/>
    <n v="0.14124985904702336"/>
    <n v="0.61508466176164722"/>
    <n v="0.22607778165956965"/>
    <n v="0.17118451176331587"/>
  </r>
  <r>
    <x v="2"/>
    <n v="0.45827265624528413"/>
    <n v="0.13966867051177939"/>
    <n v="1.163281882399045"/>
    <n v="0.24883307170264785"/>
    <n v="0.24206933068611855"/>
  </r>
  <r>
    <x v="3"/>
    <n v="0.41459709561910207"/>
    <n v="0.15118989236842578"/>
    <n v="0.98442941756331381"/>
    <n v="0.29001984180710583"/>
    <n v="0.2548920973863944"/>
  </r>
  <r>
    <x v="4"/>
    <n v="0.35358904537225294"/>
    <n v="0.15658329205570509"/>
    <n v="0.82428270953749805"/>
    <n v="0.24711845584440056"/>
    <n v="0.1961702729478671"/>
  </r>
  <r>
    <x v="5"/>
    <n v="0.3468913300086725"/>
    <n v="0.14991193647574907"/>
    <n v="0.963150709486991"/>
    <n v="0.21505683864932079"/>
    <n v="0.14966980100303789"/>
  </r>
  <r>
    <x v="6"/>
    <n v="0.23704864509748758"/>
    <n v="0.15370627836186856"/>
    <n v="1.1026441958946596"/>
    <n v="0.35099196489285162"/>
    <n v="0.22231006383422258"/>
  </r>
  <r>
    <x v="7"/>
    <n v="0.24558465701510632"/>
    <n v="0.15745222115230062"/>
    <n v="0.62609015729895579"/>
    <n v="0.42070217020853556"/>
    <n v="0.26685043913885415"/>
  </r>
  <r>
    <x v="8"/>
    <n v="0.41589660553964047"/>
    <n v="0.15717603925828941"/>
    <n v="0.91573362694471394"/>
    <n v="0.39471290394969305"/>
    <n v="0.21215474867728604"/>
  </r>
  <r>
    <x v="9"/>
    <n v="0.48421159592422963"/>
    <n v="0.17138252998150411"/>
    <n v="1.2881024532412253"/>
    <n v="0.37451290958843592"/>
    <n v="0.23022649011433147"/>
  </r>
  <r>
    <x v="10"/>
    <n v="0.37995777817741322"/>
    <n v="0.17530398894870933"/>
    <n v="1.1292870752923705"/>
    <n v="0.44767429789340313"/>
    <n v="0.25652058990182552"/>
  </r>
  <r>
    <x v="11"/>
    <n v="0.16185036585433085"/>
    <n v="0.1433395645814495"/>
    <n v="0.68625346628040329"/>
    <n v="0.27682890293198442"/>
    <n v="0.18140719430408053"/>
  </r>
  <r>
    <x v="12"/>
    <n v="0.1349709385670709"/>
    <n v="6.3013708383016218E-2"/>
    <n v="0.36949119981017431"/>
    <n v="0.23632528401680278"/>
    <n v="0.17192938495046567"/>
  </r>
  <r>
    <x v="13"/>
    <n v="0.38263194602040729"/>
    <n v="0.17062675235430877"/>
    <n v="0.70261315620663145"/>
    <n v="0.3799373598590165"/>
    <n v="0.28013987557447312"/>
  </r>
  <r>
    <x v="14"/>
    <n v="0.25862679116037668"/>
    <n v="0.16830820197991742"/>
    <n v="0.81235051453578233"/>
    <n v="0.35912434861771847"/>
    <n v="0.30707952384429121"/>
  </r>
  <r>
    <x v="15"/>
    <n v="0.34714841503068011"/>
    <n v="0.16678133036955822"/>
    <n v="0.86520066818298624"/>
    <n v="0.39108681878128809"/>
    <n v="0.33614899651886576"/>
  </r>
  <r>
    <x v="16"/>
    <n v="0.32294373768883011"/>
    <n v="0.17436411354447182"/>
    <n v="0.94178287532478056"/>
    <n v="0.41168256576568529"/>
    <n v="0.31451321702805929"/>
  </r>
  <r>
    <x v="17"/>
    <n v="0.36161116479389721"/>
    <n v="0.18639560219330981"/>
    <n v="1.3327692656481276"/>
    <n v="0.40571341038373432"/>
    <n v="0.3255630047350328"/>
  </r>
  <r>
    <x v="18"/>
    <n v="0.37100936435036846"/>
    <n v="0.17212829049518555"/>
    <n v="1.1814516903183299"/>
    <n v="0.34267802713898465"/>
    <n v="0.23113506896209465"/>
  </r>
  <r>
    <x v="19"/>
    <n v="0.35402131243372692"/>
    <n v="0.16933307688480759"/>
    <n v="1.1866128159372231"/>
    <n v="0.28256638794593797"/>
    <n v="0.18215037142523482"/>
  </r>
  <r>
    <x v="20"/>
    <n v="0.39377162927430942"/>
    <n v="0.18040805327399523"/>
    <n v="1.3794476761391001"/>
    <n v="0.48007402826567108"/>
    <n v="0.2860852666388547"/>
  </r>
  <r>
    <x v="21"/>
    <n v="0.46311971536464219"/>
    <n v="0.18609037299135656"/>
    <n v="1.3437007278506055"/>
    <n v="0.47054716103060656"/>
    <n v="0.25378652857337874"/>
  </r>
  <r>
    <x v="22"/>
    <n v="0.49371757294352997"/>
    <n v="0.18847033410335667"/>
    <n v="1.4057466435181878"/>
    <n v="0.41889827740820013"/>
    <n v="0.18052423864872383"/>
  </r>
  <r>
    <x v="23"/>
    <n v="0.50460259889015868"/>
    <n v="0.19451658486560475"/>
    <n v="1.3931676811421219"/>
    <n v="0.46692525327409451"/>
    <n v="0.21042804510516191"/>
  </r>
  <r>
    <x v="24"/>
    <n v="0.30575058153564499"/>
    <n v="0.18668949825128528"/>
    <n v="1.3360985546829405"/>
    <n v="0.37752707676155417"/>
    <n v="0.23430072655973441"/>
  </r>
  <r>
    <x v="25"/>
    <n v="0.1712537636103042"/>
    <n v="0.14831187132974713"/>
    <n v="0.93093722940754031"/>
    <n v="0.26911513399354337"/>
    <n v="0.18298458427116043"/>
  </r>
  <r>
    <x v="26"/>
    <n v="0.159823971516281"/>
    <n v="6.7904602409500261E-2"/>
    <n v="0.69686826817645697"/>
    <n v="0.24495296994275162"/>
    <n v="9.076789624869229E-2"/>
  </r>
  <r>
    <x v="27"/>
    <n v="0.365204655751871"/>
    <n v="0.17346431376100058"/>
    <n v="1.1854652013333773"/>
    <n v="0.36377789611306566"/>
    <n v="0.14459864934522915"/>
  </r>
  <r>
    <x v="28"/>
    <n v="0.42325556733212538"/>
    <n v="0.17138095794663624"/>
    <n v="1.293907926698056"/>
    <n v="0.39055071043295786"/>
    <n v="0.18146888232270944"/>
  </r>
  <r>
    <x v="29"/>
    <n v="0.45856148964680488"/>
    <n v="0.17815480429761266"/>
    <n v="1.2259605452511437"/>
    <n v="0.39309757686465768"/>
    <n v="0.20694150884147297"/>
  </r>
  <r>
    <x v="30"/>
    <n v="0.41344982322692408"/>
    <n v="0.17546686310843335"/>
    <n v="1.3389565831557182"/>
    <n v="0.34829093014958806"/>
    <n v="0.13403618092464806"/>
  </r>
  <r>
    <x v="31"/>
    <n v="0.4315220441071263"/>
    <n v="0.17139012626480865"/>
    <n v="1.2659518831886403"/>
    <n v="0.36925166459359421"/>
    <n v="0.11499780566906567"/>
  </r>
  <r>
    <x v="32"/>
    <n v="0.29275355949928683"/>
    <n v="0.13966730912043901"/>
    <n v="1.1256238700646948"/>
    <n v="0.22329531262672708"/>
    <n v="0.10120226335793653"/>
  </r>
  <r>
    <x v="33"/>
    <n v="0.27566025780947789"/>
    <n v="0.11426691597891298"/>
    <n v="0.99589657989434288"/>
    <n v="0.1723472068282291"/>
    <n v="0.11066582410261375"/>
  </r>
  <r>
    <x v="34"/>
    <n v="0.38867394990489984"/>
    <n v="0.17794094700925328"/>
    <n v="1.034177476176938"/>
    <n v="0.36446304628356441"/>
    <n v="0.22975163739678181"/>
  </r>
  <r>
    <x v="35"/>
    <n v="0.35695702882979458"/>
    <n v="0.17788789118206963"/>
    <n v="1.2519953136236035"/>
    <n v="0.31019134557097405"/>
    <n v="0.25266020848992404"/>
  </r>
  <r>
    <x v="36"/>
    <n v="0.31899226783268858"/>
    <n v="0.16770914669618298"/>
    <n v="1.208756308672168"/>
    <n v="0.29143335637961648"/>
    <n v="0.25585462539078013"/>
  </r>
  <r>
    <x v="37"/>
    <n v="0.26052309270764445"/>
    <n v="0.14909082093276715"/>
    <n v="0.92289433357554618"/>
    <n v="0.3367928327589938"/>
    <n v="0.22874739121076071"/>
  </r>
  <r>
    <x v="38"/>
    <n v="0.17544174379741856"/>
    <n v="0.11102471423938624"/>
    <n v="0.70431933566262173"/>
    <n v="0.34179497564925931"/>
    <n v="0.19873907984444006"/>
  </r>
  <r>
    <x v="39"/>
    <n v="0.12782358467218205"/>
    <n v="6.1065207565393832E-2"/>
    <n v="0.33634577742001592"/>
    <n v="0.24304070945618805"/>
    <n v="0.13332268412034912"/>
  </r>
  <r>
    <x v="40"/>
    <n v="0.21994720288682904"/>
    <n v="6.0799624765104851E-2"/>
    <n v="0.35536839222543903"/>
    <n v="0.17822909273222362"/>
    <n v="9.1769646817013217E-2"/>
  </r>
  <r>
    <x v="41"/>
    <n v="0.39928542402215889"/>
    <n v="0.16707687870067872"/>
    <n v="0.70394475721840055"/>
    <n v="0.26536518977228374"/>
    <n v="0.20923409082666869"/>
  </r>
  <r>
    <x v="42"/>
    <n v="0.2637458761037797"/>
    <n v="0.17379464699763483"/>
    <n v="1.100801488652505"/>
    <n v="0.27119484039467723"/>
    <n v="0.23777673882365302"/>
  </r>
  <r>
    <x v="43"/>
    <n v="0.22072299546242596"/>
    <n v="0.16219895640018669"/>
    <n v="1.0876344468533095"/>
    <n v="0.27804009443823818"/>
    <n v="0.22839390742104493"/>
  </r>
  <r>
    <x v="44"/>
    <n v="0.25681345695416902"/>
    <n v="0.16844057950911609"/>
    <n v="1.1638520031306363"/>
    <n v="0.28712049468969292"/>
    <n v="0.18876190411365584"/>
  </r>
  <r>
    <x v="45"/>
    <n v="0.23063626524164099"/>
    <n v="0.15838953412663886"/>
    <n v="1.0937130935025621"/>
    <n v="0.29492019775595973"/>
    <n v="0.21592757300435442"/>
  </r>
  <r>
    <x v="46"/>
    <n v="0.16633690778949231"/>
    <n v="9.2440084020778204E-2"/>
    <n v="0.79223657619869514"/>
    <n v="0.22362824023423755"/>
    <n v="0.13454240084619454"/>
  </r>
  <r>
    <x v="47"/>
    <n v="0.10845654737973116"/>
    <n v="5.5259988385676861E-2"/>
    <n v="0.83162102351313116"/>
    <n v="0.18740209052663834"/>
    <n v="0.11404285849636497"/>
  </r>
  <r>
    <x v="48"/>
    <n v="0.18566730264838346"/>
    <n v="0.15244545200733478"/>
    <n v="1.0047556414233307"/>
    <n v="0.3149326982564124"/>
    <n v="0.22542480513526006"/>
  </r>
  <r>
    <x v="49"/>
    <n v="0.22790763532885919"/>
    <n v="0.16370224569655403"/>
    <n v="0.92300792119348518"/>
    <n v="0.34820589001176566"/>
    <n v="0.26216956910351419"/>
  </r>
  <r>
    <x v="50"/>
    <n v="0.18902150631275785"/>
    <n v="0.1594053028800082"/>
    <n v="1.075917568158862"/>
    <n v="0.35554549043960643"/>
    <n v="0.2449113680850088"/>
  </r>
  <r>
    <x v="51"/>
    <n v="0.21656068989612703"/>
    <n v="0.15081652556947589"/>
    <n v="1.0607117160601955"/>
    <n v="0.34489246923089689"/>
    <n v="0.21100298349126564"/>
  </r>
  <r>
    <x v="52"/>
    <n v="0.21869938882703571"/>
    <n v="0.15029760401605821"/>
    <n v="1.1375487747434052"/>
    <n v="0.29319568574983867"/>
    <n v="0.19129454576887397"/>
  </r>
  <r>
    <x v="53"/>
    <n v="0.15606256414198408"/>
    <n v="7.5731049957471486E-2"/>
    <n v="0.85838165746929651"/>
    <n v="0.1737659425139535"/>
    <n v="0.15648223156328725"/>
  </r>
  <r>
    <x v="54"/>
    <n v="0.21170284922268068"/>
    <n v="7.1215134861596432E-2"/>
    <n v="0.85837396258580922"/>
    <n v="0.16053067972026933"/>
    <n v="0.13810642653312466"/>
  </r>
  <r>
    <x v="55"/>
    <n v="0.2904504082360852"/>
    <n v="0.15210153755186417"/>
    <n v="1.0451186829281398"/>
    <n v="0.27571164448748448"/>
    <n v="0.20466804681726722"/>
  </r>
  <r>
    <x v="56"/>
    <n v="0.30700963533838993"/>
    <n v="0.15810032020316167"/>
    <n v="1.0572108668614133"/>
    <n v="0.28204626946721895"/>
    <n v="0.18033253284497444"/>
  </r>
  <r>
    <x v="57"/>
    <n v="0.31693942440325312"/>
    <n v="0.14595835958369938"/>
    <n v="0.98913979134137808"/>
    <n v="0.26189098470252231"/>
    <n v="0.18908206458358448"/>
  </r>
  <r>
    <x v="58"/>
    <n v="0.34518445619643501"/>
    <n v="7.7422181134988374E-2"/>
    <n v="0.87644247190755409"/>
    <n v="0.29650309433973393"/>
    <n v="0.18149287742245601"/>
  </r>
  <r>
    <x v="59"/>
    <m/>
    <m/>
    <m/>
    <m/>
    <m/>
  </r>
  <r>
    <x v="60"/>
    <n v="0.37450022151854478"/>
    <n v="0.13212962280188706"/>
    <n v="1.0336274765901843"/>
    <n v="0.26778611999092433"/>
    <n v="0.17295513519618466"/>
  </r>
  <r>
    <x v="61"/>
    <n v="0.16750907038398824"/>
    <n v="6.2632800086815835E-2"/>
    <n v="0.82756901874665467"/>
    <n v="0.19797476750703316"/>
    <n v="0.11344395417789707"/>
  </r>
  <r>
    <x v="62"/>
    <n v="0.16817314098183261"/>
    <n v="5.2514883386705881E-2"/>
    <n v="0.33014584501397559"/>
    <n v="0.19774391605871794"/>
    <n v="9.2706611551763018E-2"/>
  </r>
  <r>
    <x v="63"/>
    <n v="0.19577172918140076"/>
    <n v="5.5018590428813283E-2"/>
    <n v="0.4332868595145497"/>
    <n v="0.25522509974487617"/>
    <n v="0.10924074272307532"/>
  </r>
  <r>
    <x v="64"/>
    <n v="0.25630607610615513"/>
    <n v="7.1932601334826929E-2"/>
    <n v="0.61610880149806913"/>
    <n v="0.28365971127048534"/>
    <n v="0.12886907964556074"/>
  </r>
  <r>
    <x v="65"/>
    <n v="0.20759253665635849"/>
    <n v="5.9833351945896902E-2"/>
    <n v="0.66657348127013061"/>
    <n v="0.31328356706417365"/>
    <n v="9.1591623747364737E-2"/>
  </r>
  <r>
    <x v="66"/>
    <n v="0.17243505476731277"/>
    <n v="5.3868027621209964E-2"/>
    <n v="0.53179382135920794"/>
    <n v="0.29057635322906011"/>
    <n v="0.13893173471868675"/>
  </r>
  <r>
    <x v="67"/>
    <n v="0.23730408151401164"/>
    <n v="6.4669226153036913E-2"/>
    <n v="0.5521441248749801"/>
    <n v="0.30616219081509488"/>
    <n v="0.16571035027881265"/>
  </r>
  <r>
    <x v="68"/>
    <n v="9.5474730219694368E-2"/>
    <n v="5.1802211896588422E-2"/>
    <n v="0.33641749253914449"/>
    <n v="0.20133828819658273"/>
    <n v="0.12803166219199524"/>
  </r>
  <r>
    <x v="69"/>
    <n v="0.16922551620264653"/>
    <n v="5.1591379179847054E-2"/>
    <n v="0.39817801716515605"/>
    <n v="0.17048501314813444"/>
    <n v="0.10359072357332336"/>
  </r>
  <r>
    <x v="70"/>
    <n v="0.19201846537073392"/>
    <n v="7.0952735119047733E-2"/>
    <n v="0.61088689430063137"/>
    <n v="0.23885122735651007"/>
    <n v="0.14728345253601219"/>
  </r>
  <r>
    <x v="71"/>
    <n v="0.20859032560490104"/>
    <n v="6.6696192076384275E-2"/>
    <n v="0.59486211647322695"/>
    <n v="0.25023441108349304"/>
    <n v="0.13479582231389076"/>
  </r>
  <r>
    <x v="72"/>
    <n v="0.17897495779686398"/>
    <n v="5.391331357283323E-2"/>
    <n v="0.46696731250020374"/>
    <n v="0.30880273047151235"/>
    <n v="9.5622960866947451E-2"/>
  </r>
  <r>
    <x v="73"/>
    <n v="0.17365031296925068"/>
    <n v="6.1217937569670873E-2"/>
    <n v="0.54339894735443894"/>
    <n v="0.29093094457756202"/>
    <n v="0.14812128774016131"/>
  </r>
  <r>
    <x v="74"/>
    <n v="0.15597893306219557"/>
    <n v="5.2378507978103131E-2"/>
    <n v="0.46266906410587194"/>
    <n v="0.28678310844089322"/>
    <n v="0.16831326218122125"/>
  </r>
  <r>
    <x v="75"/>
    <n v="0.15912936893692656"/>
    <n v="5.1323688465907596E-2"/>
    <n v="0.33254552524666564"/>
    <n v="0.19905027561407154"/>
    <n v="0.11753845740427442"/>
  </r>
  <r>
    <x v="76"/>
    <n v="0.10735567575116722"/>
    <n v="5.1578887460868937E-2"/>
    <n v="0.28993505905418421"/>
    <n v="0.20397836852850484"/>
    <n v="8.9090426621035571E-2"/>
  </r>
  <r>
    <x v="77"/>
    <n v="0.30330503619055993"/>
    <n v="0.1282282604064181"/>
    <n v="0.61179806609038634"/>
    <n v="0.27148861503152721"/>
    <n v="0.12931476969441724"/>
  </r>
  <r>
    <x v="78"/>
    <n v="0.29543077178523586"/>
    <n v="0.15371904823310148"/>
    <n v="1.0201192828409134"/>
    <n v="0.35158421687136127"/>
    <n v="0.10994490157316042"/>
  </r>
  <r>
    <x v="79"/>
    <n v="0.26032185399143193"/>
    <n v="0.15232460321071695"/>
    <n v="0.94599463174747489"/>
    <n v="0.30458552571193481"/>
    <n v="0.13206437337273072"/>
  </r>
  <r>
    <x v="80"/>
    <n v="0.28104101097160505"/>
    <n v="0.13543242570149477"/>
    <n v="0.95277828719884639"/>
    <n v="0.2665776787422437"/>
    <n v="0.15422197580101696"/>
  </r>
  <r>
    <x v="81"/>
    <n v="0.22082822357930273"/>
    <n v="0.14133098559464569"/>
    <n v="0.96982420602050046"/>
    <n v="0.26395466230218817"/>
    <n v="0.15842149409129488"/>
  </r>
  <r>
    <x v="82"/>
    <n v="0.22037486449933816"/>
    <n v="6.7043269235209285E-2"/>
    <n v="0.75155492610344721"/>
    <n v="0.1861846346463242"/>
    <n v="0.13804819440136479"/>
  </r>
  <r>
    <x v="83"/>
    <n v="0.14078960413029198"/>
    <n v="5.3038059635095752E-2"/>
    <n v="0.65326684487970432"/>
    <n v="0.19137897338573512"/>
    <n v="0.11012445219736558"/>
  </r>
  <r>
    <x v="84"/>
    <n v="0.21274776783212923"/>
    <n v="6.8553873567345158E-2"/>
    <n v="0.65205222020596199"/>
    <n v="0.24301960282830101"/>
    <n v="0.10726807847811101"/>
  </r>
  <r>
    <x v="85"/>
    <n v="0.2851583938255004"/>
    <n v="8.9125858117043127E-2"/>
    <n v="0.82283619327018076"/>
    <n v="0.26686648076207858"/>
    <n v="8.7259428253591106E-2"/>
  </r>
  <r>
    <x v="86"/>
    <n v="0.29390545277727925"/>
    <n v="0.13145103465296085"/>
    <n v="0.94017872082541454"/>
    <n v="0.28228522319103011"/>
    <n v="0.11225253279955091"/>
  </r>
  <r>
    <x v="87"/>
    <n v="0.28032739701867043"/>
    <n v="0.13843139080642264"/>
    <n v="0.94721936153261932"/>
    <n v="0.24081994042534263"/>
    <n v="0.14247136057218879"/>
  </r>
  <r>
    <x v="88"/>
    <n v="0.24358960589479012"/>
    <n v="0.1218766146414095"/>
    <n v="0.83510048813826776"/>
    <n v="0.23723680891981669"/>
    <n v="0.16340090519959774"/>
  </r>
  <r>
    <x v="89"/>
    <n v="0.21633999676890742"/>
    <n v="6.2640811941340205E-2"/>
    <n v="0.64430439950836782"/>
    <n v="0.17870559699377789"/>
    <n v="0.14980730209947812"/>
  </r>
  <r>
    <x v="90"/>
    <n v="0.17449321786711194"/>
    <n v="5.1292444994912957E-2"/>
    <n v="0.50559788323511767"/>
    <n v="0.17530357565018012"/>
    <n v="0.15973327924643915"/>
  </r>
  <r>
    <x v="91"/>
    <n v="0.23889870618000464"/>
    <n v="6.0803866017123294E-2"/>
    <n v="0.72691969471543172"/>
    <n v="0.29111059562912783"/>
    <n v="0.23337410887342908"/>
  </r>
  <r>
    <x v="92"/>
    <n v="0.30659386159017898"/>
    <n v="4.8713867512233125E-2"/>
    <n v="0.77156077542797319"/>
    <n v="0.32643158912925818"/>
    <n v="0.19796038869925539"/>
  </r>
  <r>
    <x v="93"/>
    <n v="0.31674558424859128"/>
    <n v="0.11050225055600431"/>
    <n v="1.0391044600092645"/>
    <n v="0.31815889658281904"/>
    <n v="0.13860205502326212"/>
  </r>
  <r>
    <x v="94"/>
    <n v="0.25771763503704104"/>
    <n v="0.10466422596553339"/>
    <n v="1.0380895839575628"/>
    <n v="0.30144442652587777"/>
    <n v="0.16966223247055179"/>
  </r>
  <r>
    <x v="95"/>
    <n v="0.22017328519088675"/>
    <n v="0.10810406969997192"/>
    <n v="1.0048741528050293"/>
    <n v="0.29445671082687042"/>
    <n v="0.15584338810854079"/>
  </r>
  <r>
    <x v="96"/>
    <n v="0.2649409850943174"/>
    <n v="5.0884793425793322E-2"/>
    <n v="0.75166311654777995"/>
    <n v="0.22770570425953493"/>
    <n v="0.10106780165943777"/>
  </r>
  <r>
    <x v="97"/>
    <n v="0.22130243937238911"/>
    <n v="1.8672140135296413E-2"/>
    <n v="0.70101022816440539"/>
    <n v="0.20195509821900906"/>
    <n v="9.6551895858935824E-2"/>
  </r>
  <r>
    <x v="98"/>
    <n v="0.26306156147471671"/>
    <n v="9.6710749222797307E-2"/>
    <n v="0.95606026511329234"/>
    <n v="0.2702846894917536"/>
    <n v="0.16019116243557446"/>
  </r>
  <r>
    <x v="99"/>
    <n v="0.28630205262685565"/>
    <n v="7.3714143060603102E-2"/>
    <n v="0.94486033641988187"/>
    <n v="0.28893563687950707"/>
    <n v="0.13598696969889171"/>
  </r>
  <r>
    <x v="100"/>
    <n v="0.28257753768209093"/>
    <n v="6.97362250700128E-2"/>
    <n v="0.9197180198827436"/>
    <n v="0.27325906860202731"/>
    <n v="0.17076932261713482"/>
  </r>
  <r>
    <x v="101"/>
    <n v="0.31567975087440131"/>
    <n v="7.9500393793727961E-2"/>
    <n v="0.96889800715221797"/>
    <n v="0.33782189812752983"/>
    <n v="0.18373701543801552"/>
  </r>
  <r>
    <x v="102"/>
    <n v="0.29718892085716131"/>
    <n v="0.11666980900179755"/>
    <n v="0.96510773227832536"/>
    <n v="0.30084120992477836"/>
    <n v="0.17155333953742971"/>
  </r>
  <r>
    <x v="103"/>
    <n v="0.1775136204271188"/>
    <n v="4.8892736537102105E-2"/>
    <n v="0.81288573455089819"/>
    <n v="0.23102611330863626"/>
    <n v="0.15814503552023504"/>
  </r>
  <r>
    <x v="104"/>
    <n v="0.15796251625225846"/>
    <n v="3.990960344657811E-2"/>
    <n v="0.72671513693778911"/>
    <n v="0.20471899584615538"/>
    <n v="0.13518797357403381"/>
  </r>
  <r>
    <x v="105"/>
    <n v="0.16072188155035433"/>
    <n v="9.1207553331195262E-2"/>
    <n v="0.79022393194546259"/>
    <n v="0.24195582878279545"/>
    <n v="0.14072849380780897"/>
  </r>
  <r>
    <x v="106"/>
    <n v="0.29169377275618003"/>
    <n v="0.11635460355633091"/>
    <n v="0.75343461975106096"/>
    <n v="0.28075317937166044"/>
    <n v="0.18559171707989558"/>
  </r>
  <r>
    <x v="107"/>
    <n v="0.25587459852273381"/>
    <n v="0.1022055169128219"/>
    <n v="0.80188342003002511"/>
    <n v="0.27893112306953111"/>
    <n v="0.12161181477603655"/>
  </r>
  <r>
    <x v="108"/>
    <n v="0.20837148146413914"/>
    <n v="6.472656371301061E-2"/>
    <n v="0.61552910561999763"/>
    <n v="0.24596767594490185"/>
    <n v="0.1573824157503762"/>
  </r>
  <r>
    <x v="109"/>
    <n v="0.20205766680947188"/>
    <n v="2.2856235189247134E-2"/>
    <n v="0.44249094000804662"/>
    <n v="0.21585194673434596"/>
    <n v="0.10841597276423214"/>
  </r>
  <r>
    <x v="110"/>
    <n v="0.2179210224201471"/>
    <n v="1.8029501837132936E-2"/>
    <n v="0.45743734654256701"/>
    <n v="0.16224521636003239"/>
    <n v="8.9977228534708451E-2"/>
  </r>
  <r>
    <x v="111"/>
    <n v="0.17316526218845937"/>
    <n v="1.7169586310023129E-2"/>
    <n v="0.39182580814393092"/>
    <n v="0.14560015267625082"/>
    <n v="0.10576851551891726"/>
  </r>
  <r>
    <x v="112"/>
    <n v="0.14496031760118661"/>
    <n v="1.7189613389250343E-2"/>
    <n v="0.2798765006566003"/>
    <n v="0.13682835873570931"/>
    <n v="0.15265038603527226"/>
  </r>
  <r>
    <x v="113"/>
    <n v="0.18336246991373623"/>
    <n v="1.8005966762123883E-2"/>
    <n v="0.33304284219203656"/>
    <n v="0.27765347872454266"/>
    <n v="0.12639833406299747"/>
  </r>
  <r>
    <x v="114"/>
    <n v="0.22932894023317285"/>
    <n v="1.782913460627724E-2"/>
    <n v="0.44814974321815421"/>
    <n v="0.2483771685402883"/>
    <n v="9.4421366551326089E-2"/>
  </r>
  <r>
    <x v="115"/>
    <n v="0.18747366759794218"/>
    <n v="1.8016304216945576E-2"/>
    <n v="0.56995690437628432"/>
    <n v="0.18242840412204026"/>
    <n v="9.2266551006834563E-2"/>
  </r>
  <r>
    <x v="116"/>
    <n v="0.1673175817608217"/>
    <n v="3.9385580292079968E-2"/>
    <n v="0.6697535673057724"/>
    <n v="0.19360143972634272"/>
    <n v="0.1379023623995958"/>
  </r>
  <r>
    <x v="117"/>
    <n v="0.11446771737495533"/>
    <n v="1.6800908033553056E-2"/>
    <n v="0.49828182578757441"/>
    <n v="0.13382605846915185"/>
    <n v="0.1273471644473417"/>
  </r>
  <r>
    <x v="118"/>
    <n v="0.19261963395984863"/>
    <n v="1.705531509257982E-2"/>
    <n v="0.56166344349223496"/>
    <n v="0.13704458211652609"/>
    <n v="0.1119650733123687"/>
  </r>
  <r>
    <x v="119"/>
    <n v="0.28057397595630079"/>
    <n v="8.0807795411550698E-2"/>
    <n v="0.80412807123369412"/>
    <n v="0.25350900093630091"/>
    <n v="0.19022665646830544"/>
  </r>
  <r>
    <x v="120"/>
    <n v="0.29527387416118828"/>
    <n v="7.8122924533780766E-2"/>
    <n v="0.76902887642898665"/>
    <n v="0.23890513129260554"/>
    <n v="0.18311537260638769"/>
  </r>
  <r>
    <x v="121"/>
    <n v="0.33262868134544799"/>
    <n v="1.6138295259478654E-2"/>
    <n v="0.45424026985873295"/>
    <n v="0.16613273971540909"/>
    <n v="0.11591896486798772"/>
  </r>
  <r>
    <x v="122"/>
    <n v="0.29111440074702016"/>
    <n v="5.8679724675401744E-2"/>
    <n v="0.59566912122346616"/>
    <n v="0.24158013080640661"/>
    <n v="0.13436947327514162"/>
  </r>
  <r>
    <x v="123"/>
    <n v="0.24557138224053673"/>
    <n v="7.7093464492660815E-2"/>
    <n v="0.68881771573388295"/>
    <n v="0.27706492687260204"/>
    <n v="0.14327185455542313"/>
  </r>
  <r>
    <x v="124"/>
    <n v="0.11035032008858331"/>
    <n v="2.1917601752739702E-2"/>
    <n v="0.5828041216655484"/>
    <n v="0.21232634455500393"/>
    <n v="0.11869263711201471"/>
  </r>
  <r>
    <x v="125"/>
    <n v="0.16988625064003982"/>
    <n v="1.5156302289284633E-2"/>
    <n v="0.4957641954401365"/>
    <n v="0.14808775973746371"/>
    <n v="9.100660685261093E-2"/>
  </r>
  <r>
    <x v="126"/>
    <n v="0.24214748600967195"/>
    <n v="8.4194726952581039E-2"/>
    <n v="0.78643854798135482"/>
    <n v="0.19804288641734999"/>
    <n v="0.18130218177214583"/>
  </r>
  <r>
    <x v="127"/>
    <n v="0.31786531888410868"/>
    <n v="8.1636596826015678E-2"/>
    <n v="0.92441990817406339"/>
    <n v="0.2313329241458926"/>
    <n v="0.1594148023319131"/>
  </r>
  <r>
    <x v="128"/>
    <n v="0.21990354362824441"/>
    <n v="3.5852499734863645E-2"/>
    <n v="0.83319262538743288"/>
    <n v="0.26988270341725873"/>
    <n v="0.10185544897171761"/>
  </r>
  <r>
    <x v="129"/>
    <n v="0.33168648469864326"/>
    <n v="8.5123188880288428E-2"/>
    <n v="0.84310783258349198"/>
    <n v="0.24249997775127338"/>
    <n v="0.13624186567843061"/>
  </r>
  <r>
    <x v="130"/>
    <n v="0.30182127712124829"/>
    <n v="8.7221669204157595E-2"/>
    <n v="0.87773017078515825"/>
    <n v="0.24354015892450384"/>
    <n v="0.14353553610839803"/>
  </r>
  <r>
    <x v="131"/>
    <n v="0.21235922374484781"/>
    <n v="1.6709118753917482E-2"/>
    <n v="0.65977392929140044"/>
    <n v="0.17820179194438518"/>
    <n v="0.14706750475140506"/>
  </r>
  <r>
    <x v="132"/>
    <n v="0.18916933040957232"/>
    <n v="1.5688865080374592E-2"/>
    <n v="0.36635165375497253"/>
    <n v="0.15061654482460698"/>
    <n v="9.7437733816367958E-2"/>
  </r>
  <r>
    <x v="133"/>
    <n v="0.23357634334935296"/>
    <n v="5.399845116188505E-2"/>
    <n v="0.65675151965015177"/>
    <n v="0.28399718279859021"/>
    <n v="0.15516151301282921"/>
  </r>
  <r>
    <x v="134"/>
    <n v="0.24625669247769244"/>
    <n v="7.1016394228186772E-2"/>
    <n v="0.70934504187640546"/>
    <n v="0.23703522294058096"/>
    <n v="0.19609573008317785"/>
  </r>
  <r>
    <x v="135"/>
    <n v="0.23022242414443364"/>
    <n v="6.7775213976290896E-2"/>
    <n v="0.76839399610859593"/>
    <n v="0.28713084698813252"/>
    <n v="0.1957759927676942"/>
  </r>
  <r>
    <x v="136"/>
    <n v="0.18114923312361922"/>
    <n v="7.8380111770877531E-2"/>
    <n v="0.83973008665557447"/>
    <n v="0.24627907980033045"/>
    <n v="0.17130988165165423"/>
  </r>
  <r>
    <x v="137"/>
    <n v="0.17613616200490381"/>
    <n v="8.3094043359855568E-2"/>
    <n v="0.79099871363064311"/>
    <n v="0.24907804929698982"/>
    <n v="0.11886786588668541"/>
  </r>
  <r>
    <x v="138"/>
    <n v="0.15253047849837706"/>
    <n v="2.7048708218269064E-2"/>
    <n v="0.68673549728749828"/>
    <n v="0.18598054120471183"/>
    <n v="0.14286851490190586"/>
  </r>
  <r>
    <x v="139"/>
    <n v="0.13213279176408985"/>
    <n v="1.4100401341284135E-2"/>
    <n v="0.60660084961925953"/>
    <n v="0.16035127338322971"/>
    <n v="0.14761991993234982"/>
  </r>
  <r>
    <x v="140"/>
    <n v="0.26398911081935506"/>
    <n v="7.2615117708922303E-2"/>
    <n v="0.87427603649360786"/>
    <n v="0.20366036517560268"/>
    <n v="0.21259225618031499"/>
  </r>
  <r>
    <x v="141"/>
    <n v="0.27895095460751196"/>
    <n v="6.6175972941822508E-2"/>
    <n v="0.8004998184896559"/>
    <n v="0.19455053442699549"/>
    <n v="0.21644765331762156"/>
  </r>
  <r>
    <x v="142"/>
    <n v="0.18537983740507874"/>
    <n v="7.2187359548731969E-2"/>
    <n v="0.78683829959970142"/>
    <n v="0.19730489819866801"/>
    <n v="0.2335028127255421"/>
  </r>
  <r>
    <x v="143"/>
    <n v="0.19331904292309909"/>
    <n v="6.90634993180025E-2"/>
    <n v="0.7412859434328315"/>
    <n v="0.20424706388232852"/>
    <n v="0.21564253319193311"/>
  </r>
  <r>
    <x v="144"/>
    <n v="0.19530341822114952"/>
    <n v="7.029107963973856E-2"/>
    <n v="0.66615392369656412"/>
    <n v="0.20471097178563749"/>
    <n v="0.16900249315496019"/>
  </r>
  <r>
    <x v="145"/>
    <n v="0.16962141888737625"/>
    <n v="4.6614417954811409E-2"/>
    <n v="0.5287543823110854"/>
    <n v="0.15451612392883382"/>
    <n v="0.13003813973905459"/>
  </r>
  <r>
    <x v="146"/>
    <n v="6.6604122850982828E-2"/>
    <n v="1.4351247457855643E-2"/>
    <n v="0.35794717745790244"/>
    <n v="0.12983085494051874"/>
    <n v="0.12464930953798549"/>
  </r>
  <r>
    <x v="147"/>
    <n v="0.12862393697597962"/>
    <n v="4.6383165536911658E-2"/>
    <n v="0.60748620911210571"/>
    <n v="0.20823588007050042"/>
    <n v="0.17885354653534655"/>
  </r>
  <r>
    <x v="148"/>
    <n v="0.24952414369636614"/>
    <n v="5.6922112198685031E-2"/>
    <n v="0.70493187542092195"/>
    <n v="0.18753218776062364"/>
    <n v="0.16742523558589678"/>
  </r>
  <r>
    <x v="149"/>
    <n v="0.21663834732735923"/>
    <n v="6.4292877210062299E-2"/>
    <n v="0.67262720539284304"/>
    <n v="0.17721442272635921"/>
    <n v="0.17117270469735588"/>
  </r>
  <r>
    <x v="150"/>
    <n v="0.12635660547949149"/>
    <n v="1.4496809445216237E-2"/>
    <n v="0.33073953993007793"/>
    <n v="0.20170504505219752"/>
    <n v="0.21791696756274684"/>
  </r>
  <r>
    <x v="151"/>
    <n v="0.14378804383620097"/>
    <n v="3.9818255212732231E-2"/>
    <n v="0.51138252092626002"/>
    <n v="0.17293549765134161"/>
    <n v="0.22030242935246933"/>
  </r>
  <r>
    <x v="152"/>
    <n v="0.15599362582404885"/>
    <n v="1.5054602980782031E-2"/>
    <n v="0.40931434275949674"/>
    <n v="0.12307958173630908"/>
    <n v="0.19825974061427706"/>
  </r>
  <r>
    <x v="153"/>
    <n v="8.5110466839662349E-2"/>
    <n v="1.4324669551457603E-2"/>
    <n v="0.34106610371229007"/>
    <n v="0.12344584509373162"/>
    <n v="0.18197327526288931"/>
  </r>
  <r>
    <x v="154"/>
    <n v="0.15543798599848427"/>
    <n v="7.6111278899085061E-2"/>
    <n v="0.70708228932709893"/>
    <n v="0.1798037446904136"/>
    <n v="0.24259364669066183"/>
  </r>
  <r>
    <x v="155"/>
    <n v="0.30226567990694192"/>
    <n v="7.2682399694191227E-2"/>
    <n v="0.73659514112276636"/>
    <n v="0.21699057283556036"/>
    <n v="0.22080251535179823"/>
  </r>
  <r>
    <x v="156"/>
    <n v="0.23608688767991984"/>
    <n v="7.6067718660682418E-2"/>
    <n v="0.70678192660596773"/>
    <n v="0.21851970214200117"/>
    <n v="0.19119478386353617"/>
  </r>
  <r>
    <x v="157"/>
    <n v="0.22586945337363459"/>
    <n v="4.858432156267023E-2"/>
    <n v="0.62075228643025648"/>
    <n v="0.20966128100713685"/>
    <n v="0.17540910076928132"/>
  </r>
  <r>
    <x v="158"/>
    <n v="0.21072642647278667"/>
    <n v="2.6926179929103396E-2"/>
    <n v="0.58318765025059305"/>
    <n v="0.20720907460353605"/>
    <n v="0.17117759396696033"/>
  </r>
  <r>
    <x v="159"/>
    <n v="0.14119713970957878"/>
    <n v="1.2904943551440786E-2"/>
    <n v="0.25291564539009531"/>
    <n v="0.15270527590814931"/>
    <n v="0.1747241746781043"/>
  </r>
  <r>
    <x v="160"/>
    <n v="0.19189317192152713"/>
    <n v="1.3471147335165164E-2"/>
    <n v="0.26278293190106927"/>
    <n v="0.13321753064403363"/>
    <n v="0.1510737495686677"/>
  </r>
  <r>
    <x v="161"/>
    <n v="0.26449988329933316"/>
    <n v="1.6470629993825887E-2"/>
    <n v="0.3915545869828469"/>
    <n v="0.24570344713643302"/>
    <n v="0.15709876730672992"/>
  </r>
  <r>
    <x v="162"/>
    <n v="0.24664890350104235"/>
    <n v="9.1619441615856279E-2"/>
    <n v="0.77802301029412346"/>
    <n v="0.27517906818548277"/>
    <n v="0.16802209752588859"/>
  </r>
  <r>
    <x v="163"/>
    <n v="0.25651128013716462"/>
    <n v="8.005986937892573E-2"/>
    <n v="0.85711592630807898"/>
    <n v="0.27613438663538414"/>
    <n v="0.19900084240498991"/>
  </r>
  <r>
    <x v="164"/>
    <n v="0.22011301957095269"/>
    <n v="6.0226175229120694E-2"/>
    <n v="0.67471108756450893"/>
    <n v="0.26482134232706162"/>
    <n v="0.1846967818985121"/>
  </r>
  <r>
    <x v="165"/>
    <n v="0.23826876729983715"/>
    <n v="8.2455726868744542E-2"/>
    <n v="0.75529037304887492"/>
    <n v="0.24494734150864839"/>
    <n v="0.18729314671901096"/>
  </r>
  <r>
    <x v="166"/>
    <n v="0.1814333132994087"/>
    <n v="1.5481416042851566E-2"/>
    <n v="0.4561349005402599"/>
    <n v="0.19361437066437609"/>
    <n v="0.16669194917220945"/>
  </r>
  <r>
    <x v="167"/>
    <n v="0.15576789908015623"/>
    <n v="1.2184386176815115E-2"/>
    <n v="0.42361277147080467"/>
    <n v="0.13908288213530642"/>
    <n v="0.16254030044009826"/>
  </r>
  <r>
    <x v="168"/>
    <n v="0.17209912062717528"/>
    <n v="6.6042055913450762E-2"/>
    <n v="0.80955865508950209"/>
    <n v="0.27086487344537691"/>
    <n v="0.23478940862193323"/>
  </r>
  <r>
    <x v="169"/>
    <n v="0.25696014321316307"/>
    <n v="6.5835449825285441E-2"/>
    <n v="0.84381735794559132"/>
    <n v="0.31125592367849442"/>
    <n v="0.17584018871059506"/>
  </r>
  <r>
    <x v="170"/>
    <n v="0.32773725878591364"/>
    <n v="6.8682485669955343E-2"/>
    <n v="0.82511165076255799"/>
    <n v="0.31791065157283471"/>
    <n v="0.23153962245360024"/>
  </r>
  <r>
    <x v="171"/>
    <n v="0.22833674241682159"/>
    <n v="6.8309470579597381E-2"/>
    <n v="0.7039972703815055"/>
    <n v="0.30189242050130366"/>
    <n v="0.20652971791104571"/>
  </r>
  <r>
    <x v="172"/>
    <n v="0.24900822137660686"/>
    <n v="8.4631421501081092E-2"/>
    <n v="0.69424270913297248"/>
    <n v="0.32552554379234394"/>
    <n v="0.21073271036162966"/>
  </r>
  <r>
    <x v="173"/>
    <n v="0.20514206068071905"/>
    <n v="1.7024930041695027E-2"/>
    <n v="0.49620810153670863"/>
    <n v="0.22835279090256227"/>
    <n v="0.18139430107372126"/>
  </r>
  <r>
    <x v="174"/>
    <n v="0"/>
    <n v="1.2285735514772918E-2"/>
    <n v="0.35208877560870305"/>
    <n v="0.15787736667658359"/>
    <n v="0.14005940412216253"/>
  </r>
  <r>
    <x v="175"/>
    <n v="0.32930752238777028"/>
    <n v="6.909070617673102E-2"/>
    <n v="0.60830008785465628"/>
    <n v="0.26684452986907609"/>
    <n v="0.21828210969438197"/>
  </r>
  <r>
    <x v="176"/>
    <n v="0.28182974647690862"/>
    <n v="8.4399466095757741E-2"/>
    <n v="0.76082071487283853"/>
    <n v="0.29595474414722928"/>
    <n v="0.24096631654022141"/>
  </r>
  <r>
    <x v="177"/>
    <n v="0.17186352831218216"/>
    <n v="7.5282330871101227E-2"/>
    <n v="0.71079902246690507"/>
    <n v="0.32838184154601835"/>
    <n v="0.21459398373690314"/>
  </r>
  <r>
    <x v="178"/>
    <n v="0.22094159976482364"/>
    <n v="7.606838843610135E-2"/>
    <n v="0.61877290686937281"/>
    <n v="0.36685148508715465"/>
    <n v="0.22144188070316517"/>
  </r>
  <r>
    <x v="179"/>
    <n v="0.13913988152065462"/>
    <n v="8.4775940769891631E-2"/>
    <n v="0.67915397437153624"/>
    <n v="0.36554281019868123"/>
    <n v="0.25977567519975298"/>
  </r>
  <r>
    <x v="180"/>
    <n v="0.17396623308228004"/>
    <n v="4.253272328095288E-2"/>
    <n v="0.48455638385024813"/>
    <n v="0.23644985450688077"/>
    <n v="0.22000059991710036"/>
  </r>
  <r>
    <x v="181"/>
    <n v="5.3716707165261432E-2"/>
    <n v="1.375616069648603E-2"/>
    <n v="0.28127930768778275"/>
    <n v="0.19996677433983071"/>
    <n v="0.18279049656727497"/>
  </r>
  <r>
    <x v="182"/>
    <n v="0.1150226029519647"/>
    <n v="7.3341869705006696E-2"/>
    <n v="0.56185587166712836"/>
    <n v="0.36870145756964301"/>
    <n v="0.2538825908152052"/>
  </r>
  <r>
    <x v="183"/>
    <n v="0.22519519640442223"/>
    <n v="8.0795912506031423E-2"/>
    <n v="0.5901414247225637"/>
    <n v="0.35683571718981899"/>
    <n v="0.25564761784029866"/>
  </r>
  <r>
    <x v="184"/>
    <n v="0.25413128875238072"/>
    <n v="6.2798843502045065E-2"/>
    <n v="0.61581545429746842"/>
    <n v="0.38370442390067316"/>
    <n v="0.25516372399540127"/>
  </r>
  <r>
    <x v="185"/>
    <n v="0.21794491701437238"/>
    <n v="6.515945036019001E-2"/>
    <n v="0.59874050306813309"/>
    <n v="0.35905892398348921"/>
    <n v="0.25931082872140671"/>
  </r>
  <r>
    <x v="186"/>
    <n v="0.22332850184107472"/>
    <n v="7.2220704796376239E-2"/>
    <n v="0.60657936708046523"/>
    <n v="0.36888063791652487"/>
    <n v="0.26301097649222399"/>
  </r>
  <r>
    <x v="187"/>
    <n v="0.19934629410363056"/>
    <n v="2.4198429076351169E-2"/>
    <n v="0.39524814931923413"/>
    <n v="0.27400624322922762"/>
    <n v="0.22381571326051433"/>
  </r>
  <r>
    <x v="188"/>
    <n v="0.2046021092251005"/>
    <n v="1.4960666978271996E-2"/>
    <n v="0.30332043451720936"/>
    <n v="0.20328215450541803"/>
    <n v="0.19578960636516352"/>
  </r>
  <r>
    <x v="189"/>
    <n v="0.31867156827799675"/>
    <n v="7.380374074505848E-2"/>
    <n v="0.65835795844356326"/>
    <n v="0.37447960801999219"/>
    <n v="0.22215301483821787"/>
  </r>
  <r>
    <x v="190"/>
    <n v="0.31448526607207983"/>
    <n v="7.5339073580355978E-2"/>
    <n v="0.65492991670389178"/>
    <n v="0.38719290353037183"/>
    <n v="0.24200739698455387"/>
  </r>
  <r>
    <x v="191"/>
    <n v="0.30182292713159092"/>
    <n v="8.5293269214633635E-2"/>
    <n v="0.77767594801627848"/>
    <n v="0.33021294857782207"/>
    <n v="0.26753557940329292"/>
  </r>
  <r>
    <x v="192"/>
    <n v="0.32463793079327569"/>
    <n v="8.4679644007579852E-2"/>
    <n v="0.902634327983456"/>
    <n v="0.3072130302860745"/>
    <n v="0.26929582322553913"/>
  </r>
  <r>
    <x v="193"/>
    <n v="0.22475498101207167"/>
    <n v="8.332116671939345E-2"/>
    <n v="0.86039477008729714"/>
    <n v="0.32776904578303201"/>
    <n v="0.28909586623367789"/>
  </r>
  <r>
    <x v="194"/>
    <n v="0.19165640336607878"/>
    <n v="4.1835342128290327E-2"/>
    <n v="0.54568987645423617"/>
    <n v="0.22587435251320495"/>
    <n v="0.20897557266653058"/>
  </r>
  <r>
    <x v="195"/>
    <n v="0.18367044468375099"/>
    <n v="2.3391658145702762E-2"/>
    <n v="0.50167438337166625"/>
    <n v="0.15882643677743694"/>
    <n v="0.17035896379191828"/>
  </r>
  <r>
    <x v="196"/>
    <n v="0.29546321689602206"/>
    <n v="7.9295960069257335E-2"/>
    <n v="0.7846240169747345"/>
    <n v="0.30479651749682413"/>
    <n v="0.24003561408134863"/>
  </r>
  <r>
    <x v="197"/>
    <n v="0.28202789564103653"/>
    <n v="9.1441378295590597E-2"/>
    <n v="0.80863857353580848"/>
    <n v="0.26947125480783379"/>
    <n v="0.24450199098036099"/>
  </r>
  <r>
    <x v="198"/>
    <n v="0.22822556617980114"/>
    <n v="0.10284326692835999"/>
    <n v="0.84108509678025389"/>
    <n v="0.32621262758698949"/>
    <n v="0.23326398098222079"/>
  </r>
  <r>
    <x v="199"/>
    <n v="0.23488601390069586"/>
    <n v="0.10670021849648448"/>
    <n v="0.84691099648351742"/>
    <n v="0.3533844567076021"/>
    <n v="0.27197674041157183"/>
  </r>
  <r>
    <x v="200"/>
    <n v="0.22928257010490574"/>
    <n v="0.10159849844551212"/>
    <n v="0.89226793295012785"/>
    <n v="0.3078063971274933"/>
    <n v="0.26582791173513087"/>
  </r>
  <r>
    <x v="201"/>
    <n v="0.11040995065839203"/>
    <n v="6.0423363201331834E-2"/>
    <n v="0.58714603335639015"/>
    <n v="0.23914487366459397"/>
    <n v="0.23992204669735856"/>
  </r>
  <r>
    <x v="202"/>
    <n v="0.11130400672565477"/>
    <n v="4.0959202416772894E-2"/>
    <n v="0.48818863491554709"/>
    <n v="0.20292489705655165"/>
    <n v="0.20194097687143969"/>
  </r>
  <r>
    <x v="203"/>
    <n v="0.14236000996187598"/>
    <n v="9.3150799561073777E-2"/>
    <n v="0.78650026842683263"/>
    <n v="0.32099592889408896"/>
    <n v="0.2711639528831114"/>
  </r>
  <r>
    <x v="204"/>
    <n v="0.22974386852119946"/>
    <n v="9.600582246617001E-2"/>
    <n v="0.92767865850892151"/>
    <n v="0.35520583279506784"/>
    <n v="0.2809892369366403"/>
  </r>
  <r>
    <x v="205"/>
    <n v="0.29949578106263058"/>
    <n v="0.10432375109668339"/>
    <n v="0.9508286642803806"/>
    <n v="0.3725798238956905"/>
    <n v="0.30186943821701001"/>
  </r>
  <r>
    <x v="206"/>
    <n v="0.26785541444116445"/>
    <n v="0.10385221626260771"/>
    <n v="0.95715309913527535"/>
    <n v="0.40065783332186539"/>
    <n v="0.28327283153543525"/>
  </r>
  <r>
    <x v="207"/>
    <n v="0.27192119027171796"/>
    <n v="0.1039935787010417"/>
    <n v="0.81213517386357037"/>
    <n v="0.42160387809727318"/>
    <n v="0.26490817735201372"/>
  </r>
  <r>
    <x v="208"/>
    <n v="0.20482014739740623"/>
    <n v="9.1111994091977622E-2"/>
    <n v="0.5075522974699207"/>
    <n v="0.26760660256636942"/>
    <n v="0.18855000108844927"/>
  </r>
  <r>
    <x v="209"/>
    <n v="0.15987607500646669"/>
    <n v="3.5276218875517511E-2"/>
    <n v="0.46390537059209003"/>
    <n v="0.16163877768433763"/>
    <n v="0.18633389323592683"/>
  </r>
  <r>
    <x v="210"/>
    <n v="0.23634541391466285"/>
    <n v="9.2980339542351645E-2"/>
    <n v="0.8285350435273191"/>
    <n v="0.30788683828818592"/>
    <n v="0.24073766607846134"/>
  </r>
  <r>
    <x v="211"/>
    <n v="0.23763453803644757"/>
    <n v="5.7683692516555654E-2"/>
    <n v="0.84228154025511326"/>
    <n v="0.33217106244873695"/>
    <n v="0.23549931558177095"/>
  </r>
  <r>
    <x v="212"/>
    <n v="0.20813238381017699"/>
    <n v="6.5072030829679745E-2"/>
    <n v="0.83641249615978686"/>
    <n v="0.35110870305965236"/>
    <n v="0.24958484022301544"/>
  </r>
  <r>
    <x v="213"/>
    <n v="0.28208265408613614"/>
    <n v="8.4927462236263976E-2"/>
    <n v="0.86600041705492292"/>
    <n v="0.33924709134814524"/>
    <n v="0.29410421372420226"/>
  </r>
  <r>
    <x v="214"/>
    <n v="0.28132915977959999"/>
    <n v="7.4904257869263316E-2"/>
    <n v="0.85925572680711315"/>
    <n v="0.31133582734120929"/>
    <n v="0.27260699355485785"/>
  </r>
  <r>
    <x v="215"/>
    <n v="0.22250482760744353"/>
    <n v="5.6671863717689883E-2"/>
    <n v="0.66071541351442131"/>
    <n v="0.21458662988361585"/>
    <n v="0.23646762746660074"/>
  </r>
  <r>
    <x v="216"/>
    <n v="0.18109613402534078"/>
    <n v="1.3811586787001021E-2"/>
    <n v="0.52814611338410822"/>
    <n v="0.17770514283193337"/>
    <n v="0.20765801774519838"/>
  </r>
  <r>
    <x v="217"/>
    <n v="0.16997716072121721"/>
    <n v="6.9136897847386788E-2"/>
    <n v="0.82675904608269868"/>
    <n v="0.27895619518508147"/>
    <n v="0.27374812462511389"/>
  </r>
  <r>
    <x v="218"/>
    <n v="0.18249144558035174"/>
    <n v="6.6750768117512002E-2"/>
    <n v="0.82986089474691282"/>
    <n v="0.3040791278284527"/>
    <n v="0.27499927484668035"/>
  </r>
  <r>
    <x v="219"/>
    <n v="0.15764910405610846"/>
    <n v="6.8991622764812882E-2"/>
    <n v="0.84429998451056043"/>
    <n v="0.27821316663701379"/>
    <n v="0.2806856715128172"/>
  </r>
  <r>
    <x v="220"/>
    <n v="0.25366982440140495"/>
    <n v="6.956656154632071E-2"/>
    <n v="0.60466852515105829"/>
    <n v="0.28847936422438608"/>
    <n v="0.23820099233954303"/>
  </r>
  <r>
    <x v="221"/>
    <n v="0.13345337255060688"/>
    <n v="4.205031464427527E-2"/>
    <n v="0.75457631800990865"/>
    <n v="0.2770341878301727"/>
    <n v="0.20540466576690775"/>
  </r>
  <r>
    <x v="222"/>
    <n v="6.4111851261353048E-2"/>
    <n v="1.4299854372184862E-2"/>
    <n v="0.30397967467938664"/>
    <n v="0.25188086876953281"/>
    <n v="0.21531346571035406"/>
  </r>
  <r>
    <x v="223"/>
    <n v="7.7207416374266077E-2"/>
    <n v="1.45183477265057E-2"/>
    <n v="0.26798936733122852"/>
    <n v="0.22915337092382407"/>
    <n v="0.16914681820270883"/>
  </r>
  <r>
    <x v="224"/>
    <n v="0.25295315250932854"/>
    <n v="3.8523387528545699E-2"/>
    <n v="0.69612623744852986"/>
    <n v="0.26456223334281037"/>
    <n v="0.1917460230047093"/>
  </r>
  <r>
    <x v="225"/>
    <n v="0.23240957600252135"/>
    <n v="4.8849050297016694E-2"/>
    <n v="0.6551911785270943"/>
    <n v="0.24532519035092659"/>
    <n v="0.22071624410749691"/>
  </r>
  <r>
    <x v="226"/>
    <n v="0.23074047222201235"/>
    <n v="2.6360946814336404E-2"/>
    <n v="0.62887604939275088"/>
    <n v="0.18070295798504871"/>
    <n v="0.22854002376331539"/>
  </r>
  <r>
    <x v="227"/>
    <n v="9.5866950767509188E-2"/>
    <n v="1.3370239579430482E-2"/>
    <n v="0.50959884899868735"/>
    <n v="0.15892717904736717"/>
    <n v="0.19464397081369381"/>
  </r>
  <r>
    <x v="228"/>
    <n v="0.11779917967406181"/>
    <n v="3.0950748331158108E-2"/>
    <n v="0.5585927293966263"/>
    <n v="0.18175262365282777"/>
    <n v="0.22116371794586936"/>
  </r>
  <r>
    <x v="229"/>
    <n v="6.2914974990796832E-2"/>
    <n v="1.5431589119780988E-2"/>
    <n v="0.32354900424201294"/>
    <n v="0.19074486483829695"/>
    <n v="0.19305590853614046"/>
  </r>
  <r>
    <x v="230"/>
    <n v="6.5542179363022063E-2"/>
    <n v="1.4994049194040024E-2"/>
    <n v="0.36233690844339289"/>
    <n v="0.18790804536697181"/>
    <n v="0.15797051675643684"/>
  </r>
  <r>
    <x v="231"/>
    <n v="0.1209886185129084"/>
    <n v="5.0626071038714825E-2"/>
    <n v="0.58655481450165226"/>
    <n v="0.24557048957007435"/>
    <n v="0.20851165698547269"/>
  </r>
  <r>
    <x v="232"/>
    <n v="0.20239524432677689"/>
    <n v="6.6214789471785329E-2"/>
    <n v="0.74961699962626938"/>
    <n v="0.28051656010883375"/>
    <n v="0.19678538278353946"/>
  </r>
  <r>
    <x v="233"/>
    <n v="0.15607259680814928"/>
    <n v="7.4701353280821309E-2"/>
    <n v="0.74205293552691065"/>
    <n v="0.2819105748651628"/>
    <n v="0.24380550325779987"/>
  </r>
  <r>
    <x v="234"/>
    <n v="0.11909820588159331"/>
    <n v="5.8928150467163827E-2"/>
    <n v="0.68326123523027971"/>
    <n v="0.28406934066389672"/>
    <n v="0.23991717406094956"/>
  </r>
  <r>
    <x v="235"/>
    <n v="0.14328217857592873"/>
    <n v="6.1337492481956371E-2"/>
    <n v="0.72031122441911755"/>
    <n v="0.28450730160558785"/>
    <n v="0.23394151355279769"/>
  </r>
  <r>
    <x v="236"/>
    <n v="0.16235082485560487"/>
    <n v="4.1007334913926802E-2"/>
    <n v="0.52057753795879647"/>
    <n v="0.23948646440753005"/>
    <n v="0.22039662275300045"/>
  </r>
  <r>
    <x v="237"/>
    <n v="0.18194123583085292"/>
    <n v="3.2313984863452522E-2"/>
    <n v="0.48277829116968834"/>
    <n v="0.23435219806623728"/>
    <n v="0.17370368192036792"/>
  </r>
  <r>
    <x v="238"/>
    <n v="0.2171434524997326"/>
    <n v="8.3636683226566574E-2"/>
    <n v="0.89095529202644519"/>
    <n v="0.32873464202912406"/>
    <n v="0.26442255802894304"/>
  </r>
  <r>
    <x v="239"/>
    <n v="0.29698648485496659"/>
    <n v="9.0250206633509411E-2"/>
    <n v="0.96975489068742859"/>
    <n v="0.35985421581005145"/>
    <n v="0.30749017394514377"/>
  </r>
  <r>
    <x v="240"/>
    <n v="0.24832457048627229"/>
    <n v="9.5851817661480126E-2"/>
    <n v="0.97592512998111747"/>
    <n v="0.38817238582655605"/>
    <n v="0.29910286390032398"/>
  </r>
  <r>
    <x v="241"/>
    <n v="0.16502635567010829"/>
    <n v="8.3481017178830927E-2"/>
    <n v="0.97753207087474092"/>
    <n v="0.38820708841214641"/>
    <n v="0.2877216516801499"/>
  </r>
  <r>
    <x v="242"/>
    <n v="0.12028367692643718"/>
    <n v="8.6506682113172764E-2"/>
    <n v="0.93502534360940737"/>
    <n v="0.3885389472720695"/>
    <n v="0.28423276248236368"/>
  </r>
  <r>
    <x v="243"/>
    <n v="8.2162131162551832E-2"/>
    <n v="6.6768414449568145E-2"/>
    <n v="0.5844515964957766"/>
    <n v="0.30709299310491223"/>
    <n v="0.21830235092999664"/>
  </r>
  <r>
    <x v="244"/>
    <n v="9.2362164518415876E-2"/>
    <n v="5.0550199911714444E-2"/>
    <n v="0.49790771219526986"/>
    <n v="0.2664198176123716"/>
    <n v="0.16592256059609053"/>
  </r>
  <r>
    <x v="245"/>
    <n v="0.1425037093965919"/>
    <n v="7.8670392872376455E-2"/>
    <n v="0.77429518646196371"/>
    <n v="0.39578960459448803"/>
    <n v="0.18458646787126923"/>
  </r>
  <r>
    <x v="246"/>
    <n v="0.15755603193617504"/>
    <n v="7.8976888192962905E-2"/>
    <n v="0.72699869514581583"/>
    <n v="0.35892735342410637"/>
    <n v="0.27372979139390557"/>
  </r>
  <r>
    <x v="247"/>
    <n v="0.10366935200131204"/>
    <n v="9.0353660247521436E-2"/>
    <n v="0.67182817818603124"/>
    <n v="0.32761987217774646"/>
    <n v="0.24187849218531687"/>
  </r>
  <r>
    <x v="248"/>
    <n v="0.11863201415743968"/>
    <n v="8.8424443420614868E-2"/>
    <n v="0.60700940462043507"/>
    <n v="0.35997564927582809"/>
    <n v="0.15849886225322354"/>
  </r>
  <r>
    <x v="249"/>
    <n v="0.11684735346430229"/>
    <n v="8.9936191996547066E-2"/>
    <n v="0.61590529719313236"/>
    <n v="0.34202576112733024"/>
    <n v="0.15888386883516464"/>
  </r>
  <r>
    <x v="250"/>
    <n v="0.14592395506445005"/>
    <n v="9.4922718701691403E-2"/>
    <n v="0.58482088182496161"/>
    <n v="0.24973995314752659"/>
    <n v="0.13198483271827816"/>
  </r>
  <r>
    <x v="251"/>
    <n v="0.16352862922929287"/>
    <n v="7.30395117698492E-2"/>
    <n v="0.60300978311207709"/>
    <n v="0.18977198714079865"/>
    <n v="0.15080654849716993"/>
  </r>
  <r>
    <x v="252"/>
    <n v="0.31433937576714882"/>
    <n v="9.5462741017234953E-2"/>
    <n v="0.86864605941947071"/>
    <n v="0.30524713731685427"/>
    <n v="0.24955553004852668"/>
  </r>
  <r>
    <x v="253"/>
    <n v="0.2172717133716241"/>
    <n v="9.6158637015707746E-2"/>
    <n v="0.66789663425870083"/>
    <n v="0.34902285722184573"/>
    <n v="0.12756562117435877"/>
  </r>
  <r>
    <x v="254"/>
    <n v="0.10970572386747461"/>
    <n v="8.1528757448228115E-2"/>
    <n v="0.64307389733714948"/>
    <n v="0.32487869437814654"/>
    <n v="0.13004160338629153"/>
  </r>
  <r>
    <x v="255"/>
    <n v="0.14821505527368042"/>
    <n v="9.0265200904511969E-2"/>
    <n v="0.73449728253588198"/>
    <n v="0.31650865980530957"/>
    <n v="0.20358739136247478"/>
  </r>
  <r>
    <x v="256"/>
    <n v="0.18808961713797173"/>
    <n v="8.8301395020632722E-2"/>
    <n v="0.7056557362180782"/>
    <n v="0.32670494893027674"/>
    <n v="0.18268880710258079"/>
  </r>
  <r>
    <x v="257"/>
    <n v="0.11299051034632036"/>
    <n v="7.662937536518262E-2"/>
    <n v="0.60607955979437822"/>
    <n v="0.22873348024206333"/>
    <n v="0.14858118997379804"/>
  </r>
  <r>
    <x v="258"/>
    <n v="0.14718937295029744"/>
    <n v="1.4661003366958986E-2"/>
    <n v="0.34182782093173597"/>
    <n v="0.19113932386754803"/>
    <n v="0.15545957004187286"/>
  </r>
  <r>
    <x v="259"/>
    <n v="0.29004283361334371"/>
    <n v="9.075437790554039E-2"/>
    <n v="0.84307987566992659"/>
    <n v="0.34323363399117218"/>
    <n v="0.27618131645603311"/>
  </r>
  <r>
    <x v="260"/>
    <n v="0.21974564018473897"/>
    <n v="9.458967287461037E-2"/>
    <n v="0.61899457736441021"/>
    <n v="0.3501557285730772"/>
    <n v="0.26950072616676851"/>
  </r>
  <r>
    <x v="261"/>
    <n v="0.26829928971583555"/>
    <n v="7.9305276036448408E-2"/>
    <n v="0.69866963147877681"/>
    <n v="0.35807490486167332"/>
    <n v="0.27466175845195362"/>
  </r>
  <r>
    <x v="262"/>
    <n v="0.27902192179445412"/>
    <n v="9.2463525171989677E-2"/>
    <n v="0.90715752327566812"/>
    <n v="0.33734864062668518"/>
    <n v="0.27333252725171608"/>
  </r>
  <r>
    <x v="263"/>
    <n v="0.21687053000084422"/>
    <n v="8.5567546815350962E-2"/>
    <n v="0.90727174214326922"/>
    <n v="0.28245621134836774"/>
    <n v="0.24861022337795266"/>
  </r>
  <r>
    <x v="264"/>
    <n v="8.2084236681773851E-2"/>
    <n v="5.3334688499520742E-2"/>
    <n v="0.6300583643325306"/>
    <n v="0.22285367068980644"/>
    <n v="0.16432815240469859"/>
  </r>
  <r>
    <x v="265"/>
    <n v="0.15692376514218706"/>
    <n v="2.6157372679108781E-2"/>
    <n v="0.55195177984372668"/>
    <n v="0.20540578279410757"/>
    <n v="0.15120465984943648"/>
  </r>
  <r>
    <x v="266"/>
    <n v="0.2662344791283795"/>
    <n v="9.0728862071592989E-2"/>
    <n v="0.92615121117870236"/>
    <n v="0.29714233937546214"/>
    <n v="0.23820172110932603"/>
  </r>
  <r>
    <x v="267"/>
    <n v="0.28559639640488327"/>
    <n v="8.5457585131184732E-2"/>
    <n v="0.93911693496712412"/>
    <n v="0.2902426766300098"/>
    <n v="0.2277517869823662"/>
  </r>
  <r>
    <x v="268"/>
    <n v="0.29954783691980158"/>
    <n v="8.810845643696523E-2"/>
    <n v="0.97718565110091449"/>
    <n v="0.3039389593443293"/>
    <n v="0.25352184451216953"/>
  </r>
  <r>
    <x v="269"/>
    <n v="0.13647032435470749"/>
    <n v="7.9834779171646858E-2"/>
    <n v="0.90551336057698772"/>
    <n v="0.3203914943180794"/>
    <n v="0.2554237952361923"/>
  </r>
  <r>
    <x v="270"/>
    <n v="0.18069607526761317"/>
    <n v="7.3131323078087562E-2"/>
    <n v="0.74579406582945318"/>
    <n v="0.30444567136019629"/>
    <n v="0.25764066762235871"/>
  </r>
  <r>
    <x v="271"/>
    <n v="0.11547294967923849"/>
    <n v="2.7606316109561109E-2"/>
    <n v="0.30555520861400448"/>
    <n v="0.22849894639629767"/>
    <n v="0.21765678702869171"/>
  </r>
  <r>
    <x v="272"/>
    <n v="0.12647508284252518"/>
    <n v="1.4901497085206961E-2"/>
    <n v="0.2511580444509296"/>
    <n v="0.2062677573754626"/>
    <n v="0.14427896862340661"/>
  </r>
  <r>
    <x v="273"/>
    <n v="0.31637862882653311"/>
    <n v="7.6139399852680409E-2"/>
    <n v="0.42102091852398993"/>
    <n v="0.26824006325212268"/>
    <n v="0.24399758607743757"/>
  </r>
  <r>
    <x v="274"/>
    <n v="0.21313994289369737"/>
    <n v="7.5624365789331544E-2"/>
    <n v="0.71390410116741898"/>
    <n v="0.33504590752421187"/>
    <n v="0.2026200706865299"/>
  </r>
  <r>
    <x v="275"/>
    <n v="0.22501937625187785"/>
    <n v="8.3840909929544571E-2"/>
    <n v="0.69476344246202526"/>
    <n v="0.28841865281249629"/>
    <n v="0.20248252861781399"/>
  </r>
  <r>
    <x v="276"/>
    <n v="0.25115475242451163"/>
    <n v="8.760642386817831E-2"/>
    <n v="0.72442263427048115"/>
    <n v="0.29995402799926085"/>
    <n v="0.21507647326104432"/>
  </r>
  <r>
    <x v="277"/>
    <n v="0.25130611502454731"/>
    <n v="7.9711555716725724E-2"/>
    <n v="0.78306890906632409"/>
    <n v="0.26023592741860763"/>
    <n v="0.23996344686024651"/>
  </r>
  <r>
    <x v="278"/>
    <n v="0.16908456487915713"/>
    <n v="8.7880235670536072E-2"/>
    <n v="0.66510658560479652"/>
    <n v="0.22665090162335691"/>
    <n v="0.21173633322574367"/>
  </r>
  <r>
    <x v="279"/>
    <n v="0.10815861526526026"/>
    <n v="4.0911137426627671E-2"/>
    <n v="0.59340218223106966"/>
    <n v="0.20518637437183385"/>
    <n v="0.17032124359705333"/>
  </r>
  <r>
    <x v="280"/>
    <n v="0.20667325057779937"/>
    <n v="9.5365485920133761E-2"/>
    <n v="1.084742151558912"/>
    <n v="0.28626752771885511"/>
    <n v="0.25002434823313513"/>
  </r>
  <r>
    <x v="281"/>
    <n v="0.14438441308374039"/>
    <n v="8.9250847343523426E-2"/>
    <n v="0.84840174511397892"/>
    <n v="0.26149186435081412"/>
    <n v="0.24053150589187519"/>
  </r>
  <r>
    <x v="282"/>
    <n v="0.13760531758040853"/>
    <n v="8.3202233835973166E-2"/>
    <n v="0.80336975462876248"/>
    <n v="0.31656494414634162"/>
    <n v="0.24027195508275431"/>
  </r>
  <r>
    <x v="283"/>
    <n v="0.13535844130473434"/>
    <n v="7.7673437058812245E-2"/>
    <n v="0.60330108715108743"/>
    <n v="0.31749912349662085"/>
    <n v="0.2556743857405952"/>
  </r>
  <r>
    <x v="284"/>
    <n v="0.13284163455616438"/>
    <n v="7.1406112189013535E-2"/>
    <n v="0.46514402512763581"/>
    <n v="0.31660434318506403"/>
    <n v="0.2422618525331279"/>
  </r>
  <r>
    <x v="285"/>
    <n v="0.1827743974003028"/>
    <n v="4.2621326229781063E-2"/>
    <n v="0.34679650253572514"/>
    <n v="0.26014763135861363"/>
    <n v="0.14025531110959374"/>
  </r>
  <r>
    <x v="286"/>
    <n v="0.21441515445631501"/>
    <n v="1.177662465848139E-2"/>
    <n v="0.40395706217793392"/>
    <n v="0.21463070588305691"/>
    <n v="0.12248339788614314"/>
  </r>
  <r>
    <x v="287"/>
    <n v="0.35004321332854582"/>
    <n v="0.1015813062515144"/>
    <n v="0.94929039936808224"/>
    <n v="0.3366696703675261"/>
    <n v="0.17202059420354984"/>
  </r>
  <r>
    <x v="288"/>
    <n v="0.20693043831073596"/>
    <n v="0.10356886785173088"/>
    <n v="1.0152882949533526"/>
    <n v="0.32595601955597364"/>
    <n v="0.24234445610057903"/>
  </r>
  <r>
    <x v="289"/>
    <n v="0.22009180546005402"/>
    <n v="8.9912281014089948E-2"/>
    <n v="0.87669518577800931"/>
    <n v="0.28351069847760302"/>
    <n v="0.20408271762489724"/>
  </r>
  <r>
    <x v="290"/>
    <n v="0.31749182828701666"/>
    <n v="9.2549786592003982E-2"/>
    <n v="0.95735018754531787"/>
    <n v="0.33193352417599264"/>
    <n v="0.23557295436105188"/>
  </r>
  <r>
    <x v="291"/>
    <n v="0.24956116204478407"/>
    <n v="8.8321424350093533E-2"/>
    <n v="0.75621370733798443"/>
    <n v="0.33500825061985456"/>
    <n v="0.22485653819990289"/>
  </r>
  <r>
    <x v="292"/>
    <n v="0.15944995474278245"/>
    <n v="8.6964294951846877E-2"/>
    <n v="0.67582171826490334"/>
    <n v="0.24458116292733001"/>
    <n v="0.16705683522711859"/>
  </r>
  <r>
    <x v="293"/>
    <n v="0.15634811781775082"/>
    <n v="9.5529352565251691E-2"/>
    <n v="0.72659625066802724"/>
    <n v="0.18689876780695935"/>
    <n v="0.15911150074471644"/>
  </r>
  <r>
    <x v="294"/>
    <n v="0.36255367378833903"/>
    <n v="9.9473636181541827E-2"/>
    <n v="1.0652652580873563"/>
    <n v="0.33066628223765626"/>
    <n v="0.24498915320636111"/>
  </r>
  <r>
    <x v="295"/>
    <n v="0.28076911514247394"/>
    <n v="9.6273977561882676E-2"/>
    <n v="1.0752019159706061"/>
    <n v="0.32005850491709126"/>
    <n v="0.23647170352194086"/>
  </r>
  <r>
    <x v="296"/>
    <n v="0.26845982230219317"/>
    <n v="9.2667478310851273E-2"/>
    <n v="1.1307413741371986"/>
    <n v="0.29640318963440204"/>
    <n v="0.22229792446713917"/>
  </r>
  <r>
    <x v="297"/>
    <n v="0.2080157175056738"/>
    <n v="8.3044084202467713E-2"/>
    <n v="0.94434614514512372"/>
    <n v="0.32981960493613116"/>
    <n v="0.19335354791160264"/>
  </r>
  <r>
    <x v="298"/>
    <n v="0.22421232767445706"/>
    <n v="7.6124649571294542E-2"/>
    <n v="0.68756967822779669"/>
    <n v="0.2947426608631043"/>
    <n v="0.20709479264492991"/>
  </r>
  <r>
    <x v="299"/>
    <n v="0.16291638796868094"/>
    <n v="2.9922886617742499E-2"/>
    <n v="0.36207969462666501"/>
    <n v="0.20563209609893199"/>
    <n v="0.17728405936826055"/>
  </r>
  <r>
    <x v="300"/>
    <n v="0.14544573131058011"/>
    <n v="6.1206572764767826E-2"/>
    <n v="0.4280372126444687"/>
    <n v="0.18753270537554584"/>
    <n v="0.19137698443901688"/>
  </r>
  <r>
    <x v="301"/>
    <n v="0.37779595096881158"/>
    <n v="0.10891763041448832"/>
    <n v="1.0753914192130984"/>
    <n v="0.35236946018013227"/>
    <n v="0.23036418999492503"/>
  </r>
  <r>
    <x v="302"/>
    <n v="0.33602334263010852"/>
    <n v="0.11183663346769275"/>
    <n v="1.2133476452777952"/>
    <n v="0.36775873900193751"/>
    <n v="0.22825226045752672"/>
  </r>
  <r>
    <x v="303"/>
    <n v="0.30435993827635777"/>
    <n v="0.11259635059212515"/>
    <n v="1.165847694916927"/>
    <n v="0.37562230981764955"/>
    <n v="0.22523115579119349"/>
  </r>
  <r>
    <x v="304"/>
    <n v="0.33599491039384499"/>
    <n v="0.11319327118989347"/>
    <n v="1.0039792771859017"/>
    <n v="0.32266583345166949"/>
    <n v="0.19699782674921304"/>
  </r>
  <r>
    <x v="305"/>
    <n v="0.2317762365078056"/>
    <n v="0.10928867558142764"/>
    <n v="0.59767332524691708"/>
    <n v="0.22498134435800901"/>
    <n v="0.10357274046883841"/>
  </r>
  <r>
    <x v="306"/>
    <n v="0.15093339036990816"/>
    <n v="6.4270419252790964E-2"/>
    <n v="0.40287235166356256"/>
    <n v="0.18106328138710098"/>
    <n v="9.2058392954091253E-2"/>
  </r>
  <r>
    <x v="307"/>
    <n v="0.20123885457806495"/>
    <n v="6.145122491474745E-2"/>
    <n v="0.51231814596244607"/>
    <n v="0.13856373288868415"/>
    <n v="7.9758238952900185E-2"/>
  </r>
  <r>
    <x v="308"/>
    <n v="0.26803869684005172"/>
    <n v="0.13013286674709493"/>
    <n v="0.93743080385117794"/>
    <n v="0.21087480438941325"/>
    <n v="0.11019968767250386"/>
  </r>
  <r>
    <x v="309"/>
    <n v="0.33260911053494013"/>
    <n v="0.1444175297921042"/>
    <n v="1.1375233351924581"/>
    <n v="0.24586309325531214"/>
    <n v="0.1347411964677801"/>
  </r>
  <r>
    <x v="310"/>
    <n v="0.40540985840020671"/>
    <n v="0.15026547210115021"/>
    <n v="1.1718806745621242"/>
    <n v="0.33555948081630327"/>
    <n v="0.22235854069230282"/>
  </r>
  <r>
    <x v="311"/>
    <n v="0.24522614175255666"/>
    <n v="0.14884519028700519"/>
    <n v="1.0781827890274978"/>
    <n v="0.32053228663483746"/>
    <n v="0.17097189971189042"/>
  </r>
  <r>
    <x v="312"/>
    <n v="0.36501648038755125"/>
    <n v="0.16260538298011401"/>
    <n v="1.213366117017014"/>
    <n v="0.25567403605386174"/>
    <n v="0.14605262099669192"/>
  </r>
  <r>
    <x v="313"/>
    <n v="0.24330902878451219"/>
    <n v="0.13733436509416411"/>
    <n v="0.97197553966753891"/>
    <n v="0.16090235738658468"/>
    <n v="0.13547497464552805"/>
  </r>
  <r>
    <x v="314"/>
    <n v="0.24189194659920707"/>
    <n v="0.12095748290149121"/>
    <n v="0.9247802793537705"/>
    <n v="0.13847643518777572"/>
    <n v="9.9882055633080558E-2"/>
  </r>
  <r>
    <x v="315"/>
    <n v="0.1982375185577045"/>
    <n v="0.14396309736257004"/>
    <n v="0.96081121575945672"/>
    <n v="0.29301775746797309"/>
    <n v="0.21270014953049202"/>
  </r>
  <r>
    <x v="316"/>
    <n v="0.21360675561864353"/>
    <n v="0.17913699189410481"/>
    <n v="0.94697431161851775"/>
    <n v="0.24790438007561919"/>
    <n v="0.203733471805227"/>
  </r>
  <r>
    <x v="317"/>
    <n v="0.39540597883855982"/>
    <n v="0.18768490934565196"/>
    <n v="1.1448931349810638"/>
    <n v="0.27347013488089744"/>
    <n v="0.22790061132603745"/>
  </r>
  <r>
    <x v="318"/>
    <n v="0.34195138485000831"/>
    <n v="0.20271451049995548"/>
    <n v="1.1474975648183388"/>
    <n v="0.35340806246229484"/>
    <n v="0.21002041367908239"/>
  </r>
  <r>
    <x v="319"/>
    <n v="0.34586900184105346"/>
    <n v="0.19913951751949593"/>
    <n v="0.98364705319619061"/>
    <n v="0.28315526286398568"/>
    <n v="0.23728811911324946"/>
  </r>
  <r>
    <x v="320"/>
    <n v="0.31525598386620896"/>
    <n v="0.1890583891782559"/>
    <n v="0.9113569331939837"/>
    <n v="0.21808932808103079"/>
    <n v="0.18862155358164601"/>
  </r>
  <r>
    <x v="321"/>
    <n v="0.30664430573354345"/>
    <n v="0.1789001740932083"/>
    <n v="0.89270541751543986"/>
    <n v="0.17209414273603815"/>
    <n v="0.14417423935282267"/>
  </r>
  <r>
    <x v="322"/>
    <n v="0.41520532431598201"/>
    <n v="0.19897642777723926"/>
    <n v="1.1373885983192802"/>
    <n v="0.28467819863896293"/>
    <n v="0.25273278024200529"/>
  </r>
  <r>
    <x v="323"/>
    <n v="0.43566424652560698"/>
    <n v="0.19542479838432272"/>
    <n v="1.1464352927211572"/>
    <n v="0.37592663152430816"/>
    <n v="0.296721762227321"/>
  </r>
  <r>
    <x v="324"/>
    <n v="0.30094610874954153"/>
    <n v="0.19762610868566829"/>
    <n v="1.3369586869655739"/>
    <n v="0.32501201275822061"/>
    <n v="0.3068679634963033"/>
  </r>
  <r>
    <x v="325"/>
    <n v="0.26337484615455936"/>
    <n v="0.19098579647818151"/>
    <n v="1.2991586731776121"/>
    <n v="0.34719690791946189"/>
    <n v="0.30111295661362619"/>
  </r>
  <r>
    <x v="326"/>
    <n v="0.24844437532676297"/>
    <n v="0.17792214219602018"/>
    <n v="1.1637379956268565"/>
    <n v="0.30190030380496991"/>
    <n v="0.15755081940730337"/>
  </r>
  <r>
    <x v="327"/>
    <n v="0.1905222195778514"/>
    <n v="0.1242420859115719"/>
    <n v="0.58722847903236985"/>
    <n v="0.20039237572598054"/>
    <n v="0.10359800546422393"/>
  </r>
  <r>
    <x v="328"/>
    <n v="0.24891197926097722"/>
    <n v="9.7987413130689913E-2"/>
    <n v="0.81251043916745769"/>
    <n v="0.1942682172891369"/>
    <n v="0.11833825991383495"/>
  </r>
  <r>
    <x v="329"/>
    <n v="0.32870264724476078"/>
    <n v="0.15216005809179864"/>
    <n v="1.290024405575283"/>
    <n v="0.33901852053006537"/>
    <n v="0.20703622339694142"/>
  </r>
  <r>
    <x v="330"/>
    <n v="0.22897293598806975"/>
    <n v="0.14663753795367815"/>
    <n v="1.2725587376708227"/>
    <n v="0.29073746715526433"/>
    <n v="0.15834544582197652"/>
  </r>
  <r>
    <x v="331"/>
    <n v="0.30113302106884332"/>
    <n v="0.12951456844773393"/>
    <n v="0.9742032010827022"/>
    <n v="0.27551536712314922"/>
    <n v="0.1210589603790638"/>
  </r>
  <r>
    <x v="332"/>
    <n v="0.23201352310323728"/>
    <n v="0.14655057587898807"/>
    <n v="0.73116889562920229"/>
    <n v="0.24395110867238129"/>
    <n v="0.14591371600721922"/>
  </r>
  <r>
    <x v="333"/>
    <n v="0.34614907417820623"/>
    <n v="0.15266411845945821"/>
    <n v="0.88125241978465096"/>
    <n v="0.24620936249476677"/>
    <n v="0.23187543147411341"/>
  </r>
  <r>
    <x v="334"/>
    <n v="0.27425691545736375"/>
    <n v="0.13197045702717036"/>
    <n v="0.95923593583498057"/>
    <n v="0.19950941512604042"/>
    <n v="0.13313626771329454"/>
  </r>
  <r>
    <x v="335"/>
    <n v="0.24768336454324694"/>
    <n v="0.13837213090401299"/>
    <n v="0.95430677250074092"/>
    <n v="0.17738334483991006"/>
    <n v="0.12854602848560848"/>
  </r>
  <r>
    <x v="336"/>
    <n v="0.38435210302217354"/>
    <n v="0.18569851282504182"/>
    <n v="1.1799975321969107"/>
    <n v="0.33773187668446208"/>
    <n v="0.15939804315165387"/>
  </r>
  <r>
    <x v="337"/>
    <n v="0.37160281263496348"/>
    <n v="0.20711573358094842"/>
    <n v="1.1995436663489625"/>
    <n v="0.33283840435987072"/>
    <n v="0.20187303434943632"/>
  </r>
  <r>
    <x v="338"/>
    <n v="0.3382631594115158"/>
    <n v="0.20863186157479083"/>
    <n v="1.1924527860988119"/>
    <n v="0.32464160637358669"/>
    <n v="0.23441134998023677"/>
  </r>
  <r>
    <x v="339"/>
    <n v="0.25575014751114378"/>
    <n v="0.20637596114578949"/>
    <n v="1.0667381209166951"/>
    <n v="0.37416980331985938"/>
    <n v="0.19308106774855863"/>
  </r>
  <r>
    <x v="340"/>
    <n v="0.19585533597806498"/>
    <n v="0.19308584132467943"/>
    <n v="0.62612094373710714"/>
    <n v="0.37321937604049299"/>
    <n v="0.19658789790231604"/>
  </r>
  <r>
    <x v="341"/>
    <n v="0.134557761208592"/>
    <n v="0.14173700649805682"/>
    <n v="0.43210747985803888"/>
    <n v="0.21469239754113831"/>
    <n v="0.19358854945657933"/>
  </r>
  <r>
    <x v="342"/>
    <n v="7.8629292914200635E-2"/>
    <n v="5.4335867075024795E-2"/>
    <n v="0.30795646341024885"/>
    <n v="0.18875966055522209"/>
    <n v="0.14184773099269188"/>
  </r>
  <r>
    <x v="343"/>
    <n v="0.20574042114444391"/>
    <n v="0.12854866530976333"/>
    <n v="0.61372361304427492"/>
    <n v="0.31909128774261125"/>
    <n v="0.17586961611676391"/>
  </r>
  <r>
    <x v="344"/>
    <n v="0.18936523824150686"/>
    <n v="0.15345990232836892"/>
    <n v="0.89103275164127427"/>
    <n v="0.29635351870344129"/>
    <n v="0.22765723067243818"/>
  </r>
  <r>
    <x v="345"/>
    <n v="0.31453512912714554"/>
    <n v="0.16018136462018295"/>
    <n v="1.1072770451420668"/>
    <n v="0.27740878137126512"/>
    <n v="0.16643562661250938"/>
  </r>
  <r>
    <x v="346"/>
    <n v="0.35449190319221929"/>
    <n v="0.14849142024663176"/>
    <n v="1.0418263111381125"/>
    <n v="0.3577741936413143"/>
    <n v="0.11698151681671411"/>
  </r>
  <r>
    <x v="347"/>
    <n v="0.23992661622417744"/>
    <n v="0.13162700837005928"/>
    <n v="0.89019041223776096"/>
    <n v="0.3179614241117536"/>
    <n v="8.9074898225114899E-2"/>
  </r>
  <r>
    <x v="348"/>
    <n v="0.1347615289982354"/>
    <n v="4.9986685157167171E-2"/>
    <n v="0.37474415829878788"/>
    <n v="0.19782327697957311"/>
    <n v="7.8515642588892529E-2"/>
  </r>
  <r>
    <x v="349"/>
    <n v="0.17207891152957394"/>
    <n v="4.9213925678667246E-2"/>
    <n v="0.30285927813946439"/>
    <n v="0.16336491103919223"/>
    <n v="7.854150433475747E-2"/>
  </r>
  <r>
    <x v="350"/>
    <n v="0.28532862408851978"/>
    <n v="0.15346846803106412"/>
    <n v="0.98741637807924687"/>
    <n v="0.31033830377381333"/>
    <n v="0.13340120003811839"/>
  </r>
  <r>
    <x v="351"/>
    <n v="0.42479736816560359"/>
    <n v="0.1127100053918563"/>
    <n v="0.91355798314772918"/>
    <n v="0.33149143717078955"/>
    <n v="0.18471972647474963"/>
  </r>
  <r>
    <x v="352"/>
    <n v="0.25801416031398955"/>
    <n v="0.11628888945442878"/>
    <n v="1.0049167276128357"/>
    <n v="0.31816801695214747"/>
    <n v="0.13771676871846095"/>
  </r>
  <r>
    <x v="353"/>
    <n v="0.20210529006324035"/>
    <n v="7.0195147358544679E-2"/>
    <n v="0.7297841282919032"/>
    <n v="0.29462967004848245"/>
    <n v="8.5070817087485165E-2"/>
  </r>
  <r>
    <x v="354"/>
    <n v="0.28987278960762536"/>
    <n v="5.4179759644565999E-2"/>
    <n v="0.53127681842515662"/>
    <n v="0.1972459921922777"/>
    <n v="7.427025606118802E-2"/>
  </r>
  <r>
    <x v="355"/>
    <n v="0.20551275876057523"/>
    <n v="4.78708737419535E-2"/>
    <n v="0.51549923815676568"/>
    <n v="0.13186350960743862"/>
    <n v="6.7145102345669047E-2"/>
  </r>
  <r>
    <x v="356"/>
    <n v="0.21864084707118378"/>
    <n v="4.7431470622774329E-2"/>
    <n v="0.44494802696384339"/>
    <n v="0.12898189946328525"/>
    <n v="6.3372840129477331E-2"/>
  </r>
  <r>
    <x v="357"/>
    <n v="0.15024276074094262"/>
    <n v="4.8154234410682124E-2"/>
    <n v="0.43959746864997989"/>
    <n v="0.13946085142412137"/>
    <n v="8.9690772816948372E-2"/>
  </r>
  <r>
    <x v="358"/>
    <n v="0.19392606141713412"/>
    <n v="4.8255157388585476E-2"/>
    <n v="0.40550485618137772"/>
    <n v="0.12560946235794732"/>
    <n v="6.9238569328099714E-2"/>
  </r>
  <r>
    <x v="359"/>
    <n v="0.18811351173219701"/>
    <n v="4.8923441035027826E-2"/>
    <n v="0.41387580135052293"/>
    <n v="0.14224342828278411"/>
    <n v="7.6019300056496583E-2"/>
  </r>
  <r>
    <x v="360"/>
    <n v="0.12902737949977425"/>
    <n v="4.9492628363800334E-2"/>
    <n v="0.47588348186475382"/>
    <n v="0.15260892382741301"/>
    <n v="9.2362006193839954E-2"/>
  </r>
  <r>
    <x v="361"/>
    <n v="0.17378272884558246"/>
    <n v="0.11291185134766302"/>
    <n v="0.60969967731177654"/>
    <n v="0.20653347063271679"/>
    <n v="0.11468322798216107"/>
  </r>
  <r>
    <x v="362"/>
    <n v="0.12684246222873893"/>
    <n v="6.9747093698402388E-2"/>
    <n v="0.59694118621619785"/>
    <n v="0.14848331804561707"/>
    <n v="0.10620427086902104"/>
  </r>
  <r>
    <x v="363"/>
    <n v="0.10746503041862293"/>
    <n v="5.0943434987690876E-2"/>
    <n v="0.47615082612738446"/>
    <n v="0.16012671223322644"/>
    <n v="0.10880747021449143"/>
  </r>
  <r>
    <x v="364"/>
    <n v="0.16917239963755942"/>
    <n v="0.10139809223008986"/>
    <n v="0.46115981901119146"/>
    <n v="0.18010760933957012"/>
    <n v="0.13095327818615235"/>
  </r>
  <r>
    <x v="365"/>
    <n v="0.23708930782801113"/>
    <n v="0.14339253150097131"/>
    <n v="0.54711161639262185"/>
    <n v="0.16279944120261955"/>
    <n v="0.1329505794953300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9">
  <r>
    <x v="0"/>
    <n v="0.17016236595108758"/>
    <n v="9.1112926916096376E-2"/>
    <n v="0.54731063386367595"/>
    <n v="0.16132926181035709"/>
    <n v="0.12712972718505069"/>
  </r>
  <r>
    <x v="1"/>
    <n v="0.15907826105483355"/>
    <n v="0.15036592110879279"/>
    <n v="0.60343407652730829"/>
    <n v="0.21071607300988582"/>
    <n v="0.15685265818735977"/>
  </r>
  <r>
    <x v="2"/>
    <n v="0.15237516363591269"/>
    <n v="0.12450103711187981"/>
    <n v="0.48837578040977941"/>
    <n v="0.24302535963019933"/>
    <n v="0.15519190235412159"/>
  </r>
  <r>
    <x v="3"/>
    <n v="0.15599088035930825"/>
    <n v="0.11863728951717969"/>
    <n v="0.44212353754408268"/>
    <n v="0.20806779563609504"/>
    <n v="0.11321466221622427"/>
  </r>
  <r>
    <x v="4"/>
    <n v="0.1260603189865977"/>
    <n v="0.13649599862247619"/>
    <n v="0.60249917485015847"/>
    <n v="0.15787370267652343"/>
    <n v="0.11777905107962924"/>
  </r>
  <r>
    <x v="5"/>
    <n v="0.17634641968433698"/>
    <n v="0.15642356940833385"/>
    <n v="0.80082874212360089"/>
    <n v="0.18884486679358883"/>
    <n v="0.1347469871540658"/>
  </r>
  <r>
    <x v="6"/>
    <n v="0.17068871076277234"/>
    <n v="0.16065944379045458"/>
    <n v="0.95041677207960995"/>
    <n v="0.30169482226118055"/>
    <n v="0.20955931668210981"/>
  </r>
  <r>
    <x v="7"/>
    <n v="0.27885570723797654"/>
    <n v="0.15724475821627551"/>
    <n v="1.021235059077197"/>
    <n v="0.3407094164492262"/>
    <n v="0.20116477895787324"/>
  </r>
  <r>
    <x v="8"/>
    <n v="0.27805717755260823"/>
    <n v="0.10952418088703779"/>
    <n v="0.81939910963075036"/>
    <n v="0.34901760809525834"/>
    <n v="0.16664024774681541"/>
  </r>
  <r>
    <x v="9"/>
    <n v="0.25072499953670524"/>
    <n v="0.13822374520437469"/>
    <n v="0.82149429656417272"/>
    <n v="0.34925284271444007"/>
    <n v="0.16539084660688733"/>
  </r>
  <r>
    <x v="10"/>
    <n v="9.9298740107577582E-2"/>
    <n v="0.10542647170963183"/>
    <n v="0.69355598015800302"/>
    <n v="0.26130237188210864"/>
    <n v="0.15541352225848287"/>
  </r>
  <r>
    <x v="11"/>
    <n v="0.13026147092896681"/>
    <n v="6.0808423178563061E-2"/>
    <n v="0.46187640656267798"/>
    <n v="0.22531095015266003"/>
    <n v="0.16198347851590111"/>
  </r>
  <r>
    <x v="12"/>
    <n v="0.18247150278440227"/>
    <n v="0.14469111078478455"/>
    <n v="0.87118947224115917"/>
    <n v="0.35595547625813612"/>
    <n v="0.19747406093065875"/>
  </r>
  <r>
    <x v="13"/>
    <n v="0.17936709463765005"/>
    <n v="9.4082500660766732E-2"/>
    <n v="0.56229634066809742"/>
    <n v="0.40571770129160079"/>
    <n v="0.12754013455620677"/>
  </r>
  <r>
    <x v="14"/>
    <n v="0.15474106033358012"/>
    <n v="0.1305090283740219"/>
    <n v="0.59440599886353951"/>
    <n v="0.38832016199785818"/>
    <n v="0.14850334610777963"/>
  </r>
  <r>
    <x v="15"/>
    <n v="0.16636308264741384"/>
    <n v="0.12791177847338278"/>
    <n v="0.85901136615686713"/>
    <n v="0.35615323896548967"/>
    <n v="0.14237159866685095"/>
  </r>
  <r>
    <x v="16"/>
    <n v="0.19749280370434977"/>
    <n v="0.15267731607964555"/>
    <n v="0.8871554905947594"/>
    <n v="0.35532344696627416"/>
    <n v="0.15392478508890928"/>
  </r>
  <r>
    <x v="17"/>
    <n v="0.19229407011352911"/>
    <n v="0.1597636617896589"/>
    <n v="0.74309355049673875"/>
    <n v="0.25325387020824069"/>
    <n v="0.12266231244586763"/>
  </r>
  <r>
    <x v="18"/>
    <n v="0.23421614007369862"/>
    <n v="0.14256612757806275"/>
    <n v="0.74209653217025984"/>
    <n v="0.22941368317746808"/>
    <n v="9.3768180937544993E-2"/>
  </r>
  <r>
    <x v="19"/>
    <n v="0.4111180505085909"/>
    <n v="0.17712705835279516"/>
    <n v="1.2557066233905176"/>
    <n v="0.3834593524990963"/>
    <n v="0.12665502071724255"/>
  </r>
  <r>
    <x v="20"/>
    <n v="0.44580835180602441"/>
    <n v="0.17942940975315838"/>
    <n v="1.1834249821430762"/>
    <n v="0.41475968429404103"/>
    <n v="0.15889522858496954"/>
  </r>
  <r>
    <x v="21"/>
    <n v="0.44192472756774082"/>
    <n v="0.18107626573104754"/>
    <n v="1.3433907023341745"/>
    <n v="0.38619266081046483"/>
    <n v="0.18994718177900685"/>
  </r>
  <r>
    <x v="22"/>
    <n v="0.42571425079968755"/>
    <n v="0.17993355077854334"/>
    <n v="1.4003926230060568"/>
    <n v="0.40998498983705833"/>
    <n v="0.25813477961550607"/>
  </r>
  <r>
    <x v="23"/>
    <n v="0.43016750109097907"/>
    <n v="0.17106821829479446"/>
    <n v="1.3605741757612373"/>
    <n v="0.43051437214413601"/>
    <n v="0.25859705118373466"/>
  </r>
  <r>
    <x v="24"/>
    <n v="0.21923406355976294"/>
    <n v="0.16286963675443489"/>
    <n v="1.0908456909185436"/>
    <n v="0.2938264724004046"/>
    <n v="0.18016223368977954"/>
  </r>
  <r>
    <x v="25"/>
    <n v="0.16575348144715826"/>
    <n v="0.15864688434494204"/>
    <n v="0.80220431552303006"/>
    <n v="0.26007713522147102"/>
    <n v="0.13075419837482888"/>
  </r>
  <r>
    <x v="26"/>
    <n v="0.21766780609523192"/>
    <n v="0.13739918164165121"/>
    <n v="0.85253468484410833"/>
    <n v="0.33770420612724367"/>
    <n v="0.15622039730125495"/>
  </r>
  <r>
    <x v="27"/>
    <n v="0.19510699484482794"/>
    <n v="0.15908501945747602"/>
    <n v="0.57543079417190435"/>
    <n v="0.3499748030103082"/>
    <n v="0.15743822624277853"/>
  </r>
  <r>
    <x v="28"/>
    <n v="0.15808255195839385"/>
    <n v="0.1255704863726122"/>
    <n v="0.59041795369335548"/>
    <n v="0.30869873845093848"/>
    <n v="0.15766531721186333"/>
  </r>
  <r>
    <x v="29"/>
    <n v="0.16232171723267055"/>
    <n v="0.15675667460187229"/>
    <n v="0.55988291606242513"/>
    <n v="0.34969108082502254"/>
    <n v="0.15084704003196353"/>
  </r>
  <r>
    <x v="30"/>
    <n v="0.13114747162166107"/>
    <n v="0.12305052645292716"/>
    <n v="0.46395482782452724"/>
    <n v="0.32402292085634271"/>
    <n v="0.14035116521757893"/>
  </r>
  <r>
    <x v="31"/>
    <n v="8.5055983679210065E-2"/>
    <n v="5.3883385465673464E-2"/>
    <n v="0.30084154087313292"/>
    <n v="0.284459774824666"/>
    <n v="9.7047701869465097E-2"/>
  </r>
  <r>
    <x v="32"/>
    <n v="0.15205551572173817"/>
    <n v="5.514661711538197E-2"/>
    <n v="0.36982674670114452"/>
    <n v="0.1937236662896519"/>
    <n v="9.0022414584033594E-2"/>
  </r>
  <r>
    <x v="33"/>
    <n v="0.14292219666489864"/>
    <n v="9.2915904102613356E-2"/>
    <n v="0.54991647681322786"/>
    <n v="0.29148112401115017"/>
    <n v="0.16127062994267494"/>
  </r>
  <r>
    <x v="34"/>
    <n v="0.18588500895132495"/>
    <n v="0.1205883453126286"/>
    <n v="0.59898013923825999"/>
    <n v="0.25291986491308871"/>
    <n v="0.13943838019319255"/>
  </r>
  <r>
    <x v="35"/>
    <n v="0.31768028957198269"/>
    <n v="0.15862814889981358"/>
    <n v="0.94828848363006257"/>
    <n v="0.2650375893236861"/>
    <n v="0.14494461365805358"/>
  </r>
  <r>
    <x v="36"/>
    <n v="0.34668596594800283"/>
    <n v="0.14329009457912456"/>
    <n v="1.1257179410379343"/>
    <n v="0.26609580381452685"/>
    <n v="0.1648504213796633"/>
  </r>
  <r>
    <x v="37"/>
    <n v="0.21065905699184592"/>
    <n v="0.16241301934805516"/>
    <n v="1.0318429251464893"/>
    <n v="0.30967499685429689"/>
    <n v="0.17664633235902971"/>
  </r>
  <r>
    <x v="38"/>
    <n v="0.11133482572931776"/>
    <n v="0.10475416941067572"/>
    <n v="0.57776109089039362"/>
    <n v="0.25649702899927551"/>
    <n v="0.14929829216909232"/>
  </r>
  <r>
    <x v="39"/>
    <n v="0.12522227599251895"/>
    <n v="5.5459269075155561E-2"/>
    <n v="0.3023607875807125"/>
    <n v="0.20663036924256153"/>
    <n v="0.11403182028460015"/>
  </r>
  <r>
    <x v="40"/>
    <n v="0.14014489257869484"/>
    <n v="6.0785048451360214E-2"/>
    <n v="0.40227980108747224"/>
    <n v="0.27434629051481546"/>
    <n v="0.12399982483816786"/>
  </r>
  <r>
    <x v="41"/>
    <n v="0.14568401351410451"/>
    <n v="7.7137761003324257E-2"/>
    <n v="0.39752275110334251"/>
    <n v="0.26481330699679556"/>
    <n v="0.17586396194265239"/>
  </r>
  <r>
    <x v="42"/>
    <n v="0.19338525658315045"/>
    <n v="0.15681068020877684"/>
    <n v="0.46046319217958614"/>
    <n v="0.30894404437060341"/>
    <n v="0.19491874287008745"/>
  </r>
  <r>
    <x v="43"/>
    <n v="0.21126173175730592"/>
    <n v="0.16770303956213525"/>
    <n v="0.67772264198566146"/>
    <n v="0.33561860069421284"/>
    <n v="0.16088697138409336"/>
  </r>
  <r>
    <x v="44"/>
    <n v="0.22977207741715985"/>
    <n v="0.1593750824470446"/>
    <n v="0.86001261895654568"/>
    <n v="0.2692181535056738"/>
    <n v="0.1768504297082005"/>
  </r>
  <r>
    <x v="45"/>
    <n v="0.11557217861914626"/>
    <n v="5.5917822705283178E-2"/>
    <n v="0.34333709805547791"/>
    <n v="0.19816113597234397"/>
    <n v="0.12273554294001096"/>
  </r>
  <r>
    <x v="46"/>
    <n v="9.8815098810572571E-2"/>
    <n v="5.5172263027960876E-2"/>
    <n v="0.27411036049022464"/>
    <n v="0.19464192556469834"/>
    <n v="9.5419713793794173E-2"/>
  </r>
  <r>
    <x v="47"/>
    <n v="0.13443132604186694"/>
    <n v="9.0755634821748671E-2"/>
    <n v="0.47383136488688909"/>
    <n v="0.3470080633880811"/>
    <n v="0.14205719089073379"/>
  </r>
  <r>
    <x v="48"/>
    <n v="0.14513974775675076"/>
    <n v="8.6442859566012664E-2"/>
    <n v="0.41370246559494356"/>
    <n v="0.31657892346365202"/>
    <n v="0.15988430623936065"/>
  </r>
  <r>
    <x v="49"/>
    <n v="0.22106399123418261"/>
    <n v="0.13539660008731441"/>
    <n v="0.52651850536574551"/>
    <n v="0.31246168776614891"/>
    <n v="0.17084995862848404"/>
  </r>
  <r>
    <x v="50"/>
    <n v="0.14951013541442823"/>
    <n v="0.13670000454470191"/>
    <n v="0.51165718653983849"/>
    <n v="0.2744309678289889"/>
    <n v="0.16837677067257528"/>
  </r>
  <r>
    <x v="51"/>
    <n v="0.132520083312158"/>
    <n v="0.13459573892692189"/>
    <n v="0.39417115273529729"/>
    <n v="0.30925270586146397"/>
    <n v="0.15833544280342379"/>
  </r>
  <r>
    <x v="52"/>
    <n v="0.10023760839982822"/>
    <n v="5.7533624436368919E-2"/>
    <n v="0.27642092418021447"/>
    <n v="0.2092223480963632"/>
    <n v="0.13661875921758296"/>
  </r>
  <r>
    <x v="53"/>
    <n v="0.10995601589422369"/>
    <n v="5.7092128599922194E-2"/>
    <n v="0.26953757058777472"/>
    <n v="0.17000727421983386"/>
    <n v="0.11785027563778529"/>
  </r>
  <r>
    <x v="54"/>
    <n v="0.20584927429591468"/>
    <n v="9.3713971958649042E-2"/>
    <n v="0.4672824880347824"/>
    <n v="0.26950631016371607"/>
    <n v="0.15130749826657597"/>
  </r>
  <r>
    <x v="55"/>
    <n v="0.21660881095394183"/>
    <n v="0.10203325323879746"/>
    <n v="0.49930487327083639"/>
    <n v="0.27680203995103719"/>
    <n v="0.10188166377895967"/>
  </r>
  <r>
    <x v="56"/>
    <n v="0.20886331186194296"/>
    <n v="0.15700760644328779"/>
    <n v="0.7430896605076448"/>
    <n v="0.25441342959788721"/>
    <n v="0.10705253450745415"/>
  </r>
  <r>
    <x v="57"/>
    <n v="0.26980348760925366"/>
    <n v="0.15398541323348047"/>
    <n v="0.84826626405513395"/>
    <n v="0.25331916820098882"/>
    <n v="0.10972571665705327"/>
  </r>
  <r>
    <x v="58"/>
    <n v="0.24449059434432813"/>
    <n v="0.15071339458636099"/>
    <n v="0.67888022478164578"/>
    <n v="0.23959281349565523"/>
    <n v="0.11841446887961295"/>
  </r>
  <r>
    <x v="59"/>
    <n v="0.10371297352797909"/>
    <n v="5.5654717853644398E-2"/>
    <n v="0.31884250603076786"/>
    <n v="0.21479830649216744"/>
    <n v="6.6865102607374147E-2"/>
  </r>
  <r>
    <x v="60"/>
    <n v="6.9302103549009383E-2"/>
    <n v="5.2579723868495937E-2"/>
    <n v="0.2888324296811991"/>
    <n v="0.15408107543499772"/>
    <n v="6.5719476962778703E-2"/>
  </r>
  <r>
    <x v="61"/>
    <n v="0.24955580582760298"/>
    <n v="0.15184730314079267"/>
    <n v="0.92720322740787142"/>
    <n v="0.28889102875839245"/>
    <n v="7.3320884571907274E-2"/>
  </r>
  <r>
    <x v="62"/>
    <n v="0.2866451277318357"/>
    <n v="0.15516796948267922"/>
    <n v="1.0748250966551753"/>
    <n v="0.24223232560811536"/>
    <n v="7.8407951900591535E-2"/>
  </r>
  <r>
    <x v="63"/>
    <n v="0.42660820275107136"/>
    <n v="0.14659696913464776"/>
    <n v="1.105300261096049"/>
    <n v="0.2750817555221719"/>
    <n v="9.5162663045004064E-2"/>
  </r>
  <r>
    <x v="64"/>
    <n v="0.37882645519076563"/>
    <n v="0.14892611014920837"/>
    <n v="0.93123780962287384"/>
    <n v="0.27468290253144195"/>
    <n v="7.8947348387615635E-2"/>
  </r>
  <r>
    <x v="65"/>
    <n v="0.33353700779537304"/>
    <n v="0.15285412461251791"/>
    <n v="0.76846454182428536"/>
    <n v="0.24376227639394604"/>
    <n v="7.7236832215071813E-2"/>
  </r>
  <r>
    <x v="66"/>
    <n v="0.16537596239270955"/>
    <n v="0.11427162968001568"/>
    <n v="0.5895567502403849"/>
    <n v="0.19333597541905861"/>
    <n v="8.6899364879745769E-2"/>
  </r>
  <r>
    <x v="67"/>
    <n v="8.2023468710348851E-2"/>
    <n v="5.4452992727749727E-2"/>
    <n v="0.33649182870085714"/>
    <n v="0.12857456010034285"/>
    <n v="8.0419349533662018E-2"/>
  </r>
  <r>
    <x v="68"/>
    <n v="0.19151849140930011"/>
    <n v="0.13183956768813571"/>
    <n v="0.79999173698647363"/>
    <n v="0.27015847146284061"/>
    <n v="0.10680451330338075"/>
  </r>
  <r>
    <x v="69"/>
    <n v="0.14775189152268434"/>
    <n v="9.1692231966019708E-2"/>
    <n v="0.51436282490139185"/>
    <n v="0.2656283190666085"/>
    <n v="0.10291030368757413"/>
  </r>
  <r>
    <x v="70"/>
    <n v="0.15612462371309696"/>
    <n v="0.10144933004964078"/>
    <n v="0.47641479187343222"/>
    <n v="0.2700717456160574"/>
    <n v="0.1247066846077869"/>
  </r>
  <r>
    <x v="71"/>
    <n v="0.13349611111238802"/>
    <n v="9.3372127718110015E-2"/>
    <n v="0.37832521049974582"/>
    <n v="0.22737850425288972"/>
    <n v="0.12554807400184395"/>
  </r>
  <r>
    <x v="72"/>
    <n v="0.31666156384978417"/>
    <n v="0.11084293030064443"/>
    <n v="0.40562546524615056"/>
    <n v="0.21353549512872752"/>
    <n v="0.11362953836884865"/>
  </r>
  <r>
    <x v="73"/>
    <n v="0.1338017627968531"/>
    <n v="0.12322617968938486"/>
    <n v="0.4806050256401046"/>
    <n v="0.18057448838542109"/>
    <n v="0.11702102704228282"/>
  </r>
  <r>
    <x v="74"/>
    <n v="0.13459194375310873"/>
    <n v="5.2346419646667218E-2"/>
    <n v="0.31037680666761858"/>
    <n v="0.13076033315692229"/>
    <n v="9.9448582147500159E-2"/>
  </r>
  <r>
    <x v="75"/>
    <n v="0.22460576669143636"/>
    <n v="0.14554580315092405"/>
    <n v="0.76542722573731914"/>
    <n v="0.19129194823898038"/>
    <n v="8.8213554558590493E-2"/>
  </r>
  <r>
    <x v="76"/>
    <n v="0.16703715214803885"/>
    <n v="0.13709034098546455"/>
    <n v="0.76258668741641722"/>
    <n v="0.19839986953917632"/>
    <n v="7.9583057463235379E-2"/>
  </r>
  <r>
    <x v="77"/>
    <n v="0.23255081960394194"/>
    <n v="9.9107850101274569E-2"/>
    <n v="0.64595291966219459"/>
    <n v="0.19017538752220661"/>
    <n v="8.6460803418823368E-2"/>
  </r>
  <r>
    <x v="78"/>
    <n v="0.36623211382157589"/>
    <n v="0.10654361144196194"/>
    <n v="0.80599731188683998"/>
    <n v="0.19300858008469757"/>
    <n v="8.5092191186931773E-2"/>
  </r>
  <r>
    <x v="79"/>
    <n v="0.22261398709986588"/>
    <n v="5.087393222640469E-2"/>
    <n v="0.6777828221436405"/>
    <n v="0.18839929554697796"/>
    <n v="9.1891637652468189E-2"/>
  </r>
  <r>
    <x v="80"/>
    <n v="9.5641299332599114E-2"/>
    <n v="4.9478654413013724E-2"/>
    <n v="0.29110064805679409"/>
    <n v="0.1412387192927787"/>
    <n v="9.8561121528299919E-2"/>
  </r>
  <r>
    <x v="81"/>
    <n v="0.13106640067696806"/>
    <n v="4.9368415467919285E-2"/>
    <n v="0.28086716347306212"/>
    <n v="0.13823409686016341"/>
    <n v="9.7768851798317943E-2"/>
  </r>
  <r>
    <x v="82"/>
    <n v="0.13367332935289222"/>
    <n v="6.0220740914925901E-2"/>
    <n v="0.39548532340057441"/>
    <n v="0.16473441644109979"/>
    <n v="9.6430397416141192E-2"/>
  </r>
  <r>
    <x v="83"/>
    <n v="9.8910411691982336E-2"/>
    <n v="6.5839821792344433E-2"/>
    <n v="0.49472013695856454"/>
    <n v="0.14176655909605945"/>
    <n v="9.6622682170568283E-2"/>
  </r>
  <r>
    <x v="84"/>
    <n v="0.16518698044240046"/>
    <n v="6.0549975664519667E-2"/>
    <n v="0.53639866962237093"/>
    <n v="0.18591727290303423"/>
    <n v="9.8753056842141987E-2"/>
  </r>
  <r>
    <x v="85"/>
    <n v="0.22366770300832819"/>
    <n v="5.8362981790905086E-2"/>
    <n v="0.51589599884983128"/>
    <n v="0.17873776861143578"/>
    <n v="8.0949983362497147E-2"/>
  </r>
  <r>
    <x v="86"/>
    <n v="0.17650279652876688"/>
    <n v="5.9475308273519802E-2"/>
    <n v="0.52192386224985976"/>
    <n v="0.18486112115885134"/>
    <n v="9.198616559457487E-2"/>
  </r>
  <r>
    <x v="87"/>
    <n v="0.10258579852706823"/>
    <n v="4.7928608222835026E-2"/>
    <n v="0.32606386760438927"/>
    <n v="0.16194961536352157"/>
    <n v="9.4316195241318984E-2"/>
  </r>
  <r>
    <x v="88"/>
    <n v="8.6385320534216006E-2"/>
    <n v="4.8120640468387044E-2"/>
    <n v="0.27898434795735488"/>
    <n v="0.17795302196191931"/>
    <n v="8.9505318831084993E-2"/>
  </r>
  <r>
    <x v="89"/>
    <n v="0.17994587480888474"/>
    <n v="5.3405334584053089E-2"/>
    <n v="0.53868630683459462"/>
    <n v="0.19898288059792685"/>
    <n v="9.7486834566439945E-2"/>
  </r>
  <r>
    <x v="90"/>
    <n v="0.22426166906596576"/>
    <n v="7.8799108485733169E-2"/>
    <n v="0.64674794697329219"/>
    <n v="0.1891712480761279"/>
    <n v="9.8403468590302592E-2"/>
  </r>
  <r>
    <x v="91"/>
    <n v="0.23505181599106073"/>
    <n v="5.3364560350839994E-2"/>
    <n v="0.60174647222686339"/>
    <n v="0.17222091550311244"/>
    <n v="0.10618720313877004"/>
  </r>
  <r>
    <x v="92"/>
    <n v="0.13476319752721283"/>
    <n v="3.4602607470060678E-2"/>
    <n v="0.50017517939739409"/>
    <n v="0.18148267741644442"/>
    <n v="0.10517269295414573"/>
  </r>
  <r>
    <x v="93"/>
    <n v="0.2187842146365355"/>
    <n v="2.6359529167155175E-2"/>
    <n v="0.46814335906688403"/>
    <n v="0.17241069253818059"/>
    <n v="0.10999221644322248"/>
  </r>
  <r>
    <x v="94"/>
    <n v="0.14179241852920699"/>
    <n v="1.3809146890831974E-2"/>
    <n v="0.42626650569351898"/>
    <n v="0.15575948060243616"/>
    <n v="0.10037795330799204"/>
  </r>
  <r>
    <x v="95"/>
    <n v="7.6513362055585593E-2"/>
    <n v="1.3453564128083772E-2"/>
    <n v="0.26548956802813367"/>
    <n v="0.14231486917204986"/>
    <n v="9.7291021052557103E-2"/>
  </r>
  <r>
    <x v="96"/>
    <n v="7.4738308304319975E-2"/>
    <n v="1.353144234504078E-2"/>
    <n v="0.31044443073874251"/>
    <n v="0.17348522436305622"/>
    <n v="0.11102877793420644"/>
  </r>
  <r>
    <x v="97"/>
    <n v="0.17285158874736128"/>
    <n v="1.369861220074732E-2"/>
    <n v="0.50303954393504424"/>
    <n v="0.17301687068624871"/>
    <n v="0.1086412320326573"/>
  </r>
  <r>
    <x v="98"/>
    <n v="0.20163718832497976"/>
    <n v="1.2897180245448218E-2"/>
    <n v="0.52103392538042481"/>
    <n v="0.1754321441543607"/>
    <n v="0.10682155292808808"/>
  </r>
  <r>
    <x v="99"/>
    <n v="0.1852974769108563"/>
    <n v="1.3256621312903977E-2"/>
    <n v="0.53065736680050446"/>
    <n v="0.1715753559609865"/>
    <n v="0.11179013272736475"/>
  </r>
  <r>
    <x v="100"/>
    <n v="0.15701635669481007"/>
    <n v="1.297481330537387E-2"/>
    <n v="0.37336079600490901"/>
    <n v="0.16569148475673187"/>
    <n v="0.11662035093398646"/>
  </r>
  <r>
    <x v="101"/>
    <n v="0.10351054377711867"/>
    <n v="1.2995330614068528E-2"/>
    <n v="0.31889627491280048"/>
    <n v="0.17999978506038333"/>
    <n v="0.10360760432041118"/>
  </r>
  <r>
    <x v="102"/>
    <n v="0.12807502504752652"/>
    <n v="1.2898969181176952E-2"/>
    <n v="0.2911118886677283"/>
    <n v="0.16740250396132672"/>
    <n v="0.10148657370701117"/>
  </r>
  <r>
    <x v="103"/>
    <n v="6.7668125440622354E-2"/>
    <n v="1.2841416387818615E-2"/>
    <n v="0.23051675797941487"/>
    <n v="0.13548119973362457"/>
    <n v="0.10066985310609192"/>
  </r>
  <r>
    <x v="104"/>
    <n v="0.13624465318702425"/>
    <n v="1.3567774617085982E-2"/>
    <n v="0.33585812922244812"/>
    <n v="0.1781617815282947"/>
    <n v="8.7988014537697584E-2"/>
  </r>
  <r>
    <x v="105"/>
    <n v="0.12792568383361855"/>
    <n v="1.3607522743767914E-2"/>
    <n v="0.34509766988040563"/>
    <n v="0.14600390236617874"/>
    <n v="8.9072235133585656E-2"/>
  </r>
  <r>
    <x v="106"/>
    <n v="0.14013283465846088"/>
    <n v="1.3399466143167177E-2"/>
    <n v="0.45201715590091746"/>
    <n v="0.19334435877400091"/>
    <n v="7.5614775186772648E-2"/>
  </r>
  <r>
    <x v="107"/>
    <n v="9.3719244722666364E-2"/>
    <n v="1.3328820058634831E-2"/>
    <n v="0.49149001227647504"/>
    <n v="0.18484788491310158"/>
    <n v="7.4099793615106435E-2"/>
  </r>
  <r>
    <x v="108"/>
    <n v="0.1457729545037208"/>
    <n v="1.3036919753314388E-2"/>
    <n v="0.34397561041387231"/>
    <n v="0.1763389290961036"/>
    <n v="8.8766104440125698E-2"/>
  </r>
  <r>
    <x v="109"/>
    <n v="9.2166451121063725E-2"/>
    <n v="1.2946653677273589E-2"/>
    <n v="0.29675974849237396"/>
    <n v="0.16592694091671614"/>
    <n v="8.9328680335659036E-2"/>
  </r>
  <r>
    <x v="110"/>
    <n v="8.1987330827415772E-2"/>
    <n v="1.2910377865635581E-2"/>
    <n v="0.27752614576949053"/>
    <n v="0.20224849258236463"/>
    <n v="7.7864531210700944E-2"/>
  </r>
  <r>
    <x v="111"/>
    <n v="8.2276057174304612E-2"/>
    <n v="1.2769085696570898E-2"/>
    <n v="0.25762494636319694"/>
    <n v="0.22337367085011159"/>
    <n v="7.4565106443652829E-2"/>
  </r>
  <r>
    <x v="112"/>
    <n v="0.10556996785031492"/>
    <n v="1.262960496557112E-2"/>
    <n v="0.26721246322478875"/>
    <n v="0.20528326706945813"/>
    <n v="8.3325478204951883E-2"/>
  </r>
  <r>
    <x v="113"/>
    <n v="0.15355197240150797"/>
    <n v="1.2644096470090601E-2"/>
    <n v="0.45490494550066568"/>
    <n v="0.18267270047580147"/>
    <n v="8.497733660455932E-2"/>
  </r>
  <r>
    <x v="114"/>
    <n v="0.16154803286350813"/>
    <n v="1.2550936798179823E-2"/>
    <n v="0.37595532857253433"/>
    <n v="0.18616249827083395"/>
    <n v="8.6575129105962323E-2"/>
  </r>
  <r>
    <x v="115"/>
    <n v="0.1258001711787822"/>
    <n v="1.2218667301698041E-2"/>
    <n v="0.3021919770131562"/>
    <n v="0.16274470380698547"/>
    <n v="9.4387501441311625E-2"/>
  </r>
  <r>
    <x v="116"/>
    <n v="0.12991092637050258"/>
    <n v="1.2182956094132238E-2"/>
    <n v="0.34039033649160266"/>
    <n v="0.17088693451068612"/>
    <n v="9.1476612705787788E-2"/>
  </r>
  <r>
    <x v="117"/>
    <n v="0.17205634441280562"/>
    <n v="2.2197209825988537E-2"/>
    <n v="0.54742125221247195"/>
    <n v="0.19882002149166758"/>
    <n v="9.0445402106108949E-2"/>
  </r>
  <r>
    <x v="118"/>
    <n v="0.19441703843657285"/>
    <n v="2.1555595418955954E-2"/>
    <n v="0.61905639350050223"/>
    <n v="0.17802652641922631"/>
    <n v="7.6538862972252236E-2"/>
  </r>
  <r>
    <x v="119"/>
    <n v="0.14632584886454478"/>
    <n v="1.2411332304330933E-2"/>
    <n v="0.58694974311051229"/>
    <n v="0.15699544917944158"/>
    <n v="7.197778440767226E-2"/>
  </r>
  <r>
    <x v="120"/>
    <n v="9.9600633595728821E-2"/>
    <n v="1.2526094219003614E-2"/>
    <n v="0.38424584846671905"/>
    <n v="0.16415438620521397"/>
    <n v="6.454076344814888E-2"/>
  </r>
  <r>
    <x v="121"/>
    <n v="0.12564839625620317"/>
    <n v="1.2672820702263094E-2"/>
    <n v="0.26171885222085828"/>
    <n v="0.12695853770783475"/>
    <n v="6.8189374046750087E-2"/>
  </r>
  <r>
    <x v="122"/>
    <n v="0.12768043237344509"/>
    <n v="1.2711637232225915E-2"/>
    <n v="0.26255746074333525"/>
    <n v="0.12462827509514113"/>
    <n v="8.3622136988558096E-2"/>
  </r>
  <r>
    <x v="123"/>
    <n v="0.17620338398834948"/>
    <n v="1.2689899975446735E-2"/>
    <n v="0.26991155012868584"/>
    <n v="0.14297207598106162"/>
    <n v="9.1472296550949087E-2"/>
  </r>
  <r>
    <x v="124"/>
    <n v="0.13572361828516735"/>
    <n v="2.538911591808455E-2"/>
    <n v="0.54636501945515192"/>
    <n v="0.17903556394307824"/>
    <n v="8.2214218818872919E-2"/>
  </r>
  <r>
    <x v="125"/>
    <n v="9.3350869728359889E-2"/>
    <n v="3.2959115591434669E-2"/>
    <n v="0.5215723571576466"/>
    <n v="0.17933188444439377"/>
    <n v="8.1901740029933612E-2"/>
  </r>
  <r>
    <x v="126"/>
    <n v="0.13328371471927439"/>
    <n v="3.8069699926340204E-2"/>
    <n v="0.4979656754846169"/>
    <n v="0.18342091147097184"/>
    <n v="9.2787895950549759E-2"/>
  </r>
  <r>
    <x v="127"/>
    <n v="0.15938557208611989"/>
    <n v="4.0556818009326673E-2"/>
    <n v="0.54288785200033918"/>
    <n v="0.16668121504602401"/>
    <n v="8.7469345308552257E-2"/>
  </r>
  <r>
    <x v="128"/>
    <n v="0.16542990881702421"/>
    <n v="2.0858541873835276E-2"/>
    <n v="0.57999242158386533"/>
    <n v="0.19278830941171121"/>
    <n v="8.5291331740191906E-2"/>
  </r>
  <r>
    <x v="129"/>
    <n v="0.14044711494639622"/>
    <n v="1.1793748293413526E-2"/>
    <n v="0.43161365433724663"/>
    <n v="0.17371092457059464"/>
    <n v="0.10400605615068885"/>
  </r>
  <r>
    <x v="130"/>
    <n v="7.2253863633115964E-2"/>
    <n v="1.1778044234434338E-2"/>
    <n v="0.32696803571121502"/>
    <n v="0.15973578576045527"/>
    <n v="8.932133821859306E-2"/>
  </r>
  <r>
    <x v="131"/>
    <n v="9.9292326956349791E-2"/>
    <n v="1.1630467484328008E-2"/>
    <n v="0.32116221201075579"/>
    <n v="0.16803308085658439"/>
    <n v="8.207266976313185E-2"/>
  </r>
  <r>
    <x v="132"/>
    <n v="0.13606013382050677"/>
    <n v="4.9587340696909628E-2"/>
    <n v="0.47852576762741744"/>
    <n v="0.17106393144252874"/>
    <n v="0.10134611380272653"/>
  </r>
  <r>
    <x v="133"/>
    <n v="0.13901443490097184"/>
    <n v="7.2794191300484146E-2"/>
    <n v="0.65714066425058371"/>
    <n v="0.19083768670323406"/>
    <n v="0.1021978688101788"/>
  </r>
  <r>
    <x v="134"/>
    <n v="0.13919198501084029"/>
    <n v="3.7759572728689364E-2"/>
    <n v="0.58892836650143143"/>
    <n v="0.17141202355458726"/>
    <n v="8.832023426028382E-2"/>
  </r>
  <r>
    <x v="135"/>
    <n v="0.12563844017527598"/>
    <n v="3.5166119156107546E-2"/>
    <n v="0.48895555069670499"/>
    <n v="0.18637232830435652"/>
    <n v="8.1287019933968654E-2"/>
  </r>
  <r>
    <x v="136"/>
    <n v="8.8781692321502639E-2"/>
    <n v="1.3038860579812531E-2"/>
    <n v="0.32795692485630124"/>
    <n v="0.16136187882801065"/>
    <n v="8.8356922140026856E-2"/>
  </r>
  <r>
    <x v="137"/>
    <n v="9.6339353353341678E-2"/>
    <n v="1.2626240866307701E-2"/>
    <n v="0.30486189184552054"/>
    <n v="0.14139677778332677"/>
    <n v="9.0997525476891231E-2"/>
  </r>
  <r>
    <x v="138"/>
    <n v="9.3707771524645628E-2"/>
    <n v="2.6183612653363653E-2"/>
    <n v="0.44169171244610272"/>
    <n v="0.1980407757545613"/>
    <n v="0.10393794126532363"/>
  </r>
  <r>
    <x v="139"/>
    <n v="0.12761107167631894"/>
    <n v="5.7432735211969926E-2"/>
    <n v="0.52727732554861351"/>
    <n v="0.22002609652774571"/>
    <n v="0.11208619541514443"/>
  </r>
  <r>
    <x v="140"/>
    <n v="0.13919298061893301"/>
    <n v="8.0753908934661042E-2"/>
    <n v="0.63801849436346214"/>
    <n v="0.20341562879986527"/>
    <n v="0.11969316892175298"/>
  </r>
  <r>
    <x v="141"/>
    <n v="0.13964930099476311"/>
    <n v="3.686453909130389E-2"/>
    <n v="0.3579108909265013"/>
    <n v="0.14671196942713677"/>
    <n v="0.12192506848277755"/>
  </r>
  <r>
    <x v="142"/>
    <n v="8.9070750537755747E-2"/>
    <n v="1.3741051606840034E-2"/>
    <n v="0.33778932405338075"/>
    <n v="0.13953512203610913"/>
    <n v="0.12284546481693834"/>
  </r>
  <r>
    <x v="143"/>
    <n v="7.3804427913348417E-2"/>
    <n v="1.413771568355484E-2"/>
    <n v="0.27885287235583039"/>
    <n v="0.1458508190093466"/>
    <n v="9.4035426333595906E-2"/>
  </r>
  <r>
    <x v="144"/>
    <n v="5.7619056905709745E-2"/>
    <n v="1.4104374327292077E-2"/>
    <n v="0.25816373896298983"/>
    <n v="0.12110122417820467"/>
    <n v="7.9875775199220914E-2"/>
  </r>
  <r>
    <x v="145"/>
    <n v="0.10883121923449636"/>
    <n v="4.888891715661383E-2"/>
    <n v="0.4277755462556273"/>
    <n v="0.1538478522950649"/>
    <n v="0.1074746308965254"/>
  </r>
  <r>
    <x v="146"/>
    <n v="0.14713395076646935"/>
    <n v="5.5499615763980728E-2"/>
    <n v="0.63441477518658973"/>
    <n v="0.18181524287631953"/>
    <n v="9.6820749603063791E-2"/>
  </r>
  <r>
    <x v="147"/>
    <n v="0.18083993087614744"/>
    <n v="6.0495896834772162E-2"/>
    <n v="0.53603630424805226"/>
    <n v="0.16861944308083635"/>
    <n v="0.1112102653522513"/>
  </r>
  <r>
    <x v="148"/>
    <n v="0.13193798444728091"/>
    <n v="4.2524708357928091E-2"/>
    <n v="0.47405688585429084"/>
    <n v="0.17462523406732289"/>
    <n v="0.13571740676191046"/>
  </r>
  <r>
    <x v="149"/>
    <n v="0.11213036144261254"/>
    <n v="4.5991941965225727E-2"/>
    <n v="0.47557801409143013"/>
    <n v="0.19527689192710559"/>
    <n v="0.13722620598957794"/>
  </r>
  <r>
    <x v="150"/>
    <n v="8.551790540625806E-2"/>
    <n v="2.0347012250588315E-2"/>
    <n v="0.2787509305373016"/>
    <n v="0.18327943062628196"/>
    <n v="0.11094425707744579"/>
  </r>
  <r>
    <x v="151"/>
    <n v="8.7898587943259804E-2"/>
    <n v="1.7190364341274932E-2"/>
    <n v="0.26619227449366639"/>
    <n v="0.17264729123594169"/>
    <n v="0.11973103475443592"/>
  </r>
  <r>
    <x v="152"/>
    <m/>
    <m/>
    <m/>
    <m/>
    <m/>
  </r>
  <r>
    <x v="152"/>
    <m/>
    <m/>
    <m/>
    <m/>
    <m/>
  </r>
  <r>
    <x v="152"/>
    <m/>
    <m/>
    <m/>
    <m/>
    <m/>
  </r>
  <r>
    <x v="152"/>
    <m/>
    <m/>
    <m/>
    <m/>
    <m/>
  </r>
  <r>
    <x v="152"/>
    <m/>
    <m/>
    <m/>
    <m/>
    <m/>
  </r>
  <r>
    <x v="152"/>
    <m/>
    <m/>
    <m/>
    <m/>
    <m/>
  </r>
  <r>
    <x v="152"/>
    <m/>
    <m/>
    <m/>
    <m/>
    <m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66">
  <r>
    <x v="0"/>
    <n v="0.23628065400000001"/>
    <n v="0.21416131899999999"/>
    <n v="0.203566789"/>
    <n v="0.21309915299999999"/>
    <n v="0.190352205"/>
  </r>
  <r>
    <x v="1"/>
    <n v="0.238846742"/>
    <n v="0.25084429999999996"/>
    <n v="0.36427249099999998"/>
    <n v="0.19555640700000002"/>
    <n v="0.14740763800000001"/>
  </r>
  <r>
    <x v="2"/>
    <n v="0.289020467"/>
    <n v="0.30678373999999997"/>
    <n v="0.38585509700000004"/>
    <n v="0.25399974199999997"/>
    <n v="0.254936787"/>
  </r>
  <r>
    <x v="3"/>
    <n v="0.29535044999999999"/>
    <n v="0.316246005"/>
    <n v="0.391172305"/>
    <n v="0.25944163800000003"/>
    <n v="0.25849238399999996"/>
  </r>
  <r>
    <x v="4"/>
    <n v="0.26101261100000001"/>
    <n v="0.25845385100000001"/>
    <n v="0.35962017299999999"/>
    <n v="0.21839298999999998"/>
    <n v="0.14680920800000002"/>
  </r>
  <r>
    <x v="5"/>
    <n v="0.219346339"/>
    <n v="0.176357652"/>
    <n v="0.21665169300000001"/>
    <n v="0.16282498300000001"/>
    <n v="0.107695471"/>
  </r>
  <r>
    <x v="6"/>
    <n v="0.318029587"/>
    <n v="0.32477738299999998"/>
    <n v="0.425210327"/>
    <n v="0.216790231"/>
    <n v="0.12588838199999999"/>
  </r>
  <r>
    <x v="7"/>
    <n v="0.32460552799999998"/>
    <n v="0.33811014100000003"/>
    <n v="0.44137522100000004"/>
    <n v="0.27754688599999999"/>
    <n v="0.25725927500000001"/>
  </r>
  <r>
    <x v="8"/>
    <n v="0.326051533"/>
    <n v="0.33735141400000002"/>
    <n v="0.44427037899999999"/>
    <n v="0.27902915299999997"/>
    <n v="0.25934010600000001"/>
  </r>
  <r>
    <x v="9"/>
    <n v="0.327987735"/>
    <n v="0.33897423500000001"/>
    <n v="0.44090506000000002"/>
    <n v="0.27872779200000003"/>
    <n v="0.26104183199999997"/>
  </r>
  <r>
    <x v="10"/>
    <n v="0.33043380999999999"/>
    <n v="0.343959917"/>
    <n v="0.43665706100000001"/>
    <n v="0.28310733500000002"/>
    <n v="0.26622119399999999"/>
  </r>
  <r>
    <x v="11"/>
    <n v="0.29397178600000001"/>
    <n v="0.29043786800000004"/>
    <n v="0.36067187099999998"/>
    <n v="0.235955"/>
    <n v="0.15080958699999999"/>
  </r>
  <r>
    <x v="12"/>
    <n v="0.267959956"/>
    <n v="0.234211904"/>
    <n v="0.29751442"/>
    <n v="0.18231122499999999"/>
    <n v="0.101053773"/>
  </r>
  <r>
    <x v="13"/>
    <n v="0.32466547899999998"/>
    <n v="0.33356295600000002"/>
    <n v="0.44763766799999999"/>
    <n v="0.27666770799999996"/>
    <n v="0.25935586900000002"/>
  </r>
  <r>
    <x v="14"/>
    <n v="0.33140963600000001"/>
    <n v="0.34232887199999995"/>
    <n v="0.45184141600000005"/>
    <n v="0.28238460300000001"/>
    <n v="0.26395068300000002"/>
  </r>
  <r>
    <x v="15"/>
    <n v="0.33538094600000001"/>
    <n v="0.34073319300000005"/>
    <n v="0.44796278899999997"/>
    <n v="0.28393771399999995"/>
    <n v="0.26707223100000005"/>
  </r>
  <r>
    <x v="16"/>
    <n v="0.33336117099999996"/>
    <n v="0.34347960499999997"/>
    <n v="0.44899324899999998"/>
    <n v="0.28253948899999998"/>
    <n v="0.26199101199999997"/>
  </r>
  <r>
    <x v="17"/>
    <n v="0.33180231599999999"/>
    <n v="0.34614433299999997"/>
    <n v="0.44696252399999997"/>
    <n v="0.286440629"/>
    <n v="0.27280480699999998"/>
  </r>
  <r>
    <x v="18"/>
    <n v="0.30631578499999995"/>
    <n v="0.30681989500000001"/>
    <n v="0.393033042"/>
    <n v="0.24875141399999998"/>
    <n v="0.18353266200000001"/>
  </r>
  <r>
    <x v="19"/>
    <n v="0.264227934"/>
    <n v="0.23616210600000001"/>
    <n v="0.27649197800000003"/>
    <n v="0.196413476"/>
    <n v="0.12694063799999999"/>
  </r>
  <r>
    <x v="20"/>
    <n v="0.33002953000000002"/>
    <n v="0.33961963900000003"/>
    <n v="0.44485084999999996"/>
    <n v="0.28119331599999997"/>
    <n v="0.26718839299999997"/>
  </r>
  <r>
    <x v="21"/>
    <n v="0.33650579999999997"/>
    <n v="0.345380152"/>
    <n v="0.45033428600000003"/>
    <n v="0.28456601599999998"/>
    <n v="0.26443245299999996"/>
  </r>
  <r>
    <x v="22"/>
    <n v="0.33465425900000001"/>
    <n v="0.34158344499999999"/>
    <n v="0.44858605099999999"/>
    <n v="0.28489494900000001"/>
    <n v="0.26708179200000004"/>
  </r>
  <r>
    <x v="23"/>
    <n v="0.33491357799999999"/>
    <n v="0.34557109899999999"/>
    <n v="0.45188162100000001"/>
    <n v="0.28558199000000001"/>
    <n v="0.26893589299999998"/>
  </r>
  <r>
    <x v="24"/>
    <n v="0.335484797"/>
    <n v="0.34940180399999998"/>
    <n v="0.44624622800000002"/>
    <n v="0.28708789200000001"/>
    <n v="0.27397252100000002"/>
  </r>
  <r>
    <x v="25"/>
    <n v="0.31306607600000003"/>
    <n v="0.30862592700000002"/>
    <n v="0.40872767700000001"/>
    <n v="0.24702194699999999"/>
    <n v="0.18036600700000002"/>
  </r>
  <r>
    <x v="26"/>
    <n v="0.27639777300000001"/>
    <n v="0.24555584899999999"/>
    <n v="0.281506337"/>
    <n v="0.193440581"/>
    <n v="0.12333874"/>
  </r>
  <r>
    <x v="27"/>
    <n v="0.33104241400000001"/>
    <n v="0.33842006899999999"/>
    <n v="0.44948645199999998"/>
    <n v="0.28192468300000001"/>
    <n v="0.26669926899999996"/>
  </r>
  <r>
    <x v="28"/>
    <n v="0.33591143600000001"/>
    <n v="0.348200387"/>
    <n v="0.45014540200000003"/>
    <n v="0.28441955099999999"/>
    <n v="0.26488868199999999"/>
  </r>
  <r>
    <x v="29"/>
    <n v="0.33661411700000005"/>
    <n v="0.33974701400000001"/>
    <n v="0.44499104899999997"/>
    <n v="0.28195439899999997"/>
    <n v="0.26631286800000004"/>
  </r>
  <r>
    <x v="30"/>
    <n v="0.33343664500000003"/>
    <n v="0.34905671000000005"/>
    <n v="0.44863751899999998"/>
    <n v="0.283828252"/>
    <n v="0.26854405999999997"/>
  </r>
  <r>
    <x v="31"/>
    <n v="0.33145972499999998"/>
    <n v="0.35149708600000001"/>
    <n v="0.44025140200000001"/>
    <n v="0.285341556"/>
    <n v="0.27325789500000003"/>
  </r>
  <r>
    <x v="32"/>
    <n v="0.30633286500000001"/>
    <n v="0.30797463799999997"/>
    <n v="0.38441967200000005"/>
    <n v="0.247945835"/>
    <n v="0.16962655300000001"/>
  </r>
  <r>
    <x v="33"/>
    <n v="0.27181759100000003"/>
    <n v="0.23755062799999999"/>
    <n v="0.295503552"/>
    <n v="0.18653414499999998"/>
    <n v="0.110339487"/>
  </r>
  <r>
    <x v="34"/>
    <n v="0.32997110299999999"/>
    <n v="0.33972503900000001"/>
    <n v="0.439860366"/>
    <n v="0.28066584299999997"/>
    <n v="0.26290865299999999"/>
  </r>
  <r>
    <x v="35"/>
    <n v="0.33520459200000002"/>
    <n v="0.34866973899999998"/>
    <n v="0.44259180300000001"/>
    <n v="0.28355386800000004"/>
    <n v="0.26677242300000004"/>
  </r>
  <r>
    <x v="36"/>
    <n v="0.334662615"/>
    <n v="0.34471898700000003"/>
    <n v="0.440996314"/>
    <n v="0.28310859600000005"/>
    <n v="0.26867958199999997"/>
  </r>
  <r>
    <x v="37"/>
    <n v="0.33503537099999997"/>
    <n v="0.34843417099999996"/>
    <n v="0.44583874099999998"/>
    <n v="0.283082155"/>
    <n v="0.27011632600000002"/>
  </r>
  <r>
    <x v="38"/>
    <n v="0.33546712699999998"/>
    <n v="0.35020711700000001"/>
    <n v="0.43736933700000002"/>
    <n v="0.28563737900000002"/>
    <n v="0.27393922999999998"/>
  </r>
  <r>
    <x v="39"/>
    <n v="0.302844483"/>
    <n v="0.31052402600000001"/>
    <n v="0.384681151"/>
    <n v="0.24300308100000001"/>
    <n v="0.176481054"/>
  </r>
  <r>
    <x v="40"/>
    <n v="0.27675643"/>
    <n v="0.24941706899999999"/>
    <n v="0.26752747499999996"/>
    <n v="0.18067372600000001"/>
    <n v="0.12367818899999999"/>
  </r>
  <r>
    <x v="41"/>
    <n v="0.327394988"/>
    <n v="0.33900982799999996"/>
    <n v="0.43847026"/>
    <n v="0.27986525300000004"/>
    <n v="0.26561659600000004"/>
  </r>
  <r>
    <x v="42"/>
    <n v="0.33358849099999999"/>
    <n v="0.34409351299999996"/>
    <n v="0.43875740299999999"/>
    <n v="0.28375327700000003"/>
    <n v="0.26689524800000003"/>
  </r>
  <r>
    <x v="43"/>
    <n v="0.33255782500000003"/>
    <n v="0.34103271899999998"/>
    <n v="0.440822298"/>
    <n v="0.282081468"/>
    <n v="0.26423412000000002"/>
  </r>
  <r>
    <x v="44"/>
    <n v="0.33490936599999999"/>
    <n v="0.34613003999999997"/>
    <n v="0.44708559799999997"/>
    <n v="0.28531961"/>
    <n v="0.26938193900000001"/>
  </r>
  <r>
    <x v="45"/>
    <n v="0.33488666899999997"/>
    <n v="0.35053187099999999"/>
    <n v="0.45218412199999997"/>
    <n v="0.28787415599999999"/>
    <n v="0.27303745299999999"/>
  </r>
  <r>
    <x v="46"/>
    <n v="0.30068734699999999"/>
    <n v="0.30920814699999999"/>
    <n v="0.38210858399999997"/>
    <n v="0.240328442"/>
    <n v="0.17343946599999999"/>
  </r>
  <r>
    <x v="47"/>
    <n v="0.26581226299999999"/>
    <n v="0.25420081099999997"/>
    <n v="0.27001728699999999"/>
    <n v="0.191234135"/>
    <n v="0.109513135"/>
  </r>
  <r>
    <x v="48"/>
    <n v="0.325805872"/>
    <n v="0.33451381899999999"/>
    <n v="0.43271128399999997"/>
    <n v="0.27771301100000001"/>
    <n v="0.260418021"/>
  </r>
  <r>
    <x v="49"/>
    <n v="0.32921939700000002"/>
    <n v="0.34054049400000003"/>
    <n v="0.43540282600000002"/>
    <n v="0.28002917300000002"/>
    <n v="0.263251815"/>
  </r>
  <r>
    <x v="50"/>
    <n v="0.34078482400000004"/>
    <n v="0.34782233500000004"/>
    <n v="0.45079037699999996"/>
    <n v="0.28652189899999997"/>
    <n v="0.271760893"/>
  </r>
  <r>
    <x v="51"/>
    <n v="0.33182166499999999"/>
    <n v="0.34265447300000001"/>
    <n v="0.43919958100000001"/>
    <n v="0.28281998200000003"/>
    <n v="0.26382578700000003"/>
  </r>
  <r>
    <x v="52"/>
    <n v="0.33135087699999999"/>
    <n v="0.34641943599999997"/>
    <n v="0.43421163699999998"/>
    <n v="0.28514513499999999"/>
    <n v="0.27138051199999996"/>
  </r>
  <r>
    <x v="53"/>
    <n v="0.30067116499999996"/>
    <n v="0.30034075900000001"/>
    <n v="0.371026723"/>
    <n v="0.23727141200000001"/>
    <n v="0.17396012499999999"/>
  </r>
  <r>
    <x v="54"/>
    <n v="0.27394745400000003"/>
    <n v="0.24623814399999999"/>
    <n v="0.257181561"/>
    <n v="0.18067306899999999"/>
    <n v="0.12011416599999999"/>
  </r>
  <r>
    <x v="55"/>
    <n v="0.32842713600000001"/>
    <n v="0.33312665699999999"/>
    <n v="0.43360660299999998"/>
    <n v="0.27753729199999999"/>
    <n v="0.26342095100000001"/>
  </r>
  <r>
    <x v="56"/>
    <n v="0.334401491"/>
    <n v="0.342078094"/>
    <n v="0.44161022899999997"/>
    <n v="0.28052675399999999"/>
    <n v="0.26578463699999999"/>
  </r>
  <r>
    <x v="57"/>
    <n v="0.334977097"/>
    <n v="0.33966508399999995"/>
    <n v="0.44460904299999998"/>
    <n v="0.28273555099999997"/>
    <n v="0.269026447"/>
  </r>
  <r>
    <x v="58"/>
    <n v="0.33161563799999999"/>
    <n v="0.34353213799999999"/>
    <n v="0.442063861"/>
    <n v="0.28391081800000001"/>
    <n v="0.26493234399999999"/>
  </r>
  <r>
    <x v="59"/>
    <n v="0"/>
    <n v="0"/>
    <n v="0"/>
    <n v="0"/>
    <n v="0"/>
  </r>
  <r>
    <x v="60"/>
    <n v="0.33091917800000004"/>
    <n v="0.34487280999999997"/>
    <n v="0.44930509099999999"/>
    <n v="0.28529902299999998"/>
    <n v="0.27089592099999998"/>
  </r>
  <r>
    <x v="61"/>
    <n v="0.30591589899999999"/>
    <n v="0.29254013699999998"/>
    <n v="0.37376131600000001"/>
    <n v="0.241772553"/>
    <n v="0.16764625399999999"/>
  </r>
  <r>
    <x v="62"/>
    <n v="0.26601693300000001"/>
    <n v="0.22484684700000002"/>
    <n v="0.25867672599999997"/>
    <n v="0.19445425499999999"/>
    <n v="0.117094634"/>
  </r>
  <r>
    <x v="63"/>
    <n v="0.32806274800000002"/>
    <n v="0.33399876099999998"/>
    <n v="0.42300251100000003"/>
    <n v="0.27843166699999999"/>
    <n v="0.25832116999999999"/>
  </r>
  <r>
    <x v="64"/>
    <n v="0.33241150300000005"/>
    <n v="0.34043010499999998"/>
    <n v="0.43561873599999995"/>
    <n v="0.28247165099999999"/>
    <n v="0.26434691799999999"/>
  </r>
  <r>
    <x v="65"/>
    <n v="0.33388241200000002"/>
    <n v="0.34196517300000001"/>
    <n v="0.444983183"/>
    <n v="0.281498164"/>
    <n v="0.26787711700000005"/>
  </r>
  <r>
    <x v="66"/>
    <n v="0.33477090900000001"/>
    <n v="0.34318484300000002"/>
    <n v="0.45285503600000004"/>
    <n v="0.28428996899999998"/>
    <n v="0.27103100099999999"/>
  </r>
  <r>
    <x v="67"/>
    <n v="0.333770434"/>
    <n v="0.34308320600000003"/>
    <n v="0.43839059499999999"/>
    <n v="0.28934162800000002"/>
    <n v="0.27595575699999997"/>
  </r>
  <r>
    <x v="68"/>
    <n v="0.302883134"/>
    <n v="0.29641875699999998"/>
    <n v="0.38903889600000002"/>
    <n v="0.24551943900000001"/>
    <n v="0.17323802799999999"/>
  </r>
  <r>
    <x v="69"/>
    <n v="0.27326075399999999"/>
    <n v="0.225741783"/>
    <n v="0.29691777799999997"/>
    <n v="0.19086368500000001"/>
    <n v="0.120624195"/>
  </r>
  <r>
    <x v="70"/>
    <n v="0.328113135"/>
    <n v="0.33870779700000003"/>
    <n v="0.45089876899999998"/>
    <n v="0.28249379999999996"/>
    <n v="0.26428876299999998"/>
  </r>
  <r>
    <x v="71"/>
    <n v="0.33586518999999998"/>
    <n v="0.34567775300000003"/>
    <n v="0.45231550300000001"/>
    <n v="0.28653168699999998"/>
    <n v="0.26458170400000003"/>
  </r>
  <r>
    <x v="72"/>
    <n v="0.33040801400000003"/>
    <n v="0.34218366100000003"/>
    <n v="0.45586047299999999"/>
    <n v="0.28544820400000004"/>
    <n v="0.26650659799999998"/>
  </r>
  <r>
    <x v="73"/>
    <n v="0.33298171500000001"/>
    <n v="0.34850920699999999"/>
    <n v="0.46036329100000001"/>
    <n v="0.28611692999999999"/>
    <n v="0.269911073"/>
  </r>
  <r>
    <x v="74"/>
    <n v="0.33014041399999999"/>
    <n v="0.349951872"/>
    <n v="0.45649168199999995"/>
    <n v="0.28717928499999995"/>
    <n v="0.27416115399999996"/>
  </r>
  <r>
    <x v="75"/>
    <n v="0.30457376799999997"/>
    <n v="0.29996481599999997"/>
    <n v="0.39453932400000002"/>
    <n v="0.24985458600000002"/>
    <n v="0.179732739"/>
  </r>
  <r>
    <x v="76"/>
    <n v="0.27114386899999998"/>
    <n v="0.24609013099999999"/>
    <n v="0.28985136900000003"/>
    <n v="0.20781104199999997"/>
    <n v="0.14294800599999999"/>
  </r>
  <r>
    <x v="77"/>
    <n v="0.32641197799999999"/>
    <n v="0.33549914000000003"/>
    <n v="0.449082386"/>
    <n v="0.28228259999999999"/>
    <n v="0.26245544900000001"/>
  </r>
  <r>
    <x v="78"/>
    <n v="0.33074674399999998"/>
    <n v="0.34140458800000001"/>
    <n v="0.45460534899999999"/>
    <n v="0.28634499499999999"/>
    <n v="0.26144599000000002"/>
  </r>
  <r>
    <x v="79"/>
    <n v="0.326875847"/>
    <n v="0.336713657"/>
    <n v="0.45478526499999999"/>
    <n v="0.27807355099999997"/>
    <n v="0.24906355699999999"/>
  </r>
  <r>
    <x v="80"/>
    <n v="0.330976824"/>
    <n v="0.34758303100000004"/>
    <n v="0.45691771199999998"/>
    <n v="0.28766387500000001"/>
    <n v="0.259715531"/>
  </r>
  <r>
    <x v="81"/>
    <n v="0.33322375300000001"/>
    <n v="0.347000066"/>
    <n v="0.45366056599999999"/>
    <n v="0.28763755200000002"/>
    <n v="0.26051724199999998"/>
  </r>
  <r>
    <x v="82"/>
    <n v="0.300019123"/>
    <n v="0.30087069900000002"/>
    <n v="0.40122055300000004"/>
    <n v="0.25520034599999997"/>
    <n v="0.17629746599999999"/>
  </r>
  <r>
    <x v="83"/>
    <n v="0.26993809499999999"/>
    <n v="0.25066002600000004"/>
    <n v="0.30431186200000004"/>
    <n v="0.209838734"/>
    <n v="0.129545931"/>
  </r>
  <r>
    <x v="84"/>
    <n v="0.32713168300000001"/>
    <n v="0.34006228999999999"/>
    <n v="0.45135461399999999"/>
    <n v="0.28517726799999998"/>
    <n v="0.26486356999999999"/>
  </r>
  <r>
    <x v="85"/>
    <n v="0.33131483399999995"/>
    <n v="0.34897130699999995"/>
    <n v="0.45188634499999997"/>
    <n v="0.286416479"/>
    <n v="0.26508896000000004"/>
  </r>
  <r>
    <x v="86"/>
    <n v="0.33252906599999998"/>
    <n v="0.34422876099999999"/>
    <n v="0.45364693300000003"/>
    <n v="0.286279752"/>
    <n v="0.26773395500000002"/>
  </r>
  <r>
    <x v="87"/>
    <n v="0.333623842"/>
    <n v="0.34756635399999997"/>
    <n v="0.45984840799999999"/>
    <n v="0.28821074299999999"/>
    <n v="0.26854890100000001"/>
  </r>
  <r>
    <x v="88"/>
    <n v="0.33544797799999998"/>
    <n v="0.35133339899999999"/>
    <n v="0.45835644400000003"/>
    <n v="0.29045868400000002"/>
    <n v="0.273084734"/>
  </r>
  <r>
    <x v="89"/>
    <n v="0.31307655499999998"/>
    <n v="0.312483923"/>
    <n v="0.415523276"/>
    <n v="0.26076079000000002"/>
    <n v="0.179990286"/>
  </r>
  <r>
    <x v="90"/>
    <n v="0.28159261299999999"/>
    <n v="0.26701086599999996"/>
    <n v="0.33417946100000001"/>
    <n v="0.21351347700000001"/>
    <n v="0.123126347"/>
  </r>
  <r>
    <x v="91"/>
    <n v="0.32476414100000001"/>
    <n v="0.34140225900000004"/>
    <n v="0.45551129899999998"/>
    <n v="0.28506614199999997"/>
    <n v="0.26567971899999998"/>
  </r>
  <r>
    <x v="92"/>
    <n v="0.33267846100000004"/>
    <n v="0.35045458500000004"/>
    <n v="0.45657516100000001"/>
    <n v="0.28765028499999995"/>
    <n v="0.26659643199999999"/>
  </r>
  <r>
    <x v="93"/>
    <n v="0.33330644100000001"/>
    <n v="0.347221267"/>
    <n v="0.46060925599999997"/>
    <n v="0.28927093599999998"/>
    <n v="0.26834345299999995"/>
  </r>
  <r>
    <x v="94"/>
    <n v="0.33281881600000002"/>
    <n v="0.35038878800000001"/>
    <n v="0.46275332699999999"/>
    <n v="0.29209199499999999"/>
    <n v="0.27132336099999999"/>
  </r>
  <r>
    <x v="95"/>
    <n v="0.33008564800000001"/>
    <n v="0.35309563999999999"/>
    <n v="0.45624699200000002"/>
    <n v="0.29155789299999996"/>
    <n v="0.277102395"/>
  </r>
  <r>
    <x v="96"/>
    <n v="0.29795975400000002"/>
    <n v="0.31491903799999998"/>
    <n v="0.40558383600000003"/>
    <n v="0.25795233400000001"/>
    <n v="0.18228728599999999"/>
  </r>
  <r>
    <x v="97"/>
    <n v="0.26387007000000001"/>
    <n v="0.25541931499999998"/>
    <n v="0.33105100799999998"/>
    <n v="0.20968024299999999"/>
    <n v="0.127662576"/>
  </r>
  <r>
    <x v="98"/>
    <n v="0.32343828999999996"/>
    <n v="0.34089433200000002"/>
    <n v="0.453491651"/>
    <n v="0.28766772100000004"/>
    <n v="0.26943446300000001"/>
  </r>
  <r>
    <x v="99"/>
    <n v="0.32889020099999999"/>
    <n v="0.34973952200000002"/>
    <n v="0.46063831399999999"/>
    <n v="0.28968525799999995"/>
    <n v="0.268324222"/>
  </r>
  <r>
    <x v="100"/>
    <n v="0.33161670799999998"/>
    <n v="0.34550132699999997"/>
    <n v="0.46069476199999998"/>
    <n v="0.28958284899999998"/>
    <n v="0.26996059"/>
  </r>
  <r>
    <x v="101"/>
    <n v="0.32970450199999995"/>
    <n v="0.349172168"/>
    <n v="0.46288212400000001"/>
    <n v="0.29279333299999999"/>
    <n v="0.239242543"/>
  </r>
  <r>
    <x v="102"/>
    <n v="0.30147454599999995"/>
    <n v="0.351502386"/>
    <n v="0.43993288199999997"/>
    <n v="0.29309665500000004"/>
    <n v="0.16502567700000001"/>
  </r>
  <r>
    <x v="103"/>
    <n v="0.29499860499999997"/>
    <n v="0.321578953"/>
    <n v="0.40543089399999999"/>
    <n v="0.26400700599999999"/>
    <n v="0.16101153200000001"/>
  </r>
  <r>
    <x v="104"/>
    <n v="0.25940111199999999"/>
    <n v="0.26151339699999998"/>
    <n v="0.31297583200000001"/>
    <n v="0.21051558200000001"/>
    <n v="0.12113595100000001"/>
  </r>
  <r>
    <x v="105"/>
    <n v="0.298704199"/>
    <n v="0.30008563999999999"/>
    <n v="0.43369834000000002"/>
    <n v="0.23896457800000001"/>
    <n v="0.24989022799999999"/>
  </r>
  <r>
    <x v="106"/>
    <n v="0.33024474399999998"/>
    <n v="0.34621578399999997"/>
    <n v="0.456257105"/>
    <n v="0.29143906199999997"/>
    <n v="0.25208606700000002"/>
  </r>
  <r>
    <x v="107"/>
    <n v="0.33203598300000003"/>
    <n v="0.34517827800000001"/>
    <n v="0.45757241300000001"/>
    <n v="0.29090540600000003"/>
    <n v="0.249385625"/>
  </r>
  <r>
    <x v="108"/>
    <n v="0.33337355400000002"/>
    <n v="0.34887190699999998"/>
    <n v="0.46082334600000002"/>
    <n v="0.29058388299999999"/>
    <n v="0.23833428800000001"/>
  </r>
  <r>
    <x v="109"/>
    <n v="0.30321370000000003"/>
    <n v="0.35162793400000003"/>
    <n v="0.351758134"/>
    <n v="0.28822239599999999"/>
    <n v="0.213543865"/>
  </r>
  <r>
    <x v="110"/>
    <n v="0.29065441200000003"/>
    <n v="0.31514204800000001"/>
    <n v="0.38732200099999997"/>
    <n v="0.24742354699999999"/>
    <n v="0.14936825000000001"/>
  </r>
  <r>
    <x v="111"/>
    <n v="0.247537231"/>
    <n v="0.25744160700000002"/>
    <n v="0.29413103699999998"/>
    <n v="0.19378951500000002"/>
    <n v="0.10242722"/>
  </r>
  <r>
    <x v="112"/>
    <n v="0.25724103300000001"/>
    <n v="0.24273272399999998"/>
    <n v="0.32261811200000001"/>
    <n v="0.20236586100000001"/>
    <n v="0.23105898699999999"/>
  </r>
  <r>
    <x v="113"/>
    <n v="0.32975916"/>
    <n v="0.34476415999999999"/>
    <n v="0.44539537400000001"/>
    <n v="0.28378274400000003"/>
    <n v="0.26784460399999999"/>
  </r>
  <r>
    <x v="114"/>
    <n v="0.33341431399999999"/>
    <n v="0.34251492300000003"/>
    <n v="0.448864663"/>
    <n v="0.28183013699999998"/>
    <n v="0.27022673400000002"/>
  </r>
  <r>
    <x v="115"/>
    <n v="0.33465282600000001"/>
    <n v="0.34482245500000003"/>
    <n v="0.45181770700000001"/>
    <n v="0.25057048500000001"/>
    <n v="0.27069639099999998"/>
  </r>
  <r>
    <x v="116"/>
    <n v="0.33313883500000002"/>
    <n v="0.34693176199999998"/>
    <n v="0.45331912600000002"/>
    <n v="0.27590068400000001"/>
    <n v="0.27376730200000005"/>
  </r>
  <r>
    <x v="117"/>
    <n v="0.30836461999999998"/>
    <n v="0.306620695"/>
    <n v="0.404844551"/>
    <n v="0.25004055400000003"/>
    <n v="0.184224253"/>
  </r>
  <r>
    <x v="118"/>
    <n v="0.26720929100000002"/>
    <n v="0.23778581899999998"/>
    <n v="0.30616175699999998"/>
    <n v="0.208508"/>
    <n v="0.121478085"/>
  </r>
  <r>
    <x v="119"/>
    <n v="0.30120667000000001"/>
    <n v="0.28894540500000004"/>
    <n v="0.437013443"/>
    <n v="0.23493477600000001"/>
    <n v="0.25974640999999998"/>
  </r>
  <r>
    <x v="120"/>
    <n v="0.33301771699999999"/>
    <n v="0.34370290799999997"/>
    <n v="0.46480998499999998"/>
    <n v="0.288169071"/>
    <n v="0.268305293"/>
  </r>
  <r>
    <x v="121"/>
    <n v="0.33341421500000001"/>
    <n v="0.25781499899999999"/>
    <n v="0.340493037"/>
    <n v="0.25357807300000001"/>
    <n v="0.22274665299999999"/>
  </r>
  <r>
    <x v="122"/>
    <n v="0.33405677500000003"/>
    <n v="0.34478814899999999"/>
    <n v="0.45815848599999998"/>
    <n v="0.286958834"/>
    <n v="0.24217755300000002"/>
  </r>
  <r>
    <x v="123"/>
    <n v="0.334546819"/>
    <n v="0.34470031600000001"/>
    <n v="0.45471150699999996"/>
    <n v="0.28956030300000002"/>
    <n v="0.25821337999999999"/>
  </r>
  <r>
    <x v="124"/>
    <n v="0.30196794699999996"/>
    <n v="0.307712765"/>
    <n v="0.418418401"/>
    <n v="0.25637287400000003"/>
    <n v="0.17144548800000001"/>
  </r>
  <r>
    <x v="125"/>
    <n v="0.26458086200000003"/>
    <n v="0.24574732699999999"/>
    <n v="0.334755158"/>
    <n v="0.203195402"/>
    <n v="0.129203502"/>
  </r>
  <r>
    <x v="126"/>
    <n v="0.23936128400000001"/>
    <n v="0.29464198599999997"/>
    <n v="0.439085489"/>
    <n v="0.23863691399999998"/>
    <n v="0.266545906"/>
  </r>
  <r>
    <x v="127"/>
    <n v="0.33252567"/>
    <n v="0.34590983799999997"/>
    <n v="0.45992841100000004"/>
    <n v="0.28981917599999996"/>
    <n v="0.26704874900000003"/>
  </r>
  <r>
    <x v="128"/>
    <n v="0.33548671600000002"/>
    <n v="0.28398119099999997"/>
    <n v="0.462816593"/>
    <n v="0.28983763799999995"/>
    <n v="0.26851428199999999"/>
  </r>
  <r>
    <x v="129"/>
    <n v="0.33381715000000001"/>
    <n v="0.34675365800000002"/>
    <n v="0.46222476600000001"/>
    <n v="0.28975879700000001"/>
    <n v="0.27261976100000002"/>
  </r>
  <r>
    <x v="130"/>
    <n v="0.33137105099999997"/>
    <n v="0.34854054499999998"/>
    <n v="0.46007334999999999"/>
    <n v="0.29123180500000001"/>
    <n v="0.27694875699999999"/>
  </r>
  <r>
    <x v="131"/>
    <n v="0.29894184499999998"/>
    <n v="0.30813919900000003"/>
    <n v="0.41821185600000005"/>
    <n v="0.26099366899999998"/>
    <n v="0.178639252"/>
  </r>
  <r>
    <x v="132"/>
    <n v="0.26919886500000001"/>
    <n v="0.25693047399999996"/>
    <n v="0.36223579700000003"/>
    <n v="0.21127812299999998"/>
    <n v="0.13214095499999998"/>
  </r>
  <r>
    <x v="133"/>
    <n v="0.30264203000000001"/>
    <n v="0.30334810700000003"/>
    <n v="0.43910834100000001"/>
    <n v="0.237523173"/>
    <n v="0.26759200399999999"/>
  </r>
  <r>
    <x v="134"/>
    <n v="0.33441226799999996"/>
    <n v="0.35140829800000001"/>
    <n v="0.46070160999999998"/>
    <n v="0.28898252600000002"/>
    <n v="0.26793039200000002"/>
  </r>
  <r>
    <x v="135"/>
    <n v="0.33563796800000001"/>
    <n v="0.347987504"/>
    <n v="0.460094844"/>
    <n v="0.28955745400000005"/>
    <n v="0.25313560600000001"/>
  </r>
  <r>
    <x v="136"/>
    <n v="0.334925735"/>
    <n v="0.349702876"/>
    <n v="0.45988273499999999"/>
    <n v="0.28928659999999995"/>
    <n v="0.272619467"/>
  </r>
  <r>
    <x v="137"/>
    <n v="0.33328899099999998"/>
    <n v="0.35122979599999998"/>
    <n v="0.45780579300000002"/>
    <n v="0.29137774300000002"/>
    <n v="0.27592165699999999"/>
  </r>
  <r>
    <x v="138"/>
    <n v="0.29916748900000001"/>
    <n v="0.30945289000000004"/>
    <n v="0.40536546899999998"/>
    <n v="0.26069631700000001"/>
    <n v="0.177042281"/>
  </r>
  <r>
    <x v="139"/>
    <n v="0.26864383600000002"/>
    <n v="0.262578859"/>
    <n v="0.34147142200000002"/>
    <n v="0.21171686300000001"/>
    <n v="0.12086050699999999"/>
  </r>
  <r>
    <x v="140"/>
    <n v="0.30492904200000004"/>
    <n v="0.30195075799999999"/>
    <n v="0.44077615000000003"/>
    <n v="0.240417559"/>
    <n v="0.26849581099999997"/>
  </r>
  <r>
    <x v="141"/>
    <n v="0.33270282900000003"/>
    <n v="0.348526485"/>
    <n v="0.46480924099999998"/>
    <n v="0.28775858000000004"/>
    <n v="0.26676261099999998"/>
  </r>
  <r>
    <x v="142"/>
    <n v="0.33356039399999998"/>
    <n v="0.34399995"/>
    <n v="0.45571269199999997"/>
    <n v="0.28737797100000001"/>
    <n v="0.26715226400000003"/>
  </r>
  <r>
    <x v="143"/>
    <n v="0.334472928"/>
    <n v="0.349438631"/>
    <n v="0.460617098"/>
    <n v="0.28898625500000003"/>
    <n v="0.27133173799999999"/>
  </r>
  <r>
    <x v="144"/>
    <n v="0.33459554399999997"/>
    <n v="0.35159327299999998"/>
    <n v="0.45710221100000004"/>
    <n v="0.29141256500000001"/>
    <n v="0.27817181600000002"/>
  </r>
  <r>
    <x v="145"/>
    <n v="0.30406636599999998"/>
    <n v="0.309427389"/>
    <n v="0.40376414399999999"/>
    <n v="0.25827019400000001"/>
    <n v="0.174488595"/>
  </r>
  <r>
    <x v="146"/>
    <n v="0.275471091"/>
    <n v="0.27091569599999998"/>
    <n v="0.33223624699999998"/>
    <n v="0.214809317"/>
    <n v="0.122463606"/>
  </r>
  <r>
    <x v="147"/>
    <n v="0.25570508799999997"/>
    <n v="0.300887091"/>
    <n v="0.43838362199999997"/>
    <n v="0.23903000299999999"/>
    <n v="0.26747395200000001"/>
  </r>
  <r>
    <x v="148"/>
    <n v="0.328066156"/>
    <n v="0.34950469099999998"/>
    <n v="0.45930035699999999"/>
    <n v="0.28675055900000002"/>
    <n v="0.25904884299999997"/>
  </r>
  <r>
    <x v="149"/>
    <n v="0.33467121500000002"/>
    <n v="0.35056790600000004"/>
    <n v="0.46580005200000002"/>
    <n v="0.28862426499999999"/>
    <n v="0.26981443399999999"/>
  </r>
  <r>
    <x v="150"/>
    <n v="0.33187377000000001"/>
    <n v="0.29479328900000001"/>
    <n v="0.34481688299999996"/>
    <n v="0.29025036500000001"/>
    <n v="0.27314445299999995"/>
  </r>
  <r>
    <x v="151"/>
    <n v="0.33201567300000001"/>
    <n v="0.32921252000000001"/>
    <n v="0.43866630400000001"/>
    <n v="0.29084078200000002"/>
    <n v="0.278187034"/>
  </r>
  <r>
    <x v="152"/>
    <n v="0.30379577000000002"/>
    <n v="0.293098943"/>
    <n v="0.39169357199999999"/>
    <n v="0.25496414300000003"/>
    <n v="0.181320598"/>
  </r>
  <r>
    <x v="153"/>
    <n v="0.27484287099999999"/>
    <n v="0.27141867999999997"/>
    <n v="0.34788943300000003"/>
    <n v="0.21262145300000002"/>
    <n v="0.13032770499999999"/>
  </r>
  <r>
    <x v="154"/>
    <n v="0.30252347499999999"/>
    <n v="0.30585336700000004"/>
    <n v="0.43976202600000003"/>
    <n v="0.237285528"/>
    <n v="0.269226093"/>
  </r>
  <r>
    <x v="155"/>
    <n v="0.332604071"/>
    <n v="0.35171448499999997"/>
    <n v="0.45633865299999998"/>
    <n v="0.28541065700000001"/>
    <n v="0.25345598800000002"/>
  </r>
  <r>
    <x v="156"/>
    <n v="0.32951015"/>
    <n v="0.350043936"/>
    <n v="0.45851042399999997"/>
    <n v="0.28820607199999998"/>
    <n v="0.27014903499999998"/>
  </r>
  <r>
    <x v="157"/>
    <n v="0.33189016100000002"/>
    <n v="0.35246134800000001"/>
    <n v="0.46292831099999998"/>
    <n v="0.289664278"/>
    <n v="0.27249845699999997"/>
  </r>
  <r>
    <x v="158"/>
    <n v="0.30674014899999996"/>
    <n v="0.34553911700000001"/>
    <n v="0.436690352"/>
    <n v="0.283972471"/>
    <n v="0.268499971"/>
  </r>
  <r>
    <x v="159"/>
    <n v="0.31608302399999999"/>
    <n v="0.33230124099999997"/>
    <n v="0.44318076699999998"/>
    <n v="0.26910425100000002"/>
    <n v="0.200309344"/>
  </r>
  <r>
    <x v="160"/>
    <n v="0.30138131099999999"/>
    <n v="0.30671531000000002"/>
    <n v="0.43397266100000004"/>
    <n v="0.23855732800000001"/>
    <n v="0.163484139"/>
  </r>
  <r>
    <x v="161"/>
    <n v="0.30034926099999998"/>
    <n v="0.30380509100000003"/>
    <n v="0.43339986599999997"/>
    <n v="0.236286671"/>
    <n v="0.26678881500000001"/>
  </r>
  <r>
    <x v="162"/>
    <n v="0.332604071"/>
    <n v="0.35171448499999997"/>
    <n v="0.45633865299999998"/>
    <n v="0.28541065700000001"/>
    <n v="0.25345598800000002"/>
  </r>
  <r>
    <x v="163"/>
    <n v="0.32951015"/>
    <n v="0.350043936"/>
    <n v="0.45851042399999997"/>
    <n v="0.28820607199999998"/>
    <n v="0.27014903499999998"/>
  </r>
  <r>
    <x v="164"/>
    <n v="0.32678502399999998"/>
    <n v="0.34735859399999996"/>
    <n v="0.45006212000000001"/>
    <n v="0.285673542"/>
    <n v="0.26886488799999997"/>
  </r>
  <r>
    <x v="165"/>
    <n v="0.32622313199999997"/>
    <n v="0.349348408"/>
    <n v="0.44959894099999997"/>
    <n v="0.286551681"/>
    <n v="0.270987651"/>
  </r>
  <r>
    <x v="166"/>
    <n v="0.31608302399999999"/>
    <n v="0.33230124099999997"/>
    <n v="0.44318076699999998"/>
    <n v="0.26910425100000002"/>
    <n v="0.200309344"/>
  </r>
  <r>
    <x v="167"/>
    <n v="0.30138131099999999"/>
    <n v="0.30671531000000002"/>
    <n v="0.43397266100000004"/>
    <n v="0.23855732800000001"/>
    <n v="0.163484139"/>
  </r>
  <r>
    <x v="168"/>
    <n v="0.17453022766521101"/>
    <n v="0.92400803494587203"/>
    <n v="1.2714209887019901"/>
    <n v="0.64561863503752104"/>
    <n v="0.80470464569657296"/>
  </r>
  <r>
    <x v="169"/>
    <n v="0.177095480406749"/>
    <n v="0.93498692219316104"/>
    <n v="1.2730354746846"/>
    <n v="0.64514781082907702"/>
    <n v="0.81240243367957998"/>
  </r>
  <r>
    <x v="170"/>
    <n v="0.17966073314828701"/>
    <n v="0.94596580944044995"/>
    <n v="1.2746499606672099"/>
    <n v="0.644676986620633"/>
    <n v="0.820100221662588"/>
  </r>
  <r>
    <x v="171"/>
    <n v="0.182225985889825"/>
    <n v="0.95694469668773996"/>
    <n v="1.2762644466498301"/>
    <n v="0.64420616241218898"/>
    <n v="0.82779800964559502"/>
  </r>
  <r>
    <x v="172"/>
    <n v="0.18479123863136299"/>
    <n v="0.96792358393502897"/>
    <n v="1.27787893263244"/>
    <n v="0.64373533820374396"/>
    <n v="0.83549579762860204"/>
  </r>
  <r>
    <x v="173"/>
    <n v="0.187356491372901"/>
    <n v="0.97890247118231799"/>
    <n v="1.2794934186150499"/>
    <n v="0.64326451399530005"/>
    <n v="0.84319358561160995"/>
  </r>
  <r>
    <x v="174"/>
    <n v="0.17622261715384618"/>
    <n v="0.93613234515388144"/>
    <n v="1.2171346631967679"/>
    <n v="0.66703388463407165"/>
    <n v="0.64553788019313052"/>
  </r>
  <r>
    <x v="175"/>
    <n v="0.19526462492307692"/>
    <n v="1.0304114041415142"/>
    <n v="1.3484950977933672"/>
    <n v="0.61197018844050666"/>
    <n v="0.98005468339170299"/>
  </r>
  <r>
    <x v="176"/>
    <n v="0.20539233735849055"/>
    <n v="1.0436567610262342"/>
    <n v="1.2835949569252796"/>
    <n v="0.64492711435038841"/>
    <n v="0.92949558295990242"/>
  </r>
  <r>
    <x v="177"/>
    <n v="0.20172975292307699"/>
    <n v="1.0280054695932368"/>
    <n v="1.3127028290684268"/>
    <n v="0.63675420881739475"/>
    <n v="0.93439780560687968"/>
  </r>
  <r>
    <x v="178"/>
    <n v="0.20399675482692309"/>
    <n v="1.0447641074564826"/>
    <n v="1.2844745491382803"/>
    <n v="0.64036925188395288"/>
    <n v="0.95744549827864278"/>
  </r>
  <r>
    <x v="179"/>
    <n v="0.20972952696153843"/>
    <n v="1.0547468212484099"/>
    <n v="1.2730521246118072"/>
    <n v="0.64942480059982211"/>
    <n v="0.92857398155738802"/>
  </r>
  <r>
    <x v="180"/>
    <n v="0.19098690222641512"/>
    <n v="1.0220092325805681"/>
    <n v="1.28220531708451"/>
    <n v="0.63918907140452752"/>
    <n v="0.74238773081782938"/>
  </r>
  <r>
    <x v="181"/>
    <n v="0.20787851330520399"/>
    <n v="1.0667335691606299"/>
    <n v="1.2924093064759401"/>
    <n v="0.63949792032774599"/>
    <n v="0.904775889475669"/>
  </r>
  <r>
    <x v="182"/>
    <n v="0.210443766046742"/>
    <n v="1.0777124564079199"/>
    <n v="1.29402379245855"/>
    <n v="0.63902709611930197"/>
    <n v="0.91247367745867702"/>
  </r>
  <r>
    <x v="183"/>
    <n v="0.21300901878827999"/>
    <n v="1.0886913436552099"/>
    <n v="1.29563827844116"/>
    <n v="0.63855627191085795"/>
    <n v="0.92017146544168404"/>
  </r>
  <r>
    <x v="184"/>
    <n v="0.21557427152981801"/>
    <n v="1.0996702309024999"/>
    <n v="1.2972527644237699"/>
    <n v="0.63808544770241404"/>
    <n v="0.92786925342469095"/>
  </r>
  <r>
    <x v="185"/>
    <n v="0.21813952427135599"/>
    <n v="1.1106491181497899"/>
    <n v="1.2988672504063801"/>
    <n v="0.63761462349397002"/>
    <n v="0.93556704140769897"/>
  </r>
  <r>
    <x v="186"/>
    <n v="0.22070477701289401"/>
    <n v="1.12162800539708"/>
    <n v="1.30048173638899"/>
    <n v="0.637143799285525"/>
    <n v="0.94326482939070599"/>
  </r>
  <r>
    <x v="187"/>
    <n v="0.223270029754432"/>
    <n v="1.13260689264437"/>
    <n v="1.3020962223715999"/>
    <n v="0.63667297507708098"/>
    <n v="0.95096261737371302"/>
  </r>
  <r>
    <x v="188"/>
    <n v="0.22583528249597001"/>
    <n v="1.14358577989166"/>
    <n v="1.3037107083542101"/>
    <n v="0.63620215086863696"/>
    <n v="0.95866040535672103"/>
  </r>
  <r>
    <x v="189"/>
    <n v="0.228400535237508"/>
    <n v="1.15456466713895"/>
    <n v="1.30532519433683"/>
    <n v="0.63573132666019305"/>
    <n v="0.96635819333972806"/>
  </r>
  <r>
    <x v="190"/>
    <n v="0.23096578797904599"/>
    <n v="1.16554355438624"/>
    <n v="1.30693968031944"/>
    <n v="0.63526050245174903"/>
    <n v="0.97405598132273596"/>
  </r>
  <r>
    <x v="191"/>
    <n v="0.233531040720584"/>
    <n v="1.17652244163352"/>
    <n v="1.3085541663020499"/>
    <n v="0.63478967824330401"/>
    <n v="0.98175376930574298"/>
  </r>
  <r>
    <x v="192"/>
    <n v="0.23609629346212099"/>
    <n v="1.1875013288808101"/>
    <n v="1.3101686522846601"/>
    <n v="0.63431885403485999"/>
    <n v="0.98945155728875001"/>
  </r>
  <r>
    <x v="193"/>
    <n v="0.23866154620365901"/>
    <n v="1.1984802161281001"/>
    <n v="1.31178313826727"/>
    <n v="0.63384802982641597"/>
    <n v="0.99714934527175803"/>
  </r>
  <r>
    <x v="194"/>
    <n v="0.241226798945197"/>
    <n v="1.2094591033753901"/>
    <n v="1.3133976242498799"/>
    <n v="0.63337720561797195"/>
    <n v="1.0048471332547699"/>
  </r>
  <r>
    <x v="195"/>
    <n v="0.24379205168673501"/>
    <n v="1.2204379906226801"/>
    <n v="1.3150121102324901"/>
    <n v="0.63290638140952804"/>
    <n v="1.01254492123777"/>
  </r>
  <r>
    <x v="196"/>
    <n v="0.246357304428273"/>
    <n v="1.2314168778699699"/>
    <n v="1.3166265962151"/>
    <n v="0.63243555720108402"/>
    <n v="1.02024270922078"/>
  </r>
  <r>
    <x v="197"/>
    <n v="0.24892255716981099"/>
    <n v="1.2423957651172599"/>
    <n v="1.31824108219771"/>
    <n v="0.631964732992639"/>
    <n v="1.02794049720379"/>
  </r>
  <r>
    <x v="198"/>
    <n v="0.251487809911349"/>
    <n v="1.2533746523645499"/>
    <n v="1.3198555681803299"/>
    <n v="0.63149390878419498"/>
    <n v="1.03563828518679"/>
  </r>
  <r>
    <x v="199"/>
    <n v="0.25405306265288702"/>
    <n v="1.2643535396118399"/>
    <n v="1.3214700541629401"/>
    <n v="0.63102308457575096"/>
    <n v="1.0433360731698"/>
  </r>
  <r>
    <x v="200"/>
    <n v="0.25661831539442498"/>
    <n v="1.27533242685913"/>
    <n v="1.32308454014555"/>
    <n v="0.63055226036730705"/>
    <n v="1.0510338611528101"/>
  </r>
  <r>
    <x v="201"/>
    <n v="0.25918356813596299"/>
    <n v="1.28631131410642"/>
    <n v="1.3246990261281599"/>
    <n v="0.63008143615886203"/>
    <n v="1.0587316491358201"/>
  </r>
  <r>
    <x v="202"/>
    <n v="0.26174882087750101"/>
    <n v="1.29729020135371"/>
    <n v="1.3263135121107701"/>
    <n v="0.62961061195041801"/>
    <n v="1.0664294371188201"/>
  </r>
  <r>
    <x v="203"/>
    <n v="0.26431407361903902"/>
    <n v="1.308269088601"/>
    <n v="1.32792799809338"/>
    <n v="0.62913978774197399"/>
    <n v="1.0741272251018299"/>
  </r>
  <r>
    <x v="204"/>
    <n v="0.26687932636057698"/>
    <n v="1.31924797584829"/>
    <n v="1.32954248407599"/>
    <n v="0.62866896353352997"/>
    <n v="1.0818250130848399"/>
  </r>
  <r>
    <x v="205"/>
    <n v="0.269444579102115"/>
    <n v="1.33022686309557"/>
    <n v="1.3311569700585999"/>
    <n v="0.62819813932508595"/>
    <n v="1.0895228010678499"/>
  </r>
  <r>
    <x v="206"/>
    <n v="0.27200983184365202"/>
    <n v="1.34120575034286"/>
    <n v="1.3327714560412101"/>
    <n v="0.62772731511664104"/>
    <n v="1.09722058905085"/>
  </r>
  <r>
    <x v="207"/>
    <n v="0.27457508458518998"/>
    <n v="1.3521846375901501"/>
    <n v="1.33438594202383"/>
    <n v="0.62725649090819702"/>
    <n v="1.10491837703386"/>
  </r>
  <r>
    <x v="208"/>
    <n v="0.27714033732672799"/>
    <n v="1.3631635248374401"/>
    <n v="1.3360004280064399"/>
    <n v="0.626785666699753"/>
    <n v="1.11261616501687"/>
  </r>
  <r>
    <x v="209"/>
    <n v="0.27970559006826601"/>
    <n v="1.3741424120847301"/>
    <n v="1.3376149139890501"/>
    <n v="0.62631484249130898"/>
    <n v="1.12031395299988"/>
  </r>
  <r>
    <x v="210"/>
    <n v="0.28227084280980402"/>
    <n v="1.3851212993320201"/>
    <n v="1.33922939997166"/>
    <n v="0.62584401828286496"/>
    <n v="1.12801174098288"/>
  </r>
  <r>
    <x v="211"/>
    <n v="0.28483609555134198"/>
    <n v="1.3961001865793099"/>
    <n v="1.34084388595427"/>
    <n v="0.62537319407442105"/>
    <n v="1.1357095289658901"/>
  </r>
  <r>
    <x v="212"/>
    <n v="0.28740134829288"/>
    <n v="1.4070790738265999"/>
    <n v="1.3424583719368799"/>
    <n v="0.62490236986597603"/>
    <n v="1.1434073169489001"/>
  </r>
  <r>
    <x v="213"/>
    <n v="0.28996660103441801"/>
    <n v="1.4180579610738899"/>
    <n v="1.34407285791949"/>
    <n v="0.62443154565753201"/>
    <n v="1.1511051049319101"/>
  </r>
  <r>
    <x v="214"/>
    <n v="0.29253185377595597"/>
    <n v="1.4290368483211799"/>
    <n v="1.3456873439021"/>
    <n v="0.62396072144908798"/>
    <n v="1.1588028929149099"/>
  </r>
  <r>
    <x v="215"/>
    <n v="0.29509710651749399"/>
    <n v="1.44001573556847"/>
    <n v="1.3473018298847099"/>
    <n v="0.62348989724064396"/>
    <n v="1.1665006808979199"/>
  </r>
  <r>
    <x v="216"/>
    <n v="0.29766235925903201"/>
    <n v="1.45099462281576"/>
    <n v="1.3489163158673301"/>
    <n v="0.62301907303220005"/>
    <n v="1.1741984688809299"/>
  </r>
  <r>
    <x v="217"/>
    <n v="0.30022761200057002"/>
    <n v="1.46197351006305"/>
    <n v="1.35053080184994"/>
    <n v="0.62254824882375503"/>
    <n v="1.18189625686394"/>
  </r>
  <r>
    <x v="218"/>
    <n v="0.30279286474210698"/>
    <n v="1.47295239731034"/>
    <n v="1.3521452878325499"/>
    <n v="0.62207742461531101"/>
    <n v="1.18959404484694"/>
  </r>
  <r>
    <x v="219"/>
    <n v="0.305358117483645"/>
    <n v="1.48393128455762"/>
    <n v="1.3537597738151601"/>
    <n v="0.62160660040686699"/>
    <n v="1.19729183282995"/>
  </r>
  <r>
    <x v="220"/>
    <n v="0.30792337022518301"/>
    <n v="1.49491017180491"/>
    <n v="1.35537425979777"/>
    <n v="0.62113577619842297"/>
    <n v="1.20498962081296"/>
  </r>
  <r>
    <x v="221"/>
    <n v="0.31048862296672097"/>
    <n v="1.5058890590522001"/>
    <n v="1.35698874578038"/>
    <n v="0.62066495198997895"/>
    <n v="1.21268740879596"/>
  </r>
  <r>
    <x v="222"/>
    <n v="0.31305387570825899"/>
    <n v="1.5168679462994901"/>
    <n v="1.3586032317629899"/>
    <n v="0.62019412778153404"/>
    <n v="1.2203851967789701"/>
  </r>
  <r>
    <x v="223"/>
    <n v="0.315619128449797"/>
    <n v="1.5278468335467801"/>
    <n v="1.3602177177456001"/>
    <n v="0.61972330357309002"/>
    <n v="1.2280829847619801"/>
  </r>
  <r>
    <x v="224"/>
    <n v="0.31818438119133502"/>
    <n v="1.5388257207940701"/>
    <n v="1.36183220372821"/>
    <n v="0.619252479364646"/>
    <n v="1.2357807727449901"/>
  </r>
  <r>
    <x v="225"/>
    <n v="0.32074963393287298"/>
    <n v="1.5498046080413601"/>
    <n v="1.3634466897108299"/>
    <n v="0.61878165515620198"/>
    <n v="1.2434785607279899"/>
  </r>
  <r>
    <x v="226"/>
    <n v="0.323314886674411"/>
    <n v="1.5607834952886499"/>
    <n v="1.3650611756934401"/>
    <n v="0.61831083094775796"/>
    <n v="1.2511763487109999"/>
  </r>
  <r>
    <x v="227"/>
    <n v="0.32588013941594901"/>
    <n v="1.5717623825359399"/>
    <n v="1.36667566167605"/>
    <n v="0.61784000673931305"/>
    <n v="1.2588741366940099"/>
  </r>
  <r>
    <x v="228"/>
    <n v="0.32844539215748703"/>
    <n v="1.5827412697832299"/>
    <n v="1.36829014765866"/>
    <n v="0.61736918253086903"/>
    <n v="1.26657192467702"/>
  </r>
  <r>
    <x v="229"/>
    <n v="0.33101064489902499"/>
    <n v="1.5937201570305199"/>
    <n v="1.3699046336412699"/>
    <n v="0.61689835832242501"/>
    <n v="1.27426971266002"/>
  </r>
  <r>
    <x v="230"/>
    <n v="0.333575897640563"/>
    <n v="1.60469904427781"/>
    <n v="1.3715191196238801"/>
    <n v="0.61642753411398099"/>
    <n v="1.28196750064303"/>
  </r>
  <r>
    <x v="231"/>
    <n v="0.33614115038210102"/>
    <n v="1.6156779315251"/>
    <n v="1.37313360560649"/>
    <n v="0.61595670990553697"/>
    <n v="1.28966528862604"/>
  </r>
  <r>
    <x v="232"/>
    <n v="0.33870640312363798"/>
    <n v="1.62665681877239"/>
    <n v="1.3747480915890999"/>
    <n v="0.61548588569709295"/>
    <n v="1.29736307660905"/>
  </r>
  <r>
    <x v="233"/>
    <n v="0.34127165586517599"/>
    <n v="1.63763570601967"/>
    <n v="1.3763625775717101"/>
    <n v="0.61501506148864804"/>
    <n v="1.3050608645920501"/>
  </r>
  <r>
    <x v="234"/>
    <n v="0.34383690860671401"/>
    <n v="1.64861459326696"/>
    <n v="1.37797706355433"/>
    <n v="0.61454423728020402"/>
    <n v="1.3127586525750601"/>
  </r>
  <r>
    <x v="235"/>
    <n v="0.34640216134825202"/>
    <n v="1.65959348051425"/>
    <n v="1.37959154953694"/>
    <n v="0.61407341307176"/>
    <n v="1.3204564405580701"/>
  </r>
  <r>
    <x v="236"/>
    <n v="0.34896741408978998"/>
    <n v="1.6705723677615401"/>
    <n v="1.3812060355195499"/>
    <n v="0.61360258886331598"/>
    <n v="1.3281542285410799"/>
  </r>
  <r>
    <x v="237"/>
    <n v="0.351532666831328"/>
    <n v="1.6815512550088301"/>
    <n v="1.3828205215021601"/>
    <n v="0.61313176465487196"/>
    <n v="1.3358520165240799"/>
  </r>
  <r>
    <x v="238"/>
    <n v="0.35409791957286602"/>
    <n v="1.6925301422561201"/>
    <n v="1.38443500748477"/>
    <n v="0.61266094044642705"/>
    <n v="1.3435498045070899"/>
  </r>
  <r>
    <x v="239"/>
    <n v="0.35666317231440398"/>
    <n v="1.7035090295034101"/>
    <n v="1.3860494934673799"/>
    <n v="0.61219011623798303"/>
    <n v="1.3512475924901"/>
  </r>
  <r>
    <x v="240"/>
    <n v="0.35922842505594199"/>
    <n v="1.7144879167506999"/>
    <n v="1.3876639794499901"/>
    <n v="0.61171929202953901"/>
    <n v="1.3589453804731"/>
  </r>
  <r>
    <x v="241"/>
    <n v="0.36179367779748001"/>
    <n v="1.7254668039979899"/>
    <n v="1.3892784654326"/>
    <n v="0.61124846782109499"/>
    <n v="1.36664316845611"/>
  </r>
  <r>
    <x v="242"/>
    <n v="0.36435893053901802"/>
    <n v="1.7364456912452799"/>
    <n v="1.39089295141521"/>
    <n v="0.61077764361265097"/>
    <n v="1.37434095643912"/>
  </r>
  <r>
    <x v="243"/>
    <n v="0.36692418328055598"/>
    <n v="1.7474245784925699"/>
    <n v="1.3925074373978299"/>
    <n v="0.61030681940420595"/>
    <n v="1.38203874442213"/>
  </r>
  <r>
    <x v="244"/>
    <n v="0.369489436022094"/>
    <n v="1.7584034657398599"/>
    <n v="1.3941219233804401"/>
    <n v="0.60983599519576204"/>
    <n v="1.3897365324051301"/>
  </r>
  <r>
    <x v="245"/>
    <n v="0.37205468876363201"/>
    <n v="1.76938235298715"/>
    <n v="1.39573640936305"/>
    <n v="0.60936517098731802"/>
    <n v="1.3974343203881401"/>
  </r>
  <r>
    <x v="246"/>
    <n v="0.37461994150516997"/>
    <n v="1.78036124023444"/>
    <n v="1.3973508953456599"/>
    <n v="0.608894346778874"/>
    <n v="1.4051321083711501"/>
  </r>
  <r>
    <x v="247"/>
    <n v="0.37718519424670699"/>
    <n v="1.79134012748172"/>
    <n v="1.3989653813282701"/>
    <n v="0.60842352257042998"/>
    <n v="1.4128298963541599"/>
  </r>
  <r>
    <x v="248"/>
    <n v="0.37975044698824501"/>
    <n v="1.80231901472901"/>
    <n v="1.40057986731088"/>
    <n v="0.60795269836198496"/>
    <n v="1.4205276843371699"/>
  </r>
  <r>
    <x v="249"/>
    <n v="0.38231569972978302"/>
    <n v="1.8132979019763"/>
    <n v="1.40219435329349"/>
    <n v="0.60748187415354105"/>
    <n v="1.4282254723201699"/>
  </r>
  <r>
    <x v="250"/>
    <n v="0.38488095247132098"/>
    <n v="1.82427678922359"/>
    <n v="1.4038088392760999"/>
    <n v="0.60701104994509703"/>
    <n v="1.43592326030318"/>
  </r>
  <r>
    <x v="251"/>
    <n v="0.387446205212859"/>
    <n v="1.8352556764708801"/>
    <n v="1.4054233252587101"/>
    <n v="0.606540225736653"/>
    <n v="1.44362104828619"/>
  </r>
  <r>
    <x v="252"/>
    <n v="0.39001145795439701"/>
    <n v="1.8462345637181701"/>
    <n v="1.40703781124133"/>
    <n v="0.60606940152820898"/>
    <n v="1.45131883626919"/>
  </r>
  <r>
    <x v="253"/>
    <n v="0.39257671069593503"/>
    <n v="1.8572134509654601"/>
    <n v="1.4086522972239399"/>
    <n v="0.60559857731976396"/>
    <n v="1.4590166242522"/>
  </r>
  <r>
    <x v="254"/>
    <n v="0.39514196343747299"/>
    <n v="1.8681923382127501"/>
    <n v="1.4102667832065501"/>
    <n v="0.60512775311132005"/>
    <n v="1.46671441223521"/>
  </r>
  <r>
    <x v="255"/>
    <n v="0.397707216179011"/>
    <n v="1.8791712254600399"/>
    <n v="1.41188126918916"/>
    <n v="0.60465692890287603"/>
    <n v="1.4744122002182201"/>
  </r>
  <r>
    <x v="256"/>
    <n v="0.40027246892054902"/>
    <n v="1.8901501127073299"/>
    <n v="1.41349575517177"/>
    <n v="0.60418610469443201"/>
    <n v="1.4821099882012201"/>
  </r>
  <r>
    <x v="257"/>
    <n v="0.40283772166208698"/>
    <n v="1.9011289999546199"/>
    <n v="1.4151102411543801"/>
    <n v="0.60371528048598799"/>
    <n v="1.4898077761842301"/>
  </r>
  <r>
    <x v="258"/>
    <n v="0.40540297440362499"/>
    <n v="1.9121078872019099"/>
    <n v="1.41672472713699"/>
    <n v="0.60324445627754397"/>
    <n v="1.4975055641672399"/>
  </r>
  <r>
    <x v="259"/>
    <n v="0.40796822714516301"/>
    <n v="1.9230867744492"/>
    <n v="1.4183392131196"/>
    <n v="0.60277363206909895"/>
    <n v="1.5052033521502499"/>
  </r>
  <r>
    <x v="260"/>
    <n v="0.41053347988670102"/>
    <n v="1.93406566169648"/>
    <n v="1.4199536991022099"/>
    <n v="0.60230280786065504"/>
    <n v="1.5129011401332499"/>
  </r>
  <r>
    <x v="261"/>
    <n v="0.41309873262823799"/>
    <n v="1.94504454894377"/>
    <n v="1.4215681850848301"/>
    <n v="0.60183198365221102"/>
    <n v="1.52059892811626"/>
  </r>
  <r>
    <x v="262"/>
    <n v="0.415663985369776"/>
    <n v="1.95602343619106"/>
    <n v="1.42318267106744"/>
    <n v="0.601361159443767"/>
    <n v="1.52829671609927"/>
  </r>
  <r>
    <x v="263"/>
    <n v="0.41822923811131402"/>
    <n v="1.96700232343835"/>
    <n v="1.4247971570500499"/>
    <n v="0.60089033523532298"/>
    <n v="1.53599450408228"/>
  </r>
  <r>
    <x v="264"/>
    <n v="0.42079449085285198"/>
    <n v="1.97798121068564"/>
    <n v="1.4264116430326601"/>
    <n v="0.60041951102687796"/>
    <n v="1.54369229206528"/>
  </r>
  <r>
    <x v="265"/>
    <n v="0.42335974359438999"/>
    <n v="1.98896009793293"/>
    <n v="1.42802612901527"/>
    <n v="0.59994868681843405"/>
    <n v="1.55139008004829"/>
  </r>
  <r>
    <x v="266"/>
    <n v="0.42592499633592801"/>
    <n v="1.9999389851802201"/>
    <n v="1.42964061499788"/>
    <n v="0.59947786260999003"/>
    <n v="1.5590878680313001"/>
  </r>
  <r>
    <x v="267"/>
    <n v="0.42849024907746602"/>
    <n v="2.0109178724275099"/>
    <n v="1.4312551009804899"/>
    <n v="0.59900703840154601"/>
    <n v="1.5667856560143001"/>
  </r>
  <r>
    <x v="268"/>
    <n v="0.43105550181900398"/>
    <n v="2.0218967596747999"/>
    <n v="1.4328695869631001"/>
    <n v="0.59853621419310199"/>
    <n v="1.5744834439973101"/>
  </r>
  <r>
    <x v="269"/>
    <n v="0.433620754560542"/>
    <n v="2.0328756469220899"/>
    <n v="1.43448407294571"/>
    <n v="0.59806538998465697"/>
    <n v="1.5821812319803199"/>
  </r>
  <r>
    <x v="270"/>
    <n v="0.43618600730208001"/>
    <n v="2.0438545341693799"/>
    <n v="1.4360985589283299"/>
    <n v="0.59759456577621295"/>
    <n v="1.5898790199633299"/>
  </r>
  <r>
    <x v="271"/>
    <n v="0.43875126004361797"/>
    <n v="2.0548334214166699"/>
    <n v="1.4377130449109401"/>
    <n v="0.59712374156776904"/>
    <n v="1.5975768079463299"/>
  </r>
  <r>
    <x v="272"/>
    <n v="0.44131651278515599"/>
    <n v="2.0658123086639599"/>
    <n v="1.43932753089355"/>
    <n v="0.59665291735932502"/>
    <n v="1.60527459592934"/>
  </r>
  <r>
    <x v="273"/>
    <n v="0.44388176552669401"/>
    <n v="2.0767911959112402"/>
    <n v="1.44094201687616"/>
    <n v="0.596182093150881"/>
    <n v="1.61297238391235"/>
  </r>
  <r>
    <x v="274"/>
    <n v="0.44644701826823202"/>
    <n v="2.0877700831585302"/>
    <n v="1.4425565028587699"/>
    <n v="0.59571126894243598"/>
    <n v="1.62067017189536"/>
  </r>
  <r>
    <x v="275"/>
    <n v="0.44901227100976898"/>
    <n v="2.0987489704058202"/>
    <n v="1.4441709888413801"/>
    <n v="0.59524044473399196"/>
    <n v="1.62836795987836"/>
  </r>
  <r>
    <x v="276"/>
    <n v="0.451577523751307"/>
    <n v="2.1097278576531102"/>
    <n v="1.44578547482399"/>
    <n v="0.59476962052554805"/>
    <n v="1.63606574786137"/>
  </r>
  <r>
    <x v="277"/>
    <n v="0.45414277649284501"/>
    <n v="2.1207067449003998"/>
    <n v="1.4473999608065999"/>
    <n v="0.59429879631710403"/>
    <n v="1.6437635358443801"/>
  </r>
  <r>
    <x v="278"/>
    <n v="0.45670802923438297"/>
    <n v="2.1316856321476898"/>
    <n v="1.4490144467892101"/>
    <n v="0.59382797210866001"/>
    <n v="1.6514613238273901"/>
  </r>
  <r>
    <x v="279"/>
    <n v="0.45927328197592099"/>
    <n v="2.1426645193949798"/>
    <n v="1.45062893277183"/>
    <n v="0.59335714790021499"/>
    <n v="1.6591591118103901"/>
  </r>
  <r>
    <x v="280"/>
    <n v="0.461838534717459"/>
    <n v="2.1536434066422698"/>
    <n v="1.45224341875444"/>
    <n v="0.59288632369177097"/>
    <n v="1.6668568997933999"/>
  </r>
  <r>
    <x v="281"/>
    <n v="0.46440378745899702"/>
    <n v="2.1646222938895598"/>
    <n v="1.4538579047370499"/>
    <n v="0.59241549948332695"/>
    <n v="1.6745546877764099"/>
  </r>
  <r>
    <x v="282"/>
    <n v="0.46696904020053498"/>
    <n v="2.1756011811368499"/>
    <n v="1.4554723907196601"/>
    <n v="0.59194467527488304"/>
    <n v="1.6822524757594199"/>
  </r>
  <r>
    <x v="283"/>
    <n v="0.46953429294207299"/>
    <n v="2.1865800683841399"/>
    <n v="1.45708687670227"/>
    <n v="0.59147385106643902"/>
    <n v="1.68995026374242"/>
  </r>
  <r>
    <x v="284"/>
    <n v="0.47209954568361101"/>
    <n v="2.1975589556314299"/>
    <n v="1.4587013626848799"/>
    <n v="0.591003026857994"/>
    <n v="1.69764805172543"/>
  </r>
  <r>
    <x v="285"/>
    <n v="0.47466479842514903"/>
    <n v="2.2085378428787199"/>
    <n v="1.4603158486674901"/>
    <n v="0.59053220264954998"/>
    <n v="1.70534583970844"/>
  </r>
  <r>
    <x v="286"/>
    <n v="0.47723005116668699"/>
    <n v="2.2195167301260001"/>
    <n v="1.4619303346501"/>
    <n v="0.59006137844110595"/>
    <n v="1.71304362769144"/>
  </r>
  <r>
    <x v="287"/>
    <n v="0.479795303908225"/>
    <n v="2.2304956173732902"/>
    <n v="1.46354482063271"/>
    <n v="0.58959055423266205"/>
    <n v="1.72074141567445"/>
  </r>
  <r>
    <x v="288"/>
    <n v="0.48236055664976302"/>
    <n v="2.2414745046205802"/>
    <n v="1.4651593066153299"/>
    <n v="0.58911973002421802"/>
    <n v="1.7284392036574601"/>
  </r>
  <r>
    <x v="289"/>
    <n v="0.48492580939129998"/>
    <n v="2.2524533918678702"/>
    <n v="1.4667737925979401"/>
    <n v="0.588648905815774"/>
    <n v="1.7361369916404701"/>
  </r>
  <r>
    <x v="290"/>
    <n v="0.48749106213283799"/>
    <n v="2.2634322791151602"/>
    <n v="1.46838827858055"/>
    <n v="0.58817808160732898"/>
    <n v="1.7438347796234701"/>
  </r>
  <r>
    <x v="291"/>
    <n v="0.49005631487437601"/>
    <n v="2.2744111663624502"/>
    <n v="1.4700027645631599"/>
    <n v="0.58770725739888496"/>
    <n v="1.7515325676064799"/>
  </r>
  <r>
    <x v="292"/>
    <n v="0.49262156761591402"/>
    <n v="2.2853900536097398"/>
    <n v="1.4716172505457701"/>
    <n v="0.58723643319044105"/>
    <n v="1.7592303555894899"/>
  </r>
  <r>
    <x v="293"/>
    <n v="0.49518682035745198"/>
    <n v="2.2963689408570298"/>
    <n v="1.47323173652838"/>
    <n v="0.58676560898199703"/>
    <n v="1.7669281435724999"/>
  </r>
  <r>
    <x v="294"/>
    <n v="0.49775207309899"/>
    <n v="2.3073478281043198"/>
    <n v="1.47484622251099"/>
    <n v="0.58629478477355301"/>
    <n v="1.77462593155551"/>
  </r>
  <r>
    <x v="295"/>
    <n v="0.50031732584052802"/>
    <n v="2.3183267153516098"/>
    <n v="1.4764607084935999"/>
    <n v="0.58582396056510799"/>
    <n v="1.78232371953851"/>
  </r>
  <r>
    <x v="296"/>
    <n v="0.50288257858206598"/>
    <n v="2.3293056025988998"/>
    <n v="1.4780751944762101"/>
    <n v="0.58535313635666397"/>
    <n v="1.79002150752152"/>
  </r>
  <r>
    <x v="297"/>
    <n v="0.50544783132360405"/>
    <n v="2.3402844898461899"/>
    <n v="1.47968968045883"/>
    <n v="0.58488231214821995"/>
    <n v="1.79771929550453"/>
  </r>
  <r>
    <x v="298"/>
    <n v="0.50801308406514201"/>
    <n v="2.3512633770934799"/>
    <n v="1.4813041664414399"/>
    <n v="0.58441148793977604"/>
    <n v="1.80541708348753"/>
  </r>
  <r>
    <x v="299"/>
    <n v="0.51057833680667997"/>
    <n v="2.3622422643407699"/>
    <n v="1.4829186524240501"/>
    <n v="0.58394066373133202"/>
    <n v="1.8131148714705401"/>
  </r>
  <r>
    <x v="300"/>
    <n v="0.51314358954821804"/>
    <n v="2.3732211515880501"/>
    <n v="1.48453313840666"/>
    <n v="0.583469839522887"/>
    <n v="1.8208126594535501"/>
  </r>
  <r>
    <x v="301"/>
    <n v="0.515708842289756"/>
    <n v="2.3842000388353402"/>
    <n v="1.48614762438927"/>
    <n v="0.58299901531444298"/>
    <n v="1.8285104474365499"/>
  </r>
  <r>
    <x v="302"/>
    <n v="0.51827409503129396"/>
    <n v="2.3951789260826302"/>
    <n v="1.4877621103718801"/>
    <n v="0.58252819110599896"/>
    <n v="1.8362082354195599"/>
  </r>
  <r>
    <x v="303"/>
    <n v="0.52083934777283103"/>
    <n v="2.4061578133299202"/>
    <n v="1.48937659635449"/>
    <n v="0.58205736689755505"/>
    <n v="1.8439060234025699"/>
  </r>
  <r>
    <x v="304"/>
    <n v="0.52340460051436899"/>
    <n v="2.4171367005772102"/>
    <n v="1.4909910823371"/>
    <n v="0.58158654268911103"/>
    <n v="1.8516038113855799"/>
  </r>
  <r>
    <x v="305"/>
    <n v="0.34253106900000002"/>
    <n v="0.30072608699999998"/>
    <n v="0.39298180500000002"/>
    <n v="0.238499659"/>
    <n v="0.17859787499999999"/>
  </r>
  <r>
    <x v="306"/>
    <n v="0.32078914799999997"/>
    <n v="0.32674546600000004"/>
    <n v="0.42801860999999997"/>
    <n v="0.26141861900000002"/>
    <n v="0.21237075"/>
  </r>
  <r>
    <x v="307"/>
    <n v="0.299402216"/>
    <n v="0.29335154800000002"/>
    <n v="0.37386783500000004"/>
    <n v="0.25018360899999997"/>
    <n v="0.15796180199999998"/>
  </r>
  <r>
    <x v="308"/>
    <n v="0.34101375500000003"/>
    <n v="0.35750069300000004"/>
    <n v="0.468197433"/>
    <n v="0.29705664700000001"/>
    <n v="0.293400836"/>
  </r>
  <r>
    <x v="309"/>
    <n v="0.34279015299999999"/>
    <n v="0.36086369900000004"/>
    <n v="0.46792576499999999"/>
    <n v="0.30171210800000003"/>
    <n v="0.29591240200000002"/>
  </r>
  <r>
    <x v="310"/>
    <n v="0.344223854"/>
    <n v="0.35933990300000002"/>
    <n v="0.46861350499999999"/>
    <n v="0.298901164"/>
    <n v="0.294156317"/>
  </r>
  <r>
    <x v="311"/>
    <n v="0.34486151299999995"/>
    <n v="0.36420192200000001"/>
    <n v="0.46758624500000001"/>
    <n v="0.299014579"/>
    <n v="0.29805586700000003"/>
  </r>
  <r>
    <x v="312"/>
    <n v="0.34162894900000002"/>
    <n v="0.36245244799999998"/>
    <n v="0.46487079100000001"/>
    <n v="0.30312264299999997"/>
    <n v="0.30304181099999999"/>
  </r>
  <r>
    <x v="313"/>
    <n v="0.32826773599999998"/>
    <n v="0.33627002899999997"/>
    <n v="0.419835493"/>
    <n v="0.27537189699999998"/>
    <n v="0.23097566899999999"/>
  </r>
  <r>
    <x v="314"/>
    <n v="0.30219507600000001"/>
    <n v="0.27386068400000002"/>
    <n v="0.34794632400000003"/>
    <n v="0.22563386099999999"/>
    <n v="0.158199808"/>
  </r>
  <r>
    <x v="315"/>
    <n v="0.34118482699999997"/>
    <n v="0.27341195800000001"/>
    <n v="0.46264546600000001"/>
    <n v="0.29970495400000002"/>
    <n v="0.28848921599999999"/>
  </r>
  <r>
    <x v="316"/>
    <n v="0.34344023499999998"/>
    <n v="0.36247644300000004"/>
    <n v="0.46465409000000002"/>
    <n v="0.300615619"/>
    <n v="0.292270855"/>
  </r>
  <r>
    <x v="317"/>
    <n v="0.34426563900000001"/>
    <n v="0.35921015899999997"/>
    <n v="0.46441098800000002"/>
    <n v="0.29923153800000002"/>
    <n v="0.29367262699999996"/>
  </r>
  <r>
    <x v="318"/>
    <n v="0.34466746000000004"/>
    <n v="0.36315800599999998"/>
    <n v="0.46528739600000002"/>
    <n v="0.298786728"/>
    <n v="0.298180108"/>
  </r>
  <r>
    <x v="319"/>
    <n v="0.34379095599999998"/>
    <n v="0.36579176600000002"/>
    <n v="0.45973258899999997"/>
    <n v="0.30367579100000003"/>
    <n v="0.30171993400000002"/>
  </r>
  <r>
    <x v="320"/>
    <n v="0.32457600400000003"/>
    <n v="0.32931808600000001"/>
    <n v="0.42259854599999996"/>
    <n v="0.27679886800000003"/>
    <n v="0.228655513"/>
  </r>
  <r>
    <x v="321"/>
    <n v="0.30479384799999998"/>
    <n v="0.26225868499999999"/>
    <n v="0.35080702699999999"/>
    <n v="0.23796734999999999"/>
    <n v="0.15161509200000001"/>
  </r>
  <r>
    <x v="322"/>
    <n v="0.34071725799999997"/>
    <n v="0.35655603200000002"/>
    <n v="0.46618875300000001"/>
    <n v="0.30020735100000001"/>
    <n v="0.28851681499999998"/>
  </r>
  <r>
    <x v="323"/>
    <n v="0.34328031599999997"/>
    <n v="0.359528652"/>
    <n v="0.46744374399999999"/>
    <n v="0.30287167800000003"/>
    <n v="0.28920796300000001"/>
  </r>
  <r>
    <x v="324"/>
    <n v="0.34316397999999998"/>
    <n v="0.35709649999999998"/>
    <n v="0.44985969400000003"/>
    <n v="0.29929469599999997"/>
    <n v="0.29416989299999996"/>
  </r>
  <r>
    <x v="325"/>
    <n v="0.34327824300000004"/>
    <n v="0.36131609999999997"/>
    <n v="0.46548034499999996"/>
    <n v="0.29876012400000002"/>
    <n v="0.29741514399999996"/>
  </r>
  <r>
    <x v="326"/>
    <n v="0.34356515300000001"/>
    <n v="0.36172388099999997"/>
    <n v="0.45932151400000004"/>
    <n v="0.30171997100000003"/>
    <n v="0.31102797700000001"/>
  </r>
  <r>
    <x v="327"/>
    <n v="0.325815664"/>
    <n v="0.33599822499999998"/>
    <n v="0.41279560600000004"/>
    <n v="0.27651740600000002"/>
    <n v="0.23262443700000002"/>
  </r>
  <r>
    <x v="328"/>
    <n v="0.30248992899999999"/>
    <n v="0.27762978399999999"/>
    <n v="0.32801946799999998"/>
    <n v="0.24205822099999999"/>
    <n v="0.15202490299999999"/>
  </r>
  <r>
    <x v="329"/>
    <n v="0.342140887"/>
    <n v="0.35534144000000001"/>
    <n v="0.45971838199999998"/>
    <n v="0.29682094400000003"/>
    <n v="0.290531333"/>
  </r>
  <r>
    <x v="330"/>
    <n v="0.345144799"/>
    <n v="0.36116002600000002"/>
    <n v="0.46396559100000001"/>
    <n v="0.29863340700000002"/>
    <n v="0.29262880800000002"/>
  </r>
  <r>
    <x v="331"/>
    <n v="0.345698324"/>
    <n v="0.36074697899999997"/>
    <n v="0.46667896799999997"/>
    <n v="0.30149315100000001"/>
    <n v="0.29462493000000001"/>
  </r>
  <r>
    <x v="332"/>
    <n v="0.34518808600000001"/>
    <n v="0.36131871300000001"/>
    <n v="0.46972416499999997"/>
    <n v="0.30004293500000001"/>
    <n v="0.29772771999999997"/>
  </r>
  <r>
    <x v="333"/>
    <n v="0.34489019799999998"/>
    <n v="0.36540456900000001"/>
    <n v="0.47018786099999998"/>
    <n v="0.304636354"/>
    <n v="0.30978299699999995"/>
  </r>
  <r>
    <x v="334"/>
    <n v="0.32643875900000002"/>
    <n v="0.34064039699999998"/>
    <n v="0.42025534799999997"/>
    <n v="0.27768788500000002"/>
    <n v="0.25044847800000003"/>
  </r>
  <r>
    <x v="335"/>
    <n v="0.31237269400000001"/>
    <n v="0.28632389399999997"/>
    <n v="0.33428073400000002"/>
    <n v="0.242595167"/>
    <n v="0.18623520499999999"/>
  </r>
  <r>
    <x v="336"/>
    <n v="0.34215038799999997"/>
    <n v="0.35774625900000001"/>
    <n v="0.46215184100000001"/>
    <n v="0.30062619000000002"/>
    <n v="0.29554440199999998"/>
  </r>
  <r>
    <x v="337"/>
    <n v="0.34394500699999997"/>
    <n v="0.36177467800000002"/>
    <n v="0.46515568300000004"/>
    <n v="0.29903355699999995"/>
    <n v="0.29468888900000001"/>
  </r>
  <r>
    <x v="338"/>
    <n v="0.34603566899999999"/>
    <n v="0.36290351700000001"/>
    <n v="0.46445607500000002"/>
    <n v="0.29940422799999999"/>
    <n v="0.30019282000000003"/>
  </r>
  <r>
    <x v="339"/>
    <n v="0.34559526600000001"/>
    <n v="0.34434322299999998"/>
    <n v="0.466149649"/>
    <n v="0.29875790899999999"/>
    <n v="0.30856446399999998"/>
  </r>
  <r>
    <x v="340"/>
    <n v="0.34500557599999998"/>
    <n v="0.36628946800000001"/>
    <n v="0.46669423599999998"/>
    <n v="0.29977378999999998"/>
    <n v="0.18587785399999998"/>
  </r>
  <r>
    <x v="341"/>
    <n v="0.32195993300000003"/>
    <n v="0.34202871299999998"/>
    <n v="0.421174137"/>
    <n v="0.270371056"/>
    <n v="0.236760688"/>
  </r>
  <r>
    <x v="342"/>
    <n v="0.30505662699999997"/>
    <n v="0.30107695299999998"/>
    <n v="0.33627012499999998"/>
    <n v="0.229539141"/>
    <n v="0.17765372200000001"/>
  </r>
  <r>
    <x v="343"/>
    <n v="0.33993595299999996"/>
    <n v="0.36315067300000003"/>
    <n v="0.46337286"/>
    <n v="0.295961849"/>
    <n v="0.23580079000000001"/>
  </r>
  <r>
    <x v="344"/>
    <n v="0.34531501400000003"/>
    <n v="0.36284680499999999"/>
    <n v="0.46525026600000002"/>
    <n v="0.30213314699999999"/>
    <n v="0.29585275099999997"/>
  </r>
  <r>
    <x v="345"/>
    <n v="0.34500421399999998"/>
    <n v="0.36495241100000003"/>
    <n v="0.46711889299999998"/>
    <n v="0.30082242999999997"/>
    <n v="0.29736749900000004"/>
  </r>
  <r>
    <x v="346"/>
    <n v="0.34672014299999998"/>
    <n v="0.36662518999999999"/>
    <n v="0.46691392700000001"/>
    <n v="0.30314822299999999"/>
    <n v="0.30047729599999995"/>
  </r>
  <r>
    <x v="347"/>
    <n v="0.342115222"/>
    <n v="0.36752948200000002"/>
    <n v="0.46384292399999999"/>
    <n v="0.30718806300000001"/>
    <n v="0.30364164100000002"/>
  </r>
  <r>
    <x v="348"/>
    <n v="0.32529922299999997"/>
    <n v="0.34063820099999997"/>
    <n v="0.42012499400000003"/>
    <n v="0.286863337"/>
    <n v="0.24686972299999999"/>
  </r>
  <r>
    <x v="349"/>
    <n v="0.30668625599999999"/>
    <n v="0.29775026400000004"/>
    <n v="0.32965586400000002"/>
    <n v="0.24557709799999999"/>
    <n v="0.179083399"/>
  </r>
  <r>
    <x v="350"/>
    <n v="0.33802539500000001"/>
    <n v="0.361138915"/>
    <n v="0.45809871999999996"/>
    <n v="0.301358601"/>
    <n v="0.296920721"/>
  </r>
  <r>
    <x v="351"/>
    <n v="0.34277524099999995"/>
    <n v="0.36049195699999997"/>
    <n v="0.46176598100000005"/>
    <n v="0.30314003899999997"/>
    <n v="0.29860541700000004"/>
  </r>
  <r>
    <x v="352"/>
    <n v="0.34416162900000002"/>
    <n v="0.36279072800000001"/>
    <n v="0.45998078999999997"/>
    <n v="0.30435021299999998"/>
    <n v="0.29951538799999999"/>
  </r>
  <r>
    <x v="353"/>
    <n v="0.344028685"/>
    <n v="0.36495190799999999"/>
    <n v="0.46058058600000001"/>
    <n v="0.30746278300000002"/>
    <n v="0.30842021000000003"/>
  </r>
  <r>
    <x v="354"/>
    <n v="0.341314179"/>
    <n v="0.367315577"/>
    <n v="0.45515977399999996"/>
    <n v="0.31006689100000001"/>
    <n v="0.31256197299999999"/>
  </r>
  <r>
    <x v="355"/>
    <n v="0.31847134199999999"/>
    <n v="0.34151312199999995"/>
    <n v="0.40655958799999997"/>
    <n v="0.28767515600000004"/>
    <n v="0.25321926300000003"/>
  </r>
  <r>
    <x v="356"/>
    <n v="0.29583263599999998"/>
    <n v="0.30079178499999998"/>
    <n v="0.30115007299999996"/>
    <n v="0.25306824700000002"/>
    <n v="0.18642625399999999"/>
  </r>
  <r>
    <x v="357"/>
    <n v="0.32914919400000003"/>
    <n v="0.35319554399999997"/>
    <n v="0.43399310600000002"/>
    <n v="0.29920062199999997"/>
    <n v="0.29684385400000002"/>
  </r>
  <r>
    <x v="358"/>
    <n v="0.30630735600000003"/>
    <n v="0.33393947100000004"/>
    <n v="0.36828983000000004"/>
    <n v="0.26573987399999999"/>
    <n v="0.224480439"/>
  </r>
  <r>
    <x v="359"/>
    <n v="0.17700429199999998"/>
    <n v="0.24323789100000001"/>
    <n v="0.24844903500000001"/>
    <n v="0.18218625399999999"/>
    <n v="0.137082494"/>
  </r>
  <r>
    <x v="360"/>
    <n v="0.250665688"/>
    <n v="0.32675477799999997"/>
    <n v="0.25628813899999997"/>
    <n v="0.19724362400000001"/>
    <n v="0.27339670899999996"/>
  </r>
  <r>
    <x v="361"/>
    <n v="0.30466248400000001"/>
    <n v="0.33179680099999997"/>
    <n v="0.41396339799999998"/>
    <n v="0.26772445500000003"/>
    <n v="0.270511789"/>
  </r>
  <r>
    <x v="362"/>
    <n v="0.28723455599999997"/>
    <n v="0.30657991700000004"/>
    <n v="0.36779856699999997"/>
    <n v="0.24513103400000003"/>
    <n v="0.21006554999999999"/>
  </r>
  <r>
    <x v="363"/>
    <n v="0.26301095499999999"/>
    <n v="0.25805076999999998"/>
    <n v="0.26178863399999996"/>
    <n v="0.19404279500000002"/>
    <n v="0.155955133"/>
  </r>
  <r>
    <x v="364"/>
    <n v="0.30349267299999999"/>
    <n v="0.328938958"/>
    <n v="0.41531121799999998"/>
    <n v="0.26424394499999998"/>
    <n v="0.27248734800000002"/>
  </r>
  <r>
    <x v="365"/>
    <n v="0.29782511499999997"/>
    <n v="0.32424894599999998"/>
    <n v="0.36736874899999999"/>
    <n v="0.254566711"/>
    <n v="0.20830066899999999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91">
  <r>
    <x v="0"/>
    <n v="0.24935673999999999"/>
    <n v="0.25337785200000001"/>
    <n v="0.28626993699999997"/>
    <n v="0.187957339"/>
    <n v="0.12763581699999998"/>
  </r>
  <r>
    <x v="1"/>
    <n v="0.29503351299999997"/>
    <n v="0.32668277800000001"/>
    <n v="0.41244186900000002"/>
    <n v="0.26102741499999998"/>
    <n v="0.27406402200000002"/>
  </r>
  <r>
    <x v="2"/>
    <n v="0.307908289"/>
    <n v="0.333425005"/>
    <n v="0.41256964800000001"/>
    <n v="0.26012048100000001"/>
    <n v="0.28011376799999999"/>
  </r>
  <r>
    <x v="3"/>
    <n v="0.29139395500000004"/>
    <n v="0.30540194199999998"/>
    <n v="0.37327259499999998"/>
    <n v="0.240216293"/>
    <n v="0.231804015"/>
  </r>
  <r>
    <x v="4"/>
    <n v="0.25471353699999999"/>
    <n v="0.246610937"/>
    <n v="0.26686712600000001"/>
    <n v="0.21408228599999998"/>
    <n v="0.18960754500000002"/>
  </r>
  <r>
    <x v="5"/>
    <n v="0.328639185"/>
    <n v="0.34804747600000002"/>
    <n v="0.36840360100000002"/>
    <n v="0.18812060799999999"/>
    <n v="0.14098986600000002"/>
  </r>
  <r>
    <x v="6"/>
    <n v="0.33804732799999998"/>
    <n v="0.35549951199999996"/>
    <n v="0.44415433899999995"/>
    <n v="0.28896618000000002"/>
    <n v="0.27271504299999999"/>
  </r>
  <r>
    <x v="7"/>
    <n v="0.33472498499999997"/>
    <n v="0.35650489699999999"/>
    <n v="0.44592530599999997"/>
    <n v="0.29166552800000001"/>
    <n v="0.28018584800000002"/>
  </r>
  <r>
    <x v="8"/>
    <n v="0.33751031300000001"/>
    <n v="0.35685496700000002"/>
    <n v="0.45291552800000001"/>
    <n v="0.29121456000000001"/>
    <n v="0.28108553200000003"/>
  </r>
  <r>
    <x v="9"/>
    <n v="0.33285075199999997"/>
    <n v="0.36005938100000001"/>
    <n v="0.44468083600000002"/>
    <n v="0.29212279200000002"/>
    <n v="0.29232903399999999"/>
  </r>
  <r>
    <x v="10"/>
    <n v="0.31111558100000003"/>
    <n v="0.32857465899999999"/>
    <n v="0.38432148999999999"/>
    <n v="0.261540944"/>
    <n v="0.22626401300000001"/>
  </r>
  <r>
    <x v="11"/>
    <n v="0.27803215100000001"/>
    <n v="0.25823179499999999"/>
    <n v="0.27987546299999999"/>
    <n v="0.206774813"/>
    <n v="0.13118787500000001"/>
  </r>
  <r>
    <x v="12"/>
    <n v="0.33825470499999999"/>
    <n v="0.35401776500000004"/>
    <n v="0.45014573400000002"/>
    <n v="0.28989962199999997"/>
    <n v="0.27982856500000003"/>
  </r>
  <r>
    <x v="13"/>
    <n v="0.34167277000000001"/>
    <n v="0.358925987"/>
    <n v="0.45509962999999998"/>
    <n v="0.29062305800000005"/>
    <n v="0.28059010200000001"/>
  </r>
  <r>
    <x v="14"/>
    <n v="0.34293713799999997"/>
    <n v="0.35390622900000002"/>
    <n v="0.45526123499999999"/>
    <n v="0.29123744600000001"/>
    <n v="0.28032941899999997"/>
  </r>
  <r>
    <x v="15"/>
    <n v="0.34071036599999999"/>
    <n v="0.358952357"/>
    <n v="0.45823935399999999"/>
    <n v="0.292429987"/>
    <n v="0.28583998499999996"/>
  </r>
  <r>
    <x v="16"/>
    <n v="0.33906362800000001"/>
    <n v="0.35985377200000002"/>
    <n v="0.45309321000000002"/>
    <n v="0.29225208199999997"/>
    <n v="0.29242732599999999"/>
  </r>
  <r>
    <x v="17"/>
    <n v="0.320347559"/>
    <n v="0.32670631"/>
    <n v="0.40439341899999998"/>
    <n v="0.26817420000000003"/>
    <n v="0.21578296699999999"/>
  </r>
  <r>
    <x v="18"/>
    <n v="0.28378681300000003"/>
    <n v="0.26018857099999998"/>
    <n v="0.31134896999999995"/>
    <n v="0.19995506200000002"/>
    <n v="0.14137063599999999"/>
  </r>
  <r>
    <x v="19"/>
    <n v="0.33803305499999997"/>
    <n v="0.34918565299999998"/>
    <n v="0.45131536900000002"/>
    <n v="0.28804189000000002"/>
    <n v="0.28203973300000001"/>
  </r>
  <r>
    <x v="20"/>
    <n v="0.34208028800000001"/>
    <n v="0.35447947399999996"/>
    <n v="0.45811321100000002"/>
    <n v="0.29024494099999998"/>
    <n v="0.28992047799999998"/>
  </r>
  <r>
    <x v="21"/>
    <n v="0.34162369599999998"/>
    <n v="0.35138148400000002"/>
    <n v="0.45679452300000001"/>
    <n v="0.28976772899999997"/>
    <n v="0.285061342"/>
  </r>
  <r>
    <x v="22"/>
    <n v="0.34056702700000002"/>
    <n v="0.352091196"/>
    <n v="0.45635345899999996"/>
    <n v="0.28941042499999997"/>
    <n v="0.29340329200000004"/>
  </r>
  <r>
    <x v="23"/>
    <n v="0.33813627399999996"/>
    <n v="0.355313824"/>
    <n v="0.45168149299999999"/>
    <n v="0.29153231900000004"/>
    <n v="0.29452388900000004"/>
  </r>
  <r>
    <x v="24"/>
    <n v="0.318242629"/>
    <n v="0.31738306300000002"/>
    <n v="0.398010013"/>
    <n v="0.26093180500000002"/>
    <n v="0.22625703400000002"/>
  </r>
  <r>
    <x v="25"/>
    <n v="0.29217527899999995"/>
    <n v="0.25980148399999997"/>
    <n v="0.30492369699999999"/>
    <n v="0.20502870499999998"/>
    <n v="0.15114201899999999"/>
  </r>
  <r>
    <x v="26"/>
    <n v="0.33770136300000003"/>
    <n v="0.35205004100000004"/>
    <n v="0.45762001000000002"/>
    <n v="0.28645360999999997"/>
    <n v="0.28528566999999999"/>
  </r>
  <r>
    <x v="27"/>
    <n v="0.34049901299999996"/>
    <n v="0.35521507400000002"/>
    <n v="0.461132771"/>
    <n v="0.289673185"/>
    <n v="0.28526264600000001"/>
  </r>
  <r>
    <x v="28"/>
    <n v="0.34090599800000004"/>
    <n v="0.35032085100000004"/>
    <n v="0.45589872399999998"/>
    <n v="0.29072314399999999"/>
    <n v="0.28226008699999999"/>
  </r>
  <r>
    <x v="29"/>
    <n v="0.33971873200000002"/>
    <n v="0.35465530900000003"/>
    <n v="0.45684344799999999"/>
    <n v="0.290469333"/>
    <n v="0.287222166"/>
  </r>
  <r>
    <x v="30"/>
    <n v="0.33888498300000003"/>
    <n v="0.353830592"/>
    <n v="0.45287548799999999"/>
    <n v="0.28759103399999997"/>
    <n v="0.29469230299999999"/>
  </r>
  <r>
    <x v="31"/>
    <n v="0.322417277"/>
    <n v="0.32589275699999998"/>
    <n v="0.41784676599999998"/>
    <n v="0.256665582"/>
    <n v="0.22125178700000001"/>
  </r>
  <r>
    <x v="32"/>
    <n v="0.29768904599999996"/>
    <n v="0.268070168"/>
    <n v="0.317015241"/>
    <n v="0.202962849"/>
    <n v="0.16028889300000002"/>
  </r>
  <r>
    <x v="33"/>
    <n v="0.33337838599999997"/>
    <n v="0.346836861"/>
    <n v="0.45400303399999997"/>
    <n v="0.28637096000000001"/>
    <n v="0.28443122600000004"/>
  </r>
  <r>
    <x v="34"/>
    <n v="0.33688621200000002"/>
    <n v="0.35239285600000003"/>
    <n v="0.45676644"/>
    <n v="0.28961512499999997"/>
    <n v="0.28379203800000002"/>
  </r>
  <r>
    <x v="35"/>
    <n v="0.33683459000000004"/>
    <n v="0.34653308199999999"/>
    <n v="0.454383121"/>
    <n v="0.28845666800000003"/>
    <n v="0.28580187699999998"/>
  </r>
  <r>
    <x v="36"/>
    <n v="0.33807164500000003"/>
    <n v="0.351654939"/>
    <n v="0.45182391600000005"/>
    <n v="0.28888129499999998"/>
    <n v="0.28707275199999999"/>
  </r>
  <r>
    <x v="37"/>
    <n v="0.33662824299999999"/>
    <n v="0.35211799200000005"/>
    <n v="0.45043796799999997"/>
    <n v="0.29151765399999996"/>
    <n v="0.28995140699999999"/>
  </r>
  <r>
    <x v="38"/>
    <n v="0.310415846"/>
    <n v="0.315791816"/>
    <n v="0.39392839500000004"/>
    <n v="0.25254906999999999"/>
    <n v="0.20402453800000001"/>
  </r>
  <r>
    <x v="39"/>
    <n v="0.27405996799999999"/>
    <n v="0.24123109599999998"/>
    <n v="0.281861466"/>
    <n v="0.190888369"/>
    <n v="0.14763585900000001"/>
  </r>
  <r>
    <x v="40"/>
    <n v="0.335948513"/>
    <n v="0.34452187300000003"/>
    <n v="0.44220333299999998"/>
    <n v="0.28567034600000002"/>
    <n v="0.28229027200000001"/>
  </r>
  <r>
    <x v="41"/>
    <n v="0.33888062000000002"/>
    <n v="0.34991888900000001"/>
    <n v="0.45823662500000001"/>
    <n v="0.29194085399999997"/>
    <n v="0.28665031499999999"/>
  </r>
  <r>
    <x v="42"/>
    <n v="0.33952595299999999"/>
    <n v="0.34419712400000002"/>
    <n v="0.45671336000000001"/>
    <n v="0.29217299099999999"/>
    <n v="0.286525537"/>
  </r>
  <r>
    <x v="43"/>
    <n v="0.34111084200000003"/>
    <n v="0.35190021999999999"/>
    <n v="0.46112995299999998"/>
    <n v="0.29048949200000002"/>
    <n v="0.28842461700000005"/>
  </r>
  <r>
    <x v="44"/>
    <n v="0.33830190999999998"/>
    <n v="0.351186465"/>
    <n v="0.45713972999999997"/>
    <n v="0.29759261200000003"/>
    <n v="0.299173574"/>
  </r>
  <r>
    <x v="45"/>
    <n v="0.31867785999999998"/>
    <n v="0.30992782400000002"/>
    <n v="0.40809430899999999"/>
    <n v="0.256655772"/>
    <n v="0.21670608"/>
  </r>
  <r>
    <x v="46"/>
    <n v="0.292065095"/>
    <n v="0.24969059099999999"/>
    <n v="0.31398625099999999"/>
    <n v="0.20575642199999999"/>
    <n v="0.156882153"/>
  </r>
  <r>
    <x v="47"/>
    <n v="0.33471689799999998"/>
    <n v="0.33744801099999999"/>
    <n v="0.454067414"/>
    <n v="0.28621150300000003"/>
    <n v="0.28372370400000002"/>
  </r>
  <r>
    <x v="48"/>
    <n v="0.33968889099999999"/>
    <n v="0.34176933799999998"/>
    <n v="0.45597974200000002"/>
    <n v="0.289275118"/>
    <n v="0.28541804500000001"/>
  </r>
  <r>
    <x v="49"/>
    <n v="0.33987854700000003"/>
    <n v="0.34075170100000002"/>
    <n v="0.45794970099999999"/>
    <n v="0.29147659600000003"/>
    <n v="0.28770027300000001"/>
  </r>
  <r>
    <x v="50"/>
    <n v="0.33842680400000003"/>
    <n v="0.34216745799999998"/>
    <n v="0.45248047999999996"/>
    <n v="0.29363181599999999"/>
    <n v="0.288418287"/>
  </r>
  <r>
    <x v="51"/>
    <n v="0.33628608399999999"/>
    <n v="0.344370379"/>
    <n v="0.44830687299999999"/>
    <n v="0.29406051400000005"/>
    <n v="0.29289134"/>
  </r>
  <r>
    <x v="52"/>
    <n v="0.31775096899999999"/>
    <n v="0.30294132099999999"/>
    <n v="0.40245250599999999"/>
    <n v="0.24932407699999998"/>
    <n v="0.20986997700000001"/>
  </r>
  <r>
    <x v="53"/>
    <n v="0.29529348499999997"/>
    <n v="0.249168322"/>
    <n v="0.32352895899999995"/>
    <n v="0.17335671"/>
    <n v="0.16664952600000002"/>
  </r>
  <r>
    <x v="54"/>
    <n v="0.33839709200000001"/>
    <n v="0.33413603200000003"/>
    <n v="0.43413940600000001"/>
    <n v="0.26951643800000002"/>
    <n v="0.274184539"/>
  </r>
  <r>
    <x v="55"/>
    <n v="0.34052554599999996"/>
    <n v="0.34332603700000003"/>
    <n v="0.44488467500000001"/>
    <n v="0.269846684"/>
    <n v="0.27292197400000001"/>
  </r>
  <r>
    <x v="56"/>
    <n v="0.34037551500000002"/>
    <n v="0.340851974"/>
    <n v="0.45550827899999996"/>
    <n v="0.27045585300000002"/>
    <n v="0.28456163299999998"/>
  </r>
  <r>
    <x v="57"/>
    <n v="0.34185316799999999"/>
    <n v="0.342461079"/>
    <n v="0.46044044500000003"/>
    <n v="0.27282308100000002"/>
    <n v="0.29184048700000004"/>
  </r>
  <r>
    <x v="58"/>
    <n v="0.34149480900000001"/>
    <n v="0.34458369500000002"/>
    <n v="0.45356129000000001"/>
    <n v="0.27427871300000001"/>
    <n v="0.27157881800000006"/>
  </r>
  <r>
    <x v="59"/>
    <n v="0.32257172299999998"/>
    <n v="0.30480434000000001"/>
    <n v="0.404071866"/>
    <n v="0.22838314600000001"/>
    <n v="0.209873159"/>
  </r>
  <r>
    <x v="60"/>
    <n v="0.28852579700000003"/>
    <n v="0.246565689"/>
    <n v="0.31919752800000001"/>
    <n v="0.16433389300000001"/>
    <n v="0.154529257"/>
  </r>
  <r>
    <x v="61"/>
    <n v="0.33395336999999997"/>
    <n v="0.344820919"/>
    <n v="0.45522760299999998"/>
    <n v="0.27708763600000003"/>
    <n v="0.27761481900000001"/>
  </r>
  <r>
    <x v="62"/>
    <n v="0.33916117499999998"/>
    <n v="0.34751863500000002"/>
    <n v="0.45828881699999996"/>
    <n v="0.27868242399999998"/>
    <n v="0.285063283"/>
  </r>
  <r>
    <x v="63"/>
    <n v="0.33993209600000002"/>
    <n v="0.34209586400000003"/>
    <n v="0.453212332"/>
    <n v="0.275988597"/>
    <n v="0.28622840000000005"/>
  </r>
  <r>
    <x v="64"/>
    <n v="0.34069142899999999"/>
    <n v="0.35458712400000003"/>
    <n v="0.46090791399999997"/>
    <n v="0.27118443400000003"/>
    <n v="0.28532861300000001"/>
  </r>
  <r>
    <x v="65"/>
    <n v="0.33793278700000001"/>
    <n v="0.34824192500000001"/>
    <n v="0.45683691600000004"/>
    <n v="0.26864486099999996"/>
    <n v="0.28973083299999997"/>
  </r>
  <r>
    <x v="66"/>
    <n v="0.316405873"/>
    <n v="0.29955320099999999"/>
    <n v="0.40123675199999997"/>
    <n v="0.21707570000000001"/>
    <n v="0.20525711699999999"/>
  </r>
  <r>
    <x v="67"/>
    <n v="0.28926237500000002"/>
    <n v="0.22589020000000001"/>
    <n v="0.31790547299999999"/>
    <n v="0.146679174"/>
    <n v="0.15948781200000001"/>
  </r>
  <r>
    <x v="68"/>
    <n v="0.33507969400000004"/>
    <n v="0.34031761999999999"/>
    <n v="0.45394981600000001"/>
    <n v="0.24535565299999998"/>
    <n v="0.27925224099999996"/>
  </r>
  <r>
    <x v="69"/>
    <n v="0.33592904800000001"/>
    <n v="0.35029364099999999"/>
    <n v="0.46180950400000004"/>
    <n v="0.23512686199999999"/>
    <n v="0.281663565"/>
  </r>
  <r>
    <x v="70"/>
    <n v="0.33569556800000006"/>
    <n v="0.341569921"/>
    <n v="0.45273972700000004"/>
    <n v="0.22175878099999999"/>
    <n v="0.26883957000000003"/>
  </r>
  <r>
    <x v="71"/>
    <n v="0.33505464800000001"/>
    <n v="0.34250152899999997"/>
    <n v="0.44669674599999998"/>
    <n v="0.20008236199999999"/>
    <n v="0.25581599399999999"/>
  </r>
  <r>
    <x v="72"/>
    <n v="0.32902679299999998"/>
    <n v="0.33745138299999999"/>
    <n v="0.43742462699999995"/>
    <n v="0.193336127"/>
    <n v="0.234459731"/>
  </r>
  <r>
    <x v="73"/>
    <n v="0.29381316400000002"/>
    <n v="0.25204758900000002"/>
    <n v="0.35436832299999999"/>
    <n v="0.157543774"/>
    <n v="8.7439898000000002E-2"/>
  </r>
  <r>
    <x v="74"/>
    <n v="0.27014278399999997"/>
    <n v="0.19896517699999999"/>
    <n v="0.27108311400000001"/>
    <n v="0.105431049"/>
    <n v="6.9858190000000001E-2"/>
  </r>
  <r>
    <x v="75"/>
    <n v="0.32346691300000002"/>
    <n v="0.30086661599999998"/>
    <n v="0.42666091100000003"/>
    <n v="0.177612412"/>
    <n v="0.13939132099999998"/>
  </r>
  <r>
    <x v="76"/>
    <n v="0.31658725300000001"/>
    <n v="0.27120491999999996"/>
    <n v="0.41619806100000001"/>
    <n v="0.18229847399999999"/>
    <n v="0.134024582"/>
  </r>
  <r>
    <x v="77"/>
    <n v="0.30806744300000005"/>
    <n v="0.18787653599999998"/>
    <n v="0.40269645400000004"/>
    <n v="0.18073686899999999"/>
    <n v="0.1161604"/>
  </r>
  <r>
    <x v="78"/>
    <n v="0.30826389899999995"/>
    <n v="0.17730964699999999"/>
    <n v="0.393251821"/>
    <n v="0.181941933"/>
    <n v="0.119469197"/>
  </r>
  <r>
    <x v="79"/>
    <n v="0.30826389899999995"/>
    <n v="0.17730964699999999"/>
    <n v="0.393251821"/>
    <n v="0.181941933"/>
    <n v="0.119469197"/>
  </r>
  <r>
    <x v="80"/>
    <n v="0.23446576899999999"/>
    <n v="0.13719742900000001"/>
    <n v="0.30544394000000002"/>
    <n v="0.148291123"/>
    <n v="8.4195186000000005E-2"/>
  </r>
  <r>
    <x v="81"/>
    <n v="0.16047823"/>
    <n v="9.0686849E-2"/>
    <n v="0.19353710000000002"/>
    <n v="8.0071722999999997E-2"/>
    <n v="7.1808835000000001E-2"/>
  </r>
  <r>
    <x v="82"/>
    <n v="0.25541298899999998"/>
    <n v="0.15945142000000001"/>
    <n v="0.37753493399999999"/>
    <n v="0.172399989"/>
    <n v="0.124320762"/>
  </r>
  <r>
    <x v="83"/>
    <n v="0.22012738699999998"/>
    <n v="0.17220101699999998"/>
    <n v="0.37444924400000001"/>
    <n v="0.18825183600000001"/>
    <n v="0.129097504"/>
  </r>
  <r>
    <x v="84"/>
    <n v="0.225423125"/>
    <n v="0.17443067700000001"/>
    <n v="0.37138636899999999"/>
    <n v="0.19517485200000001"/>
    <n v="0.123795058"/>
  </r>
  <r>
    <x v="85"/>
    <n v="0.22360274400000002"/>
    <n v="0.17660867199999999"/>
    <n v="0.37187545899999996"/>
    <n v="0.20268067400000001"/>
    <n v="0.12174049199999999"/>
  </r>
  <r>
    <x v="86"/>
    <n v="0.213597803"/>
    <n v="0.166679252"/>
    <n v="0.36818975799999998"/>
    <n v="0.190510286"/>
    <n v="0.12380398200000001"/>
  </r>
  <r>
    <x v="87"/>
    <n v="0.157925858"/>
    <n v="0.13153508600000002"/>
    <n v="0.30065956300000002"/>
    <n v="0.14946598899999999"/>
    <n v="7.9931134000000001E-2"/>
  </r>
  <r>
    <x v="88"/>
    <n v="0.10620188"/>
    <n v="8.9714339000000004E-2"/>
    <n v="0.18112162299999998"/>
    <n v="8.1803613999999997E-2"/>
    <n v="6.5700413999999999E-2"/>
  </r>
  <r>
    <x v="89"/>
    <n v="0.18844001500000002"/>
    <n v="0.150737129"/>
    <n v="0.37758898299999999"/>
    <n v="0.17296492099999999"/>
    <n v="0.10914504700000001"/>
  </r>
  <r>
    <x v="90"/>
    <n v="0.20135319399999999"/>
    <n v="0.164952299"/>
    <n v="0.38882408899999998"/>
    <n v="0.18500220499999998"/>
    <n v="0.13097593799999999"/>
  </r>
  <r>
    <x v="91"/>
    <n v="0.196893612"/>
    <n v="0.16029305399999999"/>
    <n v="0.38007661700000001"/>
    <n v="0.176590789"/>
    <n v="0.118528617"/>
  </r>
  <r>
    <x v="92"/>
    <n v="0.19679591299999999"/>
    <n v="0.162169119"/>
    <n v="0.37973973999999999"/>
    <n v="0.18021057399999998"/>
    <n v="0.120841504"/>
  </r>
  <r>
    <x v="93"/>
    <n v="0.201843519"/>
    <n v="0.16900937899999999"/>
    <n v="0.37151891200000003"/>
    <n v="0.17855116800000001"/>
    <n v="0.121245489"/>
  </r>
  <r>
    <x v="94"/>
    <n v="0.15223114100000001"/>
    <n v="0.13608972700000002"/>
    <n v="0.30141620499999999"/>
    <n v="0.14140301500000002"/>
    <n v="7.537998600000001E-2"/>
  </r>
  <r>
    <x v="95"/>
    <n v="0.10511731299999999"/>
    <n v="8.9971842999999996E-2"/>
    <n v="0.204948877"/>
    <n v="7.8955089000000006E-2"/>
    <n v="6.4535370999999994E-2"/>
  </r>
  <r>
    <x v="96"/>
    <n v="0.18963904100000001"/>
    <n v="0.153794391"/>
    <n v="0.38516408000000002"/>
    <n v="0.16794683399999999"/>
    <n v="0.11311210000000001"/>
  </r>
  <r>
    <x v="97"/>
    <n v="0.20086038000000001"/>
    <n v="0.16833574600000001"/>
    <n v="0.39158224800000002"/>
    <n v="0.17913968699999999"/>
    <n v="0.12216882300000001"/>
  </r>
  <r>
    <x v="98"/>
    <n v="0.19997224299999999"/>
    <n v="0.166347404"/>
    <n v="0.394021169"/>
    <n v="0.18033996999999999"/>
    <n v="0.128593026"/>
  </r>
  <r>
    <x v="99"/>
    <n v="0.204265274"/>
    <n v="0.17038488500000001"/>
    <n v="0.39515456399999999"/>
    <n v="0.181555891"/>
    <n v="0.120957806"/>
  </r>
  <r>
    <x v="100"/>
    <n v="0.12595236599999998"/>
    <n v="0.17869739400000001"/>
    <n v="0.21037013500000001"/>
    <n v="0.190859256"/>
    <n v="7.4703210999999992E-2"/>
  </r>
  <r>
    <x v="101"/>
    <n v="0.15025170699999998"/>
    <n v="0.14833776000000001"/>
    <n v="0.31018266900000002"/>
    <n v="0.15440970100000001"/>
    <n v="7.1140667000000005E-2"/>
  </r>
  <r>
    <x v="102"/>
    <n v="0.10386967500000001"/>
    <n v="9.7109762000000002E-2"/>
    <n v="0.20881575200000002"/>
    <n v="7.6224285999999988E-2"/>
    <n v="6.7888986999999998E-2"/>
  </r>
  <r>
    <x v="103"/>
    <n v="0.115763358"/>
    <n v="9.1074762000000004E-2"/>
    <n v="0.190895289"/>
    <n v="8.1860209000000003E-2"/>
    <n v="0.108544434"/>
  </r>
  <r>
    <x v="104"/>
    <n v="0.20988825799999999"/>
    <n v="0.180580301"/>
    <n v="0.38888927699999998"/>
    <n v="0.17931716"/>
    <n v="0.114000093"/>
  </r>
  <r>
    <x v="105"/>
    <n v="0.21307973899999999"/>
    <n v="0.176506846"/>
    <n v="0.39341957599999999"/>
    <n v="0.18144473699999999"/>
    <n v="0.118787795"/>
  </r>
  <r>
    <x v="106"/>
    <n v="0.21274933499999998"/>
    <n v="0.17772168599999999"/>
    <n v="0.39749586599999998"/>
    <n v="0.182728217"/>
    <n v="0.11794379300000001"/>
  </r>
  <r>
    <x v="107"/>
    <n v="0.216614731"/>
    <n v="0.184970945"/>
    <n v="0.39348775499999999"/>
    <n v="0.187583207"/>
    <n v="0.121907113"/>
  </r>
  <r>
    <x v="108"/>
    <n v="0.16415922299999999"/>
    <n v="0.148311634"/>
    <n v="0.31910137500000002"/>
    <n v="0.147141619"/>
    <n v="8.1648291999999997E-2"/>
  </r>
  <r>
    <x v="109"/>
    <n v="0.119573898"/>
    <n v="0.10166588800000001"/>
    <n v="0.21801979999999999"/>
    <n v="7.9244161999999993E-2"/>
    <n v="6.8541380999999998E-2"/>
  </r>
  <r>
    <x v="110"/>
    <n v="0.207005775"/>
    <n v="0.17068698199999999"/>
    <n v="0.40585605499999999"/>
    <n v="0.18262494599999998"/>
    <n v="0.11125366499999999"/>
  </r>
  <r>
    <x v="111"/>
    <n v="0.21765277600000002"/>
    <n v="0.187346497"/>
    <n v="0.41573756199999995"/>
    <n v="0.191054154"/>
    <n v="0.12139806600000001"/>
  </r>
  <r>
    <x v="112"/>
    <n v="0.21662176899999999"/>
    <n v="0.18431345999999998"/>
    <n v="0.41474227200000002"/>
    <n v="0.187726859"/>
    <n v="0.11839739000000001"/>
  </r>
  <r>
    <x v="113"/>
    <n v="0.22016676999999998"/>
    <n v="0.18531615200000001"/>
    <n v="0.41430984700000001"/>
    <n v="0.18570001800000002"/>
    <n v="0.10993201499999999"/>
  </r>
  <r>
    <x v="114"/>
    <n v="0.22627413599999999"/>
    <n v="0.19127261799999998"/>
    <n v="0.40888173499999997"/>
    <n v="0.194870078"/>
    <n v="0.12705942200000001"/>
  </r>
  <r>
    <x v="115"/>
    <n v="0.17502050299999999"/>
    <n v="0.14518345000000002"/>
    <n v="0.34251078499999998"/>
    <n v="9.2083801999999992E-2"/>
    <n v="7.7136618000000004E-2"/>
  </r>
  <r>
    <x v="116"/>
    <n v="0.123263677"/>
    <n v="9.7376027000000004E-2"/>
    <n v="0.24141156599999999"/>
    <n v="8.7459259000000011E-2"/>
    <n v="6.9228485000000006E-2"/>
  </r>
  <r>
    <x v="117"/>
    <n v="0.21406550700000002"/>
    <n v="0.17730774400000002"/>
    <n v="0.41992837199999999"/>
    <n v="0.179463498"/>
    <n v="0.114419489"/>
  </r>
  <r>
    <x v="118"/>
    <n v="0.22691729399999999"/>
    <n v="0.19677613200000002"/>
    <n v="0.42687977100000002"/>
    <n v="0.19470712599999998"/>
    <n v="0.12510716399999999"/>
  </r>
  <r>
    <x v="119"/>
    <n v="0.227534985"/>
    <n v="0.19361132199999997"/>
    <n v="0.43237754599999995"/>
    <n v="0.19220732800000001"/>
    <n v="0.123194839"/>
  </r>
  <r>
    <x v="120"/>
    <n v="0.236472603"/>
    <n v="0.201338452"/>
    <n v="0.43825303999999998"/>
    <n v="0.190762395"/>
    <n v="0.13689998199999998"/>
  </r>
  <r>
    <x v="121"/>
    <n v="0.24946768"/>
    <n v="9.6715833000000001E-2"/>
    <n v="0.26726645799999998"/>
    <n v="8.3109837000000006E-2"/>
    <n v="6.9889903000000003E-2"/>
  </r>
  <r>
    <x v="122"/>
    <n v="0.19524139100000001"/>
    <n v="0.16371730200000001"/>
    <n v="0.37638335899999997"/>
    <n v="0.16111099100000001"/>
    <n v="8.8903346999999994E-2"/>
  </r>
  <r>
    <x v="123"/>
    <n v="0.13394588399999999"/>
    <n v="9.8873501999999988E-2"/>
    <n v="0.256831806"/>
    <n v="8.3360392000000005E-2"/>
    <n v="7.1474062000000005E-2"/>
  </r>
  <r>
    <x v="124"/>
    <n v="0.23137432399999999"/>
    <n v="0.192835917"/>
    <n v="0.43184651000000002"/>
    <n v="0.210965916"/>
    <n v="0.13003563300000001"/>
  </r>
  <r>
    <x v="125"/>
    <n v="0.24027314600000002"/>
    <n v="0.219625345"/>
    <n v="0.43290171199999999"/>
    <n v="0.21886407500000002"/>
    <n v="0.13854143700000002"/>
  </r>
  <r>
    <x v="126"/>
    <n v="0.24373908300000002"/>
    <n v="0.20554520300000001"/>
    <n v="0.43269262800000002"/>
    <n v="0.21546494500000002"/>
    <n v="0.13640440400000001"/>
  </r>
  <r>
    <x v="127"/>
    <n v="0.23997617600000001"/>
    <n v="0.20263212899999999"/>
    <n v="0.43376413600000002"/>
    <n v="0.20971614099999999"/>
    <n v="0.13535213000000001"/>
  </r>
  <r>
    <x v="128"/>
    <n v="0.16850362299999999"/>
    <n v="0.10192163700000001"/>
    <n v="0.41825684299999999"/>
    <n v="0.21754262499999999"/>
    <n v="0.144588998"/>
  </r>
  <r>
    <x v="129"/>
    <n v="0.19286166299999999"/>
    <n v="0.16338612400000002"/>
    <n v="0.37705203199999998"/>
    <n v="0.167477722"/>
    <n v="8.7582468999999996E-2"/>
  </r>
  <r>
    <x v="130"/>
    <n v="0.13269477400000002"/>
    <n v="0.10415686"/>
    <n v="0.286721428"/>
    <n v="9.7234483999999996E-2"/>
    <n v="7.2035876999999998E-2"/>
  </r>
  <r>
    <x v="131"/>
    <n v="0.23599989300000002"/>
    <n v="0.28631564500000001"/>
    <n v="0.43800914399999996"/>
    <n v="0.21881323899999999"/>
    <n v="0.152777623"/>
  </r>
  <r>
    <x v="132"/>
    <n v="0.24934056700000001"/>
    <n v="0.28837702399999998"/>
    <n v="0.43725433000000002"/>
    <n v="0.22436202600000002"/>
    <n v="0.15474010800000002"/>
  </r>
  <r>
    <x v="133"/>
    <n v="0.25190216300000001"/>
    <n v="0.28669639199999997"/>
    <n v="0.43555445799999998"/>
    <n v="0.22148209599999999"/>
    <n v="0.15174415700000002"/>
  </r>
  <r>
    <x v="134"/>
    <n v="0.25597883599999999"/>
    <n v="0.29063002700000001"/>
    <n v="0.44026430699999997"/>
    <n v="0.220259171"/>
    <n v="0.16604490499999999"/>
  </r>
  <r>
    <x v="135"/>
    <n v="0.26310905900000003"/>
    <n v="0.29718810400000001"/>
    <n v="0.43800670400000002"/>
    <n v="0.22851722399999999"/>
    <n v="0.16309038000000001"/>
  </r>
  <r>
    <x v="136"/>
    <n v="0.21210957599999999"/>
    <n v="0.244747669"/>
    <n v="0.379333319"/>
    <n v="0.17598070600000001"/>
    <n v="9.1899968999999998E-2"/>
  </r>
  <r>
    <x v="137"/>
    <n v="0.15835149700000001"/>
    <n v="0.16551323199999998"/>
    <n v="0.28293167599999997"/>
    <n v="0.11101430700000001"/>
    <n v="7.7548117E-2"/>
  </r>
  <r>
    <x v="138"/>
    <n v="0.25216567699999998"/>
    <n v="0.29192742300000002"/>
    <n v="0.44010787300000004"/>
    <n v="0.235712106"/>
    <n v="0.164981452"/>
  </r>
  <r>
    <x v="139"/>
    <n v="0.24578866099999999"/>
    <n v="0.29851323499999999"/>
    <n v="0.44350936200000002"/>
    <n v="0.23263242199999998"/>
    <n v="0.15266911"/>
  </r>
  <r>
    <x v="140"/>
    <n v="0.23034030300000002"/>
    <n v="0.29825520100000003"/>
    <n v="0.45187432"/>
    <n v="0.22103847299999999"/>
    <n v="0.135687628"/>
  </r>
  <r>
    <x v="141"/>
    <n v="0.230618081"/>
    <n v="0.17223650500000001"/>
    <n v="0.30720278299999998"/>
    <n v="0.22154409899999999"/>
    <n v="0.13362331099999999"/>
  </r>
  <r>
    <x v="142"/>
    <n v="0.24605664799999999"/>
    <n v="0.28504296600000001"/>
    <n v="0.428797276"/>
    <n v="0.226130525"/>
    <n v="0.14141170800000002"/>
  </r>
  <r>
    <x v="143"/>
    <n v="0.183960181"/>
    <n v="0.23277516399999998"/>
    <n v="0.38468628700000002"/>
    <n v="0.19499633399999999"/>
    <n v="0.115712359"/>
  </r>
  <r>
    <x v="144"/>
    <n v="0.150318864"/>
    <n v="0.18225691500000002"/>
    <n v="0.31702615500000003"/>
    <n v="0.14944825099999998"/>
    <n v="8.2833841000000005E-2"/>
  </r>
  <r>
    <x v="145"/>
    <n v="0.183631828"/>
    <n v="0.30101521399999998"/>
    <n v="0.44729122700000001"/>
    <n v="0.24276700000000001"/>
    <n v="0.17117157"/>
  </r>
  <r>
    <x v="146"/>
    <n v="0.25832477500000001"/>
    <n v="0.31602677099999998"/>
    <n v="0.45215547700000003"/>
    <n v="0.24538976100000001"/>
    <n v="0.169536618"/>
  </r>
  <r>
    <x v="147"/>
    <n v="0.26422569600000001"/>
    <n v="0.31759200199999998"/>
    <n v="0.453664542"/>
    <n v="0.24652476700000001"/>
    <n v="0.170997914"/>
  </r>
  <r>
    <x v="148"/>
    <n v="0.25478234299999997"/>
    <n v="0.31609216499999998"/>
    <n v="0.434987081"/>
    <n v="0.242492651"/>
    <n v="0.14015066399999998"/>
  </r>
  <r>
    <x v="149"/>
    <n v="0.27660636"/>
    <n v="0.32258408"/>
    <n v="0.456065891"/>
    <n v="0.25677109100000001"/>
    <n v="0.177470145"/>
  </r>
  <r>
    <x v="150"/>
    <n v="0.23875476500000001"/>
    <n v="0.285491514"/>
    <n v="0.404989565"/>
    <n v="0.21694856599999998"/>
    <n v="0.121458924"/>
  </r>
  <r>
    <x v="151"/>
    <n v="0.19785081899999998"/>
    <n v="0.21479309799999999"/>
    <n v="0.31059023400000002"/>
    <n v="0.15085836"/>
    <n v="8.8166953999999992E-2"/>
  </r>
  <r>
    <x v="152"/>
    <m/>
    <m/>
    <m/>
    <m/>
    <m/>
  </r>
  <r>
    <x v="152"/>
    <m/>
    <m/>
    <m/>
    <m/>
    <m/>
  </r>
  <r>
    <x v="152"/>
    <m/>
    <m/>
    <m/>
    <m/>
    <m/>
  </r>
  <r>
    <x v="152"/>
    <m/>
    <m/>
    <m/>
    <m/>
    <m/>
  </r>
  <r>
    <x v="152"/>
    <m/>
    <m/>
    <m/>
    <m/>
    <m/>
  </r>
  <r>
    <x v="152"/>
    <m/>
    <m/>
    <m/>
    <m/>
    <m/>
  </r>
  <r>
    <x v="152"/>
    <m/>
    <m/>
    <m/>
    <m/>
    <m/>
  </r>
  <r>
    <x v="152"/>
    <m/>
    <m/>
    <m/>
    <m/>
    <m/>
  </r>
  <r>
    <x v="152"/>
    <m/>
    <m/>
    <m/>
    <m/>
    <m/>
  </r>
  <r>
    <x v="152"/>
    <m/>
    <m/>
    <m/>
    <m/>
    <m/>
  </r>
  <r>
    <x v="152"/>
    <m/>
    <m/>
    <m/>
    <m/>
    <m/>
  </r>
  <r>
    <x v="152"/>
    <m/>
    <m/>
    <m/>
    <m/>
    <m/>
  </r>
  <r>
    <x v="152"/>
    <m/>
    <m/>
    <m/>
    <m/>
    <m/>
  </r>
  <r>
    <x v="152"/>
    <m/>
    <m/>
    <m/>
    <m/>
    <m/>
  </r>
  <r>
    <x v="152"/>
    <m/>
    <m/>
    <m/>
    <m/>
    <m/>
  </r>
  <r>
    <x v="152"/>
    <m/>
    <m/>
    <m/>
    <m/>
    <m/>
  </r>
  <r>
    <x v="152"/>
    <m/>
    <m/>
    <m/>
    <m/>
    <m/>
  </r>
  <r>
    <x v="152"/>
    <m/>
    <m/>
    <m/>
    <m/>
    <m/>
  </r>
  <r>
    <x v="152"/>
    <m/>
    <m/>
    <m/>
    <m/>
    <m/>
  </r>
  <r>
    <x v="152"/>
    <m/>
    <m/>
    <m/>
    <m/>
    <m/>
  </r>
  <r>
    <x v="152"/>
    <m/>
    <m/>
    <m/>
    <m/>
    <m/>
  </r>
  <r>
    <x v="152"/>
    <m/>
    <m/>
    <m/>
    <m/>
    <m/>
  </r>
  <r>
    <x v="152"/>
    <m/>
    <m/>
    <m/>
    <m/>
    <m/>
  </r>
  <r>
    <x v="152"/>
    <m/>
    <m/>
    <m/>
    <m/>
    <m/>
  </r>
  <r>
    <x v="152"/>
    <m/>
    <m/>
    <m/>
    <m/>
    <m/>
  </r>
  <r>
    <x v="152"/>
    <m/>
    <m/>
    <m/>
    <m/>
    <m/>
  </r>
  <r>
    <x v="152"/>
    <m/>
    <m/>
    <m/>
    <m/>
    <m/>
  </r>
  <r>
    <x v="152"/>
    <m/>
    <m/>
    <m/>
    <m/>
    <m/>
  </r>
  <r>
    <x v="152"/>
    <m/>
    <m/>
    <m/>
    <m/>
    <m/>
  </r>
  <r>
    <x v="152"/>
    <m/>
    <m/>
    <m/>
    <m/>
    <m/>
  </r>
  <r>
    <x v="152"/>
    <m/>
    <m/>
    <m/>
    <m/>
    <m/>
  </r>
  <r>
    <x v="152"/>
    <m/>
    <m/>
    <m/>
    <m/>
    <m/>
  </r>
  <r>
    <x v="152"/>
    <m/>
    <m/>
    <m/>
    <m/>
    <m/>
  </r>
  <r>
    <x v="152"/>
    <m/>
    <m/>
    <m/>
    <m/>
    <m/>
  </r>
  <r>
    <x v="152"/>
    <m/>
    <m/>
    <m/>
    <m/>
    <m/>
  </r>
  <r>
    <x v="152"/>
    <m/>
    <m/>
    <m/>
    <m/>
    <m/>
  </r>
  <r>
    <x v="152"/>
    <m/>
    <m/>
    <m/>
    <m/>
    <m/>
  </r>
  <r>
    <x v="152"/>
    <m/>
    <m/>
    <m/>
    <m/>
    <m/>
  </r>
  <r>
    <x v="152"/>
    <m/>
    <m/>
    <m/>
    <m/>
    <m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9">
  <r>
    <x v="0"/>
    <n v="0.31814647768099069"/>
    <n v="0.3853148348884603"/>
    <n v="0.78255523318775033"/>
    <n v="0.37586216403225542"/>
    <n v="0.16220590504323459"/>
  </r>
  <r>
    <x v="1"/>
    <n v="0.26958870261155404"/>
    <n v="0.34416445080447128"/>
    <n v="0.78685175237440441"/>
    <n v="0.38321606584710372"/>
    <n v="0.16407367743774259"/>
  </r>
  <r>
    <x v="2"/>
    <n v="0.28775052749585789"/>
    <n v="0.29704709993698603"/>
    <n v="0.58175280068465995"/>
    <n v="0.37529197132877751"/>
    <n v="0.16208497863287349"/>
  </r>
  <r>
    <x v="3"/>
    <n v="0.29722913998887746"/>
    <n v="0.3306582918578273"/>
    <n v="0.61070044432883064"/>
    <n v="0.34623818066860679"/>
    <n v="0.159772691467372"/>
  </r>
  <r>
    <x v="4"/>
    <n v="0.27889176595401832"/>
    <n v="0.35512051672571771"/>
    <n v="0.64703555028179582"/>
    <n v="0.34895165418077656"/>
    <n v="0.1608889417986436"/>
  </r>
  <r>
    <x v="5"/>
    <n v="0.28058675527704913"/>
    <n v="0.37517569106568377"/>
    <n v="0.67723522078815068"/>
    <n v="0.40506245628880649"/>
    <n v="0.16470074196108531"/>
  </r>
  <r>
    <x v="6"/>
    <n v="0.25205460795060142"/>
    <n v="0.30815961541731057"/>
    <n v="0.63416593582766567"/>
    <n v="0.41863721013171062"/>
    <n v="0.1606004406152915"/>
  </r>
  <r>
    <x v="7"/>
    <n v="0.2557621712973347"/>
    <n v="0.26600041122602736"/>
    <n v="0.54031667608448886"/>
    <n v="0.39262787354016071"/>
    <n v="0.15210862239060469"/>
  </r>
  <r>
    <x v="8"/>
    <n v="0.28045303657335685"/>
    <n v="0.25562480191234521"/>
    <n v="0.43096413183454874"/>
    <n v="0.38749178805082041"/>
    <n v="0.1503055510150457"/>
  </r>
  <r>
    <x v="9"/>
    <n v="0.32098388361647839"/>
    <n v="0.30193353936039313"/>
    <n v="0.4886054845088017"/>
    <n v="0.37675043873313147"/>
    <n v="0.15277681943455829"/>
  </r>
  <r>
    <x v="10"/>
    <n v="0.25239739910056241"/>
    <n v="0.35090804570741102"/>
    <n v="0.63838728044842996"/>
    <n v="0.35995462742274259"/>
    <n v="0.16591643104448689"/>
  </r>
  <r>
    <x v="11"/>
    <n v="0.2817459546815228"/>
    <n v="0.34784465068825027"/>
    <n v="0.6532662777960847"/>
    <n v="0.36817228905850352"/>
    <n v="0.1741244580666052"/>
  </r>
  <r>
    <x v="12"/>
    <n v="0.2944335303978049"/>
    <n v="0.32247662328057192"/>
    <n v="0.58660147261056361"/>
    <n v="0.39216397728985591"/>
    <n v="0.1737570972025862"/>
  </r>
  <r>
    <x v="13"/>
    <n v="0.27444564741592342"/>
    <n v="0.2711085333259512"/>
    <n v="0.4923397150288607"/>
    <n v="0.39067448842540564"/>
    <n v="0.1636404535918437"/>
  </r>
  <r>
    <x v="14"/>
    <n v="0.29039184650209726"/>
    <n v="0.26683225536907718"/>
    <n v="0.43087172399129914"/>
    <n v="0.3671251531479171"/>
    <n v="0.14976972949180109"/>
  </r>
  <r>
    <x v="15"/>
    <n v="0.26874769560131645"/>
    <n v="0.28288613043782779"/>
    <n v="0.51541674672642046"/>
    <n v="0.36558973724607868"/>
    <n v="0.1381498109174791"/>
  </r>
  <r>
    <x v="16"/>
    <n v="0.30391245441230802"/>
    <n v="0.29505838559830605"/>
    <n v="0.55856707835322894"/>
    <n v="0.36207575761587413"/>
    <n v="0.1375926914732411"/>
  </r>
  <r>
    <x v="17"/>
    <n v="0.3501729185010336"/>
    <n v="0.36547194609480316"/>
    <n v="0.62792332941128293"/>
    <n v="0.34811959369505041"/>
    <n v="0.143833588312717"/>
  </r>
  <r>
    <x v="18"/>
    <n v="0.36982316093358381"/>
    <n v="0.38660764658130592"/>
    <n v="0.69254646942515152"/>
    <n v="0.36657634105749903"/>
    <n v="0.1553128526311659"/>
  </r>
  <r>
    <x v="19"/>
    <n v="0.35300317336951043"/>
    <n v="0.39579068019398356"/>
    <n v="0.70534079558724749"/>
    <n v="0.37011095199404559"/>
    <n v="0.17495792656556181"/>
  </r>
  <r>
    <x v="20"/>
    <n v="0.34466900084440311"/>
    <n v="0.40908568044922616"/>
    <n v="0.77612631978445967"/>
    <n v="0.38022735042856171"/>
    <n v="0.16193435011720272"/>
  </r>
  <r>
    <x v="21"/>
    <n v="0.30018661123200929"/>
    <n v="0.40822104103876228"/>
    <n v="0.77069678928939667"/>
    <n v="0.3713355082482519"/>
    <n v="0.1500406052562008"/>
  </r>
  <r>
    <x v="22"/>
    <n v="0.29951310580307722"/>
    <n v="0.39048571186495701"/>
    <n v="0.7435095941796046"/>
    <n v="0.36736786839879804"/>
    <n v="0.15045782026635879"/>
  </r>
  <r>
    <x v="23"/>
    <n v="0.3031365917224349"/>
    <n v="0.38981758416344631"/>
    <n v="0.78609522495154649"/>
    <n v="0.36553252931685432"/>
    <n v="0.1478481802450643"/>
  </r>
  <r>
    <x v="24"/>
    <n v="0.30839369283147483"/>
    <n v="0.36624148922291366"/>
    <n v="0.75696925889611777"/>
    <n v="0.32626042066054917"/>
    <n v="0.145635715768728"/>
  </r>
  <r>
    <x v="25"/>
    <n v="0.28900394931132251"/>
    <n v="0.32591157205051219"/>
    <n v="0.69933812988627664"/>
    <n v="0.32921897678838752"/>
    <n v="0.14516970534064938"/>
  </r>
  <r>
    <x v="26"/>
    <n v="0.31436094002878767"/>
    <n v="0.3014300501872853"/>
    <n v="0.5653137619810007"/>
    <n v="0.33355808118439512"/>
    <n v="0.14654955201673681"/>
  </r>
  <r>
    <x v="27"/>
    <n v="0.34389626006512958"/>
    <n v="0.31497087462826329"/>
    <n v="0.59997684511868354"/>
    <n v="0.29423770475916899"/>
    <n v="0.12141551051622759"/>
  </r>
  <r>
    <x v="28"/>
    <n v="0.30948619129125343"/>
    <n v="0.31454500278833231"/>
    <n v="0.64443829298921107"/>
    <n v="0.30012789273036838"/>
    <n v="0.1183464402737765"/>
  </r>
  <r>
    <x v="29"/>
    <n v="0.25850652231060517"/>
    <n v="0.28160339290354158"/>
    <n v="0.53469587636684068"/>
    <n v="0.32630138837921019"/>
    <n v="0.11670229642052879"/>
  </r>
  <r>
    <x v="30"/>
    <n v="0.23956108433606452"/>
    <n v="0.2245482961548555"/>
    <n v="0.35883771982688739"/>
    <n v="0.30326223605175529"/>
    <n v="0.1086167071632017"/>
  </r>
  <r>
    <x v="31"/>
    <n v="0.26615163993158053"/>
    <n v="0.23332188057869813"/>
    <n v="0.37223447635222062"/>
    <n v="0.28716638424010421"/>
    <n v="0.1031117264973832"/>
  </r>
  <r>
    <x v="32"/>
    <n v="0.27699194834512758"/>
    <n v="0.21135415625566112"/>
    <n v="0.45237521702833139"/>
    <n v="0.27920571093459806"/>
    <n v="0.1026123898267122"/>
  </r>
  <r>
    <x v="33"/>
    <n v="0.28850297119965818"/>
    <n v="0.2124697023973465"/>
    <n v="0.45680751037329625"/>
    <n v="0.25663319621694014"/>
    <n v="0.1035728123781991"/>
  </r>
  <r>
    <x v="34"/>
    <n v="0.31123323545349424"/>
    <n v="0.30995183526783437"/>
    <n v="0.62045720827006945"/>
    <n v="0.27266296549920838"/>
    <n v="0.1126818561163513"/>
  </r>
  <r>
    <x v="35"/>
    <n v="0.33803413456390763"/>
    <n v="0.34076908451366711"/>
    <n v="0.68138043167960682"/>
    <n v="0.3463757173003465"/>
    <n v="0.13934657932526659"/>
  </r>
  <r>
    <x v="36"/>
    <n v="0.35604177898573247"/>
    <n v="0.37969236719604771"/>
    <n v="0.69124488048504529"/>
    <n v="0.38653645791712199"/>
    <n v="0.14602731555433268"/>
  </r>
  <r>
    <x v="37"/>
    <n v="0.33716525005540754"/>
    <n v="0.34990479168822491"/>
    <n v="0.68039661752195935"/>
    <n v="0.38722292524168067"/>
    <n v="0.14127706298576409"/>
  </r>
  <r>
    <x v="38"/>
    <n v="0.28164773162437001"/>
    <n v="0.30690728684681778"/>
    <n v="0.6407150043896902"/>
    <n v="0.37910408899014947"/>
    <n v="0.13949268223513392"/>
  </r>
  <r>
    <x v="39"/>
    <n v="0.2526109815954875"/>
    <n v="0.26377099535599396"/>
    <n v="0.45801949443986778"/>
    <n v="0.35532103118386194"/>
    <n v="0.13133384294438552"/>
  </r>
  <r>
    <x v="40"/>
    <n v="0.32691190328508429"/>
    <n v="0.24211332587215759"/>
    <n v="0.48508193846217146"/>
    <n v="0.281950354055923"/>
    <n v="0.11214223570049871"/>
  </r>
  <r>
    <x v="41"/>
    <n v="0.34531851396796759"/>
    <n v="0.30175522611200017"/>
    <n v="0.62070669775875487"/>
    <n v="0.2351193843918164"/>
    <n v="0.1150013455603876"/>
  </r>
  <r>
    <x v="42"/>
    <n v="0.34419700829846617"/>
    <n v="0.3363761535191544"/>
    <n v="0.64515356096398002"/>
    <n v="0.28280950806564892"/>
    <n v="0.1213570504090868"/>
  </r>
  <r>
    <x v="43"/>
    <n v="0.31932458036070061"/>
    <n v="0.3058080058273715"/>
    <n v="0.6492430781384253"/>
    <n v="0.31701057097128332"/>
    <n v="0.1166501315569861"/>
  </r>
  <r>
    <x v="44"/>
    <n v="0.30170605720676347"/>
    <n v="0.28349233733736467"/>
    <n v="0.57739291962263406"/>
    <n v="0.28666017536104577"/>
    <n v="0.1261750183136946"/>
  </r>
  <r>
    <x v="45"/>
    <n v="0.24557210112663591"/>
    <n v="0.2738956362566386"/>
    <n v="0.5249396456140919"/>
    <n v="0.31180240203656412"/>
    <n v="0.12608821760013481"/>
  </r>
  <r>
    <x v="46"/>
    <n v="0.27873589492633"/>
    <n v="0.21275466536920359"/>
    <n v="0.32681169720392961"/>
    <n v="0.3151149078335152"/>
    <n v="0.115197159341361"/>
  </r>
  <r>
    <x v="47"/>
    <n v="0.3046371200460668"/>
    <n v="0.27867079676734446"/>
    <n v="0.46131622099784736"/>
    <n v="0.30031051322864566"/>
    <n v="0.1198868622796057"/>
  </r>
  <r>
    <x v="48"/>
    <n v="0.32011991820415314"/>
    <n v="0.31772908324825488"/>
    <n v="0.54596517938773126"/>
    <n v="0.29010037495144281"/>
    <n v="0.13437936300435252"/>
  </r>
  <r>
    <x v="49"/>
    <n v="0.31777258630263511"/>
    <n v="0.3123179991182537"/>
    <n v="0.59904633437861643"/>
    <n v="0.30650962186718611"/>
    <n v="0.13878126827837459"/>
  </r>
  <r>
    <x v="50"/>
    <n v="0.29985867297596336"/>
    <n v="0.29942640820123539"/>
    <n v="0.55620370210971637"/>
    <n v="0.32579891848945658"/>
    <n v="0.13832935500099389"/>
  </r>
  <r>
    <x v="51"/>
    <n v="0.28944994148159853"/>
    <n v="0.32716491251020235"/>
    <n v="0.57707671062054455"/>
    <n v="0.32350733833780404"/>
    <n v="0.13027794303064261"/>
  </r>
  <r>
    <x v="52"/>
    <n v="0.2688507264472707"/>
    <n v="0.29766887358025251"/>
    <n v="0.48840052720251481"/>
    <n v="0.31260637736528318"/>
    <n v="0.1270452866503104"/>
  </r>
  <r>
    <x v="53"/>
    <n v="0.2851816732913377"/>
    <n v="0.2483260742903283"/>
    <n v="0.44620086323074232"/>
    <n v="0.28817179748168559"/>
    <n v="0.1204841179879325"/>
  </r>
  <r>
    <x v="54"/>
    <n v="0.29526763802749373"/>
    <n v="0.24800995056357392"/>
    <n v="0.53145979444622393"/>
    <n v="0.2481124595977183"/>
    <n v="0.11902593357381061"/>
  </r>
  <r>
    <x v="55"/>
    <n v="0.34177805129921474"/>
    <n v="0.29550121237013371"/>
    <n v="0.50796059433476937"/>
    <n v="0.26042224811414599"/>
    <n v="0.120451992062603"/>
  </r>
  <r>
    <x v="56"/>
    <n v="0.35515678726741284"/>
    <n v="0.35664942677054673"/>
    <n v="0.68239799326913519"/>
    <n v="0.28773516831253027"/>
    <n v="0.1256413319072967"/>
  </r>
  <r>
    <x v="57"/>
    <n v="0.35576646467760836"/>
    <n v="0.34539711043201982"/>
    <n v="0.69893874047277449"/>
    <n v="0.3429795425309996"/>
    <n v="0.11845803964910251"/>
  </r>
  <r>
    <x v="58"/>
    <n v="0.32277212801527583"/>
    <n v="0.32749909555695739"/>
    <n v="0.65928142960738179"/>
    <n v="0.29815100663403371"/>
    <n v="0.1146303325892217"/>
  </r>
  <r>
    <x v="59"/>
    <n v="0.30557198855121531"/>
    <n v="0.27388323879240828"/>
    <n v="0.49274620932060231"/>
    <n v="0.32372873856317724"/>
    <n v="0.1152878026944074"/>
  </r>
  <r>
    <x v="60"/>
    <n v="0.3187496608133854"/>
    <n v="0.30115781319985629"/>
    <n v="0.51390291086017936"/>
    <n v="0.28003210857930455"/>
    <n v="0.10436405360312971"/>
  </r>
  <r>
    <x v="61"/>
    <n v="0.33664854950373674"/>
    <n v="0.31767878927381704"/>
    <n v="0.55229290763924643"/>
    <n v="0.28226325668422697"/>
    <n v="0.115417125960584"/>
  </r>
  <r>
    <x v="62"/>
    <n v="0.329433473971873"/>
    <n v="0.35121910831596131"/>
    <n v="0.61507024415568989"/>
    <n v="0.29695445219466132"/>
    <n v="0.1210726942488031"/>
  </r>
  <r>
    <x v="63"/>
    <n v="0.33754464654770444"/>
    <n v="0.32427154620816995"/>
    <n v="0.6364289130597468"/>
    <n v="0.32368211828757359"/>
    <n v="9.7433383193848297E-2"/>
  </r>
  <r>
    <x v="64"/>
    <n v="0.33963019861674587"/>
    <n v="0.27784283715599123"/>
    <n v="0.59084137269410575"/>
    <n v="0.32990254897346738"/>
    <n v="0.10726714171037539"/>
  </r>
  <r>
    <x v="65"/>
    <n v="0.3427609568243713"/>
    <n v="0.32730900958632392"/>
    <n v="0.58759389055431521"/>
    <n v="0.29783943329844831"/>
    <n v="0.13503812986917191"/>
  </r>
  <r>
    <x v="66"/>
    <n v="0.27942002405480887"/>
    <n v="0.31663793953400737"/>
    <n v="0.60194636122871537"/>
    <n v="0.30741225006906675"/>
    <n v="0.1309166634892765"/>
  </r>
  <r>
    <x v="67"/>
    <n v="0.26572897890952957"/>
    <n v="0.28548166997370999"/>
    <n v="0.52307663813290706"/>
    <n v="0.31739872394533503"/>
    <n v="0.12237683731348101"/>
  </r>
  <r>
    <x v="68"/>
    <n v="0.28942657389177256"/>
    <n v="0.2964547737449319"/>
    <n v="0.51862572652430416"/>
    <n v="0.32585903712285103"/>
    <n v="0.112489399823645"/>
  </r>
  <r>
    <x v="69"/>
    <n v="0.2265323537602692"/>
    <n v="0.2483027788393902"/>
    <n v="0.49732386541300533"/>
    <n v="0.29576218258738918"/>
    <n v="0.10039782761440959"/>
  </r>
  <r>
    <x v="70"/>
    <n v="0.25985304839789808"/>
    <n v="0.19742947386649931"/>
    <n v="0.34845257472966129"/>
    <n v="0.25291597048828213"/>
    <n v="8.5716148662518546E-2"/>
  </r>
  <r>
    <x v="71"/>
    <n v="0.30750578342222085"/>
    <n v="0.2429702189660419"/>
    <n v="0.39915740601403582"/>
    <n v="0.24219169786373629"/>
    <n v="8.3683965478029185E-2"/>
  </r>
  <r>
    <x v="72"/>
    <n v="0.29715693092596884"/>
    <n v="0.28958797657384167"/>
    <n v="0.54534104567260877"/>
    <n v="0.21833449153308629"/>
    <n v="9.8905692272176049E-2"/>
  </r>
  <r>
    <x v="73"/>
    <n v="0.27081599267412609"/>
    <n v="0.29358004454293041"/>
    <n v="0.60485875378827092"/>
    <n v="0.2520968936277907"/>
    <n v="0.1060979841813655"/>
  </r>
  <r>
    <x v="74"/>
    <n v="0.27216052579166844"/>
    <n v="0.25765308725088354"/>
    <n v="0.4819104999141785"/>
    <n v="0.27937350640997999"/>
    <n v="0.1115015293875784"/>
  </r>
  <r>
    <x v="75"/>
    <n v="0.30069055106999754"/>
    <n v="0.26009129700509248"/>
    <n v="0.4179676976981283"/>
    <n v="0.28063228546601077"/>
    <n v="0.1402782641346437"/>
  </r>
  <r>
    <x v="76"/>
    <n v="0.25194578536117951"/>
    <n v="0.24201906289719868"/>
    <n v="0.40871240023781663"/>
    <n v="0.26657243865645419"/>
    <n v="0.12297131897828921"/>
  </r>
  <r>
    <x v="77"/>
    <n v="0.26588175984467843"/>
    <n v="0.22598866088400521"/>
    <n v="0.37859839431214698"/>
    <n v="0.24369093302765799"/>
    <n v="0.10688102691418941"/>
  </r>
  <r>
    <x v="78"/>
    <n v="0.30839568106146281"/>
    <n v="0.2088245463133844"/>
    <n v="0.38352469790067101"/>
    <n v="0.2221885628396173"/>
    <n v="0.1115295799194522"/>
  </r>
  <r>
    <x v="79"/>
    <n v="0.31342853049952774"/>
    <n v="0.2235861931429477"/>
    <n v="0.45245702541257771"/>
    <n v="0.2339141222142849"/>
    <n v="0.1176525631156643"/>
  </r>
  <r>
    <x v="80"/>
    <n v="0.3144590909355755"/>
    <n v="0.27505562085258939"/>
    <n v="0.626639924398397"/>
    <n v="0.23754132938229902"/>
    <n v="0.1282913274159258"/>
  </r>
  <r>
    <x v="81"/>
    <n v="0.31638689430713401"/>
    <n v="0.2881792577367927"/>
    <n v="0.68720918938843734"/>
    <n v="0.25251148393271988"/>
    <n v="0.1287557248637973"/>
  </r>
  <r>
    <x v="82"/>
    <n v="0.30762292392404572"/>
    <n v="0.2971755729647978"/>
    <n v="0.71336319488510991"/>
    <n v="0.360420709090498"/>
    <n v="0.1227376271204095"/>
  </r>
  <r>
    <x v="83"/>
    <n v="0.27164833387213705"/>
    <n v="0.31502156100326156"/>
    <n v="0.68131844670176556"/>
    <n v="0.3951224741359638"/>
    <n v="0.11865189811618551"/>
  </r>
  <r>
    <x v="84"/>
    <n v="0.27605251992805019"/>
    <n v="0.33293160105381497"/>
    <n v="0.64651325636424151"/>
    <n v="0.39894002959193092"/>
    <n v="0.13024525576498711"/>
  </r>
  <r>
    <x v="85"/>
    <n v="0.29918912103280809"/>
    <n v="0.341107941932278"/>
    <n v="0.61087422877089803"/>
    <n v="0.36554029979203778"/>
    <n v="0.1368315096708479"/>
  </r>
  <r>
    <x v="86"/>
    <n v="0.30568872713360662"/>
    <n v="0.30769853966841298"/>
    <n v="0.45824961319965329"/>
    <n v="0.30187296602373237"/>
    <n v="0.1480392312477268"/>
  </r>
  <r>
    <x v="87"/>
    <n v="0.30390522315558849"/>
    <n v="0.2640060827351603"/>
    <n v="0.45469503748620665"/>
    <n v="0.2576175436447985"/>
    <n v="0.13112601050703002"/>
  </r>
  <r>
    <x v="88"/>
    <n v="0.33508880338203212"/>
    <n v="0.32115852199327161"/>
    <n v="0.65223255952156356"/>
    <n v="0.24962616471888899"/>
    <n v="0.11883485045892619"/>
  </r>
  <r>
    <x v="89"/>
    <n v="0.3131324286639714"/>
    <n v="0.36119916740402658"/>
    <n v="0.72366128514493788"/>
    <n v="0.27750800696936817"/>
    <n v="0.14776143294200969"/>
  </r>
  <r>
    <x v="90"/>
    <n v="0.30564847853297911"/>
    <n v="0.32469776285076002"/>
    <n v="0.69306533727925113"/>
    <n v="0.33612643443528351"/>
    <n v="0.14537708339225341"/>
  </r>
  <r>
    <x v="91"/>
    <n v="0.31325965701201641"/>
    <n v="0.31864575578700288"/>
    <n v="0.6540449701799339"/>
    <n v="0.36701027824617227"/>
    <n v="0.12939622678856119"/>
  </r>
  <r>
    <x v="92"/>
    <n v="0.27283761523273486"/>
    <n v="0.31578228017676996"/>
    <n v="0.55999393078674575"/>
    <n v="0.34817952011176001"/>
    <n v="0.13186506329586412"/>
  </r>
  <r>
    <x v="93"/>
    <n v="0.28178958500869949"/>
    <n v="0.28475116146357421"/>
    <n v="0.53125160346548561"/>
    <n v="0.30307647863016768"/>
    <n v="0.1242223467888966"/>
  </r>
  <r>
    <x v="94"/>
    <n v="0.26328800020893278"/>
    <n v="0.24902841040145279"/>
    <n v="0.50245039049220297"/>
    <n v="0.25237099819443798"/>
    <n v="0.1150260573533852"/>
  </r>
  <r>
    <x v="95"/>
    <n v="0.19825537366344159"/>
    <n v="0.1904869327859888"/>
    <n v="0.37100857133848636"/>
    <n v="0.2263420980138259"/>
    <n v="0.103736500418646"/>
  </r>
  <r>
    <x v="96"/>
    <n v="0.21693081531392069"/>
    <n v="0.19937117496065698"/>
    <n v="0.25550347028618142"/>
    <n v="0.21007599523443138"/>
    <n v="0.1027747087316007"/>
  </r>
  <r>
    <x v="97"/>
    <n v="0.24123122741605951"/>
    <n v="0.17534905657741212"/>
    <n v="0.25881497045866231"/>
    <n v="0.202198197121852"/>
    <n v="9.7362777088634805E-2"/>
  </r>
  <r>
    <x v="98"/>
    <n v="0.1959973956134827"/>
    <n v="0.1530965869109826"/>
    <n v="0.21615808154064028"/>
    <n v="0.2074907303101215"/>
    <n v="9.3123550052986809E-2"/>
  </r>
  <r>
    <x v="99"/>
    <n v="0.20562380555849818"/>
    <n v="0.14187158720692769"/>
    <n v="0.26469225697613241"/>
    <n v="0.20058522244871149"/>
    <n v="9.704603339428422E-2"/>
  </r>
  <r>
    <x v="100"/>
    <n v="0.18216151589470828"/>
    <n v="0.1343460717942408"/>
    <n v="0.33101577518265296"/>
    <n v="0.17765744803276809"/>
    <n v="9.7171275349461697E-2"/>
  </r>
  <r>
    <x v="101"/>
    <n v="0.1656485035732729"/>
    <n v="0.14153084040903433"/>
    <n v="0.32335997337358729"/>
    <n v="0.16390004341603559"/>
    <n v="9.5225494160032495E-2"/>
  </r>
  <r>
    <x v="102"/>
    <n v="0.1964899661985883"/>
    <n v="0.15137052920896782"/>
    <n v="0.21861080068217431"/>
    <n v="0.16014267350466091"/>
    <n v="9.6753266041020136E-2"/>
  </r>
  <r>
    <x v="103"/>
    <n v="0.29316246228385329"/>
    <n v="0.19847353676652921"/>
    <n v="0.44290447852243314"/>
    <n v="0.1623170221662163"/>
    <n v="0.1044686136227812"/>
  </r>
  <r>
    <x v="104"/>
    <n v="0.30337839916850301"/>
    <n v="0.25415502725357852"/>
    <n v="0.59101024656635859"/>
    <n v="0.1923853426004947"/>
    <n v="9.7062664434576312E-2"/>
  </r>
  <r>
    <x v="105"/>
    <n v="0.2541214106817325"/>
    <n v="0.209775711294962"/>
    <n v="0.45509072344509544"/>
    <n v="0.24594675614158878"/>
    <n v="0.1025413442653617"/>
  </r>
  <r>
    <x v="106"/>
    <n v="0.22776576013503411"/>
    <n v="0.14726064024355698"/>
    <n v="0.29229571800983267"/>
    <n v="0.21978079696983768"/>
    <n v="9.4089663968504475E-2"/>
  </r>
  <r>
    <x v="107"/>
    <n v="0.25431796393538036"/>
    <n v="0.1381992251333618"/>
    <n v="0.27746699229197824"/>
    <n v="0.18397236212840032"/>
    <n v="9.1284578162946328E-2"/>
  </r>
  <r>
    <x v="108"/>
    <n v="0.2772034231283575"/>
    <n v="0.14716639764339789"/>
    <n v="0.2583665218431998"/>
    <n v="0.14981151278674248"/>
    <n v="8.7527267164091871E-2"/>
  </r>
  <r>
    <x v="109"/>
    <n v="0.24831512353705981"/>
    <n v="0.176525223245658"/>
    <n v="0.32675847135869912"/>
    <n v="0.12832649689661052"/>
    <n v="9.3627606742816574E-2"/>
  </r>
  <r>
    <x v="110"/>
    <n v="0.2427483979245674"/>
    <n v="0.15891320130787309"/>
    <n v="0.34283655112764844"/>
    <n v="0.1734743443274758"/>
    <n v="9.9515406249796892E-2"/>
  </r>
  <r>
    <x v="111"/>
    <n v="0.2235541817576312"/>
    <n v="0.16599847145253868"/>
    <n v="0.29394133499396913"/>
    <n v="0.20124266873719962"/>
    <n v="0.11041376971952251"/>
  </r>
  <r>
    <x v="112"/>
    <n v="0.2121679390941327"/>
    <n v="0.1537303734492369"/>
    <n v="0.25801697694533998"/>
    <n v="0.1890272269489458"/>
    <n v="9.7667083396356102E-2"/>
  </r>
  <r>
    <x v="113"/>
    <n v="0.20658777442993639"/>
    <n v="0.14068915848212252"/>
    <n v="0.24759473608731281"/>
    <n v="0.1821178664953349"/>
    <n v="8.901832799521045E-2"/>
  </r>
  <r>
    <x v="114"/>
    <n v="0.2133009404226282"/>
    <n v="0.13909949205836961"/>
    <n v="0.2549883038008659"/>
    <n v="0.16447018395162799"/>
    <n v="8.3824086519672686E-2"/>
  </r>
  <r>
    <x v="115"/>
    <n v="0.23586094325180809"/>
    <n v="0.15976486409404919"/>
    <n v="0.35872123064274514"/>
    <n v="0.14801945935629932"/>
    <n v="8.9746942445200664E-2"/>
  </r>
  <r>
    <x v="116"/>
    <n v="0.22051934301481879"/>
    <n v="0.1737719057555821"/>
    <n v="0.35205237193375921"/>
    <n v="0.1522804896919234"/>
    <n v="9.1063782438086771E-2"/>
  </r>
  <r>
    <x v="117"/>
    <n v="0.2332843242308788"/>
    <n v="0.16044250398609758"/>
    <n v="0.24785235376351802"/>
    <n v="0.14679268893263428"/>
    <n v="9.7676593956609686E-2"/>
  </r>
  <r>
    <x v="118"/>
    <n v="0.27919322274919101"/>
    <n v="0.18599212543182281"/>
    <n v="0.2718622953999002"/>
    <n v="0.1552237508544089"/>
    <n v="9.8183398917826278E-2"/>
  </r>
  <r>
    <x v="119"/>
    <n v="0.26590040807228466"/>
    <n v="0.20160079295152869"/>
    <n v="0.30865867633872701"/>
    <n v="0.1495517536046457"/>
    <n v="9.1703237574021851E-2"/>
  </r>
  <r>
    <x v="120"/>
    <n v="0.26800848611405131"/>
    <n v="0.21840112431733932"/>
    <n v="0.33141573493004672"/>
    <n v="0.16051993012730678"/>
    <n v="8.1763802183749554E-2"/>
  </r>
  <r>
    <x v="121"/>
    <n v="0.24750461700676471"/>
    <n v="0.20719247341215291"/>
    <n v="0.38059643596617099"/>
    <n v="0.14439385638619939"/>
    <n v="6.7239021934686408E-2"/>
  </r>
  <r>
    <x v="122"/>
    <n v="0.2369058858915995"/>
    <n v="0.1937459001799931"/>
    <n v="0.4270038768155931"/>
    <n v="0.1173039131038309"/>
    <n v="6.1691355385212567E-2"/>
  </r>
  <r>
    <x v="123"/>
    <n v="0.23714755306313731"/>
    <n v="0.1665974525112712"/>
    <n v="0.37570074125523539"/>
    <n v="0.12387849019679691"/>
    <n v="5.9325877849987455E-2"/>
  </r>
  <r>
    <x v="124"/>
    <n v="0.22695450983347029"/>
    <n v="0.133983752723074"/>
    <n v="0.361368437122706"/>
    <n v="0.12958487567302429"/>
    <n v="5.8046645556798233E-2"/>
  </r>
  <r>
    <x v="125"/>
    <n v="0.2513271028579841"/>
    <n v="0.1577991962979248"/>
    <n v="0.43795561373585123"/>
    <n v="0.1230189842019724"/>
    <n v="6.3471624639387825E-2"/>
  </r>
  <r>
    <x v="126"/>
    <n v="0.2377517741824374"/>
    <n v="0.15126833568597728"/>
    <n v="0.39795319605904422"/>
    <n v="0.11523068022555999"/>
    <n v="6.4340685714851867E-2"/>
  </r>
  <r>
    <x v="127"/>
    <n v="0.18904136258549109"/>
    <n v="0.13616900207668201"/>
    <n v="0.31179372057444682"/>
    <n v="0.120358125475874"/>
    <n v="6.0195594173538133E-2"/>
  </r>
  <r>
    <x v="128"/>
    <n v="0.1549382651304449"/>
    <n v="0.1112781528912765"/>
    <n v="0.19633916814645419"/>
    <n v="0.10940570572962779"/>
    <n v="6.1238054072203368E-2"/>
  </r>
  <r>
    <x v="129"/>
    <n v="0.14689323547398239"/>
    <n v="0.10275884412509449"/>
    <n v="0.1493790200735623"/>
    <n v="0.10347874914668551"/>
    <n v="6.9300490520602429E-2"/>
  </r>
  <r>
    <x v="130"/>
    <n v="0.24722089542293152"/>
    <n v="0.1255061849921674"/>
    <n v="0.16596584718798379"/>
    <n v="0.1063717678420054"/>
    <n v="8.5071969429246358E-2"/>
  </r>
  <r>
    <x v="131"/>
    <n v="0.29356083389571769"/>
    <n v="0.23695545575392712"/>
    <n v="0.4785049125663598"/>
    <n v="0.1257922541000418"/>
    <n v="7.982716318917378E-2"/>
  </r>
  <r>
    <x v="132"/>
    <n v="0.27642100776999373"/>
    <n v="0.25678695229426379"/>
    <n v="0.52581712425586025"/>
    <n v="0.1169809257302012"/>
    <n v="9.399260958933342E-2"/>
  </r>
  <r>
    <x v="133"/>
    <n v="0.28499731719526772"/>
    <n v="0.23253164133082482"/>
    <n v="0.46237900564333589"/>
    <n v="0.12361687312390519"/>
    <n v="8.7168281550519991E-2"/>
  </r>
  <r>
    <x v="134"/>
    <n v="0.27753278817932731"/>
    <n v="0.22305753323823468"/>
    <n v="0.4381672831147288"/>
    <n v="9.6543873634038588E-2"/>
    <n v="0.1014473502826025"/>
  </r>
  <r>
    <x v="135"/>
    <n v="0.23990053573597109"/>
    <n v="0.20519805625983539"/>
    <n v="0.40688769202987651"/>
    <n v="0.1060332437993107"/>
    <n v="9.5497538329406412E-2"/>
  </r>
  <r>
    <x v="136"/>
    <n v="0.22267057326725212"/>
    <n v="0.18175834360956869"/>
    <n v="0.337554879739703"/>
    <n v="0.10747201179883921"/>
    <n v="8.7343831250976445E-2"/>
  </r>
  <r>
    <x v="137"/>
    <n v="0.19377285043620798"/>
    <n v="0.16359698955804441"/>
    <n v="0.28842093034816874"/>
    <n v="9.1832876970939087E-2"/>
    <n v="7.5829433167521304E-2"/>
  </r>
  <r>
    <x v="138"/>
    <n v="0.17007653085093508"/>
    <n v="0.13222186075031958"/>
    <n v="0.18304070295243388"/>
    <n v="8.4721034263511061E-2"/>
    <n v="6.5281568268069634E-2"/>
  </r>
  <r>
    <x v="139"/>
    <n v="0.1425197562479881"/>
    <n v="0.1154569143088882"/>
    <n v="0.14174863731058429"/>
    <n v="8.8481136179296066E-2"/>
    <n v="6.0313247691124582E-2"/>
  </r>
  <r>
    <x v="140"/>
    <n v="0.1213510958395493"/>
    <n v="8.9238553736770851E-2"/>
    <n v="0.16463452431757178"/>
    <n v="9.4269163166370476E-2"/>
    <n v="5.8977196062798075E-2"/>
  </r>
  <r>
    <x v="141"/>
    <n v="0.13148388423740651"/>
    <n v="8.7623497285555657E-2"/>
    <n v="0.12829802640962271"/>
    <n v="8.9368142739387341E-2"/>
    <n v="5.8148202474179171E-2"/>
  </r>
  <r>
    <x v="142"/>
    <n v="0.14825001353375442"/>
    <n v="9.0516081306747626E-2"/>
    <n v="9.5701745125198301E-2"/>
    <n v="8.4975627382588487E-2"/>
    <n v="5.7963519201534773E-2"/>
  </r>
  <r>
    <x v="143"/>
    <n v="0.19161577121926898"/>
    <n v="0.15055494854487922"/>
    <n v="0.23548781811272762"/>
    <n v="8.3007092298311255E-2"/>
    <n v="6.172441925335883E-2"/>
  </r>
  <r>
    <x v="144"/>
    <n v="0.16684888448878268"/>
    <n v="0.15729699868056521"/>
    <n v="0.29141136844817589"/>
    <n v="9.1403473039539176E-2"/>
    <n v="6.1054368223322129E-2"/>
  </r>
  <r>
    <x v="145"/>
    <n v="0.14933169466791862"/>
    <n v="0.1158827638652616"/>
    <n v="0.25630386542367106"/>
    <n v="8.9804763669198789E-2"/>
    <n v="5.987615111358309E-2"/>
  </r>
  <r>
    <x v="146"/>
    <n v="0.13740215105450718"/>
    <n v="9.756209331958067E-2"/>
    <n v="0.246867261333959"/>
    <n v="9.9883139035686699E-2"/>
    <n v="5.9165387624543549E-2"/>
  </r>
  <r>
    <x v="147"/>
    <n v="0.1410019674833711"/>
    <n v="9.5943156505963634E-2"/>
    <n v="0.1731013238798508"/>
    <n v="0.10745617949657399"/>
    <n v="5.7512587899308507E-2"/>
  </r>
  <r>
    <x v="148"/>
    <n v="0.1385933363757039"/>
    <n v="9.8031758236437949E-2"/>
    <n v="0.21707586186381328"/>
    <n v="0.10535755183873739"/>
    <n v="5.7344525316223839E-2"/>
  </r>
  <r>
    <x v="149"/>
    <n v="0.12913773963880168"/>
    <n v="9.9691167209250392E-2"/>
    <n v="0.21931898262294108"/>
    <n v="0.13311230808971949"/>
    <n v="5.7319860811005416E-2"/>
  </r>
  <r>
    <x v="150"/>
    <n v="0.13695919453438382"/>
    <n v="9.8811382486676938E-2"/>
    <n v="0.2091946487456568"/>
    <n v="0.13170677781583501"/>
    <n v="5.7761240031678936E-2"/>
  </r>
  <r>
    <x v="151"/>
    <n v="0.12705981156264862"/>
    <n v="9.7478175215000351E-2"/>
    <n v="0.2054027943073822"/>
    <n v="0.1220142837797643"/>
    <n v="5.819922179487029E-2"/>
  </r>
  <r>
    <x v="152"/>
    <m/>
    <m/>
    <m/>
    <m/>
    <m/>
  </r>
  <r>
    <x v="152"/>
    <m/>
    <m/>
    <m/>
    <m/>
    <m/>
  </r>
  <r>
    <x v="152"/>
    <m/>
    <m/>
    <m/>
    <m/>
    <m/>
  </r>
  <r>
    <x v="152"/>
    <m/>
    <m/>
    <m/>
    <m/>
    <m/>
  </r>
  <r>
    <x v="152"/>
    <m/>
    <m/>
    <m/>
    <m/>
    <m/>
  </r>
  <r>
    <x v="152"/>
    <m/>
    <m/>
    <m/>
    <m/>
    <m/>
  </r>
  <r>
    <x v="152"/>
    <m/>
    <m/>
    <m/>
    <m/>
    <m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66">
  <r>
    <x v="0"/>
    <n v="0.28636722142037929"/>
    <n v="0.32726925065297591"/>
    <n v="0.55419527671260882"/>
    <n v="0.3796778304999181"/>
    <n v="0.15826162249051692"/>
  </r>
  <r>
    <x v="1"/>
    <n v="0.36088125661949139"/>
    <n v="0.35676749448389383"/>
    <n v="0.69440350763846626"/>
    <n v="0.3829569495922191"/>
    <n v="0.1631663859445035"/>
  </r>
  <r>
    <x v="2"/>
    <n v="0.36455237193707052"/>
    <n v="0.40850129686208364"/>
    <n v="0.78165294316610801"/>
    <n v="0.44532368248551901"/>
    <n v="0.16957359008678191"/>
  </r>
  <r>
    <x v="3"/>
    <n v="0.3738369242970217"/>
    <n v="0.4211768552252077"/>
    <n v="0.72040288722059265"/>
    <n v="0.49256441848524529"/>
    <n v="0.17253974693383639"/>
  </r>
  <r>
    <x v="4"/>
    <n v="0.33647651998694639"/>
    <n v="0.40047390888057366"/>
    <n v="0.60255256355663334"/>
    <n v="0.4519059276724926"/>
    <n v="0.17001030668498951"/>
  </r>
  <r>
    <x v="5"/>
    <n v="0.28799285909987704"/>
    <n v="0.38098724710452331"/>
    <n v="0.62376118795009161"/>
    <n v="0.39125182555042604"/>
    <n v="0.1655509803493169"/>
  </r>
  <r>
    <x v="6"/>
    <n v="0.25897609583491749"/>
    <n v="0.35525158101334769"/>
    <n v="0.61982952969234006"/>
    <n v="0.40841474625752183"/>
    <n v="0.1678731414326439"/>
  </r>
  <r>
    <x v="7"/>
    <n v="0.30206354454342921"/>
    <n v="0.3320546850839613"/>
    <n v="0.60130112446657058"/>
    <n v="0.41074599032855452"/>
    <n v="0.16648627428503748"/>
  </r>
  <r>
    <x v="8"/>
    <n v="0.36081920417106389"/>
    <n v="0.37656429337239478"/>
    <n v="0.7093526930680758"/>
    <n v="0.39486480202173707"/>
    <n v="0.1544544415815797"/>
  </r>
  <r>
    <x v="9"/>
    <n v="0.34088515153768939"/>
    <n v="0.4149725690000029"/>
    <n v="0.7727560581083639"/>
    <n v="0.42166233885837312"/>
    <n v="0.17118988124575948"/>
  </r>
  <r>
    <x v="10"/>
    <n v="0.29357728931589"/>
    <n v="0.39388019697737348"/>
    <n v="0.72234704994377252"/>
    <n v="0.45230013124803442"/>
    <n v="0.18843045212645101"/>
  </r>
  <r>
    <x v="11"/>
    <n v="0.26208468390777023"/>
    <n v="0.34108201533132754"/>
    <n v="0.62039683970619464"/>
    <n v="0.43610489266480429"/>
    <n v="0.17596088852268979"/>
  </r>
  <r>
    <x v="12"/>
    <n v="0.2479711407346471"/>
    <n v="0.28145492674101541"/>
    <n v="0.5439321912630577"/>
    <n v="0.38805368692357389"/>
    <n v="0.16505245633334248"/>
  </r>
  <r>
    <x v="13"/>
    <n v="0.29539817786180533"/>
    <n v="0.29809333215638872"/>
    <n v="0.65353839691980853"/>
    <n v="0.33301708596682811"/>
    <n v="0.1505988228046678"/>
  </r>
  <r>
    <x v="14"/>
    <n v="0.28356880272712459"/>
    <n v="0.34485676904234247"/>
    <n v="0.63731289204919994"/>
    <n v="0.37097799651600588"/>
    <n v="0.1585429945415876"/>
  </r>
  <r>
    <x v="15"/>
    <n v="0.29709991245331663"/>
    <n v="0.36300496008540012"/>
    <n v="0.60678633874390198"/>
    <n v="0.37381602804734265"/>
    <n v="0.1615816749415607"/>
  </r>
  <r>
    <x v="16"/>
    <n v="0.37098602430925859"/>
    <n v="0.34985375390179929"/>
    <n v="0.63511495243438587"/>
    <n v="0.3421725820710263"/>
    <n v="0.1614738214719473"/>
  </r>
  <r>
    <x v="17"/>
    <n v="0.38002092380891034"/>
    <n v="0.4223090328570504"/>
    <n v="0.79840179261410282"/>
    <n v="0.34773951694454081"/>
    <n v="0.17094936316584261"/>
  </r>
  <r>
    <x v="18"/>
    <n v="0.35320006710216673"/>
    <n v="0.4221859794372585"/>
    <n v="0.87932466696234413"/>
    <n v="0.39110375895383809"/>
    <n v="0.16381574296838111"/>
  </r>
  <r>
    <x v="19"/>
    <n v="0.36706787004462121"/>
    <n v="0.40025502892097398"/>
    <n v="0.93426663093399442"/>
    <n v="0.40898909267013772"/>
    <n v="0.14986484571739489"/>
  </r>
  <r>
    <x v="20"/>
    <n v="0.3633520527175142"/>
    <n v="0.4451305221556402"/>
    <n v="0.93234850259581403"/>
    <n v="0.40724939766153001"/>
    <n v="0.16424009298407402"/>
  </r>
  <r>
    <x v="21"/>
    <n v="0.37071352489804088"/>
    <n v="0.43761163488910487"/>
    <n v="0.92579322461120339"/>
    <n v="0.42416770109516067"/>
    <n v="0.16955921462495852"/>
  </r>
  <r>
    <x v="22"/>
    <n v="0.4045782988882356"/>
    <n v="0.4243436532107947"/>
    <n v="0.94415607175444249"/>
    <n v="0.4430669999273375"/>
    <n v="0.13650469111384139"/>
  </r>
  <r>
    <x v="23"/>
    <n v="0.37302087349680196"/>
    <n v="0.43857971255350336"/>
    <n v="0.94699357021839081"/>
    <n v="0.42100850860620082"/>
    <n v="0.13131106720233318"/>
  </r>
  <r>
    <x v="24"/>
    <n v="0.28018123913341902"/>
    <n v="0.39813077177605283"/>
    <n v="0.89522219882537768"/>
    <n v="0.43614672502220442"/>
    <n v="0.13204705935976449"/>
  </r>
  <r>
    <x v="25"/>
    <n v="0.27540070401257838"/>
    <n v="0.32722285842099635"/>
    <n v="0.67116801092824996"/>
    <n v="0.42831865985389878"/>
    <n v="0.1414135694901916"/>
  </r>
  <r>
    <x v="26"/>
    <n v="0.32927554370360373"/>
    <n v="0.33765426749168476"/>
    <n v="0.6064959712042397"/>
    <n v="0.40022812981686257"/>
    <n v="0.14336817006150421"/>
  </r>
  <r>
    <x v="27"/>
    <n v="0.37406766967551236"/>
    <n v="0.38088615969602713"/>
    <n v="0.7059502917117837"/>
    <n v="0.37597035972356041"/>
    <n v="0.1429867949184046"/>
  </r>
  <r>
    <x v="28"/>
    <n v="0.37917414006383887"/>
    <n v="0.40689372789270112"/>
    <n v="0.76580695591574632"/>
    <n v="0.41405672300491142"/>
    <n v="0.14519981368338508"/>
  </r>
  <r>
    <x v="29"/>
    <n v="0.40343423984031118"/>
    <n v="0.4100705988050235"/>
    <n v="0.79756596788535972"/>
    <n v="0.42784241314361821"/>
    <n v="0.14461561583365221"/>
  </r>
  <r>
    <x v="30"/>
    <n v="0.43216301487610731"/>
    <n v="0.40895045062667573"/>
    <n v="0.80790462818300635"/>
    <n v="0.41180179595671768"/>
    <n v="0.1212460352063001"/>
  </r>
  <r>
    <x v="31"/>
    <n v="0.40595652873861199"/>
    <n v="0.36134633317877751"/>
    <n v="0.75973857945622647"/>
    <n v="0.34288244382297101"/>
    <n v="0.139265372424665"/>
  </r>
  <r>
    <x v="32"/>
    <n v="0.40292676787843962"/>
    <n v="0.38981371278962107"/>
    <n v="0.7376416791071041"/>
    <n v="0.32122098550133332"/>
    <n v="0.1669202359822729"/>
  </r>
  <r>
    <x v="33"/>
    <n v="0.39346478929793355"/>
    <n v="0.41145366656974353"/>
    <n v="0.75141710443666454"/>
    <n v="0.35097359838770881"/>
    <n v="0.17851760114026111"/>
  </r>
  <r>
    <x v="34"/>
    <n v="0.31529051086991999"/>
    <n v="0.42424076476707751"/>
    <n v="0.77365473320864986"/>
    <n v="0.3671365515161471"/>
    <n v="0.17283089130746232"/>
  </r>
  <r>
    <x v="35"/>
    <n v="0.33952834761960371"/>
    <n v="0.3806898071546202"/>
    <n v="0.7493499933045733"/>
    <n v="0.37563430077376148"/>
    <n v="0.14751975197936967"/>
  </r>
  <r>
    <x v="36"/>
    <n v="0.30028173737920294"/>
    <n v="0.33527984549937823"/>
    <n v="0.7324884749855014"/>
    <n v="0.36852861477399435"/>
    <n v="0.1419800087392101"/>
  </r>
  <r>
    <x v="37"/>
    <n v="0.31390620923624779"/>
    <n v="0.32625925442874981"/>
    <n v="0.67196848261128639"/>
    <n v="0.37476077295565724"/>
    <n v="0.1434128471006833"/>
  </r>
  <r>
    <x v="38"/>
    <n v="0.27767765491267088"/>
    <n v="0.31549443401239147"/>
    <n v="0.57545453316619166"/>
    <n v="0.36283564190496692"/>
    <n v="0.1474354092432108"/>
  </r>
  <r>
    <x v="39"/>
    <n v="0.30027524983789422"/>
    <n v="0.288750014854251"/>
    <n v="0.5147208832543082"/>
    <n v="0.36019661224923499"/>
    <n v="0.1446149920179782"/>
  </r>
  <r>
    <x v="40"/>
    <n v="0.3375826146470492"/>
    <n v="0.30394279206107649"/>
    <n v="0.53364760025299462"/>
    <n v="0.32401870812295719"/>
    <n v="0.1350014433707053"/>
  </r>
  <r>
    <x v="41"/>
    <n v="0.33932778044152057"/>
    <n v="0.35465483300975476"/>
    <n v="0.64079421705140283"/>
    <n v="0.32731737963970398"/>
    <n v="0.13720720389098762"/>
  </r>
  <r>
    <x v="42"/>
    <n v="0.31275260153594175"/>
    <n v="0.38678765853703079"/>
    <n v="0.67681982912351923"/>
    <n v="0.36152907389717265"/>
    <n v="0.1492502124813278"/>
  </r>
  <r>
    <x v="43"/>
    <n v="0.28218823190209807"/>
    <n v="0.38904244820423006"/>
    <n v="0.64055503598277708"/>
    <n v="0.38116670511544948"/>
    <n v="0.14914016104481351"/>
  </r>
  <r>
    <x v="44"/>
    <n v="0.31450250844545541"/>
    <n v="0.34826589840344357"/>
    <n v="0.61852279995319659"/>
    <n v="0.35431521163975627"/>
    <n v="0.14603519485229752"/>
  </r>
  <r>
    <x v="45"/>
    <n v="0.30629203911530406"/>
    <n v="0.32372641235731958"/>
    <n v="0.57388316872078782"/>
    <n v="0.33414382805577009"/>
    <n v="0.1444482259974228"/>
  </r>
  <r>
    <x v="46"/>
    <n v="0.261388896583787"/>
    <n v="0.31594818357361421"/>
    <n v="0.54172253048064756"/>
    <n v="0.34163749154493639"/>
    <n v="0.13901165229509188"/>
  </r>
  <r>
    <x v="47"/>
    <n v="0.261944568930355"/>
    <n v="0.2914166459108064"/>
    <n v="0.54001144682393576"/>
    <n v="0.3360954482912813"/>
    <n v="0.1446372024144191"/>
  </r>
  <r>
    <x v="48"/>
    <n v="0.28792905645146971"/>
    <n v="0.30557649568765155"/>
    <n v="0.5335291823981072"/>
    <n v="0.33369433632969869"/>
    <n v="0.14429396901399999"/>
  </r>
  <r>
    <x v="49"/>
    <n v="0.3022273109616877"/>
    <n v="0.32792409117942239"/>
    <n v="0.55036613019179503"/>
    <n v="0.3434584544915622"/>
    <n v="0.1453898295353401"/>
  </r>
  <r>
    <x v="50"/>
    <n v="0.26752433344300081"/>
    <n v="0.33307187334997806"/>
    <n v="0.55910864783122038"/>
    <n v="0.34747661127413659"/>
    <n v="0.14473116425791782"/>
  </r>
  <r>
    <x v="51"/>
    <n v="0.24608955288235462"/>
    <n v="0.31101713836393363"/>
    <n v="0.50045676054627275"/>
    <n v="0.33546944515528671"/>
    <n v="0.13890853078743792"/>
  </r>
  <r>
    <x v="52"/>
    <n v="0.27296962264078889"/>
    <n v="0.28080489227419997"/>
    <n v="0.52101727022552013"/>
    <n v="0.29268697924097936"/>
    <n v="0.12663091162680182"/>
  </r>
  <r>
    <x v="53"/>
    <n v="0.26238064459394672"/>
    <n v="0.27916470298371648"/>
    <n v="0.66858756612336967"/>
    <n v="0.38091095530112079"/>
    <n v="0.1250488059371061"/>
  </r>
  <r>
    <x v="54"/>
    <n v="0.28895737824307838"/>
    <n v="0.30521126496382311"/>
    <n v="0.61895373539105414"/>
    <n v="0.39313979624782119"/>
    <n v="0.1253099788507934"/>
  </r>
  <r>
    <x v="55"/>
    <n v="0.28037825929429772"/>
    <n v="0.28801598716920973"/>
    <n v="0.53908473639845689"/>
    <n v="0.34563816904526073"/>
    <n v="0.12710805213072451"/>
  </r>
  <r>
    <x v="56"/>
    <n v="0.26849400209979346"/>
    <n v="0.26590881280680601"/>
    <n v="0.50059302238471171"/>
    <n v="0.29707062531844297"/>
    <n v="0.1204685463595174"/>
  </r>
  <r>
    <x v="57"/>
    <n v="0.2802769778096153"/>
    <n v="0.25452412529913832"/>
    <n v="0.4674956672126756"/>
    <n v="0.25824341035016529"/>
    <n v="0.1195726992528682"/>
  </r>
  <r>
    <x v="58"/>
    <n v="0.29502050659484541"/>
    <n v="0.26006872679100029"/>
    <n v="0.4541411340485263"/>
    <n v="0.27866582326359979"/>
    <n v="0.1214961435004715"/>
  </r>
  <r>
    <x v="59"/>
    <m/>
    <m/>
    <m/>
    <m/>
    <m/>
  </r>
  <r>
    <x v="60"/>
    <n v="0.27333397469722631"/>
    <n v="0.261722390845539"/>
    <n v="0.52396626468288021"/>
    <n v="0.27635573587297518"/>
    <n v="0.1176509957874685"/>
  </r>
  <r>
    <x v="61"/>
    <n v="0.2495111117432777"/>
    <n v="0.26221466180102371"/>
    <n v="0.53968703891713743"/>
    <n v="0.27373748799762043"/>
    <n v="0.1085440523697342"/>
  </r>
  <r>
    <x v="62"/>
    <n v="0.26119438125607181"/>
    <n v="0.22924869259220421"/>
    <n v="0.40666388266604958"/>
    <n v="0.27026200576359083"/>
    <n v="0.10324470085531451"/>
  </r>
  <r>
    <x v="63"/>
    <n v="0.30921505741382532"/>
    <n v="0.269224006677031"/>
    <n v="0.4395782411727262"/>
    <n v="0.27949573271739053"/>
    <n v="0.102453970728152"/>
  </r>
  <r>
    <x v="64"/>
    <n v="0.29863464538700757"/>
    <n v="0.27737199697449266"/>
    <n v="0.55920448004921897"/>
    <n v="0.26310984076496141"/>
    <n v="0.1080130496172052"/>
  </r>
  <r>
    <x v="65"/>
    <n v="0.25279162323483639"/>
    <n v="0.24291464919270969"/>
    <n v="0.46688668612554207"/>
    <n v="0.27024171014274651"/>
    <n v="0.1130665633429771"/>
  </r>
  <r>
    <x v="66"/>
    <n v="0.29322603393032737"/>
    <n v="0.26884900748327722"/>
    <n v="0.41799358654052859"/>
    <n v="0.22055996017738472"/>
    <n v="0.12996935140798102"/>
  </r>
  <r>
    <x v="67"/>
    <n v="0.3084922744008195"/>
    <n v="0.28451990701865559"/>
    <n v="0.50645686695395131"/>
    <n v="0.23027176146415829"/>
    <n v="0.12766951368668911"/>
  </r>
  <r>
    <x v="68"/>
    <n v="0.28339418017973811"/>
    <n v="0.23897839333523002"/>
    <n v="0.4733287828954777"/>
    <n v="0.24353158562567889"/>
    <n v="0.11297188859209539"/>
  </r>
  <r>
    <x v="69"/>
    <n v="0.32336752567610622"/>
    <n v="0.23231577121551311"/>
    <n v="0.50616200860458294"/>
    <n v="0.2372796838602842"/>
    <n v="9.9634078386218308E-2"/>
  </r>
  <r>
    <x v="70"/>
    <n v="0.30756798217393838"/>
    <n v="0.31661005973031425"/>
    <n v="0.64780052364012031"/>
    <n v="0.2555070105477894"/>
    <n v="0.1029622434645306"/>
  </r>
  <r>
    <x v="71"/>
    <n v="0.29771391430046495"/>
    <n v="0.31065074180453861"/>
    <n v="0.57163219487101846"/>
    <n v="0.32436417573804432"/>
    <n v="0.10742822648629299"/>
  </r>
  <r>
    <x v="72"/>
    <n v="0.2780555207616211"/>
    <n v="0.30641400783810852"/>
    <n v="0.55637317279297371"/>
    <n v="0.32486730549814441"/>
    <n v="0.11961579836780151"/>
  </r>
  <r>
    <x v="73"/>
    <n v="0.25578974306760099"/>
    <n v="0.28289862127232984"/>
    <n v="0.56457466736740647"/>
    <n v="0.30614417037159802"/>
    <n v="0.1241558455498534"/>
  </r>
  <r>
    <x v="74"/>
    <n v="0.24361124375307239"/>
    <n v="0.22809687259318531"/>
    <n v="0.47283553651290539"/>
    <n v="0.25097747169337492"/>
    <n v="0.1064796112258293"/>
  </r>
  <r>
    <x v="75"/>
    <n v="0.26391214005690999"/>
    <n v="0.22886416615202329"/>
    <n v="0.44078992853806642"/>
    <n v="0.22072109796751579"/>
    <n v="9.9364573772941653E-2"/>
  </r>
  <r>
    <x v="76"/>
    <n v="0.31394548546249829"/>
    <n v="0.29193023526512057"/>
    <n v="0.48564411270535141"/>
    <n v="0.24497238769668558"/>
    <n v="0.1049067086419293"/>
  </r>
  <r>
    <x v="77"/>
    <n v="0.29846757919102657"/>
    <n v="0.3219867079797451"/>
    <n v="0.61124134250323181"/>
    <n v="0.26847181234419859"/>
    <n v="0.12559718352161781"/>
  </r>
  <r>
    <x v="78"/>
    <n v="0.25920889322741869"/>
    <n v="0.31880923869959582"/>
    <n v="0.62761043636307368"/>
    <n v="0.30609346789687286"/>
    <n v="0.12866972903203672"/>
  </r>
  <r>
    <x v="79"/>
    <n v="0.23407023306572311"/>
    <n v="0.29993906623281702"/>
    <n v="0.55308593172171716"/>
    <n v="0.3022608532232956"/>
    <n v="0.1348934892015991"/>
  </r>
  <r>
    <x v="80"/>
    <n v="0.22990544295978901"/>
    <n v="0.27717808161539054"/>
    <n v="0.44726574806019831"/>
    <n v="0.2729725245556342"/>
    <n v="0.13282830992871589"/>
  </r>
  <r>
    <x v="81"/>
    <n v="0.24137417075394602"/>
    <n v="0.25595742418639467"/>
    <n v="0.39241570366302148"/>
    <n v="0.23627779888794589"/>
    <n v="0.1204754490923834"/>
  </r>
  <r>
    <x v="82"/>
    <n v="0.27407197080859408"/>
    <n v="0.25105731449510599"/>
    <n v="0.43664234822428816"/>
    <n v="0.2071383205687774"/>
    <n v="0.1063517838049792"/>
  </r>
  <r>
    <x v="83"/>
    <n v="0.28657546887332919"/>
    <n v="0.25734052379553457"/>
    <n v="0.4967715020605683"/>
    <n v="0.1902362385383615"/>
    <n v="9.8567648886916104E-2"/>
  </r>
  <r>
    <x v="84"/>
    <n v="0.281881848881119"/>
    <n v="0.29005720614955949"/>
    <n v="0.58296499712742089"/>
    <n v="0.21054702994907148"/>
    <n v="0.1014164836704709"/>
  </r>
  <r>
    <x v="85"/>
    <n v="0.28749518301752103"/>
    <n v="0.299488966902346"/>
    <n v="0.57562407448963138"/>
    <n v="0.2738808051522299"/>
    <n v="0.1096315530476191"/>
  </r>
  <r>
    <x v="86"/>
    <n v="0.26467140651857979"/>
    <n v="0.28876310181088249"/>
    <n v="0.52065808033370831"/>
    <n v="0.28644008243811958"/>
    <n v="0.11757691532304079"/>
  </r>
  <r>
    <x v="87"/>
    <n v="0.26508392918488327"/>
    <n v="0.27262810562214002"/>
    <n v="0.45104705533210959"/>
    <n v="0.27708080779201666"/>
    <n v="0.1193280142517516"/>
  </r>
  <r>
    <x v="88"/>
    <n v="0.26432301081182408"/>
    <n v="0.24402143946985469"/>
    <n v="0.39436135517490312"/>
    <n v="0.25493735106952664"/>
    <n v="0.1177602571678337"/>
  </r>
  <r>
    <x v="89"/>
    <n v="0.2639394187309963"/>
    <n v="0.22274510217570051"/>
    <n v="0.3602103231855785"/>
    <n v="0.23958726561551391"/>
    <n v="0.11356522604288161"/>
  </r>
  <r>
    <x v="90"/>
    <n v="0.2846175977514428"/>
    <n v="0.21847694393999689"/>
    <n v="0.43384142599460451"/>
    <n v="0.2217473404757038"/>
    <n v="0.1167801250426254"/>
  </r>
  <r>
    <x v="91"/>
    <n v="0.29561756525338723"/>
    <n v="0.21421938664678147"/>
    <n v="0.47705367627054934"/>
    <n v="0.1987652201415685"/>
    <n v="0.1117458365213721"/>
  </r>
  <r>
    <x v="92"/>
    <n v="0.32532580878890971"/>
    <n v="0.24365950129874861"/>
    <n v="0.37693174011139091"/>
    <n v="0.19953169746836361"/>
    <n v="0.1097346241210531"/>
  </r>
  <r>
    <x v="93"/>
    <n v="0.35100736472602156"/>
    <n v="0.33947115371705017"/>
    <n v="0.41708799460259055"/>
    <n v="0.23708237515962541"/>
    <n v="0.1211594888460993"/>
  </r>
  <r>
    <x v="94"/>
    <n v="0.3285545264914615"/>
    <n v="0.34388425420590818"/>
    <n v="0.51990681026780472"/>
    <n v="0.2548179959636131"/>
    <n v="0.1380775339382857"/>
  </r>
  <r>
    <x v="95"/>
    <n v="0.2729097071061326"/>
    <n v="0.2990061963743767"/>
    <n v="0.50684444718999322"/>
    <n v="0.26947503492405239"/>
    <n v="0.1425561347931911"/>
  </r>
  <r>
    <x v="96"/>
    <n v="0.28396322468598773"/>
    <n v="0.27654187354725124"/>
    <n v="0.3621404272623307"/>
    <n v="0.24796459149848782"/>
    <n v="0.14327382721634502"/>
  </r>
  <r>
    <x v="97"/>
    <n v="0.26383566134416991"/>
    <n v="0.26856846230820625"/>
    <n v="0.31222457026137501"/>
    <n v="0.26205523104573131"/>
    <n v="0.1317058325035923"/>
  </r>
  <r>
    <x v="98"/>
    <n v="0.2571656918345317"/>
    <n v="0.25704681701967547"/>
    <n v="0.34753295060430389"/>
    <n v="0.25518510269290112"/>
    <n v="0.112380711575188"/>
  </r>
  <r>
    <x v="99"/>
    <n v="0.2781374273937533"/>
    <n v="0.25600788614325104"/>
    <n v="0.43495642423235686"/>
    <n v="0.22821782768917812"/>
    <n v="0.12339378910244869"/>
  </r>
  <r>
    <x v="100"/>
    <n v="0.30731709480655678"/>
    <n v="0.26099413984504427"/>
    <n v="0.51624735628669249"/>
    <n v="0.23265667430871861"/>
    <n v="0.12405566545619649"/>
  </r>
  <r>
    <x v="101"/>
    <n v="0.31807943021926888"/>
    <n v="0.27498824459144722"/>
    <n v="0.5817234580164512"/>
    <n v="0.25200323096079463"/>
    <n v="0.119848201043701"/>
  </r>
  <r>
    <x v="102"/>
    <n v="0.31901221515595019"/>
    <n v="0.30095581349475681"/>
    <n v="0.64134127712753453"/>
    <n v="0.24894279277269352"/>
    <n v="0.1136043150562666"/>
  </r>
  <r>
    <x v="103"/>
    <n v="0.3301774918158063"/>
    <n v="0.32656283609611342"/>
    <n v="0.6657307250592146"/>
    <n v="0.26513771925572821"/>
    <n v="0.1019129326876516"/>
  </r>
  <r>
    <x v="104"/>
    <n v="0.33043519863813953"/>
    <n v="0.33926916245007943"/>
    <n v="0.61084839444597583"/>
    <n v="0.2875124640444966"/>
    <n v="8.3703851608862526E-2"/>
  </r>
  <r>
    <x v="105"/>
    <n v="0.27848648242123852"/>
    <n v="0.26598531750379528"/>
    <n v="0.4501056960118196"/>
    <n v="0.24257200658213549"/>
    <n v="8.6488919914342835E-2"/>
  </r>
  <r>
    <x v="106"/>
    <n v="0.25299336906802639"/>
    <n v="0.23635124602396931"/>
    <n v="0.38918212982352179"/>
    <n v="0.22557986581046299"/>
    <n v="9.4848318935364967E-2"/>
  </r>
  <r>
    <x v="107"/>
    <n v="0.23489312711110388"/>
    <n v="0.2073990907833709"/>
    <n v="0.31928098468142757"/>
    <n v="0.20346215507501922"/>
    <n v="9.1834141833539315E-2"/>
  </r>
  <r>
    <x v="108"/>
    <n v="0.20453247910190772"/>
    <n v="0.1492738723497509"/>
    <n v="0.24041119022117188"/>
    <n v="0.1864792427746878"/>
    <n v="0.10884428949356549"/>
  </r>
  <r>
    <x v="109"/>
    <n v="0.1811145064226769"/>
    <n v="0.1262015565292387"/>
    <n v="0.19364148543427609"/>
    <n v="0.17945230418846692"/>
    <n v="0.10646106300881521"/>
  </r>
  <r>
    <x v="110"/>
    <n v="0.17155128555521651"/>
    <n v="0.1257499429727508"/>
    <n v="0.2041557307007644"/>
    <n v="0.16365939988918712"/>
    <n v="9.727527331268998E-2"/>
  </r>
  <r>
    <x v="111"/>
    <n v="0.17056019916160989"/>
    <n v="0.14548521492308542"/>
    <n v="0.2108796506819639"/>
    <n v="0.15135449205951901"/>
    <n v="0.1088919349161129"/>
  </r>
  <r>
    <x v="112"/>
    <n v="0.16804966561080889"/>
    <n v="0.129318235832382"/>
    <n v="0.186092818231194"/>
    <n v="0.16448987128961431"/>
    <n v="0.10062299015422679"/>
  </r>
  <r>
    <x v="113"/>
    <n v="0.18534398203822097"/>
    <n v="0.14959107356292101"/>
    <n v="0.19652577765622892"/>
    <n v="0.18130458689454967"/>
    <n v="0.1157671921862129"/>
  </r>
  <r>
    <x v="114"/>
    <n v="0.21786055190661691"/>
    <n v="0.19218904858776689"/>
    <n v="0.14338920214711048"/>
    <n v="0.14653289753040361"/>
    <n v="0.1178231651577744"/>
  </r>
  <r>
    <x v="115"/>
    <n v="0.23410195112625221"/>
    <n v="0.225006923728751"/>
    <n v="0.18750409468733151"/>
    <n v="0.14159060848908062"/>
    <n v="0.10865915463669611"/>
  </r>
  <r>
    <x v="116"/>
    <n v="0.24687215223609169"/>
    <n v="0.23889214974058379"/>
    <n v="0.33566057822459194"/>
    <n v="0.1577331062528082"/>
    <n v="0.10602261273748939"/>
  </r>
  <r>
    <x v="117"/>
    <n v="0.27026540985911651"/>
    <n v="0.24637289538640411"/>
    <n v="0.40863234249070673"/>
    <n v="0.17870546250372188"/>
    <n v="9.4656220277599804E-2"/>
  </r>
  <r>
    <x v="118"/>
    <n v="0.25131690564475551"/>
    <n v="0.27103444101837076"/>
    <n v="0.47175999439372951"/>
    <n v="0.21621470874316309"/>
    <n v="8.5182709437921528E-2"/>
  </r>
  <r>
    <x v="119"/>
    <n v="0.25059308094865029"/>
    <n v="0.25303482244217657"/>
    <n v="0.4515265773741397"/>
    <n v="0.25125839392152938"/>
    <n v="8.1779271876238346E-2"/>
  </r>
  <r>
    <x v="120"/>
    <n v="0.23748261178329269"/>
    <n v="0.2234318877431431"/>
    <n v="0.36145225816562204"/>
    <n v="0.21110115146433911"/>
    <n v="7.8963631595969155E-2"/>
  </r>
  <r>
    <x v="121"/>
    <n v="0.22175606987710508"/>
    <n v="0.20301822695812022"/>
    <n v="0.34778183324325446"/>
    <n v="0.18294154814095259"/>
    <n v="7.8526015780543842E-2"/>
  </r>
  <r>
    <x v="122"/>
    <n v="0.23855660291045958"/>
    <n v="0.2203290189092324"/>
    <n v="0.36310611121682401"/>
    <n v="0.1782885007459683"/>
    <n v="8.0954653970943466E-2"/>
  </r>
  <r>
    <x v="123"/>
    <n v="0.27315615821651906"/>
    <n v="0.23237347091238789"/>
    <n v="0.44739864764664128"/>
    <n v="0.18375594018915661"/>
    <n v="9.7270444876365894E-2"/>
  </r>
  <r>
    <x v="124"/>
    <n v="0.29646080048264278"/>
    <n v="0.29390221063447464"/>
    <n v="0.58225717973063595"/>
    <n v="0.19622329294943"/>
    <n v="9.2349512753477289E-2"/>
  </r>
  <r>
    <x v="125"/>
    <n v="0.28590147869652283"/>
    <n v="0.31411714640892818"/>
    <n v="0.57372505641661253"/>
    <n v="0.26029204692970559"/>
    <n v="9.2093469163904429E-2"/>
  </r>
  <r>
    <x v="126"/>
    <n v="0.279396390026381"/>
    <n v="0.28809960663982292"/>
    <n v="0.53473427136667084"/>
    <n v="0.2595831769796238"/>
    <n v="8.513763475704117E-2"/>
  </r>
  <r>
    <x v="127"/>
    <n v="0.26091189638602202"/>
    <n v="0.23072962012560139"/>
    <n v="0.47777057829813441"/>
    <n v="0.23315741750395699"/>
    <n v="7.6206316351950923E-2"/>
  </r>
  <r>
    <x v="128"/>
    <n v="0.25606940222550334"/>
    <n v="0.21481794899294049"/>
    <n v="0.39923885964130368"/>
    <n v="0.22425695518704358"/>
    <n v="7.1534190061518801E-2"/>
  </r>
  <r>
    <x v="129"/>
    <n v="0.2636412830852447"/>
    <n v="0.2107871723617209"/>
    <n v="0.33591898770632028"/>
    <n v="0.18029141886009381"/>
    <n v="7.5543150366130449E-2"/>
  </r>
  <r>
    <x v="130"/>
    <n v="0.26293848649142831"/>
    <n v="0.190088480471269"/>
    <n v="0.34551765769768128"/>
    <n v="0.14825826213632812"/>
    <n v="6.3467056209111805E-2"/>
  </r>
  <r>
    <x v="131"/>
    <n v="0.24959619550861029"/>
    <n v="0.2024916899664381"/>
    <n v="0.39711837517154747"/>
    <n v="0.1544690715869787"/>
    <n v="6.9840067295081368E-2"/>
  </r>
  <r>
    <x v="132"/>
    <n v="0.24156062475734799"/>
    <n v="0.22707915532142009"/>
    <n v="0.4377669466325233"/>
    <n v="0.1972109640233673"/>
    <n v="6.9888117166850547E-2"/>
  </r>
  <r>
    <x v="133"/>
    <n v="0.21279357358015519"/>
    <n v="0.20593955059256211"/>
    <n v="0.4158888114352895"/>
    <n v="0.18564662207244351"/>
    <n v="6.8846644056764147E-2"/>
  </r>
  <r>
    <x v="134"/>
    <n v="0.19322404204461219"/>
    <n v="0.18842833933456021"/>
    <n v="0.43286492285931227"/>
    <n v="0.20855029026312538"/>
    <n v="6.6066402941750993E-2"/>
  </r>
  <r>
    <x v="135"/>
    <n v="0.1898077790188929"/>
    <n v="0.19717157432327551"/>
    <n v="0.43006665523005611"/>
    <n v="0.25453406199036649"/>
    <n v="6.7737068592024385E-2"/>
  </r>
  <r>
    <x v="136"/>
    <n v="0.2091001438876115"/>
    <n v="0.19849073333284992"/>
    <n v="0.42041347116448952"/>
    <n v="0.2053142958853372"/>
    <n v="7.175449038974592E-2"/>
  </r>
  <r>
    <x v="137"/>
    <n v="0.2134892161313971"/>
    <n v="0.19889605554377801"/>
    <n v="0.31502841075889515"/>
    <n v="0.17958036289955781"/>
    <n v="9.3438733442405913E-2"/>
  </r>
  <r>
    <x v="138"/>
    <n v="0.208938804810057"/>
    <n v="0.19164905335430629"/>
    <n v="0.1954771104566235"/>
    <n v="0.17988179934465212"/>
    <n v="9.6291418272256402E-2"/>
  </r>
  <r>
    <x v="139"/>
    <n v="0.2008300570203799"/>
    <n v="0.192953570342458"/>
    <n v="0.16013054518637199"/>
    <n v="0.18023409553722808"/>
    <n v="9.2285512596369051E-2"/>
  </r>
  <r>
    <x v="140"/>
    <n v="0.1891508263098787"/>
    <n v="0.18256823242422029"/>
    <n v="0.21180670274555491"/>
    <n v="0.17581200849950709"/>
    <n v="8.2246898724396028E-2"/>
  </r>
  <r>
    <x v="141"/>
    <n v="0.19477777275461552"/>
    <n v="0.16257902141130179"/>
    <n v="0.26080066335486152"/>
    <n v="0.13946704978647559"/>
    <n v="7.2375897973344094E-2"/>
  </r>
  <r>
    <x v="142"/>
    <n v="0.19011012254001222"/>
    <n v="0.14504949109594281"/>
    <n v="0.2956299085418827"/>
    <n v="0.12479623284580439"/>
    <n v="6.5286697333160698E-2"/>
  </r>
  <r>
    <x v="143"/>
    <n v="0.17502823207391299"/>
    <n v="0.1245142033305208"/>
    <n v="0.23439921808169159"/>
    <n v="0.11698400415442249"/>
    <n v="6.4102050748615913E-2"/>
  </r>
  <r>
    <x v="144"/>
    <n v="0.17024814768314078"/>
    <n v="0.12741432360367269"/>
    <n v="0.15713690640504291"/>
    <n v="0.1102501046612695"/>
    <n v="7.4409191550276782E-2"/>
  </r>
  <r>
    <x v="145"/>
    <n v="0.1591917769778729"/>
    <n v="0.13574535836499871"/>
    <n v="0.23627146534726789"/>
    <n v="0.1103993233410711"/>
    <n v="7.1667480318997723E-2"/>
  </r>
  <r>
    <x v="146"/>
    <n v="0.1582320155271672"/>
    <n v="0.139846714515802"/>
    <n v="0.17112998862082771"/>
    <n v="0.12079297990641921"/>
    <n v="6.7646346007015218E-2"/>
  </r>
  <r>
    <x v="147"/>
    <n v="0.2040313095740115"/>
    <n v="0.13726763876151138"/>
    <n v="0.1767957701781189"/>
    <n v="0.13460344975235469"/>
    <n v="6.5797788142204799E-2"/>
  </r>
  <r>
    <x v="148"/>
    <n v="0.2210554010458316"/>
    <n v="0.18473521560656953"/>
    <n v="0.2885686322630252"/>
    <n v="0.1275596096268381"/>
    <n v="7.1140722793577707E-2"/>
  </r>
  <r>
    <x v="149"/>
    <n v="0.2205966636969659"/>
    <n v="0.17505611005355201"/>
    <n v="0.31656332711544438"/>
    <n v="0.14200902610259009"/>
    <n v="6.89733930808267E-2"/>
  </r>
  <r>
    <x v="150"/>
    <n v="0.13387526342552031"/>
    <n v="0.1286252273184339"/>
    <n v="0.20452015219611011"/>
    <n v="0.13239213858478061"/>
    <n v="6.1186389302850447E-2"/>
  </r>
  <r>
    <x v="151"/>
    <n v="0.14548100369375971"/>
    <n v="9.9855847831838207E-2"/>
    <n v="9.6752814323963529E-2"/>
    <n v="0.11244818848860329"/>
    <n v="5.7620507214725177E-2"/>
  </r>
  <r>
    <x v="152"/>
    <n v="0.12982109799824681"/>
    <n v="8.9694613641711371E-2"/>
    <n v="7.9019680601549167E-2"/>
    <n v="9.9323091962640317E-2"/>
    <n v="5.89364936267315E-2"/>
  </r>
  <r>
    <x v="153"/>
    <n v="0.1312878156637875"/>
    <n v="9.0044612973560284E-2"/>
    <n v="7.3305494263931292E-2"/>
    <n v="9.1854753519274412E-2"/>
    <n v="5.9521421001486843E-2"/>
  </r>
  <r>
    <x v="154"/>
    <n v="0.1766159854166498"/>
    <n v="0.10242125824882081"/>
    <n v="7.4187243990580229E-2"/>
    <n v="8.5409796001166216E-2"/>
    <n v="6.0340910351093111E-2"/>
  </r>
  <r>
    <x v="155"/>
    <n v="0.19621529851917369"/>
    <n v="9.9966214995588568E-2"/>
    <n v="7.6754799190092551E-2"/>
    <n v="8.3562193557259551E-2"/>
    <n v="6.2827351423961314E-2"/>
  </r>
  <r>
    <x v="156"/>
    <n v="0.1955862239889361"/>
    <n v="0.15680797010204922"/>
    <n v="7.312248808085528E-2"/>
    <n v="8.2699458428028158E-2"/>
    <n v="7.4724701484741127E-2"/>
  </r>
  <r>
    <x v="157"/>
    <n v="0.1962812120322151"/>
    <n v="0.16113789984773522"/>
    <n v="0.1687860195636974"/>
    <n v="8.9685190590551564E-2"/>
    <n v="7.2920999751496546E-2"/>
  </r>
  <r>
    <x v="158"/>
    <n v="0.20400025900172111"/>
    <n v="0.15708997677025058"/>
    <n v="0.13581450906033932"/>
    <n v="8.7649440936639414E-2"/>
    <n v="7.3736973892678651E-2"/>
  </r>
  <r>
    <x v="159"/>
    <n v="0.2056141868940683"/>
    <n v="0.1496509361407983"/>
    <n v="0.17036563820170181"/>
    <n v="8.2684504719249999E-2"/>
    <n v="6.8261213684194993E-2"/>
  </r>
  <r>
    <x v="160"/>
    <n v="0.19963387918741141"/>
    <n v="0.15065533748941912"/>
    <n v="0.12607490031039709"/>
    <n v="8.4931999574837269E-2"/>
    <n v="6.6971933885056192E-2"/>
  </r>
  <r>
    <x v="161"/>
    <n v="0.22351541152970239"/>
    <n v="0.16743716487571161"/>
    <n v="0.1000401222286265"/>
    <n v="8.5049612570062258E-2"/>
    <n v="6.9701762210094109E-2"/>
  </r>
  <r>
    <x v="162"/>
    <n v="0.22407098802116412"/>
    <n v="0.19866038915809481"/>
    <n v="0.12072006496850349"/>
    <n v="8.6627262742450431E-2"/>
    <n v="8.2139725118831525E-2"/>
  </r>
  <r>
    <x v="163"/>
    <n v="0.2152686211645492"/>
    <n v="0.17655570577527813"/>
    <n v="0.1479504345607465"/>
    <n v="8.5007490487668591E-2"/>
    <n v="7.7649678039436107E-2"/>
  </r>
  <r>
    <x v="164"/>
    <n v="0.2171482905259611"/>
    <n v="0.14039788322970012"/>
    <n v="0.10900380474416101"/>
    <n v="8.502024401468912E-2"/>
    <n v="6.926242542120109E-2"/>
  </r>
  <r>
    <x v="165"/>
    <n v="0.19132350942681811"/>
    <n v="0.11636002829301929"/>
    <n v="7.4170076615830138E-2"/>
    <n v="8.0446662184823312E-2"/>
    <n v="6.778670772488099E-2"/>
  </r>
  <r>
    <x v="166"/>
    <n v="0.18774412446119432"/>
    <n v="0.1216149950363955"/>
    <n v="7.6913154007747689E-2"/>
    <n v="8.0794479034691849E-2"/>
    <n v="6.618005272250603E-2"/>
  </r>
  <r>
    <x v="167"/>
    <n v="0.17959415186092992"/>
    <n v="0.1106927038568271"/>
    <n v="0.10870189985839381"/>
    <n v="8.1537355828554203E-2"/>
    <n v="6.2797447354807828E-2"/>
  </r>
  <r>
    <x v="168"/>
    <n v="0.15584154715547352"/>
    <n v="9.2002615069236876E-2"/>
    <n v="7.4075943159928812E-2"/>
    <n v="8.0488197758122978E-2"/>
    <n v="6.1285120328785039E-2"/>
  </r>
  <r>
    <x v="169"/>
    <n v="0.16653596217124531"/>
    <n v="8.982647513125655E-2"/>
    <n v="7.2987792023380862E-2"/>
    <n v="8.0170285383228859E-2"/>
    <n v="6.0517476800164539E-2"/>
  </r>
  <r>
    <x v="170"/>
    <n v="0.1601355460185146"/>
    <n v="9.216189820376286E-2"/>
    <n v="7.2960340374182364E-2"/>
    <n v="8.051427942507014E-2"/>
    <n v="6.0784924270197861E-2"/>
  </r>
  <r>
    <x v="171"/>
    <n v="0.17884451430790829"/>
    <n v="0.1093629667762582"/>
    <n v="7.8899529753991351E-2"/>
    <n v="8.2030707552551194E-2"/>
    <n v="6.2815958821210008E-2"/>
  </r>
  <r>
    <x v="172"/>
    <n v="0.17864514844684989"/>
    <n v="0.1174357984660024"/>
    <n v="9.8395144756560221E-2"/>
    <n v="8.2734162843617676E-2"/>
    <n v="6.3465621873983205E-2"/>
  </r>
  <r>
    <x v="173"/>
    <n v="0.15583419183296537"/>
    <n v="9.6130295836191676E-2"/>
    <n v="8.8748060921086183E-2"/>
    <n v="8.5425552880364519E-2"/>
    <n v="5.9894928291650808E-2"/>
  </r>
  <r>
    <x v="174"/>
    <n v="0.13681172322242321"/>
    <n v="8.8030782562182108E-2"/>
    <n v="7.4162570831979815E-2"/>
    <n v="8.0985079877287924E-2"/>
    <n v="5.95237886621885E-2"/>
  </r>
  <r>
    <x v="175"/>
    <n v="0.1225555760475143"/>
    <n v="8.9506856425012882E-2"/>
    <n v="7.2958228969485395E-2"/>
    <n v="7.8028155291396839E-2"/>
    <n v="6.0133056429336598E-2"/>
  </r>
  <r>
    <x v="176"/>
    <n v="0.13533407214763268"/>
    <n v="8.8496787882570871E-2"/>
    <n v="7.2955477064431104E-2"/>
    <n v="7.7156395702177374E-2"/>
    <n v="5.9454989267776447E-2"/>
  </r>
  <r>
    <x v="177"/>
    <n v="0.15748676192641409"/>
    <n v="8.8157591351738479E-2"/>
    <n v="7.3088436505366658E-2"/>
    <n v="7.7013768757618256E-2"/>
    <n v="5.89492918075291E-2"/>
  </r>
  <r>
    <x v="178"/>
    <n v="0.14047945305286541"/>
    <n v="8.7668303629064429E-2"/>
    <n v="8.9711242541253802E-2"/>
    <n v="7.7018747536621371E-2"/>
    <n v="5.8867713959883279E-2"/>
  </r>
  <r>
    <x v="179"/>
    <n v="0.12732719173146309"/>
    <n v="8.7357419221496077E-2"/>
    <n v="8.4899334911532065E-2"/>
    <n v="7.711607366810426E-2"/>
    <n v="5.8810179089131318E-2"/>
  </r>
  <r>
    <x v="180"/>
    <n v="0.10617010324998169"/>
    <n v="8.8007269352766371E-2"/>
    <n v="7.3030651475464392E-2"/>
    <n v="7.7319822689452533E-2"/>
    <n v="5.9100481995165891E-2"/>
  </r>
  <r>
    <x v="181"/>
    <n v="0.1209693259146682"/>
    <n v="8.9038083272833662E-2"/>
    <n v="7.2955477064431104E-2"/>
    <n v="7.7242045453031677E-2"/>
    <n v="5.934784857709359E-2"/>
  </r>
  <r>
    <x v="182"/>
    <n v="0.14312708910284289"/>
    <n v="9.0121455631673217E-2"/>
    <n v="7.1912791027537795E-2"/>
    <n v="7.5450290086192862E-2"/>
    <n v="5.7723294943711201E-2"/>
  </r>
  <r>
    <x v="183"/>
    <n v="0.15865957475434561"/>
    <n v="8.891475680616158E-2"/>
    <n v="0.10284344517759131"/>
    <n v="7.5991023454116846E-2"/>
    <n v="5.7414981363542429E-2"/>
  </r>
  <r>
    <x v="184"/>
    <n v="0.14840706815360069"/>
    <n v="8.8086338387732152E-2"/>
    <n v="0.13989453794520071"/>
    <n v="7.7439715840983539E-2"/>
    <n v="5.6828867638934612E-2"/>
  </r>
  <r>
    <x v="185"/>
    <n v="0.1265456966114086"/>
    <n v="8.6870043838480696E-2"/>
    <n v="0.1129224772132528"/>
    <n v="7.7557952290568333E-2"/>
    <n v="5.6808671356100147E-2"/>
  </r>
  <r>
    <x v="186"/>
    <n v="0.11620520069449501"/>
    <n v="8.4811067906470874E-2"/>
    <n v="8.2068765049564993E-2"/>
    <n v="7.5782008918751184E-2"/>
    <n v="5.6851807170935562E-2"/>
  </r>
  <r>
    <x v="187"/>
    <n v="0.13407876963012991"/>
    <n v="8.5027793234241714E-2"/>
    <n v="9.2918437464605222E-2"/>
    <n v="7.6088630079076278E-2"/>
    <n v="5.6849787103426253E-2"/>
  </r>
  <r>
    <x v="188"/>
    <n v="0.15126442177155261"/>
    <n v="8.9360478703411961E-2"/>
    <n v="0.1625703657223648"/>
    <n v="7.6900296125745143E-2"/>
    <n v="5.7011883621321903E-2"/>
  </r>
  <r>
    <x v="189"/>
    <n v="0.1469966216360942"/>
    <n v="9.3080799271950676E-2"/>
    <n v="0.21185372772689892"/>
    <n v="7.7640498509944075E-2"/>
    <n v="5.7213775066723017E-2"/>
  </r>
  <r>
    <x v="190"/>
    <n v="0.12689151557274511"/>
    <n v="9.3816855967967391E-2"/>
    <n v="0.21506081513820721"/>
    <n v="7.8247054430319943E-2"/>
    <n v="5.7493024122599233E-2"/>
  </r>
  <r>
    <x v="191"/>
    <n v="0.1086554664348973"/>
    <n v="8.5901861327510695E-2"/>
    <n v="0.15569449191778778"/>
    <n v="7.8382260392715356E-2"/>
    <n v="5.6854066101240289E-2"/>
  </r>
  <r>
    <x v="192"/>
    <n v="0.1087257806177111"/>
    <n v="8.6630388326881455E-2"/>
    <n v="0.131391145226433"/>
    <n v="8.0756359470410335E-2"/>
    <n v="5.6813801442978859E-2"/>
  </r>
  <r>
    <x v="193"/>
    <n v="0.1147097666749524"/>
    <n v="8.5047994848502811E-2"/>
    <n v="0.11322363965893839"/>
    <n v="7.984041569988945E-2"/>
    <n v="5.6752277330782294E-2"/>
  </r>
  <r>
    <x v="194"/>
    <n v="0.1254490122104617"/>
    <n v="8.7892307280420093E-2"/>
    <n v="0.1306084313332862"/>
    <n v="7.9629167448314456E-2"/>
    <n v="5.6762540875094657E-2"/>
  </r>
  <r>
    <x v="195"/>
    <n v="0.1361732795587399"/>
    <n v="9.6770860558480165E-2"/>
    <n v="0.16724392287430662"/>
    <n v="8.0960930502061226E-2"/>
    <n v="5.6855536929738361E-2"/>
  </r>
  <r>
    <x v="196"/>
    <n v="0.134284945330615"/>
    <n v="9.8560561660166995E-2"/>
    <n v="0.171869748853656"/>
    <n v="8.985038920900168E-2"/>
    <n v="5.6996759744816862E-2"/>
  </r>
  <r>
    <x v="197"/>
    <n v="0.1073057747649255"/>
    <n v="8.9717463284622392E-2"/>
    <n v="0.1548658692061762"/>
    <n v="7.9758854947808266E-2"/>
    <n v="5.703835446373752E-2"/>
  </r>
  <r>
    <x v="198"/>
    <n v="0.1140845228186833"/>
    <n v="8.5893961869620769E-2"/>
    <n v="0.1081117431510219"/>
    <n v="7.8708920764282361E-2"/>
    <n v="5.7199286141669449E-2"/>
  </r>
  <r>
    <x v="199"/>
    <n v="0.11982842486378399"/>
    <n v="8.6608304255640353E-2"/>
    <n v="7.1207818367088657E-2"/>
    <n v="7.9311442206138047E-2"/>
    <n v="5.7119109917190984E-2"/>
  </r>
  <r>
    <x v="200"/>
    <n v="0.13814869944446281"/>
    <n v="8.4716881063145413E-2"/>
    <n v="7.1602795975885911E-2"/>
    <n v="7.8073849372735787E-2"/>
    <n v="5.6841085577672909E-2"/>
  </r>
  <r>
    <x v="201"/>
    <n v="0.11394391860036551"/>
    <n v="8.465501216394887E-2"/>
    <n v="7.0605884387579393E-2"/>
    <n v="7.6807410270220297E-2"/>
    <n v="5.678526700076076E-2"/>
  </r>
  <r>
    <x v="202"/>
    <n v="0.11441221458365521"/>
    <n v="8.4751981810677446E-2"/>
    <n v="7.1594245878784574E-2"/>
    <n v="7.6044460792592319E-2"/>
    <n v="5.6765158327557387E-2"/>
  </r>
  <r>
    <x v="203"/>
    <n v="9.9911145145520283E-2"/>
    <n v="8.4490801499045032E-2"/>
    <n v="7.3621944291211175E-2"/>
    <n v="7.5304703414207391E-2"/>
    <n v="5.675138614205473E-2"/>
  </r>
  <r>
    <x v="204"/>
    <n v="9.9778455015431894E-2"/>
    <n v="8.4337830051043214E-2"/>
    <n v="7.0604380771102204E-2"/>
    <n v="7.4863445323039138E-2"/>
    <n v="5.677254959360313E-2"/>
  </r>
  <r>
    <x v="205"/>
    <n v="9.9842783795316026E-2"/>
    <n v="8.4341554198725466E-2"/>
    <n v="7.0602074578481722E-2"/>
    <n v="7.4664340883644695E-2"/>
    <n v="5.6761473919970079E-2"/>
  </r>
  <r>
    <x v="206"/>
    <n v="9.9714016420943755E-2"/>
    <n v="8.4327544753338521E-2"/>
    <n v="7.0602074578481722E-2"/>
    <n v="7.4868820812025783E-2"/>
    <n v="5.6759850763200129E-2"/>
  </r>
  <r>
    <x v="207"/>
    <n v="9.9927848722789911E-2"/>
    <n v="8.4494418740311245E-2"/>
    <n v="7.0602074578481722E-2"/>
    <n v="7.5576900036885525E-2"/>
    <n v="5.7478363597021985E-2"/>
  </r>
  <r>
    <x v="208"/>
    <n v="0.1257595372087241"/>
    <n v="8.7832561376390283E-2"/>
    <n v="7.0619331045105357E-2"/>
    <n v="7.9050820889154272E-2"/>
    <n v="5.9608302223419778E-2"/>
  </r>
  <r>
    <x v="209"/>
    <n v="0.1292372743030305"/>
    <n v="9.1972721133901605E-2"/>
    <n v="7.5109491449572893E-2"/>
    <n v="8.0050513574727075E-2"/>
    <n v="5.7888556150702847E-2"/>
  </r>
  <r>
    <x v="210"/>
    <n v="0.1079118002030966"/>
    <n v="8.5417541609570491E-2"/>
    <n v="7.2709635768674882E-2"/>
    <n v="7.6889093952748039E-2"/>
    <n v="5.7619164203092946E-2"/>
  </r>
  <r>
    <x v="211"/>
    <n v="0.11308060703820461"/>
    <n v="8.6585748303476595E-2"/>
    <n v="7.060316609201274E-2"/>
    <n v="7.6124058743093567E-2"/>
    <n v="5.8798248733135577E-2"/>
  </r>
  <r>
    <x v="212"/>
    <n v="0.11361458574768289"/>
    <n v="8.8605573012916272E-2"/>
    <n v="7.4090599313155009E-2"/>
    <n v="7.7196946520223131E-2"/>
    <n v="5.8069631979897632E-2"/>
  </r>
  <r>
    <x v="213"/>
    <n v="0.10715980591458919"/>
    <n v="8.6449260584838025E-2"/>
    <n v="7.2959065283017682E-2"/>
    <n v="7.6890854398999592E-2"/>
    <n v="5.7018258672802406E-2"/>
  </r>
  <r>
    <x v="214"/>
    <n v="0.1066738898845174"/>
    <n v="8.5363921566050091E-2"/>
    <n v="7.3312650951058572E-2"/>
    <n v="7.9443629414918893E-2"/>
    <n v="5.6803668632052939E-2"/>
  </r>
  <r>
    <x v="215"/>
    <n v="0.1053717746414992"/>
    <n v="8.4866832865157268E-2"/>
    <n v="8.2530972886321483E-2"/>
    <n v="7.8761276536336647E-2"/>
    <n v="5.6772264744749279E-2"/>
  </r>
  <r>
    <x v="216"/>
    <n v="0.1033957534244577"/>
    <n v="8.5019860254884061E-2"/>
    <n v="7.2441474801426431E-2"/>
    <n v="7.7982533701675155E-2"/>
    <n v="5.6757255584874801E-2"/>
  </r>
  <r>
    <x v="217"/>
    <n v="0.1087362188029725"/>
    <n v="8.4746901903308955E-2"/>
    <n v="7.0637840294853371E-2"/>
    <n v="7.6585109382057245E-2"/>
    <n v="5.6757448761045083E-2"/>
  </r>
  <r>
    <x v="218"/>
    <n v="0.1165728110178286"/>
    <n v="8.5334117510710156E-2"/>
    <n v="7.0695618962125964E-2"/>
    <n v="7.7665375718528482E-2"/>
    <n v="5.676928068612478E-2"/>
  </r>
  <r>
    <x v="219"/>
    <n v="0.1208947215379743"/>
    <n v="8.5354212769863103E-2"/>
    <n v="7.7587209524853054E-2"/>
    <n v="7.9897613163913292E-2"/>
    <n v="5.6831534256508359E-2"/>
  </r>
  <r>
    <x v="220"/>
    <n v="0.1125711854964464"/>
    <n v="8.4495412657216176E-2"/>
    <n v="7.2457476500831369E-2"/>
    <n v="7.7137356567960808E-2"/>
    <n v="5.6753280069942146E-2"/>
  </r>
  <r>
    <x v="221"/>
    <n v="0.1065984954332761"/>
    <n v="8.4344859048760323E-2"/>
    <n v="7.1111921707223247E-2"/>
    <n v="7.5793359853513861E-2"/>
    <n v="5.6825782700175909E-2"/>
  </r>
  <r>
    <x v="222"/>
    <n v="0.1137446929560007"/>
    <n v="8.4825562842821944E-2"/>
    <n v="7.068741482502866E-2"/>
    <n v="7.5538624200321147E-2"/>
    <n v="5.7121278593987482E-2"/>
  </r>
  <r>
    <x v="223"/>
    <n v="0.14047524658461291"/>
    <n v="0.10132924099433291"/>
    <n v="7.4954871867024306E-2"/>
    <n v="7.5732924481486955E-2"/>
    <n v="5.8767339821564471E-2"/>
  </r>
  <r>
    <x v="224"/>
    <n v="0.1730020682811575"/>
    <n v="0.1158796438180823"/>
    <n v="0.1220247989475217"/>
    <n v="7.7708867768562701E-2"/>
    <n v="6.0474786373234682E-2"/>
  </r>
  <r>
    <x v="225"/>
    <n v="0.1659015255469026"/>
    <n v="0.1270401957341992"/>
    <n v="0.1751051611210884"/>
    <n v="8.0464817175953343E-2"/>
    <n v="5.9108634727462084E-2"/>
  </r>
  <r>
    <x v="226"/>
    <n v="0.15668551231342931"/>
    <n v="9.8678280957770287E-2"/>
    <n v="0.1596364062169483"/>
    <n v="8.1924617915879738E-2"/>
    <n v="5.716159261168946E-2"/>
  </r>
  <r>
    <x v="227"/>
    <n v="0.13046204986900098"/>
    <n v="8.90736041879399E-2"/>
    <n v="0.1311184461445474"/>
    <n v="8.1462395912086122E-2"/>
    <n v="5.6980516553506916E-2"/>
  </r>
  <r>
    <x v="228"/>
    <n v="0.1459285679193936"/>
    <n v="8.8824762578344124E-2"/>
    <n v="9.3777098360947136E-2"/>
    <n v="8.0686259146542247E-2"/>
    <n v="5.6806505187816027E-2"/>
  </r>
  <r>
    <x v="229"/>
    <n v="0.12681637448027011"/>
    <n v="8.6153407616053293E-2"/>
    <n v="7.9169963476864336E-2"/>
    <n v="7.8662623503008691E-2"/>
    <n v="5.6758456793914537E-2"/>
  </r>
  <r>
    <x v="230"/>
    <n v="0.14541096645555002"/>
    <n v="8.9311186629251332E-2"/>
    <n v="8.7772397252777606E-2"/>
    <n v="7.6817556223071112E-2"/>
    <n v="5.7247104703069221E-2"/>
  </r>
  <r>
    <x v="231"/>
    <n v="0.15257751459286728"/>
    <n v="0.10156960442615259"/>
    <n v="9.1247790028026146E-2"/>
    <n v="7.7915436768755716E-2"/>
    <n v="5.8677277482588386E-2"/>
  </r>
  <r>
    <x v="232"/>
    <n v="0.1604547712320242"/>
    <n v="0.11877909302895"/>
    <n v="0.14193959906685891"/>
    <n v="7.8766613226651683E-2"/>
    <n v="5.8028175311083632E-2"/>
  </r>
  <r>
    <x v="233"/>
    <n v="0.1422161124144064"/>
    <n v="0.1076874514172327"/>
    <n v="0.1473322683961224"/>
    <n v="7.8696121538241237E-2"/>
    <n v="5.726121494794735E-2"/>
  </r>
  <r>
    <x v="234"/>
    <n v="0.1226283397747516"/>
    <n v="9.0540652563946888E-2"/>
    <n v="8.8753289722700857E-2"/>
    <n v="7.8664637277438734E-2"/>
    <n v="5.7042598735989505E-2"/>
  </r>
  <r>
    <x v="235"/>
    <n v="0.10360294194482379"/>
    <n v="8.5239431085616033E-2"/>
    <n v="7.4407373991742673E-2"/>
    <n v="7.9603030898033611E-2"/>
    <n v="5.6843526826855791E-2"/>
  </r>
  <r>
    <x v="236"/>
    <n v="0.1013071997080964"/>
    <n v="8.4656918994383643E-2"/>
    <n v="7.0952180520195932E-2"/>
    <n v="7.8663723538595437E-2"/>
    <n v="5.6873105112059424E-2"/>
  </r>
  <r>
    <x v="237"/>
    <n v="0.10117138366765051"/>
    <n v="8.4877427167007372E-2"/>
    <n v="7.0684984254285321E-2"/>
    <n v="7.8124392218366201E-2"/>
    <n v="5.6886756855610288E-2"/>
  </r>
  <r>
    <x v="238"/>
    <n v="0.1064554943486358"/>
    <n v="8.4888918696127108E-2"/>
    <n v="7.0639980448059012E-2"/>
    <n v="7.8217141361140691E-2"/>
    <n v="5.6893814893199932E-2"/>
  </r>
  <r>
    <x v="239"/>
    <n v="0.1078761303832412"/>
    <n v="8.4928387557413734E-2"/>
    <n v="7.0612609052285655E-2"/>
    <n v="7.7459366344347386E-2"/>
    <n v="5.6997874314438264E-2"/>
  </r>
  <r>
    <x v="240"/>
    <n v="0.13065139708300008"/>
    <n v="8.5466252474966919E-2"/>
    <n v="7.0604448214793489E-2"/>
    <n v="7.7901839373518397E-2"/>
    <n v="5.6876513768678479E-2"/>
  </r>
  <r>
    <x v="241"/>
    <n v="0.14396603401971589"/>
    <n v="8.8099850824055137E-2"/>
    <n v="7.0674840657713622E-2"/>
    <n v="7.7723285821586427E-2"/>
    <n v="5.6848453564767483E-2"/>
  </r>
  <r>
    <x v="242"/>
    <n v="0.1146858593823373"/>
    <n v="8.781488648028872E-2"/>
    <n v="7.13279149262077E-2"/>
    <n v="7.7442629213540518E-2"/>
    <n v="5.6822754087413031E-2"/>
  </r>
  <r>
    <x v="243"/>
    <n v="0.14408321886527592"/>
    <n v="8.6885657192050811E-2"/>
    <n v="7.061830033993946E-2"/>
    <n v="7.8188065664403797E-2"/>
    <n v="5.6866340621859843E-2"/>
  </r>
  <r>
    <x v="244"/>
    <n v="0.18322716780363141"/>
    <n v="0.10276434289538371"/>
    <n v="9.0355110115920914E-2"/>
    <n v="8.1019849514168407E-2"/>
    <n v="5.9844082346421287E-2"/>
  </r>
  <r>
    <x v="245"/>
    <n v="0.16862505136568048"/>
    <n v="0.1206986341360221"/>
    <n v="0.18158247862097848"/>
    <n v="8.3185288197903509E-2"/>
    <n v="5.9999635496002818E-2"/>
  </r>
  <r>
    <x v="246"/>
    <n v="0.1313999246373394"/>
    <n v="0.11402255760463161"/>
    <n v="0.16689949495968551"/>
    <n v="8.320698930762932E-2"/>
    <n v="5.9630341490672527E-2"/>
  </r>
  <r>
    <x v="247"/>
    <n v="0.15750026596121008"/>
    <n v="0.11262379007928079"/>
    <n v="0.1099395656421471"/>
    <n v="8.2764318699324685E-2"/>
    <n v="5.9982174729167351E-2"/>
  </r>
  <r>
    <x v="248"/>
    <n v="0.18805636652611019"/>
    <n v="0.14819046589998641"/>
    <n v="0.21124577495945102"/>
    <n v="8.7019887940155249E-2"/>
    <n v="6.1884628529945092E-2"/>
  </r>
  <r>
    <x v="249"/>
    <n v="0.18146520025331389"/>
    <n v="0.1567563918052978"/>
    <n v="0.24748231459059908"/>
    <n v="0.11034242669321939"/>
    <n v="6.3978209397356697E-2"/>
  </r>
  <r>
    <x v="250"/>
    <n v="0.19451401117481659"/>
    <n v="0.14341988129065161"/>
    <n v="0.25938003622602046"/>
    <n v="9.7165741451996454E-2"/>
    <n v="6.2839422981311135E-2"/>
  </r>
  <r>
    <x v="251"/>
    <n v="0.21418768118223427"/>
    <n v="0.1773214004100456"/>
    <n v="0.28847427159993611"/>
    <n v="0.1167332149050164"/>
    <n v="6.1743384248846331E-2"/>
  </r>
  <r>
    <x v="252"/>
    <n v="0.1995301290572859"/>
    <n v="0.1849681592938828"/>
    <n v="0.29746473574208648"/>
    <n v="0.10991801857352"/>
    <n v="6.3082474776402386E-2"/>
  </r>
  <r>
    <x v="253"/>
    <n v="0.18048305786899418"/>
    <n v="0.15031720616000299"/>
    <n v="0.27037183301581302"/>
    <n v="0.1047097373502054"/>
    <n v="7.3172287653718707E-2"/>
  </r>
  <r>
    <x v="254"/>
    <n v="0.1387035660943142"/>
    <n v="0.1215380869757246"/>
    <n v="0.21492005726815319"/>
    <n v="8.9576558610286031E-2"/>
    <n v="6.5375707546190903E-2"/>
  </r>
  <r>
    <x v="255"/>
    <n v="0.1326220400034597"/>
    <n v="9.2732323339827644E-2"/>
    <n v="0.1005551783958681"/>
    <n v="8.4294183559883121E-2"/>
    <n v="6.1335501217765681E-2"/>
  </r>
  <r>
    <x v="256"/>
    <n v="0.17272367625667392"/>
    <n v="9.2412622943182518E-2"/>
    <n v="0.1151353926797523"/>
    <n v="8.1763454071797484E-2"/>
    <n v="6.0602987736517365E-2"/>
  </r>
  <r>
    <x v="257"/>
    <n v="0.17542136979201642"/>
    <n v="9.2208362963131979E-2"/>
    <n v="0.1997410100645719"/>
    <n v="8.1466877801772017E-2"/>
    <n v="6.0360999458413944E-2"/>
  </r>
  <r>
    <x v="258"/>
    <n v="0.15407072707155459"/>
    <n v="9.2326397543959771E-2"/>
    <n v="0.13627421094439299"/>
    <n v="8.0494926570239211E-2"/>
    <n v="6.0077422040758256E-2"/>
  </r>
  <r>
    <x v="259"/>
    <n v="0.17253911097550229"/>
    <n v="9.4445516677608768E-2"/>
    <n v="0.19098075895023792"/>
    <n v="8.028129509289389E-2"/>
    <n v="5.9175851620738448E-2"/>
  </r>
  <r>
    <x v="260"/>
    <n v="0.20017254331071149"/>
    <n v="0.1012053488356128"/>
    <n v="0.2577634246591628"/>
    <n v="8.0144667362051503E-2"/>
    <n v="5.8931736979000497E-2"/>
  </r>
  <r>
    <x v="261"/>
    <n v="0.20749703183970009"/>
    <n v="0.13712471113968319"/>
    <n v="0.34608403482761058"/>
    <n v="8.3764896279278661E-2"/>
    <n v="5.9197336898890569E-2"/>
  </r>
  <r>
    <x v="262"/>
    <n v="0.1804632263823337"/>
    <n v="0.1439954818243179"/>
    <n v="0.38051104701406702"/>
    <n v="9.8267015409004441E-2"/>
    <n v="5.9371398491690305E-2"/>
  </r>
  <r>
    <x v="263"/>
    <n v="0.169202817388797"/>
    <n v="0.1238278013165752"/>
    <n v="0.35795669122640733"/>
    <n v="0.1158230585478618"/>
    <n v="5.982903149515658E-2"/>
  </r>
  <r>
    <x v="264"/>
    <n v="0.13379769691464738"/>
    <n v="9.3767554732649763E-2"/>
    <n v="0.2320168949992174"/>
    <n v="0.1216270953718175"/>
    <n v="6.1608951363112403E-2"/>
  </r>
  <r>
    <x v="265"/>
    <n v="0.13857373175848972"/>
    <n v="9.7455484716317153E-2"/>
    <n v="0.14379388059289511"/>
    <n v="0.12260890169673441"/>
    <n v="6.3186189433215995E-2"/>
  </r>
  <r>
    <x v="266"/>
    <n v="0.1555471505209991"/>
    <n v="0.12733105382119869"/>
    <n v="0.19671020808833681"/>
    <n v="0.1157735386975265"/>
    <n v="6.5064193253444272E-2"/>
  </r>
  <r>
    <x v="267"/>
    <n v="0.14194340676296879"/>
    <n v="0.1313124826827268"/>
    <n v="0.21241237201193353"/>
    <n v="0.1073557052504627"/>
    <n v="6.0635980890657741E-2"/>
  </r>
  <r>
    <x v="268"/>
    <n v="0.1489553227818321"/>
    <n v="0.12958809160211682"/>
    <n v="0.2093788750777239"/>
    <n v="0.1025995075683139"/>
    <n v="6.3210462149779018E-2"/>
  </r>
  <r>
    <x v="269"/>
    <n v="0.1499487399894327"/>
    <n v="0.1047280708931326"/>
    <n v="0.18173333683407902"/>
    <n v="9.4487077494030361E-2"/>
    <n v="6.0776407037403696E-2"/>
  </r>
  <r>
    <x v="270"/>
    <n v="0.18221334174168832"/>
    <n v="0.1202133118903851"/>
    <n v="0.1782206749768466"/>
    <n v="9.2402792678153892E-2"/>
    <n v="6.118731480652502E-2"/>
  </r>
  <r>
    <x v="271"/>
    <n v="0.1747305163349944"/>
    <n v="0.12882314455819222"/>
    <n v="0.20802571992830432"/>
    <n v="8.8437806030984945E-2"/>
    <n v="6.1741407088638935E-2"/>
  </r>
  <r>
    <x v="272"/>
    <n v="0.17049266101813079"/>
    <n v="0.1183106027377447"/>
    <n v="0.1870289396875035"/>
    <n v="9.0607072849752154E-2"/>
    <n v="5.9883545603893709E-2"/>
  </r>
  <r>
    <x v="273"/>
    <n v="0.19630425170801669"/>
    <n v="0.12730108345304061"/>
    <n v="0.2219207293936101"/>
    <n v="8.5585611656118998E-2"/>
    <n v="5.9020556863069472E-2"/>
  </r>
  <r>
    <x v="274"/>
    <n v="0.19492761464408881"/>
    <n v="0.114122354264053"/>
    <n v="0.22578993673809691"/>
    <n v="8.805009879544623E-2"/>
    <n v="5.8785751983691008E-2"/>
  </r>
  <r>
    <x v="275"/>
    <n v="0.26180961879966458"/>
    <n v="0.1743806667349494"/>
    <n v="0.36171236615319768"/>
    <n v="9.6340776531516473E-2"/>
    <n v="6.4475977110948421E-2"/>
  </r>
  <r>
    <x v="276"/>
    <n v="0.26572991029323284"/>
    <n v="0.2292607999186585"/>
    <n v="0.4201300702671949"/>
    <n v="0.14456280488388001"/>
    <n v="6.3643037136911829E-2"/>
  </r>
  <r>
    <x v="277"/>
    <n v="0.1980952403668961"/>
    <n v="0.17480325896621268"/>
    <n v="0.4117126965310931"/>
    <n v="0.171451903504031"/>
    <n v="6.1072317146155561E-2"/>
  </r>
  <r>
    <x v="278"/>
    <n v="0.20177502642322179"/>
    <n v="0.1573192263453459"/>
    <n v="0.41317199287425288"/>
    <n v="0.13351891529194962"/>
    <n v="6.0932931259297905E-2"/>
  </r>
  <r>
    <x v="279"/>
    <n v="0.1929482099650531"/>
    <n v="0.16257918852288999"/>
    <n v="0.47174904663843581"/>
    <n v="0.1366228435651651"/>
    <n v="6.172218363859415E-2"/>
  </r>
  <r>
    <x v="280"/>
    <n v="0.2031733393186731"/>
    <n v="0.18744537942654441"/>
    <n v="0.44852190618583071"/>
    <n v="0.1460712995740707"/>
    <n v="6.0256422625453734E-2"/>
  </r>
  <r>
    <x v="281"/>
    <n v="0.19798250250767391"/>
    <n v="0.15532874697225929"/>
    <n v="0.31627482736921081"/>
    <n v="0.146304058185147"/>
    <n v="5.9320250565565752E-2"/>
  </r>
  <r>
    <x v="282"/>
    <n v="0.22218920584396909"/>
    <n v="0.18203082944007512"/>
    <n v="0.33155924271278336"/>
    <n v="0.1388548775505743"/>
    <n v="6.3556529621396227E-2"/>
  </r>
  <r>
    <x v="283"/>
    <n v="0.2005567144493812"/>
    <n v="0.1769737738135474"/>
    <n v="0.3526369282210674"/>
    <n v="0.13147797737905539"/>
    <n v="6.4874345090092031E-2"/>
  </r>
  <r>
    <x v="284"/>
    <n v="0.17710597906859801"/>
    <n v="0.15162965730091241"/>
    <n v="0.27865613684621138"/>
    <n v="0.13604890291666549"/>
    <n v="6.0418709079948223E-2"/>
  </r>
  <r>
    <x v="285"/>
    <n v="0.21988630312099439"/>
    <n v="0.12660067118854759"/>
    <n v="0.19470237108176369"/>
    <n v="0.1392643226562664"/>
    <n v="5.825535110338715E-2"/>
  </r>
  <r>
    <x v="286"/>
    <n v="0.21756631001596061"/>
    <n v="9.9366254347360697E-2"/>
    <n v="0.10629168967666691"/>
    <n v="0.12770404934671389"/>
    <n v="6.0146753862579845E-2"/>
  </r>
  <r>
    <x v="287"/>
    <n v="0.22651786274876032"/>
    <n v="0.10858739463615351"/>
    <n v="0.13231123217974911"/>
    <n v="0.1132551635443456"/>
    <n v="7.1164858692389366E-2"/>
  </r>
  <r>
    <x v="288"/>
    <n v="0.21623126107760859"/>
    <n v="0.17858534931455111"/>
    <n v="0.20162269762703453"/>
    <n v="0.1143881668559104"/>
    <n v="9.1675584339373936E-2"/>
  </r>
  <r>
    <x v="289"/>
    <n v="0.21688509833460362"/>
    <n v="0.17807129516397779"/>
    <n v="0.28943741582850957"/>
    <n v="0.1363830136129294"/>
    <n v="8.5764851910617917E-2"/>
  </r>
  <r>
    <x v="290"/>
    <n v="0.24399217040988269"/>
    <n v="0.16398777848277232"/>
    <n v="0.24834988052962542"/>
    <n v="0.14878691489337997"/>
    <n v="7.8621349603070143E-2"/>
  </r>
  <r>
    <x v="291"/>
    <n v="0.2345708385293355"/>
    <n v="0.16742067906610522"/>
    <n v="0.26292095889225736"/>
    <n v="0.13940607975671621"/>
    <n v="7.0364997036346702E-2"/>
  </r>
  <r>
    <x v="292"/>
    <n v="0.242500235208571"/>
    <n v="0.17315527722160498"/>
    <n v="0.303824005352128"/>
    <n v="0.126161315258146"/>
    <n v="7.5916632864812456E-2"/>
  </r>
  <r>
    <x v="293"/>
    <n v="0.26269888007456843"/>
    <n v="0.1844551783422807"/>
    <n v="0.2778516170786326"/>
    <n v="0.1061950667918513"/>
    <n v="9.58290634434706E-2"/>
  </r>
  <r>
    <x v="294"/>
    <n v="0.2455770359958552"/>
    <n v="0.20879960828798619"/>
    <n v="0.25441959413556253"/>
    <n v="9.8610278180546032E-2"/>
    <n v="0.11233304111839329"/>
  </r>
  <r>
    <x v="295"/>
    <n v="0.255340404969704"/>
    <n v="0.22492765425701258"/>
    <n v="0.31436450233248442"/>
    <n v="9.8783448543081201E-2"/>
    <n v="0.1149493161603887"/>
  </r>
  <r>
    <x v="296"/>
    <n v="0.2466824381738601"/>
    <n v="0.18008975958896209"/>
    <n v="0.31015143711112431"/>
    <n v="0.10672375234925401"/>
    <n v="0.10979019777209589"/>
  </r>
  <r>
    <x v="297"/>
    <n v="0.23202619371634009"/>
    <n v="0.17306643873308339"/>
    <n v="0.25116596149262238"/>
    <n v="0.1271303672871377"/>
    <n v="9.9271252931868906E-2"/>
  </r>
  <r>
    <x v="298"/>
    <n v="0.23459385927538448"/>
    <n v="0.17786800843869"/>
    <n v="0.25489770764152431"/>
    <n v="0.1215688776215829"/>
    <n v="8.7175036034635389E-2"/>
  </r>
  <r>
    <x v="299"/>
    <n v="0.25373854972320459"/>
    <n v="0.15518690882856581"/>
    <n v="0.2334818737171469"/>
    <n v="0.12645079320959859"/>
    <n v="8.2184300902394355E-2"/>
  </r>
  <r>
    <x v="300"/>
    <n v="0.29342909681373036"/>
    <n v="0.20263877728192439"/>
    <n v="0.3504611832684183"/>
    <n v="0.13598903914454952"/>
    <n v="7.9285194815012464E-2"/>
  </r>
  <r>
    <x v="301"/>
    <n v="0.32223331050063941"/>
    <n v="0.22754706139726699"/>
    <n v="0.51158252633786017"/>
    <n v="0.1404359835592848"/>
    <n v="7.6604474471102607E-2"/>
  </r>
  <r>
    <x v="302"/>
    <n v="0.29592007907365508"/>
    <n v="0.22623770001521271"/>
    <n v="0.55731640870450194"/>
    <n v="0.13814210220999498"/>
    <n v="7.7304936627403092E-2"/>
  </r>
  <r>
    <x v="303"/>
    <n v="0.28498384513286285"/>
    <n v="0.23280742925173001"/>
    <n v="0.63116509818702937"/>
    <n v="0.16222523474136011"/>
    <n v="7.4396844269735543E-2"/>
  </r>
  <r>
    <x v="304"/>
    <n v="0.28298208796496788"/>
    <n v="0.22177643025622021"/>
    <n v="0.66420240166356326"/>
    <n v="0.18908050653820069"/>
    <n v="6.7292289391147814E-2"/>
  </r>
  <r>
    <x v="305"/>
    <n v="0.21599106577199542"/>
    <n v="0.1855620160201723"/>
    <n v="0.57745894283377441"/>
    <n v="0.1983381160969864"/>
    <n v="6.7919324275161091E-2"/>
  </r>
  <r>
    <x v="306"/>
    <n v="0.23788666312540618"/>
    <n v="0.1806712622006838"/>
    <n v="0.30362595179766033"/>
    <n v="0.19436641780561259"/>
    <n v="7.2183787646523084E-2"/>
  </r>
  <r>
    <x v="307"/>
    <n v="0.26632205641562107"/>
    <n v="0.2202413624322283"/>
    <n v="0.35234303288384711"/>
    <n v="0.17491677197185582"/>
    <n v="8.4574552160036898E-2"/>
  </r>
  <r>
    <x v="308"/>
    <n v="0.2652878840168269"/>
    <n v="0.22712147414546061"/>
    <n v="0.38973281420821371"/>
    <n v="0.1752393159299338"/>
    <n v="8.5590761345589239E-2"/>
  </r>
  <r>
    <x v="309"/>
    <n v="0.2648836358270017"/>
    <n v="0.26075507251378022"/>
    <n v="0.45446083331933279"/>
    <n v="0.16527450061272059"/>
    <n v="0.1098288827173243"/>
  </r>
  <r>
    <x v="310"/>
    <n v="0.31434093940745117"/>
    <n v="0.26412445461007489"/>
    <n v="0.49582055356084798"/>
    <n v="0.22393461126765832"/>
    <n v="0.11709123223484109"/>
  </r>
  <r>
    <x v="311"/>
    <n v="0.29976663231150047"/>
    <n v="0.29671558570016077"/>
    <n v="0.51169265977308742"/>
    <n v="0.25030774666347227"/>
    <n v="0.12375952945927431"/>
  </r>
  <r>
    <x v="312"/>
    <n v="0.33058201032068901"/>
    <n v="0.33216426999621412"/>
    <n v="0.56647352241300086"/>
    <n v="0.24485157033217272"/>
    <n v="0.1401066960448375"/>
  </r>
  <r>
    <x v="313"/>
    <n v="0.352548819247406"/>
    <n v="0.33470369024944591"/>
    <n v="0.6004844961377177"/>
    <n v="0.27437250273152108"/>
    <n v="0.13395539946276322"/>
  </r>
  <r>
    <x v="314"/>
    <n v="0.3230111547889401"/>
    <n v="0.3350385734328602"/>
    <n v="0.68643964958754511"/>
    <n v="0.28840357484455964"/>
    <n v="0.1385533397328414"/>
  </r>
  <r>
    <x v="315"/>
    <n v="0.30439839573033783"/>
    <n v="0.33272924443549484"/>
    <n v="0.68143361977709904"/>
    <n v="0.26764819100049747"/>
    <n v="0.13532054028039339"/>
  </r>
  <r>
    <x v="316"/>
    <n v="0.31128860809898495"/>
    <n v="0.33247121319482109"/>
    <n v="0.6073387603829693"/>
    <n v="0.25779704852711183"/>
    <n v="0.12957446236123341"/>
  </r>
  <r>
    <x v="317"/>
    <n v="0.33216007551031668"/>
    <n v="0.33708576774698379"/>
    <n v="0.62698734005191947"/>
    <n v="0.27312773598298179"/>
    <n v="0.1156145661626084"/>
  </r>
  <r>
    <x v="318"/>
    <n v="0.3327198872515707"/>
    <n v="0.35964063378297312"/>
    <n v="0.62612747506176314"/>
    <n v="0.29087490937104044"/>
    <n v="0.14361156232158298"/>
  </r>
  <r>
    <x v="319"/>
    <n v="0.30865134567766767"/>
    <n v="0.38086538729500641"/>
    <n v="0.60660659239804382"/>
    <n v="0.24497909162668019"/>
    <n v="0.16016325172668722"/>
  </r>
  <r>
    <x v="320"/>
    <n v="0.30689237818933379"/>
    <n v="0.36525027736959154"/>
    <n v="0.62271157962973578"/>
    <n v="0.24998563642896532"/>
    <n v="0.16351688889269808"/>
  </r>
  <r>
    <x v="321"/>
    <n v="0.31800129790759307"/>
    <n v="0.36859315338668769"/>
    <n v="0.64501180473030095"/>
    <n v="0.2628938983008739"/>
    <n v="0.15187072123786022"/>
  </r>
  <r>
    <x v="322"/>
    <n v="0.34622659594592781"/>
    <n v="0.3562332220300658"/>
    <n v="0.58636668691091942"/>
    <n v="0.28929514466381945"/>
    <n v="0.14909657069144358"/>
  </r>
  <r>
    <x v="323"/>
    <n v="0.37104219814257799"/>
    <n v="0.36512893290620141"/>
    <n v="0.61492211641915251"/>
    <n v="0.2650611824759897"/>
    <n v="0.1619474943054986"/>
  </r>
  <r>
    <x v="324"/>
    <n v="0.32290981413132541"/>
    <n v="0.38903426381258538"/>
    <n v="0.6861716991969361"/>
    <n v="0.26563170520634943"/>
    <n v="0.15708877962841319"/>
  </r>
  <r>
    <x v="325"/>
    <n v="0.33252595455683809"/>
    <n v="0.34471272128890518"/>
    <n v="0.62964237443224913"/>
    <n v="0.27961569343590542"/>
    <n v="0.14085318817408152"/>
  </r>
  <r>
    <x v="326"/>
    <n v="0.29207415344427212"/>
    <n v="0.28591653085254032"/>
    <n v="0.59593755953223693"/>
    <n v="0.27077533707927054"/>
    <n v="0.12567930674344971"/>
  </r>
  <r>
    <x v="327"/>
    <n v="0.26585443627899047"/>
    <n v="0.27129722517785348"/>
    <n v="0.55071522866742961"/>
    <n v="0.22425708522535859"/>
    <n v="0.128843687035854"/>
  </r>
  <r>
    <x v="328"/>
    <n v="0.26453116905100899"/>
    <n v="0.29861869348979836"/>
    <n v="0.59247712176223544"/>
    <n v="0.2216112741878995"/>
    <n v="0.13539637502661028"/>
  </r>
  <r>
    <x v="329"/>
    <n v="0.24753679918164381"/>
    <n v="0.27188733679744209"/>
    <n v="0.60886995565036617"/>
    <n v="0.2180791897454481"/>
    <n v="0.11330867729970301"/>
  </r>
  <r>
    <x v="330"/>
    <n v="0.2402545614440878"/>
    <n v="0.2420082705072184"/>
    <n v="0.51162201592357603"/>
    <n v="0.24673927218509689"/>
    <n v="0.1068983382714961"/>
  </r>
  <r>
    <x v="331"/>
    <n v="0.261143908342297"/>
    <n v="0.23191332743435"/>
    <n v="0.45403712179787942"/>
    <n v="0.23860758730693082"/>
    <n v="0.10572763285454541"/>
  </r>
  <r>
    <x v="332"/>
    <n v="0.28412928984407759"/>
    <n v="0.24678546922329511"/>
    <n v="0.4249440867818382"/>
    <n v="0.2386095453464826"/>
    <n v="0.1126411957195789"/>
  </r>
  <r>
    <x v="333"/>
    <n v="0.35995855245995423"/>
    <n v="0.28234518480720211"/>
    <n v="0.57624020269386034"/>
    <n v="0.2588769903522426"/>
    <n v="0.1062491992186932"/>
  </r>
  <r>
    <x v="334"/>
    <n v="0.37971528006353494"/>
    <n v="0.33769342446820771"/>
    <n v="0.71197979957604673"/>
    <n v="0.28662255330771097"/>
    <n v="0.1126828501360016"/>
  </r>
  <r>
    <x v="335"/>
    <n v="0.3682207655572004"/>
    <n v="0.34776122840033746"/>
    <n v="0.75837953272590963"/>
    <n v="0.29308760046205029"/>
    <n v="0.12973790624892498"/>
  </r>
  <r>
    <x v="336"/>
    <n v="0.36464111701532737"/>
    <n v="0.37446151408583961"/>
    <n v="0.70364496261938925"/>
    <n v="0.26350347370822158"/>
    <n v="0.139307928809665"/>
  </r>
  <r>
    <x v="337"/>
    <n v="0.32739967767879102"/>
    <n v="0.40636129216327616"/>
    <n v="0.66157289257741048"/>
    <n v="0.2895493158461539"/>
    <n v="0.1503137769997169"/>
  </r>
  <r>
    <x v="338"/>
    <n v="0.33985550543106191"/>
    <n v="0.41857046302606898"/>
    <n v="0.72110821946861758"/>
    <n v="0.35179858143255965"/>
    <n v="0.14355770922531841"/>
  </r>
  <r>
    <x v="339"/>
    <n v="0.30338892576968984"/>
    <n v="0.42050843308986169"/>
    <n v="0.78715598905430528"/>
    <n v="0.35342203501414243"/>
    <n v="0.1347249825595821"/>
  </r>
  <r>
    <x v="340"/>
    <n v="0.23448555018156"/>
    <n v="0.35195573263112612"/>
    <n v="0.67239285358353784"/>
    <n v="0.33292771531713167"/>
    <n v="0.13464868318473219"/>
  </r>
  <r>
    <x v="341"/>
    <n v="0.25919405993292416"/>
    <n v="0.27697054571223301"/>
    <n v="0.48481272600052977"/>
    <n v="0.303758597818237"/>
    <n v="0.141692302727943"/>
  </r>
  <r>
    <x v="342"/>
    <n v="0.27004975138098841"/>
    <n v="0.26350900533569599"/>
    <n v="0.45369677579215739"/>
    <n v="0.30772471836349768"/>
    <n v="0.14204072445496418"/>
  </r>
  <r>
    <x v="343"/>
    <n v="0.30951701733666659"/>
    <n v="0.2979610845832148"/>
    <n v="0.53585635219770567"/>
    <n v="0.29537357093338118"/>
    <n v="0.1287009693138127"/>
  </r>
  <r>
    <x v="344"/>
    <n v="0.28821052951727288"/>
    <n v="0.36130529299960817"/>
    <n v="0.67366603272526315"/>
    <n v="0.3270310423503065"/>
    <n v="0.14442664479429002"/>
  </r>
  <r>
    <x v="345"/>
    <n v="0.3329937479682521"/>
    <n v="0.3465616897496529"/>
    <n v="0.68688525143462731"/>
    <n v="0.37299281179031868"/>
    <n v="0.14872485866967389"/>
  </r>
  <r>
    <x v="346"/>
    <n v="0.3287250781508651"/>
    <n v="0.34437029036026623"/>
    <n v="0.67523976518578643"/>
    <n v="0.39879533569446129"/>
    <n v="0.14070253826402329"/>
  </r>
  <r>
    <x v="347"/>
    <n v="0.30736734676014588"/>
    <n v="0.29458834526573874"/>
    <n v="0.6873680527738093"/>
    <n v="0.3824820741031989"/>
    <n v="0.10068676271518"/>
  </r>
  <r>
    <x v="348"/>
    <n v="0.32340619210498484"/>
    <n v="0.25985253736104619"/>
    <n v="0.58228777460643133"/>
    <n v="0.33263700442056643"/>
    <n v="0.1153665929222184"/>
  </r>
  <r>
    <x v="349"/>
    <n v="0.32139209213931252"/>
    <n v="0.26040600723297963"/>
    <n v="0.50150820343120184"/>
    <n v="0.30381184608694478"/>
    <n v="0.1277424511628813"/>
  </r>
  <r>
    <x v="350"/>
    <n v="0.32097868745774111"/>
    <n v="0.25381354219842611"/>
    <n v="0.51664824762330075"/>
    <n v="0.26888431845059702"/>
    <n v="0.12803331169205961"/>
  </r>
  <r>
    <x v="351"/>
    <n v="0.34436812068333761"/>
    <n v="0.22650538984234669"/>
    <n v="0.42470115581837342"/>
    <n v="0.2460216735925119"/>
    <n v="0.13197944897212591"/>
  </r>
  <r>
    <x v="352"/>
    <n v="0.32347104838811391"/>
    <n v="0.25806412229104669"/>
    <n v="0.49461194018618881"/>
    <n v="0.23700839521305689"/>
    <n v="0.13488709142921579"/>
  </r>
  <r>
    <x v="353"/>
    <n v="0.23581591971242841"/>
    <n v="0.2142467343071166"/>
    <n v="0.52591824463987225"/>
    <n v="0.24600557448068519"/>
    <n v="0.1189057383885483"/>
  </r>
  <r>
    <x v="354"/>
    <n v="0.28571601694178006"/>
    <n v="0.24739917426099489"/>
    <n v="0.4982099098806464"/>
    <n v="0.2526510008622454"/>
    <n v="0.10017629436727531"/>
  </r>
  <r>
    <x v="355"/>
    <n v="0.29698545138692178"/>
    <n v="0.27919497412370142"/>
    <n v="0.54670486953051556"/>
    <n v="0.23311578057993351"/>
    <n v="9.3174709398547384E-2"/>
  </r>
  <r>
    <x v="356"/>
    <n v="0.2976057207434552"/>
    <n v="0.27222227398157323"/>
    <n v="0.55698799817828104"/>
    <n v="0.25372161345807759"/>
    <n v="0.1062633629862572"/>
  </r>
  <r>
    <x v="357"/>
    <n v="0.28909533763140072"/>
    <n v="0.28179604801467989"/>
    <n v="0.5247932223196331"/>
    <n v="0.27691572166722411"/>
    <n v="0.12190392513109399"/>
  </r>
  <r>
    <x v="358"/>
    <n v="0.2819914950208301"/>
    <n v="0.25052435234490461"/>
    <n v="0.53482579603722158"/>
    <n v="0.30587897487527771"/>
    <n v="0.11992058918055611"/>
  </r>
  <r>
    <x v="359"/>
    <n v="0.32434219015837656"/>
    <n v="0.29761202532873382"/>
    <n v="0.54826539390231377"/>
    <n v="0.30620667182631101"/>
    <n v="0.12324622677588949"/>
  </r>
  <r>
    <x v="360"/>
    <n v="0.30945751693621232"/>
    <n v="0.3169583148369518"/>
    <n v="0.63044413428882795"/>
    <n v="0.33717588682040761"/>
    <n v="0.12640279753765732"/>
  </r>
  <r>
    <x v="361"/>
    <n v="0.29074394008491472"/>
    <n v="0.2793121432773773"/>
    <n v="0.65888589652208507"/>
    <n v="0.35121746553500771"/>
    <n v="0.14159131049965482"/>
  </r>
  <r>
    <x v="362"/>
    <n v="0.26810024339990307"/>
    <n v="0.32758250923973498"/>
    <n v="0.7847056610243518"/>
    <n v="0.37836686033915229"/>
    <n v="0.14557670166134659"/>
  </r>
  <r>
    <x v="363"/>
    <n v="0.281038567905947"/>
    <n v="0.40238105530858481"/>
    <n v="0.80201148612881124"/>
    <n v="0.40911332806042622"/>
    <n v="0.1483392043229409"/>
  </r>
  <r>
    <x v="364"/>
    <n v="0.29974247426895312"/>
    <n v="0.40244381537985918"/>
    <n v="0.67738271238024728"/>
    <n v="0.41347552138132021"/>
    <n v="0.15372703519015141"/>
  </r>
  <r>
    <x v="365"/>
    <n v="0.31784548152490649"/>
    <n v="0.4085929492762555"/>
    <n v="0.67371636148705394"/>
    <n v="0.40176651951349862"/>
    <n v="0.1576881805074126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9">
  <r>
    <x v="0"/>
    <n v="3.033742876662522E-3"/>
    <n v="4.9708844253827959E-3"/>
    <n v="2.2091461754777031E-3"/>
    <n v="5.7370580559087054E-3"/>
    <n v="9.6055557941540828E-3"/>
  </r>
  <r>
    <x v="1"/>
    <n v="4.4910828648246047E-3"/>
    <n v="6.4266975642162409E-3"/>
    <n v="3.787279326256672E-3"/>
    <n v="7.4822215442605904E-3"/>
    <n v="1.072589951986353E-2"/>
  </r>
  <r>
    <x v="2"/>
    <n v="5.0702872228289356E-3"/>
    <n v="6.9429319260249289E-3"/>
    <n v="3.782092021397768E-3"/>
    <n v="7.9304143309020855E-3"/>
    <n v="1.0457347428397981E-2"/>
  </r>
  <r>
    <x v="3"/>
    <n v="2.8828703548711139E-3"/>
    <n v="5.1645176778594998E-3"/>
    <n v="2.6068087841513042E-3"/>
    <n v="6.6201351334795374E-3"/>
    <n v="1.0579834527225379E-2"/>
  </r>
  <r>
    <x v="4"/>
    <n v="4.1611184287549509E-3"/>
    <n v="6.4146469380808417E-3"/>
    <n v="3.1594021803627152E-3"/>
    <n v="7.0117057306607871E-3"/>
    <n v="1.029835663711676E-2"/>
  </r>
  <r>
    <x v="5"/>
    <n v="4.9529147858674008E-3"/>
    <n v="7.5391530290394382E-3"/>
    <n v="4.588915721822474E-3"/>
    <n v="8.1213250419906458E-3"/>
    <n v="1.0703985460938059E-2"/>
  </r>
  <r>
    <x v="6"/>
    <n v="4.5475817318473269E-3"/>
    <n v="6.6577744977010809E-3"/>
    <n v="4.9872615762686324E-3"/>
    <n v="7.1506608834324354E-3"/>
    <n v="9.9870149457425492E-3"/>
  </r>
  <r>
    <x v="7"/>
    <n v="2.02637739819455E-3"/>
    <n v="3.8448316241315879E-3"/>
    <n v="2.4846820843256539E-3"/>
    <n v="3.8269011557587672E-3"/>
    <n v="5.6394334153625379E-3"/>
  </r>
  <r>
    <x v="8"/>
    <n v="4.838623273911072E-3"/>
    <n v="6.3946379919277343E-3"/>
    <n v="5.2916517446448368E-3"/>
    <n v="6.8989479926857998E-3"/>
    <n v="8.8038370641260744E-3"/>
  </r>
  <r>
    <x v="9"/>
    <n v="5.7201745474619236E-3"/>
    <n v="7.6610020065421124E-3"/>
    <n v="4.9050380677240204E-3"/>
    <n v="7.4079381535846929E-3"/>
    <n v="9.4707964994440261E-3"/>
  </r>
  <r>
    <x v="10"/>
    <n v="2.335351001648214E-3"/>
    <n v="4.1526704614629813E-3"/>
    <n v="2.8852627390364999E-3"/>
    <n v="5.3457921032390981E-3"/>
    <n v="8.1062709659814932E-3"/>
  </r>
  <r>
    <x v="11"/>
    <n v="3.9190372582087298E-3"/>
    <n v="5.5976556425680907E-3"/>
    <n v="3.269805945558047E-3"/>
    <n v="6.5488265043147911E-3"/>
    <n v="9.3130473878387347E-3"/>
  </r>
  <r>
    <x v="12"/>
    <n v="4.8228994483964123E-3"/>
    <n v="7.4848694376805254E-3"/>
    <n v="5.2714546859284842E-3"/>
    <n v="7.1305035443588374E-3"/>
    <n v="9.168493868660409E-3"/>
  </r>
  <r>
    <x v="13"/>
    <n v="4.610527851482739E-3"/>
    <n v="6.8283423643159336E-3"/>
    <n v="5.4626119610787401E-3"/>
    <n v="4.7101180805328748E-3"/>
    <n v="8.0476227213109527E-3"/>
  </r>
  <r>
    <x v="14"/>
    <n v="5.1223673316089938E-3"/>
    <n v="7.255150008175496E-3"/>
    <n v="5.7436149429950746E-3"/>
    <n v="6.3289442684828206E-3"/>
    <n v="7.870845631572863E-3"/>
  </r>
  <r>
    <x v="15"/>
    <n v="5.1630861002897772E-3"/>
    <n v="7.3703773821726676E-3"/>
    <n v="5.8328127598565116E-3"/>
    <n v="6.7918615281696007E-3"/>
    <n v="8.8048726954825483E-3"/>
  </r>
  <r>
    <x v="16"/>
    <n v="5.4074204414458846E-3"/>
    <n v="7.7821419412099123E-3"/>
    <n v="5.3772816571849239E-3"/>
    <n v="7.4677473859398498E-3"/>
    <n v="9.527689389228166E-3"/>
  </r>
  <r>
    <x v="17"/>
    <n v="2.6451621563886021E-3"/>
    <n v="4.1777821898324203E-3"/>
    <n v="2.7582960890561508E-3"/>
    <n v="5.2900648412974793E-3"/>
    <n v="7.9853107438439212E-3"/>
  </r>
  <r>
    <x v="18"/>
    <n v="4.2976322346217656E-3"/>
    <n v="5.8578046947280272E-3"/>
    <n v="3.4995301287251541E-3"/>
    <n v="6.4866457875187968E-3"/>
    <n v="9.0803365595727836E-3"/>
  </r>
  <r>
    <x v="19"/>
    <n v="5.4048947972603631E-3"/>
    <n v="7.8856274517486082E-3"/>
    <n v="5.3606138170718921E-3"/>
    <n v="7.1225714789491801E-3"/>
    <n v="9.0603036024857145E-3"/>
  </r>
  <r>
    <x v="20"/>
    <n v="4.9774905731584272E-3"/>
    <n v="7.4650226039682417E-3"/>
    <n v="5.6793203039189411E-3"/>
    <n v="5.9443071866060026E-3"/>
    <n v="7.9235060064844764E-3"/>
  </r>
  <r>
    <x v="21"/>
    <n v="4.8467507215371889E-3"/>
    <n v="7.7494606431044886E-3"/>
    <n v="5.5759046063678739E-3"/>
    <n v="6.1294826155492664E-3"/>
    <n v="8.2300572103993584E-3"/>
  </r>
  <r>
    <x v="22"/>
    <n v="5.2252164051112661E-3"/>
    <n v="7.8309695937480404E-3"/>
    <n v="5.998206659559354E-3"/>
    <n v="6.8623494851641946E-3"/>
    <n v="8.837475762396841E-3"/>
  </r>
  <r>
    <x v="23"/>
    <n v="5.5295889661226482E-3"/>
    <n v="7.7534168367934921E-3"/>
    <n v="5.4390238843943662E-3"/>
    <n v="7.4977232706011599E-3"/>
    <n v="9.5494144713519618E-3"/>
  </r>
  <r>
    <x v="24"/>
    <n v="2.3654327657780588E-3"/>
    <n v="4.1430324167701822E-3"/>
    <n v="2.796704399098546E-3"/>
    <n v="5.388592042802E-3"/>
    <n v="7.9743864683911748E-3"/>
  </r>
  <r>
    <x v="25"/>
    <n v="3.9238303468779132E-3"/>
    <n v="5.7427813765682434E-3"/>
    <n v="3.5210000122471428E-3"/>
    <n v="6.5601298301387794E-3"/>
    <n v="9.2640944469483972E-3"/>
  </r>
  <r>
    <x v="26"/>
    <n v="5.4758075097247954E-3"/>
    <n v="7.7728941491159494E-3"/>
    <n v="5.5725268184348446E-3"/>
    <n v="7.0807441533691359E-3"/>
    <n v="9.2700969864477241E-3"/>
  </r>
  <r>
    <x v="27"/>
    <n v="5.0240374779568246E-3"/>
    <n v="7.3931642886208189E-3"/>
    <n v="5.3360440120237889E-3"/>
    <n v="6.1553316290389511E-3"/>
    <n v="7.8060351771740864E-3"/>
  </r>
  <r>
    <x v="28"/>
    <n v="5.4071159473922277E-3"/>
    <n v="7.3344544174416713E-3"/>
    <n v="5.7738186808859596E-3"/>
    <n v="6.2602160925472423E-3"/>
    <n v="8.098732427275282E-3"/>
  </r>
  <r>
    <x v="29"/>
    <n v="5.3147861623178581E-3"/>
    <n v="7.8269136860316668E-3"/>
    <n v="5.88390402511107E-3"/>
    <n v="6.7899828799655509E-3"/>
    <n v="8.9989819936151221E-3"/>
  </r>
  <r>
    <x v="30"/>
    <n v="5.3823543131687173E-3"/>
    <n v="8.2231370463654776E-3"/>
    <n v="5.4708197170409709E-3"/>
    <n v="7.4519284318630514E-3"/>
    <n v="9.6796844604432469E-3"/>
  </r>
  <r>
    <x v="31"/>
    <n v="2.5178641336484112E-3"/>
    <n v="4.2295837903687274E-3"/>
    <n v="2.7846345854861802E-3"/>
    <n v="5.3562275010577394E-3"/>
    <n v="7.9155103910025712E-3"/>
  </r>
  <r>
    <x v="32"/>
    <n v="4.0618452024873001E-3"/>
    <n v="5.8611055712934753E-3"/>
    <n v="3.4970439286808948E-3"/>
    <n v="6.4387811668058922E-3"/>
    <n v="9.2133116442496589E-3"/>
  </r>
  <r>
    <x v="33"/>
    <n v="5.4342609611707036E-3"/>
    <n v="7.7757127674708193E-3"/>
    <n v="5.5266303182608676E-3"/>
    <n v="6.9710793011980082E-3"/>
    <n v="9.1824410287423275E-3"/>
  </r>
  <r>
    <x v="34"/>
    <n v="4.9952647869843962E-3"/>
    <n v="7.3974242009119543E-3"/>
    <n v="5.3834574574136169E-3"/>
    <n v="6.0567179564524551E-3"/>
    <n v="8.0214807134525151E-3"/>
  </r>
  <r>
    <x v="35"/>
    <n v="5.4098913738552671E-3"/>
    <n v="7.7275905802239257E-3"/>
    <n v="5.9832579869439706E-3"/>
    <n v="6.0727332133683823E-3"/>
    <n v="8.1434779451842881E-3"/>
  </r>
  <r>
    <x v="36"/>
    <n v="5.6158892622649803E-3"/>
    <n v="7.1461930914193473E-3"/>
    <n v="5.9670729098969619E-3"/>
    <n v="6.8097704844333863E-3"/>
    <n v="9.0596766723511843E-3"/>
  </r>
  <r>
    <x v="37"/>
    <n v="5.816880315616251E-3"/>
    <n v="6.9795410771708753E-3"/>
    <n v="5.6702347957927014E-3"/>
    <n v="7.201911847870739E-3"/>
    <n v="9.4223670333556352E-3"/>
  </r>
  <r>
    <x v="38"/>
    <n v="2.7348415332609979E-3"/>
    <n v="4.7604299657326189E-3"/>
    <n v="3.194876196171276E-3"/>
    <n v="5.3325714780037654E-3"/>
    <n v="8.0440426101200096E-3"/>
  </r>
  <r>
    <x v="39"/>
    <n v="1.7621533863999301E-3"/>
    <n v="5.3207108288278789E-3"/>
    <n v="2.26093136810344E-3"/>
    <n v="6.3011087420741657E-3"/>
    <n v="9.4437267816621494E-3"/>
  </r>
  <r>
    <x v="40"/>
    <n v="5.3414579972858936E-3"/>
    <n v="7.1711347877082589E-3"/>
    <n v="1.9393064563871039E-3"/>
    <n v="7.1155769020787088E-3"/>
    <n v="9.4476778540513225E-3"/>
  </r>
  <r>
    <x v="41"/>
    <n v="4.9205575756753484E-3"/>
    <n v="7.0882126840032247E-3"/>
    <n v="5.347044389067376E-3"/>
    <n v="6.247095837482149E-3"/>
    <n v="8.0021755613728235E-3"/>
  </r>
  <r>
    <x v="42"/>
    <n v="5.3710601460789523E-3"/>
    <n v="7.7174736014347716E-3"/>
    <n v="5.7468165294204754E-3"/>
    <n v="6.4528946748196809E-3"/>
    <n v="8.4039923062106912E-3"/>
  </r>
  <r>
    <x v="43"/>
    <n v="5.4812771650947518E-3"/>
    <n v="7.3808627169127108E-3"/>
    <n v="6.0666527718213183E-3"/>
    <n v="6.9414980087854636E-3"/>
    <n v="9.0171895351555276E-3"/>
  </r>
  <r>
    <x v="44"/>
    <n v="5.5663654789537042E-3"/>
    <n v="7.9834341202235301E-3"/>
    <n v="5.7068034180233953E-3"/>
    <n v="7.4846377456001213E-3"/>
    <n v="9.9604757809043949E-3"/>
  </r>
  <r>
    <x v="45"/>
    <n v="2.157607114051577E-3"/>
    <n v="5.1690459061807803E-3"/>
    <n v="3.0734448446154221E-3"/>
    <n v="5.6020128760896444E-3"/>
    <n v="8.7362430491650083E-3"/>
  </r>
  <r>
    <x v="46"/>
    <n v="3.598541899380284E-3"/>
    <n v="5.7997382917131107E-3"/>
    <n v="3.5687900563414771E-3"/>
    <n v="6.5090496308103972E-3"/>
    <n v="9.5923036781868018E-3"/>
  </r>
  <r>
    <x v="47"/>
    <n v="5.4250659276501691E-3"/>
    <n v="7.5010492439307741E-3"/>
    <n v="5.6147667369696001E-3"/>
    <n v="7.2893604864836181E-3"/>
    <n v="1.00036054390125E-2"/>
  </r>
  <r>
    <x v="48"/>
    <n v="5.3522442905932941E-3"/>
    <n v="7.2721521979391187E-3"/>
    <n v="5.8815112416437986E-3"/>
    <n v="6.3755177979909934E-3"/>
    <n v="8.6770633048958053E-3"/>
  </r>
  <r>
    <x v="49"/>
    <n v="5.3713927193517041E-3"/>
    <n v="7.3363051683055678E-3"/>
    <n v="5.9038804998722896E-3"/>
    <n v="6.7247190183447473E-3"/>
    <n v="9.0830337612104184E-3"/>
  </r>
  <r>
    <x v="50"/>
    <n v="5.4804111732408766E-3"/>
    <n v="6.9938154206838389E-3"/>
    <n v="6.0447620142979443E-3"/>
    <n v="7.1131964757887691E-3"/>
    <n v="9.4485205418465053E-3"/>
  </r>
  <r>
    <x v="51"/>
    <n v="5.3820803680826867E-3"/>
    <n v="7.9161365357892262E-3"/>
    <n v="5.7464457706784726E-3"/>
    <n v="7.6089590318289416E-3"/>
    <n v="1.0244571301513549E-2"/>
  </r>
  <r>
    <x v="52"/>
    <n v="2.495401952112516E-3"/>
    <n v="5.0635105422506361E-3"/>
    <n v="2.9548796444999201E-3"/>
    <n v="5.5756841781364986E-3"/>
    <n v="8.5658667778212658E-3"/>
  </r>
  <r>
    <x v="53"/>
    <n v="4.2267465882838244E-3"/>
    <n v="6.3965846191379721E-3"/>
    <n v="3.5596380956602011E-3"/>
    <n v="6.6403478718330203E-3"/>
    <n v="7.8124642163377583E-3"/>
  </r>
  <r>
    <x v="54"/>
    <n v="5.6274416119931449E-3"/>
    <n v="7.3774531310310211E-3"/>
    <n v="5.3492458856430379E-3"/>
    <n v="7.1215238759835863E-3"/>
    <n v="1.0693007590110619E-2"/>
  </r>
  <r>
    <x v="55"/>
    <n v="5.4763904131526608E-3"/>
    <n v="7.0403357132318252E-3"/>
    <n v="5.6001821138347103E-3"/>
    <n v="4.4839933264719843E-3"/>
    <n v="9.7675060181869888E-3"/>
  </r>
  <r>
    <x v="56"/>
    <n v="5.5167457732801734E-3"/>
    <n v="6.8417368244946602E-3"/>
    <n v="5.9013210944523966E-3"/>
    <n v="6.0700303298184552E-3"/>
    <n v="9.7583308912931963E-3"/>
  </r>
  <r>
    <x v="57"/>
    <n v="5.8500504785530729E-3"/>
    <n v="7.4210086763938279E-3"/>
    <n v="5.5660012813180341E-3"/>
    <n v="6.5362883313546932E-3"/>
    <n v="9.7672425986221247E-3"/>
  </r>
  <r>
    <x v="58"/>
    <n v="5.5622052433525289E-3"/>
    <n v="7.8838501399331445E-3"/>
    <n v="5.8151471604876671E-3"/>
    <n v="7.0175249127002459E-3"/>
    <n v="1.01980152753564E-2"/>
  </r>
  <r>
    <x v="59"/>
    <n v="2.5165866088556212E-3"/>
    <n v="4.821915027520135E-3"/>
    <n v="3.044431167494283E-3"/>
    <n v="4.8889158372420992E-3"/>
    <n v="9.0100738703092573E-3"/>
  </r>
  <r>
    <x v="60"/>
    <n v="4.1725161398668822E-3"/>
    <n v="5.9291174066305108E-3"/>
    <n v="3.734524955971865E-3"/>
    <n v="5.8119677981394906E-3"/>
    <n v="9.7347705834476897E-3"/>
  </r>
  <r>
    <x v="61"/>
    <n v="5.8814701864363331E-3"/>
    <n v="7.2502028329787926E-3"/>
    <n v="5.7600681596515196E-3"/>
    <n v="6.1549216589425523E-3"/>
    <n v="1.008197747003048E-2"/>
  </r>
  <r>
    <x v="62"/>
    <n v="5.6550916175953682E-3"/>
    <n v="7.0692860338930404E-3"/>
    <n v="5.7515838632758807E-3"/>
    <n v="5.2439561022774583E-3"/>
    <n v="8.6708953837290586E-3"/>
  </r>
  <r>
    <x v="63"/>
    <n v="5.3679453156587134E-3"/>
    <n v="7.1618299597735113E-3"/>
    <n v="6.1147109573916796E-3"/>
    <n v="5.3952507180977634E-3"/>
    <n v="8.9355202929328574E-3"/>
  </r>
  <r>
    <x v="64"/>
    <n v="4.4415391760836767E-3"/>
    <n v="6.8645443309437787E-3"/>
    <n v="5.6498784760445784E-3"/>
    <n v="5.7319675096472768E-3"/>
    <n v="9.3855161590912662E-3"/>
  </r>
  <r>
    <x v="65"/>
    <n v="4.6374934288161192E-3"/>
    <n v="7.5707908543783502E-3"/>
    <n v="5.2012319241820102E-3"/>
    <n v="6.2391409364812994E-3"/>
    <n v="1.015515945510052E-2"/>
  </r>
  <r>
    <x v="66"/>
    <n v="1.843332230767032E-3"/>
    <n v="4.0915140891771042E-3"/>
    <n v="2.8217090025721169E-3"/>
    <n v="4.5736262686111133E-3"/>
    <n v="9.0620050108008738E-3"/>
  </r>
  <r>
    <x v="67"/>
    <n v="3.0530532456394229E-3"/>
    <n v="5.6075085049939691E-3"/>
    <n v="3.5094618759417689E-3"/>
    <n v="5.3519214118052296E-3"/>
    <n v="9.7652998864570951E-3"/>
  </r>
  <r>
    <x v="68"/>
    <n v="4.3896053971450941E-3"/>
    <n v="7.6507953564451522E-3"/>
    <n v="4.4703306327698129E-3"/>
    <n v="5.0023750440104193E-3"/>
    <n v="9.6724238907148659E-3"/>
  </r>
  <r>
    <x v="69"/>
    <n v="3.986776776349516E-3"/>
    <n v="7.242590438003702E-3"/>
    <n v="4.3246308146407571E-3"/>
    <n v="4.0439397380836236E-3"/>
    <n v="8.2183955300992283E-3"/>
  </r>
  <r>
    <x v="70"/>
    <n v="4.1502922510299762E-3"/>
    <n v="7.6174270195444966E-3"/>
    <n v="4.5577170193021642E-3"/>
    <n v="2.5670584285273691E-3"/>
    <n v="8.9538541354689753E-3"/>
  </r>
  <r>
    <x v="71"/>
    <n v="4.4611760338095141E-3"/>
    <n v="7.5082261499821402E-3"/>
    <n v="4.4502383550466184E-3"/>
    <n v="1.6412036470659301E-3"/>
    <n v="9.4606058017615673E-3"/>
  </r>
  <r>
    <x v="72"/>
    <n v="4.6701241466540373E-3"/>
    <n v="7.7666772429483789E-3"/>
    <n v="4.1840186345272392E-3"/>
    <n v="1.6385905724727999E-3"/>
    <n v="1.0319819578728261E-2"/>
  </r>
  <r>
    <x v="73"/>
    <n v="2.0069460484803052E-3"/>
    <n v="4.0269453065644636E-3"/>
    <n v="2.7921616748409071E-3"/>
    <n v="6.7643890099593998E-4"/>
    <n v="7.4786554723687828E-3"/>
  </r>
  <r>
    <x v="74"/>
    <n v="2.9940093950660451E-3"/>
    <n v="5.8341636439155596E-3"/>
    <n v="3.39443306516543E-3"/>
    <n v="7.4528324726059049E-4"/>
    <n v="8.5736356184679015E-3"/>
  </r>
  <r>
    <x v="75"/>
    <n v="4.5031594623733346E-3"/>
    <n v="5.7450792128099946E-3"/>
    <n v="3.7506643324045439E-3"/>
    <n v="8.2840297955820972E-4"/>
    <n v="7.7706917874642636E-3"/>
  </r>
  <r>
    <x v="76"/>
    <n v="3.5871622870581842E-3"/>
    <n v="4.2677971629252291E-3"/>
    <n v="3.46638093364077E-3"/>
    <n v="7.1560599643344673E-4"/>
    <n v="5.4219096498260748E-3"/>
  </r>
  <r>
    <x v="77"/>
    <n v="3.607819104369886E-3"/>
    <n v="3.6688985126647291E-3"/>
    <n v="2.8692244226548149E-3"/>
    <n v="7.7772583792714981E-4"/>
    <n v="3.4461086034582879E-3"/>
  </r>
  <r>
    <x v="78"/>
    <n v="3.7767843048346918E-3"/>
    <n v="3.2013379644823159E-3"/>
    <n v="2.2633494635925862E-3"/>
    <n v="7.5757339353344215E-4"/>
    <n v="2.3430715222833511E-3"/>
  </r>
  <r>
    <x v="79"/>
    <n v="3.8015710439021611E-3"/>
    <n v="3.022334723823239E-3"/>
    <n v="1.782275207293225E-3"/>
    <n v="6.105056633276155E-4"/>
    <n v="2.137967149424074E-3"/>
  </r>
  <r>
    <x v="80"/>
    <n v="1.495228692709011E-3"/>
    <n v="1.0513360116832309E-3"/>
    <n v="7.5171022961963835E-4"/>
    <n v="4.5896349900038718E-4"/>
    <n v="1.5238288824649391E-3"/>
  </r>
  <r>
    <x v="81"/>
    <n v="2.3403414554722451E-3"/>
    <n v="1.206607340220398E-3"/>
    <n v="7.7249454509408942E-4"/>
    <n v="4.4641051098452862E-4"/>
    <n v="1.145778586113909E-3"/>
  </r>
  <r>
    <x v="82"/>
    <n v="2.2336699376165011E-3"/>
    <n v="8.2581104621569162E-4"/>
    <n v="7.0628816288038194E-4"/>
    <n v="6.5168700244817499E-4"/>
    <n v="1.4946870529879419E-3"/>
  </r>
  <r>
    <x v="83"/>
    <n v="1.563064058947447E-3"/>
    <n v="8.8803687795919637E-4"/>
    <n v="8.5726633756334411E-4"/>
    <n v="8.1216710797207142E-4"/>
    <n v="1.4299288970257751E-3"/>
  </r>
  <r>
    <x v="84"/>
    <n v="1.117262431494574E-3"/>
    <n v="6.9583092181836246E-4"/>
    <n v="8.5182257948587196E-4"/>
    <n v="6.9903893498360695E-4"/>
    <n v="1.459977328626703E-3"/>
  </r>
  <r>
    <x v="85"/>
    <n v="1.128542359913521E-3"/>
    <n v="6.002774949494951E-4"/>
    <n v="8.5790336484212768E-4"/>
    <n v="6.7102285816829485E-4"/>
    <n v="1.4717540410406169E-3"/>
  </r>
  <r>
    <x v="86"/>
    <n v="1.1208632237163819E-3"/>
    <n v="5.592327096243467E-4"/>
    <n v="8.4503340934900264E-4"/>
    <n v="5.7106066683518416E-4"/>
    <n v="1.5639009875681191E-3"/>
  </r>
  <r>
    <x v="87"/>
    <n v="6.1255274261338131E-4"/>
    <n v="3.3343270030692989E-4"/>
    <n v="5.4283609871350188E-4"/>
    <n v="4.757787421640559E-4"/>
    <n v="1.0431489197091439E-3"/>
  </r>
  <r>
    <x v="88"/>
    <n v="5.0463507850507703E-4"/>
    <n v="3.0422000571473409E-4"/>
    <n v="3.66248342520056E-4"/>
    <n v="4.2339903488386568E-4"/>
    <n v="1.0383654770328521E-3"/>
  </r>
  <r>
    <x v="89"/>
    <n v="7.2079933145118556E-4"/>
    <n v="3.757364540594715E-4"/>
    <n v="7.1323004577224019E-4"/>
    <n v="5.9571478012985103E-4"/>
    <n v="1.020238781753694E-3"/>
  </r>
  <r>
    <x v="90"/>
    <n v="7.4469556212202403E-4"/>
    <n v="3.4589162150222889E-4"/>
    <n v="8.7629494920834757E-4"/>
    <n v="7.1280534896747531E-4"/>
    <n v="1.1074390853300429E-3"/>
  </r>
  <r>
    <x v="91"/>
    <n v="7.0031260422746128E-4"/>
    <n v="4.1990518897098918E-4"/>
    <n v="8.5864729987559271E-4"/>
    <n v="6.8483041694114121E-4"/>
    <n v="9.7323664249022318E-4"/>
  </r>
  <r>
    <x v="92"/>
    <n v="5.7407511321086089E-4"/>
    <n v="4.1573375395478689E-4"/>
    <n v="9.2940601589670379E-4"/>
    <n v="7.0326057002163974E-4"/>
    <n v="1.00809591101364E-3"/>
  </r>
  <r>
    <x v="93"/>
    <n v="6.961578674726847E-4"/>
    <n v="3.0282444521590048E-4"/>
    <n v="8.0453720728580552E-4"/>
    <n v="5.8709976859770609E-4"/>
    <n v="1.0028996638449699E-3"/>
  </r>
  <r>
    <x v="94"/>
    <n v="2.9947194627287879E-4"/>
    <n v="1.4657558116427759E-4"/>
    <n v="4.5861570232551041E-4"/>
    <n v="4.5977097680035471E-4"/>
    <n v="6.863994544365861E-4"/>
  </r>
  <r>
    <x v="95"/>
    <n v="2.3842759605397781E-4"/>
    <n v="1.513657045162637E-4"/>
    <n v="6.4271153633851464E-4"/>
    <n v="5.1536859447697306E-4"/>
    <n v="1.0234744368777179E-3"/>
  </r>
  <r>
    <x v="96"/>
    <n v="5.2079648843224606E-4"/>
    <n v="2.869597508490394E-4"/>
    <n v="6.8147487667341968E-4"/>
    <n v="6.2025590826350087E-4"/>
    <n v="8.7397756519065162E-4"/>
  </r>
  <r>
    <x v="97"/>
    <n v="6.473716530492207E-4"/>
    <n v="3.4406891564840329E-4"/>
    <n v="7.0265138967671309E-4"/>
    <n v="8.032258248763922E-4"/>
    <n v="7.8541059992843696E-4"/>
  </r>
  <r>
    <x v="98"/>
    <n v="6.9748442389552464E-4"/>
    <n v="3.3806156275051162E-4"/>
    <n v="7.4809544678876305E-4"/>
    <n v="8.5309097840382284E-4"/>
    <n v="7.6446401330678012E-4"/>
  </r>
  <r>
    <x v="99"/>
    <n v="6.7470941987217924E-4"/>
    <n v="3.2575292812662678E-4"/>
    <n v="8.0015312717352405E-4"/>
    <n v="6.9308833037716791E-4"/>
    <n v="8.4397200689660743E-4"/>
  </r>
  <r>
    <x v="100"/>
    <n v="5.2132618554615127E-4"/>
    <n v="3.7311410153644068E-4"/>
    <n v="4.5552984464095449E-4"/>
    <n v="4.8789708174950191E-4"/>
    <n v="7.5092478879465886E-4"/>
  </r>
  <r>
    <x v="101"/>
    <n v="1.743900560769058E-4"/>
    <n v="1.464974039559866E-4"/>
    <n v="4.7507197803347011E-4"/>
    <n v="4.6337943340183188E-4"/>
    <n v="5.0383376417617619E-4"/>
  </r>
  <r>
    <x v="102"/>
    <n v="2.1252866277750171E-4"/>
    <n v="1.594703608174887E-4"/>
    <n v="3.4692306139608918E-4"/>
    <n v="2.1375246658544481E-4"/>
    <n v="9.9089567352309243E-4"/>
  </r>
  <r>
    <x v="103"/>
    <n v="2.9119342434954419E-4"/>
    <n v="1.6945961695057131E-4"/>
    <n v="3.1505777179899742E-4"/>
    <n v="2.5923109251514139E-4"/>
    <n v="8.3204416684449676E-4"/>
  </r>
  <r>
    <x v="104"/>
    <n v="5.1394444968193384E-4"/>
    <n v="4.2169036743080102E-4"/>
    <n v="6.3493949683868863E-4"/>
    <n v="5.89411524782732E-4"/>
    <n v="8.5475761103629517E-4"/>
  </r>
  <r>
    <x v="105"/>
    <n v="7.025646125368752E-4"/>
    <n v="4.718794251927485E-4"/>
    <n v="7.4508267647486689E-4"/>
    <n v="8.2961508707542371E-4"/>
    <n v="5.7194075099222018E-4"/>
  </r>
  <r>
    <x v="106"/>
    <n v="5.9782188009348855E-4"/>
    <n v="2.364198689041424E-4"/>
    <n v="5.9095373214101011E-4"/>
    <n v="6.3446627749518339E-4"/>
    <n v="7.7652018208258637E-4"/>
  </r>
  <r>
    <x v="107"/>
    <n v="5.5708686373052811E-4"/>
    <n v="2.6243798603902882E-4"/>
    <n v="5.5034681370908184E-4"/>
    <n v="3.535141909301542E-4"/>
    <n v="7.0810859146814848E-4"/>
  </r>
  <r>
    <x v="108"/>
    <n v="3.1973017898467729E-4"/>
    <n v="9.1250718000669752E-5"/>
    <n v="3.4216744097389682E-4"/>
    <n v="1.6880837848220971E-4"/>
    <n v="4.6151867774750548E-4"/>
  </r>
  <r>
    <x v="109"/>
    <n v="2.089253461594487E-4"/>
    <n v="1.1321623610797231E-4"/>
    <n v="3.3256070418982969E-4"/>
    <n v="2.6582615828592613E-4"/>
    <n v="7.721266713814959E-4"/>
  </r>
  <r>
    <x v="110"/>
    <n v="5.3080157698674551E-4"/>
    <n v="3.7162581816057552E-4"/>
    <n v="7.1110347740723976E-4"/>
    <n v="5.7677816453082192E-4"/>
    <n v="7.9271151903591893E-4"/>
  </r>
  <r>
    <x v="111"/>
    <n v="6.4372280751505504E-4"/>
    <n v="4.7035666537852491E-4"/>
    <n v="7.2184188336099945E-4"/>
    <n v="7.7178385218323918E-4"/>
    <n v="9.3321626039480387E-4"/>
  </r>
  <r>
    <x v="112"/>
    <n v="7.22937291788824E-4"/>
    <n v="3.8806817679345448E-4"/>
    <n v="1.011562059712644E-3"/>
    <n v="6.5369221466661455E-4"/>
    <n v="5.2638897958229302E-4"/>
  </r>
  <r>
    <x v="113"/>
    <n v="7.5438862996059675E-4"/>
    <n v="4.2350551731699969E-4"/>
    <n v="1.0682408783753471E-3"/>
    <n v="7.22532167685435E-4"/>
    <n v="9.103731393166264E-4"/>
  </r>
  <r>
    <x v="114"/>
    <n v="6.5938602980824439E-4"/>
    <n v="4.6711673159683412E-4"/>
    <n v="9.0481316787862124E-4"/>
    <n v="4.7097690012960959E-4"/>
    <n v="8.6592304075465149E-4"/>
  </r>
  <r>
    <x v="115"/>
    <n v="2.8569655060852887E-4"/>
    <n v="1.199196514368888E-4"/>
    <n v="6.0567051666030405E-4"/>
    <n v="2.8905308763273272E-4"/>
    <n v="4.3554141916015213E-4"/>
  </r>
  <r>
    <x v="116"/>
    <n v="2.1573912992682009E-4"/>
    <n v="9.5332562804466525E-5"/>
    <n v="6.56902988087664E-4"/>
    <n v="5.0816841169189437E-4"/>
    <n v="8.1466798449267123E-4"/>
  </r>
  <r>
    <x v="117"/>
    <n v="5.475792788255247E-4"/>
    <n v="5.0641963553575144E-4"/>
    <n v="9.5521375346737378E-4"/>
    <n v="5.3596805343751532E-4"/>
    <n v="8.6689843996732609E-4"/>
  </r>
  <r>
    <x v="118"/>
    <n v="5.8487373092595471E-4"/>
    <n v="3.6783177714172472E-4"/>
    <n v="8.4132135357965082E-4"/>
    <n v="7.1981579561787058E-4"/>
    <n v="8.5594453935809245E-4"/>
  </r>
  <r>
    <x v="119"/>
    <n v="6.6891446991303356E-4"/>
    <n v="4.7027327508845001E-4"/>
    <n v="9.6652827131221144E-4"/>
    <n v="7.9359257513210565E-4"/>
    <n v="4.9316468326216401E-4"/>
  </r>
  <r>
    <x v="120"/>
    <n v="6.7614000058007179E-4"/>
    <n v="5.2062092213516972E-4"/>
    <n v="8.0668907381669459E-4"/>
    <n v="5.0923560928181491E-4"/>
    <n v="8.7200441122909495E-4"/>
  </r>
  <r>
    <x v="121"/>
    <n v="7.0344027276469099E-4"/>
    <n v="2.259835036632829E-4"/>
    <n v="5.3542060291773342E-4"/>
    <n v="3.0977525799185258E-4"/>
    <n v="8.2337854606080957E-4"/>
  </r>
  <r>
    <x v="122"/>
    <n v="2.4464651123294107E-4"/>
    <n v="1.7523339816671589E-4"/>
    <n v="2.929471846888296E-4"/>
    <n v="2.8395222928544401E-4"/>
    <n v="4.4801964102877891E-4"/>
  </r>
  <r>
    <x v="123"/>
    <n v="2.3923650857295169E-4"/>
    <n v="1.668154154071161E-4"/>
    <n v="6.5991680847440621E-4"/>
    <n v="4.3447649207485801E-4"/>
    <n v="8.4512888868775739E-4"/>
  </r>
  <r>
    <x v="124"/>
    <n v="6.8396881883820467E-4"/>
    <n v="5.6389052833952485E-4"/>
    <n v="7.0389512746756098E-4"/>
    <n v="7.462464678456137E-4"/>
    <n v="7.5825248635356837E-4"/>
  </r>
  <r>
    <x v="125"/>
    <n v="6.951175646474722E-4"/>
    <n v="5.0600750022473397E-4"/>
    <n v="9.712667645279939E-4"/>
    <n v="8.0059892438048678E-4"/>
    <n v="7.8650984003255753E-4"/>
  </r>
  <r>
    <x v="126"/>
    <n v="8.6732642113527517E-4"/>
    <n v="4.9246118377295847E-4"/>
    <n v="1.127179129360214E-3"/>
    <n v="6.5453061722714652E-4"/>
    <n v="5.6741384678341846E-4"/>
  </r>
  <r>
    <x v="127"/>
    <n v="7.9011961224988213E-4"/>
    <n v="5.019502750351144E-4"/>
    <n v="1.2321513314776831E-3"/>
    <n v="8.7468198763895769E-4"/>
    <n v="8.0725303676219243E-4"/>
  </r>
  <r>
    <x v="128"/>
    <n v="4.3960907544726848E-4"/>
    <n v="2.7397398703500771E-4"/>
    <n v="1.360505986691931E-3"/>
    <n v="6.8468880332990328E-4"/>
    <n v="9.5831217466443852E-4"/>
  </r>
  <r>
    <x v="129"/>
    <n v="2.260506645779048E-4"/>
    <n v="2.085874871507686E-4"/>
    <n v="6.7116317864752647E-4"/>
    <n v="4.5772320909345619E-4"/>
    <n v="3.8499679828662471E-4"/>
  </r>
  <r>
    <x v="130"/>
    <n v="2.2711919278967601E-4"/>
    <n v="1.690095494635814E-4"/>
    <n v="5.8140913606964412E-4"/>
    <n v="5.5701405665743351E-4"/>
    <n v="7.7778455344601038E-4"/>
  </r>
  <r>
    <x v="131"/>
    <n v="5.8806079266287127E-4"/>
    <n v="8.0427699390316076E-4"/>
    <n v="8.311009702988431E-4"/>
    <n v="7.5129470212068094E-4"/>
    <n v="1.051135780669597E-3"/>
  </r>
  <r>
    <x v="132"/>
    <n v="7.5705765677864991E-4"/>
    <n v="9.994785239183946E-4"/>
    <n v="9.6929916165389379E-4"/>
    <n v="8.7278912259013412E-4"/>
    <n v="9.100355419900144E-4"/>
  </r>
  <r>
    <x v="133"/>
    <n v="7.3128422025871894E-4"/>
    <n v="7.8495240445366793E-4"/>
    <n v="1.203590692454615E-3"/>
    <n v="8.596969483988207E-4"/>
    <n v="7.6807134098366855E-4"/>
  </r>
  <r>
    <x v="134"/>
    <n v="6.9914291303498652E-4"/>
    <n v="8.2619669351200007E-4"/>
    <n v="1.199342174119935E-3"/>
    <n v="9.4039427718491152E-4"/>
    <n v="1.0736708892961409E-3"/>
  </r>
  <r>
    <x v="135"/>
    <n v="6.5410533998192845E-4"/>
    <n v="8.3274081031293502E-4"/>
    <n v="1.2578999201977451E-3"/>
    <n v="8.8008192678815653E-4"/>
    <n v="1.054199523604656E-3"/>
  </r>
  <r>
    <x v="136"/>
    <n v="3.7201069002979571E-4"/>
    <n v="3.4307690905757238E-4"/>
    <n v="8.3378087710258739E-4"/>
    <n v="4.9922367069360246E-4"/>
    <n v="5.2801076372087266E-4"/>
  </r>
  <r>
    <x v="137"/>
    <n v="2.7170747854319578E-4"/>
    <n v="3.7671137179765918E-4"/>
    <n v="9.9437646093907765E-4"/>
    <n v="5.5599474741160556E-4"/>
    <n v="8.6811766945374803E-4"/>
  </r>
  <r>
    <x v="138"/>
    <n v="7.1132022758495261E-4"/>
    <n v="7.754969708285305E-4"/>
    <n v="1.2886700284473519E-3"/>
    <n v="8.9125437392009754E-4"/>
    <n v="8.3532465520884467E-4"/>
  </r>
  <r>
    <x v="139"/>
    <n v="7.6880424987354427E-4"/>
    <n v="9.2189852704514569E-4"/>
    <n v="1.3133793048850479E-3"/>
    <n v="8.5585155150235271E-4"/>
    <n v="8.2330540973354796E-4"/>
  </r>
  <r>
    <x v="140"/>
    <n v="7.7680020370845138E-4"/>
    <n v="1.117327771430959E-3"/>
    <n v="1.7217912763735669E-3"/>
    <n v="8.5646791825359596E-4"/>
    <n v="7.6437350659497923E-4"/>
  </r>
  <r>
    <x v="141"/>
    <n v="7.0497761160647008E-4"/>
    <n v="7.6693656164514594E-4"/>
    <n v="1.5632105743812071E-3"/>
    <n v="1.029752498944142E-3"/>
    <n v="9.5526117291044963E-4"/>
  </r>
  <r>
    <x v="142"/>
    <n v="7.1844272565519773E-4"/>
    <n v="5.3243289766794529E-4"/>
    <n v="1.1965944806752659E-3"/>
    <n v="8.8595903073897372E-4"/>
    <n v="9.7135660166913253E-4"/>
  </r>
  <r>
    <x v="143"/>
    <n v="3.9334270532890241E-4"/>
    <n v="3.6574210875780719E-4"/>
    <n v="6.4557017742137321E-4"/>
    <n v="5.7268042492124272E-4"/>
    <n v="3.2646941749261689E-4"/>
  </r>
  <r>
    <x v="144"/>
    <n v="2.978764643816142E-4"/>
    <n v="5.890469724677015E-4"/>
    <n v="1.2384908606755461E-3"/>
    <n v="6.1869691174211633E-4"/>
    <n v="7.4532929537974506E-4"/>
  </r>
  <r>
    <x v="145"/>
    <n v="6.151289850913885E-4"/>
    <n v="1.087179362770881E-3"/>
    <n v="1.2291633865005849E-3"/>
    <n v="8.8586033182915457E-4"/>
    <n v="9.228797326116115E-4"/>
  </r>
  <r>
    <x v="146"/>
    <n v="7.9991130796686679E-4"/>
    <n v="9.9664177849219035E-4"/>
    <n v="1.4780609814591351E-3"/>
    <n v="9.8295851137418793E-4"/>
    <n v="8.9424494287579262E-4"/>
  </r>
  <r>
    <x v="147"/>
    <n v="9.7722819211687548E-4"/>
    <n v="1.0641658216797929E-3"/>
    <n v="1.678944752247249E-3"/>
    <n v="9.1933431707387622E-4"/>
    <n v="8.1091623071738732E-4"/>
  </r>
  <r>
    <x v="148"/>
    <n v="8.7109388085462782E-4"/>
    <n v="1.3142474826745979E-3"/>
    <n v="1.9166508707681941E-3"/>
    <n v="9.6214045627721111E-4"/>
    <n v="1.2265899838995731E-3"/>
  </r>
  <r>
    <x v="149"/>
    <n v="1.0540450126019379E-3"/>
    <n v="1.391982663756106E-3"/>
    <n v="2.162430638223945E-3"/>
    <n v="7.6148067200450915E-4"/>
    <n v="1.161621652072451E-3"/>
  </r>
  <r>
    <x v="150"/>
    <n v="5.6180445166580713E-4"/>
    <n v="4.830905062978348E-4"/>
    <n v="1.7102635203284291E-3"/>
    <n v="5.5288204567693346E-4"/>
    <n v="4.5079499846407527E-4"/>
  </r>
  <r>
    <x v="151"/>
    <n v="3.5735527173420053E-4"/>
    <n v="4.4138587515173919E-4"/>
    <n v="1.376131914519599E-3"/>
    <n v="5.9311763832081644E-4"/>
    <n v="7.4268562035949704E-4"/>
  </r>
  <r>
    <x v="152"/>
    <m/>
    <m/>
    <m/>
    <m/>
    <m/>
  </r>
  <r>
    <x v="152"/>
    <m/>
    <m/>
    <m/>
    <m/>
    <m/>
  </r>
  <r>
    <x v="152"/>
    <m/>
    <m/>
    <m/>
    <m/>
    <m/>
  </r>
  <r>
    <x v="152"/>
    <m/>
    <m/>
    <m/>
    <m/>
    <m/>
  </r>
  <r>
    <x v="152"/>
    <m/>
    <m/>
    <m/>
    <m/>
    <m/>
  </r>
  <r>
    <x v="152"/>
    <m/>
    <m/>
    <m/>
    <m/>
    <m/>
  </r>
  <r>
    <x v="152"/>
    <m/>
    <m/>
    <m/>
    <m/>
    <m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66">
  <r>
    <x v="0"/>
    <n v="3.3162535053388358E-3"/>
    <n v="4.6155764280009868E-3"/>
    <n v="3.299888634795117E-3"/>
    <n v="5.2045974969909736E-3"/>
    <n v="8.8301815372575573E-3"/>
  </r>
  <r>
    <x v="1"/>
    <n v="4.5725291839388577E-3"/>
    <n v="6.4483146601084524E-3"/>
    <n v="4.2029343291789638E-3"/>
    <n v="7.2119500144486714E-3"/>
    <n v="1.0433613558015869E-2"/>
  </r>
  <r>
    <x v="2"/>
    <n v="5.6358129590313964E-3"/>
    <n v="6.0704093711615109E-3"/>
    <n v="4.5038600158427439E-3"/>
    <n v="7.1485444096862126E-3"/>
    <n v="9.9479136887147546E-3"/>
  </r>
  <r>
    <x v="3"/>
    <n v="5.7214567716510978E-3"/>
    <n v="6.5082227374476699E-3"/>
    <n v="4.1616780977902041E-3"/>
    <n v="7.2835652749431001E-3"/>
    <n v="9.7961759911740533E-3"/>
  </r>
  <r>
    <x v="4"/>
    <n v="2.7088011605289979E-3"/>
    <n v="4.8453653895636582E-3"/>
    <n v="2.507239741618135E-3"/>
    <n v="6.5946543074514958E-3"/>
    <n v="9.1355546525699691E-3"/>
  </r>
  <r>
    <x v="5"/>
    <n v="3.9708850673839851E-3"/>
    <n v="5.9079852118223341E-3"/>
    <n v="3.6416699771554999E-3"/>
    <n v="7.3268482256164027E-3"/>
    <n v="9.6711022442581718E-3"/>
  </r>
  <r>
    <x v="6"/>
    <n v="5.2379167110431068E-3"/>
    <n v="6.8296626100878659E-3"/>
    <n v="5.2151564663926028E-3"/>
    <n v="7.6108753709970773E-3"/>
    <n v="9.9919907478009801E-3"/>
  </r>
  <r>
    <x v="7"/>
    <n v="4.9512749097606812E-3"/>
    <n v="6.4997748018029416E-3"/>
    <n v="5.5397191466209214E-3"/>
    <n v="6.5621184901174436E-3"/>
    <n v="8.7254451769894787E-3"/>
  </r>
  <r>
    <x v="8"/>
    <n v="4.9294558393182444E-3"/>
    <n v="6.8753152792099172E-3"/>
    <n v="5.1953845356394503E-3"/>
    <n v="6.7233973414773471E-3"/>
    <n v="9.1010708344570965E-3"/>
  </r>
  <r>
    <x v="9"/>
    <n v="5.4821916166939433E-3"/>
    <n v="6.8706593597927081E-3"/>
    <n v="3.754219153525612E-3"/>
    <n v="7.0159706574819689E-3"/>
    <n v="9.2779053012764026E-3"/>
  </r>
  <r>
    <x v="10"/>
    <n v="5.5509356114934278E-3"/>
    <n v="7.3420237895060417E-3"/>
    <n v="5.0397763454648392E-3"/>
    <n v="5.947516154420387E-3"/>
    <n v="9.8834300638747305E-3"/>
  </r>
  <r>
    <x v="11"/>
    <n v="2.289925681633948E-3"/>
    <n v="3.638238832813819E-3"/>
    <n v="3.06439921464599E-3"/>
    <n v="5.428955205493035E-3"/>
    <n v="8.078594123311935E-3"/>
  </r>
  <r>
    <x v="12"/>
    <n v="3.778503332259407E-3"/>
    <n v="5.1948264354751469E-3"/>
    <n v="3.783355282087144E-3"/>
    <n v="6.4177808017795209E-3"/>
    <n v="9.2270597239868021E-3"/>
  </r>
  <r>
    <x v="13"/>
    <n v="5.2916194197386779E-3"/>
    <n v="7.2974488910157514E-3"/>
    <n v="5.7574091367697143E-3"/>
    <n v="7.1291578378356434E-3"/>
    <n v="9.4746068843698968E-3"/>
  </r>
  <r>
    <x v="14"/>
    <n v="4.8610303838506801E-3"/>
    <n v="6.7683461514815458E-3"/>
    <n v="4.0461109302274614E-3"/>
    <n v="6.515924339897409E-3"/>
    <n v="8.6081613087252151E-3"/>
  </r>
  <r>
    <x v="15"/>
    <n v="4.249135654627095E-3"/>
    <n v="6.2625053187822764E-3"/>
    <n v="5.1520520087977861E-3"/>
    <n v="5.7146378358194742E-3"/>
    <n v="7.7993883455005934E-3"/>
  </r>
  <r>
    <x v="16"/>
    <n v="5.5699292821312241E-3"/>
    <n v="7.3988428000017342E-3"/>
    <n v="6.1748718423512089E-3"/>
    <n v="6.890680955557245E-3"/>
    <n v="9.1387178147020135E-3"/>
  </r>
  <r>
    <x v="17"/>
    <n v="5.7039730476055603E-3"/>
    <n v="7.857783794245031E-3"/>
    <n v="5.9568758783468219E-3"/>
    <n v="7.5837520802864936E-3"/>
    <n v="9.8617119543325301E-3"/>
  </r>
  <r>
    <x v="18"/>
    <n v="2.2489768792650191E-3"/>
    <n v="3.76477024133941E-3"/>
    <n v="3.2078546589162761E-3"/>
    <n v="5.4335052471854751E-3"/>
    <n v="8.2213696173175001E-3"/>
  </r>
  <r>
    <x v="19"/>
    <n v="3.880337427771548E-3"/>
    <n v="5.4557376087639416E-3"/>
    <n v="3.8721347312571722E-3"/>
    <n v="6.4469077021835136E-3"/>
    <n v="9.3682024770792415E-3"/>
  </r>
  <r>
    <x v="20"/>
    <n v="5.2107431966424657E-3"/>
    <n v="7.5748143385199144E-3"/>
    <n v="5.8807631822523692E-3"/>
    <n v="7.2060078666865207E-3"/>
    <n v="9.6443621971898461E-3"/>
  </r>
  <r>
    <x v="21"/>
    <n v="4.7853200938669117E-3"/>
    <n v="6.5169353448606953E-3"/>
    <n v="5.9879217250267949E-3"/>
    <n v="6.4359603042661723E-3"/>
    <n v="8.4902822642526528E-3"/>
  </r>
  <r>
    <x v="22"/>
    <n v="4.9006355470269866E-3"/>
    <n v="7.2232139318409872E-3"/>
    <n v="5.9883240073660918E-3"/>
    <n v="6.6938860233915374E-3"/>
    <n v="8.8308182323800655E-3"/>
  </r>
  <r>
    <x v="23"/>
    <n v="5.6377425018586409E-3"/>
    <n v="7.5731100242188796E-3"/>
    <n v="6.1947344658902703E-3"/>
    <n v="6.9621236131726201E-3"/>
    <n v="9.1332590613642708E-3"/>
  </r>
  <r>
    <x v="24"/>
    <n v="5.7877876281362964E-3"/>
    <n v="7.9367050917306566E-3"/>
    <n v="5.6335608416314782E-3"/>
    <n v="7.5402924530888786E-3"/>
    <n v="9.9673558086154079E-3"/>
  </r>
  <r>
    <x v="25"/>
    <n v="2.363102491897633E-3"/>
    <n v="3.9267807353847292E-3"/>
    <n v="3.1481396605255751E-3"/>
    <n v="5.0470345229145161E-3"/>
    <n v="7.9902548605936818E-3"/>
  </r>
  <r>
    <x v="26"/>
    <n v="3.9440625796680132E-3"/>
    <n v="5.5559610490074941E-3"/>
    <n v="3.8158867650565872E-3"/>
    <n v="6.4958010986155878E-3"/>
    <n v="9.2093119962409764E-3"/>
  </r>
  <r>
    <x v="27"/>
    <n v="3.9474007013725037E-3"/>
    <n v="5.7985083532641236E-3"/>
    <n v="4.5392262439910456E-3"/>
    <n v="5.4319234964626158E-3"/>
    <n v="7.4492041132710168E-3"/>
  </r>
  <r>
    <x v="28"/>
    <n v="4.8918773669794861E-3"/>
    <n v="6.7850223542100657E-3"/>
    <n v="6.0250981350979879E-3"/>
    <n v="6.4989304318728508E-3"/>
    <n v="8.4340934205809209E-3"/>
  </r>
  <r>
    <x v="29"/>
    <n v="4.9777200236807437E-3"/>
    <n v="6.7702521393383083E-3"/>
    <n v="5.9691747855929803E-3"/>
    <n v="6.5834587841313574E-3"/>
    <n v="8.851509433915241E-3"/>
  </r>
  <r>
    <x v="30"/>
    <n v="5.3901336252047006E-3"/>
    <n v="7.4123768744344164E-3"/>
    <n v="5.8745752970991447E-3"/>
    <n v="6.9898152473804624E-3"/>
    <n v="9.2120621611766554E-3"/>
  </r>
  <r>
    <x v="31"/>
    <n v="5.1309311766590069E-3"/>
    <n v="7.5160387844918283E-3"/>
    <n v="5.9412812895759011E-3"/>
    <n v="7.3816453402838506E-3"/>
    <n v="9.8624086531918873E-3"/>
  </r>
  <r>
    <x v="32"/>
    <n v="2.6011381004539952E-3"/>
    <n v="4.3384400881460944E-3"/>
    <n v="3.2167660197290351E-3"/>
    <n v="5.5889751760449429E-3"/>
    <n v="8.1121899241291817E-3"/>
  </r>
  <r>
    <x v="33"/>
    <n v="4.101646111878755E-3"/>
    <n v="5.4654963994958507E-3"/>
    <n v="2.9013411435294179E-3"/>
    <n v="6.3553349735134719E-3"/>
    <n v="9.2927031764299152E-3"/>
  </r>
  <r>
    <x v="34"/>
    <n v="5.3622904101578222E-3"/>
    <n v="7.4202246431060654E-3"/>
    <n v="4.7659932925363706E-3"/>
    <n v="7.2754365057519617E-3"/>
    <n v="9.6332225964817601E-3"/>
  </r>
  <r>
    <x v="35"/>
    <n v="5.0347037557680408E-3"/>
    <n v="6.7326752034155574E-3"/>
    <n v="6.0515503376174619E-3"/>
    <n v="6.3214710657133466E-3"/>
    <n v="8.4588562743038061E-3"/>
  </r>
  <r>
    <x v="36"/>
    <n v="5.0915414184955574E-3"/>
    <n v="7.3773393869952207E-3"/>
    <n v="6.0922111456903393E-3"/>
    <n v="6.5490964462145097E-3"/>
    <n v="8.8215527710095616E-3"/>
  </r>
  <r>
    <x v="37"/>
    <n v="5.8704548150091806E-3"/>
    <n v="7.4914256030527036E-3"/>
    <n v="6.0550216369854694E-3"/>
    <n v="7.0989063379301564E-3"/>
    <n v="9.2916079063140415E-3"/>
  </r>
  <r>
    <x v="38"/>
    <n v="5.7029884299815538E-3"/>
    <n v="7.9100222852265985E-3"/>
    <n v="6.1839068854852922E-3"/>
    <n v="7.588122714079772E-3"/>
    <n v="9.809089500452485E-3"/>
  </r>
  <r>
    <x v="39"/>
    <n v="2.6046653799693012E-3"/>
    <n v="4.5341874248584057E-3"/>
    <n v="3.2140662227467249E-3"/>
    <n v="5.5769837512853757E-3"/>
    <n v="8.1004795905378364E-3"/>
  </r>
  <r>
    <x v="40"/>
    <n v="4.0694941420432208E-3"/>
    <n v="5.3701530313211097E-3"/>
    <n v="3.9145164578970361E-3"/>
    <n v="6.3758176837225176E-3"/>
    <n v="9.3583188073347659E-3"/>
  </r>
  <r>
    <x v="41"/>
    <n v="6.026006352517415E-3"/>
    <n v="7.2600579683474989E-3"/>
    <n v="6.0444788870082063E-3"/>
    <n v="7.3215340243683903E-3"/>
    <n v="9.5030725819482947E-3"/>
  </r>
  <r>
    <x v="42"/>
    <n v="5.3616250155994923E-3"/>
    <n v="6.8822466595562654E-3"/>
    <n v="6.074898086060071E-3"/>
    <n v="6.4828376623960434E-3"/>
    <n v="8.290677915667094E-3"/>
  </r>
  <r>
    <x v="43"/>
    <n v="5.3269457387949901E-3"/>
    <n v="6.9886615058733746E-3"/>
    <n v="6.2563136846542798E-3"/>
    <n v="6.775763020811839E-3"/>
    <n v="8.8957879301930776E-3"/>
  </r>
  <r>
    <x v="44"/>
    <n v="5.6451985686174983E-3"/>
    <n v="7.0379441079198727E-3"/>
    <n v="6.6189120010403104E-3"/>
    <n v="7.0413779642231489E-3"/>
    <n v="8.9807256632093591E-3"/>
  </r>
  <r>
    <x v="45"/>
    <n v="5.8316128553722304E-3"/>
    <n v="7.7353151063653406E-3"/>
    <n v="6.3237165046879096E-3"/>
    <n v="7.4821639657255508E-3"/>
    <n v="9.9236769463441239E-3"/>
  </r>
  <r>
    <x v="46"/>
    <n v="2.75160436459652E-3"/>
    <n v="4.4644731505346907E-3"/>
    <n v="3.3773735033564159E-3"/>
    <n v="5.7170199967206481E-3"/>
    <n v="8.4147376273284741E-3"/>
  </r>
  <r>
    <x v="47"/>
    <n v="4.0388963695888336E-3"/>
    <n v="5.5780210175459402E-3"/>
    <n v="4.1590287425721717E-3"/>
    <n v="6.411562734431866E-3"/>
    <n v="9.2330429347599798E-3"/>
  </r>
  <r>
    <x v="48"/>
    <n v="5.6158020960490572E-3"/>
    <n v="7.0543279279617161E-3"/>
    <n v="6.0086292060036166E-3"/>
    <n v="7.3605331050870058E-3"/>
    <n v="9.5983159899243747E-3"/>
  </r>
  <r>
    <x v="49"/>
    <n v="5.4963609933696613E-3"/>
    <n v="6.6109875447695728E-3"/>
    <n v="6.157499430453359E-3"/>
    <n v="6.6386304682393123E-3"/>
    <n v="8.6473691607016692E-3"/>
  </r>
  <r>
    <x v="50"/>
    <n v="5.2418579253347992E-3"/>
    <n v="6.6851075237539899E-3"/>
    <n v="6.3284381915719732E-3"/>
    <n v="6.3877922172849927E-3"/>
    <n v="8.9007192753117349E-3"/>
  </r>
  <r>
    <x v="51"/>
    <n v="5.7056642886962666E-3"/>
    <n v="6.9083687147254557E-3"/>
    <n v="6.4082855543001419E-3"/>
    <n v="6.6210753822996127E-3"/>
    <n v="9.3451441989454691E-3"/>
  </r>
  <r>
    <x v="52"/>
    <n v="5.4771832938108542E-3"/>
    <n v="7.4592884279432239E-3"/>
    <n v="6.2405076411390916E-3"/>
    <n v="7.475617139312456E-3"/>
    <n v="1.012734468884448E-2"/>
  </r>
  <r>
    <x v="53"/>
    <n v="2.5919613870562211E-3"/>
    <n v="4.7553591241095072E-3"/>
    <n v="3.3378289093239661E-3"/>
    <n v="5.6198180209803671E-3"/>
    <n v="8.576280096549484E-3"/>
  </r>
  <r>
    <x v="54"/>
    <n v="4.1127350530100739E-3"/>
    <n v="5.7343359458595696E-3"/>
    <n v="4.1202738469607947E-3"/>
    <n v="6.4381300055717941E-3"/>
    <n v="9.2508540223011273E-3"/>
  </r>
  <r>
    <x v="55"/>
    <n v="5.5371580897031428E-3"/>
    <n v="7.2838440562436298E-3"/>
    <n v="6.1360867928228228E-3"/>
    <n v="7.3138876246202659E-3"/>
    <n v="9.964241180573017E-3"/>
  </r>
  <r>
    <x v="56"/>
    <n v="5.5734104091715369E-3"/>
    <n v="6.8263359273208974E-3"/>
    <n v="6.3069515324815674E-3"/>
    <n v="6.714375287254451E-3"/>
    <n v="8.8258032918065495E-3"/>
  </r>
  <r>
    <x v="57"/>
    <n v="5.5193803418999536E-3"/>
    <n v="7.3227843851318194E-3"/>
    <n v="6.4535999388478623E-3"/>
    <n v="6.8545793640329231E-3"/>
    <n v="9.4367116326479362E-3"/>
  </r>
  <r>
    <x v="58"/>
    <n v="5.8501429299187904E-3"/>
    <n v="7.1838082014956516E-3"/>
    <n v="6.3648998449605601E-3"/>
    <n v="7.2472246509046262E-3"/>
    <n v="9.8452718400234649E-3"/>
  </r>
  <r>
    <x v="59"/>
    <m/>
    <m/>
    <m/>
    <m/>
    <m/>
  </r>
  <r>
    <x v="60"/>
    <n v="5.8785756343736097E-3"/>
    <n v="7.3605665028935703E-3"/>
    <n v="5.9515995852090671E-3"/>
    <n v="7.491017110477464E-3"/>
    <n v="1.043530451773687E-2"/>
  </r>
  <r>
    <x v="61"/>
    <n v="2.7546093300405291E-3"/>
    <n v="4.5442993197699266E-3"/>
    <n v="3.3022766719299698E-3"/>
    <n v="5.7381096389677059E-3"/>
    <n v="8.9620634414704775E-3"/>
  </r>
  <r>
    <x v="62"/>
    <n v="4.0466485917338606E-3"/>
    <n v="5.662722473700605E-3"/>
    <n v="3.8928690404138161E-3"/>
    <n v="6.3881884771985076E-3"/>
    <n v="9.4045420267865037E-3"/>
  </r>
  <r>
    <x v="63"/>
    <n v="5.7484231011182274E-3"/>
    <n v="7.302128082297089E-3"/>
    <n v="5.5399045013510111E-3"/>
    <n v="7.1888495056974342E-3"/>
    <n v="1.016250144580177E-2"/>
  </r>
  <r>
    <x v="64"/>
    <n v="5.5211111460353821E-3"/>
    <n v="7.1007019632733474E-3"/>
    <n v="6.0716842251084648E-3"/>
    <n v="6.4632353505498204E-3"/>
    <n v="9.2330421201003206E-3"/>
  </r>
  <r>
    <x v="65"/>
    <n v="5.3537722599417093E-3"/>
    <n v="7.182665272459721E-3"/>
    <n v="6.108818692403247E-3"/>
    <n v="6.7233062719566777E-3"/>
    <n v="9.4035018254176039E-3"/>
  </r>
  <r>
    <x v="66"/>
    <n v="5.9625482826614106E-3"/>
    <n v="7.3687668891398526E-3"/>
    <n v="6.3199109509126418E-3"/>
    <n v="6.8978445425358957E-3"/>
    <n v="9.5375926700706423E-3"/>
  </r>
  <r>
    <x v="67"/>
    <n v="6.1879795378661029E-3"/>
    <n v="8.037303432349643E-3"/>
    <n v="6.1474418697677457E-3"/>
    <n v="7.2520713952584099E-3"/>
    <n v="1.023270084151693E-2"/>
  </r>
  <r>
    <x v="68"/>
    <n v="2.6021213846998052E-3"/>
    <n v="4.6375658472271042E-3"/>
    <n v="3.1397114471205432E-3"/>
    <n v="5.5609576755582387E-3"/>
    <n v="8.7605957727158387E-3"/>
  </r>
  <r>
    <x v="69"/>
    <n v="4.2119161707761948E-3"/>
    <n v="5.7994180982070542E-3"/>
    <n v="3.7823753937963681E-3"/>
    <n v="6.349701062815287E-3"/>
    <n v="9.7752230892889647E-3"/>
  </r>
  <r>
    <x v="70"/>
    <n v="6.0503963834506024E-3"/>
    <n v="7.8690216521798053E-3"/>
    <n v="5.8841509805529187E-3"/>
    <n v="7.1781498255784259E-3"/>
    <n v="1.0155290308406541E-2"/>
  </r>
  <r>
    <x v="71"/>
    <n v="5.3164416514698909E-3"/>
    <n v="7.8333660192010761E-3"/>
    <n v="5.9088703079539454E-3"/>
    <n v="6.3989644195595842E-3"/>
    <n v="9.0332866412034234E-3"/>
  </r>
  <r>
    <x v="72"/>
    <n v="5.3871234856831237E-3"/>
    <n v="7.7756699627026856E-3"/>
    <n v="5.8770214367192446E-3"/>
    <n v="6.5795356500768223E-3"/>
    <n v="9.2066894221343992E-3"/>
  </r>
  <r>
    <x v="73"/>
    <n v="5.8442995639286736E-3"/>
    <n v="7.9951567850340497E-3"/>
    <n v="5.9696871536060129E-3"/>
    <n v="6.7221811294279109E-3"/>
    <n v="9.7522836388760758E-3"/>
  </r>
  <r>
    <x v="74"/>
    <n v="5.8516137041864256E-3"/>
    <n v="8.3308988206685641E-3"/>
    <n v="6.0903660966681161E-3"/>
    <n v="7.6290525776017996E-3"/>
    <n v="1.0541936521712101E-2"/>
  </r>
  <r>
    <x v="75"/>
    <n v="2.602169824718426E-3"/>
    <n v="4.6574005594431436E-3"/>
    <n v="3.4382070374898649E-3"/>
    <n v="5.5114435807316169E-3"/>
    <n v="8.9171047604147645E-3"/>
  </r>
  <r>
    <x v="76"/>
    <n v="4.227777113614546E-3"/>
    <n v="5.8647192289811006E-3"/>
    <n v="4.0046249874097642E-3"/>
    <n v="6.26002410398078E-3"/>
    <n v="9.7946898175926642E-3"/>
  </r>
  <r>
    <x v="77"/>
    <n v="5.7326888232906723E-3"/>
    <n v="7.797671990689049E-3"/>
    <n v="6.0773132803384616E-3"/>
    <n v="7.128644449159941E-3"/>
    <n v="9.8084265215778576E-3"/>
  </r>
  <r>
    <x v="78"/>
    <n v="5.5163104651272006E-3"/>
    <n v="7.11701004825441E-3"/>
    <n v="6.1627047418112571E-3"/>
    <n v="6.2290771578128283E-3"/>
    <n v="8.9901426864000579E-3"/>
  </r>
  <r>
    <x v="79"/>
    <n v="5.407779116151144E-3"/>
    <n v="8.0713664049710428E-3"/>
    <n v="6.3793986200771594E-3"/>
    <n v="6.8756517196627322E-3"/>
    <n v="9.247621434968727E-3"/>
  </r>
  <r>
    <x v="80"/>
    <n v="6.0177471735395381E-3"/>
    <n v="7.9552237481663023E-3"/>
    <n v="6.4482791955725446E-3"/>
    <n v="7.0190809766355307E-3"/>
    <n v="9.6140826947161799E-3"/>
  </r>
  <r>
    <x v="81"/>
    <n v="5.993912577054031E-3"/>
    <n v="8.4883269269316244E-3"/>
    <n v="6.162132042095759E-3"/>
    <n v="7.5351258939921383E-3"/>
    <n v="1.0378161229435171E-2"/>
  </r>
  <r>
    <x v="82"/>
    <n v="2.844298616649108E-3"/>
    <n v="4.647732901875941E-3"/>
    <n v="3.375883346003299E-3"/>
    <n v="5.4119822790371207E-3"/>
    <n v="8.597751005284749E-3"/>
  </r>
  <r>
    <x v="83"/>
    <n v="4.2799860067902467E-3"/>
    <n v="5.8667941430076099E-3"/>
    <n v="4.1613488418437697E-3"/>
    <n v="6.4037117896589791E-3"/>
    <n v="9.6313547031358169E-3"/>
  </r>
  <r>
    <x v="84"/>
    <n v="5.9852645531588136E-3"/>
    <n v="8.306097345284839E-3"/>
    <n v="5.762048536817721E-3"/>
    <n v="6.2886762768506179E-3"/>
    <n v="9.9210999004375831E-3"/>
  </r>
  <r>
    <x v="85"/>
    <n v="5.6201092464951028E-3"/>
    <n v="7.064087798310332E-3"/>
    <n v="6.0513724168657244E-3"/>
    <n v="6.2330353041301009E-3"/>
    <n v="8.4098060643093275E-3"/>
  </r>
  <r>
    <x v="86"/>
    <n v="5.6874446926094384E-3"/>
    <n v="7.9755166773271373E-3"/>
    <n v="6.3109729644375738E-3"/>
    <n v="6.6974651805915622E-3"/>
    <n v="9.1485957580053623E-3"/>
  </r>
  <r>
    <x v="87"/>
    <n v="6.2410978746157324E-3"/>
    <n v="8.077881584492316E-3"/>
    <n v="6.5073199401762356E-3"/>
    <n v="6.921383740048883E-3"/>
    <n v="9.3596641898500803E-3"/>
  </r>
  <r>
    <x v="88"/>
    <n v="6.2992595796885426E-3"/>
    <n v="8.4095633784907354E-3"/>
    <n v="6.2569659312466724E-3"/>
    <n v="7.3448601511959238E-3"/>
    <n v="1.005368367086905E-2"/>
  </r>
  <r>
    <x v="89"/>
    <n v="2.9787813581169122E-3"/>
    <n v="4.7756414169052557E-3"/>
    <n v="3.5665071639724732E-3"/>
    <n v="5.4879909674698264E-3"/>
    <n v="8.7767066092323074E-3"/>
  </r>
  <r>
    <x v="90"/>
    <n v="4.2933684439788221E-3"/>
    <n v="6.4281413232388637E-3"/>
    <n v="4.3052378373446987E-3"/>
    <n v="6.3636638297001344E-3"/>
    <n v="9.9403069747777354E-3"/>
  </r>
  <r>
    <x v="91"/>
    <n v="6.1452219705962693E-3"/>
    <n v="7.8530108825843343E-3"/>
    <n v="6.1054833441978873E-3"/>
    <n v="7.4029862856322256E-3"/>
    <n v="9.9651519477172382E-3"/>
  </r>
  <r>
    <x v="92"/>
    <n v="5.6393788385363996E-3"/>
    <n v="7.526949547861401E-3"/>
    <n v="6.184219695622376E-3"/>
    <n v="7.214042136634017E-3"/>
    <n v="9.6363624982059391E-3"/>
  </r>
  <r>
    <x v="93"/>
    <n v="5.6315673297817172E-3"/>
    <n v="7.8227837450959604E-3"/>
    <n v="6.1584268458738066E-3"/>
    <n v="7.2465743829133386E-3"/>
    <n v="9.8797149595188753E-3"/>
  </r>
  <r>
    <x v="94"/>
    <n v="6.0695601268429241E-3"/>
    <n v="7.89790366820157E-3"/>
    <n v="6.348628519509238E-3"/>
    <n v="7.510675673361623E-3"/>
    <n v="9.9544765562660335E-3"/>
  </r>
  <r>
    <x v="95"/>
    <n v="6.1037052645838922E-3"/>
    <n v="8.760876131822139E-3"/>
    <n v="6.2746224076766239E-3"/>
    <n v="7.8414646391960427E-3"/>
    <n v="1.0431164966253721E-2"/>
  </r>
  <r>
    <x v="96"/>
    <n v="3.2397193645588539E-3"/>
    <n v="6.1381437097909192E-3"/>
    <n v="3.6884919593955482E-3"/>
    <n v="6.8238222376991071E-3"/>
    <n v="9.2412394529823236E-3"/>
  </r>
  <r>
    <x v="97"/>
    <n v="4.2489861862511817E-3"/>
    <n v="6.7481925546313054E-3"/>
    <n v="4.7684892949030611E-3"/>
    <n v="6.9241737740669083E-3"/>
    <n v="9.8430258870349455E-3"/>
  </r>
  <r>
    <x v="98"/>
    <n v="5.8947965343589519E-3"/>
    <n v="8.2546570338794152E-3"/>
    <n v="6.1869642187396094E-3"/>
    <n v="7.7399641641213227E-3"/>
    <n v="1.004544224857554E-2"/>
  </r>
  <r>
    <x v="99"/>
    <n v="5.9110245970420512E-3"/>
    <n v="8.2540509020883803E-3"/>
    <n v="6.3209165502633594E-3"/>
    <n v="7.4112016247044974E-3"/>
    <n v="9.8449974981867673E-3"/>
  </r>
  <r>
    <x v="100"/>
    <n v="5.9285647047955838E-3"/>
    <n v="8.2375661570122955E-3"/>
    <n v="6.6177996474351712E-3"/>
    <n v="7.3299945125309216E-3"/>
    <n v="1.0079462193008639E-2"/>
  </r>
  <r>
    <x v="101"/>
    <n v="5.523131317193359E-3"/>
    <n v="6.3674799048758042E-3"/>
    <n v="4.9970825552410761E-3"/>
    <n v="6.0265214923233444E-3"/>
    <n v="8.7249852698801419E-3"/>
  </r>
  <r>
    <x v="102"/>
    <n v="6.2746401699910184E-3"/>
    <n v="8.746686412717709E-3"/>
    <n v="6.4500795358406419E-3"/>
    <n v="7.8065202349336628E-3"/>
    <n v="1.1473106555839789E-2"/>
  </r>
  <r>
    <x v="103"/>
    <n v="3.2924465417035679E-3"/>
    <n v="6.5929047774639154E-3"/>
    <n v="3.2767398445449768E-3"/>
    <n v="6.7397570405742053E-3"/>
    <n v="1.033565927708241E-2"/>
  </r>
  <r>
    <x v="104"/>
    <n v="4.5196509440200454E-3"/>
    <n v="7.3767179606362646E-3"/>
    <n v="4.1073533777760459E-3"/>
    <n v="6.8754747723045514E-3"/>
    <n v="1.0163755543390621E-2"/>
  </r>
  <r>
    <x v="105"/>
    <n v="6.0380741041855526E-3"/>
    <n v="8.4772481288654215E-3"/>
    <n v="5.3828728915049379E-3"/>
    <n v="7.8184998715995421E-3"/>
    <n v="9.9610026976587728E-3"/>
  </r>
  <r>
    <x v="106"/>
    <n v="5.7681516727032187E-3"/>
    <n v="8.2751579918848503E-3"/>
    <n v="5.6398569714091714E-3"/>
    <n v="7.5174885211502819E-3"/>
    <n v="9.900250250945531E-3"/>
  </r>
  <r>
    <x v="107"/>
    <n v="5.8576863815986832E-3"/>
    <n v="8.576439231981885E-3"/>
    <n v="5.5384153791026812E-3"/>
    <n v="8.1734370398139355E-3"/>
    <n v="1.074781861864452E-2"/>
  </r>
  <r>
    <x v="108"/>
    <n v="6.2290186331054346E-3"/>
    <n v="8.65872301596937E-3"/>
    <n v="5.6617963887340946E-3"/>
    <n v="8.2955063931263191E-3"/>
    <n v="1.0122765203601751E-2"/>
  </r>
  <r>
    <x v="109"/>
    <n v="5.6454116936089241E-3"/>
    <n v="9.348773254787706E-3"/>
    <n v="4.7859713353363854E-3"/>
    <n v="8.5565323804465444E-3"/>
    <n v="9.6811577228081945E-3"/>
  </r>
  <r>
    <x v="110"/>
    <n v="3.3080008926929059E-3"/>
    <n v="7.3607390600546737E-3"/>
    <n v="3.1290079557466039E-3"/>
    <n v="7.100447412988359E-3"/>
    <n v="1.021974191562648E-2"/>
  </r>
  <r>
    <x v="111"/>
    <n v="4.5526702729378832E-3"/>
    <n v="6.3711512826220866E-3"/>
    <n v="3.4005030219950529E-3"/>
    <n v="5.9116213718805356E-3"/>
    <n v="1.085114440649569E-2"/>
  </r>
  <r>
    <x v="112"/>
    <n v="5.7677611747658916E-3"/>
    <n v="7.0729209307258652E-3"/>
    <n v="4.9163705985441333E-3"/>
    <n v="7.2845369191473341E-3"/>
    <n v="1.1085359999032381E-2"/>
  </r>
  <r>
    <x v="113"/>
    <n v="6.1161584646880042E-3"/>
    <n v="8.3111175850839221E-3"/>
    <n v="5.5149791342439386E-3"/>
    <n v="7.6447336083799722E-3"/>
    <n v="1.064360108460327E-2"/>
  </r>
  <r>
    <x v="114"/>
    <n v="5.8973555290567758E-3"/>
    <n v="8.3140412194200267E-3"/>
    <n v="5.3623260763726007E-3"/>
    <n v="7.7164873201229752E-3"/>
    <n v="1.06386322050271E-2"/>
  </r>
  <r>
    <x v="115"/>
    <n v="6.1274223052026656E-3"/>
    <n v="8.3462971044890692E-3"/>
    <n v="5.833942065663871E-3"/>
    <n v="7.0733451876031613E-3"/>
    <n v="1.037623036126681E-2"/>
  </r>
  <r>
    <x v="116"/>
    <n v="6.1125032134108949E-3"/>
    <n v="8.9232261070259153E-3"/>
    <n v="5.5106149605485613E-3"/>
    <n v="7.601604993380329E-3"/>
    <n v="1.099378257044639E-2"/>
  </r>
  <r>
    <x v="117"/>
    <n v="3.1267493539624048E-3"/>
    <n v="7.1258344617789061E-3"/>
    <n v="3.2604703685682811E-3"/>
    <n v="7.0314674519047953E-3"/>
    <n v="9.7501904482950093E-3"/>
  </r>
  <r>
    <x v="118"/>
    <n v="4.3989462364270784E-3"/>
    <n v="7.6004019782275221E-3"/>
    <n v="3.9561330417130884E-3"/>
    <n v="7.3671122412161047E-3"/>
    <n v="1.02809007700115E-2"/>
  </r>
  <r>
    <x v="119"/>
    <n v="6.1719459087658801E-3"/>
    <n v="8.6821078928749993E-3"/>
    <n v="5.8083335477106014E-3"/>
    <n v="7.4889890497624951E-3"/>
    <n v="1.0549824359539391E-2"/>
  </r>
  <r>
    <x v="120"/>
    <n v="6.0023248905752176E-3"/>
    <n v="8.4294360360682146E-3"/>
    <n v="5.8070207463992232E-3"/>
    <n v="7.1093028751629331E-3"/>
    <n v="1.0519104074021131E-2"/>
  </r>
  <r>
    <x v="121"/>
    <n v="6.0165535605241089E-3"/>
    <n v="6.5888905764444226E-3"/>
    <n v="4.8955708561326311E-3"/>
    <n v="7.3877153613387762E-3"/>
    <n v="9.6401085267332261E-3"/>
  </r>
  <r>
    <x v="122"/>
    <n v="6.3275643338541751E-3"/>
    <n v="8.4770036172910432E-3"/>
    <n v="6.1996684249858063E-3"/>
    <n v="7.7577593297085187E-3"/>
    <n v="9.6867356255976034E-3"/>
  </r>
  <r>
    <x v="123"/>
    <n v="6.231238184410853E-3"/>
    <n v="8.8177260500125736E-3"/>
    <n v="5.9345220847615444E-3"/>
    <n v="7.7958744839182106E-3"/>
    <n v="1.0558476197252489E-2"/>
  </r>
  <r>
    <x v="124"/>
    <n v="3.2388274314285631E-3"/>
    <n v="7.4627206551414046E-3"/>
    <n v="3.4090547245690058E-3"/>
    <n v="7.2224496981853556E-3"/>
    <n v="9.9127243010277005E-3"/>
  </r>
  <r>
    <x v="125"/>
    <n v="4.4603139265282374E-3"/>
    <n v="7.4910105438308078E-3"/>
    <n v="4.2740106643096897E-3"/>
    <n v="7.1805134533098986E-3"/>
    <n v="1.0405907782714861E-2"/>
  </r>
  <r>
    <x v="126"/>
    <n v="5.3470973686736336E-3"/>
    <n v="8.7772193201278957E-3"/>
    <n v="6.1138038740991127E-3"/>
    <n v="8.083809655074296E-3"/>
    <n v="1.043288861071443E-2"/>
  </r>
  <r>
    <x v="127"/>
    <n v="6.0304061691783496E-3"/>
    <n v="8.2942766748916978E-3"/>
    <n v="6.3932113001081564E-3"/>
    <n v="7.6902738556356839E-3"/>
    <n v="9.8938243566793378E-3"/>
  </r>
  <r>
    <x v="128"/>
    <n v="5.7675315802040274E-3"/>
    <n v="6.302545679353266E-3"/>
    <n v="6.2644925175496307E-3"/>
    <n v="7.9381914867975405E-3"/>
    <n v="1.033667763952939E-2"/>
  </r>
  <r>
    <x v="129"/>
    <n v="6.3825087230723341E-3"/>
    <n v="5.0788617568156488E-3"/>
    <n v="6.1889985572660938E-3"/>
    <n v="7.9920986451437522E-3"/>
    <n v="1.005368593651401E-2"/>
  </r>
  <r>
    <x v="130"/>
    <n v="6.0516745961668918E-3"/>
    <n v="8.7232064925960914E-3"/>
    <n v="6.3386886967269291E-3"/>
    <n v="8.3350353890177635E-3"/>
    <n v="1.073292064170946E-2"/>
  </r>
  <r>
    <x v="131"/>
    <n v="3.3176510651665449E-3"/>
    <n v="6.9598891146502046E-3"/>
    <n v="3.625113605908406E-3"/>
    <n v="7.2932868414360696E-3"/>
    <n v="9.4460744518671345E-3"/>
  </r>
  <r>
    <x v="132"/>
    <n v="4.8114232270526757E-3"/>
    <n v="7.4251701407455741E-3"/>
    <n v="4.3910396217255116E-3"/>
    <n v="7.3229487665806706E-3"/>
    <n v="1.0096403344639999E-2"/>
  </r>
  <r>
    <x v="133"/>
    <n v="6.2949122123530966E-3"/>
    <n v="9.0994596737629871E-3"/>
    <n v="6.3331111360160177E-3"/>
    <n v="8.05728195732466E-3"/>
    <n v="1.036752411398177E-2"/>
  </r>
  <r>
    <x v="134"/>
    <n v="6.1625054512101504E-3"/>
    <n v="8.6163460172682081E-3"/>
    <n v="6.4929590572859004E-3"/>
    <n v="7.563698488683184E-3"/>
    <n v="9.9760994420031845E-3"/>
  </r>
  <r>
    <x v="135"/>
    <n v="6.1567275158237247E-3"/>
    <n v="9.0113421460624038E-3"/>
    <n v="6.3686812053720416E-3"/>
    <n v="7.9070335626553658E-3"/>
    <n v="9.9022267902001086E-3"/>
  </r>
  <r>
    <x v="136"/>
    <n v="6.5313669638276377E-3"/>
    <n v="9.0645367334849687E-3"/>
    <n v="6.6246230459199203E-3"/>
    <n v="7.9704127565812764E-3"/>
    <n v="9.9888661674406264E-3"/>
  </r>
  <r>
    <x v="137"/>
    <n v="6.3769622892016044E-3"/>
    <n v="9.0678799842222428E-3"/>
    <n v="6.3128810375213682E-3"/>
    <n v="8.0670395084598903E-3"/>
    <n v="1.06094137834824E-2"/>
  </r>
  <r>
    <x v="138"/>
    <n v="3.270204936783855E-3"/>
    <n v="7.1029497283048573E-3"/>
    <n v="3.8718184765837329E-3"/>
    <n v="7.3333084632211613E-3"/>
    <n v="9.5128082728836768E-3"/>
  </r>
  <r>
    <x v="139"/>
    <n v="4.4751692739354214E-3"/>
    <n v="7.3048073656959414E-3"/>
    <n v="4.0343084987652794E-3"/>
    <n v="7.2384923601528754E-3"/>
    <n v="1.0197053925045709E-2"/>
  </r>
  <r>
    <x v="140"/>
    <n v="6.3762202993622678E-3"/>
    <n v="8.7261208259896261E-3"/>
    <n v="5.5241466673710332E-3"/>
    <n v="7.9952624074361694E-3"/>
    <n v="1.030897251618162E-2"/>
  </r>
  <r>
    <x v="141"/>
    <n v="6.0518824457197846E-3"/>
    <n v="8.705248900919586E-3"/>
    <n v="6.1239077798591734E-3"/>
    <n v="5.3710571573946254E-3"/>
    <n v="9.8398643699224176E-3"/>
  </r>
  <r>
    <x v="142"/>
    <n v="6.3019589787846738E-3"/>
    <n v="8.7948810742081319E-3"/>
    <n v="6.5057752597396049E-3"/>
    <n v="7.7661546512271477E-3"/>
    <n v="1.001162011581359E-2"/>
  </r>
  <r>
    <x v="143"/>
    <n v="5.8579872518587902E-3"/>
    <n v="9.0550512926049469E-3"/>
    <n v="6.8234803107550396E-3"/>
    <n v="7.9421187081817005E-3"/>
    <n v="1.0037280451087311E-2"/>
  </r>
  <r>
    <x v="144"/>
    <n v="6.6210374313449942E-3"/>
    <n v="9.5716979533894183E-3"/>
    <n v="6.3524256921026921E-3"/>
    <n v="8.0961696416901648E-3"/>
    <n v="1.0527952862327539E-2"/>
  </r>
  <r>
    <x v="145"/>
    <n v="3.6111925193365651E-3"/>
    <n v="7.8104780973665567E-3"/>
    <n v="3.74040921388982E-3"/>
    <n v="7.4342681617055994E-3"/>
    <n v="9.6402386965632365E-3"/>
  </r>
  <r>
    <x v="146"/>
    <n v="4.427902504113063E-3"/>
    <n v="7.6738782332756812E-3"/>
    <n v="4.4795722008249741E-3"/>
    <n v="7.4061118629654716E-3"/>
    <n v="1.0330269114252871E-2"/>
  </r>
  <r>
    <x v="147"/>
    <n v="5.612214162787706E-3"/>
    <n v="9.1080097170200911E-3"/>
    <n v="6.5800997034309418E-3"/>
    <n v="8.0021623442522172E-3"/>
    <n v="1.046551454674427E-2"/>
  </r>
  <r>
    <x v="148"/>
    <n v="6.1229690413005357E-3"/>
    <n v="8.6999295660247829E-3"/>
    <n v="6.4662865101374036E-3"/>
    <n v="7.9044395630173819E-3"/>
    <n v="1.0129363732160369E-2"/>
  </r>
  <r>
    <x v="149"/>
    <n v="6.1433968679620674E-3"/>
    <n v="9.5428257635029341E-3"/>
    <n v="6.5333288220447419E-3"/>
    <n v="7.8793620327572509E-3"/>
    <n v="1.0357877878891151E-2"/>
  </r>
  <r>
    <x v="150"/>
    <n v="6.4204749172313176E-3"/>
    <n v="6.9971092612543936E-3"/>
    <n v="4.8040768871589392E-3"/>
    <n v="8.0796943377576813E-3"/>
    <n v="1.0274800526432979E-2"/>
  </r>
  <r>
    <x v="151"/>
    <n v="6.3094917414043827E-3"/>
    <n v="6.5394775567298559E-3"/>
    <n v="4.8200057393922432E-3"/>
    <n v="8.4745642046737471E-3"/>
    <n v="1.093474263977522E-2"/>
  </r>
  <r>
    <x v="152"/>
    <n v="3.399565319140989E-3"/>
    <n v="7.662379865617212E-3"/>
    <n v="3.4371963152752959E-3"/>
    <n v="8.1862682818724976E-3"/>
    <n v="9.8689864242828239E-3"/>
  </r>
  <r>
    <x v="153"/>
    <n v="4.5275651312884331E-3"/>
    <n v="8.8535109668276043E-3"/>
    <n v="4.7606858026452261E-3"/>
    <n v="8.5159176572543478E-3"/>
    <n v="1.142122193481206E-2"/>
  </r>
  <r>
    <x v="154"/>
    <n v="6.2564712251671198E-3"/>
    <n v="9.4711474096265558E-3"/>
    <n v="5.8378394197367411E-3"/>
    <n v="8.6555428985384594E-3"/>
    <n v="1.058865745552396E-2"/>
  </r>
  <r>
    <x v="155"/>
    <n v="5.9296899050894697E-3"/>
    <n v="9.020424891810961E-3"/>
    <n v="6.5152853064976276E-3"/>
    <n v="8.1340074561117286E-3"/>
    <n v="1.019776565161125E-2"/>
  </r>
  <r>
    <x v="156"/>
    <n v="6.1570585457760051E-3"/>
    <n v="8.6685935178539598E-3"/>
    <n v="6.5698320030406661E-3"/>
    <n v="8.4425552527113076E-3"/>
    <n v="1.0597054085265191E-2"/>
  </r>
  <r>
    <x v="157"/>
    <n v="6.3510447767246197E-3"/>
    <n v="9.2484466734154541E-3"/>
    <n v="6.1649881706718401E-3"/>
    <n v="8.515387933052565E-3"/>
    <n v="1.0578056704826869E-2"/>
  </r>
  <r>
    <x v="158"/>
    <n v="6.0734259431918357E-3"/>
    <n v="9.4950030928916841E-3"/>
    <n v="6.737309642541771E-3"/>
    <n v="8.907611003677627E-3"/>
    <n v="1.102320872041049E-2"/>
  </r>
  <r>
    <x v="159"/>
    <n v="3.041658072758289E-3"/>
    <n v="8.1358725171516433E-3"/>
    <n v="3.5433218478690509E-3"/>
    <n v="8.5524235446105771E-3"/>
    <n v="9.8219978772330404E-3"/>
  </r>
  <r>
    <x v="160"/>
    <n v="4.5808291043278153E-3"/>
    <n v="6.9439685461292599E-3"/>
    <n v="3.940935529134543E-3"/>
    <n v="8.7545094796777426E-3"/>
    <n v="1.057307124190858E-2"/>
  </r>
  <r>
    <x v="161"/>
    <n v="6.0563603088829732E-3"/>
    <n v="7.8658392953804713E-3"/>
    <n v="4.5741475112028342E-3"/>
    <n v="8.754200951952831E-3"/>
    <n v="1.091195040730681E-2"/>
  </r>
  <r>
    <x v="162"/>
    <n v="5.9943344401316399E-3"/>
    <n v="9.0965778373138084E-3"/>
    <n v="5.7303898302398168E-3"/>
    <n v="8.1114609667358173E-3"/>
    <n v="1.0356435506711659E-2"/>
  </r>
  <r>
    <x v="163"/>
    <n v="5.5180143109947169E-3"/>
    <n v="9.0021368685523247E-3"/>
    <n v="5.7977382363909253E-3"/>
    <n v="8.4296068122603172E-3"/>
    <n v="1.08102776008955E-2"/>
  </r>
  <r>
    <x v="164"/>
    <n v="6.324766922239663E-3"/>
    <n v="9.5033764570950831E-3"/>
    <n v="6.3553305799622728E-3"/>
    <n v="8.6350259045459826E-3"/>
    <n v="1.088540052320925E-2"/>
  </r>
  <r>
    <x v="165"/>
    <n v="6.3606261716283681E-3"/>
    <n v="9.5029227779447369E-3"/>
    <n v="5.9426185858628237E-3"/>
    <n v="9.0421100335893873E-3"/>
    <n v="1.107707232141833E-2"/>
  </r>
  <r>
    <x v="166"/>
    <n v="3.3431473813732319E-3"/>
    <n v="8.0491697547325197E-3"/>
    <n v="3.5411256054617068E-3"/>
    <n v="9.1226022267907516E-3"/>
    <n v="9.9793650576539376E-3"/>
  </r>
  <r>
    <x v="167"/>
    <n v="4.5359183178345346E-3"/>
    <n v="8.2905629088511467E-3"/>
    <n v="4.3558862251466077E-3"/>
    <n v="9.2244421202035635E-3"/>
    <n v="1.0787837233075741E-2"/>
  </r>
  <r>
    <x v="168"/>
    <n v="6.3544406233413909E-3"/>
    <n v="9.49165860627188E-3"/>
    <n v="6.2273911948838032E-3"/>
    <n v="8.8940106424116611E-3"/>
    <n v="1.1344819320457229E-2"/>
  </r>
  <r>
    <x v="169"/>
    <n v="5.9940495036749234E-3"/>
    <n v="9.1666540859756118E-3"/>
    <n v="6.2085493506345447E-3"/>
    <n v="8.2453824123158367E-3"/>
    <n v="1.072817884209425E-2"/>
  </r>
  <r>
    <x v="170"/>
    <n v="6.1088369146573146E-3"/>
    <n v="9.1606314284027133E-3"/>
    <n v="6.049040258156892E-3"/>
    <n v="8.6194251702496182E-3"/>
    <n v="1.1262211026340729E-2"/>
  </r>
  <r>
    <x v="171"/>
    <n v="6.5916943175018802E-3"/>
    <n v="9.5908415608569608E-3"/>
    <n v="4.8209844874169943E-3"/>
    <n v="8.7741640981871902E-3"/>
    <n v="1.115171008452401E-2"/>
  </r>
  <r>
    <x v="172"/>
    <n v="6.6098814243473383E-3"/>
    <n v="9.445400995831809E-3"/>
    <n v="5.2910548454046819E-3"/>
    <n v="9.36610719596369E-3"/>
    <n v="1.171128716170021E-2"/>
  </r>
  <r>
    <x v="173"/>
    <n v="3.610321683014818E-3"/>
    <n v="8.2379968875435725E-3"/>
    <n v="3.602706144596745E-3"/>
    <n v="9.0627019148518447E-3"/>
    <n v="1.0368538415764879E-2"/>
  </r>
  <r>
    <x v="174"/>
    <n v="4.7119266587556056E-3"/>
    <n v="8.5379278676426876E-3"/>
    <n v="4.8728443515617054E-3"/>
    <n v="9.2645853100883566E-3"/>
    <n v="1.0675878440410579E-2"/>
  </r>
  <r>
    <x v="175"/>
    <n v="5.8501308195078316E-3"/>
    <n v="9.3933286958141834E-3"/>
    <n v="6.3388506399810994E-3"/>
    <n v="9.0573580120356552E-3"/>
    <n v="1.155307719270642E-2"/>
  </r>
  <r>
    <x v="176"/>
    <n v="5.858604753427644E-3"/>
    <n v="8.6830599782390123E-3"/>
    <n v="6.4578977833745161E-3"/>
    <n v="8.3136416264044215E-3"/>
    <n v="1.1049106185109389E-2"/>
  </r>
  <r>
    <x v="177"/>
    <n v="5.8598870838781694E-3"/>
    <n v="8.8392628007299395E-3"/>
    <n v="6.240556673403716E-3"/>
    <n v="8.5731497624452549E-3"/>
    <n v="1.135140740324205E-2"/>
  </r>
  <r>
    <x v="178"/>
    <n v="6.3620574327658899E-3"/>
    <n v="9.2136272132806018E-3"/>
    <n v="6.3859097393775214E-3"/>
    <n v="8.8569805537289537E-3"/>
    <n v="1.143169879021322E-2"/>
  </r>
  <r>
    <x v="179"/>
    <n v="6.2507954191031462E-3"/>
    <n v="9.4454581761472412E-3"/>
    <n v="6.2225692610097501E-3"/>
    <n v="9.4393681202024713E-3"/>
    <n v="1.1637922722762199E-2"/>
  </r>
  <r>
    <x v="180"/>
    <n v="3.353169626495484E-3"/>
    <n v="8.6354641522344931E-3"/>
    <n v="4.1606234228440484E-3"/>
    <n v="9.2458846371336265E-3"/>
    <n v="1.0370532731897E-2"/>
  </r>
  <r>
    <x v="181"/>
    <n v="4.591899434827967E-3"/>
    <n v="8.276147232229171E-3"/>
    <n v="4.6727715232419012E-3"/>
    <n v="9.5138960149872553E-3"/>
    <n v="1.0736179048200111E-2"/>
  </r>
  <r>
    <x v="182"/>
    <n v="6.1413874381278004E-3"/>
    <n v="9.0948358380362523E-3"/>
    <n v="5.5444899203809742E-3"/>
    <n v="9.2123275467419635E-3"/>
    <n v="1.125161557213137E-2"/>
  </r>
  <r>
    <x v="183"/>
    <n v="6.0747851026479432E-3"/>
    <n v="9.0500099276564494E-3"/>
    <n v="6.1305319544619191E-3"/>
    <n v="8.4967293158877046E-3"/>
    <n v="1.0967050203939441E-2"/>
  </r>
  <r>
    <x v="184"/>
    <n v="6.1105310579756354E-3"/>
    <n v="9.1373748014624886E-3"/>
    <n v="6.1427784634655227E-3"/>
    <n v="8.8267122371048969E-3"/>
    <n v="1.1841735246469561E-2"/>
  </r>
  <r>
    <x v="185"/>
    <n v="6.5361747247044376E-3"/>
    <n v="9.4577056948195529E-3"/>
    <n v="6.2948147439783799E-3"/>
    <n v="8.9730788778217864E-3"/>
    <n v="1.1338624263923239E-2"/>
  </r>
  <r>
    <x v="186"/>
    <n v="6.3450067383631634E-3"/>
    <n v="9.4435035498467417E-3"/>
    <n v="6.1067142237014229E-3"/>
    <n v="9.2773620587389641E-3"/>
    <n v="1.1524440677504929E-2"/>
  </r>
  <r>
    <x v="187"/>
    <n v="3.4080835870528071E-3"/>
    <n v="8.7162227009282174E-3"/>
    <n v="3.6676853367615882E-3"/>
    <n v="9.1290506199511665E-3"/>
    <n v="1.032049432706827E-2"/>
  </r>
  <r>
    <x v="188"/>
    <n v="4.5627000848285923E-3"/>
    <n v="8.1088176996006785E-3"/>
    <n v="4.3516063078382758E-3"/>
    <n v="9.3173598066565878E-3"/>
    <n v="1.0783957450610631E-2"/>
  </r>
  <r>
    <x v="189"/>
    <n v="6.0154163336218246E-3"/>
    <n v="9.0985119581455561E-3"/>
    <n v="5.763503724578789E-3"/>
    <n v="9.4044115966696925E-3"/>
    <n v="1.126661807839268E-2"/>
  </r>
  <r>
    <x v="190"/>
    <n v="5.851442210364567E-3"/>
    <n v="9.0408907586393313E-3"/>
    <n v="6.0085093061703647E-3"/>
    <n v="8.6753591635852171E-3"/>
    <n v="1.1042745690365841E-2"/>
  </r>
  <r>
    <x v="191"/>
    <n v="5.6737569163247724E-3"/>
    <n v="9.1031224094491325E-3"/>
    <n v="5.8979245931856869E-3"/>
    <n v="8.5886471616738076E-3"/>
    <n v="1.1513706306110391E-2"/>
  </r>
  <r>
    <x v="192"/>
    <n v="6.2715091909079264E-3"/>
    <n v="9.0627650001580198E-3"/>
    <n v="5.9760512268625839E-3"/>
    <n v="9.0397154167064005E-3"/>
    <n v="1.143257386681343E-2"/>
  </r>
  <r>
    <x v="193"/>
    <n v="6.2928989410639662E-3"/>
    <n v="9.4986590034008833E-3"/>
    <n v="5.411220094034646E-3"/>
    <n v="9.2663379245901938E-3"/>
    <n v="1.150971621163881E-2"/>
  </r>
  <r>
    <x v="194"/>
    <n v="3.3751457017502208E-3"/>
    <n v="8.476802479733014E-3"/>
    <n v="3.4642509555075072E-3"/>
    <n v="9.1369186301547452E-3"/>
    <n v="1.061020878668972E-2"/>
  </r>
  <r>
    <x v="195"/>
    <n v="4.6569543900739571E-3"/>
    <n v="8.1629272234317405E-3"/>
    <n v="4.2746481164606482E-3"/>
    <n v="9.3919048032364161E-3"/>
    <n v="1.07573479901812E-2"/>
  </r>
  <r>
    <x v="196"/>
    <n v="6.07782810093926E-3"/>
    <n v="8.784461126491316E-3"/>
    <n v="5.4792943853238171E-3"/>
    <n v="8.9924071940190795E-3"/>
    <n v="1.150929050021954E-2"/>
  </r>
  <r>
    <x v="197"/>
    <n v="5.9070927125605983E-3"/>
    <n v="8.5312026525131771E-3"/>
    <n v="5.5507781846929919E-3"/>
    <n v="8.5271604297593347E-3"/>
    <n v="1.099853840194681E-2"/>
  </r>
  <r>
    <x v="198"/>
    <n v="5.8190715894432732E-3"/>
    <n v="8.2653835361637448E-3"/>
    <n v="5.5812943160325444E-3"/>
    <n v="8.6337674744649592E-3"/>
    <n v="1.1364999107033339E-2"/>
  </r>
  <r>
    <x v="199"/>
    <n v="6.369138278338341E-3"/>
    <n v="8.7313223848205172E-3"/>
    <n v="5.6208937907488614E-3"/>
    <n v="9.0159902905252477E-3"/>
    <n v="1.135711106943682E-2"/>
  </r>
  <r>
    <x v="200"/>
    <n v="5.98276779307968E-3"/>
    <n v="9.0518895277981563E-3"/>
    <n v="5.6514942355766163E-3"/>
    <n v="9.4329516167284255E-3"/>
    <n v="1.1763521595247141E-2"/>
  </r>
  <r>
    <x v="201"/>
    <n v="3.1774379436086699E-3"/>
    <n v="8.4655042246805281E-3"/>
    <n v="3.4050844790225071E-3"/>
    <n v="9.1843765108048769E-3"/>
    <n v="1.043846296059347E-2"/>
  </r>
  <r>
    <x v="202"/>
    <n v="4.4159267496177053E-3"/>
    <n v="7.8866671599530994E-3"/>
    <n v="4.0699999766173707E-3"/>
    <n v="9.4139822654022449E-3"/>
    <n v="1.0775654786769029E-2"/>
  </r>
  <r>
    <x v="203"/>
    <n v="5.8543136555258531E-3"/>
    <n v="8.1896857607004422E-3"/>
    <n v="5.416931814625982E-3"/>
    <n v="9.0558936201491254E-3"/>
    <n v="1.160383522208207E-2"/>
  </r>
  <r>
    <x v="204"/>
    <n v="5.8484755941155889E-3"/>
    <n v="7.8814734711510921E-3"/>
    <n v="5.4587900548288219E-3"/>
    <n v="8.7261420378815634E-3"/>
    <n v="1.1255312946323049E-2"/>
  </r>
  <r>
    <x v="205"/>
    <n v="5.8808779099512676E-3"/>
    <n v="7.6693144077889606E-3"/>
    <n v="5.6898699991024962E-3"/>
    <n v="8.4179126318437939E-3"/>
    <n v="1.166247083031933E-2"/>
  </r>
  <r>
    <x v="206"/>
    <n v="5.9563204278292974E-3"/>
    <n v="8.2680196075825552E-3"/>
    <n v="5.6268050336662177E-3"/>
    <n v="8.8738961232870724E-3"/>
    <n v="1.138270059818818E-2"/>
  </r>
  <r>
    <x v="207"/>
    <n v="5.7801944950002836E-3"/>
    <n v="8.4600952120861186E-3"/>
    <n v="5.4047459845104036E-3"/>
    <n v="8.4529130501246538E-3"/>
    <n v="1.1659628191167041E-2"/>
  </r>
  <r>
    <x v="208"/>
    <n v="3.1234455779676489E-3"/>
    <n v="8.138660435229721E-3"/>
    <n v="3.3670928878349608E-3"/>
    <n v="8.6667758276764342E-3"/>
    <n v="1.0030309260443919E-2"/>
  </r>
  <r>
    <x v="209"/>
    <n v="4.3147325396430524E-3"/>
    <n v="8.1264175287511023E-3"/>
    <n v="4.0537117136908154E-3"/>
    <n v="9.16311103179809E-3"/>
    <n v="1.056614421189038E-2"/>
  </r>
  <r>
    <x v="210"/>
    <n v="5.8747538422269886E-3"/>
    <n v="7.4298064445714618E-3"/>
    <n v="5.2422084437512718E-3"/>
    <n v="9.0738718756312297E-3"/>
    <n v="1.1516714089996849E-2"/>
  </r>
  <r>
    <x v="211"/>
    <n v="5.7457535671150738E-3"/>
    <n v="6.8191570952230024E-3"/>
    <n v="5.4179533558510219E-3"/>
    <n v="8.4336589321567183E-3"/>
    <n v="1.1229278929075661E-2"/>
  </r>
  <r>
    <x v="212"/>
    <n v="5.854994927176102E-3"/>
    <n v="6.8718088823829324E-3"/>
    <n v="5.3167068626462626E-3"/>
    <n v="8.365655045615681E-3"/>
    <n v="1.1916746545693619E-2"/>
  </r>
  <r>
    <x v="213"/>
    <n v="6.1978169248526624E-3"/>
    <n v="7.1834145233413233E-3"/>
    <n v="5.4678464746658849E-3"/>
    <n v="8.8882718936368274E-3"/>
    <n v="1.1271181933315369E-2"/>
  </r>
  <r>
    <x v="214"/>
    <n v="6.2720458424130104E-3"/>
    <n v="7.6141750369596766E-3"/>
    <n v="5.1502617533995751E-3"/>
    <n v="9.0416238760320147E-3"/>
    <n v="1.123966900148857E-2"/>
  </r>
  <r>
    <x v="215"/>
    <n v="3.4102879018859289E-3"/>
    <n v="8.6397106886330864E-3"/>
    <n v="3.4324476181830108E-3"/>
    <n v="9.0762330839065115E-3"/>
    <n v="1.0366802482527851E-2"/>
  </r>
  <r>
    <x v="216"/>
    <n v="4.4368467371810969E-3"/>
    <n v="7.6476400307510222E-3"/>
    <n v="4.2657772019458794E-3"/>
    <n v="9.1620749600847314E-3"/>
    <n v="1.0688334982363139E-2"/>
  </r>
  <r>
    <x v="217"/>
    <n v="5.8280776495849224E-3"/>
    <n v="6.7552245934277442E-3"/>
    <n v="5.2463688976872487E-3"/>
    <n v="8.6857363148967626E-3"/>
    <n v="1.12072996815518E-2"/>
  </r>
  <r>
    <x v="218"/>
    <n v="5.8512978194547403E-3"/>
    <n v="6.1441015172382868E-3"/>
    <n v="5.2469473493971016E-3"/>
    <n v="8.2945598840616693E-3"/>
    <n v="1.1247210244160959E-2"/>
  </r>
  <r>
    <x v="219"/>
    <n v="5.5729184139956698E-3"/>
    <n v="6.0970609990659893E-3"/>
    <n v="4.9143840725918292E-3"/>
    <n v="8.4026203724362689E-3"/>
    <n v="1.1322133358372439E-2"/>
  </r>
  <r>
    <x v="220"/>
    <n v="6.4486012329035922E-3"/>
    <n v="6.6676588472686987E-3"/>
    <n v="5.4299646804368473E-3"/>
    <n v="8.6221975311789566E-3"/>
    <n v="1.1415135347984769E-2"/>
  </r>
  <r>
    <x v="221"/>
    <n v="5.7482995624248603E-3"/>
    <n v="7.1738290170618524E-3"/>
    <n v="5.2919327498643677E-3"/>
    <n v="8.9624162981749578E-3"/>
    <n v="1.152419145463081E-2"/>
  </r>
  <r>
    <x v="222"/>
    <n v="3.0434789925010159E-3"/>
    <n v="8.3501258814442317E-3"/>
    <n v="3.36521318568828E-3"/>
    <n v="9.2089300145850161E-3"/>
    <n v="1.04135704647051E-2"/>
  </r>
  <r>
    <x v="223"/>
    <n v="4.2930280558874066E-3"/>
    <n v="7.5429764049941986E-3"/>
    <n v="4.1767322860700451E-3"/>
    <n v="9.2378121970236732E-3"/>
    <n v="1.0856992884195241E-2"/>
  </r>
  <r>
    <x v="224"/>
    <n v="5.8608517413698052E-3"/>
    <n v="6.63220628965941E-3"/>
    <n v="4.9620978302928184E-3"/>
    <n v="8.7585732125211677E-3"/>
    <n v="1.130695886914165E-2"/>
  </r>
  <r>
    <x v="225"/>
    <n v="5.9922879453600964E-3"/>
    <n v="6.258287679036861E-3"/>
    <n v="5.1170757549354644E-3"/>
    <n v="8.2459232724032376E-3"/>
    <n v="1.102417675255322E-2"/>
  </r>
  <r>
    <x v="226"/>
    <n v="5.5343649337639602E-3"/>
    <n v="6.1740222579129596E-3"/>
    <n v="5.3605664819782609E-3"/>
    <n v="8.0735629004133128E-3"/>
    <n v="1.1332180548809349E-2"/>
  </r>
  <r>
    <x v="227"/>
    <n v="6.2733332394129182E-3"/>
    <n v="6.3856943573445046E-3"/>
    <n v="4.9425913098152773E-3"/>
    <n v="8.3793744303438771E-3"/>
    <n v="1.0913360056420711E-2"/>
  </r>
  <r>
    <x v="228"/>
    <n v="5.9977740271422268E-3"/>
    <n v="7.4446235600825429E-3"/>
    <n v="5.3235479425154698E-3"/>
    <n v="9.1527571479075656E-3"/>
    <n v="1.128455481049092E-2"/>
  </r>
  <r>
    <x v="229"/>
    <n v="3.3402415604541899E-3"/>
    <n v="8.5573526737049103E-3"/>
    <n v="3.311950914513011E-3"/>
    <n v="9.2468297298321962E-3"/>
    <n v="1.0513703112155531E-2"/>
  </r>
  <r>
    <x v="230"/>
    <n v="4.5895864924393433E-3"/>
    <n v="7.9791607039190644E-3"/>
    <n v="3.9086492866611368E-3"/>
    <n v="9.263890420576194E-3"/>
    <n v="1.0914666381305111E-2"/>
  </r>
  <r>
    <x v="231"/>
    <n v="6.0389130614643457E-3"/>
    <n v="7.3226325637859649E-3"/>
    <n v="5.3631399841098026E-3"/>
    <n v="8.9141748897397701E-3"/>
    <n v="1.146127916764049E-2"/>
  </r>
  <r>
    <x v="232"/>
    <n v="6.111819833450158E-3"/>
    <n v="6.7387106591753647E-3"/>
    <n v="5.2132169793281374E-3"/>
    <n v="8.2803172890677044E-3"/>
    <n v="1.156374623827301E-2"/>
  </r>
  <r>
    <x v="233"/>
    <n v="5.9793083698584642E-3"/>
    <n v="6.8858250454832412E-3"/>
    <n v="5.6205438898154587E-3"/>
    <n v="8.1878199404534866E-3"/>
    <n v="1.126959864931527E-2"/>
  </r>
  <r>
    <x v="234"/>
    <n v="6.3109302105397308E-3"/>
    <n v="7.4297111490641563E-3"/>
    <n v="5.7308920592227548E-3"/>
    <n v="8.6492881717583469E-3"/>
    <n v="1.1322718234321121E-2"/>
  </r>
  <r>
    <x v="235"/>
    <n v="6.4182746378578766E-3"/>
    <n v="7.8535509280773554E-3"/>
    <n v="5.6586212377511547E-3"/>
    <n v="8.8500550213097065E-3"/>
    <n v="1.141564732882268E-2"/>
  </r>
  <r>
    <x v="236"/>
    <n v="3.508694958015153E-3"/>
    <n v="8.7350493275576719E-3"/>
    <n v="3.9521764767764733E-3"/>
    <n v="8.989114724134285E-3"/>
    <n v="1.043098465796365E-2"/>
  </r>
  <r>
    <x v="237"/>
    <n v="4.5486764423517704E-3"/>
    <n v="7.9813915226955683E-3"/>
    <n v="4.6184700336578182E-3"/>
    <n v="9.2002624176512528E-3"/>
    <n v="1.0401995723011479E-2"/>
  </r>
  <r>
    <x v="238"/>
    <n v="5.4592576372762044E-3"/>
    <n v="8.060705450803899E-3"/>
    <n v="5.7341545015298194E-3"/>
    <n v="8.7528697375066113E-3"/>
    <n v="1.155749532480637E-2"/>
  </r>
  <r>
    <x v="239"/>
    <n v="5.8768934207626784E-3"/>
    <n v="7.8733838799078665E-3"/>
    <n v="5.4664994860647393E-3"/>
    <n v="7.9867140571489269E-3"/>
    <n v="1.136231104156361E-2"/>
  </r>
  <r>
    <x v="240"/>
    <n v="5.9599365601664296E-3"/>
    <n v="7.9880046874838753E-3"/>
    <n v="5.9918469689081953E-3"/>
    <n v="8.0476398766756128E-3"/>
    <n v="1.149064037776075E-2"/>
  </r>
  <r>
    <x v="241"/>
    <n v="6.4148475235685509E-3"/>
    <n v="8.1051360001435438E-3"/>
    <n v="5.9319572411690516E-3"/>
    <n v="8.6563034945309637E-3"/>
    <n v="1.14477221907263E-2"/>
  </r>
  <r>
    <x v="242"/>
    <n v="6.3657302895436928E-3"/>
    <n v="8.7273010146347828E-3"/>
    <n v="6.3759696432652774E-3"/>
    <n v="8.9921169789592206E-3"/>
    <n v="1.1038263206465469E-2"/>
  </r>
  <r>
    <x v="243"/>
    <n v="3.3249222041212682E-3"/>
    <n v="8.637056907801588E-3"/>
    <n v="4.1824127756248386E-3"/>
    <n v="9.0481340774769652E-3"/>
    <n v="1.020775371657812E-2"/>
  </r>
  <r>
    <x v="244"/>
    <n v="4.3382180646542928E-3"/>
    <n v="7.7759508240226117E-3"/>
    <n v="4.3148968972308898E-3"/>
    <n v="9.0384135739323967E-3"/>
    <n v="1.0562058410803789E-2"/>
  </r>
  <r>
    <x v="245"/>
    <n v="6.1483400809674961E-3"/>
    <n v="8.0904443349277579E-3"/>
    <n v="6.0859602615048868E-3"/>
    <n v="8.7186968515758755E-3"/>
    <n v="1.1146296048476591E-2"/>
  </r>
  <r>
    <x v="246"/>
    <n v="5.4676437463633933E-3"/>
    <n v="7.530515936361757E-3"/>
    <n v="5.877314128613551E-3"/>
    <n v="7.995550991530374E-3"/>
    <n v="1.0553149040375629E-2"/>
  </r>
  <r>
    <x v="247"/>
    <n v="5.760512017314594E-3"/>
    <n v="8.1237635729297167E-3"/>
    <n v="6.2093814183013206E-3"/>
    <n v="8.2637554692344267E-3"/>
    <n v="1.1591120075492751E-2"/>
  </r>
  <r>
    <x v="248"/>
    <n v="6.5666431472709216E-3"/>
    <n v="8.534133995733913E-3"/>
    <n v="6.4915616698333718E-3"/>
    <n v="8.1894154145300234E-3"/>
    <n v="1.110565310727947E-2"/>
  </r>
  <r>
    <x v="249"/>
    <n v="6.0581482579299146E-3"/>
    <n v="8.7985913640575078E-3"/>
    <n v="6.3380316167955097E-3"/>
    <n v="7.2307734559046623E-3"/>
    <n v="1.1260908676119079E-2"/>
  </r>
  <r>
    <x v="250"/>
    <n v="3.3743230189152069E-3"/>
    <n v="7.4839853489899778E-3"/>
    <n v="3.5770689820576072E-3"/>
    <n v="8.7463707063303118E-3"/>
    <n v="1.002633524875365E-2"/>
  </r>
  <r>
    <x v="251"/>
    <n v="4.6871465731689356E-3"/>
    <n v="7.6766485089313358E-3"/>
    <n v="4.3770882932382049E-3"/>
    <n v="9.069467214072497E-3"/>
    <n v="1.0394576603161241E-2"/>
  </r>
  <r>
    <x v="252"/>
    <n v="5.2653701829352018E-3"/>
    <n v="8.7123332530152139E-3"/>
    <n v="6.2096230306688737E-3"/>
    <n v="8.7847905143527728E-3"/>
    <n v="1.110928448572333E-2"/>
  </r>
  <r>
    <x v="253"/>
    <n v="5.209825458631575E-3"/>
    <n v="8.4138199121918927E-3"/>
    <n v="6.4140619562490378E-3"/>
    <n v="8.0666802088069367E-3"/>
    <n v="1.092865989249564E-2"/>
  </r>
  <r>
    <x v="254"/>
    <n v="5.5662091353923986E-3"/>
    <n v="8.5081581223822086E-3"/>
    <n v="6.4422014119568521E-3"/>
    <n v="8.1831514116965202E-3"/>
    <n v="1.126546295758955E-2"/>
  </r>
  <r>
    <x v="255"/>
    <n v="6.460635827838397E-3"/>
    <n v="8.6951196848744847E-3"/>
    <n v="6.6934669930678106E-3"/>
    <n v="8.4296191619028932E-3"/>
    <n v="1.08645622455221E-2"/>
  </r>
  <r>
    <x v="256"/>
    <n v="6.4634889324292266E-3"/>
    <n v="9.1481149703347246E-3"/>
    <n v="6.2968393082409946E-3"/>
    <n v="8.8819729785060957E-3"/>
    <n v="1.123932470652414E-2"/>
  </r>
  <r>
    <x v="257"/>
    <n v="3.4750947572964549E-3"/>
    <n v="7.706990236372389E-3"/>
    <n v="3.8419569823707148E-3"/>
    <n v="8.8062691540777682E-3"/>
    <n v="1.052960135332455E-2"/>
  </r>
  <r>
    <x v="258"/>
    <n v="4.7331153061605834E-3"/>
    <n v="7.9481707584001301E-3"/>
    <n v="4.5178668571509879E-3"/>
    <n v="9.0656421089001498E-3"/>
    <n v="1.090724785025287E-2"/>
  </r>
  <r>
    <x v="259"/>
    <n v="6.1292695326099602E-3"/>
    <n v="8.9069759101575857E-3"/>
    <n v="6.1978034605577013E-3"/>
    <n v="8.7006439498767338E-3"/>
    <n v="1.1182348834816339E-2"/>
  </r>
  <r>
    <x v="260"/>
    <n v="6.01521892372854E-3"/>
    <n v="8.3714320356763922E-3"/>
    <n v="6.3564469650934201E-3"/>
    <n v="8.317961018369088E-3"/>
    <n v="1.073992230821561E-2"/>
  </r>
  <r>
    <x v="261"/>
    <n v="6.0873975276676132E-3"/>
    <n v="8.4553736589304124E-3"/>
    <n v="6.4318106662128033E-3"/>
    <n v="8.2073103530703601E-3"/>
    <n v="1.0905741321896679E-2"/>
  </r>
  <r>
    <x v="262"/>
    <n v="6.5257818336273204E-3"/>
    <n v="8.7661986925084267E-3"/>
    <n v="6.6641679598254304E-3"/>
    <n v="8.4396382525040118E-3"/>
    <n v="1.074277995681485E-2"/>
  </r>
  <r>
    <x v="263"/>
    <n v="6.6760391966360034E-3"/>
    <n v="9.1208588911290793E-3"/>
    <n v="6.3358282971447896E-3"/>
    <n v="8.6846540198089444E-3"/>
    <n v="1.1151156475694091E-2"/>
  </r>
  <r>
    <x v="264"/>
    <n v="3.379513308332944E-3"/>
    <n v="7.5214272305386253E-3"/>
    <n v="4.0628217822032157E-3"/>
    <n v="8.3298810338715539E-3"/>
    <n v="9.8888452462331956E-3"/>
  </r>
  <r>
    <x v="265"/>
    <n v="4.4823226863338148E-3"/>
    <n v="7.7380744477601312E-3"/>
    <n v="4.7272686775390602E-3"/>
    <n v="8.4563998901863412E-3"/>
    <n v="1.0327250876551E-2"/>
  </r>
  <r>
    <x v="266"/>
    <n v="5.998216414652608E-3"/>
    <n v="8.676233928196872E-3"/>
    <n v="6.1423445155134853E-3"/>
    <n v="8.6329637458565298E-3"/>
    <n v="1.043907154955442E-2"/>
  </r>
  <r>
    <x v="267"/>
    <n v="5.6003473546889764E-3"/>
    <n v="8.3174288372815826E-3"/>
    <n v="6.2049498352340689E-3"/>
    <n v="8.0597752833895652E-3"/>
    <n v="1.029080381192511E-2"/>
  </r>
  <r>
    <x v="268"/>
    <n v="5.8750789183044713E-3"/>
    <n v="8.4395860483192243E-3"/>
    <n v="6.2652570117493851E-3"/>
    <n v="8.1605958598324098E-3"/>
    <n v="1.1043539224705129E-2"/>
  </r>
  <r>
    <x v="269"/>
    <n v="6.4547012839353641E-3"/>
    <n v="8.5649250757984952E-3"/>
    <n v="6.4163153604681247E-3"/>
    <n v="8.5143410400188285E-3"/>
    <n v="1.075458437050034E-2"/>
  </r>
  <r>
    <x v="270"/>
    <n v="5.8067781968535893E-3"/>
    <n v="9.1362507436009814E-3"/>
    <n v="6.3141651057625941E-3"/>
    <n v="8.5688615914440575E-3"/>
    <n v="1.1188032419369279E-2"/>
  </r>
  <r>
    <x v="271"/>
    <n v="3.2176183141418039E-3"/>
    <n v="7.4958906922532086E-3"/>
    <n v="3.6630418652481142E-3"/>
    <n v="8.1619923584717105E-3"/>
    <n v="1.0188459896983261E-2"/>
  </r>
  <r>
    <x v="272"/>
    <n v="4.5205778618443021E-3"/>
    <n v="7.7780352825708374E-3"/>
    <n v="4.230053592509447E-3"/>
    <n v="8.3479904176771563E-3"/>
    <n v="1.044237282485107E-2"/>
  </r>
  <r>
    <x v="273"/>
    <n v="6.1463713706699794E-3"/>
    <n v="8.5334703040875187E-3"/>
    <n v="5.9111398478049427E-3"/>
    <n v="8.549598778533285E-3"/>
    <n v="1.104226603412988E-2"/>
  </r>
  <r>
    <x v="274"/>
    <n v="5.6365820533969173E-3"/>
    <n v="8.0487480913234398E-3"/>
    <n v="5.9034334311507076E-3"/>
    <n v="7.2973312459297616E-3"/>
    <n v="1.0384355591331121E-2"/>
  </r>
  <r>
    <x v="275"/>
    <n v="6.1629259236635568E-3"/>
    <n v="8.3160435441920408E-3"/>
    <n v="6.3986989008660081E-3"/>
    <n v="7.4469372149092369E-3"/>
    <n v="1.072103432310571E-2"/>
  </r>
  <r>
    <x v="276"/>
    <n v="6.3788947182059959E-3"/>
    <n v="8.4413763938286038E-3"/>
    <n v="5.2190401215674049E-3"/>
    <n v="7.6369045631492086E-3"/>
    <n v="1.029949087028759E-2"/>
  </r>
  <r>
    <x v="277"/>
    <n v="6.3025728784775366E-3"/>
    <n v="8.8090116573886438E-3"/>
    <n v="5.2312112625143856E-3"/>
    <n v="8.0180140671246465E-3"/>
    <n v="1.125547333121207E-2"/>
  </r>
  <r>
    <x v="278"/>
    <n v="3.1965545980348399E-3"/>
    <n v="6.1718337997455066E-3"/>
    <n v="3.6288981898782761E-3"/>
    <n v="7.3961825307486571E-3"/>
    <n v="9.8919960826147971E-3"/>
  </r>
  <r>
    <x v="279"/>
    <n v="4.7301089526253816E-3"/>
    <n v="7.0132138661061563E-3"/>
    <n v="4.3405127622822238E-3"/>
    <n v="7.593155875571125E-3"/>
    <n v="1.0197284741710499E-2"/>
  </r>
  <r>
    <x v="280"/>
    <n v="6.08962085253707E-3"/>
    <n v="8.2881555560404413E-3"/>
    <n v="6.0763430399831788E-3"/>
    <n v="7.6071237477809348E-3"/>
    <n v="1.086327178142041E-2"/>
  </r>
  <r>
    <x v="281"/>
    <n v="5.8468508850227918E-3"/>
    <n v="8.0091690826965007E-3"/>
    <n v="5.975932348314221E-3"/>
    <n v="7.2105048645335476E-3"/>
    <n v="1.0128204980846701E-2"/>
  </r>
  <r>
    <x v="282"/>
    <n v="5.7435472229207842E-3"/>
    <n v="8.0755893133384674E-3"/>
    <n v="6.1402648312654171E-3"/>
    <n v="6.2171265959470581E-3"/>
    <n v="1.055058929220771E-2"/>
  </r>
  <r>
    <x v="283"/>
    <n v="6.3852821360516291E-3"/>
    <n v="8.3768796532370272E-3"/>
    <n v="6.0933373302989348E-3"/>
    <n v="7.5381063891410797E-3"/>
    <n v="1.025695875846969E-2"/>
  </r>
  <r>
    <x v="284"/>
    <n v="6.1852861875254976E-3"/>
    <n v="8.6455811509544671E-3"/>
    <n v="6.1535254574946741E-3"/>
    <n v="7.5934546104442736E-3"/>
    <n v="1.1080944298986191E-2"/>
  </r>
  <r>
    <x v="285"/>
    <n v="3.0743039651974879E-3"/>
    <n v="5.5397005075067179E-3"/>
    <n v="3.6441523824635729E-3"/>
    <n v="7.1652647404745404E-3"/>
    <n v="9.8538057624687741E-3"/>
  </r>
  <r>
    <x v="286"/>
    <n v="4.293957806991852E-3"/>
    <n v="6.7811038296958148E-3"/>
    <n v="4.251866542378341E-3"/>
    <n v="7.3592268029873953E-3"/>
    <n v="1.0127883198733201E-2"/>
  </r>
  <r>
    <x v="287"/>
    <n v="6.0651213401885324E-3"/>
    <n v="8.0760457189124491E-3"/>
    <n v="6.0402943354650636E-3"/>
    <n v="7.5292703280803184E-3"/>
    <n v="1.017900782325469E-2"/>
  </r>
  <r>
    <x v="288"/>
    <n v="5.9094678027912673E-3"/>
    <n v="7.3973410874886639E-3"/>
    <n v="6.0137488965005276E-3"/>
    <n v="7.0962534043647598E-3"/>
    <n v="1.003604327380265E-2"/>
  </r>
  <r>
    <x v="289"/>
    <n v="5.8260085750597088E-3"/>
    <n v="7.9128454691891875E-3"/>
    <n v="5.8008976286555904E-3"/>
    <n v="7.2916355958148084E-3"/>
    <n v="1.0304792021086379E-2"/>
  </r>
  <r>
    <x v="290"/>
    <n v="6.3704109861307257E-3"/>
    <n v="8.241920216068602E-3"/>
    <n v="6.2412594442614929E-3"/>
    <n v="7.5330761120601438E-3"/>
    <n v="1.04039955576813E-2"/>
  </r>
  <r>
    <x v="291"/>
    <n v="6.24662668414761E-3"/>
    <n v="8.4458370486330762E-3"/>
    <n v="6.0039014129541074E-3"/>
    <n v="7.6509177095009529E-3"/>
    <n v="1.0793256035033149E-2"/>
  </r>
  <r>
    <x v="292"/>
    <n v="3.3074347364046592E-3"/>
    <n v="6.1011763821570766E-3"/>
    <n v="3.5636550662601781E-3"/>
    <n v="6.8765673478008386E-3"/>
    <n v="9.817237645662379E-3"/>
  </r>
  <r>
    <x v="293"/>
    <n v="4.6649110313655316E-3"/>
    <n v="6.6238909973686732E-3"/>
    <n v="3.5541309199229629E-3"/>
    <n v="7.2586394067335348E-3"/>
    <n v="1.0388900010189901E-2"/>
  </r>
  <r>
    <x v="294"/>
    <n v="6.1545665459715286E-3"/>
    <n v="7.953678180114724E-3"/>
    <n v="6.0483227388110749E-3"/>
    <n v="7.4999417511389561E-3"/>
    <n v="1.050422568495871E-2"/>
  </r>
  <r>
    <x v="295"/>
    <n v="5.9758258182552506E-3"/>
    <n v="7.3266744246896628E-3"/>
    <n v="6.3886283892804494E-3"/>
    <n v="7.260059478835572E-3"/>
    <n v="9.7979767666770464E-3"/>
  </r>
  <r>
    <x v="296"/>
    <n v="5.7040995933633782E-3"/>
    <n v="7.7942378200644711E-3"/>
    <n v="6.2072349252893693E-3"/>
    <n v="7.3459193311783333E-3"/>
    <n v="1.0645395897710699E-2"/>
  </r>
  <r>
    <x v="297"/>
    <n v="6.4427122119454323E-3"/>
    <n v="8.0873361178361979E-3"/>
    <n v="6.3063271540288943E-3"/>
    <n v="7.5083338347610249E-3"/>
    <n v="1.017595286904994E-2"/>
  </r>
  <r>
    <x v="298"/>
    <n v="6.0764366197205051E-3"/>
    <n v="8.3588016253761891E-3"/>
    <n v="6.414938693469212E-3"/>
    <n v="5.696372187498769E-3"/>
    <n v="1.1086572156514179E-2"/>
  </r>
  <r>
    <x v="299"/>
    <n v="3.1019753340209592E-3"/>
    <n v="6.2524054217702541E-3"/>
    <n v="3.8048157486039028E-3"/>
    <n v="7.0783129732453947E-3"/>
    <n v="9.5690863095120211E-3"/>
  </r>
  <r>
    <x v="300"/>
    <n v="4.4729443792808363E-3"/>
    <n v="6.3120340525917706E-3"/>
    <n v="4.0460587944091218E-3"/>
    <n v="6.5859867343067806E-3"/>
    <n v="1.048449727392467E-2"/>
  </r>
  <r>
    <x v="301"/>
    <n v="5.9889228211588213E-3"/>
    <n v="7.1322529342076483E-3"/>
    <n v="5.8019463188879522E-3"/>
    <n v="7.4393467239914886E-3"/>
    <n v="9.8092752390779251E-3"/>
  </r>
  <r>
    <x v="302"/>
    <n v="5.7635110671224636E-3"/>
    <n v="7.1906731992078766E-3"/>
    <n v="5.8041158530016384E-3"/>
    <n v="7.0045036396461516E-3"/>
    <n v="8.7983281382738171E-3"/>
  </r>
  <r>
    <x v="303"/>
    <n v="5.7655379635422532E-3"/>
    <n v="7.6436645131742241E-3"/>
    <n v="5.9438054883293456E-3"/>
    <n v="7.036933745439582E-3"/>
    <n v="9.3663231603151407E-3"/>
  </r>
  <r>
    <x v="304"/>
    <n v="5.8650176395675562E-3"/>
    <n v="7.5209956308332866E-3"/>
    <n v="5.7421045954276096E-3"/>
    <n v="7.5193754600257519E-3"/>
    <n v="9.9236614221242057E-3"/>
  </r>
  <r>
    <x v="305"/>
    <n v="5.8058653945533842E-3"/>
    <n v="6.1573645156241747E-3"/>
    <n v="4.4617864338425137E-3"/>
    <n v="6.4885883405668646E-3"/>
    <n v="9.7426390448334538E-3"/>
  </r>
  <r>
    <x v="306"/>
    <n v="2.7475479606567221E-3"/>
    <n v="4.8914291521485976E-3"/>
    <n v="3.037452485882346E-3"/>
    <n v="5.5134016242741222E-3"/>
    <n v="8.7127605396413073E-3"/>
  </r>
  <r>
    <x v="307"/>
    <n v="4.4043401620328902E-3"/>
    <n v="6.4855037964342927E-3"/>
    <n v="3.9619829902546059E-3"/>
    <n v="6.7069375557869387E-3"/>
    <n v="1.0343681689738199E-2"/>
  </r>
  <r>
    <x v="308"/>
    <n v="5.9085443323924521E-3"/>
    <n v="7.9717535300261287E-3"/>
    <n v="5.8243456547731514E-3"/>
    <n v="7.6828510465695461E-3"/>
    <n v="9.9618694331375882E-3"/>
  </r>
  <r>
    <x v="309"/>
    <n v="5.410983603068179E-3"/>
    <n v="7.4285451676350152E-3"/>
    <n v="6.1481452686745338E-3"/>
    <n v="6.8194988991879639E-3"/>
    <n v="8.92297095417619E-3"/>
  </r>
  <r>
    <x v="310"/>
    <n v="5.5563349253743939E-3"/>
    <n v="7.6949557354438064E-3"/>
    <n v="6.0433019512684373E-3"/>
    <n v="6.8197052630185086E-3"/>
    <n v="9.4351967188133316E-3"/>
  </r>
  <r>
    <x v="311"/>
    <n v="5.8113470254082724E-3"/>
    <n v="7.7131715101149967E-3"/>
    <n v="4.2086244156714281E-3"/>
    <n v="7.1095690543065693E-3"/>
    <n v="9.4476553014016754E-3"/>
  </r>
  <r>
    <x v="312"/>
    <n v="6.1028802667388972E-3"/>
    <n v="7.9099673510201161E-3"/>
    <n v="3.8006857557295929E-3"/>
    <n v="7.4703660868411532E-3"/>
    <n v="1.044688862380376E-2"/>
  </r>
  <r>
    <x v="313"/>
    <n v="2.602366866424287E-3"/>
    <n v="4.0390633872834569E-3"/>
    <n v="2.9597839379769861E-3"/>
    <n v="5.5196601985699079E-3"/>
    <n v="9.0370675919876943E-3"/>
  </r>
  <r>
    <x v="314"/>
    <n v="4.5431139703196212E-3"/>
    <n v="5.4478214175463988E-3"/>
    <n v="3.7388823900959258E-3"/>
    <n v="6.5424550495260803E-3"/>
    <n v="9.7674241794742829E-3"/>
  </r>
  <r>
    <x v="315"/>
    <n v="5.7925748428141891E-3"/>
    <n v="6.3181668851709626E-3"/>
    <n v="5.73794912261728E-3"/>
    <n v="7.3702196621557858E-3"/>
    <n v="1.0287497468920451E-2"/>
  </r>
  <r>
    <x v="316"/>
    <n v="5.2008649708172039E-3"/>
    <n v="7.2794331038439561E-3"/>
    <n v="5.8353322930870741E-3"/>
    <n v="6.4994289601554072E-3"/>
    <n v="8.5661523823542755E-3"/>
  </r>
  <r>
    <x v="317"/>
    <n v="5.5159614130818766E-3"/>
    <n v="7.4837649249111116E-3"/>
    <n v="6.1203522828926571E-3"/>
    <n v="6.6487938492470842E-3"/>
    <n v="9.1552531517897964E-3"/>
  </r>
  <r>
    <x v="318"/>
    <n v="5.7967475336773268E-3"/>
    <n v="7.3850395459852886E-3"/>
    <n v="6.1693716251160586E-3"/>
    <n v="7.2966208692866706E-3"/>
    <n v="9.6529940689472488E-3"/>
  </r>
  <r>
    <x v="319"/>
    <n v="5.8792160831742076E-3"/>
    <n v="7.6821826543405592E-3"/>
    <n v="5.7070228264773154E-3"/>
    <n v="7.4803496775396171E-3"/>
    <n v="1.044492335422193E-2"/>
  </r>
  <r>
    <x v="320"/>
    <n v="2.756570270457722E-3"/>
    <n v="4.0072384562294993E-3"/>
    <n v="2.9919242465296049E-3"/>
    <n v="5.6069432073097584E-3"/>
    <n v="9.113644384671403E-3"/>
  </r>
  <r>
    <x v="321"/>
    <n v="4.2860914296506741E-3"/>
    <n v="5.8057796448968361E-3"/>
    <n v="3.7997630890715521E-3"/>
    <n v="6.5817036777541232E-3"/>
    <n v="9.8874755894401024E-3"/>
  </r>
  <r>
    <x v="322"/>
    <n v="5.8737331488706371E-3"/>
    <n v="7.6172921167981817E-3"/>
    <n v="5.7264392747700286E-3"/>
    <n v="7.4113960852448266E-3"/>
    <n v="1.0035850815975659E-2"/>
  </r>
  <r>
    <x v="323"/>
    <n v="5.3492179625824017E-3"/>
    <n v="7.41074572515829E-3"/>
    <n v="5.9220498638639686E-3"/>
    <n v="6.3717874805117218E-3"/>
    <n v="8.7995660979994957E-3"/>
  </r>
  <r>
    <x v="324"/>
    <n v="5.4843446466071458E-3"/>
    <n v="7.5874776988714039E-3"/>
    <n v="5.9329676045334553E-3"/>
    <n v="6.7126280945117812E-3"/>
    <n v="9.3086381111701783E-3"/>
  </r>
  <r>
    <x v="325"/>
    <n v="5.7384905980040167E-3"/>
    <n v="7.4912479403006719E-3"/>
    <n v="6.0746093880882559E-3"/>
    <n v="7.2044179383959983E-3"/>
    <n v="9.7426171392491351E-3"/>
  </r>
  <r>
    <x v="326"/>
    <n v="5.8684940090925159E-3"/>
    <n v="7.9275577594550058E-3"/>
    <n v="6.0158930348856174E-3"/>
    <n v="7.6223367307780461E-3"/>
    <n v="1.0571996684146139E-2"/>
  </r>
  <r>
    <x v="327"/>
    <n v="2.6887346980006459E-3"/>
    <n v="3.9382914002498767E-3"/>
    <n v="3.133501793498071E-3"/>
    <n v="5.6703880351284168E-3"/>
    <n v="9.077755264010454E-3"/>
  </r>
  <r>
    <x v="328"/>
    <n v="4.3370854716388791E-3"/>
    <n v="5.7111896694480128E-3"/>
    <n v="3.9558273183646769E-3"/>
    <n v="6.553198820999381E-3"/>
    <n v="1.0139214689727149E-2"/>
  </r>
  <r>
    <x v="329"/>
    <n v="5.5669498539053057E-3"/>
    <n v="7.8287638401384804E-3"/>
    <n v="5.7911145604102E-3"/>
    <n v="5.9846126118247691E-3"/>
    <n v="1.0012510305401789E-2"/>
  </r>
  <r>
    <x v="330"/>
    <n v="5.4532527015800549E-3"/>
    <n v="7.4431163527764214E-3"/>
    <n v="5.9358209188141381E-3"/>
    <n v="6.5235716276256708E-3"/>
    <n v="8.6515041264161631E-3"/>
  </r>
  <r>
    <x v="331"/>
    <n v="5.4426999219665184E-3"/>
    <n v="7.5497067119014334E-3"/>
    <n v="6.1611398016563302E-3"/>
    <n v="6.7467452793952441E-3"/>
    <n v="9.0374631963917769E-3"/>
  </r>
  <r>
    <x v="332"/>
    <n v="6.0152304661333323E-3"/>
    <n v="7.6742898818598212E-3"/>
    <n v="6.1939752506835694E-3"/>
    <n v="7.2838895570677938E-3"/>
    <n v="9.5518467824230544E-3"/>
  </r>
  <r>
    <x v="333"/>
    <n v="6.291542483356987E-3"/>
    <n v="8.2814731999416857E-3"/>
    <n v="5.7991162348410572E-3"/>
    <n v="7.627467335562953E-3"/>
    <n v="1.0377438800201951E-2"/>
  </r>
  <r>
    <x v="334"/>
    <n v="2.7980839084045341E-3"/>
    <n v="4.1107463436702921E-3"/>
    <n v="3.282483000803102E-3"/>
    <n v="5.6945398273977269E-3"/>
    <n v="9.2323822727556678E-3"/>
  </r>
  <r>
    <x v="335"/>
    <n v="4.432242252284016E-3"/>
    <n v="5.8845657941515471E-3"/>
    <n v="3.832164135600257E-3"/>
    <n v="6.6828052540774067E-3"/>
    <n v="1.003906537217948E-2"/>
  </r>
  <r>
    <x v="336"/>
    <n v="6.065169831379013E-3"/>
    <n v="7.8931416133920032E-3"/>
    <n v="5.8443681681084204E-3"/>
    <n v="7.5338435907103887E-3"/>
    <n v="9.9562436060034766E-3"/>
  </r>
  <r>
    <x v="337"/>
    <n v="5.6252774076972697E-3"/>
    <n v="7.6714894341624569E-3"/>
    <n v="5.9429898493062886E-3"/>
    <n v="6.7447349989216074E-3"/>
    <n v="8.8035381668834251E-3"/>
  </r>
  <r>
    <x v="338"/>
    <n v="5.5232710823064036E-3"/>
    <n v="7.9054706527037846E-3"/>
    <n v="6.2312070031762734E-3"/>
    <n v="6.8464644918385491E-3"/>
    <n v="9.6617404442336935E-3"/>
  </r>
  <r>
    <x v="339"/>
    <n v="5.935300040207675E-3"/>
    <n v="4.1624621831514103E-3"/>
    <n v="6.0625381399747862E-3"/>
    <n v="7.3138390831619044E-3"/>
    <n v="1.0195490280074909E-2"/>
  </r>
  <r>
    <x v="340"/>
    <n v="5.8754801379759117E-3"/>
    <n v="5.8037787962736181E-3"/>
    <n v="5.7270484263041831E-3"/>
    <n v="7.4926448392677253E-3"/>
    <n v="1.005548657163053E-2"/>
  </r>
  <r>
    <x v="341"/>
    <n v="2.9069993596734932E-3"/>
    <n v="4.0728036329200001E-3"/>
    <n v="3.0008137827732492E-3"/>
    <n v="5.792028747920076E-3"/>
    <n v="8.8690925198894634E-3"/>
  </r>
  <r>
    <x v="342"/>
    <n v="4.2961896876051106E-3"/>
    <n v="6.1078519820350488E-3"/>
    <n v="3.870516321342657E-3"/>
    <n v="6.6188144376980859E-3"/>
    <n v="1.02442894209355E-2"/>
  </r>
  <r>
    <x v="343"/>
    <n v="5.8448307763461641E-3"/>
    <n v="8.0609383734818203E-3"/>
    <n v="5.8185737480402266E-3"/>
    <n v="7.5795326760531492E-3"/>
    <n v="1.0229240049836261E-2"/>
  </r>
  <r>
    <x v="344"/>
    <n v="5.2083484212162596E-3"/>
    <n v="5.6465733782150506E-3"/>
    <n v="6.1514572139338584E-3"/>
    <n v="6.7238582222025447E-3"/>
    <n v="8.8294196525320386E-3"/>
  </r>
  <r>
    <x v="345"/>
    <n v="5.4717092004567657E-3"/>
    <n v="7.9512720261478761E-3"/>
    <n v="6.2374870218796074E-3"/>
    <n v="7.0711786028355697E-3"/>
    <n v="8.8542517212093115E-3"/>
  </r>
  <r>
    <x v="346"/>
    <n v="5.7006057075720054E-3"/>
    <n v="7.286552928071904E-3"/>
    <n v="6.2303641885313151E-3"/>
    <n v="7.1796682767782654E-3"/>
    <n v="9.2491247083222785E-3"/>
  </r>
  <r>
    <x v="347"/>
    <n v="6.0769382411168457E-3"/>
    <n v="8.054630635150023E-3"/>
    <n v="5.7536962120665449E-3"/>
    <n v="5.5913424008825728E-3"/>
    <n v="1.0266073612609091E-2"/>
  </r>
  <r>
    <x v="348"/>
    <n v="2.8638262656372811E-3"/>
    <n v="4.5029443826517723E-3"/>
    <n v="2.915067855727301E-3"/>
    <n v="5.7604653939111747E-3"/>
    <n v="8.2656369105722442E-3"/>
  </r>
  <r>
    <x v="349"/>
    <n v="4.3009393099630519E-3"/>
    <n v="6.0180847907732107E-3"/>
    <n v="3.8243894099177448E-3"/>
    <n v="6.6342947377895124E-3"/>
    <n v="9.8513748534412096E-3"/>
  </r>
  <r>
    <x v="350"/>
    <n v="5.7576849640354104E-3"/>
    <n v="7.9504083926300144E-3"/>
    <n v="5.8286939576294083E-3"/>
    <n v="7.520745143450378E-3"/>
    <n v="9.6236369876378774E-3"/>
  </r>
  <r>
    <x v="351"/>
    <n v="5.2884789215815239E-3"/>
    <n v="6.5035694345809379E-3"/>
    <n v="6.0872752336745351E-3"/>
    <n v="6.8570369929358832E-3"/>
    <n v="8.8568703391758673E-3"/>
  </r>
  <r>
    <x v="352"/>
    <n v="5.2437300238900439E-3"/>
    <n v="8.2427153202993646E-3"/>
    <n v="6.1782015295922662E-3"/>
    <n v="7.2948890518314269E-3"/>
    <n v="9.1384096827775655E-3"/>
  </r>
  <r>
    <x v="353"/>
    <n v="6.0475389960883974E-3"/>
    <n v="7.9120888049520766E-3"/>
    <n v="6.0991037179627967E-3"/>
    <n v="7.885861364758856E-3"/>
    <n v="1.0579001920883671E-2"/>
  </r>
  <r>
    <x v="354"/>
    <n v="5.7975287324835882E-3"/>
    <n v="8.5464162421291651E-3"/>
    <n v="5.7601342732201653E-3"/>
    <n v="8.4511084423186996E-3"/>
    <n v="1.1198887015313149E-2"/>
  </r>
  <r>
    <x v="355"/>
    <n v="3.5523126950684669E-3"/>
    <n v="6.0183793808905924E-3"/>
    <n v="3.2548553145665669E-3"/>
    <n v="7.3242069067964216E-3"/>
    <n v="1.0449641376475079E-2"/>
  </r>
  <r>
    <x v="356"/>
    <n v="4.3732770766200671E-3"/>
    <n v="5.5411998565746924E-3"/>
    <n v="3.7284538241710739E-3"/>
    <n v="7.5045994204148789E-3"/>
    <n v="1.1395245332628499E-2"/>
  </r>
  <r>
    <x v="357"/>
    <n v="5.4383235402817197E-3"/>
    <n v="7.2429726502162527E-3"/>
    <n v="4.6141088373130319E-3"/>
    <n v="8.5384024135919962E-3"/>
    <n v="1.0709616952353059E-2"/>
  </r>
  <r>
    <x v="358"/>
    <n v="3.2799261777001661E-3"/>
    <n v="5.9134732850670332E-3"/>
    <n v="2.7233411605124321E-3"/>
    <n v="6.0102847139328871E-3"/>
    <n v="7.8484458992279932E-3"/>
  </r>
  <r>
    <x v="359"/>
    <n v="1.2446149282935469E-4"/>
    <n v="4.1230668166286882E-3"/>
    <n v="2.1824754845822451E-3"/>
    <n v="2.4241720603609849E-3"/>
    <n v="6.3038989201088186E-3"/>
  </r>
  <r>
    <x v="360"/>
    <n v="3.5519134999403399E-3"/>
    <n v="6.5715337708015511E-3"/>
    <n v="3.412355493547313E-3"/>
    <n v="6.6736458558483537E-3"/>
    <n v="1.048805560695594E-2"/>
  </r>
  <r>
    <x v="361"/>
    <n v="5.2438190588505722E-3"/>
    <n v="6.9963776289987331E-3"/>
    <n v="3.804555451324645E-3"/>
    <n v="7.5879840433778619E-3"/>
    <n v="1.0932954193633699E-2"/>
  </r>
  <r>
    <x v="362"/>
    <n v="3.2782025017082279E-3"/>
    <n v="5.250046506087484E-3"/>
    <n v="2.682351858806878E-3"/>
    <n v="6.6774350373526841E-3"/>
    <n v="1.0682361553150509E-2"/>
  </r>
  <r>
    <x v="363"/>
    <n v="4.3371106434080629E-3"/>
    <n v="6.0684869281433422E-3"/>
    <n v="3.2432261798829879E-3"/>
    <n v="7.0818358557089463E-3"/>
    <n v="1.118785977329816E-2"/>
  </r>
  <r>
    <x v="364"/>
    <n v="4.9070969096444731E-3"/>
    <n v="6.5730364214118429E-3"/>
    <n v="3.7524876593379151E-3"/>
    <n v="8.0570208916017835E-3"/>
    <n v="1.172985367646453E-2"/>
  </r>
  <r>
    <x v="365"/>
    <n v="3.5839484715624579E-3"/>
    <n v="5.2257887249419471E-3"/>
    <n v="2.3083046881038952E-3"/>
    <n v="5.7950870762522866E-3"/>
    <n v="8.1249686901189774E-3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66">
  <r>
    <x v="0"/>
    <n v="2.315552984"/>
    <n v="0.79099791200000003"/>
    <n v="3.2085590320000001"/>
    <n v="1.6935362949356338"/>
    <n v="0.44925911099999999"/>
    <n v="0.39525980099999997"/>
    <n v="0.29153571899999997"/>
    <n v="4.7116936799900531"/>
    <n v="13.856394533925686"/>
  </r>
  <r>
    <x v="1"/>
    <n v="2.5219657959999999"/>
    <n v="0.804990384"/>
    <n v="4.0756789800000002"/>
    <n v="2.4311033288567652"/>
    <n v="0.57489074800000006"/>
    <n v="0.50329244299999998"/>
    <n v="0.50064662300000007"/>
    <n v="5.8436192395181328"/>
    <n v="17.256187542374899"/>
  </r>
  <r>
    <x v="2"/>
    <n v="2.5871993049999999"/>
    <n v="0.81129789800000007"/>
    <n v="4.9792890870000006"/>
    <n v="2.5115456285270725"/>
    <n v="0.59502515899999997"/>
    <n v="0.49635291200000003"/>
    <n v="0.51792389299999997"/>
    <n v="5.8343964440578988"/>
    <n v="18.333030326584971"/>
  </r>
  <r>
    <x v="3"/>
    <n v="2.4079049120000002"/>
    <n v="0.804235119"/>
    <n v="4.2618799000000003"/>
    <n v="2.2202512765203934"/>
    <n v="0.61977378900000002"/>
    <n v="0.47347909999999999"/>
    <n v="0.45248206600000002"/>
    <n v="5.4516793592570387"/>
    <n v="16.69168552177743"/>
  </r>
  <r>
    <x v="4"/>
    <n v="2.3308796159999998"/>
    <n v="0.752268151"/>
    <n v="3.0195824389999997"/>
    <n v="1.8008209872404357"/>
    <n v="0.58068984300000004"/>
    <n v="0.43871287800000003"/>
    <n v="0.33875358799999999"/>
    <n v="4.8935518523663708"/>
    <n v="14.155259354606805"/>
  </r>
  <r>
    <x v="5"/>
    <n v="2.5555906880000001"/>
    <n v="0.81675877699999999"/>
    <n v="4.6778471239999995"/>
    <n v="2.2124442114833536"/>
    <n v="0.60759248100000007"/>
    <n v="0.51113781000000003"/>
    <n v="0.54367759800000004"/>
    <n v="6.1950958833655099"/>
    <n v="18.120144572848865"/>
  </r>
  <r>
    <x v="6"/>
    <n v="2.5760260660000003"/>
    <n v="0.81739337899999998"/>
    <n v="5.3344482050000002"/>
    <n v="2.6773031803517733"/>
    <n v="0.56242805600000001"/>
    <n v="0.52733423300000004"/>
    <n v="0.55731671299999996"/>
    <n v="6.4527182712878508"/>
    <n v="19.504968103639627"/>
  </r>
  <r>
    <x v="7"/>
    <n v="2.5799384380000001"/>
    <n v="0.81883351000000004"/>
    <n v="5.4447101449999993"/>
    <n v="2.6903414597493676"/>
    <n v="0.58153189599999999"/>
    <n v="0.52512949899999994"/>
    <n v="0.56110081499999998"/>
    <n v="6.5874480085394644"/>
    <n v="19.789033771288832"/>
  </r>
  <r>
    <x v="8"/>
    <n v="2.5786612969999996"/>
    <n v="0.82341354500000008"/>
    <n v="5.3755366619999991"/>
    <n v="2.7130117165550791"/>
    <n v="0.67921364200000001"/>
    <n v="0.52617954599999994"/>
    <n v="0.56317618200000008"/>
    <n v="6.6333714580792131"/>
    <n v="19.892564048634295"/>
  </r>
  <r>
    <x v="9"/>
    <n v="2.623330417"/>
    <n v="0.8233558270000001"/>
    <n v="5.5784923099999997"/>
    <n v="2.7063948927140342"/>
    <n v="0.68189543399999997"/>
    <n v="0.53345397299999997"/>
    <n v="0.56721449000000002"/>
    <n v="6.35014334448047"/>
    <n v="19.864280688194501"/>
  </r>
  <r>
    <x v="10"/>
    <n v="2.5489889950000002"/>
    <n v="0.81110196000000001"/>
    <n v="4.9892209169999999"/>
    <n v="2.3253754212174593"/>
    <n v="0.61930180599999995"/>
    <n v="0.506014195"/>
    <n v="0.50596313900000001"/>
    <n v="5.9236043363811905"/>
    <n v="18.229570769598652"/>
  </r>
  <r>
    <x v="11"/>
    <n v="2.4532912869999999"/>
    <n v="0.76719751100000011"/>
    <n v="3.7817162799999999"/>
    <n v="1.8020952637362033"/>
    <n v="0.55179266599999999"/>
    <n v="0.46856626299999998"/>
    <n v="0.39040593600000001"/>
    <n v="5.2696551585845146"/>
    <n v="15.484720365320717"/>
  </r>
  <r>
    <x v="12"/>
    <n v="2.5843573719999999"/>
    <n v="0.819137067"/>
    <n v="4.9441333830000005"/>
    <n v="2.6966701946550957"/>
    <n v="0.69846691299999997"/>
    <n v="0.482748909"/>
    <n v="0.55590535400000007"/>
    <n v="6.5262683986345307"/>
    <n v="19.307687591289628"/>
  </r>
  <r>
    <x v="13"/>
    <n v="2.5844918939999997"/>
    <n v="0.81573410499999999"/>
    <n v="5.4133134309999997"/>
    <n v="2.7248159009691375"/>
    <n v="0.69901006799999998"/>
    <n v="0.52786491199999996"/>
    <n v="0.56147304399999998"/>
    <n v="6.7079770125403435"/>
    <n v="20.03468036750948"/>
  </r>
  <r>
    <x v="14"/>
    <n v="2.607353104"/>
    <n v="0.81808528700000005"/>
    <n v="5.4772037309999995"/>
    <n v="2.7182434459853853"/>
    <n v="0.70072698300000003"/>
    <n v="0.5300315699999999"/>
    <n v="0.56627812799999999"/>
    <n v="6.7591162406118599"/>
    <n v="20.177038489597248"/>
  </r>
  <r>
    <x v="15"/>
    <n v="2.5904602649999999"/>
    <n v="0.82298897500000001"/>
    <n v="5.4860742739999999"/>
    <n v="2.7299759932030239"/>
    <n v="0.70282275800000005"/>
    <n v="0.52896308999999997"/>
    <n v="0.56997149499999999"/>
    <n v="6.7612814429747203"/>
    <n v="20.192538293177744"/>
  </r>
  <r>
    <x v="16"/>
    <n v="2.6137034290000001"/>
    <n v="0.82473438700000001"/>
    <n v="5.535184288"/>
    <n v="2.7265452420970697"/>
    <n v="0.70521073999999995"/>
    <n v="0.52770437699999995"/>
    <n v="0.57278730500000008"/>
    <n v="6.3853717601527844"/>
    <n v="19.891241528249854"/>
  </r>
  <r>
    <x v="17"/>
    <n v="2.3156466200000003"/>
    <n v="0.81487259699999992"/>
    <n v="5.2390060749999998"/>
    <n v="2.3667109932727137"/>
    <n v="0.64334678300000003"/>
    <n v="0.50153871100000003"/>
    <n v="0.51256268900000002"/>
    <n v="5.9819327635662782"/>
    <n v="18.375617231838991"/>
  </r>
  <r>
    <x v="18"/>
    <n v="2.1378547319999996"/>
    <n v="0.75258155000000004"/>
    <n v="3.9174855900000001"/>
    <n v="1.8724742550518318"/>
    <n v="0.60750483200000005"/>
    <n v="0.47103465500000002"/>
    <n v="0.39099925499999999"/>
    <n v="5.4601188747569012"/>
    <n v="15.610053743808734"/>
  </r>
  <r>
    <x v="19"/>
    <n v="2.409890667"/>
    <n v="0.82026639400000001"/>
    <n v="3.9042478569999997"/>
    <n v="2.6927198272184079"/>
    <n v="0.70617926500000006"/>
    <n v="0.5274381629999999"/>
    <n v="0.54546269299999994"/>
    <n v="6.3601438454476131"/>
    <n v="17.966348711666022"/>
  </r>
  <r>
    <x v="20"/>
    <n v="2.369703425"/>
    <n v="0.81755363699999994"/>
    <n v="5.2035501849999992"/>
    <n v="2.7288037430190659"/>
    <n v="0.70864272500000003"/>
    <n v="0.52909216400000003"/>
    <n v="0.56717173300000001"/>
    <n v="6.6976349956057639"/>
    <n v="19.62215260762483"/>
  </r>
  <r>
    <x v="21"/>
    <n v="2.1027339519999999"/>
    <n v="0.82253965800000006"/>
    <n v="5.5625806670000006"/>
    <n v="2.715271467204273"/>
    <n v="0.70840358700000006"/>
    <n v="0.52623104099999995"/>
    <n v="0.56940105399999996"/>
    <n v="6.7342191760711207"/>
    <n v="19.741380602275392"/>
  </r>
  <r>
    <x v="22"/>
    <n v="1.6376286760000001"/>
    <n v="0.82267393099999997"/>
    <n v="5.5815355199999992"/>
    <n v="2.7234076435984176"/>
    <n v="0.70986002999999998"/>
    <n v="0.53068897400000004"/>
    <n v="0.57388286499999996"/>
    <n v="6.663835031023293"/>
    <n v="19.243512670621708"/>
  </r>
  <r>
    <x v="23"/>
    <n v="0.97987370600000001"/>
    <n v="0.81951586199999993"/>
    <n v="5.7441520549999998"/>
    <n v="2.7122347727927645"/>
    <n v="0.70974875000000004"/>
    <n v="0.53297674299999998"/>
    <n v="0.57598057599999997"/>
    <n v="5.9607995874173474"/>
    <n v="18.03528205221011"/>
  </r>
  <r>
    <x v="24"/>
    <n v="0.82330587"/>
    <n v="0.80567499100000006"/>
    <n v="4.8792208239999999"/>
    <n v="2.3523541373329508"/>
    <n v="0.66155832599999997"/>
    <n v="0.51352988600000005"/>
    <n v="0.51776649600000002"/>
    <n v="5.3773914109982481"/>
    <n v="15.9308019413312"/>
  </r>
  <r>
    <x v="25"/>
    <n v="0.72618459800000001"/>
    <n v="0.66306752300000005"/>
    <n v="3.7540560669999996"/>
    <n v="1.8912178983449537"/>
    <n v="0.61390147699999997"/>
    <n v="0.48000500600000001"/>
    <n v="0.41983072399999999"/>
    <n v="4.9873829629477218"/>
    <n v="13.535646256292674"/>
  </r>
  <r>
    <x v="26"/>
    <n v="0.93020251500000006"/>
    <n v="0.81676216899999998"/>
    <n v="4.9617149119999997"/>
    <n v="2.7083664835931729"/>
    <n v="0.70691736800000005"/>
    <n v="0.52892024699999995"/>
    <n v="0.56451065"/>
    <n v="6.0865636276851669"/>
    <n v="17.30395797227834"/>
  </r>
  <r>
    <x v="27"/>
    <n v="0.94460210600000005"/>
    <n v="0.82551403799999989"/>
    <n v="5.4796481780000006"/>
    <n v="2.7310700013570171"/>
    <n v="0.708594375"/>
    <n v="0.52232335600000002"/>
    <n v="0.57314791700000001"/>
    <n v="6.4063970966456045"/>
    <n v="18.191297068002623"/>
  </r>
  <r>
    <x v="28"/>
    <n v="0.86998256200000001"/>
    <n v="0.82513427900000003"/>
    <n v="5.5358225330000002"/>
    <n v="2.7059444293041954"/>
    <n v="0.70775727099999997"/>
    <n v="0.525002093"/>
    <n v="0.573764257"/>
    <n v="6.4529483819962294"/>
    <n v="18.196355806300424"/>
  </r>
  <r>
    <x v="29"/>
    <n v="0.89068068200000006"/>
    <n v="0.82408769400000004"/>
    <n v="5.4308204630000008"/>
    <n v="2.7219508502638439"/>
    <n v="0.70742302899999998"/>
    <n v="0.52787552800000004"/>
    <n v="0.576732774"/>
    <n v="6.4685733796116489"/>
    <n v="18.148144399875491"/>
  </r>
  <r>
    <x v="30"/>
    <n v="0.79488261100000002"/>
    <n v="0.820394026"/>
    <n v="5.5159188550000007"/>
    <n v="2.7151441265802343"/>
    <n v="0.708443402"/>
    <n v="0.52954109900000002"/>
    <n v="0.57834508900000003"/>
    <n v="6.0385874751668256"/>
    <n v="17.701256683747062"/>
  </r>
  <r>
    <x v="31"/>
    <n v="0.79838268700000004"/>
    <n v="0.80917831499999993"/>
    <n v="4.8255381699999997"/>
    <n v="2.3809847843486436"/>
    <n v="0.65261579799999991"/>
    <n v="0.50803479699999998"/>
    <n v="0.53786123699999999"/>
    <n v="5.548391769425522"/>
    <n v="16.060987557774165"/>
  </r>
  <r>
    <x v="32"/>
    <n v="0.85417573499999999"/>
    <n v="0.75261767599999996"/>
    <n v="3.686065744"/>
    <n v="1.9328808493419583"/>
    <n v="0.60464540700000002"/>
    <n v="0.471149288"/>
    <n v="0.45834681300000002"/>
    <n v="5.2612769682289864"/>
    <n v="14.021158480570945"/>
  </r>
  <r>
    <x v="33"/>
    <n v="0.93439234599999998"/>
    <n v="0.817192539"/>
    <n v="4.6307290559999998"/>
    <n v="2.6825134883447768"/>
    <n v="0.70075164199999995"/>
    <n v="0.52210015999999992"/>
    <n v="0.57416311100000006"/>
    <n v="6.2313741631865485"/>
    <n v="17.093216505531327"/>
  </r>
  <r>
    <x v="34"/>
    <n v="0.84631151100000002"/>
    <n v="0.81561897500000002"/>
    <n v="5.3637918760000005"/>
    <n v="2.7102481224478985"/>
    <n v="0.70469706600000004"/>
    <n v="0.52058939800000004"/>
    <n v="0.57400053200000001"/>
    <n v="6.402218979373826"/>
    <n v="17.937476459821724"/>
  </r>
  <r>
    <x v="35"/>
    <n v="1.143773237"/>
    <n v="0.81685333100000002"/>
    <n v="5.342128829"/>
    <n v="2.6906837888689576"/>
    <n v="0.70639970200000002"/>
    <n v="0.51873838699999997"/>
    <n v="0.57801057999999994"/>
    <n v="6.472957137713788"/>
    <n v="18.269544992582745"/>
  </r>
  <r>
    <x v="36"/>
    <n v="1.1953090519999998"/>
    <n v="0.81765353399999996"/>
    <n v="5.6558851569999993"/>
    <n v="2.7011278643089316"/>
    <n v="0.71129122199999995"/>
    <n v="0.52725363399999992"/>
    <n v="0.57858066399999997"/>
    <n v="6.5927872449225022"/>
    <n v="18.779888372231433"/>
  </r>
  <r>
    <x v="37"/>
    <n v="1.0142901790000001"/>
    <n v="0.82161665099999992"/>
    <n v="5.6580607619999999"/>
    <n v="2.703362727678186"/>
    <n v="0.70996743100000004"/>
    <n v="0.52673494399999998"/>
    <n v="0.58222975399999999"/>
    <n v="6.0680289159429615"/>
    <n v="18.084291364621148"/>
  </r>
  <r>
    <x v="38"/>
    <n v="1.030788185"/>
    <n v="0.718725006"/>
    <n v="4.7873598350000002"/>
    <n v="2.2910026501119485"/>
    <n v="0.65696139099999995"/>
    <n v="0.50365540799999997"/>
    <n v="0.53456389399999993"/>
    <n v="5.4399823734039758"/>
    <n v="15.963038742515923"/>
  </r>
  <r>
    <x v="39"/>
    <n v="0.91590316099999991"/>
    <n v="0.75890682999999992"/>
    <n v="3.617204198"/>
    <n v="1.7742937039587956"/>
    <n v="0.57957586100000003"/>
    <n v="0.460287958"/>
    <n v="0.41804431199999997"/>
    <n v="5.0269896812983896"/>
    <n v="13.551205705257187"/>
  </r>
  <r>
    <x v="40"/>
    <n v="1.062677257"/>
    <n v="0.81403768700000001"/>
    <n v="5.0124643579999999"/>
    <n v="2.6745374905482144"/>
    <n v="0.70506379600000002"/>
    <n v="0.52707820799999994"/>
    <n v="0.57261063199999995"/>
    <n v="6.2912619724595062"/>
    <n v="17.659731401007718"/>
  </r>
  <r>
    <x v="41"/>
    <n v="1.0090814479999999"/>
    <n v="0.80796053400000001"/>
    <n v="5.4677069820000002"/>
    <n v="2.7130352458318603"/>
    <n v="0.70571834499999997"/>
    <n v="0.475069193"/>
    <n v="0.57542380500000001"/>
    <n v="6.4439776213404683"/>
    <n v="18.197973174172329"/>
  </r>
  <r>
    <x v="42"/>
    <n v="0.99943035600000008"/>
    <n v="0.81830944700000008"/>
    <n v="5.548088549"/>
    <n v="2.7029185857629305"/>
    <n v="0.70013651300000002"/>
    <n v="0.52743297099999997"/>
    <n v="0.57940269099999997"/>
    <n v="6.4543039501300381"/>
    <n v="18.33002306289297"/>
  </r>
  <r>
    <x v="43"/>
    <n v="1.0572773179999999"/>
    <n v="0.81499128399999998"/>
    <n v="5.8177536119999997"/>
    <n v="2.7262024717782416"/>
    <n v="0.70063305000000009"/>
    <n v="0.52496912399999995"/>
    <n v="0.57884374399999994"/>
    <n v="6.592203264330724"/>
    <n v="18.812873868108966"/>
  </r>
  <r>
    <x v="44"/>
    <n v="1.3837990360000001"/>
    <n v="0.82515827099999994"/>
    <n v="5.6619577580000007"/>
    <n v="2.7332816157526776"/>
    <n v="0.70758810800000005"/>
    <n v="0.53121505400000002"/>
    <n v="0.58025502300000009"/>
    <n v="6.1826593894205422"/>
    <n v="18.605914255173222"/>
  </r>
  <r>
    <x v="45"/>
    <n v="1.1919354019999999"/>
    <n v="0.80818304000000007"/>
    <n v="4.8778377659999999"/>
    <n v="2.323437489994848"/>
    <n v="0.64086920999999997"/>
    <n v="0.49293476899999999"/>
    <n v="0.53604778500000005"/>
    <n v="5.553220020872911"/>
    <n v="16.42446548286776"/>
  </r>
  <r>
    <x v="46"/>
    <n v="0.969511813"/>
    <n v="0.75003098600000007"/>
    <n v="3.787283806"/>
    <n v="1.8868465873703621"/>
    <n v="0.54663623400000005"/>
    <n v="0.46032624500000002"/>
    <n v="0.42115220199999998"/>
    <n v="5.0833521553752403"/>
    <n v="13.905140028745601"/>
  </r>
  <r>
    <x v="47"/>
    <n v="1.320700333"/>
    <n v="0.80878881599999997"/>
    <n v="4.1757887880000002"/>
    <n v="2.6684827950130843"/>
    <n v="0.69565720900000005"/>
    <n v="0.52795964399999995"/>
    <n v="0.57523152700000002"/>
    <n v="5.9566433526906399"/>
    <n v="16.729252464703727"/>
  </r>
  <r>
    <x v="48"/>
    <n v="1.1736658119999999"/>
    <n v="0.81084060999999996"/>
    <n v="5.3915040960000002"/>
    <n v="2.6899117367514038"/>
    <n v="0.70239766100000001"/>
    <n v="0.52433772199999995"/>
    <n v="0.58126118900000001"/>
    <n v="6.470948210408749"/>
    <n v="18.344867037160149"/>
  </r>
  <r>
    <x v="49"/>
    <n v="1.128260756"/>
    <n v="0.81196540000000006"/>
    <n v="5.4619735949999999"/>
    <n v="2.6960668638047678"/>
    <n v="0.70064699100000005"/>
    <n v="0.52097366700000003"/>
    <n v="0.58516506700000004"/>
    <n v="6.4567017568053089"/>
    <n v="18.361754096610078"/>
  </r>
  <r>
    <x v="50"/>
    <n v="1.1620217509999999"/>
    <n v="0.81617536699999993"/>
    <n v="5.5220490230000001"/>
    <n v="2.7023535087079833"/>
    <n v="0.70346606200000006"/>
    <n v="0.52785832600000004"/>
    <n v="0.583128231"/>
    <n v="6.5288609029839764"/>
    <n v="18.545913171691961"/>
  </r>
  <r>
    <x v="51"/>
    <n v="1.279340138"/>
    <n v="0.79598132999999993"/>
    <n v="5.4514216549999999"/>
    <n v="2.6949602683174754"/>
    <n v="0.70793853300000009"/>
    <n v="0.53535284100000002"/>
    <n v="0.57895454099999999"/>
    <n v="6.0165529045260646"/>
    <n v="18.060502210843541"/>
  </r>
  <r>
    <x v="52"/>
    <n v="1.0098626040000001"/>
    <n v="0.79707117799999994"/>
    <n v="4.8220772419999998"/>
    <n v="2.2921751401220978"/>
    <n v="0.64303161199999992"/>
    <n v="0.50483187600000001"/>
    <n v="0.52713068600000001"/>
    <n v="5.4075566122803762"/>
    <n v="16.003736950402473"/>
  </r>
  <r>
    <x v="53"/>
    <n v="0.90435335699999997"/>
    <n v="0.73190480299999994"/>
    <n v="3.7838883550000002"/>
    <n v="1.8734060860566495"/>
    <n v="0.50518676899999992"/>
    <n v="0.459028938"/>
    <n v="0.35896311800000003"/>
    <n v="4.9274735342793354"/>
    <n v="13.544204960335987"/>
  </r>
  <r>
    <x v="54"/>
    <n v="1.573763993"/>
    <n v="0.80862983099999997"/>
    <n v="4.9969238000000002"/>
    <n v="2.6224199937247388"/>
    <n v="0.55949469200000002"/>
    <n v="0.47937412099999999"/>
    <n v="0.46660595899999996"/>
    <n v="6.2661003979488408"/>
    <n v="17.773312787673582"/>
  </r>
  <r>
    <x v="55"/>
    <n v="1.412646224"/>
    <n v="0.80194955800000001"/>
    <n v="5.5231409859999996"/>
    <n v="2.624185131694496"/>
    <n v="0.69851538000000002"/>
    <n v="0.53037429000000003"/>
    <n v="0.35566400100000001"/>
    <n v="6.4304987818907726"/>
    <n v="18.376974352585268"/>
  </r>
  <r>
    <x v="56"/>
    <n v="1.4232079639999999"/>
    <n v="0.79568814200000004"/>
    <n v="5.6466782630000001"/>
    <n v="2.6792659998662489"/>
    <n v="0.70751533300000002"/>
    <n v="0.52910078300000007"/>
    <n v="0.46678931600000001"/>
    <n v="6.3974727813062051"/>
    <n v="18.645718582172453"/>
  </r>
  <r>
    <x v="57"/>
    <n v="1.4417369180000001"/>
    <n v="0.80163333299999995"/>
    <n v="5.75765058"/>
    <n v="2.7025191992602631"/>
    <n v="0.70626503500000004"/>
    <n v="0.52946057400000002"/>
    <n v="0.562766086"/>
    <n v="6.6495068314527215"/>
    <n v="19.151538556712985"/>
  </r>
  <r>
    <x v="58"/>
    <n v="1.5974910149999999"/>
    <n v="0.80748856299999994"/>
    <n v="5.6801009639999993"/>
    <n v="2.6798518942393614"/>
    <n v="0.70745188600000009"/>
    <n v="0.53159530299999991"/>
    <n v="0.56794942400000004"/>
    <n v="6.2850636485501701"/>
    <n v="18.856992697789533"/>
  </r>
  <r>
    <x v="59"/>
    <n v="1.1231429210000001"/>
    <n v="0.80265697400000002"/>
    <n v="5.1341474659999999"/>
    <n v="2.2797729202604895"/>
    <n v="0.64356519599999995"/>
    <n v="0.49153469699999996"/>
    <n v="0.51195968800000002"/>
    <n v="5.7025426374556307"/>
    <n v="16.689322499716123"/>
  </r>
  <r>
    <x v="60"/>
    <n v="1.006088211"/>
    <n v="0.72140192700000005"/>
    <n v="4.027214528"/>
    <n v="1.8261913965363243"/>
    <n v="0.55475387100000007"/>
    <n v="0.42632388599999999"/>
    <n v="0.382426443"/>
    <n v="5.1563266491432564"/>
    <n v="14.100726911679581"/>
  </r>
  <r>
    <x v="61"/>
    <n v="1.921396224"/>
    <n v="0.8004311850000001"/>
    <n v="5.0838373720000005"/>
    <n v="2.6491004328454522"/>
    <n v="0.69649339700000001"/>
    <n v="0.51049964399999992"/>
    <n v="0.57471894700000004"/>
    <n v="6.4493867317659275"/>
    <n v="18.685863933611383"/>
  </r>
  <r>
    <x v="62"/>
    <n v="1.8369359160000001"/>
    <n v="0.80518846900000007"/>
    <n v="5.5639738620000001"/>
    <n v="2.7014220369364899"/>
    <n v="0.7018178100000001"/>
    <n v="0.51099412099999997"/>
    <n v="0.58042659600000002"/>
    <n v="6.6684688219670525"/>
    <n v="19.369227632903542"/>
  </r>
  <r>
    <x v="63"/>
    <n v="1.8207884569999999"/>
    <n v="0.81149551599999992"/>
    <n v="5.5663322439999998"/>
    <n v="2.691019997867012"/>
    <n v="0.70101386700000001"/>
    <n v="0.50804023599999992"/>
    <n v="0.57916266999999999"/>
    <n v="6.6543588725389506"/>
    <n v="19.332211860405963"/>
  </r>
  <r>
    <x v="64"/>
    <n v="1.78160228"/>
    <n v="0.81677580100000002"/>
    <n v="5.5878544510000001"/>
    <n v="2.7108555121288291"/>
    <n v="0.70548540900000001"/>
    <n v="0.51794732300000002"/>
    <n v="0.58088190099999992"/>
    <n v="6.6737649729544231"/>
    <n v="19.375167650083256"/>
  </r>
  <r>
    <x v="65"/>
    <n v="1.904190901"/>
    <n v="0.82667445100000003"/>
    <n v="5.6236740539999994"/>
    <n v="2.6874834682318771"/>
    <n v="0.71082556200000002"/>
    <n v="0.52072654499999993"/>
    <n v="0.58176323199999991"/>
    <n v="6.2401201487480238"/>
    <n v="19.095458361979901"/>
  </r>
  <r>
    <x v="66"/>
    <n v="1.28064417"/>
    <n v="0.80494633700000007"/>
    <n v="4.9271152669999996"/>
    <n v="2.2497415769766103"/>
    <n v="0.63861032499999992"/>
    <n v="0.47495720600000002"/>
    <n v="0.53403219599999996"/>
    <n v="5.5139466351075468"/>
    <n v="16.423993713084155"/>
  </r>
  <r>
    <x v="67"/>
    <n v="1.1987992490000001"/>
    <n v="0.71733856700000009"/>
    <n v="3.8433932070000001"/>
    <n v="1.7979833708299475"/>
    <n v="0.50546976700000001"/>
    <n v="0.41102499999999997"/>
    <n v="0.40958662199999996"/>
    <n v="4.9596128088145335"/>
    <n v="13.843208591644482"/>
  </r>
  <r>
    <x v="68"/>
    <n v="2.1310670620000001"/>
    <n v="0.75712431000000002"/>
    <n v="5.0858414700000001"/>
    <n v="2.6314811301539209"/>
    <n v="0.55298403900000004"/>
    <n v="0.50932318900000007"/>
    <n v="0.57240641299999995"/>
    <n v="6.1327200603911391"/>
    <n v="18.37294767354506"/>
  </r>
  <r>
    <x v="69"/>
    <n v="1.9964888240000001"/>
    <n v="0.18145502199999999"/>
    <n v="5.4076870549999994"/>
    <n v="2.6566601591611776"/>
    <n v="0.69798001100000007"/>
    <n v="0.51625243099999996"/>
    <n v="0.57833393500000008"/>
    <n v="6.2422535061394564"/>
    <n v="18.277110943300634"/>
  </r>
  <r>
    <x v="70"/>
    <n v="1.9694850460000002"/>
    <n v="0.75428603699999996"/>
    <n v="5.1987512690000006"/>
    <n v="2.5867569971757849"/>
    <n v="0.69963650799999999"/>
    <n v="0.51055628499999994"/>
    <n v="0.57826721800000003"/>
    <n v="6.2198696568431124"/>
    <n v="18.517609017018898"/>
  </r>
  <r>
    <x v="71"/>
    <n v="1.979458012"/>
    <n v="0.79695262300000003"/>
    <n v="5.0390332659999997"/>
    <n v="2.528180183627224"/>
    <n v="0.70101693399999998"/>
    <n v="0.50329018599999997"/>
    <n v="0.578843526"/>
    <n v="6.1366050108894479"/>
    <n v="18.263379741516673"/>
  </r>
  <r>
    <x v="72"/>
    <n v="2.0729775589999999"/>
    <n v="0.79398030500000005"/>
    <n v="4.865866241"/>
    <n v="2.4453581341985227"/>
    <n v="0.70335761399999996"/>
    <n v="0.50995395300000002"/>
    <n v="0.57837800100000003"/>
    <n v="5.7404751978845576"/>
    <n v="17.710347005083079"/>
  </r>
  <r>
    <x v="73"/>
    <n v="1.4982776659999999"/>
    <n v="0.78329160100000006"/>
    <n v="3.3958724810000001"/>
    <n v="1.7576205125556688"/>
    <n v="0.63981754299999993"/>
    <n v="0.46806933699999997"/>
    <n v="0.49604302500000003"/>
    <n v="4.5719130254573148"/>
    <n v="13.610905191012984"/>
  </r>
  <r>
    <x v="74"/>
    <n v="1.4208863680000001"/>
    <n v="0.68561224399999998"/>
    <n v="2.7910102370000001"/>
    <n v="1.3765532974324024"/>
    <n v="0.54775058099999996"/>
    <n v="0.385323676"/>
    <n v="0.40828990199999998"/>
    <n v="3.7509401839849019"/>
    <n v="11.366366489417304"/>
  </r>
  <r>
    <x v="75"/>
    <n v="2.1705185230000001"/>
    <n v="0.792807865"/>
    <n v="3.345796708"/>
    <n v="2.1801448946488899"/>
    <n v="0.70427390000000001"/>
    <n v="0.50278953400000004"/>
    <n v="0.54957126499999998"/>
    <n v="5.0972811353182141"/>
    <n v="15.343183824967104"/>
  </r>
  <r>
    <x v="76"/>
    <n v="2.0982093440000003"/>
    <n v="0.78567326300000007"/>
    <n v="3.6154426519999996"/>
    <n v="2.1150051371983105"/>
    <n v="0.70555431800000001"/>
    <n v="0.502793394"/>
    <n v="0.54438434600000007"/>
    <n v="5.1003360757073901"/>
    <n v="15.467398529905701"/>
  </r>
  <r>
    <x v="77"/>
    <n v="2.1194282129999999"/>
    <n v="0.78108834699999996"/>
    <n v="3.316021788"/>
    <n v="1.9717901089284373"/>
    <n v="0.69432320200000008"/>
    <n v="0.50454101100000004"/>
    <n v="0.52101192500000004"/>
    <n v="4.7257457988173091"/>
    <n v="14.633950393745744"/>
  </r>
  <r>
    <x v="78"/>
    <n v="2.1284644660000001"/>
    <n v="0.76919625300000005"/>
    <n v="3.2462517280000003"/>
    <n v="1.941212768432794"/>
    <n v="0.68734788000000002"/>
    <n v="0.517866618"/>
    <n v="0.49851957199999997"/>
    <n v="4.6279608709792353"/>
    <n v="14.41682015641203"/>
  </r>
  <r>
    <x v="79"/>
    <n v="2.1284644660000001"/>
    <n v="0.76919625300000005"/>
    <n v="3.2462517280000003"/>
    <n v="1.941212768432794"/>
    <n v="0.68734788000000002"/>
    <n v="0.517866618"/>
    <n v="0.49851957199999997"/>
    <n v="4.6279608709792353"/>
    <n v="14.41682015641203"/>
  </r>
  <r>
    <x v="80"/>
    <n v="1.671628793"/>
    <n v="0.65145608999999993"/>
    <n v="2.1261291340000001"/>
    <n v="1.4461574467536449"/>
    <n v="0.558967938"/>
    <n v="0.49490657700000001"/>
    <n v="0.32920475500000002"/>
    <n v="3.3934935051486179"/>
    <n v="10.671944238902261"/>
  </r>
  <r>
    <x v="81"/>
    <n v="1.4877119399999998"/>
    <n v="0.11117855800000001"/>
    <n v="1.4155628309999999"/>
    <n v="0.99178746052651445"/>
    <n v="0.42556080200000002"/>
    <n v="0.41532943900000002"/>
    <n v="0.109030392"/>
    <n v="2.3184664341394599"/>
    <n v="7.2746278566659743"/>
  </r>
  <r>
    <x v="82"/>
    <n v="2.2413687840000001"/>
    <n v="0.33931670000000003"/>
    <n v="2.449513826"/>
    <n v="1.8277341205059283"/>
    <n v="0.67047434500000003"/>
    <n v="0.50890324499999995"/>
    <n v="0.38380427100000003"/>
    <n v="3.9408456476148106"/>
    <n v="12.361960939120738"/>
  </r>
  <r>
    <x v="83"/>
    <n v="2.1938522429999998"/>
    <n v="0.28129437900000004"/>
    <n v="2.5503245450000001"/>
    <n v="1.8252105023548011"/>
    <n v="0.67993046099999999"/>
    <n v="0.50613186399999999"/>
    <n v="0.38099965099999999"/>
    <n v="3.9849186691003009"/>
    <n v="12.402662314455101"/>
  </r>
  <r>
    <x v="84"/>
    <n v="2.200449538"/>
    <n v="0.322685102"/>
    <n v="2.572926738"/>
    <n v="1.8020387629117975"/>
    <n v="0.673306297"/>
    <n v="0.507570611"/>
    <n v="0.42234380300000002"/>
    <n v="3.8621773593226729"/>
    <n v="12.363498211234472"/>
  </r>
  <r>
    <x v="85"/>
    <n v="2.0961151720000002"/>
    <n v="0.36587021999999997"/>
    <n v="2.55979117"/>
    <n v="1.8407838042966638"/>
    <n v="0.67674970499999998"/>
    <n v="0.51410779100000004"/>
    <n v="0.42726814600000002"/>
    <n v="3.9853858765344237"/>
    <n v="12.466071884831088"/>
  </r>
  <r>
    <x v="86"/>
    <n v="2.1742349300000003"/>
    <n v="0.244712288"/>
    <n v="2.5490727080000002"/>
    <n v="1.8049786464722124"/>
    <n v="0.69703921599999996"/>
    <n v="0.52549455500000009"/>
    <n v="0.39220154100000004"/>
    <n v="3.8846789937801303"/>
    <n v="12.272412878252343"/>
  </r>
  <r>
    <x v="87"/>
    <n v="1.524015503"/>
    <n v="0.18961471700000002"/>
    <n v="1.9361774040000002"/>
    <n v="1.334779996029712"/>
    <n v="0.47728692700000003"/>
    <n v="0.44798646199999997"/>
    <n v="0.25957923100000002"/>
    <n v="2.8074419745593753"/>
    <n v="8.9768822145890876"/>
  </r>
  <r>
    <x v="88"/>
    <n v="1.383097668"/>
    <n v="0.113997664"/>
    <n v="1.3268813779999999"/>
    <n v="0.91069279010344706"/>
    <n v="0.32511214599999999"/>
    <n v="0.31355655500000001"/>
    <n v="0.10978261900000001"/>
    <n v="2.0420036573509965"/>
    <n v="6.5251244774544448"/>
  </r>
  <r>
    <x v="89"/>
    <n v="2.2142150620000001"/>
    <n v="0.26791044599999997"/>
    <n v="2.0174190749999998"/>
    <n v="1.72270071005119"/>
    <n v="0.52185824400000003"/>
    <n v="0.49690590899999998"/>
    <n v="0.35749312"/>
    <n v="3.5675825007067994"/>
    <n v="11.166085066757988"/>
  </r>
  <r>
    <x v="90"/>
    <n v="2.1617911690000002"/>
    <n v="0.27935574800000001"/>
    <n v="2.4492147689999997"/>
    <n v="1.8079858807153515"/>
    <n v="0.53158443099999997"/>
    <n v="0.49088848800000001"/>
    <n v="0.39075389100000002"/>
    <n v="3.8342021417761734"/>
    <n v="11.945776518491524"/>
  </r>
  <r>
    <x v="91"/>
    <n v="2.1438934789999999"/>
    <n v="0.24738523100000001"/>
    <n v="2.5127173420000002"/>
    <n v="1.7654656209077173"/>
    <n v="0.47848286499999998"/>
    <n v="0.48503731900000002"/>
    <n v="0.400973423"/>
    <n v="3.755791605697492"/>
    <n v="11.78974688560521"/>
  </r>
  <r>
    <x v="92"/>
    <n v="2.1874754890000001"/>
    <n v="0.20356479599999999"/>
    <n v="2.541790894"/>
    <n v="1.7704935699221918"/>
    <n v="0.47120572399999999"/>
    <n v="0.48236799400000002"/>
    <n v="0.40347225599999997"/>
    <n v="3.7727476287383372"/>
    <n v="11.833118351660529"/>
  </r>
  <r>
    <x v="93"/>
    <n v="2.2872222409999998"/>
    <n v="0.23648160000000001"/>
    <n v="2.7869346450000001"/>
    <n v="1.7843463476374044"/>
    <n v="0.49435558000000002"/>
    <n v="0.49529967800000002"/>
    <n v="0.41925645500000003"/>
    <n v="3.8452483058117424"/>
    <n v="12.349144852449147"/>
  </r>
  <r>
    <x v="94"/>
    <n v="1.345761768"/>
    <n v="0.16562366000000001"/>
    <n v="2.0359370290000003"/>
    <n v="1.3302274695516811"/>
    <n v="0.317594922"/>
    <n v="0.44096821399999997"/>
    <n v="0.29165924900000001"/>
    <n v="2.8002485617358008"/>
    <n v="8.7280208732874822"/>
  </r>
  <r>
    <x v="95"/>
    <n v="1.368782712"/>
    <n v="0.11176769"/>
    <n v="1.3484190390000002"/>
    <n v="0.94201201420087499"/>
    <n v="0.25315473799999999"/>
    <n v="0.30854800799999998"/>
    <n v="0.116834643"/>
    <n v="2.0304589384107037"/>
    <n v="6.479977782611579"/>
  </r>
  <r>
    <x v="96"/>
    <n v="1.542191037"/>
    <n v="0.19747923100000001"/>
    <n v="2.0273455060000001"/>
    <n v="1.7534361526746085"/>
    <n v="0.51656674999999996"/>
    <n v="0.48530696200000001"/>
    <n v="0.37796356800000003"/>
    <n v="3.448060620328627"/>
    <n v="10.348349827003235"/>
  </r>
  <r>
    <x v="97"/>
    <n v="2.2312393830000001"/>
    <n v="0.29769210200000001"/>
    <n v="2.4661728760000003"/>
    <n v="1.8201653819874242"/>
    <n v="0.54154155900000001"/>
    <n v="0.47760794600000001"/>
    <n v="0.42418878900000001"/>
    <n v="3.8712701814116404"/>
    <n v="12.129878218399064"/>
  </r>
  <r>
    <x v="98"/>
    <n v="2.241282483"/>
    <n v="0.276952641"/>
    <n v="2.535645449"/>
    <n v="1.8285123949494304"/>
    <n v="0.53621858200000005"/>
    <n v="0.46219852299999997"/>
    <n v="0.43201199699999998"/>
    <n v="3.8839701288578343"/>
    <n v="12.196792198807266"/>
  </r>
  <r>
    <x v="99"/>
    <n v="2.2229411809999999"/>
    <n v="0.28900651700000002"/>
    <n v="2.5746802639999999"/>
    <n v="1.8416690634837758"/>
    <n v="0.54258564899999995"/>
    <n v="0.46996043300000001"/>
    <n v="0.44316597999999996"/>
    <n v="3.9312251278322945"/>
    <n v="12.315234215316071"/>
  </r>
  <r>
    <x v="100"/>
    <n v="2.2894758650000004"/>
    <n v="0.25102241399999997"/>
    <n v="2.6240848459999997"/>
    <n v="1.4274971506513914"/>
    <n v="0.58087080599999996"/>
    <n v="0.487501503"/>
    <n v="0.157419422"/>
    <n v="3.1841690213531462"/>
    <n v="11.002041028004538"/>
  </r>
  <r>
    <x v="101"/>
    <n v="1.7185474539999999"/>
    <n v="0.20220801800000002"/>
    <n v="2.3858646669999999"/>
    <n v="1.3836885374613006"/>
    <n v="0.36197857699999997"/>
    <n v="0.40942018099999999"/>
    <n v="0.17210462599999998"/>
    <n v="2.9849203728130087"/>
    <n v="9.6187324332743085"/>
  </r>
  <r>
    <x v="102"/>
    <n v="1.574549572"/>
    <n v="0.11147444299999999"/>
    <n v="1.3489643089999999"/>
    <n v="0.93541260761047407"/>
    <n v="0.24937003499999999"/>
    <n v="0.28233447700000003"/>
    <n v="0.11094579700000001"/>
    <n v="2.3891281388258832"/>
    <n v="7.002179379436356"/>
  </r>
  <r>
    <x v="103"/>
    <n v="2.3090463149999998"/>
    <n v="0.26780010700000001"/>
    <n v="1.9726593700000001"/>
    <n v="1.0682410671180884"/>
    <n v="0.53663451800000006"/>
    <n v="0.47786183399999999"/>
    <n v="0.37440204100000002"/>
    <n v="3.5190481686987085"/>
    <n v="10.525693420816797"/>
  </r>
  <r>
    <x v="104"/>
    <n v="2.2356697190000001"/>
    <n v="0.220983608"/>
    <n v="2.4825786989999998"/>
    <n v="1.8368323996369966"/>
    <n v="0.57601357200000003"/>
    <n v="0.47125357500000004"/>
    <n v="0.41048551799999999"/>
    <n v="3.9429723461583519"/>
    <n v="12.17678943679535"/>
  </r>
  <r>
    <x v="105"/>
    <n v="2.2553555320000003"/>
    <n v="0.30668004399999998"/>
    <n v="2.700439587"/>
    <n v="1.8579404266095545"/>
    <n v="0.56073528799999994"/>
    <n v="0.46443010600000001"/>
    <n v="0.421009193"/>
    <n v="4.0798342147719122"/>
    <n v="12.646424391381466"/>
  </r>
  <r>
    <x v="106"/>
    <n v="2.246915343"/>
    <n v="0.31779742799999999"/>
    <n v="2.7713362269999999"/>
    <n v="1.8781823278702023"/>
    <n v="0.55982996600000001"/>
    <n v="0.466671102"/>
    <n v="0.42325903100000001"/>
    <n v="4.0993985135796542"/>
    <n v="12.763389938449858"/>
  </r>
  <r>
    <x v="107"/>
    <n v="2.2909218829999998"/>
    <n v="0.30513032299999998"/>
    <n v="2.9409884500000003"/>
    <n v="1.8507426435529279"/>
    <n v="0.56790735299999995"/>
    <n v="0.47693011899999999"/>
    <n v="0.43947086800000001"/>
    <n v="3.9716153643073531"/>
    <n v="12.843707003860281"/>
  </r>
  <r>
    <x v="108"/>
    <n v="1.7733462630000001"/>
    <n v="0.24650797399999999"/>
    <n v="2.3099977250000001"/>
    <n v="1.4108998009924676"/>
    <n v="0.34870018699999999"/>
    <n v="0.37687237499999998"/>
    <n v="0.30853401499999999"/>
    <n v="3.1343264018096457"/>
    <n v="9.9091847418021128"/>
  </r>
  <r>
    <x v="109"/>
    <n v="1.5269044310000002"/>
    <n v="0.111990856"/>
    <n v="1.5326417700000001"/>
    <n v="1.0010772767945666"/>
    <n v="0.233955521"/>
    <n v="0.30770177300000001"/>
    <n v="0.12562061900000002"/>
    <n v="2.3387654635206498"/>
    <n v="7.1786577103152176"/>
  </r>
  <r>
    <x v="110"/>
    <n v="2.3462508250000003"/>
    <n v="0.42215495799999997"/>
    <n v="2.2417405099999996"/>
    <n v="1.7921090701271978"/>
    <n v="0.53142936399999996"/>
    <n v="0.46641295500000002"/>
    <n v="0.37962680200000004"/>
    <n v="3.9054451516902913"/>
    <n v="12.085169635817488"/>
  </r>
  <r>
    <x v="111"/>
    <n v="2.2667472030000004"/>
    <n v="0.359176422"/>
    <n v="2.7797719459999999"/>
    <n v="1.9225065026081256"/>
    <n v="0.55885796300000001"/>
    <n v="0.45858428899999998"/>
    <n v="0.16352813399999999"/>
    <n v="4.0839154012883272"/>
    <n v="12.593087860896453"/>
  </r>
  <r>
    <x v="112"/>
    <n v="2.287154981"/>
    <n v="0.35098903399999998"/>
    <n v="2.8508186470000001"/>
    <n v="1.9187540595781196"/>
    <n v="0.56188392899999995"/>
    <n v="0.45304384799999997"/>
    <n v="0.42120134799999998"/>
    <n v="4.1575261940058672"/>
    <n v="13.001372040583989"/>
  </r>
  <r>
    <x v="113"/>
    <n v="2.2362197400000001"/>
    <n v="0.37049904300000003"/>
    <n v="2.8556499100000003"/>
    <n v="1.915054050446519"/>
    <n v="0.56339388199999996"/>
    <n v="0.45907900799999996"/>
    <n v="0.372517188"/>
    <n v="4.125007784620041"/>
    <n v="12.897420606066561"/>
  </r>
  <r>
    <x v="114"/>
    <n v="2.3192732839999999"/>
    <n v="0.35010912199999999"/>
    <n v="3.00663817"/>
    <n v="1.9546423186957003"/>
    <n v="0.59196359900000006"/>
    <n v="0.47625951"/>
    <n v="0.43969144400000004"/>
    <n v="4.014492585598382"/>
    <n v="13.153070033294082"/>
  </r>
  <r>
    <x v="115"/>
    <n v="1.8365492890000001"/>
    <n v="0.23181553500000002"/>
    <n v="2.5323753550000001"/>
    <n v="1.4078601871777454"/>
    <n v="0.36889091899999998"/>
    <n v="0.39656432900000005"/>
    <n v="0.319647611"/>
    <n v="3.1365954397495881"/>
    <n v="10.230298664927334"/>
  </r>
  <r>
    <x v="116"/>
    <n v="2.1016883179999999"/>
    <n v="0.12022042699999999"/>
    <n v="1.6770447579999999"/>
    <n v="1.059466887280307"/>
    <n v="0.26952500699999998"/>
    <n v="0.26977220500000004"/>
    <n v="0.124467569"/>
    <n v="2.3532233593794247"/>
    <n v="7.975408530659732"/>
  </r>
  <r>
    <x v="117"/>
    <n v="2.3695017599999999"/>
    <n v="0.40461161700000003"/>
    <n v="2.368695459"/>
    <n v="1.8664058742449314"/>
    <n v="0.57162969699999999"/>
    <n v="0.46669240299999998"/>
    <n v="0.40604579599999996"/>
    <n v="3.8979217076597958"/>
    <n v="12.351504313904725"/>
  </r>
  <r>
    <x v="118"/>
    <n v="2.346065861"/>
    <n v="0.408908467"/>
    <n v="2.9666014139999999"/>
    <n v="1.9922031479328717"/>
    <n v="0.59516923499999996"/>
    <n v="0.46199791299999998"/>
    <n v="0.43170910499999998"/>
    <n v="4.2063576996694021"/>
    <n v="13.409012842602273"/>
  </r>
  <r>
    <x v="119"/>
    <n v="2.3733609369999997"/>
    <n v="0.40334531600000001"/>
    <n v="3.1158624670000004"/>
    <n v="1.9931530337009928"/>
    <n v="0.61483407700000003"/>
    <n v="0.32763309299999999"/>
    <n v="0.44739603499999997"/>
    <n v="4.2514930382087099"/>
    <n v="13.527077996909703"/>
  </r>
  <r>
    <x v="120"/>
    <n v="2.5004951860000002"/>
    <n v="0.39934341800000001"/>
    <n v="3.1447176239999997"/>
    <n v="2.0502445328128771"/>
    <n v="0.65416946699999989"/>
    <n v="0.44883020500000004"/>
    <n v="0.46818891100000004"/>
    <n v="4.4278620295693889"/>
    <n v="14.093851373382266"/>
  </r>
  <r>
    <x v="121"/>
    <n v="1.9297519620000001"/>
    <n v="0.42541087500000002"/>
    <n v="3.387570932"/>
    <n v="1.2961431415551865"/>
    <n v="0.33954924400000003"/>
    <n v="0.45014838600000001"/>
    <n v="0.20415211799999999"/>
    <n v="3.5178083109223164"/>
    <n v="11.550534969477503"/>
  </r>
  <r>
    <x v="122"/>
    <n v="1.7599301380000001"/>
    <n v="0.333440821"/>
    <n v="2.8455738900000003"/>
    <n v="1.5794713377464653"/>
    <n v="0.325031036"/>
    <n v="0.37859989299999997"/>
    <n v="0.30036677100000003"/>
    <n v="3.2958508972295997"/>
    <n v="10.818264783976067"/>
  </r>
  <r>
    <x v="123"/>
    <n v="1.698079262"/>
    <n v="0.12677881699999999"/>
    <n v="1.879052629"/>
    <n v="1.0907320988765534"/>
    <n v="0.26340260999999998"/>
    <n v="0.285498007"/>
    <n v="0.13493849699999999"/>
    <n v="2.4733959838355957"/>
    <n v="7.9518779047121493"/>
  </r>
  <r>
    <x v="124"/>
    <n v="1.8197589869999999"/>
    <n v="0.54303367000000002"/>
    <n v="2.6642327209999999"/>
    <n v="2.0191155930894604"/>
    <n v="0.44968813900000004"/>
    <n v="0.31373886300000003"/>
    <n v="0.42716316600000004"/>
    <n v="3.9433017889163384"/>
    <n v="12.180032928005799"/>
  </r>
  <r>
    <x v="125"/>
    <n v="1.8781856110000001"/>
    <n v="0.53501628099999998"/>
    <n v="2.8122825920000003"/>
    <n v="2.0676645176771964"/>
    <n v="0.47501663099999997"/>
    <n v="0.32534783699999997"/>
    <n v="0.45313260999999999"/>
    <n v="4.0402958059834617"/>
    <n v="12.586941885660657"/>
  </r>
  <r>
    <x v="126"/>
    <n v="2.3911989679999999"/>
    <n v="0.55564542500000003"/>
    <n v="2.8942743210000001"/>
    <n v="2.0791127200814916"/>
    <n v="0.57846790300000006"/>
    <n v="0.33222228000000004"/>
    <n v="0.46562409900000001"/>
    <n v="4.2256261666811614"/>
    <n v="13.522171882762654"/>
  </r>
  <r>
    <x v="127"/>
    <n v="2.4104261499999997"/>
    <n v="0.48893429799999999"/>
    <n v="3.0909342799999999"/>
    <n v="2.068386952083225"/>
    <n v="0.57435324300000001"/>
    <n v="0.45113644000000003"/>
    <n v="0.47986426299999996"/>
    <n v="4.1895629237782481"/>
    <n v="13.753598549861474"/>
  </r>
  <r>
    <x v="128"/>
    <n v="2.4231175980000002"/>
    <n v="0.53525684699999998"/>
    <n v="3.1234646530000001"/>
    <n v="1.8595209338294789"/>
    <n v="0.62669221400000008"/>
    <n v="0.47491018699999998"/>
    <n v="0.48017412800000003"/>
    <n v="4.3340921297214257"/>
    <n v="13.857228690550905"/>
  </r>
  <r>
    <x v="129"/>
    <n v="2.339086628"/>
    <n v="0.46359991700000003"/>
    <n v="2.58155314"/>
    <n v="1.6190777184386675"/>
    <n v="0.33789101299999996"/>
    <n v="0.41196875500000002"/>
    <n v="0.38397442399999998"/>
    <n v="3.5283142130228446"/>
    <n v="11.665465808461514"/>
  </r>
  <r>
    <x v="130"/>
    <n v="1.877394469"/>
    <n v="0.265043749"/>
    <n v="1.637093709"/>
    <n v="1.1848809935971911"/>
    <n v="0.25894581299999997"/>
    <n v="0.308422641"/>
    <n v="0.145426582"/>
    <n v="2.4782022210628969"/>
    <n v="8.1554101776600874"/>
  </r>
  <r>
    <x v="131"/>
    <n v="2.4209150880000001"/>
    <n v="0.56642179199999998"/>
    <n v="2.271383272"/>
    <n v="2.1928595999421985"/>
    <n v="0.39035178300000001"/>
    <n v="0.47322581300000005"/>
    <n v="0.39429256099999999"/>
    <n v="4.0171812578098125"/>
    <n v="12.726631166752011"/>
  </r>
  <r>
    <x v="132"/>
    <n v="2.3848474319999999"/>
    <n v="0.55384548300000003"/>
    <n v="2.8284925589999999"/>
    <n v="2.217871963913538"/>
    <n v="0.634511779"/>
    <n v="0.47359095200000001"/>
    <n v="0.435118752"/>
    <n v="4.4400513774321224"/>
    <n v="13.968330298345661"/>
  </r>
  <r>
    <x v="133"/>
    <n v="2.3600338059999997"/>
    <n v="0.56098274800000003"/>
    <n v="2.9567545150000001"/>
    <n v="2.216314708702984"/>
    <n v="0.63538625300000007"/>
    <n v="0.46687857900000002"/>
    <n v="0.44104461900000003"/>
    <n v="4.4321295206091067"/>
    <n v="14.069524749312091"/>
  </r>
  <r>
    <x v="134"/>
    <n v="2.363304941"/>
    <n v="0.58813956999999994"/>
    <n v="3.0257757729999999"/>
    <n v="2.2530937045569295"/>
    <n v="0.63940065700000004"/>
    <n v="0.47465727399999996"/>
    <n v="0.44647632500000001"/>
    <n v="4.5075506821847506"/>
    <n v="14.29839892674168"/>
  </r>
  <r>
    <x v="135"/>
    <n v="2.4361825610000003"/>
    <n v="0.57419382299999999"/>
    <n v="3.2165541979999999"/>
    <n v="2.2777763145988792"/>
    <n v="0.66510310400000006"/>
    <n v="0.49344712000000002"/>
    <n v="0.46200258199999999"/>
    <n v="4.6144090402094458"/>
    <n v="14.739668742808327"/>
  </r>
  <r>
    <x v="136"/>
    <n v="2.0450633840000001"/>
    <n v="0.51589434899999997"/>
    <n v="2.678343409"/>
    <n v="1.7776170989447175"/>
    <n v="0.42703142499999996"/>
    <n v="0.42948776299999997"/>
    <n v="0.34194933399999999"/>
    <n v="3.6828815521157474"/>
    <n v="11.898268315060465"/>
  </r>
  <r>
    <x v="137"/>
    <n v="1.8360186540000001"/>
    <n v="0.29079639899999998"/>
    <n v="1.6797451480000001"/>
    <n v="1.3032103670786526"/>
    <n v="0.31686319099999999"/>
    <n v="0.34179363699999998"/>
    <n v="0.146064216"/>
    <n v="2.6472396128778835"/>
    <n v="8.5617312249565369"/>
  </r>
  <r>
    <x v="138"/>
    <n v="2.4238157429999996"/>
    <n v="0.62175814099999993"/>
    <n v="2.5654691450000002"/>
    <n v="2.2701920622603877"/>
    <n v="0.64536523699999992"/>
    <n v="0.48399634200000002"/>
    <n v="0.429416401"/>
    <n v="4.2123096550376022"/>
    <n v="13.652322726297987"/>
  </r>
  <r>
    <x v="139"/>
    <n v="2.380305162"/>
    <n v="0.68350101899999993"/>
    <n v="2.9761700430000002"/>
    <n v="2.2601887013461779"/>
    <n v="0.65421267400000005"/>
    <n v="0.47954185100000002"/>
    <n v="0.437016403"/>
    <n v="4.4094004458850993"/>
    <n v="14.280336299231278"/>
  </r>
  <r>
    <x v="140"/>
    <n v="2.4379433150000001"/>
    <n v="0.67292486200000001"/>
    <n v="2.7149071849999999"/>
    <n v="2.2335111765690545"/>
    <n v="0.64389400699999999"/>
    <n v="0.46738191400000001"/>
    <n v="0.38840957500000001"/>
    <n v="4.393739777035762"/>
    <n v="13.952711811604816"/>
  </r>
  <r>
    <x v="141"/>
    <n v="2.3973691280000002"/>
    <n v="0.64647122499999998"/>
    <n v="2.7527929479999997"/>
    <n v="1.8047088288521191"/>
    <n v="0.65013118799999992"/>
    <n v="0.46268247200000001"/>
    <n v="0.38337345299999998"/>
    <n v="4.0720215526103152"/>
    <n v="13.169550795462433"/>
  </r>
  <r>
    <x v="142"/>
    <n v="2.4406936949999998"/>
    <n v="0.62404481499999997"/>
    <n v="3.0398496009999998"/>
    <n v="2.1910265405640947"/>
    <n v="0.66502501000000003"/>
    <n v="0.48185355499999999"/>
    <n v="0.40952571700000001"/>
    <n v="4.3582090979469967"/>
    <n v="14.210228031511091"/>
  </r>
  <r>
    <x v="143"/>
    <n v="2.02461241"/>
    <n v="0.53836305000000007"/>
    <n v="2.319970343"/>
    <n v="1.7876097294077398"/>
    <n v="0.40467978100000002"/>
    <n v="0.42305764099999998"/>
    <n v="0.30473942599999998"/>
    <n v="3.2955373185245516"/>
    <n v="11.098569698932291"/>
  </r>
  <r>
    <x v="144"/>
    <n v="1.913421845"/>
    <n v="0.26470127599999999"/>
    <n v="1.619395388"/>
    <n v="1.425584592432652"/>
    <n v="0.29343218199999999"/>
    <n v="0.34299148499999998"/>
    <n v="0.12619580899999999"/>
    <n v="2.6212961890345059"/>
    <n v="8.6070187664671582"/>
  </r>
  <r>
    <x v="145"/>
    <n v="2.509266964"/>
    <n v="0.413453811"/>
    <n v="1.5132259099999998"/>
    <n v="2.2588548740844856"/>
    <n v="0.65856646400000007"/>
    <n v="0.49550754499999999"/>
    <n v="0.35052763299999995"/>
    <n v="3.6467499489029218"/>
    <n v="11.846153149987407"/>
  </r>
  <r>
    <x v="146"/>
    <n v="2.470128103"/>
    <n v="0.64288525399999996"/>
    <n v="2.5565740619999997"/>
    <n v="2.3686459099711765"/>
    <n v="0.66506435499999994"/>
    <n v="0.49795205399999998"/>
    <n v="0.44243138700000001"/>
    <n v="4.1060868231944454"/>
    <n v="13.749767948165623"/>
  </r>
  <r>
    <x v="147"/>
    <n v="2.445733165"/>
    <n v="0.63310776800000002"/>
    <n v="3.1617786049999999"/>
    <n v="2.3815397310238451"/>
    <n v="0.66476002300000003"/>
    <n v="0.48672158299999996"/>
    <n v="0.44348972600000003"/>
    <n v="4.4507627094758657"/>
    <n v="14.667893310499711"/>
  </r>
  <r>
    <x v="148"/>
    <n v="2.458737084"/>
    <n v="0.53740401199999999"/>
    <n v="3.3237262969999999"/>
    <n v="2.2838939215023863"/>
    <n v="0.66553370499999998"/>
    <n v="0.44683342599999998"/>
    <n v="0.44355995199999998"/>
    <n v="4.3560725128306581"/>
    <n v="14.515760910333045"/>
  </r>
  <r>
    <x v="149"/>
    <n v="2.540804783"/>
    <n v="0.67941441299999994"/>
    <n v="3.4865985180000001"/>
    <n v="2.4356385908848064"/>
    <n v="0.69061999800000007"/>
    <n v="0.513133226"/>
    <n v="0.47265740899999997"/>
    <n v="4.6700789248336791"/>
    <n v="15.488945862718488"/>
  </r>
  <r>
    <x v="150"/>
    <n v="2.2487601989999999"/>
    <n v="0.60036505799999995"/>
    <n v="3.0295796880000001"/>
    <n v="2.0282561646080137"/>
    <n v="0.46917991399999998"/>
    <n v="0.47838137599999997"/>
    <n v="0.37236070599999999"/>
    <n v="3.8846212162344242"/>
    <n v="13.111504321842439"/>
  </r>
  <r>
    <x v="151"/>
    <n v="2.087306871"/>
    <n v="0.41491995799999998"/>
    <n v="2.126252832"/>
    <n v="1.5520910766925844"/>
    <n v="0.34134623800000002"/>
    <n v="0.37065387300000002"/>
    <n v="0.13380694200000001"/>
    <n v="3.0743994038124312"/>
    <n v="10.100777194505016"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</pivotCacheRecords>
</file>

<file path=xl/pivotCache/pivotCacheRecords1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66">
  <r>
    <x v="0"/>
    <n v="2.5004476320000002"/>
    <n v="0.78043949899999998"/>
    <n v="3.821069976"/>
    <n v="1.6498431423717572"/>
    <n v="0.57631217000000001"/>
    <n v="0.529781104"/>
    <n v="0.23373342000000003"/>
    <n v="4.4950613280587595"/>
    <n v="14.586688271430516"/>
  </r>
  <r>
    <x v="1"/>
    <n v="2.518314846"/>
    <n v="0.797557725"/>
    <n v="3.075548908"/>
    <n v="1.8723101269115316"/>
    <n v="0.50297994000000001"/>
    <n v="0.51006427300000001"/>
    <n v="0.39546035200000001"/>
    <n v="4.6977902720232754"/>
    <n v="14.370026442934808"/>
  </r>
  <r>
    <x v="2"/>
    <n v="2.5073953849999997"/>
    <n v="0.80469236100000008"/>
    <n v="4.4717858870000002"/>
    <n v="2.375149249475252"/>
    <n v="0.52653246600000003"/>
    <n v="0.53121507700000004"/>
    <n v="0.48525911300000002"/>
    <n v="5.6984149480956514"/>
    <n v="17.400444486570901"/>
  </r>
  <r>
    <x v="3"/>
    <n v="2.5515886640000001"/>
    <n v="0.80534415300000006"/>
    <n v="4.7185742989999993"/>
    <n v="2.4315079449870964"/>
    <n v="0.530040281"/>
    <n v="0.53738221499999994"/>
    <n v="0.51380778199999999"/>
    <n v="5.5979790540118053"/>
    <n v="17.686224392998902"/>
  </r>
  <r>
    <x v="4"/>
    <n v="2.4923110930000001"/>
    <n v="0.79792754700000001"/>
    <n v="3.8152528669999999"/>
    <n v="1.9510436841963015"/>
    <n v="0.58940685599999998"/>
    <n v="0.51889638199999999"/>
    <n v="0.43010173899999998"/>
    <n v="5.0388656591583931"/>
    <n v="15.633805827354696"/>
  </r>
  <r>
    <x v="5"/>
    <n v="2.4279900240000001"/>
    <n v="0.74913595600000005"/>
    <n v="2.559395087"/>
    <n v="1.3870941007456319"/>
    <n v="0.49008571999999995"/>
    <n v="0.49181915399999998"/>
    <n v="0.30471571999999997"/>
    <n v="4.1132457252451555"/>
    <n v="12.523481486990788"/>
  </r>
  <r>
    <x v="6"/>
    <n v="2.5121293379999998"/>
    <n v="0.81458871699999991"/>
    <n v="4.0597736860000007"/>
    <n v="2.2972180888987319"/>
    <n v="0.49699780999999998"/>
    <n v="0.52677013300000008"/>
    <n v="0.53252672699999992"/>
    <n v="5.6572210623500307"/>
    <n v="16.897225562248764"/>
  </r>
  <r>
    <x v="7"/>
    <n v="2.512524478"/>
    <n v="0.81273609099999999"/>
    <n v="4.8129612079999999"/>
    <n v="2.5961268425331001"/>
    <n v="0.52037097300000001"/>
    <n v="0.53097081400000001"/>
    <n v="0.54806227099999993"/>
    <n v="6.0698285448033049"/>
    <n v="18.403581222336403"/>
  </r>
  <r>
    <x v="8"/>
    <n v="2.510956261"/>
    <n v="0.81508166599999998"/>
    <n v="4.9145659179999992"/>
    <n v="2.6024817761733825"/>
    <n v="0.55169758299999994"/>
    <n v="0.52975942300000001"/>
    <n v="0.54514523400000003"/>
    <n v="6.1477061442986631"/>
    <n v="18.617394005472047"/>
  </r>
  <r>
    <x v="9"/>
    <n v="2.511800714"/>
    <n v="0.81474963899999997"/>
    <n v="4.9771633739999999"/>
    <n v="2.6095188392526278"/>
    <n v="0.55141856"/>
    <n v="0.53327190199999996"/>
    <n v="0.549434227"/>
    <n v="6.2956321397311834"/>
    <n v="18.842989394983814"/>
  </r>
  <r>
    <x v="10"/>
    <n v="2.5438392900000002"/>
    <n v="0.78821668299999992"/>
    <n v="5.3475748849999993"/>
    <n v="2.6209183336658426"/>
    <n v="0.49858678700000003"/>
    <n v="0.53780388000000001"/>
    <n v="0.57257559199999997"/>
    <n v="6.0460428026777864"/>
    <n v="18.955558253343632"/>
  </r>
  <r>
    <x v="11"/>
    <n v="2.470216738"/>
    <n v="0.76636026700000004"/>
    <n v="4.3897185580000002"/>
    <n v="2.0645823979588442"/>
    <n v="0.60678446699999999"/>
    <n v="0.51905791800000001"/>
    <n v="0.49632965000000001"/>
    <n v="5.4187671574018408"/>
    <n v="16.731817153360684"/>
  </r>
  <r>
    <x v="12"/>
    <n v="2.4087379380000002"/>
    <n v="0.79083234999999996"/>
    <n v="2.3503890080000001"/>
    <n v="1.6968774249166036"/>
    <n v="0.51722561200000006"/>
    <n v="0.490784422"/>
    <n v="0.34614716200000001"/>
    <n v="4.5397357027218721"/>
    <n v="13.140729619638474"/>
  </r>
  <r>
    <x v="13"/>
    <n v="2.5027173829999998"/>
    <n v="0.80876327099999989"/>
    <n v="4.1218949670000002"/>
    <n v="2.5999002546699983"/>
    <n v="0.684081885"/>
    <n v="0.51051960699999999"/>
    <n v="0.54472235300000005"/>
    <n v="6.0736239332206825"/>
    <n v="17.846223653890682"/>
  </r>
  <r>
    <x v="14"/>
    <n v="2.5007858509999998"/>
    <n v="0.81490760600000001"/>
    <n v="5.0505402290000001"/>
    <n v="2.6381293044389671"/>
    <n v="0.69418855400000001"/>
    <n v="0.52968187499999997"/>
    <n v="0.5644421850000001"/>
    <n v="6.4848557083563838"/>
    <n v="19.277531312795354"/>
  </r>
  <r>
    <x v="15"/>
    <n v="2.492051697"/>
    <n v="0.82467546800000002"/>
    <n v="5.2400589160000006"/>
    <n v="2.6439138049060329"/>
    <n v="0.69077856100000001"/>
    <n v="0.52903979800000001"/>
    <n v="0.56994969400000006"/>
    <n v="6.6223242133830782"/>
    <n v="19.612792152289114"/>
  </r>
  <r>
    <x v="16"/>
    <n v="2.4986112620000003"/>
    <n v="0.81824823199999996"/>
    <n v="5.0184100429999994"/>
    <n v="2.6399587917223251"/>
    <n v="0.69598645700000006"/>
    <n v="0.53318057400000007"/>
    <n v="0.55995287500000002"/>
    <n v="6.4461307122395892"/>
    <n v="19.210478946961917"/>
  </r>
  <r>
    <x v="17"/>
    <n v="2.5562515189999999"/>
    <n v="0.82307306000000002"/>
    <n v="5.136831055"/>
    <n v="2.6591904266705417"/>
    <n v="0.69997224699999994"/>
    <n v="0.53808397600000002"/>
    <n v="0.57430886399999992"/>
    <n v="6.1851948875130418"/>
    <n v="19.172906035183583"/>
  </r>
  <r>
    <x v="18"/>
    <n v="2.4928342420000003"/>
    <n v="0.81871608499999993"/>
    <n v="4.5234958590000005"/>
    <n v="2.2204629276877665"/>
    <n v="0.62944598400000007"/>
    <n v="0.52043106100000003"/>
    <n v="0.53269188000000001"/>
    <n v="5.6691724107859116"/>
    <n v="17.407250449473679"/>
  </r>
  <r>
    <x v="19"/>
    <n v="2.2337065580000002"/>
    <n v="0.77812157400000004"/>
    <n v="3.4213355139999999"/>
    <n v="1.7256582952131325"/>
    <n v="0.54484933800000002"/>
    <n v="0.49185797800000003"/>
    <n v="0.445325845"/>
    <n v="5.2144895323232632"/>
    <n v="14.855344634536396"/>
  </r>
  <r>
    <x v="20"/>
    <n v="2.4991456179999996"/>
    <n v="0.82324966099999997"/>
    <n v="3.1243317230000001"/>
    <n v="2.6307633495903113"/>
    <n v="0.68894211599999999"/>
    <n v="0.52621844600000001"/>
    <n v="0.56887931400000002"/>
    <n v="5.9881617546707817"/>
    <n v="16.849691982261096"/>
  </r>
  <r>
    <x v="21"/>
    <n v="2.5189387000000001"/>
    <n v="0.82539260400000003"/>
    <n v="4.972721495"/>
    <n v="2.6599486862522919"/>
    <n v="0.69687858200000008"/>
    <n v="0.53082644299999993"/>
    <n v="0.57525842100000002"/>
    <n v="6.6050220239676234"/>
    <n v="19.384986955219919"/>
  </r>
  <r>
    <x v="22"/>
    <n v="2.504804128"/>
    <n v="0.83152491099999992"/>
    <n v="5.4416137679999999"/>
    <n v="2.6522902011301208"/>
    <n v="0.69399491400000002"/>
    <n v="0.529620655"/>
    <n v="0.57570236399999997"/>
    <n v="6.7398549107970958"/>
    <n v="19.969405851927217"/>
  </r>
  <r>
    <x v="23"/>
    <n v="2.510549353"/>
    <n v="0.82470446200000003"/>
    <n v="5.293660365"/>
    <n v="2.6640709362094617"/>
    <n v="0.69569115300000006"/>
    <n v="0.53325106200000005"/>
    <n v="0.57964828400000001"/>
    <n v="6.7459122186094644"/>
    <n v="19.847487833818928"/>
  </r>
  <r>
    <x v="24"/>
    <n v="2.5590861830000002"/>
    <n v="0.83043579599999995"/>
    <n v="5.3220130250000004"/>
    <n v="2.659476696164965"/>
    <n v="0.70060770999999999"/>
    <n v="0.53817005699999998"/>
    <n v="0.57497226800000001"/>
    <n v="6.2758423524514582"/>
    <n v="19.460604087616424"/>
  </r>
  <r>
    <x v="25"/>
    <n v="2.4819894530000002"/>
    <n v="0.72933797199999995"/>
    <n v="4.3535860880000001"/>
    <n v="2.2566444082235386"/>
    <n v="0.63434828200000004"/>
    <n v="0.52011979900000005"/>
    <n v="0.52319863600000005"/>
    <n v="5.6838898190048175"/>
    <n v="17.183114457228356"/>
  </r>
  <r>
    <x v="26"/>
    <n v="2.4054735219999999"/>
    <n v="0.77684869899999998"/>
    <n v="3.2231475520000004"/>
    <n v="1.763466236500449"/>
    <n v="0.56557664399999996"/>
    <n v="0.49231609000000004"/>
    <n v="0.43286591699999999"/>
    <n v="5.2882574024966393"/>
    <n v="14.947952062997091"/>
  </r>
  <r>
    <x v="27"/>
    <n v="2.4837704360000004"/>
    <n v="0.81986194499999998"/>
    <n v="4.527602044"/>
    <n v="2.639602328036327"/>
    <n v="0.68891320999999994"/>
    <n v="0.526510178"/>
    <n v="0.57067437499999996"/>
    <n v="6.4025584339481894"/>
    <n v="18.659492949984518"/>
  </r>
  <r>
    <x v="28"/>
    <n v="2.5001004939999998"/>
    <n v="0.82401688399999995"/>
    <n v="5.1634158619999999"/>
    <n v="2.6580368434644259"/>
    <n v="0.6967180770000001"/>
    <n v="0.5312722780000001"/>
    <n v="0.57514547500000002"/>
    <n v="6.7030878581348423"/>
    <n v="19.651793771599266"/>
  </r>
  <r>
    <x v="29"/>
    <n v="2.5016342159999998"/>
    <n v="0.82283938300000004"/>
    <n v="5.1872500300000004"/>
    <n v="2.6307877815040657"/>
    <n v="0.69331877200000003"/>
    <n v="0.52975037999999997"/>
    <n v="0.57671206399999997"/>
    <n v="6.7231881714581521"/>
    <n v="19.665480797962218"/>
  </r>
  <r>
    <x v="30"/>
    <n v="2.5005983679999999"/>
    <n v="0.81987612399999998"/>
    <n v="5.1096211809999996"/>
    <n v="2.6567633228765271"/>
    <n v="0.69482407899999998"/>
    <n v="0.53349122900000001"/>
    <n v="0.57853495099999996"/>
    <n v="6.7312523724137465"/>
    <n v="19.624961627290272"/>
  </r>
  <r>
    <x v="31"/>
    <n v="2.5655236760000002"/>
    <n v="0.82251568500000005"/>
    <n v="5.4241485999999997"/>
    <n v="2.6499335202226972"/>
    <n v="0.69875895900000007"/>
    <n v="0.53839814099999994"/>
    <n v="0.57869443999999992"/>
    <n v="6.4150088428902814"/>
    <n v="19.69298186411298"/>
  </r>
  <r>
    <x v="32"/>
    <n v="2.489362147"/>
    <n v="0.81732456200000003"/>
    <n v="4.5268759570000006"/>
    <n v="2.1876428702740509"/>
    <n v="0.62496565999999998"/>
    <n v="0.52020311299999999"/>
    <n v="0.53424378799999994"/>
    <n v="5.8058553158610744"/>
    <n v="17.506473413135126"/>
  </r>
  <r>
    <x v="33"/>
    <n v="2.437431144"/>
    <n v="0.77432793500000008"/>
    <n v="3.2440394690000001"/>
    <n v="1.739839320101622"/>
    <n v="0.54848929899999999"/>
    <n v="0.49205311700000004"/>
    <n v="0.43768909299999997"/>
    <n v="5.3282625968109256"/>
    <n v="15.002131973912549"/>
  </r>
  <r>
    <x v="34"/>
    <n v="2.5371061529999999"/>
    <n v="0.82220544600000001"/>
    <n v="4.6376444460000004"/>
    <n v="2.6158815434638898"/>
    <n v="0.68753079299999997"/>
    <n v="0.52657452199999999"/>
    <n v="0.57297949300000006"/>
    <n v="6.4418500071438816"/>
    <n v="18.84177240360777"/>
  </r>
  <r>
    <x v="35"/>
    <n v="2.5431631220000002"/>
    <n v="0.82170314"/>
    <n v="5.2831580240000005"/>
    <n v="2.6464345188328204"/>
    <n v="0.69506588199999997"/>
    <n v="0.53121881599999998"/>
    <n v="0.57615079400000002"/>
    <n v="6.6203124854637752"/>
    <n v="19.717206782296593"/>
  </r>
  <r>
    <x v="36"/>
    <n v="2.5372776370000003"/>
    <n v="0.82570829099999998"/>
    <n v="5.3937430339999999"/>
    <n v="2.6408594564534633"/>
    <n v="0.69267951699999997"/>
    <n v="0.52997046200000009"/>
    <n v="0.580417501"/>
    <n v="6.6714498155056203"/>
    <n v="19.872105713959083"/>
  </r>
  <r>
    <x v="37"/>
    <n v="2.5358602480000001"/>
    <n v="0.82864548299999996"/>
    <n v="5.4544667789999997"/>
    <n v="2.6585195488240667"/>
    <n v="0.69366188600000001"/>
    <n v="0.53346149799999998"/>
    <n v="0.577939431"/>
    <n v="6.7434479154489075"/>
    <n v="20.026002789272972"/>
  </r>
  <r>
    <x v="38"/>
    <n v="2.5725635639999997"/>
    <n v="0.829421191"/>
    <n v="5.425919393"/>
    <n v="2.63740173046659"/>
    <n v="0.69864701800000006"/>
    <n v="0.53815267899999997"/>
    <n v="0.58089089000000005"/>
    <n v="6.327281520806892"/>
    <n v="19.610277986273477"/>
  </r>
  <r>
    <x v="39"/>
    <n v="2.4936792300000001"/>
    <n v="0.81917088300000007"/>
    <n v="4.4863438970000002"/>
    <n v="2.1908318482454061"/>
    <n v="0.61899781399999998"/>
    <n v="0.52005881099999995"/>
    <n v="0.53716812999999997"/>
    <n v="5.7124268847854252"/>
    <n v="17.378677498030829"/>
  </r>
  <r>
    <x v="40"/>
    <n v="2.451175074"/>
    <n v="0.77839901899999997"/>
    <n v="3.4089857110000001"/>
    <n v="1.719807865817766"/>
    <n v="0.52159320500000006"/>
    <n v="0.49219262499999999"/>
    <n v="0.44052401799999996"/>
    <n v="5.3318654585389158"/>
    <n v="15.144542976356684"/>
  </r>
  <r>
    <x v="41"/>
    <n v="2.5513234890000001"/>
    <n v="0.81860194900000005"/>
    <n v="4.8014969299999999"/>
    <n v="2.6063258115579937"/>
    <n v="0.68644838600000002"/>
    <n v="0.52624628000000007"/>
    <n v="0.57443079000000008"/>
    <n v="6.5646551249393186"/>
    <n v="19.129528760497312"/>
  </r>
  <r>
    <x v="42"/>
    <n v="2.5550414730000002"/>
    <n v="0.81897619200000005"/>
    <n v="5.3631466290000001"/>
    <n v="2.6322568626421812"/>
    <n v="0.69495282899999999"/>
    <n v="0.50781009999999993"/>
    <n v="0.57569657499999993"/>
    <n v="6.7594922947913441"/>
    <n v="19.907372955433527"/>
  </r>
  <r>
    <x v="43"/>
    <n v="2.5505840600000003"/>
    <n v="0.82467844599999995"/>
    <n v="5.1238221560000001"/>
    <n v="2.6162648484567264"/>
    <n v="0.69138109199999997"/>
    <n v="0.52869853899999997"/>
    <n v="0.56987084900000007"/>
    <n v="6.6873033979181002"/>
    <n v="19.592603388374826"/>
  </r>
  <r>
    <x v="44"/>
    <n v="2.5483399040000001"/>
    <n v="0.82656268299999991"/>
    <n v="5.3495257729999999"/>
    <n v="2.6554230941781864"/>
    <n v="0.69325855799999991"/>
    <n v="0.53293533700000006"/>
    <n v="0.57637003799999997"/>
    <n v="6.8140667330115496"/>
    <n v="19.996482120189736"/>
  </r>
  <r>
    <x v="45"/>
    <n v="2.5841635800000002"/>
    <n v="0.82662425500000003"/>
    <n v="5.3439959910000008"/>
    <n v="2.6727567689356544"/>
    <n v="0.699070054"/>
    <n v="0.53778527200000004"/>
    <n v="0.58306242200000002"/>
    <n v="6.4589777056168245"/>
    <n v="19.706436048552479"/>
  </r>
  <r>
    <x v="46"/>
    <n v="2.513771738"/>
    <n v="0.81115782700000005"/>
    <n v="4.5273250580000006"/>
    <n v="2.170439000177649"/>
    <n v="0.61696542200000004"/>
    <n v="0.519726519"/>
    <n v="0.53873542799999996"/>
    <n v="5.7115526830502583"/>
    <n v="17.409673675227907"/>
  </r>
  <r>
    <x v="47"/>
    <n v="2.465349641"/>
    <n v="0.77022399699999999"/>
    <n v="3.3664822619999999"/>
    <n v="1.6924748373685237"/>
    <n v="0.52321189899999998"/>
    <n v="0.49281106899999999"/>
    <n v="0.43503151400000001"/>
    <n v="5.2007685494618601"/>
    <n v="14.946353768830383"/>
  </r>
  <r>
    <x v="48"/>
    <n v="2.5408943580000001"/>
    <n v="0.81613706799999997"/>
    <n v="3.4043230320000002"/>
    <n v="2.579752968383505"/>
    <n v="0.68468539699999997"/>
    <n v="0.52564426800000008"/>
    <n v="0.57185553300000003"/>
    <n v="6.0094488195303839"/>
    <n v="17.13274144391389"/>
  </r>
  <r>
    <x v="49"/>
    <n v="2.5422079040000001"/>
    <n v="0.820395553"/>
    <n v="4.9816801990000004"/>
    <n v="2.6071262188219739"/>
    <n v="0.69374439399999999"/>
    <n v="0.52980511899999994"/>
    <n v="0.577615078"/>
    <n v="6.4959499798294731"/>
    <n v="19.248524445651444"/>
  </r>
  <r>
    <x v="50"/>
    <n v="2.5357660480000002"/>
    <n v="0.81179138899999992"/>
    <n v="5.4200275810000003"/>
    <n v="2.6772702533288424"/>
    <n v="0.69343567099999992"/>
    <n v="0.52918957"/>
    <n v="0.589784792"/>
    <n v="6.6961570944562743"/>
    <n v="19.953422398785118"/>
  </r>
  <r>
    <x v="51"/>
    <n v="2.5369860380000002"/>
    <n v="0.81924432899999999"/>
    <n v="5.3127692149999994"/>
    <n v="2.624498706969268"/>
    <n v="0.69501686500000004"/>
    <n v="0.53249305799999991"/>
    <n v="0.58314779000000005"/>
    <n v="6.7131834929268992"/>
    <n v="19.817339494896171"/>
  </r>
  <r>
    <x v="52"/>
    <n v="2.572055524"/>
    <n v="0.82265168399999999"/>
    <n v="5.3078417189999998"/>
    <n v="2.6263025733271643"/>
    <n v="0.69917633000000001"/>
    <n v="0.53704449100000007"/>
    <n v="0.58241356200000005"/>
    <n v="6.293985090340187"/>
    <n v="19.441470973667354"/>
  </r>
  <r>
    <x v="53"/>
    <n v="2.4964039479999998"/>
    <n v="0.81041237600000005"/>
    <n v="4.515046989"/>
    <n v="2.1348235094530446"/>
    <n v="0.60972421200000004"/>
    <n v="0.519215282"/>
    <n v="0.54746180200000005"/>
    <n v="5.6298285645066874"/>
    <n v="17.26291668295973"/>
  </r>
  <r>
    <x v="54"/>
    <n v="2.439825887"/>
    <n v="0.75531691000000001"/>
    <n v="3.3345220499999999"/>
    <n v="1.6577836408324014"/>
    <n v="0.51232779299999998"/>
    <n v="0.49166454100000001"/>
    <n v="0.46633755099999996"/>
    <n v="5.0684644275856989"/>
    <n v="14.726242800418101"/>
  </r>
  <r>
    <x v="55"/>
    <n v="2.5299520299999996"/>
    <n v="0.82086837899999998"/>
    <n v="4.5687509210000004"/>
    <n v="2.5844258238582398"/>
    <n v="0.56262093400000002"/>
    <n v="0.52657690400000001"/>
    <n v="0.573687053"/>
    <n v="6.3650549346698533"/>
    <n v="18.531936979528091"/>
  </r>
  <r>
    <x v="56"/>
    <n v="2.5324971869999997"/>
    <n v="0.815768194"/>
    <n v="5.1704474940000003"/>
    <n v="2.6069111959209774"/>
    <n v="0.69380277700000004"/>
    <n v="0.52994744100000002"/>
    <n v="0.55423626300000006"/>
    <n v="6.6173662446131969"/>
    <n v="19.520976796534175"/>
  </r>
  <r>
    <x v="57"/>
    <n v="2.5288256219999998"/>
    <n v="0.81893488600000008"/>
    <n v="5.3551904209999996"/>
    <n v="2.6333859653621503"/>
    <n v="0.68937737700000001"/>
    <n v="0.5285641459999999"/>
    <n v="0.551126542"/>
    <n v="6.7230406613300744"/>
    <n v="19.828445620692225"/>
  </r>
  <r>
    <x v="58"/>
    <n v="2.5301941820000002"/>
    <n v="0.7802897929999999"/>
    <n v="5.2966515650000003"/>
    <n v="2.6341651353591504"/>
    <n v="0.69057908400000001"/>
    <n v="0.53241393599999998"/>
    <n v="0.56466990500000003"/>
    <n v="6.496137709913631"/>
    <n v="19.525101310272785"/>
  </r>
  <r>
    <x v="59"/>
    <m/>
    <m/>
    <m/>
    <m/>
    <m/>
    <m/>
    <m/>
    <m/>
    <m/>
  </r>
  <r>
    <x v="60"/>
    <n v="2.5651875469999998"/>
    <n v="0.81901758099999999"/>
    <n v="5.4003561419999997"/>
    <n v="2.6485669551680218"/>
    <n v="0.69901868"/>
    <n v="0.53767368999999998"/>
    <n v="0.58138371900000008"/>
    <n v="6.3349335256710892"/>
    <n v="19.586137839839111"/>
  </r>
  <r>
    <x v="61"/>
    <n v="2.4937281949999996"/>
    <n v="0.81648867899999999"/>
    <n v="4.5058419570000003"/>
    <n v="2.1374656108499357"/>
    <n v="0.62389276900000001"/>
    <n v="0.52095457099999998"/>
    <n v="0.53526777599999997"/>
    <n v="5.7601948706167576"/>
    <n v="17.393834428466693"/>
  </r>
  <r>
    <x v="62"/>
    <n v="2.4360952119999997"/>
    <n v="0.76891044600000003"/>
    <n v="3.352438593"/>
    <n v="1.6510017821663847"/>
    <n v="0.54878896300000002"/>
    <n v="0.49359425000000001"/>
    <n v="0.42368239000000002"/>
    <n v="5.1951755952275844"/>
    <n v="14.869687231393968"/>
  </r>
  <r>
    <x v="63"/>
    <n v="2.5257249509999999"/>
    <n v="0.78483833599999997"/>
    <n v="4.5729362120000001"/>
    <n v="2.5769207657710029"/>
    <n v="0.68913664099999994"/>
    <n v="0.52686715699999997"/>
    <n v="0.48779208000000002"/>
    <n v="6.3603473608738428"/>
    <n v="18.524563503644845"/>
  </r>
  <r>
    <x v="64"/>
    <n v="2.5320339939999998"/>
    <n v="0.82160582299999996"/>
    <n v="5.1578406569999995"/>
    <n v="2.6176502454329955"/>
    <n v="0.69689943900000006"/>
    <n v="0.531091023"/>
    <n v="0.43003801699999999"/>
    <n v="6.5894227972095534"/>
    <n v="19.37658199564255"/>
  </r>
  <r>
    <x v="65"/>
    <n v="2.5298984819999997"/>
    <n v="0.82359864699999996"/>
    <n v="5.3178975660000001"/>
    <n v="2.6389855193588265"/>
    <n v="0.69433730900000001"/>
    <n v="0.53005312500000001"/>
    <n v="0.50726123899999997"/>
    <n v="6.6619437049866859"/>
    <n v="19.703975592345515"/>
  </r>
  <r>
    <x v="66"/>
    <n v="2.5305552859999998"/>
    <n v="0.82306468799999999"/>
    <n v="5.2976950429999992"/>
    <n v="2.6644650951083175"/>
    <n v="0.69576024199999997"/>
    <n v="0.53339499600000007"/>
    <n v="0.56784227399999998"/>
    <n v="6.6577462797362603"/>
    <n v="19.770523903844577"/>
  </r>
  <r>
    <x v="67"/>
    <n v="2.5650626320000001"/>
    <n v="0.82520834199999993"/>
    <n v="5.3495827249999994"/>
    <n v="2.6530964370812784"/>
    <n v="0.67264464700000004"/>
    <n v="0.53832875199999997"/>
    <n v="0.57343081299999998"/>
    <n v="6.3288016889899978"/>
    <n v="19.506156037071275"/>
  </r>
  <r>
    <x v="68"/>
    <n v="2.4992439260000001"/>
    <n v="0.80780458399999999"/>
    <n v="4.4886502699999999"/>
    <n v="2.1756054543831129"/>
    <n v="0.59740301699999998"/>
    <n v="0.52107447600000001"/>
    <n v="0.5418691189999999"/>
    <n v="5.7021627482711024"/>
    <n v="17.333813594654213"/>
  </r>
  <r>
    <x v="69"/>
    <n v="2.4444301099999999"/>
    <n v="0.76109263500000002"/>
    <n v="3.381758644"/>
    <n v="1.7185275552140749"/>
    <n v="0.52317921899999997"/>
    <n v="0.49485426799999999"/>
    <n v="0.44538317300000002"/>
    <n v="5.1908392241436054"/>
    <n v="14.96006482835768"/>
  </r>
  <r>
    <x v="70"/>
    <n v="2.52323823"/>
    <n v="0.81901089500000002"/>
    <n v="4.662710637"/>
    <n v="2.603986110749676"/>
    <n v="0.55801536899999993"/>
    <n v="0.52657887000000003"/>
    <n v="0.57437581999999998"/>
    <n v="6.293954627577067"/>
    <n v="18.561870559326742"/>
  </r>
  <r>
    <x v="71"/>
    <n v="2.52921474"/>
    <n v="0.81945012800000006"/>
    <n v="5.1658786929999998"/>
    <n v="2.6599063078511942"/>
    <n v="0.69457387199999998"/>
    <n v="0.53085937899999991"/>
    <n v="0.579188963"/>
    <n v="6.6426549639864811"/>
    <n v="19.621727046837677"/>
  </r>
  <r>
    <x v="72"/>
    <n v="2.5265589890000002"/>
    <n v="0.82130355500000007"/>
    <n v="5.2288828550000002"/>
    <n v="2.6480046882284038"/>
    <n v="0.69095092199999997"/>
    <n v="0.52961140600000001"/>
    <n v="0.58213971600000003"/>
    <n v="6.6430024065079261"/>
    <n v="19.67045453773633"/>
  </r>
  <r>
    <x v="73"/>
    <n v="2.5273405539999998"/>
    <n v="0.82084637500000002"/>
    <n v="5.273695976"/>
    <n v="2.6802488966470648"/>
    <n v="0.69233690000000003"/>
    <n v="0.53229059199999995"/>
    <n v="0.581994177"/>
    <n v="6.7449039796465513"/>
    <n v="19.853657450293614"/>
  </r>
  <r>
    <x v="74"/>
    <n v="2.562261194"/>
    <n v="0.82449742599999998"/>
    <n v="5.3710505839999998"/>
    <n v="2.6665807021212178"/>
    <n v="0.69814961399999997"/>
    <n v="0.53703915899999999"/>
    <n v="0.58426398800000001"/>
    <n v="6.4003243424595473"/>
    <n v="19.644167009580766"/>
  </r>
  <r>
    <x v="75"/>
    <n v="2.4964916609999999"/>
    <n v="0.81685903500000001"/>
    <n v="4.2366738150000005"/>
    <n v="2.2092934195084131"/>
    <n v="0.618726793"/>
    <n v="0.52049923399999998"/>
    <n v="0.54791471800000002"/>
    <n v="5.6303028991925865"/>
    <n v="17.076761574700999"/>
  </r>
  <r>
    <x v="76"/>
    <n v="2.4357634470000002"/>
    <n v="0.76961438100000001"/>
    <n v="3.5411953560000002"/>
    <n v="1.8046521023684701"/>
    <n v="0.524192985"/>
    <n v="0.47745886399999998"/>
    <n v="0.46390884700000001"/>
    <n v="5.25006099211069"/>
    <n v="15.266846974479162"/>
  </r>
  <r>
    <x v="77"/>
    <n v="2.5198980249999998"/>
    <n v="0.82027400899999992"/>
    <n v="4.7508692610000001"/>
    <n v="2.6227382704023974"/>
    <n v="0.68562265200000005"/>
    <n v="0.52551417899999997"/>
    <n v="0.57330978099999996"/>
    <n v="6.4348122269598633"/>
    <n v="18.933038404362261"/>
  </r>
  <r>
    <x v="78"/>
    <n v="2.5258798100000002"/>
    <n v="0.82337658999999996"/>
    <n v="5.1237319249999995"/>
    <n v="2.6426699175256543"/>
    <n v="0.69260441900000003"/>
    <n v="0.53039437199999995"/>
    <n v="0.57933934100000006"/>
    <n v="6.6139543506110385"/>
    <n v="19.531950725136692"/>
  </r>
  <r>
    <x v="79"/>
    <n v="2.5152511579999999"/>
    <n v="0.80074266799999994"/>
    <n v="5.0328186500000003"/>
    <n v="2.5932041535998605"/>
    <n v="0.67625224299999998"/>
    <n v="0.52511474499999999"/>
    <n v="0.57846160999999996"/>
    <n v="6.5372287702705973"/>
    <n v="19.259073997870455"/>
  </r>
  <r>
    <x v="80"/>
    <n v="2.5227244870000001"/>
    <n v="0.228125047"/>
    <n v="5.3548653459999995"/>
    <n v="2.6614691822804812"/>
    <n v="0.69262625600000005"/>
    <n v="0.53164396200000008"/>
    <n v="0.58380297999999997"/>
    <n v="6.5833795149383993"/>
    <n v="19.158636775218881"/>
  </r>
  <r>
    <x v="81"/>
    <n v="2.5227244870000001"/>
    <n v="0.76588339399999994"/>
    <n v="5.3236537359999998"/>
    <n v="2.660542237860799"/>
    <n v="0.6934298000000001"/>
    <n v="0.53164396200000008"/>
    <n v="0.58260010699999998"/>
    <n v="6.3080464805535765"/>
    <n v="19.388524204414374"/>
  </r>
  <r>
    <x v="82"/>
    <n v="2.4912533130000001"/>
    <n v="0.79153155799999997"/>
    <n v="4.2499942989999999"/>
    <n v="2.2195661831535234"/>
    <n v="0.61792913399999994"/>
    <n v="0.517427839"/>
    <n v="0.54063629099999999"/>
    <n v="5.6178262830250576"/>
    <n v="17.046164900178582"/>
  </r>
  <r>
    <x v="83"/>
    <n v="2.4333397510000001"/>
    <n v="0.74110810599999999"/>
    <n v="3.1965026129999998"/>
    <n v="1.8078508616054956"/>
    <n v="0.52979420900000007"/>
    <n v="0.49117646100000001"/>
    <n v="0.43399234499999995"/>
    <n v="5.108343550398903"/>
    <n v="14.742107897004397"/>
  </r>
  <r>
    <x v="84"/>
    <n v="2.5138899490000002"/>
    <n v="0.81687737999999999"/>
    <n v="4.8049269949999998"/>
    <n v="2.6134232460742246"/>
    <n v="0.68607460900000006"/>
    <n v="0.52519916"/>
    <n v="0.57282021800000005"/>
    <n v="6.4756455156383881"/>
    <n v="19.008857072712615"/>
  </r>
  <r>
    <x v="85"/>
    <n v="2.520736023"/>
    <n v="0.81820475699999995"/>
    <n v="5.2285960539999996"/>
    <n v="2.6609422446734032"/>
    <n v="0.69367103900000004"/>
    <n v="0.52963527899999996"/>
    <n v="0.57858512699999998"/>
    <n v="6.6396117303393503"/>
    <n v="19.669982254012751"/>
  </r>
  <r>
    <x v="86"/>
    <n v="2.5166673939999997"/>
    <n v="0.81925357399999998"/>
    <n v="5.2993714089999999"/>
    <n v="2.6602663011310939"/>
    <n v="0.69119111499999997"/>
    <n v="0.5283945550000001"/>
    <n v="0.57990950100000005"/>
    <n v="6.730642564895617"/>
    <n v="19.825696414026712"/>
  </r>
  <r>
    <x v="87"/>
    <n v="2.5183246320000001"/>
    <n v="0.81760589399999994"/>
    <n v="5.3093825140000002"/>
    <n v="2.6801310832955574"/>
    <n v="0.69142622400000009"/>
    <n v="0.53167515599999993"/>
    <n v="0.58149685600000001"/>
    <n v="6.7836378166519333"/>
    <n v="19.913680175947491"/>
  </r>
  <r>
    <x v="88"/>
    <n v="2.5542109370000001"/>
    <n v="0.8201303270000001"/>
    <n v="5.3227340180000002"/>
    <n v="2.6852711809061893"/>
    <n v="0.6982480379999999"/>
    <n v="0.53947352500000001"/>
    <n v="0.58238675899999992"/>
    <n v="6.3945492804500219"/>
    <n v="19.597004065356209"/>
  </r>
  <r>
    <x v="89"/>
    <n v="2.4874901079999998"/>
    <n v="0.81266246499999995"/>
    <n v="4.4511846670000006"/>
    <n v="2.2801189864185787"/>
    <n v="0.61673713100000005"/>
    <n v="0.52080647000000002"/>
    <n v="0.54360446900000003"/>
    <n v="5.8782627737358846"/>
    <n v="17.590867070154463"/>
  </r>
  <r>
    <x v="90"/>
    <n v="2.440512843"/>
    <n v="0.77808991399999994"/>
    <n v="3.28208929"/>
    <n v="1.888672888102344"/>
    <n v="0.53747430900000004"/>
    <n v="0.48754932000000001"/>
    <n v="0.41686581900000003"/>
    <n v="5.3427173755392365"/>
    <n v="15.173971758641581"/>
  </r>
  <r>
    <x v="91"/>
    <n v="2.50987808"/>
    <n v="0.81640491900000001"/>
    <n v="4.649450903"/>
    <n v="2.6415314686677043"/>
    <n v="0.68703360300000005"/>
    <n v="0.52563485199999993"/>
    <n v="0.56800058499999995"/>
    <n v="6.4334222327307202"/>
    <n v="18.831356643398426"/>
  </r>
  <r>
    <x v="92"/>
    <n v="2.5156579940000001"/>
    <n v="0.81051114899999999"/>
    <n v="5.199291519"/>
    <n v="2.6729793741896062"/>
    <n v="0.69270134999999999"/>
    <n v="0.53056337199999992"/>
    <n v="0.57768948199999992"/>
    <n v="6.665668738129316"/>
    <n v="19.665062978318922"/>
  </r>
  <r>
    <x v="93"/>
    <n v="2.512138191"/>
    <n v="0.81410366899999997"/>
    <n v="5.3331543349999997"/>
    <n v="2.6729590132495535"/>
    <n v="0.69036158299999995"/>
    <n v="0.52979141600000001"/>
    <n v="0.57998674100000003"/>
    <n v="6.6594978269048095"/>
    <n v="19.791992775154363"/>
  </r>
  <r>
    <x v="94"/>
    <n v="2.5133607689999997"/>
    <n v="0.81312803"/>
    <n v="5.3793202640000004"/>
    <n v="2.6896836711509216"/>
    <n v="0.69175828399999995"/>
    <n v="0.53340514800000005"/>
    <n v="0.58128944999999999"/>
    <n v="6.7392552838432938"/>
    <n v="19.941200899994215"/>
  </r>
  <r>
    <x v="95"/>
    <n v="2.5402816660000003"/>
    <n v="0.81494211399999994"/>
    <n v="5.4200602729999998"/>
    <n v="2.6876650783860114"/>
    <n v="0.69889050899999994"/>
    <n v="0.53986853099999998"/>
    <n v="0.58428341000000006"/>
    <n v="6.4069587019165581"/>
    <n v="19.692950283302569"/>
  </r>
  <r>
    <x v="96"/>
    <n v="2.4879576379999997"/>
    <n v="0.78729668500000005"/>
    <n v="4.5577118849999998"/>
    <n v="2.2508785838416392"/>
    <n v="0.617409345"/>
    <n v="0.52354628700000005"/>
    <n v="0.557253938"/>
    <n v="5.8290980276216864"/>
    <n v="17.611152389463328"/>
  </r>
  <r>
    <x v="97"/>
    <n v="2.4190305140000001"/>
    <n v="0.73773353699999999"/>
    <n v="3.4155442710000004"/>
    <n v="1.8395803180162116"/>
    <n v="0.52324791999999998"/>
    <n v="0.48523191399999999"/>
    <n v="0.457340564"/>
    <n v="5.2022042793914141"/>
    <n v="15.079913317407627"/>
  </r>
  <r>
    <x v="98"/>
    <n v="2.5075297299999999"/>
    <n v="0.813304311"/>
    <n v="4.7134288389999996"/>
    <n v="2.6453260330698933"/>
    <n v="0.687530804"/>
    <n v="0.526697148"/>
    <n v="0.57401995299999997"/>
    <n v="6.3945915504696034"/>
    <n v="18.862428368539497"/>
  </r>
  <r>
    <x v="99"/>
    <n v="2.5109781140000003"/>
    <n v="0.81251530900000002"/>
    <n v="5.3241224249999997"/>
    <n v="2.6766222854611366"/>
    <n v="0.693905518"/>
    <n v="0.53154985700000001"/>
    <n v="0.5794071409999999"/>
    <n v="6.7340463980686698"/>
    <n v="19.863147047529811"/>
  </r>
  <r>
    <x v="100"/>
    <n v="2.5089930899999997"/>
    <n v="0.81360447999999996"/>
    <n v="5.3965974729999999"/>
    <n v="2.6719256396330069"/>
    <n v="0.691952978"/>
    <n v="0.53029089299999999"/>
    <n v="0.578490642"/>
    <n v="6.7244271545454675"/>
    <n v="19.916282350178477"/>
  </r>
  <r>
    <x v="101"/>
    <n v="2.511858739"/>
    <n v="0.80661954700000005"/>
    <n v="5.4195417709999996"/>
    <n v="2.6498171093990424"/>
    <n v="0.69246643399999996"/>
    <n v="0.53396238500000004"/>
    <n v="0.58141237699999992"/>
    <n v="6.7527124802133756"/>
    <n v="19.948390842612419"/>
  </r>
  <r>
    <x v="102"/>
    <n v="2.549597645"/>
    <n v="0.81423886999999995"/>
    <n v="5.3029227609999996"/>
    <n v="2.4504467997163584"/>
    <n v="0.69905684300000004"/>
    <n v="0.54047506999999995"/>
    <n v="0.55771296400000003"/>
    <n v="6.1662927445127629"/>
    <n v="19.080743697229121"/>
  </r>
  <r>
    <x v="103"/>
    <n v="2.4859560849999998"/>
    <n v="0.77789851899999995"/>
    <n v="4.8972779460000009"/>
    <n v="2.2442867211510498"/>
    <n v="0.61900656000000009"/>
    <n v="0.52532174700000001"/>
    <n v="0.54357863200000001"/>
    <n v="5.9754165364516432"/>
    <n v="18.068742746602691"/>
  </r>
  <r>
    <x v="104"/>
    <n v="2.4153207750000001"/>
    <n v="0.74446957400000002"/>
    <n v="3.412547789"/>
    <n v="1.8118214806943527"/>
    <n v="0.52452704299999997"/>
    <n v="0.48680495299999998"/>
    <n v="0.45008257799999996"/>
    <n v="5.0648820002219921"/>
    <n v="14.910456192916342"/>
  </r>
  <r>
    <x v="105"/>
    <n v="2.5036229690000003"/>
    <n v="0.8083574939999999"/>
    <n v="4.4921967359999995"/>
    <n v="2.3728632626502821"/>
    <n v="0.68691230799999992"/>
    <n v="0.52764157599999995"/>
    <n v="0.56875766399999994"/>
    <n v="6.0857325382874414"/>
    <n v="18.046084547937724"/>
  </r>
  <r>
    <x v="106"/>
    <n v="2.5109295869999997"/>
    <n v="0.81422281900000004"/>
    <n v="5.2887920889999993"/>
    <n v="2.6564243654905604"/>
    <n v="0.69450350399999994"/>
    <n v="0.53221035500000002"/>
    <n v="0.57871392700000002"/>
    <n v="6.4846498860963724"/>
    <n v="19.560446532586933"/>
  </r>
  <r>
    <x v="107"/>
    <n v="2.5086328130000002"/>
    <n v="0.79104405799999999"/>
    <n v="5.4000902989999995"/>
    <n v="2.6519232559264516"/>
    <n v="0.6920780230000001"/>
    <n v="0.53064436999999998"/>
    <n v="0.58135311300000003"/>
    <n v="6.3465743128080865"/>
    <n v="19.502340244734537"/>
  </r>
  <r>
    <x v="108"/>
    <n v="2.5108555969999999"/>
    <n v="0.805526136"/>
    <n v="5.4431967980000007"/>
    <n v="2.6497174307529012"/>
    <n v="0.69391686100000005"/>
    <n v="0.53418369799999998"/>
    <n v="0.58231808100000004"/>
    <n v="6.6499468444922174"/>
    <n v="19.869661446245118"/>
  </r>
  <r>
    <x v="109"/>
    <n v="2.5489746630000001"/>
    <n v="0.77486885900000002"/>
    <n v="5.4623838640000004"/>
    <n v="2.4191931362065837"/>
    <n v="0.69957443699999999"/>
    <n v="0.540789411"/>
    <n v="0.51118276100000004"/>
    <n v="5.8923281680132691"/>
    <n v="18.849295299219854"/>
  </r>
  <r>
    <x v="110"/>
    <n v="2.4813494449999998"/>
    <n v="0.78618782600000003"/>
    <n v="4.5354616830000003"/>
    <n v="2.1326064954263475"/>
    <n v="0.61792591099999994"/>
    <n v="0.52589878899999998"/>
    <n v="0.46537561900000002"/>
    <n v="5.5132092195564315"/>
    <n v="17.05801498798278"/>
  </r>
  <r>
    <x v="111"/>
    <n v="2.4153207750000001"/>
    <n v="0.70384409100000001"/>
    <n v="3.1694834700000003"/>
    <n v="1.6935930113000341"/>
    <n v="0.52672508900000004"/>
    <n v="0.48680495299999998"/>
    <n v="0.377169264"/>
    <n v="4.8121609193392949"/>
    <n v="14.185101572639329"/>
  </r>
  <r>
    <x v="112"/>
    <n v="2.5036229690000003"/>
    <n v="0.80163752399999999"/>
    <n v="4.4004603150000001"/>
    <n v="1.9367772437425348"/>
    <n v="0.68699212499999995"/>
    <n v="0.52764157599999995"/>
    <n v="0.55658518599999995"/>
    <n v="5.8214837993927455"/>
    <n v="17.235200738135283"/>
  </r>
  <r>
    <x v="113"/>
    <n v="2.5109295869999997"/>
    <n v="0.80430572600000005"/>
    <n v="5.2881857759999997"/>
    <n v="2.6507982373352075"/>
    <n v="0.69440238700000001"/>
    <n v="0.53221035500000002"/>
    <n v="0.54712825499999995"/>
    <n v="6.5367704227511734"/>
    <n v="19.564730746086383"/>
  </r>
  <r>
    <x v="114"/>
    <n v="2.5086328130000002"/>
    <n v="0.80832674999999998"/>
    <n v="5.406519748"/>
    <n v="2.6553596910143291"/>
    <n v="0.69234743900000006"/>
    <n v="0.53064436999999998"/>
    <n v="0.57678563000000005"/>
    <n v="6.6086112539961688"/>
    <n v="19.787227695010497"/>
  </r>
  <r>
    <x v="115"/>
    <n v="2.5108555969999999"/>
    <n v="0.80555539800000009"/>
    <n v="5.43858306"/>
    <n v="2.6344271773486398"/>
    <n v="0.69383056300000001"/>
    <n v="0.53418369799999998"/>
    <n v="0.57940098899999992"/>
    <n v="6.6705216451452838"/>
    <n v="19.867358127493922"/>
  </r>
  <r>
    <x v="116"/>
    <n v="2.5489746630000001"/>
    <n v="0.811554463"/>
    <n v="5.5137663150000007"/>
    <n v="2.6440516746082121"/>
    <n v="0.69953496699999995"/>
    <n v="0.540789411"/>
    <n v="0.58139007300000001"/>
    <n v="6.4327774975590017"/>
    <n v="19.772839064167215"/>
  </r>
  <r>
    <x v="117"/>
    <n v="2.4813494449999998"/>
    <n v="0.79396449300000005"/>
    <n v="4.6686526920000002"/>
    <n v="2.2125145777021542"/>
    <n v="0.61148326399999997"/>
    <n v="0.52589878899999998"/>
    <n v="0.54591463600000001"/>
    <n v="5.848498392407282"/>
    <n v="17.688276289109439"/>
  </r>
  <r>
    <x v="118"/>
    <n v="2.4153207750000001"/>
    <n v="0.71849053500000004"/>
    <n v="3.4302207689999999"/>
    <n v="1.7560909294422613"/>
    <n v="0.49226478800000001"/>
    <n v="0.48680495299999998"/>
    <n v="0.446880624"/>
    <n v="5.339120557668867"/>
    <n v="15.085193931111126"/>
  </r>
  <r>
    <x v="119"/>
    <n v="2.5036229690000003"/>
    <n v="0.80048155599999993"/>
    <n v="4.5369640230000003"/>
    <n v="2.3174670544068077"/>
    <n v="0.68664104700000006"/>
    <n v="0.52764157599999995"/>
    <n v="0.56768383499999997"/>
    <n v="6.3272096836322458"/>
    <n v="18.267711744039055"/>
  </r>
  <r>
    <x v="120"/>
    <n v="2.5109295869999997"/>
    <n v="0.80414771699999998"/>
    <n v="5.3647754050000005"/>
    <n v="2.6568323584141398"/>
    <n v="0.69551794299999992"/>
    <n v="0.53221035500000002"/>
    <n v="0.57878714899999995"/>
    <n v="6.7863148916749525"/>
    <n v="19.929515406089095"/>
  </r>
  <r>
    <x v="121"/>
    <n v="2.5086328130000002"/>
    <n v="0.79427149200000002"/>
    <n v="5.4461354869999994"/>
    <n v="2.2254472242877479"/>
    <n v="0.65976989500000005"/>
    <n v="0.53064436999999998"/>
    <n v="0.50672730499999996"/>
    <n v="6.5014864868943576"/>
    <n v="19.173115073182107"/>
  </r>
  <r>
    <x v="122"/>
    <n v="2.5108555969999999"/>
    <n v="0.80725616500000008"/>
    <n v="5.4829391220000003"/>
    <n v="2.6159163000469627"/>
    <n v="0.64213124100000007"/>
    <n v="0.53418369799999998"/>
    <n v="0.56951868100000003"/>
    <n v="6.8036280992520144"/>
    <n v="19.966428903298979"/>
  </r>
  <r>
    <x v="123"/>
    <n v="2.5489746630000001"/>
    <n v="0.81305210400000005"/>
    <n v="5.5271058669999995"/>
    <n v="2.6200217287772318"/>
    <n v="0.65375933799999997"/>
    <n v="0.540789411"/>
    <n v="0.57925791500000001"/>
    <n v="6.612615707184454"/>
    <n v="19.895576733961686"/>
  </r>
  <r>
    <x v="124"/>
    <n v="2.4813494449999998"/>
    <n v="0.79776482700000007"/>
    <n v="4.6894848150000001"/>
    <n v="2.2333180203522986"/>
    <n v="0.57955648599999998"/>
    <n v="0.52589878899999998"/>
    <n v="0.54291041600000001"/>
    <n v="6.0896850797868858"/>
    <n v="17.939967878139186"/>
  </r>
  <r>
    <x v="125"/>
    <n v="2.4153207750000001"/>
    <n v="0.722612755"/>
    <n v="3.4590013339999999"/>
    <n v="1.8269161280117785"/>
    <n v="0.49434626700000001"/>
    <n v="0.48680495299999998"/>
    <n v="0.43698901699999998"/>
    <n v="5.2175685432470553"/>
    <n v="15.059559772258833"/>
  </r>
  <r>
    <x v="126"/>
    <n v="2.5036229690000003"/>
    <n v="0.80631601500000005"/>
    <n v="4.5690386460000001"/>
    <n v="2.3207552192288232"/>
    <n v="0.681145271"/>
    <n v="0.52764157599999995"/>
    <n v="0.56793723299999999"/>
    <n v="6.0204320566690157"/>
    <n v="17.99688898589784"/>
  </r>
  <r>
    <x v="127"/>
    <n v="2.5109295869999997"/>
    <n v="0.80058770800000001"/>
    <n v="5.3467662159999998"/>
    <n v="2.6760575089478715"/>
    <n v="0.69353577899999996"/>
    <n v="0.53221035500000002"/>
    <n v="0.57752432999999992"/>
    <n v="6.556555737734528"/>
    <n v="19.694167221682399"/>
  </r>
  <r>
    <x v="128"/>
    <n v="2.5086328130000002"/>
    <n v="0.79940638899999994"/>
    <n v="5.4344956840000007"/>
    <n v="2.5999097283105113"/>
    <n v="0.6910323639999999"/>
    <n v="0.53064436999999998"/>
    <n v="0.57768790400000003"/>
    <n v="6.5863602566690735"/>
    <n v="19.728169508979587"/>
  </r>
  <r>
    <x v="129"/>
    <n v="2.5108555969999999"/>
    <n v="0.79881361500000003"/>
    <n v="5.4544930089999992"/>
    <n v="2.687092441240456"/>
    <n v="0.64267584099999997"/>
    <n v="0.53418369799999998"/>
    <n v="0.57858259099999998"/>
    <n v="6.6594244530446307"/>
    <n v="19.866121245285086"/>
  </r>
  <r>
    <x v="130"/>
    <n v="2.5489746630000001"/>
    <n v="0.80631519499999993"/>
    <n v="5.5287629389999999"/>
    <n v="2.6903487719183867"/>
    <n v="0.64932519099999997"/>
    <n v="0.540789411"/>
    <n v="0.58246013299999999"/>
    <n v="6.3619367664698832"/>
    <n v="19.70891307038827"/>
  </r>
  <r>
    <x v="131"/>
    <n v="2.4813494449999998"/>
    <n v="0.78033648899999997"/>
    <n v="4.7099084600000003"/>
    <n v="2.2636721848683692"/>
    <n v="0.58781778799999995"/>
    <n v="0.52589878899999998"/>
    <n v="0.55349543299999993"/>
    <n v="5.7181651282189865"/>
    <n v="17.620643717087358"/>
  </r>
  <r>
    <x v="132"/>
    <n v="2.4153207750000001"/>
    <n v="0.521470243"/>
    <n v="3.5066839160000001"/>
    <n v="1.9014124766278924"/>
    <n v="0.50680588299999996"/>
    <n v="0.48680495299999998"/>
    <n v="0.46048225599999998"/>
    <n v="5.0671844738012251"/>
    <n v="14.866164976429118"/>
  </r>
  <r>
    <x v="133"/>
    <n v="2.5036229690000003"/>
    <n v="0.79508013199999994"/>
    <n v="4.5512702740000002"/>
    <n v="2.4047025189795614"/>
    <n v="0.68663349600000001"/>
    <n v="0.52764157599999995"/>
    <n v="0.56561081899999999"/>
    <n v="6.2262541170519583"/>
    <n v="18.260815902031517"/>
  </r>
  <r>
    <x v="134"/>
    <n v="2.5109295869999997"/>
    <n v="0.79806588199999995"/>
    <n v="5.3529956990000001"/>
    <n v="2.6865733328959993"/>
    <n v="0.69472758800000001"/>
    <n v="0.53221035500000002"/>
    <n v="0.57444518599999994"/>
    <n v="6.6005768531627398"/>
    <n v="19.75052448305874"/>
  </r>
  <r>
    <x v="135"/>
    <n v="2.5086328130000002"/>
    <n v="0.80856431000000006"/>
    <n v="5.4535042580000006"/>
    <n v="2.6710143517147169"/>
    <n v="0.69293733499999999"/>
    <n v="0.53064436999999998"/>
    <n v="0.57834446400000006"/>
    <n v="6.6451592645184956"/>
    <n v="19.888801166233215"/>
  </r>
  <r>
    <x v="136"/>
    <n v="2.5108555969999999"/>
    <n v="0.80070008700000006"/>
    <n v="5.4846347079999997"/>
    <n v="2.6933402909684925"/>
    <n v="0.69422557900000004"/>
    <n v="0.53418369799999998"/>
    <n v="0.58049163800000003"/>
    <n v="6.6162561690103487"/>
    <n v="19.91468776697884"/>
  </r>
  <r>
    <x v="137"/>
    <n v="2.5489746630000001"/>
    <n v="0.80991543500000007"/>
    <n v="5.5257403009999999"/>
    <n v="2.6902726073701539"/>
    <n v="0.70061336200000002"/>
    <n v="0.540789411"/>
    <n v="0.58337098499999995"/>
    <n v="6.3833182799868924"/>
    <n v="19.782995044357047"/>
  </r>
  <r>
    <x v="138"/>
    <n v="2.4813494449999998"/>
    <n v="0.77687193099999996"/>
    <n v="4.7661872470000004"/>
    <n v="2.2487804264609772"/>
    <n v="0.61683708800000003"/>
    <n v="0.52589878899999998"/>
    <n v="0.54550434400000003"/>
    <n v="5.7368426581930798"/>
    <n v="17.698271928654059"/>
  </r>
  <r>
    <x v="139"/>
    <n v="2.4153207750000001"/>
    <n v="0.69678185699999995"/>
    <n v="3.558904359"/>
    <n v="1.8705433637904527"/>
    <n v="0.52830284599999999"/>
    <n v="0.48680495299999998"/>
    <n v="0.43766106699999996"/>
    <n v="4.9640547832528616"/>
    <n v="14.958374004043312"/>
  </r>
  <r>
    <x v="140"/>
    <n v="2.5036229690000003"/>
    <n v="0.79683406200000007"/>
    <n v="4.6272909879999995"/>
    <n v="2.4105360573252104"/>
    <n v="0.68682448299999999"/>
    <n v="0.52764157599999995"/>
    <n v="0.5643989840000001"/>
    <n v="5.9890632284933609"/>
    <n v="18.106212347818573"/>
  </r>
  <r>
    <x v="141"/>
    <n v="2.5109295869999997"/>
    <n v="0.805082662"/>
    <n v="5.3779073200000003"/>
    <n v="2.6839489543510595"/>
    <n v="0.69497786299999997"/>
    <n v="0.53221035500000002"/>
    <n v="0.57461442099999993"/>
    <n v="6.4808249946402015"/>
    <n v="19.660496156991261"/>
  </r>
  <r>
    <x v="142"/>
    <n v="2.5086328130000002"/>
    <n v="0.80341250100000006"/>
    <n v="5.4287790559999998"/>
    <n v="2.6641743883233957"/>
    <n v="0.69227229400000001"/>
    <n v="0.53064436999999998"/>
    <n v="0.57797313500000003"/>
    <n v="6.4945196420772175"/>
    <n v="19.700408199400613"/>
  </r>
  <r>
    <x v="143"/>
    <n v="2.5108555969999999"/>
    <n v="0.78934085300000001"/>
    <n v="5.460572548"/>
    <n v="2.6912052985111004"/>
    <n v="0.69484113800000002"/>
    <n v="0.53418369799999998"/>
    <n v="0.58083214000000005"/>
    <n v="6.5888656900231428"/>
    <n v="19.850696962534244"/>
  </r>
  <r>
    <x v="144"/>
    <n v="2.5489746630000001"/>
    <n v="0.80325904799999992"/>
    <n v="5.4959943579999999"/>
    <n v="2.69236264911346"/>
    <n v="0.70032033700000007"/>
    <n v="0.540789411"/>
    <n v="0.58284085400000007"/>
    <n v="6.363576364736522"/>
    <n v="19.72811768484998"/>
  </r>
  <r>
    <x v="145"/>
    <n v="2.4813494449999998"/>
    <n v="0.78622459999999994"/>
    <n v="4.5934078530000004"/>
    <n v="2.2357477096143232"/>
    <n v="0.616009158"/>
    <n v="0.52589878899999998"/>
    <n v="0.54696617299999994"/>
    <n v="5.7011470146334391"/>
    <n v="17.486750742247764"/>
  </r>
  <r>
    <x v="146"/>
    <n v="2.4153207750000001"/>
    <n v="0.71667477599999996"/>
    <n v="3.3403929940000001"/>
    <n v="1.8855111410288974"/>
    <n v="0.52357597200000006"/>
    <n v="0.48680495299999998"/>
    <n v="0.437203805"/>
    <n v="5.0082908564798103"/>
    <n v="14.813775272508707"/>
  </r>
  <r>
    <x v="147"/>
    <n v="2.5036229690000003"/>
    <n v="0.79814713100000001"/>
    <n v="3.8357156430000003"/>
    <n v="2.3569275499400359"/>
    <n v="0.68751710300000002"/>
    <n v="0.52764157599999995"/>
    <n v="0.56577147699999997"/>
    <n v="5.8955981748065032"/>
    <n v="17.17094162374654"/>
  </r>
  <r>
    <x v="148"/>
    <n v="2.5109295869999997"/>
    <n v="0.79777995200000007"/>
    <n v="5.1645502329999999"/>
    <n v="2.6608082870727237"/>
    <n v="0.69393153200000002"/>
    <n v="0.52889819599999999"/>
    <n v="0.57632335000000001"/>
    <n v="6.5140928300411831"/>
    <n v="19.447313967113903"/>
  </r>
  <r>
    <x v="149"/>
    <n v="2.5086328130000002"/>
    <n v="0.80237663399999992"/>
    <n v="5.3928626500000005"/>
    <n v="2.6985971272664333"/>
    <n v="0.69224871300000002"/>
    <n v="0.53064436999999998"/>
    <n v="0.57597037399999995"/>
    <n v="6.5743262754162695"/>
    <n v="19.775658956682701"/>
  </r>
  <r>
    <x v="150"/>
    <n v="2.5108555969999999"/>
    <n v="0.79750492399999995"/>
    <n v="5.4449111940000003"/>
    <n v="2.4415758940291705"/>
    <n v="0.69362101800000009"/>
    <n v="0.53418369799999998"/>
    <n v="0.57829376799999999"/>
    <n v="6.4342953710530031"/>
    <n v="19.435241464082175"/>
  </r>
  <r>
    <x v="151"/>
    <n v="2.5489746630000001"/>
    <n v="0.79850685199999993"/>
    <n v="5.5098672130000006"/>
    <n v="2.6281760945206849"/>
    <n v="0.69908939099999989"/>
    <n v="0.540789411"/>
    <n v="0.58225012399999998"/>
    <n v="6.2205076380146238"/>
    <n v="19.528161386535309"/>
  </r>
  <r>
    <x v="152"/>
    <n v="2.4813494449999998"/>
    <n v="0.78532551899999992"/>
    <n v="4.7152015700000005"/>
    <n v="2.2074449394074098"/>
    <n v="0.61057506799999994"/>
    <n v="0.52589878899999998"/>
    <n v="0.54711679000000002"/>
    <n v="5.5957478656679127"/>
    <n v="17.468659986075323"/>
  </r>
  <r>
    <x v="153"/>
    <n v="2.4153207750000001"/>
    <n v="0.70945831799999992"/>
    <n v="3.4831055750000002"/>
    <n v="1.9136887138686201"/>
    <n v="0.50053341399999995"/>
    <n v="0.48680495299999998"/>
    <n v="0.44737806099999999"/>
    <n v="4.6990977905685378"/>
    <n v="14.655387600437159"/>
  </r>
  <r>
    <x v="154"/>
    <n v="2.5036229690000003"/>
    <n v="0.79493677800000007"/>
    <n v="4.5670797240000001"/>
    <n v="2.4087029949113328"/>
    <n v="0.68543932499999993"/>
    <n v="0.52764157599999995"/>
    <n v="0.57152036299999998"/>
    <n v="5.6392204500559151"/>
    <n v="17.698164179967247"/>
  </r>
  <r>
    <x v="155"/>
    <n v="2.5109295869999997"/>
    <n v="0.798559138"/>
    <n v="5.3401969899999999"/>
    <n v="2.6485429826681539"/>
    <n v="0.69281275399999998"/>
    <n v="0.52549921799999999"/>
    <n v="0.57849245599999999"/>
    <n v="5.7324827222753258"/>
    <n v="18.827515847943481"/>
  </r>
  <r>
    <x v="156"/>
    <n v="2.5086328130000002"/>
    <n v="0.72112843599999998"/>
    <n v="5.4353068410000001"/>
    <n v="2.6773719133238538"/>
    <n v="0.69095418200000003"/>
    <n v="0.53064436999999998"/>
    <n v="0.58052870300000003"/>
    <n v="6.0684801178413776"/>
    <n v="19.213047376165228"/>
  </r>
  <r>
    <x v="157"/>
    <n v="2.5108555969999999"/>
    <n v="0.79012902399999996"/>
    <n v="5.4448268739999994"/>
    <n v="2.6781931166555757"/>
    <n v="0.69259752200000002"/>
    <n v="0.53418369799999998"/>
    <n v="0.58089103399999997"/>
    <n v="6.047941304725839"/>
    <n v="19.279618170381415"/>
  </r>
  <r>
    <x v="158"/>
    <n v="2.5489746630000001"/>
    <n v="0.78552718599999993"/>
    <n v="5.2453824659999997"/>
    <n v="2.5758038091850954"/>
    <n v="0.692497523"/>
    <n v="0.540789411"/>
    <n v="0.52074244300000005"/>
    <n v="5.6134700409450975"/>
    <n v="18.523187542130195"/>
  </r>
  <r>
    <x v="159"/>
    <n v="2.4813494449999998"/>
    <n v="0.77649054099999992"/>
    <n v="4.7848526330000007"/>
    <n v="2.4328293609904144"/>
    <n v="0.62299210699999996"/>
    <n v="0.52589878899999998"/>
    <n v="0.563130723"/>
    <n v="5.628147543996767"/>
    <n v="17.815691142987184"/>
  </r>
  <r>
    <x v="160"/>
    <n v="2.4153207750000001"/>
    <n v="0.77649054099999992"/>
    <n v="3.9156115950000001"/>
    <n v="2.2576528308088797"/>
    <n v="0.54642906599999996"/>
    <n v="0.48680495299999998"/>
    <n v="0.54135196200000002"/>
    <n v="5.2356743232628995"/>
    <n v="16.175336046071777"/>
  </r>
  <r>
    <x v="161"/>
    <n v="2.5036229690000003"/>
    <n v="0.77649054099999992"/>
    <n v="4.6576602359999999"/>
    <n v="2.3858915098248419"/>
    <n v="0.68436874300000006"/>
    <n v="0.52764157599999995"/>
    <n v="0.5688424740000001"/>
    <n v="5.6611049729655631"/>
    <n v="17.765623021790404"/>
  </r>
  <r>
    <x v="162"/>
    <n v="2.5109295869999997"/>
    <n v="0.798559138"/>
    <n v="5.3401969899999999"/>
    <n v="2.6485429826681539"/>
    <n v="0.69281275399999998"/>
    <n v="0.52549921799999999"/>
    <n v="0.57849245599999999"/>
    <n v="5.7324827222753258"/>
    <n v="18.827515847943481"/>
  </r>
  <r>
    <x v="163"/>
    <n v="2.5086328130000002"/>
    <n v="0.72112843599999998"/>
    <n v="5.4353068410000001"/>
    <n v="2.6773719133238538"/>
    <n v="0.69095418200000003"/>
    <n v="0.53064436999999998"/>
    <n v="0.58052870300000003"/>
    <n v="6.0684801178413776"/>
    <n v="19.213047376165228"/>
  </r>
  <r>
    <x v="164"/>
    <n v="2.5108555969999999"/>
    <n v="0.77649054099999992"/>
    <n v="5.3624921069999996"/>
    <n v="2.6465859736262072"/>
    <n v="0.68966860400000007"/>
    <n v="0.53418369799999998"/>
    <n v="0.57073292600000003"/>
    <n v="5.9823515496819653"/>
    <n v="19.073360996308175"/>
  </r>
  <r>
    <x v="165"/>
    <n v="2.5489746630000001"/>
    <n v="0.77649054099999992"/>
    <n v="5.4155973380000004"/>
    <n v="2.6509932038855331"/>
    <n v="0.69519642199999998"/>
    <n v="0.540789411"/>
    <n v="0.57120976300000004"/>
    <n v="5.9970478741949833"/>
    <n v="19.196299216080515"/>
  </r>
  <r>
    <x v="166"/>
    <n v="2.4813494449999998"/>
    <n v="0.77649054099999992"/>
    <n v="4.7848526330000007"/>
    <n v="2.4328293609904144"/>
    <n v="0.62299210699999996"/>
    <n v="0.52589878899999998"/>
    <n v="0.563130723"/>
    <n v="5.628147543996767"/>
    <n v="17.815691142987184"/>
  </r>
  <r>
    <x v="167"/>
    <n v="2.4153207750000001"/>
    <n v="0.77649054099999992"/>
    <n v="3.9156115950000001"/>
    <n v="2.2576528308088797"/>
    <n v="0.54642906599999996"/>
    <n v="0.48680495299999998"/>
    <n v="0.54135196200000002"/>
    <n v="5.2356743232628995"/>
    <n v="16.175336046071777"/>
  </r>
  <r>
    <x v="168"/>
    <n v="2.4239625824371229"/>
    <n v="0.79056921948284686"/>
    <n v="4.5607467720788595"/>
    <n v="2.4272890770102911"/>
    <n v="0.63196005834287827"/>
    <n v="0.50852295391590274"/>
    <n v="0.53667262462684462"/>
    <n v="6.0563132719043882"/>
    <n v="17.940193966188456"/>
  </r>
  <r>
    <x v="169"/>
    <n v="2.4248392266700947"/>
    <n v="0.79160560547181058"/>
    <n v="4.7688868985379429"/>
    <n v="2.4136094580231378"/>
    <n v="0.62894954459571262"/>
    <n v="0.50886633986876839"/>
    <n v="0.52630699935215286"/>
    <n v="6.1297729400616685"/>
    <n v="18.202212627377708"/>
  </r>
  <r>
    <x v="170"/>
    <n v="2.4343706194759376"/>
    <n v="0.79196865924598703"/>
    <n v="4.7957680873746007"/>
    <n v="2.4114005273600019"/>
    <n v="0.63274696582864365"/>
    <n v="0.51574859600353373"/>
    <n v="0.53066343302299457"/>
    <n v="6.1412752239467956"/>
    <n v="18.263421154271846"/>
  </r>
  <r>
    <x v="171"/>
    <n v="2.4199850231397906"/>
    <n v="0.77206029914027852"/>
    <n v="4.5675360981312325"/>
    <n v="2.3705324525676992"/>
    <n v="0.60699314829009665"/>
    <n v="0.51209086035904716"/>
    <n v="0.54290721384822893"/>
    <n v="6.0598316310271558"/>
    <n v="17.856230274744355"/>
  </r>
  <r>
    <x v="172"/>
    <n v="2.3880175610713321"/>
    <n v="0.79018671280952091"/>
    <n v="4.1677276384530826"/>
    <n v="2.2371547796116786"/>
    <n v="0.57072621527739487"/>
    <n v="0.49367055347172861"/>
    <n v="0.53054523053133296"/>
    <n v="5.5283344341929013"/>
    <n v="16.700773139612753"/>
  </r>
  <r>
    <x v="173"/>
    <n v="2.3817334723769754"/>
    <n v="0.77450598002625715"/>
    <n v="3.9798156490167869"/>
    <n v="2.0688154134063206"/>
    <n v="0.58261052876606556"/>
    <n v="0.49726763951706915"/>
    <n v="0.49983157134061734"/>
    <n v="5.36060505466408"/>
    <n v="16.135012443803827"/>
  </r>
  <r>
    <x v="174"/>
    <n v="2.3859591598389471"/>
    <n v="0.72491370942487054"/>
    <n v="3.8261118040569433"/>
    <n v="1.9448564276062996"/>
    <n v="0.58386157718776466"/>
    <n v="0.49980392351661213"/>
    <n v="0.42938879631683924"/>
    <n v="5.3089221663097899"/>
    <n v="15.692020713670807"/>
  </r>
  <r>
    <x v="175"/>
    <n v="2.4239625824371229"/>
    <n v="0.79056921948284686"/>
    <n v="4.5607467720788595"/>
    <n v="2.4272890770102911"/>
    <n v="0.63196005834287827"/>
    <n v="0.50852295391590274"/>
    <n v="0.53667262462684462"/>
    <n v="6.0563132719043882"/>
    <n v="17.940193966188456"/>
  </r>
  <r>
    <x v="176"/>
    <n v="2.4248392266700947"/>
    <n v="0.79160560547181058"/>
    <n v="4.7688868985379429"/>
    <n v="2.4136094580231378"/>
    <n v="0.62894954459571262"/>
    <n v="0.50886633986876839"/>
    <n v="0.52630699935215286"/>
    <n v="6.1297729400616685"/>
    <n v="18.202212627377708"/>
  </r>
  <r>
    <x v="177"/>
    <n v="2.4343706194759376"/>
    <n v="0.79196865924598703"/>
    <n v="4.7957680873746007"/>
    <n v="2.4114005273600019"/>
    <n v="0.63274696582864365"/>
    <n v="0.51574859600353373"/>
    <n v="0.53066343302299457"/>
    <n v="6.1412752239467956"/>
    <n v="18.263421154271846"/>
  </r>
  <r>
    <x v="178"/>
    <n v="2.4199850231397906"/>
    <n v="0.77206029914027852"/>
    <n v="4.5675360981312325"/>
    <n v="2.3705324525676992"/>
    <n v="0.60699314829009665"/>
    <n v="0.51209086035904716"/>
    <n v="0.54290721384822893"/>
    <n v="6.0598316310271558"/>
    <n v="17.856230274744355"/>
  </r>
  <r>
    <x v="179"/>
    <n v="2.3880175610713321"/>
    <n v="0.79018671280952091"/>
    <n v="4.1677276384530826"/>
    <n v="2.2371547796116786"/>
    <n v="0.57072621527739487"/>
    <n v="0.49367055347172861"/>
    <n v="0.53054523053133296"/>
    <n v="5.5283344341929013"/>
    <n v="16.700773139612753"/>
  </r>
  <r>
    <x v="180"/>
    <n v="2.3817334723769754"/>
    <n v="0.77450598002625715"/>
    <n v="3.9798156490167869"/>
    <n v="2.0688154134063206"/>
    <n v="0.58261052876606556"/>
    <n v="0.49726763951706915"/>
    <n v="0.49983157134061734"/>
    <n v="5.36060505466408"/>
    <n v="16.135012443803827"/>
  </r>
  <r>
    <x v="181"/>
    <n v="2.3859591598389471"/>
    <n v="0.72491370942487054"/>
    <n v="3.8261118040569433"/>
    <n v="1.9448564276062996"/>
    <n v="0.58386157718776466"/>
    <n v="0.49980392351661213"/>
    <n v="0.42938879631683924"/>
    <n v="5.3089221663097899"/>
    <n v="15.692020713670807"/>
  </r>
  <r>
    <x v="182"/>
    <n v="2.4239625824371229"/>
    <n v="0.79056921948284686"/>
    <n v="4.5607467720788595"/>
    <n v="2.4272890770102911"/>
    <n v="0.63196005834287827"/>
    <n v="0.50852295391590274"/>
    <n v="0.53667262462684462"/>
    <n v="6.0563132719043882"/>
    <n v="17.940193966188456"/>
  </r>
  <r>
    <x v="183"/>
    <n v="2.4248392266700947"/>
    <n v="0.79160560547181058"/>
    <n v="4.7688868985379429"/>
    <n v="2.4136094580231378"/>
    <n v="0.62894954459571262"/>
    <n v="0.50886633986876839"/>
    <n v="0.52630699935215286"/>
    <n v="6.1297729400616685"/>
    <n v="18.202212627377708"/>
  </r>
  <r>
    <x v="184"/>
    <n v="2.4343706194759376"/>
    <n v="0.79196865924598703"/>
    <n v="4.7957680873746007"/>
    <n v="2.4114005273600019"/>
    <n v="0.63274696582864365"/>
    <n v="0.51574859600353373"/>
    <n v="0.53066343302299457"/>
    <n v="6.1412752239467956"/>
    <n v="18.263421154271846"/>
  </r>
  <r>
    <x v="185"/>
    <n v="2.4199850231397906"/>
    <n v="0.77206029914027852"/>
    <n v="4.5675360981312325"/>
    <n v="2.3705324525676992"/>
    <n v="0.60699314829009665"/>
    <n v="0.51209086035904716"/>
    <n v="0.54290721384822893"/>
    <n v="6.0598316310271558"/>
    <n v="17.856230274744355"/>
  </r>
  <r>
    <x v="186"/>
    <n v="2.3880175610713321"/>
    <n v="0.79018671280952091"/>
    <n v="4.1677276384530826"/>
    <n v="2.2371547796116786"/>
    <n v="0.57072621527739487"/>
    <n v="0.49367055347172861"/>
    <n v="0.53054523053133296"/>
    <n v="5.5283344341929013"/>
    <n v="16.700773139612753"/>
  </r>
  <r>
    <x v="187"/>
    <n v="2.3817334723769754"/>
    <n v="0.77450598002625715"/>
    <n v="3.9798156490167869"/>
    <n v="2.0688154134063206"/>
    <n v="0.58261052876606556"/>
    <n v="0.49726763951706915"/>
    <n v="0.49983157134061734"/>
    <n v="5.36060505466408"/>
    <n v="16.135012443803827"/>
  </r>
  <r>
    <x v="188"/>
    <n v="2.3859591598389471"/>
    <n v="0.72491370942487054"/>
    <n v="3.8261118040569433"/>
    <n v="1.9448564276062996"/>
    <n v="0.58386157718776466"/>
    <n v="0.49980392351661213"/>
    <n v="0.42938879631683924"/>
    <n v="5.3089221663097899"/>
    <n v="15.692020713670807"/>
  </r>
  <r>
    <x v="189"/>
    <n v="2.4239625824371229"/>
    <n v="0.79056921948284686"/>
    <n v="4.5607467720788595"/>
    <n v="2.4272890770102911"/>
    <n v="0.63196005834287827"/>
    <n v="0.50852295391590274"/>
    <n v="0.53667262462684462"/>
    <n v="6.0563132719043882"/>
    <n v="17.940193966188456"/>
  </r>
  <r>
    <x v="190"/>
    <n v="2.4248392266700947"/>
    <n v="0.79160560547181058"/>
    <n v="4.7688868985379429"/>
    <n v="2.4136094580231378"/>
    <n v="0.62894954459571262"/>
    <n v="0.50886633986876839"/>
    <n v="0.52630699935215286"/>
    <n v="6.1297729400616685"/>
    <n v="18.202212627377708"/>
  </r>
  <r>
    <x v="191"/>
    <n v="2.4343706194759376"/>
    <n v="0.79196865924598703"/>
    <n v="4.7957680873746007"/>
    <n v="2.4114005273600019"/>
    <n v="0.63274696582864365"/>
    <n v="0.51574859600353373"/>
    <n v="0.53066343302299457"/>
    <n v="6.1412752239467956"/>
    <n v="18.263421154271846"/>
  </r>
  <r>
    <x v="192"/>
    <n v="2.4199850231397906"/>
    <n v="0.77206029914027852"/>
    <n v="4.5675360981312325"/>
    <n v="2.3705324525676992"/>
    <n v="0.60699314829009665"/>
    <n v="0.51209086035904716"/>
    <n v="0.54290721384822893"/>
    <n v="6.0598316310271558"/>
    <n v="17.856230274744355"/>
  </r>
  <r>
    <x v="193"/>
    <n v="2.3880175610713321"/>
    <n v="0.79018671280952091"/>
    <n v="4.1677276384530826"/>
    <n v="2.2371547796116786"/>
    <n v="0.57072621527739487"/>
    <n v="0.49367055347172861"/>
    <n v="0.53054523053133296"/>
    <n v="5.5283344341929013"/>
    <n v="16.700773139612753"/>
  </r>
  <r>
    <x v="194"/>
    <n v="2.3817334723769754"/>
    <n v="0.77450598002625715"/>
    <n v="3.9798156490167869"/>
    <n v="2.0688154134063206"/>
    <n v="0.58261052876606556"/>
    <n v="0.49726763951706915"/>
    <n v="0.49983157134061734"/>
    <n v="5.36060505466408"/>
    <n v="16.135012443803827"/>
  </r>
  <r>
    <x v="195"/>
    <n v="2.3859591598389471"/>
    <n v="0.72491370942487054"/>
    <n v="3.8261118040569433"/>
    <n v="1.9448564276062996"/>
    <n v="0.58386157718776466"/>
    <n v="0.49980392351661213"/>
    <n v="0.42938879631683924"/>
    <n v="5.3089221663097899"/>
    <n v="15.692020713670807"/>
  </r>
  <r>
    <x v="196"/>
    <n v="2.4239625824371229"/>
    <n v="0.79056921948284686"/>
    <n v="4.5607467720788595"/>
    <n v="2.4272890770102911"/>
    <n v="0.63196005834287827"/>
    <n v="0.50852295391590274"/>
    <n v="0.53667262462684462"/>
    <n v="6.0563132719043882"/>
    <n v="17.940193966188456"/>
  </r>
  <r>
    <x v="197"/>
    <n v="2.4248392266700947"/>
    <n v="0.79160560547181058"/>
    <n v="4.7688868985379429"/>
    <n v="2.4136094580231378"/>
    <n v="0.62894954459571262"/>
    <n v="0.50886633986876839"/>
    <n v="0.52630699935215286"/>
    <n v="6.1297729400616685"/>
    <n v="18.202212627377708"/>
  </r>
  <r>
    <x v="198"/>
    <n v="2.4343706194759376"/>
    <n v="0.79196865924598703"/>
    <n v="4.7957680873746007"/>
    <n v="2.4114005273600019"/>
    <n v="0.63274696582864365"/>
    <n v="0.51574859600353373"/>
    <n v="0.53066343302299457"/>
    <n v="6.1412752239467956"/>
    <n v="18.263421154271846"/>
  </r>
  <r>
    <x v="199"/>
    <n v="2.4199850231397906"/>
    <n v="0.77206029914027852"/>
    <n v="4.5675360981312325"/>
    <n v="2.3705324525676992"/>
    <n v="0.60699314829009665"/>
    <n v="0.51209086035904716"/>
    <n v="0.54290721384822893"/>
    <n v="6.0598316310271558"/>
    <n v="17.856230274744355"/>
  </r>
  <r>
    <x v="200"/>
    <n v="2.3880175610713321"/>
    <n v="0.79018671280952091"/>
    <n v="4.1677276384530826"/>
    <n v="2.2371547796116786"/>
    <n v="0.57072621527739487"/>
    <n v="0.49367055347172861"/>
    <n v="0.53054523053133296"/>
    <n v="5.5283344341929013"/>
    <n v="16.700773139612753"/>
  </r>
  <r>
    <x v="201"/>
    <n v="2.3817334723769754"/>
    <n v="0.77450598002625715"/>
    <n v="3.9798156490167869"/>
    <n v="2.0688154134063206"/>
    <n v="0.58261052876606556"/>
    <n v="0.49726763951706915"/>
    <n v="0.49983157134061734"/>
    <n v="5.36060505466408"/>
    <n v="16.135012443803827"/>
  </r>
  <r>
    <x v="202"/>
    <n v="2.3859591598389471"/>
    <n v="0.72491370942487054"/>
    <n v="3.8261118040569433"/>
    <n v="1.9448564276062996"/>
    <n v="0.58386157718776466"/>
    <n v="0.49980392351661213"/>
    <n v="0.42938879631683924"/>
    <n v="5.3089221663097899"/>
    <n v="15.692020713670807"/>
  </r>
  <r>
    <x v="203"/>
    <n v="2.4239625824371229"/>
    <n v="0.79056921948284686"/>
    <n v="4.5607467720788595"/>
    <n v="2.4272890770102911"/>
    <n v="0.63196005834287827"/>
    <n v="0.50852295391590274"/>
    <n v="0.53667262462684462"/>
    <n v="6.0563132719043882"/>
    <n v="17.940193966188456"/>
  </r>
  <r>
    <x v="204"/>
    <n v="2.4248392266700947"/>
    <n v="0.79160560547181058"/>
    <n v="4.7688868985379429"/>
    <n v="2.4136094580231378"/>
    <n v="0.62894954459571262"/>
    <n v="0.50886633986876839"/>
    <n v="0.52630699935215286"/>
    <n v="6.1297729400616685"/>
    <n v="18.202212627377708"/>
  </r>
  <r>
    <x v="205"/>
    <n v="2.4343706194759376"/>
    <n v="0.79196865924598703"/>
    <n v="4.7957680873746007"/>
    <n v="2.4114005273600019"/>
    <n v="0.63274696582864365"/>
    <n v="0.51574859600353373"/>
    <n v="0.53066343302299457"/>
    <n v="6.1412752239467956"/>
    <n v="18.263421154271846"/>
  </r>
  <r>
    <x v="206"/>
    <n v="2.4199850231397906"/>
    <n v="0.77206029914027852"/>
    <n v="4.5675360981312325"/>
    <n v="2.3705324525676992"/>
    <n v="0.60699314829009665"/>
    <n v="0.51209086035904716"/>
    <n v="0.54290721384822893"/>
    <n v="6.0598316310271558"/>
    <n v="17.856230274744355"/>
  </r>
  <r>
    <x v="207"/>
    <n v="2.3880175610713321"/>
    <n v="0.79018671280952091"/>
    <n v="4.1677276384530826"/>
    <n v="2.2371547796116786"/>
    <n v="0.57072621527739487"/>
    <n v="0.49367055347172861"/>
    <n v="0.53054523053133296"/>
    <n v="5.5283344341929013"/>
    <n v="16.700773139612753"/>
  </r>
  <r>
    <x v="208"/>
    <n v="2.3817334723769754"/>
    <n v="0.77450598002625715"/>
    <n v="3.9798156490167869"/>
    <n v="2.0688154134063206"/>
    <n v="0.58261052876606556"/>
    <n v="0.49726763951706915"/>
    <n v="0.49983157134061734"/>
    <n v="5.36060505466408"/>
    <n v="16.135012443803827"/>
  </r>
  <r>
    <x v="209"/>
    <n v="2.3859591598389471"/>
    <n v="0.72491370942487054"/>
    <n v="3.8261118040569433"/>
    <n v="1.9448564276062996"/>
    <n v="0.58386157718776466"/>
    <n v="0.49980392351661213"/>
    <n v="0.42938879631683924"/>
    <n v="5.3089221663097899"/>
    <n v="15.692020713670807"/>
  </r>
  <r>
    <x v="210"/>
    <n v="2.4239625824371229"/>
    <n v="0.79056921948284686"/>
    <n v="4.5607467720788595"/>
    <n v="2.4272890770102911"/>
    <n v="0.63196005834287827"/>
    <n v="0.50852295391590274"/>
    <n v="0.53667262462684462"/>
    <n v="6.0563132719043882"/>
    <n v="17.940193966188456"/>
  </r>
  <r>
    <x v="211"/>
    <n v="2.4248392266700947"/>
    <n v="0.79160560547181058"/>
    <n v="4.7688868985379429"/>
    <n v="2.4136094580231378"/>
    <n v="0.62894954459571262"/>
    <n v="0.50886633986876839"/>
    <n v="0.52630699935215286"/>
    <n v="6.1297729400616685"/>
    <n v="18.202212627377708"/>
  </r>
  <r>
    <x v="212"/>
    <n v="2.4343706194759376"/>
    <n v="0.79196865924598703"/>
    <n v="4.7957680873746007"/>
    <n v="2.4114005273600019"/>
    <n v="0.63274696582864365"/>
    <n v="0.51574859600353373"/>
    <n v="0.53066343302299457"/>
    <n v="6.1412752239467956"/>
    <n v="18.263421154271846"/>
  </r>
  <r>
    <x v="213"/>
    <n v="2.4199850231397906"/>
    <n v="0.77206029914027852"/>
    <n v="4.5675360981312325"/>
    <n v="2.3705324525676992"/>
    <n v="0.60699314829009665"/>
    <n v="0.51209086035904716"/>
    <n v="0.54290721384822893"/>
    <n v="6.0598316310271558"/>
    <n v="17.856230274744355"/>
  </r>
  <r>
    <x v="214"/>
    <n v="2.3880175610713321"/>
    <n v="0.79018671280952091"/>
    <n v="4.1677276384530826"/>
    <n v="2.2371547796116786"/>
    <n v="0.57072621527739487"/>
    <n v="0.49367055347172861"/>
    <n v="0.53054523053133296"/>
    <n v="5.5283344341929013"/>
    <n v="16.700773139612753"/>
  </r>
  <r>
    <x v="215"/>
    <n v="2.3817334723769754"/>
    <n v="0.77450598002625715"/>
    <n v="3.9798156490167869"/>
    <n v="2.0688154134063206"/>
    <n v="0.58261052876606556"/>
    <n v="0.49726763951706915"/>
    <n v="0.49983157134061734"/>
    <n v="5.36060505466408"/>
    <n v="16.135012443803827"/>
  </r>
  <r>
    <x v="216"/>
    <n v="2.3859591598389471"/>
    <n v="0.72491370942487054"/>
    <n v="3.8261118040569433"/>
    <n v="1.9448564276062996"/>
    <n v="0.58386157718776466"/>
    <n v="0.49980392351661213"/>
    <n v="0.42938879631683924"/>
    <n v="5.3089221663097899"/>
    <n v="15.692020713670807"/>
  </r>
  <r>
    <x v="217"/>
    <n v="2.4239625824371229"/>
    <n v="0.79056921948284686"/>
    <n v="4.5607467720788595"/>
    <n v="2.4272890770102911"/>
    <n v="0.63196005834287827"/>
    <n v="0.50852295391590274"/>
    <n v="0.53667262462684462"/>
    <n v="6.0563132719043882"/>
    <n v="17.940193966188456"/>
  </r>
  <r>
    <x v="218"/>
    <n v="2.4248392266700947"/>
    <n v="0.79160560547181058"/>
    <n v="4.7688868985379429"/>
    <n v="2.4136094580231378"/>
    <n v="0.62894954459571262"/>
    <n v="0.50886633986876839"/>
    <n v="0.52630699935215286"/>
    <n v="6.1297729400616685"/>
    <n v="18.202212627377708"/>
  </r>
  <r>
    <x v="219"/>
    <n v="2.4343706194759376"/>
    <n v="0.79196865924598703"/>
    <n v="4.7957680873746007"/>
    <n v="2.4114005273600019"/>
    <n v="0.63274696582864365"/>
    <n v="0.51574859600353373"/>
    <n v="0.53066343302299457"/>
    <n v="6.1412752239467956"/>
    <n v="18.263421154271846"/>
  </r>
  <r>
    <x v="220"/>
    <n v="2.4199850231397906"/>
    <n v="0.77206029914027852"/>
    <n v="4.5675360981312325"/>
    <n v="2.3705324525676992"/>
    <n v="0.60699314829009665"/>
    <n v="0.51209086035904716"/>
    <n v="0.54290721384822893"/>
    <n v="6.0598316310271558"/>
    <n v="17.856230274744355"/>
  </r>
  <r>
    <x v="221"/>
    <n v="2.3880175610713321"/>
    <n v="0.79018671280952091"/>
    <n v="4.1677276384530826"/>
    <n v="2.2371547796116786"/>
    <n v="0.57072621527739487"/>
    <n v="0.49367055347172861"/>
    <n v="0.53054523053133296"/>
    <n v="5.5283344341929013"/>
    <n v="16.700773139612753"/>
  </r>
  <r>
    <x v="222"/>
    <n v="2.3817334723769754"/>
    <n v="0.77450598002625715"/>
    <n v="3.9798156490167869"/>
    <n v="2.0688154134063206"/>
    <n v="0.58261052876606556"/>
    <n v="0.49726763951706915"/>
    <n v="0.49983157134061734"/>
    <n v="5.36060505466408"/>
    <n v="16.135012443803827"/>
  </r>
  <r>
    <x v="223"/>
    <n v="2.3859591598389471"/>
    <n v="0.72491370942487054"/>
    <n v="3.8261118040569433"/>
    <n v="1.9448564276062996"/>
    <n v="0.58386157718776466"/>
    <n v="0.49980392351661213"/>
    <n v="0.42938879631683924"/>
    <n v="5.3089221663097899"/>
    <n v="15.692020713670807"/>
  </r>
  <r>
    <x v="224"/>
    <n v="2.4239625824371229"/>
    <n v="0.79056921948284686"/>
    <n v="4.5607467720788595"/>
    <n v="2.4272890770102911"/>
    <n v="0.63196005834287827"/>
    <n v="0.50852295391590274"/>
    <n v="0.53667262462684462"/>
    <n v="6.0563132719043882"/>
    <n v="17.940193966188456"/>
  </r>
  <r>
    <x v="225"/>
    <n v="2.4248392266700947"/>
    <n v="0.79160560547181058"/>
    <n v="4.7688868985379429"/>
    <n v="2.4136094580231378"/>
    <n v="0.62894954459571262"/>
    <n v="0.50886633986876839"/>
    <n v="0.52630699935215286"/>
    <n v="6.1297729400616685"/>
    <n v="18.202212627377708"/>
  </r>
  <r>
    <x v="226"/>
    <n v="2.4343706194759376"/>
    <n v="0.79196865924598703"/>
    <n v="4.7957680873746007"/>
    <n v="2.4114005273600019"/>
    <n v="0.63274696582864365"/>
    <n v="0.51574859600353373"/>
    <n v="0.53066343302299457"/>
    <n v="6.1412752239467956"/>
    <n v="18.263421154271846"/>
  </r>
  <r>
    <x v="227"/>
    <n v="2.4199850231397906"/>
    <n v="0.77206029914027852"/>
    <n v="4.5675360981312325"/>
    <n v="2.3705324525676992"/>
    <n v="0.60699314829009665"/>
    <n v="0.51209086035904716"/>
    <n v="0.54290721384822893"/>
    <n v="6.0598316310271558"/>
    <n v="17.856230274744355"/>
  </r>
  <r>
    <x v="228"/>
    <n v="2.3880175610713321"/>
    <n v="0.79018671280952091"/>
    <n v="4.1677276384530826"/>
    <n v="2.2371547796116786"/>
    <n v="0.57072621527739487"/>
    <n v="0.49367055347172861"/>
    <n v="0.53054523053133296"/>
    <n v="5.5283344341929013"/>
    <n v="16.700773139612753"/>
  </r>
  <r>
    <x v="229"/>
    <n v="2.3817334723769754"/>
    <n v="0.77450598002625715"/>
    <n v="3.9798156490167869"/>
    <n v="2.0688154134063206"/>
    <n v="0.58261052876606556"/>
    <n v="0.49726763951706915"/>
    <n v="0.49983157134061734"/>
    <n v="5.36060505466408"/>
    <n v="16.135012443803827"/>
  </r>
  <r>
    <x v="230"/>
    <n v="2.3859591598389471"/>
    <n v="0.72491370942487054"/>
    <n v="3.8261118040569433"/>
    <n v="1.9448564276062996"/>
    <n v="0.58386157718776466"/>
    <n v="0.49980392351661213"/>
    <n v="0.42938879631683924"/>
    <n v="5.3089221663097899"/>
    <n v="15.692020713670807"/>
  </r>
  <r>
    <x v="231"/>
    <n v="2.4239625824371229"/>
    <n v="0.79056921948284686"/>
    <n v="4.5607467720788595"/>
    <n v="2.4272890770102911"/>
    <n v="0.63196005834287827"/>
    <n v="0.50852295391590274"/>
    <n v="0.53667262462684462"/>
    <n v="6.0563132719043882"/>
    <n v="17.940193966188456"/>
  </r>
  <r>
    <x v="232"/>
    <n v="2.4248392266700947"/>
    <n v="0.79160560547181058"/>
    <n v="4.7688868985379429"/>
    <n v="2.4136094580231378"/>
    <n v="0.62894954459571262"/>
    <n v="0.50886633986876839"/>
    <n v="0.52630699935215286"/>
    <n v="6.1297729400616685"/>
    <n v="18.202212627377708"/>
  </r>
  <r>
    <x v="233"/>
    <n v="2.4343706194759376"/>
    <n v="0.79196865924598703"/>
    <n v="4.7957680873746007"/>
    <n v="2.4114005273600019"/>
    <n v="0.63274696582864365"/>
    <n v="0.51574859600353373"/>
    <n v="0.53066343302299457"/>
    <n v="6.1412752239467956"/>
    <n v="18.263421154271846"/>
  </r>
  <r>
    <x v="234"/>
    <n v="2.4199850231397906"/>
    <n v="0.77206029914027852"/>
    <n v="4.5675360981312325"/>
    <n v="2.3705324525676992"/>
    <n v="0.60699314829009665"/>
    <n v="0.51209086035904716"/>
    <n v="0.54290721384822893"/>
    <n v="6.0598316310271558"/>
    <n v="17.856230274744355"/>
  </r>
  <r>
    <x v="235"/>
    <n v="2.3880175610713321"/>
    <n v="0.79018671280952091"/>
    <n v="4.1677276384530826"/>
    <n v="2.2371547796116786"/>
    <n v="0.57072621527739487"/>
    <n v="0.49367055347172861"/>
    <n v="0.53054523053133296"/>
    <n v="5.5283344341929013"/>
    <n v="16.700773139612753"/>
  </r>
  <r>
    <x v="236"/>
    <n v="2.3817334723769754"/>
    <n v="0.77450598002625715"/>
    <n v="3.9798156490167869"/>
    <n v="2.0688154134063206"/>
    <n v="0.58261052876606556"/>
    <n v="0.49726763951706915"/>
    <n v="0.49983157134061734"/>
    <n v="5.36060505466408"/>
    <n v="16.135012443803827"/>
  </r>
  <r>
    <x v="237"/>
    <n v="2.3859591598389471"/>
    <n v="0.72491370942487054"/>
    <n v="3.8261118040569433"/>
    <n v="1.9448564276062996"/>
    <n v="0.58386157718776466"/>
    <n v="0.49980392351661213"/>
    <n v="0.42938879631683924"/>
    <n v="5.3089221663097899"/>
    <n v="15.692020713670807"/>
  </r>
  <r>
    <x v="238"/>
    <n v="2.4239625824371229"/>
    <n v="0.79056921948284686"/>
    <n v="4.5607467720788595"/>
    <n v="2.4272890770102911"/>
    <n v="0.63196005834287827"/>
    <n v="0.50852295391590274"/>
    <n v="0.53667262462684462"/>
    <n v="6.0563132719043882"/>
    <n v="17.940193966188456"/>
  </r>
  <r>
    <x v="239"/>
    <n v="2.4248392266700947"/>
    <n v="0.79160560547181058"/>
    <n v="4.7688868985379429"/>
    <n v="2.4136094580231378"/>
    <n v="0.62894954459571262"/>
    <n v="0.50886633986876839"/>
    <n v="0.52630699935215286"/>
    <n v="6.1297729400616685"/>
    <n v="18.202212627377708"/>
  </r>
  <r>
    <x v="240"/>
    <n v="2.4343706194759376"/>
    <n v="0.79196865924598703"/>
    <n v="4.7957680873746007"/>
    <n v="2.4114005273600019"/>
    <n v="0.63274696582864365"/>
    <n v="0.51574859600353373"/>
    <n v="0.53066343302299457"/>
    <n v="6.1412752239467956"/>
    <n v="18.263421154271846"/>
  </r>
  <r>
    <x v="241"/>
    <n v="2.4199850231397906"/>
    <n v="0.77206029914027852"/>
    <n v="4.5675360981312325"/>
    <n v="2.3705324525676992"/>
    <n v="0.60699314829009665"/>
    <n v="0.51209086035904716"/>
    <n v="0.54290721384822893"/>
    <n v="6.0598316310271558"/>
    <n v="17.856230274744355"/>
  </r>
  <r>
    <x v="242"/>
    <n v="2.3880175610713321"/>
    <n v="0.79018671280952091"/>
    <n v="4.1677276384530826"/>
    <n v="2.2371547796116786"/>
    <n v="0.57072621527739487"/>
    <n v="0.49367055347172861"/>
    <n v="0.53054523053133296"/>
    <n v="5.5283344341929013"/>
    <n v="16.700773139612753"/>
  </r>
  <r>
    <x v="243"/>
    <n v="2.3817334723769754"/>
    <n v="0.77450598002625715"/>
    <n v="3.9798156490167869"/>
    <n v="2.0688154134063206"/>
    <n v="0.58261052876606556"/>
    <n v="0.49726763951706915"/>
    <n v="0.49983157134061734"/>
    <n v="5.36060505466408"/>
    <n v="16.135012443803827"/>
  </r>
  <r>
    <x v="244"/>
    <n v="2.3859591598389471"/>
    <n v="0.72491370942487054"/>
    <n v="3.8261118040569433"/>
    <n v="1.9448564276062996"/>
    <n v="0.58386157718776466"/>
    <n v="0.49980392351661213"/>
    <n v="0.42938879631683924"/>
    <n v="5.3089221663097899"/>
    <n v="15.692020713670807"/>
  </r>
  <r>
    <x v="245"/>
    <n v="2.4239625824371229"/>
    <n v="0.79056921948284686"/>
    <n v="4.5607467720788595"/>
    <n v="2.4272890770102911"/>
    <n v="0.63196005834287827"/>
    <n v="0.50852295391590274"/>
    <n v="0.53667262462684462"/>
    <n v="6.0563132719043882"/>
    <n v="17.940193966188456"/>
  </r>
  <r>
    <x v="246"/>
    <n v="2.4248392266700947"/>
    <n v="0.79160560547181058"/>
    <n v="4.7688868985379429"/>
    <n v="2.4136094580231378"/>
    <n v="0.62894954459571262"/>
    <n v="0.50886633986876839"/>
    <n v="0.52630699935215286"/>
    <n v="6.1297729400616685"/>
    <n v="18.202212627377708"/>
  </r>
  <r>
    <x v="247"/>
    <n v="2.4343706194759376"/>
    <n v="0.79196865924598703"/>
    <n v="4.7957680873746007"/>
    <n v="2.4114005273600019"/>
    <n v="0.63274696582864365"/>
    <n v="0.51574859600353373"/>
    <n v="0.53066343302299457"/>
    <n v="6.1412752239467956"/>
    <n v="18.263421154271846"/>
  </r>
  <r>
    <x v="248"/>
    <n v="2.4199850231397906"/>
    <n v="0.77206029914027852"/>
    <n v="4.5675360981312325"/>
    <n v="2.3705324525676992"/>
    <n v="0.60699314829009665"/>
    <n v="0.51209086035904716"/>
    <n v="0.54290721384822893"/>
    <n v="6.0598316310271558"/>
    <n v="17.856230274744355"/>
  </r>
  <r>
    <x v="249"/>
    <n v="2.3880175610713321"/>
    <n v="0.79018671280952091"/>
    <n v="4.1677276384530826"/>
    <n v="2.2371547796116786"/>
    <n v="0.57072621527739487"/>
    <n v="0.49367055347172861"/>
    <n v="0.53054523053133296"/>
    <n v="5.5283344341929013"/>
    <n v="16.700773139612753"/>
  </r>
  <r>
    <x v="250"/>
    <n v="2.3817334723769754"/>
    <n v="0.77450598002625715"/>
    <n v="3.9798156490167869"/>
    <n v="2.0688154134063206"/>
    <n v="0.58261052876606556"/>
    <n v="0.49726763951706915"/>
    <n v="0.49983157134061734"/>
    <n v="5.36060505466408"/>
    <n v="16.135012443803827"/>
  </r>
  <r>
    <x v="251"/>
    <n v="2.3859591598389471"/>
    <n v="0.72491370942487054"/>
    <n v="3.8261118040569433"/>
    <n v="1.9448564276062996"/>
    <n v="0.58386157718776466"/>
    <n v="0.49980392351661213"/>
    <n v="0.42938879631683924"/>
    <n v="5.3089221663097899"/>
    <n v="15.692020713670807"/>
  </r>
  <r>
    <x v="252"/>
    <n v="2.4239625824371229"/>
    <n v="0.79056921948284686"/>
    <n v="4.5607467720788595"/>
    <n v="2.4272890770102911"/>
    <n v="0.63196005834287827"/>
    <n v="0.50852295391590274"/>
    <n v="0.53667262462684462"/>
    <n v="6.0563132719043882"/>
    <n v="17.940193966188456"/>
  </r>
  <r>
    <x v="253"/>
    <n v="2.4248392266700947"/>
    <n v="0.79160560547181058"/>
    <n v="4.7688868985379429"/>
    <n v="2.4136094580231378"/>
    <n v="0.62894954459571262"/>
    <n v="0.50886633986876839"/>
    <n v="0.52630699935215286"/>
    <n v="6.1297729400616685"/>
    <n v="18.202212627377708"/>
  </r>
  <r>
    <x v="254"/>
    <n v="2.4343706194759376"/>
    <n v="0.79196865924598703"/>
    <n v="4.7957680873746007"/>
    <n v="2.4114005273600019"/>
    <n v="0.63274696582864365"/>
    <n v="0.51574859600353373"/>
    <n v="0.53066343302299457"/>
    <n v="6.1412752239467956"/>
    <n v="18.263421154271846"/>
  </r>
  <r>
    <x v="255"/>
    <n v="2.4199850231397906"/>
    <n v="0.77206029914027852"/>
    <n v="4.5675360981312325"/>
    <n v="2.3705324525676992"/>
    <n v="0.60699314829009665"/>
    <n v="0.51209086035904716"/>
    <n v="0.54290721384822893"/>
    <n v="6.0598316310271558"/>
    <n v="17.856230274744355"/>
  </r>
  <r>
    <x v="256"/>
    <n v="2.3880175610713321"/>
    <n v="0.79018671280952091"/>
    <n v="4.1677276384530826"/>
    <n v="2.2371547796116786"/>
    <n v="0.57072621527739487"/>
    <n v="0.49367055347172861"/>
    <n v="0.53054523053133296"/>
    <n v="5.5283344341929013"/>
    <n v="16.700773139612753"/>
  </r>
  <r>
    <x v="257"/>
    <n v="2.3817334723769754"/>
    <n v="0.77450598002625715"/>
    <n v="3.9798156490167869"/>
    <n v="2.0688154134063206"/>
    <n v="0.58261052876606556"/>
    <n v="0.49726763951706915"/>
    <n v="0.49983157134061734"/>
    <n v="5.36060505466408"/>
    <n v="16.135012443803827"/>
  </r>
  <r>
    <x v="258"/>
    <n v="2.3859591598389471"/>
    <n v="0.72491370942487054"/>
    <n v="3.8261118040569433"/>
    <n v="1.9448564276062996"/>
    <n v="0.58386157718776466"/>
    <n v="0.49980392351661213"/>
    <n v="0.42938879631683924"/>
    <n v="5.3089221663097899"/>
    <n v="15.692020713670807"/>
  </r>
  <r>
    <x v="259"/>
    <n v="2.4239625824371229"/>
    <n v="0.79056921948284686"/>
    <n v="4.5607467720788595"/>
    <n v="2.4272890770102911"/>
    <n v="0.63196005834287827"/>
    <n v="0.50852295391590274"/>
    <n v="0.53667262462684462"/>
    <n v="6.0563132719043882"/>
    <n v="17.940193966188456"/>
  </r>
  <r>
    <x v="260"/>
    <n v="2.4248392266700947"/>
    <n v="0.79160560547181058"/>
    <n v="4.7688868985379429"/>
    <n v="2.4136094580231378"/>
    <n v="0.62894954459571262"/>
    <n v="0.50886633986876839"/>
    <n v="0.52630699935215286"/>
    <n v="6.1297729400616685"/>
    <n v="18.202212627377708"/>
  </r>
  <r>
    <x v="261"/>
    <n v="2.4343706194759376"/>
    <n v="0.79196865924598703"/>
    <n v="4.7957680873746007"/>
    <n v="2.4114005273600019"/>
    <n v="0.63274696582864365"/>
    <n v="0.51574859600353373"/>
    <n v="0.53066343302299457"/>
    <n v="6.1412752239467956"/>
    <n v="18.263421154271846"/>
  </r>
  <r>
    <x v="262"/>
    <n v="2.4199850231397906"/>
    <n v="0.77206029914027852"/>
    <n v="4.5675360981312325"/>
    <n v="2.3705324525676992"/>
    <n v="0.60699314829009665"/>
    <n v="0.51209086035904716"/>
    <n v="0.54290721384822893"/>
    <n v="6.0598316310271558"/>
    <n v="17.856230274744355"/>
  </r>
  <r>
    <x v="263"/>
    <n v="2.3880175610713321"/>
    <n v="0.79018671280952091"/>
    <n v="4.1677276384530826"/>
    <n v="2.2371547796116786"/>
    <n v="0.57072621527739487"/>
    <n v="0.49367055347172861"/>
    <n v="0.53054523053133296"/>
    <n v="5.5283344341929013"/>
    <n v="16.700773139612753"/>
  </r>
  <r>
    <x v="264"/>
    <n v="2.3817334723769754"/>
    <n v="0.77450598002625715"/>
    <n v="3.9798156490167869"/>
    <n v="2.0688154134063206"/>
    <n v="0.58261052876606556"/>
    <n v="0.49726763951706915"/>
    <n v="0.49983157134061734"/>
    <n v="5.36060505466408"/>
    <n v="16.135012443803827"/>
  </r>
  <r>
    <x v="265"/>
    <n v="2.3859591598389471"/>
    <n v="0.72491370942487054"/>
    <n v="3.8261118040569433"/>
    <n v="1.9448564276062996"/>
    <n v="0.58386157718776466"/>
    <n v="0.49980392351661213"/>
    <n v="0.42938879631683924"/>
    <n v="5.3089221663097899"/>
    <n v="15.692020713670807"/>
  </r>
  <r>
    <x v="266"/>
    <n v="2.4239625824371229"/>
    <n v="0.79056921948284686"/>
    <n v="4.5607467720788595"/>
    <n v="2.4272890770102911"/>
    <n v="0.63196005834287827"/>
    <n v="0.50852295391590274"/>
    <n v="0.53667262462684462"/>
    <n v="6.0563132719043882"/>
    <n v="17.940193966188456"/>
  </r>
  <r>
    <x v="267"/>
    <n v="2.4248392266700947"/>
    <n v="0.79160560547181058"/>
    <n v="4.7688868985379429"/>
    <n v="2.4136094580231378"/>
    <n v="0.62894954459571262"/>
    <n v="0.50886633986876839"/>
    <n v="0.52630699935215286"/>
    <n v="6.1297729400616685"/>
    <n v="18.202212627377708"/>
  </r>
  <r>
    <x v="268"/>
    <n v="2.4343706194759376"/>
    <n v="0.79196865924598703"/>
    <n v="4.7957680873746007"/>
    <n v="2.4114005273600019"/>
    <n v="0.63274696582864365"/>
    <n v="0.51574859600353373"/>
    <n v="0.53066343302299457"/>
    <n v="6.1412752239467956"/>
    <n v="18.263421154271846"/>
  </r>
  <r>
    <x v="269"/>
    <n v="2.4199850231397906"/>
    <n v="0.77206029914027852"/>
    <n v="4.5675360981312325"/>
    <n v="2.3705324525676992"/>
    <n v="0.60699314829009665"/>
    <n v="0.51209086035904716"/>
    <n v="0.54290721384822893"/>
    <n v="6.0598316310271558"/>
    <n v="17.856230274744355"/>
  </r>
  <r>
    <x v="270"/>
    <n v="2.3880175610713321"/>
    <n v="0.79018671280952091"/>
    <n v="4.1677276384530826"/>
    <n v="2.2371547796116786"/>
    <n v="0.57072621527739487"/>
    <n v="0.49367055347172861"/>
    <n v="0.53054523053133296"/>
    <n v="5.5283344341929013"/>
    <n v="16.700773139612753"/>
  </r>
  <r>
    <x v="271"/>
    <n v="2.3817334723769754"/>
    <n v="0.77450598002625715"/>
    <n v="3.9798156490167869"/>
    <n v="2.0688154134063206"/>
    <n v="0.58261052876606556"/>
    <n v="0.49726763951706915"/>
    <n v="0.49983157134061734"/>
    <n v="5.36060505466408"/>
    <n v="16.135012443803827"/>
  </r>
  <r>
    <x v="272"/>
    <n v="2.3859591598389471"/>
    <n v="0.72491370942487054"/>
    <n v="3.8261118040569433"/>
    <n v="1.9448564276062996"/>
    <n v="0.58386157718776466"/>
    <n v="0.49980392351661213"/>
    <n v="0.42938879631683924"/>
    <n v="5.3089221663097899"/>
    <n v="15.692020713670807"/>
  </r>
  <r>
    <x v="273"/>
    <n v="2.4239625824371229"/>
    <n v="0.79056921948284686"/>
    <n v="4.5607467720788595"/>
    <n v="2.4272890770102911"/>
    <n v="0.63196005834287827"/>
    <n v="0.50852295391590274"/>
    <n v="0.53667262462684462"/>
    <n v="6.0563132719043882"/>
    <n v="17.940193966188456"/>
  </r>
  <r>
    <x v="274"/>
    <n v="2.4248392266700947"/>
    <n v="0.79160560547181058"/>
    <n v="4.7688868985379429"/>
    <n v="2.4136094580231378"/>
    <n v="0.62894954459571262"/>
    <n v="0.50886633986876839"/>
    <n v="0.52630699935215286"/>
    <n v="6.1297729400616685"/>
    <n v="18.202212627377708"/>
  </r>
  <r>
    <x v="275"/>
    <n v="2.4343706194759376"/>
    <n v="0.79196865924598703"/>
    <n v="4.7957680873746007"/>
    <n v="2.4114005273600019"/>
    <n v="0.63274696582864365"/>
    <n v="0.51574859600353373"/>
    <n v="0.53066343302299457"/>
    <n v="6.1412752239467956"/>
    <n v="18.263421154271846"/>
  </r>
  <r>
    <x v="276"/>
    <n v="2.4199850231397906"/>
    <n v="0.77206029914027852"/>
    <n v="4.5675360981312325"/>
    <n v="2.3705324525676992"/>
    <n v="0.60699314829009665"/>
    <n v="0.51209086035904716"/>
    <n v="0.54290721384822893"/>
    <n v="6.0598316310271558"/>
    <n v="17.856230274744355"/>
  </r>
  <r>
    <x v="277"/>
    <n v="2.3880175610713321"/>
    <n v="0.79018671280952091"/>
    <n v="4.1677276384530826"/>
    <n v="2.2371547796116786"/>
    <n v="0.57072621527739487"/>
    <n v="0.49367055347172861"/>
    <n v="0.53054523053133296"/>
    <n v="5.5283344341929013"/>
    <n v="16.700773139612753"/>
  </r>
  <r>
    <x v="278"/>
    <n v="2.3817334723769754"/>
    <n v="0.77450598002625715"/>
    <n v="3.9798156490167869"/>
    <n v="2.0688154134063206"/>
    <n v="0.58261052876606556"/>
    <n v="0.49726763951706915"/>
    <n v="0.49983157134061734"/>
    <n v="5.36060505466408"/>
    <n v="16.135012443803827"/>
  </r>
  <r>
    <x v="279"/>
    <n v="2.3859591598389471"/>
    <n v="0.72491370942487054"/>
    <n v="3.8261118040569433"/>
    <n v="1.9448564276062996"/>
    <n v="0.58386157718776466"/>
    <n v="0.49980392351661213"/>
    <n v="0.42938879631683924"/>
    <n v="5.3089221663097899"/>
    <n v="15.692020713670807"/>
  </r>
  <r>
    <x v="280"/>
    <n v="2.4239625824371229"/>
    <n v="0.79056921948284686"/>
    <n v="4.5607467720788595"/>
    <n v="2.4272890770102911"/>
    <n v="0.63196005834287827"/>
    <n v="0.50852295391590274"/>
    <n v="0.53667262462684462"/>
    <n v="6.0563132719043882"/>
    <n v="17.940193966188456"/>
  </r>
  <r>
    <x v="281"/>
    <n v="2.4248392266700947"/>
    <n v="0.79160560547181058"/>
    <n v="4.7688868985379429"/>
    <n v="2.4136094580231378"/>
    <n v="0.62894954459571262"/>
    <n v="0.50886633986876839"/>
    <n v="0.52630699935215286"/>
    <n v="6.1297729400616685"/>
    <n v="18.202212627377708"/>
  </r>
  <r>
    <x v="282"/>
    <n v="2.4343706194759376"/>
    <n v="0.79196865924598703"/>
    <n v="4.7957680873746007"/>
    <n v="2.4114005273600019"/>
    <n v="0.63274696582864365"/>
    <n v="0.51574859600353373"/>
    <n v="0.53066343302299457"/>
    <n v="6.1412752239467956"/>
    <n v="18.263421154271846"/>
  </r>
  <r>
    <x v="283"/>
    <n v="2.4199850231397906"/>
    <n v="0.77206029914027852"/>
    <n v="4.5675360981312325"/>
    <n v="2.3705324525676992"/>
    <n v="0.60699314829009665"/>
    <n v="0.51209086035904716"/>
    <n v="0.54290721384822893"/>
    <n v="6.0598316310271558"/>
    <n v="17.856230274744355"/>
  </r>
  <r>
    <x v="284"/>
    <n v="2.3880175610713321"/>
    <n v="0.79018671280952091"/>
    <n v="4.1677276384530826"/>
    <n v="2.2371547796116786"/>
    <n v="0.57072621527739487"/>
    <n v="0.49367055347172861"/>
    <n v="0.53054523053133296"/>
    <n v="5.5283344341929013"/>
    <n v="16.700773139612753"/>
  </r>
  <r>
    <x v="285"/>
    <n v="2.3817334723769754"/>
    <n v="0.77450598002625715"/>
    <n v="3.9798156490167869"/>
    <n v="2.0688154134063206"/>
    <n v="0.58261052876606556"/>
    <n v="0.49726763951706915"/>
    <n v="0.49983157134061734"/>
    <n v="5.36060505466408"/>
    <n v="16.135012443803827"/>
  </r>
  <r>
    <x v="286"/>
    <n v="2.3859591598389471"/>
    <n v="0.72491370942487054"/>
    <n v="3.8261118040569433"/>
    <n v="1.9448564276062996"/>
    <n v="0.58386157718776466"/>
    <n v="0.49980392351661213"/>
    <n v="0.42938879631683924"/>
    <n v="5.3089221663097899"/>
    <n v="15.692020713670807"/>
  </r>
  <r>
    <x v="287"/>
    <n v="2.4239625824371229"/>
    <n v="0.79056921948284686"/>
    <n v="4.5607467720788595"/>
    <n v="2.4272890770102911"/>
    <n v="0.63196005834287827"/>
    <n v="0.50852295391590274"/>
    <n v="0.53667262462684462"/>
    <n v="6.0563132719043882"/>
    <n v="17.940193966188456"/>
  </r>
  <r>
    <x v="288"/>
    <n v="2.4248392266700947"/>
    <n v="0.79160560547181058"/>
    <n v="4.7688868985379429"/>
    <n v="2.4136094580231378"/>
    <n v="0.62894954459571262"/>
    <n v="0.50886633986876839"/>
    <n v="0.52630699935215286"/>
    <n v="6.1297729400616685"/>
    <n v="18.202212627377708"/>
  </r>
  <r>
    <x v="289"/>
    <n v="2.4343706194759376"/>
    <n v="0.79196865924598703"/>
    <n v="4.7957680873746007"/>
    <n v="2.4114005273600019"/>
    <n v="0.63274696582864365"/>
    <n v="0.51574859600353373"/>
    <n v="0.53066343302299457"/>
    <n v="6.1412752239467956"/>
    <n v="18.263421154271846"/>
  </r>
  <r>
    <x v="290"/>
    <n v="2.4199850231397906"/>
    <n v="0.77206029914027852"/>
    <n v="4.5675360981312325"/>
    <n v="2.3705324525676992"/>
    <n v="0.60699314829009665"/>
    <n v="0.51209086035904716"/>
    <n v="0.54290721384822893"/>
    <n v="6.0598316310271558"/>
    <n v="17.856230274744355"/>
  </r>
  <r>
    <x v="291"/>
    <n v="2.3880175610713321"/>
    <n v="0.79018671280952091"/>
    <n v="4.1677276384530826"/>
    <n v="2.2371547796116786"/>
    <n v="0.57072621527739487"/>
    <n v="0.49367055347172861"/>
    <n v="0.53054523053133296"/>
    <n v="5.5283344341929013"/>
    <n v="16.700773139612753"/>
  </r>
  <r>
    <x v="292"/>
    <n v="2.3817334723769754"/>
    <n v="0.77450598002625715"/>
    <n v="3.9798156490167869"/>
    <n v="2.0688154134063206"/>
    <n v="0.58261052876606556"/>
    <n v="0.49726763951706915"/>
    <n v="0.49983157134061734"/>
    <n v="5.36060505466408"/>
    <n v="16.135012443803827"/>
  </r>
  <r>
    <x v="293"/>
    <n v="2.3859591598389471"/>
    <n v="0.72491370942487054"/>
    <n v="3.8261118040569433"/>
    <n v="1.9448564276062996"/>
    <n v="0.58386157718776466"/>
    <n v="0.49980392351661213"/>
    <n v="0.42938879631683924"/>
    <n v="5.3089221663097899"/>
    <n v="15.692020713670807"/>
  </r>
  <r>
    <x v="294"/>
    <n v="2.4239625824371229"/>
    <n v="0.79056921948284686"/>
    <n v="4.5607467720788595"/>
    <n v="2.4272890770102911"/>
    <n v="0.63196005834287827"/>
    <n v="0.50852295391590274"/>
    <n v="0.53667262462684462"/>
    <n v="6.0563132719043882"/>
    <n v="17.940193966188456"/>
  </r>
  <r>
    <x v="295"/>
    <n v="2.4248392266700947"/>
    <n v="0.79160560547181058"/>
    <n v="4.7688868985379429"/>
    <n v="2.4136094580231378"/>
    <n v="0.62894954459571262"/>
    <n v="0.50886633986876839"/>
    <n v="0.52630699935215286"/>
    <n v="6.1297729400616685"/>
    <n v="18.202212627377708"/>
  </r>
  <r>
    <x v="296"/>
    <n v="2.4343706194759376"/>
    <n v="0.79196865924598703"/>
    <n v="4.7957680873746007"/>
    <n v="2.4114005273600019"/>
    <n v="0.63274696582864365"/>
    <n v="0.51574859600353373"/>
    <n v="0.53066343302299457"/>
    <n v="6.1412752239467956"/>
    <n v="18.263421154271846"/>
  </r>
  <r>
    <x v="297"/>
    <n v="2.4199850231397906"/>
    <n v="0.77206029914027852"/>
    <n v="4.5675360981312325"/>
    <n v="2.3705324525676992"/>
    <n v="0.60699314829009665"/>
    <n v="0.51209086035904716"/>
    <n v="0.54290721384822893"/>
    <n v="6.0598316310271558"/>
    <n v="17.856230274744355"/>
  </r>
  <r>
    <x v="298"/>
    <n v="2.3880175610713321"/>
    <n v="0.79018671280952091"/>
    <n v="4.1677276384530826"/>
    <n v="2.2371547796116786"/>
    <n v="0.57072621527739487"/>
    <n v="0.49367055347172861"/>
    <n v="0.53054523053133296"/>
    <n v="5.5283344341929013"/>
    <n v="16.700773139612753"/>
  </r>
  <r>
    <x v="299"/>
    <n v="2.3817334723769754"/>
    <n v="0.77450598002625715"/>
    <n v="3.9798156490167869"/>
    <n v="2.0688154134063206"/>
    <n v="0.58261052876606556"/>
    <n v="0.49726763951706915"/>
    <n v="0.49983157134061734"/>
    <n v="5.36060505466408"/>
    <n v="16.135012443803827"/>
  </r>
  <r>
    <x v="300"/>
    <n v="2.3859591598389471"/>
    <n v="0.72491370942487054"/>
    <n v="3.8261118040569433"/>
    <n v="1.9448564276062996"/>
    <n v="0.58386157718776466"/>
    <n v="0.49980392351661213"/>
    <n v="0.42938879631683924"/>
    <n v="5.3089221663097899"/>
    <n v="15.692020713670807"/>
  </r>
  <r>
    <x v="301"/>
    <n v="2.4239625824371229"/>
    <n v="0.79056921948284686"/>
    <n v="4.5607467720788595"/>
    <n v="2.4272890770102911"/>
    <n v="0.63196005834287827"/>
    <n v="0.50852295391590274"/>
    <n v="0.53667262462684462"/>
    <n v="6.0563132719043882"/>
    <n v="17.940193966188456"/>
  </r>
  <r>
    <x v="302"/>
    <n v="2.4248392266700947"/>
    <n v="0.79160560547181058"/>
    <n v="4.7688868985379429"/>
    <n v="2.4136094580231378"/>
    <n v="0.62894954459571262"/>
    <n v="0.50886633986876839"/>
    <n v="0.52630699935215286"/>
    <n v="6.1297729400616685"/>
    <n v="18.202212627377708"/>
  </r>
  <r>
    <x v="303"/>
    <n v="2.4343706194759376"/>
    <n v="0.79196865924598703"/>
    <n v="4.7957680873746007"/>
    <n v="2.4114005273600019"/>
    <n v="0.63274696582864365"/>
    <n v="0.51574859600353373"/>
    <n v="0.53066343302299457"/>
    <n v="6.1412752239467956"/>
    <n v="18.263421154271846"/>
  </r>
  <r>
    <x v="304"/>
    <n v="2.4199850231397906"/>
    <n v="0.77206029914027852"/>
    <n v="4.5675360981312325"/>
    <n v="2.3705324525676992"/>
    <n v="0.60699314829009665"/>
    <n v="0.51209086035904716"/>
    <n v="0.54290721384822893"/>
    <n v="6.0598316310271558"/>
    <n v="17.856230274744355"/>
  </r>
  <r>
    <x v="305"/>
    <n v="2.5847623780000002"/>
    <n v="0.80677537399999999"/>
    <n v="5.7507432649999997"/>
    <n v="2.3433089311778437"/>
    <n v="0.71221393799999999"/>
    <n v="0.539912634"/>
    <n v="0.58684514700000001"/>
    <n v="6.5103428547033051"/>
    <n v="19.83490452188115"/>
  </r>
  <r>
    <x v="306"/>
    <n v="2.5324491739999999"/>
    <n v="0.79219862699999999"/>
    <n v="4.8503020889999995"/>
    <n v="2.4075919697573953"/>
    <n v="0.65721115599999991"/>
    <n v="0.53464905500000004"/>
    <n v="0.50864750800000003"/>
    <n v="6.0548677038732324"/>
    <n v="18.337917282630627"/>
  </r>
  <r>
    <x v="307"/>
    <n v="2.4381436509999999"/>
    <n v="0.72989598"/>
    <n v="3.7254271280000002"/>
    <n v="2.1286348670314994"/>
    <n v="0.57253457600000002"/>
    <n v="0.50410987699999998"/>
    <n v="0.43022062"/>
    <n v="5.6262276888423468"/>
    <n v="16.155194387873848"/>
  </r>
  <r>
    <x v="308"/>
    <n v="2.53109312"/>
    <n v="0.78745966000000001"/>
    <n v="5.1435261590000003"/>
    <n v="2.7769146058041358"/>
    <n v="0.58543841799999996"/>
    <n v="0.51125882300000003"/>
    <n v="0.57924108600000002"/>
    <n v="6.6881374746529403"/>
    <n v="19.603069346457076"/>
  </r>
  <r>
    <x v="309"/>
    <n v="2.540402576"/>
    <n v="0.79526378799999997"/>
    <n v="5.6874612819999992"/>
    <n v="2.7919543379804614"/>
    <n v="0.70068596599999999"/>
    <n v="0.53510035"/>
    <n v="0.58552792900000006"/>
    <n v="6.9350614088767051"/>
    <n v="20.571457637857165"/>
  </r>
  <r>
    <x v="310"/>
    <n v="2.5361961480000002"/>
    <n v="0.79900594999999996"/>
    <n v="5.7565125799999999"/>
    <n v="2.7817480385738995"/>
    <n v="0.70394841200000002"/>
    <n v="0.53146964500000005"/>
    <n v="0.58661922900000008"/>
    <n v="6.9758570068058532"/>
    <n v="20.671357009379754"/>
  </r>
  <r>
    <x v="311"/>
    <n v="2.5355384980000002"/>
    <n v="0.80260492700000008"/>
    <n v="5.8385946569999998"/>
    <n v="2.7999928039207385"/>
    <n v="0.70490053200000002"/>
    <n v="0.53164951900000001"/>
    <n v="0.58708262499999997"/>
    <n v="7.0297210310447777"/>
    <n v="20.830084592965516"/>
  </r>
  <r>
    <x v="312"/>
    <n v="2.5939941800000001"/>
    <n v="0.80580533700000001"/>
    <n v="5.753348227"/>
    <n v="2.792716967053595"/>
    <n v="0.70533593999999999"/>
    <n v="0.53804829500000007"/>
    <n v="0.58895835499999993"/>
    <n v="6.6418151572264366"/>
    <n v="20.42002245828003"/>
  </r>
  <r>
    <x v="313"/>
    <n v="2.5289581409999999"/>
    <n v="0.76105907400000006"/>
    <n v="5.0605058219999997"/>
    <n v="2.4728350224607771"/>
    <n v="0.65400837300000003"/>
    <n v="0.51583512300000001"/>
    <n v="0.55724433900000003"/>
    <n v="5.9907599672897698"/>
    <n v="18.541205861750548"/>
  </r>
  <r>
    <x v="314"/>
    <n v="2.4476011020000001"/>
    <n v="0.74879011399999995"/>
    <n v="3.8663385479999999"/>
    <n v="2.0487777200090238"/>
    <n v="0.55923860000000003"/>
    <n v="0.48416316100000001"/>
    <n v="0.452221066"/>
    <n v="5.7069045362124555"/>
    <n v="16.314034847221478"/>
  </r>
  <r>
    <x v="315"/>
    <n v="2.5546779530000001"/>
    <n v="0.80864694599999998"/>
    <n v="4.9688213240000003"/>
    <n v="2.6031222512396055"/>
    <n v="0.69841809300000002"/>
    <n v="0.53064994399999998"/>
    <n v="0.57973148499999994"/>
    <n v="6.6256038342405859"/>
    <n v="19.369671830480193"/>
  </r>
  <r>
    <x v="316"/>
    <n v="2.5422609130000002"/>
    <n v="0.78028506999999991"/>
    <n v="5.8309306880000005"/>
    <n v="2.7889248879395985"/>
    <n v="0.70547728399999998"/>
    <n v="0.53108456599999998"/>
    <n v="0.58402410699999996"/>
    <n v="6.9887697098992208"/>
    <n v="20.751757225838819"/>
  </r>
  <r>
    <x v="317"/>
    <n v="2.548969316"/>
    <n v="0.79803493400000003"/>
    <n v="5.6937836869999998"/>
    <n v="2.7842138282547255"/>
    <n v="0.71079751199999996"/>
    <n v="0.53004444900000003"/>
    <n v="0.58730103"/>
    <n v="6.9800857725326422"/>
    <n v="20.633230528787369"/>
  </r>
  <r>
    <x v="318"/>
    <n v="2.552681625"/>
    <n v="0.79556899699999994"/>
    <n v="5.7672930190000002"/>
    <n v="2.7943271894466384"/>
    <n v="0.71157508299999994"/>
    <n v="0.53689068299999998"/>
    <n v="0.59264899100000001"/>
    <n v="7.0259404141194386"/>
    <n v="20.776926001566078"/>
  </r>
  <r>
    <x v="319"/>
    <n v="2.6078973460000001"/>
    <n v="0.79171839300000002"/>
    <n v="5.7966031129999998"/>
    <n v="2.7876325364422829"/>
    <n v="0.71293444700000008"/>
    <n v="0.542069052"/>
    <n v="0.51743921699999995"/>
    <n v="6.6057420604955981"/>
    <n v="20.36203616493788"/>
  </r>
  <r>
    <x v="320"/>
    <n v="2.5224624700000002"/>
    <n v="0.80599409900000007"/>
    <n v="5.1152202630000003"/>
    <n v="2.454428231753524"/>
    <n v="0.65901914699999997"/>
    <n v="0.52719053300000007"/>
    <n v="0.48465361800000001"/>
    <n v="6.1886841466244817"/>
    <n v="18.757652508378008"/>
  </r>
  <r>
    <x v="321"/>
    <n v="2.4792408909999999"/>
    <n v="0.75803591000000003"/>
    <n v="3.854216369"/>
    <n v="2.0315149518416109"/>
    <n v="0.59117804900000004"/>
    <n v="0.50060200799999999"/>
    <n v="0.41068406600000001"/>
    <n v="5.6753082000898702"/>
    <n v="16.30078044493148"/>
  </r>
  <r>
    <x v="322"/>
    <n v="2.5752249140000001"/>
    <n v="0.81644245900000001"/>
    <n v="5.1526490199999992"/>
    <n v="2.7620229576994699"/>
    <n v="0.70228711300000002"/>
    <n v="0.53611540400000002"/>
    <n v="0.57619956799999994"/>
    <n v="6.790911919628952"/>
    <n v="19.911853355328422"/>
  </r>
  <r>
    <x v="323"/>
    <n v="2.5694777379999998"/>
    <n v="0.816112065"/>
    <n v="5.6938986480000002"/>
    <n v="2.7831713311238704"/>
    <n v="0.70673235400000001"/>
    <n v="0.53320580299999998"/>
    <n v="0.58350118500000003"/>
    <n v="7.0071185797192657"/>
    <n v="20.693217703843136"/>
  </r>
  <r>
    <x v="324"/>
    <n v="2.5588905340000001"/>
    <n v="0.81586397099999997"/>
    <n v="5.7764472280000003"/>
    <n v="2.7610483627503739"/>
    <n v="0.70482770100000003"/>
    <n v="0.53947830500000005"/>
    <n v="0.53548511399999998"/>
    <n v="6.9853025177232215"/>
    <n v="20.677343733473595"/>
  </r>
  <r>
    <x v="325"/>
    <n v="2.5423800970000001"/>
    <n v="0.81378454"/>
    <n v="5.8149472170000003"/>
    <n v="2.7906139838037021"/>
    <n v="0.70345398000000003"/>
    <n v="0.53676790899999993"/>
    <n v="0.58429564499999997"/>
    <n v="7.014789514296532"/>
    <n v="20.801032886100234"/>
  </r>
  <r>
    <x v="326"/>
    <n v="2.5965518300000001"/>
    <n v="0.81716963500000006"/>
    <n v="5.8084490970000004"/>
    <n v="2.7980033363774606"/>
    <n v="0.70926343700000005"/>
    <n v="0.54844716000000004"/>
    <n v="0.58777226399999993"/>
    <n v="6.5453848443167884"/>
    <n v="20.411041603694251"/>
  </r>
  <r>
    <x v="327"/>
    <n v="2.5289469059999998"/>
    <n v="0.80474174300000001"/>
    <n v="5.0470090259999996"/>
    <n v="2.4527553115082612"/>
    <n v="0.65393019699999999"/>
    <n v="0.52697253599999994"/>
    <n v="0.54428105299999996"/>
    <n v="6.0841099456090166"/>
    <n v="18.64274671811728"/>
  </r>
  <r>
    <x v="328"/>
    <n v="2.4628641030000002"/>
    <n v="0.74104360499999999"/>
    <n v="3.8613212639999999"/>
    <n v="2.036756728672799"/>
    <n v="0.60303772199999994"/>
    <n v="0.50095545500000005"/>
    <n v="0.43447423299999999"/>
    <n v="5.6323944784184468"/>
    <n v="16.272847589091246"/>
  </r>
  <r>
    <x v="329"/>
    <n v="2.5849306269999999"/>
    <n v="0.80818276100000008"/>
    <n v="4.9824992620000002"/>
    <n v="2.7546325709385062"/>
    <n v="0.70209332400000002"/>
    <n v="0.53692240000000002"/>
    <n v="0.57532334299999999"/>
    <n v="6.7104847362242239"/>
    <n v="19.655069024162731"/>
  </r>
  <r>
    <x v="330"/>
    <n v="2.5741165380000002"/>
    <n v="0.81216797299999999"/>
    <n v="5.6162026909999998"/>
    <n v="2.7849808379505658"/>
    <n v="0.70659687300000007"/>
    <n v="0.53711412000000003"/>
    <n v="0.58190604400000001"/>
    <n v="6.9621444773124246"/>
    <n v="20.575229554262993"/>
  </r>
  <r>
    <x v="331"/>
    <n v="2.5896460459999999"/>
    <n v="0.81666095499999991"/>
    <n v="5.6993111880000003"/>
    <n v="2.7945597520411409"/>
    <n v="0.70371844499999991"/>
    <n v="0.53232716000000002"/>
    <n v="0.58643029799999991"/>
    <n v="7.0260066062770594"/>
    <n v="20.748660450318201"/>
  </r>
  <r>
    <x v="332"/>
    <n v="2.557579219"/>
    <n v="0.81899806000000008"/>
    <n v="3.250725852"/>
    <n v="2.8084535886047153"/>
    <n v="0.70453624500000001"/>
    <n v="0.541977182"/>
    <n v="0.58841052000000005"/>
    <n v="6.4931013969725431"/>
    <n v="17.76378206357726"/>
  </r>
  <r>
    <x v="333"/>
    <n v="2.5937499310000001"/>
    <n v="0.81606645700000002"/>
    <n v="3.9563807010000001"/>
    <n v="2.8286861892600377"/>
    <n v="0.70960228799999991"/>
    <n v="0.54561759999999992"/>
    <n v="0.590345805"/>
    <n v="6.3433685716261046"/>
    <n v="18.383817542886142"/>
  </r>
  <r>
    <x v="334"/>
    <n v="2.545927023"/>
    <n v="0.811525528"/>
    <n v="4.041495469"/>
    <n v="2.5182968395436354"/>
    <n v="0.65577584499999997"/>
    <n v="0.53310114800000008"/>
    <n v="0.56035424600000006"/>
    <n v="6.0751859194502904"/>
    <n v="17.741662017993924"/>
  </r>
  <r>
    <x v="335"/>
    <n v="2.4368687319999998"/>
    <n v="0.76190237299999997"/>
    <n v="3.9332917459999996"/>
    <n v="2.1130333748900183"/>
    <n v="0.58712655000000002"/>
    <n v="0.499762286"/>
    <n v="0.46533841399999998"/>
    <n v="5.7976608446541462"/>
    <n v="16.594984320544164"/>
  </r>
  <r>
    <x v="336"/>
    <n v="2.5523617489999997"/>
    <n v="0.81247657900000003"/>
    <n v="5.2385268639999998"/>
    <n v="2.7795899701824855"/>
    <n v="0.71076648899999995"/>
    <n v="0.53323868299999999"/>
    <n v="0.57823013600000006"/>
    <n v="6.7271627158517946"/>
    <n v="19.93235318603428"/>
  </r>
  <r>
    <x v="337"/>
    <n v="2.5542379259999999"/>
    <n v="0.81338651699999998"/>
    <n v="5.6976012570000005"/>
    <n v="2.7915001911642303"/>
    <n v="0.71070985600000003"/>
    <n v="0.53409881400000003"/>
    <n v="0.58305251199999997"/>
    <n v="6.7934917640950472"/>
    <n v="20.478078837259279"/>
  </r>
  <r>
    <x v="338"/>
    <n v="2.553406753"/>
    <n v="0.81558384100000003"/>
    <n v="5.7996259779999999"/>
    <n v="2.7952597611802696"/>
    <n v="0.70836690400000002"/>
    <n v="0.53442525100000005"/>
    <n v="0.58661315800000002"/>
    <n v="6.9990034318476422"/>
    <n v="20.792285078027913"/>
  </r>
  <r>
    <x v="339"/>
    <n v="2.560910287"/>
    <n v="0.81307316299999999"/>
    <n v="5.7813269219999999"/>
    <n v="2.7882524446455008"/>
    <n v="0.70894274999999995"/>
    <n v="0.53633790000000003"/>
    <n v="0.589059573"/>
    <n v="6.9720629402261496"/>
    <n v="20.74996597987165"/>
  </r>
  <r>
    <x v="340"/>
    <n v="2.5970114360000003"/>
    <n v="0.81937141099999999"/>
    <n v="5.7618301030000003"/>
    <n v="2.6797931889177589"/>
    <n v="0.71395961899999993"/>
    <n v="0.53898676499999998"/>
    <n v="0.59005473600000002"/>
    <n v="6.577905031998041"/>
    <n v="20.278912290915802"/>
  </r>
  <r>
    <x v="341"/>
    <n v="2.5308315279999998"/>
    <n v="0.81158203500000003"/>
    <n v="5.1377581509999999"/>
    <n v="2.4854569069202301"/>
    <n v="0.66411386399999994"/>
    <n v="0.51990603499999999"/>
    <n v="0.55988757700000003"/>
    <n v="6.2963648503670298"/>
    <n v="19.005900947287262"/>
  </r>
  <r>
    <x v="342"/>
    <n v="2.4390955490000001"/>
    <n v="0.75424737800000008"/>
    <n v="3.9009477480000001"/>
    <n v="2.1135613406126472"/>
    <n v="0.59025628900000005"/>
    <n v="0.50752198900000001"/>
    <n v="0.47893559399999996"/>
    <n v="5.6843937657408219"/>
    <n v="16.468959653353469"/>
  </r>
  <r>
    <x v="343"/>
    <n v="2.5591367050000002"/>
    <n v="0.81204351200000002"/>
    <n v="5.3353954110000004"/>
    <n v="2.7169548653996252"/>
    <n v="0.70067151900000002"/>
    <n v="0.535458769"/>
    <n v="0.58025452899999996"/>
    <n v="6.7432811206085779"/>
    <n v="19.983196431008203"/>
  </r>
  <r>
    <x v="344"/>
    <n v="2.5556227230000004"/>
    <n v="0.81265570799999998"/>
    <n v="5.7231048720000004"/>
    <n v="2.7968437807910638"/>
    <n v="0.70629931200000007"/>
    <n v="0.53376900300000008"/>
    <n v="0.58497038499999998"/>
    <n v="6.9456550465521563"/>
    <n v="20.65892083034322"/>
  </r>
  <r>
    <x v="345"/>
    <n v="2.5545307360000002"/>
    <n v="0.81638109299999995"/>
    <n v="5.6980759650000001"/>
    <n v="2.7983333534072483"/>
    <n v="0.70602339800000002"/>
    <n v="0.53051791500000001"/>
    <n v="0.58693493099999994"/>
    <n v="6.9280964859581218"/>
    <n v="20.61889387736537"/>
  </r>
  <r>
    <x v="346"/>
    <n v="2.5562213139999996"/>
    <n v="0.8227650230000001"/>
    <n v="5.6916559299999996"/>
    <n v="2.8099682549335059"/>
    <n v="0.70972099499999997"/>
    <n v="0.53722664099999995"/>
    <n v="0.58758366799999995"/>
    <n v="6.9799681790192123"/>
    <n v="20.695110004952717"/>
  </r>
  <r>
    <x v="347"/>
    <n v="2.5897116860000002"/>
    <n v="0.8185656"/>
    <n v="5.8136847759999997"/>
    <n v="2.8083384598898768"/>
    <n v="0.71243355200000003"/>
    <n v="0.53920394900000002"/>
    <n v="0.58828303300000007"/>
    <n v="6.5347601257039525"/>
    <n v="20.404981181593826"/>
  </r>
  <r>
    <x v="348"/>
    <n v="2.50442169"/>
    <n v="0.81333532600000003"/>
    <n v="5.2590288569999997"/>
    <n v="2.5230794170177822"/>
    <n v="0.67445663100000008"/>
    <n v="0.52701465800000002"/>
    <n v="0.55941269199999999"/>
    <n v="6.1422262744652105"/>
    <n v="19.002975545482993"/>
  </r>
  <r>
    <x v="349"/>
    <n v="2.4316728209999998"/>
    <n v="0.76064621900000007"/>
    <n v="4.2697146440000004"/>
    <n v="2.1336972164305053"/>
    <n v="0.61038895500000001"/>
    <n v="0.51097469500000003"/>
    <n v="0.47726409999999997"/>
    <n v="5.8671555065748882"/>
    <n v="17.061514157005394"/>
  </r>
  <r>
    <x v="350"/>
    <n v="2.5662023309999999"/>
    <n v="0.81287501800000006"/>
    <n v="5.4753242609999999"/>
    <n v="2.7710580967653744"/>
    <n v="0.70624288300000004"/>
    <n v="0.53610859099999997"/>
    <n v="0.57980499600000002"/>
    <n v="6.7663252767050173"/>
    <n v="20.21394145347039"/>
  </r>
  <r>
    <x v="351"/>
    <n v="2.580570018"/>
    <n v="0.81878139900000002"/>
    <n v="5.8792184800000005"/>
    <n v="2.7878945490859004"/>
    <n v="0.70987343799999991"/>
    <n v="0.53776518100000004"/>
    <n v="0.583828232"/>
    <n v="6.9070097229307104"/>
    <n v="20.80494102001661"/>
  </r>
  <r>
    <x v="352"/>
    <n v="2.5862476239999999"/>
    <n v="0.81674250600000009"/>
    <n v="5.8420026979999999"/>
    <n v="2.7923926987689209"/>
    <n v="0.71524753200000002"/>
    <n v="0.53746876599999993"/>
    <n v="0.58696679600000001"/>
    <n v="6.8981128257221842"/>
    <n v="20.775181446491107"/>
  </r>
  <r>
    <x v="353"/>
    <n v="2.554358787"/>
    <n v="0.81069975100000002"/>
    <n v="5.8214471859999994"/>
    <n v="2.8119228141049892"/>
    <n v="0.71029992200000003"/>
    <n v="0.53745673500000002"/>
    <n v="0.58502942799999991"/>
    <n v="6.9344274861273245"/>
    <n v="20.765642109232314"/>
  </r>
  <r>
    <x v="354"/>
    <n v="2.6105177599999996"/>
    <n v="0.78781606599999998"/>
    <n v="5.8317341919999999"/>
    <n v="2.8048234124082261"/>
    <n v="0.71790387"/>
    <n v="0.54945928899999996"/>
    <n v="0.58659252699999997"/>
    <n v="6.4670359631748227"/>
    <n v="20.355883079583048"/>
  </r>
  <r>
    <x v="355"/>
    <n v="2.5560401910000001"/>
    <n v="0.79320594799999999"/>
    <n v="4.978294"/>
    <n v="2.4923376599892757"/>
    <n v="0.68969473600000009"/>
    <n v="0.52880927700000002"/>
    <n v="0.54845685499999997"/>
    <n v="5.9571191153255532"/>
    <n v="18.543957782314827"/>
  </r>
  <r>
    <x v="356"/>
    <n v="2.4024370669999997"/>
    <n v="0.73020258999999998"/>
    <n v="3.9070809909999999"/>
    <n v="2.1058047473532331"/>
    <n v="0.65125601499999997"/>
    <n v="0.50698304700000008"/>
    <n v="0.45653218499999998"/>
    <n v="5.6170769723075775"/>
    <n v="16.377373614660812"/>
  </r>
  <r>
    <x v="357"/>
    <n v="2.568785724"/>
    <n v="0.81476549600000003"/>
    <n v="5.172788326"/>
    <n v="2.6799957560356482"/>
    <n v="0.71326020299999993"/>
    <n v="0.54132131299999997"/>
    <n v="0.56814015099999993"/>
    <n v="6.5123544501263311"/>
    <n v="19.571411419161979"/>
  </r>
  <r>
    <x v="358"/>
    <n v="2.5884080639999998"/>
    <n v="0.82107238199999999"/>
    <n v="4.6217347499999999"/>
    <n v="2.2911061027890773"/>
    <n v="0.71715421600000007"/>
    <n v="0.54652229000000008"/>
    <n v="0.52675976899999999"/>
    <n v="6.1788642324419465"/>
    <n v="18.291621806231024"/>
  </r>
  <r>
    <x v="359"/>
    <n v="2.5857084610000003"/>
    <n v="0.79542977000000004"/>
    <n v="2.0670509460000002"/>
    <n v="1.5018108010000093"/>
    <n v="0.71420884799999995"/>
    <n v="0.54788532200000006"/>
    <n v="0.30700678100000001"/>
    <n v="4.6203895242413004"/>
    <n v="13.139490453241311"/>
  </r>
  <r>
    <x v="360"/>
    <n v="2.555640452"/>
    <n v="0.80463146900000004"/>
    <n v="3.5538931099999997"/>
    <n v="1.957345466100096"/>
    <n v="0.71312621499999995"/>
    <n v="0.54720765800000004"/>
    <n v="0.53075403500000007"/>
    <n v="5.6632284140364035"/>
    <n v="16.325826819136498"/>
  </r>
  <r>
    <x v="361"/>
    <n v="2.593155136"/>
    <n v="0.81101969600000001"/>
    <n v="4.4597027570000005"/>
    <n v="2.4972685896951696"/>
    <n v="0.71308081599999995"/>
    <n v="0.53180526800000005"/>
    <n v="0.54014877300000008"/>
    <n v="5.8850440698989006"/>
    <n v="18.031225105594071"/>
  </r>
  <r>
    <x v="362"/>
    <n v="2.4804330110000001"/>
    <n v="0.80238701000000001"/>
    <n v="4.0004420860000005"/>
    <n v="2.1874746565646688"/>
    <n v="0.69693265900000001"/>
    <n v="0.49708689100000003"/>
    <n v="0.49028323200000001"/>
    <n v="5.5418143064368532"/>
    <n v="16.696853852001524"/>
  </r>
  <r>
    <x v="363"/>
    <n v="2.3521764190000001"/>
    <n v="0.74716276599999998"/>
    <n v="3.3971979380000001"/>
    <n v="1.8013866093700677"/>
    <n v="0.66483444400000002"/>
    <n v="0.45542811599999999"/>
    <n v="0.36583574499999999"/>
    <n v="5.0364341585580465"/>
    <n v="14.820456195928115"/>
  </r>
  <r>
    <x v="364"/>
    <n v="2.5749221769999999"/>
    <n v="0.80967471999999996"/>
    <n v="4.4475418790000001"/>
    <n v="2.5067508285325988"/>
    <n v="0.71646430000000005"/>
    <n v="0.47336248800000003"/>
    <n v="0.49229597999999997"/>
    <n v="6.0579775749445481"/>
    <n v="18.078989947477147"/>
  </r>
  <r>
    <x v="365"/>
    <n v="2.6234280710000002"/>
    <n v="0.81327669400000002"/>
    <n v="4.6131834060000001"/>
    <n v="2.2720890869875641"/>
    <n v="0.65506382200000002"/>
    <n v="0.423339409"/>
    <n v="0.453581348"/>
    <n v="6.0773311244750454"/>
    <n v="17.93129296146261"/>
  </r>
</pivotCacheRecords>
</file>

<file path=xl/pivotCache/pivotCacheRecords1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66">
  <r>
    <x v="0"/>
    <n v="31.158390411706876"/>
    <n v="8.2544058953014012"/>
    <n v="13.366337349871435"/>
    <n v="6.7303586944820646"/>
    <n v="4.4342345947357318"/>
    <n v="3.0869592686920817"/>
    <n v="0.72666416411999202"/>
    <n v="26.825256861896268"/>
    <n v="97.529026160294322"/>
  </r>
  <r>
    <x v="1"/>
    <n v="33.132300527383713"/>
    <n v="8.0977208420289308"/>
    <n v="13.329842034670397"/>
    <n v="9.2514323179535651"/>
    <n v="4.3948068628599772"/>
    <n v="3.0866085391448315"/>
    <n v="0.95139327651248018"/>
    <n v="29.024899235409485"/>
    <n v="104.30724072067015"/>
  </r>
  <r>
    <x v="2"/>
    <n v="32.642340512596697"/>
    <n v="8.2461697002925725"/>
    <n v="14.508555104234226"/>
    <n v="11.599089459356389"/>
    <n v="4.4575954438474916"/>
    <n v="3.1966560096330894"/>
    <n v="1.0316638115634269"/>
    <n v="30.427709246858889"/>
    <n v="109.17396508756113"/>
  </r>
  <r>
    <x v="3"/>
    <n v="32.165184069595327"/>
    <n v="8.3161680979997996"/>
    <n v="14.096606491183628"/>
    <n v="11.228261958320724"/>
    <n v="4.5363245018921852"/>
    <n v="3.3159612439273434"/>
    <n v="1.0262435421334806"/>
    <n v="30.083504880263103"/>
    <n v="107.85199679472368"/>
  </r>
  <r>
    <x v="4"/>
    <n v="32.394398184474213"/>
    <n v="8.1378799545866567"/>
    <n v="12.140587779719279"/>
    <n v="9.6455237954129451"/>
    <n v="4.6221253535735904"/>
    <n v="3.2900156448326516"/>
    <n v="0.96755649868692473"/>
    <n v="28.997172637351206"/>
    <n v="103.32450119608347"/>
  </r>
  <r>
    <x v="5"/>
    <n v="31.443663346159706"/>
    <n v="8.0028067559109246"/>
    <n v="11.0518252671902"/>
    <n v="9.2201067968748625"/>
    <n v="4.5405822982526258"/>
    <n v="3.4368189610176114"/>
    <n v="0.84390386227136949"/>
    <n v="27.276126797694246"/>
    <n v="98.969028498502553"/>
  </r>
  <r>
    <x v="6"/>
    <n v="32.190550902875323"/>
    <n v="7.9108393730371027"/>
    <n v="12.727948736623397"/>
    <n v="10.622732829325363"/>
    <n v="4.5892192072217339"/>
    <n v="3.7706163351210567"/>
    <n v="1.0582655104891285"/>
    <n v="29.660025640522157"/>
    <n v="105.58486644911487"/>
  </r>
  <r>
    <x v="7"/>
    <n v="31.746991078894649"/>
    <n v="8.0864719615366063"/>
    <n v="13.9011542191405"/>
    <n v="9.9279898164343869"/>
    <n v="4.6611362364437481"/>
    <n v="3.8481076637685607"/>
    <n v="1.0802291333037493"/>
    <n v="29.915529015261367"/>
    <n v="106.15705854642383"/>
  </r>
  <r>
    <x v="8"/>
    <n v="32.356965655371141"/>
    <n v="8.479473153045415"/>
    <n v="14.979115584236947"/>
    <n v="11.105227720288815"/>
    <n v="4.7843134458939778"/>
    <n v="4.0063223474801593"/>
    <n v="1.077412384179933"/>
    <n v="31.171625828806022"/>
    <n v="110.94315832855622"/>
  </r>
  <r>
    <x v="9"/>
    <n v="32.177154012571123"/>
    <n v="8.4656787985764215"/>
    <n v="15.763953275845759"/>
    <n v="12.357407466186357"/>
    <n v="4.8160058457289843"/>
    <n v="4.0719722734518546"/>
    <n v="1.0935528464776541"/>
    <n v="32.202296298103306"/>
    <n v="114.00961481424623"/>
  </r>
  <r>
    <x v="10"/>
    <n v="32.225892382524073"/>
    <n v="8.2445525130390855"/>
    <n v="15.528950445724483"/>
    <n v="11.789193384211732"/>
    <n v="4.7621160677895027"/>
    <n v="3.8993669292528552"/>
    <n v="1.107157170549562"/>
    <n v="31.667166758208289"/>
    <n v="112.20783678349017"/>
  </r>
  <r>
    <x v="11"/>
    <n v="31.478197769435553"/>
    <n v="8.193136021642232"/>
    <n v="14.630535846492915"/>
    <n v="8.9130565522058891"/>
    <n v="4.7664645641263705"/>
    <n v="3.7514236679016277"/>
    <n v="1.054852252001494"/>
    <n v="29.579313070293853"/>
    <n v="105.4485121905492"/>
  </r>
  <r>
    <x v="12"/>
    <n v="30.613679490460207"/>
    <n v="8.0156302668975705"/>
    <n v="13.44280352823219"/>
    <n v="6.9061496047465969"/>
    <n v="4.5590629586144198"/>
    <n v="3.4082196728381411"/>
    <n v="0.84187237562570272"/>
    <n v="27.434814750991176"/>
    <n v="98.32126820818894"/>
  </r>
  <r>
    <x v="13"/>
    <n v="30.64215050394931"/>
    <n v="8.0465230675366897"/>
    <n v="15.571261682161635"/>
    <n v="10.179350179390875"/>
    <n v="4.7721174574794389"/>
    <n v="3.5779682199872944"/>
    <n v="1.1706682599054694"/>
    <n v="29.920390558324705"/>
    <n v="106.89290103198184"/>
  </r>
  <r>
    <x v="14"/>
    <n v="30.847579429001332"/>
    <n v="8.3338176711530174"/>
    <n v="16.259650830059503"/>
    <n v="10.13242668752247"/>
    <n v="4.7514256702509243"/>
    <n v="3.9147063622010583"/>
    <n v="1.1878394709242941"/>
    <n v="30.333457213353899"/>
    <n v="108.70526402949018"/>
  </r>
  <r>
    <x v="15"/>
    <n v="31.315945491673769"/>
    <n v="8.245953971758226"/>
    <n v="16.070920464864997"/>
    <n v="10.493944772722172"/>
    <n v="4.7883975531965941"/>
    <n v="3.9060781096258181"/>
    <n v="1.2519905590345857"/>
    <n v="31.061912355013394"/>
    <n v="109.9502113072266"/>
  </r>
  <r>
    <x v="16"/>
    <n v="30.992996732704711"/>
    <n v="8.1810295936974846"/>
    <n v="14.997189915968214"/>
    <n v="10.856452324523854"/>
    <n v="4.8254682835626896"/>
    <n v="3.8831140177879684"/>
    <n v="1.2595357873571418"/>
    <n v="31.071328511351965"/>
    <n v="109.05369435297187"/>
  </r>
  <r>
    <x v="17"/>
    <n v="30.733985107867149"/>
    <n v="8.0753279290662618"/>
    <n v="14.533665730032549"/>
    <n v="12.24295052673677"/>
    <n v="4.7664148509741375"/>
    <n v="3.9146754729595497"/>
    <n v="1.2674516327523577"/>
    <n v="30.988826482255707"/>
    <n v="109.55970537234572"/>
  </r>
  <r>
    <x v="18"/>
    <n v="29.741461233482202"/>
    <n v="7.9022469892440173"/>
    <n v="14.487760861068955"/>
    <n v="11.382479481123481"/>
    <n v="4.6328922420777836"/>
    <n v="3.5613044274833676"/>
    <n v="0.98971660329994016"/>
    <n v="29.746893174347619"/>
    <n v="105.51622612729552"/>
  </r>
  <r>
    <x v="19"/>
    <n v="28.589589741703751"/>
    <n v="7.5469083619762447"/>
    <n v="14.513783267224555"/>
    <n v="10.775376706850333"/>
    <n v="4.5652241500202226"/>
    <n v="3.3927384617065597"/>
    <n v="0.88382426810897008"/>
    <n v="29.341352479685611"/>
    <n v="102.69571147390127"/>
  </r>
  <r>
    <x v="20"/>
    <n v="28.817376741923862"/>
    <n v="7.2919270897757977"/>
    <n v="14.817630929675992"/>
    <n v="12.898773849428849"/>
    <n v="4.8552615584591496"/>
    <n v="3.8234229540009874"/>
    <n v="1.1437538203739934"/>
    <n v="31.040606235777165"/>
    <n v="107.71195349710435"/>
  </r>
  <r>
    <x v="21"/>
    <n v="28.757213236179687"/>
    <n v="7.430381278637757"/>
    <n v="16.085974173688403"/>
    <n v="13.002030582442497"/>
    <n v="4.9963964683829154"/>
    <n v="3.9105870034355061"/>
    <n v="1.1880618706720074"/>
    <n v="31.521272288760933"/>
    <n v="109.83839556831036"/>
  </r>
  <r>
    <x v="22"/>
    <n v="28.42662034749813"/>
    <n v="7.5443367517714481"/>
    <n v="15.881602615704402"/>
    <n v="13.068162412857507"/>
    <n v="5.1091041749160375"/>
    <n v="3.8068183687773933"/>
    <n v="1.2841405379081896"/>
    <n v="30.939544492135035"/>
    <n v="109.02645157628655"/>
  </r>
  <r>
    <x v="23"/>
    <n v="27.875863013081364"/>
    <n v="7.8324602565354482"/>
    <n v="16.096829740478956"/>
    <n v="13.118945125127961"/>
    <n v="5.0850945026645862"/>
    <n v="3.9232676612794322"/>
    <n v="1.2819588122777004"/>
    <n v="30.558428116581617"/>
    <n v="108.76119082130141"/>
  </r>
  <r>
    <x v="24"/>
    <n v="27.663576662688566"/>
    <n v="8.0327136899380722"/>
    <n v="16.456136256623953"/>
    <n v="12.280854258673651"/>
    <n v="5.1053983390606179"/>
    <n v="3.942286820847718"/>
    <n v="1.1995715123194393"/>
    <n v="29.728688883983146"/>
    <n v="107.44639712939146"/>
  </r>
  <r>
    <x v="25"/>
    <n v="27.374743030937751"/>
    <n v="8.0127358112389402"/>
    <n v="14.867112400692228"/>
    <n v="9.7551964350698999"/>
    <n v="4.9546694902086665"/>
    <n v="3.875571626141352"/>
    <n v="1.1891008019402791"/>
    <n v="27.872004816252431"/>
    <n v="100.95853170379037"/>
  </r>
  <r>
    <x v="26"/>
    <n v="25.74373786772161"/>
    <n v="7.7735247602969615"/>
    <n v="13.391677695181361"/>
    <n v="8.0995674015464871"/>
    <n v="4.7981451061620737"/>
    <n v="3.6074515718856559"/>
    <n v="1.0744013733806896"/>
    <n v="26.006188905611584"/>
    <n v="93.603442759453614"/>
  </r>
  <r>
    <x v="27"/>
    <n v="26.233095563320788"/>
    <n v="7.936924449513409"/>
    <n v="15.60082337663947"/>
    <n v="11.482519323445981"/>
    <n v="4.9916559690213225"/>
    <n v="3.9338599376576497"/>
    <n v="1.2372375466773124"/>
    <n v="28.344932458378057"/>
    <n v="102.65862402135211"/>
  </r>
  <r>
    <x v="28"/>
    <n v="24.945740996255122"/>
    <n v="8.3491320818252994"/>
    <n v="17.500976528246081"/>
    <n v="12.095520968728191"/>
    <n v="4.9192870192618834"/>
    <n v="3.9708140336336681"/>
    <n v="1.3240236482816083"/>
    <n v="28.980772923134378"/>
    <n v="105.03179469607701"/>
  </r>
  <r>
    <x v="29"/>
    <n v="25.003909782689128"/>
    <n v="8.1499996864870479"/>
    <n v="18.11194804519349"/>
    <n v="12.218502379521629"/>
    <n v="4.8509765439466905"/>
    <n v="3.8735856173382728"/>
    <n v="1.3420046451717063"/>
    <n v="29.567055607356721"/>
    <n v="106.06471613702765"/>
  </r>
  <r>
    <x v="30"/>
    <n v="24.915363820607038"/>
    <n v="7.8090000766438328"/>
    <n v="17.45114391620983"/>
    <n v="12.232029440145734"/>
    <n v="4.8680034425704042"/>
    <n v="4.0453651576919958"/>
    <n v="1.3781684607501536"/>
    <n v="29.539714880867912"/>
    <n v="105.23519951958284"/>
  </r>
  <r>
    <x v="31"/>
    <n v="23.593783375204996"/>
    <n v="7.8228276736892592"/>
    <n v="16.217066716116932"/>
    <n v="12.347940543338847"/>
    <n v="5.0535850084335658"/>
    <n v="4.1715773584461768"/>
    <n v="1.2549089514558227"/>
    <n v="28.622503026798537"/>
    <n v="102.12627627882377"/>
  </r>
  <r>
    <x v="32"/>
    <n v="22.750316926706635"/>
    <n v="7.7606999827436969"/>
    <n v="13.637851133711091"/>
    <n v="10.613235298995436"/>
    <n v="4.9351385373211301"/>
    <n v="3.6913310842221043"/>
    <n v="1.1870787681093555"/>
    <n v="26.400143174830898"/>
    <n v="94.048330229928851"/>
  </r>
  <r>
    <x v="33"/>
    <n v="22.344578070563447"/>
    <n v="7.7505485251894646"/>
    <n v="12.064489082556168"/>
    <n v="9.721322743157824"/>
    <n v="4.8068943326006277"/>
    <n v="3.3123886236609539"/>
    <n v="1.1069510084221759"/>
    <n v="25.156046247212931"/>
    <n v="89.335595332363496"/>
  </r>
  <r>
    <x v="34"/>
    <n v="21.775167560823242"/>
    <n v="7.525915896474018"/>
    <n v="14.174825126634808"/>
    <n v="11.472473588762494"/>
    <n v="5.0606313051974325"/>
    <n v="3.5332649044611419"/>
    <n v="1.2788890783380451"/>
    <n v="26.649616427763668"/>
    <n v="94.481081941820335"/>
  </r>
  <r>
    <x v="35"/>
    <n v="21.116157921935969"/>
    <n v="7.3468909271109144"/>
    <n v="15.241675854237698"/>
    <n v="12.299643690901579"/>
    <n v="5.106304203802952"/>
    <n v="3.7737795433177213"/>
    <n v="1.3143290187903556"/>
    <n v="27.456125093521308"/>
    <n v="96.597384646495726"/>
  </r>
  <r>
    <x v="36"/>
    <n v="21.16843430636742"/>
    <n v="7.4474362141113586"/>
    <n v="15.380091903625006"/>
    <n v="11.92772486210292"/>
    <n v="5.1057312834763735"/>
    <n v="3.9512301901563913"/>
    <n v="1.2991826040161878"/>
    <n v="28.052006538680445"/>
    <n v="97.268348420782971"/>
  </r>
  <r>
    <x v="37"/>
    <n v="22.129732254701288"/>
    <n v="7.7313821639348053"/>
    <n v="16.010543303761853"/>
    <n v="10.784249209187619"/>
    <n v="5.0923975873288834"/>
    <n v="3.7211445722774381"/>
    <n v="1.2602481760749493"/>
    <n v="27.721276321301605"/>
    <n v="97.421455296057772"/>
  </r>
  <r>
    <x v="38"/>
    <n v="23.280088016413337"/>
    <n v="7.7747811583441377"/>
    <n v="16.636123735034982"/>
    <n v="9.7197667541025847"/>
    <n v="5.0455639817213669"/>
    <n v="4.0624411743660147"/>
    <n v="1.2271815071504499"/>
    <n v="27.156661803062104"/>
    <n v="97.917117214633805"/>
  </r>
  <r>
    <x v="39"/>
    <n v="24.636055478347668"/>
    <n v="8.1695260493332551"/>
    <n v="15.854357980042964"/>
    <n v="7.6696534520289417"/>
    <n v="4.8651995646320589"/>
    <n v="4.0860647871355482"/>
    <n v="1.1620524294211612"/>
    <n v="26.550629222334052"/>
    <n v="96.048217344774613"/>
  </r>
  <r>
    <x v="40"/>
    <n v="25.599118745829017"/>
    <n v="7.9722910569862657"/>
    <n v="14.530478499595349"/>
    <n v="7.233257138338586"/>
    <n v="4.7000526979536037"/>
    <n v="3.6828601544649824"/>
    <n v="1.0673004412731766"/>
    <n v="26.337779506918814"/>
    <n v="94.189423507762882"/>
  </r>
  <r>
    <x v="41"/>
    <n v="25.941373531300595"/>
    <n v="7.5403850998350324"/>
    <n v="15.581131261868075"/>
    <n v="10.320552825721382"/>
    <n v="4.940886867899783"/>
    <n v="3.9946505947561404"/>
    <n v="1.2457078596600202"/>
    <n v="28.580519281126442"/>
    <n v="101.14049865529945"/>
  </r>
  <r>
    <x v="42"/>
    <n v="26.699331346084463"/>
    <n v="7.3083677323891187"/>
    <n v="15.729409806622291"/>
    <n v="11.222797246792517"/>
    <n v="4.9034796640490308"/>
    <n v="3.9975585214741058"/>
    <n v="1.258042871154526"/>
    <n v="29.440187886455821"/>
    <n v="103.49612164895085"/>
  </r>
  <r>
    <x v="43"/>
    <n v="26.763260326933828"/>
    <n v="7.1980797924802991"/>
    <n v="15.291023968354496"/>
    <n v="10.978072790192291"/>
    <n v="4.8800627330929895"/>
    <n v="4.0340794437346261"/>
    <n v="1.3337209706312163"/>
    <n v="29.379828426517914"/>
    <n v="102.77519692926104"/>
  </r>
  <r>
    <x v="44"/>
    <n v="27.049165511903858"/>
    <n v="7.4143712662704884"/>
    <n v="15.187400540428641"/>
    <n v="11.226254887329929"/>
    <n v="4.8579400026666679"/>
    <n v="4.1805685708558151"/>
    <n v="1.3855609657002685"/>
    <n v="29.571664053079044"/>
    <n v="103.87286880251149"/>
  </r>
  <r>
    <x v="45"/>
    <n v="27.429279099409129"/>
    <n v="7.4671402470269204"/>
    <n v="15.245359216250828"/>
    <n v="10.906376488289915"/>
    <n v="4.8027362030569583"/>
    <n v="4.1925959025432684"/>
    <n v="1.4154664796463732"/>
    <n v="29.04903687878404"/>
    <n v="103.55743456149897"/>
  </r>
  <r>
    <x v="46"/>
    <n v="27.073391837284152"/>
    <n v="7.4932499051554817"/>
    <n v="14.635468828084145"/>
    <n v="8.769609980648438"/>
    <n v="4.5836259272782884"/>
    <n v="3.707237122213983"/>
    <n v="1.3524074187383557"/>
    <n v="27.49753728057059"/>
    <n v="98.201818584589148"/>
  </r>
  <r>
    <x v="47"/>
    <n v="27.426067206322585"/>
    <n v="7.41358701929863"/>
    <n v="14.212904996542871"/>
    <n v="7.9581367275193164"/>
    <n v="4.4260061476245518"/>
    <n v="3.4801208123074319"/>
    <n v="1.2411267523185356"/>
    <n v="27.145554444103176"/>
    <n v="96.408650208630803"/>
  </r>
  <r>
    <x v="48"/>
    <n v="29.032856228607649"/>
    <n v="7.218070423535627"/>
    <n v="15.326389710458571"/>
    <n v="10.398726812492525"/>
    <n v="4.7311341101944562"/>
    <n v="3.674122134463321"/>
    <n v="1.3595355946448162"/>
    <n v="29.680809160847129"/>
    <n v="104.44245362743142"/>
  </r>
  <r>
    <x v="49"/>
    <n v="28.610161048123768"/>
    <n v="7.2106171205355558"/>
    <n v="17.016168445581986"/>
    <n v="10.377369024129871"/>
    <n v="4.786300515010697"/>
    <n v="3.782476474476185"/>
    <n v="1.3831526640123848"/>
    <n v="30.425039728719195"/>
    <n v="106.55386375138647"/>
  </r>
  <r>
    <x v="50"/>
    <n v="28.598753653093343"/>
    <n v="7.4516432721098944"/>
    <n v="16.561155099205699"/>
    <n v="10.703731863377019"/>
    <n v="4.7410379147174897"/>
    <n v="3.4596104942810522"/>
    <n v="1.394126449444036"/>
    <n v="30.634649921192633"/>
    <n v="106.50976529546041"/>
  </r>
  <r>
    <x v="51"/>
    <n v="29.26401538617537"/>
    <n v="7.3639810245906547"/>
    <n v="16.106624302300659"/>
    <n v="10.589114378104735"/>
    <n v="4.7447108884747058"/>
    <n v="3.5886342992819911"/>
    <n v="1.3514963373515319"/>
    <n v="30.434855509098941"/>
    <n v="106.44443386548566"/>
  </r>
  <r>
    <x v="52"/>
    <n v="29.002592589166042"/>
    <n v="7.418018556024049"/>
    <n v="15.35155596477605"/>
    <n v="10.803978418066173"/>
    <n v="4.8262300364835777"/>
    <n v="3.5685954683223775"/>
    <n v="1.3297689754881672"/>
    <n v="29.870252642618997"/>
    <n v="105.22364025353789"/>
  </r>
  <r>
    <x v="53"/>
    <n v="27.98618384735672"/>
    <n v="7.4968447431621792"/>
    <n v="13.981394287556494"/>
    <n v="9.2191058626701672"/>
    <n v="4.6865051735061156"/>
    <n v="3.3284412954486413"/>
    <n v="1.1612611159276618"/>
    <n v="27.615445896440988"/>
    <n v="98.571472832545084"/>
  </r>
  <r>
    <x v="54"/>
    <n v="27.080820896823862"/>
    <n v="7.447139343066965"/>
    <n v="13.310384800510686"/>
    <n v="8.6550457527533862"/>
    <n v="4.5223131898751792"/>
    <n v="3.1221631135201493"/>
    <n v="1.1026137472049267"/>
    <n v="26.500724249337669"/>
    <n v="94.855394997187275"/>
  </r>
  <r>
    <x v="55"/>
    <n v="27.932723369054109"/>
    <n v="7.3120276569113827"/>
    <n v="15.448085300445046"/>
    <n v="10.688204247613653"/>
    <n v="4.6119597469157112"/>
    <n v="3.3472130031129512"/>
    <n v="1.3072711586086092"/>
    <n v="29.063479468750682"/>
    <n v="102.73964959917672"/>
  </r>
  <r>
    <x v="56"/>
    <n v="28.711401469783056"/>
    <n v="7.5343075107386319"/>
    <n v="16.139039343693508"/>
    <n v="10.512356871182497"/>
    <n v="4.7051659343226451"/>
    <n v="3.4833720389198208"/>
    <n v="1.3193082630608655"/>
    <n v="29.814636556009788"/>
    <n v="105.19520081437339"/>
  </r>
  <r>
    <x v="57"/>
    <n v="28.536014754188638"/>
    <n v="7.8955839271912183"/>
    <n v="15.96425591076526"/>
    <n v="10.211274128481714"/>
    <n v="4.7173122050188976"/>
    <n v="3.6386045413354666"/>
    <n v="1.2701037908540136"/>
    <n v="29.699412367955187"/>
    <n v="104.90229687533919"/>
  </r>
  <r>
    <x v="58"/>
    <n v="27.818247300247293"/>
    <n v="7.8091352916669736"/>
    <n v="16.329629921354698"/>
    <n v="9.7794727616980257"/>
    <n v="4.6710463138188327"/>
    <n v="3.7322082401946539"/>
    <n v="1.2461089505912344"/>
    <n v="29.096253663497606"/>
    <n v="103.49537749363361"/>
  </r>
  <r>
    <x v="59"/>
    <m/>
    <m/>
    <m/>
    <m/>
    <m/>
    <m/>
    <m/>
    <m/>
    <m/>
  </r>
  <r>
    <x v="60"/>
    <n v="31.068776987532189"/>
    <n v="7.4227673494286073"/>
    <n v="15.973501827507864"/>
    <n v="11.028687096125168"/>
    <n v="4.7131020580276797"/>
    <n v="3.5554198949048197"/>
    <n v="1.3293928157661099"/>
    <n v="30.872477513629399"/>
    <n v="109.02096986269029"/>
  </r>
  <r>
    <x v="61"/>
    <n v="30.644889074345446"/>
    <n v="7.5801978456916723"/>
    <n v="14.599819747538211"/>
    <n v="8.8783171038529414"/>
    <n v="4.6664445843241653"/>
    <n v="3.2754645060459544"/>
    <n v="1.2392685100019691"/>
    <n v="29.22114412510609"/>
    <n v="103.20350433909705"/>
  </r>
  <r>
    <x v="62"/>
    <n v="29.926916498419668"/>
    <n v="7.1939737773940164"/>
    <n v="14.701696927860745"/>
    <n v="6.4597848678033989"/>
    <n v="4.5738168894824591"/>
    <n v="3.30871910741135"/>
    <n v="1.089743986757538"/>
    <n v="27.415751076663653"/>
    <n v="97.778012817667673"/>
  </r>
  <r>
    <x v="63"/>
    <n v="29.108427600873814"/>
    <n v="6.9789151326253576"/>
    <n v="17.105106813518365"/>
    <n v="8.0966702427472477"/>
    <n v="4.7421639350200273"/>
    <n v="3.7012666758513255"/>
    <n v="1.1533273698487596"/>
    <n v="29.19333929107605"/>
    <n v="103.10991160489841"/>
  </r>
  <r>
    <x v="64"/>
    <n v="29.411310539084891"/>
    <n v="7.2123254071015221"/>
    <n v="17.654273510401229"/>
    <n v="9.1593640431152501"/>
    <n v="4.648609915721555"/>
    <n v="3.4322335048389458"/>
    <n v="1.0913187600922583"/>
    <n v="29.887184650641569"/>
    <n v="105.48254239506291"/>
  </r>
  <r>
    <x v="65"/>
    <n v="28.984517330517701"/>
    <n v="7.340279732561072"/>
    <n v="17.132736235115463"/>
    <n v="8.9943849388926971"/>
    <n v="4.6611140162522906"/>
    <n v="3.5416415281268963"/>
    <n v="1.189274025432741"/>
    <n v="29.615249819100487"/>
    <n v="104.44475538175581"/>
  </r>
  <r>
    <x v="66"/>
    <n v="29.178682788449361"/>
    <n v="7.3330946794624401"/>
    <n v="16.331336806463725"/>
    <n v="8.4355682367261107"/>
    <n v="4.6962203258585635"/>
    <n v="3.7045027211323065"/>
    <n v="1.1966882779216705"/>
    <n v="29.196387008759331"/>
    <n v="103.08977150257965"/>
  </r>
  <r>
    <x v="67"/>
    <n v="29.732565270098423"/>
    <n v="7.5200361188951685"/>
    <n v="15.058137193799537"/>
    <n v="8.9243070658833084"/>
    <n v="4.502602416631591"/>
    <n v="3.6476318931684784"/>
    <n v="1.1617351225068742"/>
    <n v="28.96858874412623"/>
    <n v="102.58032923072216"/>
  </r>
  <r>
    <x v="68"/>
    <n v="29.701562044304371"/>
    <n v="7.4163837382898645"/>
    <n v="13.387263114881936"/>
    <n v="6.8905772925687128"/>
    <n v="4.3539853143960539"/>
    <n v="3.1615870868381988"/>
    <n v="1.1468794269634517"/>
    <n v="27.093264059991785"/>
    <n v="96.251548078136167"/>
  </r>
  <r>
    <x v="69"/>
    <n v="28.203989401965991"/>
    <n v="7.2943282385382417"/>
    <n v="12.834333837853706"/>
    <n v="6.7668850766141082"/>
    <n v="4.2710246752511845"/>
    <n v="2.9946960045994588"/>
    <n v="1.0398206166885671"/>
    <n v="25.996364422291073"/>
    <n v="92.507463864822043"/>
  </r>
  <r>
    <x v="70"/>
    <n v="27.72388728655898"/>
    <n v="7.3119750220868278"/>
    <n v="14.174510862519304"/>
    <n v="9.0928413151993155"/>
    <n v="4.3878883500726369"/>
    <n v="3.3221787092110331"/>
    <n v="1.1923325607639479"/>
    <n v="27.640749695011316"/>
    <n v="97.887966628187058"/>
  </r>
  <r>
    <x v="71"/>
    <n v="27.65591182693791"/>
    <n v="7.4550168231170391"/>
    <n v="14.294606370319764"/>
    <n v="9.2987669718809673"/>
    <n v="4.5405855769957988"/>
    <n v="3.3310414773887396"/>
    <n v="1.222588685044671"/>
    <n v="27.777316938076371"/>
    <n v="98.562316433684231"/>
  </r>
  <r>
    <x v="72"/>
    <n v="28.569564083960437"/>
    <n v="7.5430868800840711"/>
    <n v="13.942528553051313"/>
    <n v="8.7147137759323776"/>
    <n v="4.5893581218862183"/>
    <n v="3.4696935100709214"/>
    <n v="1.2206584264028475"/>
    <n v="27.662831629078141"/>
    <n v="98.698115628330854"/>
  </r>
  <r>
    <x v="73"/>
    <n v="28.578493327353399"/>
    <n v="7.5697090061255334"/>
    <n v="13.75150999914227"/>
    <n v="8.9567671229542043"/>
    <n v="4.5994927001006696"/>
    <n v="3.6452989894350236"/>
    <n v="1.2312030777732488"/>
    <n v="27.886936309089609"/>
    <n v="99.241773647122017"/>
  </r>
  <r>
    <x v="74"/>
    <n v="28.321501830338683"/>
    <n v="7.4464069521402916"/>
    <n v="14.107097488052668"/>
    <n v="8.3425513460882357"/>
    <n v="4.5739257696737212"/>
    <n v="3.5354928695071579"/>
    <n v="1.2124233063399881"/>
    <n v="27.383738521065048"/>
    <n v="97.989393616394779"/>
  </r>
  <r>
    <x v="75"/>
    <n v="27.602071175475203"/>
    <n v="7.3079034251141772"/>
    <n v="13.305037236308809"/>
    <n v="6.9914201666581794"/>
    <n v="4.4514437957203006"/>
    <n v="3.3491642231524135"/>
    <n v="1.1142009305155807"/>
    <n v="26.054655647372222"/>
    <n v="93.278925557959596"/>
  </r>
  <r>
    <x v="76"/>
    <n v="26.750833557523332"/>
    <n v="7.252467691381284"/>
    <n v="13.241663225134349"/>
    <n v="6.3392991085976904"/>
    <n v="4.2893498010304079"/>
    <n v="3.2218554731358875"/>
    <n v="1.0538888190748312"/>
    <n v="25.251775266489396"/>
    <n v="90.502216073564682"/>
  </r>
  <r>
    <x v="77"/>
    <n v="27.509045204954997"/>
    <n v="7.1736353542898135"/>
    <n v="14.47507534174661"/>
    <n v="9.5801048205838146"/>
    <n v="4.4999933269371537"/>
    <n v="3.3902448505973823"/>
    <n v="1.2363268875753921"/>
    <n v="27.977116802370411"/>
    <n v="98.877247631713544"/>
  </r>
  <r>
    <x v="78"/>
    <n v="26.526345709596605"/>
    <n v="7.4316609866831582"/>
    <n v="14.710940924100997"/>
    <n v="11.015487123713903"/>
    <n v="4.4918633791564639"/>
    <n v="3.3866606248148203"/>
    <n v="1.2282139872919275"/>
    <n v="28.462272384237391"/>
    <n v="100.23649786604457"/>
  </r>
  <r>
    <x v="79"/>
    <n v="26.999170495181897"/>
    <n v="7.5319758348361825"/>
    <n v="14.573070742476716"/>
    <n v="10.410973331433842"/>
    <n v="4.4533014277871619"/>
    <n v="3.0708657479463106"/>
    <n v="1.2389766349171514"/>
    <n v="28.316506859983622"/>
    <n v="99.584295905863939"/>
  </r>
  <r>
    <x v="80"/>
    <n v="27.603039378462935"/>
    <n v="6.9410934357152332"/>
    <n v="14.402077102844176"/>
    <n v="10.214067428800071"/>
    <n v="4.469279845829158"/>
    <n v="2.9659204729308479"/>
    <n v="1.2443865416683273"/>
    <n v="28.317281622708201"/>
    <n v="99.185179019574065"/>
  </r>
  <r>
    <x v="81"/>
    <n v="28.728815268860508"/>
    <n v="6.7326545661990709"/>
    <n v="13.855571598401356"/>
    <n v="9.9656559929757194"/>
    <n v="4.4721376369505705"/>
    <n v="3.1715510660912587"/>
    <n v="1.2613836293227783"/>
    <n v="27.772173648656558"/>
    <n v="99.025282414737532"/>
  </r>
  <r>
    <x v="82"/>
    <n v="28.042002745066863"/>
    <n v="7.0312227670681429"/>
    <n v="12.627802193241415"/>
    <n v="8.4188197698524121"/>
    <n v="4.3384546155111083"/>
    <n v="3.4013187431607506"/>
    <n v="1.2278630429268469"/>
    <n v="26.266906275562039"/>
    <n v="94.448575698951544"/>
  </r>
  <r>
    <x v="83"/>
    <n v="26.8620825536272"/>
    <n v="7.2407266062411759"/>
    <n v="12.002269999314683"/>
    <n v="7.3993336067945297"/>
    <n v="4.2214875354196417"/>
    <n v="3.1448322416544188"/>
    <n v="1.1000975891688471"/>
    <n v="25.106297249144465"/>
    <n v="90.184796258251097"/>
  </r>
  <r>
    <x v="84"/>
    <n v="27.538785124039968"/>
    <n v="7.3086892971397912"/>
    <n v="13.893643935560862"/>
    <n v="8.8779442684922572"/>
    <n v="4.4212214751588412"/>
    <n v="3.3607138971659758"/>
    <n v="1.2549594609635035"/>
    <n v="27.530972246909354"/>
    <n v="97.257404005458213"/>
  </r>
  <r>
    <x v="85"/>
    <n v="27.170433414193543"/>
    <n v="7.5034594022057997"/>
    <n v="14.144293703853789"/>
    <n v="9.9240886973424889"/>
    <n v="4.4312909824783286"/>
    <n v="3.2517466806344366"/>
    <n v="1.2709506949567078"/>
    <n v="28.050338938741831"/>
    <n v="98.70390880721304"/>
  </r>
  <r>
    <x v="86"/>
    <n v="27.312069721788045"/>
    <n v="7.4885877173860971"/>
    <n v="13.883159640095759"/>
    <n v="10.404543372642166"/>
    <n v="4.4447011471938946"/>
    <n v="3.0631355458693124"/>
    <n v="1.1982576093001351"/>
    <n v="28.057156824173614"/>
    <n v="98.848325686851808"/>
  </r>
  <r>
    <x v="87"/>
    <n v="28.061730731407575"/>
    <n v="7.57786559957409"/>
    <n v="13.707662224728072"/>
    <n v="10.321681224647053"/>
    <n v="4.4426106387497066"/>
    <n v="3.2622215696265315"/>
    <n v="1.2080209917384852"/>
    <n v="28.252677207725576"/>
    <n v="99.875667090017942"/>
  </r>
  <r>
    <x v="88"/>
    <n v="27.610045998776581"/>
    <n v="7.6398522235445006"/>
    <n v="13.116719132128972"/>
    <n v="9.6073693899948811"/>
    <n v="4.4262819610163842"/>
    <n v="3.3170220938353459"/>
    <n v="1.2160350001005695"/>
    <n v="27.521990677134823"/>
    <n v="97.526217997409262"/>
  </r>
  <r>
    <x v="89"/>
    <n v="26.70462736323255"/>
    <n v="7.7140351110645407"/>
    <n v="12.35173614557946"/>
    <n v="7.9187498973555535"/>
    <n v="4.2366263650021931"/>
    <n v="3.1947534072223234"/>
    <n v="1.1920878294716553"/>
    <n v="25.817664603486502"/>
    <n v="92.229826406686257"/>
  </r>
  <r>
    <x v="90"/>
    <n v="26.526513611853449"/>
    <n v="7.768797707483027"/>
    <n v="12.423078176253725"/>
    <n v="6.9404022160752019"/>
    <n v="4.023777638497231"/>
    <n v="2.9817165161713008"/>
    <n v="1.0318094564238907"/>
    <n v="25.267822118716545"/>
    <n v="90.094801837008816"/>
  </r>
  <r>
    <x v="91"/>
    <n v="28.891541696449089"/>
    <n v="6.9283767003272292"/>
    <n v="14.659168500843352"/>
    <n v="9.246437024105175"/>
    <n v="4.3874359189319589"/>
    <n v="3.4729561184830446"/>
    <n v="1.2080690493208841"/>
    <n v="28.417565933610682"/>
    <n v="100.30256144507479"/>
  </r>
  <r>
    <x v="92"/>
    <n v="29.629813896410109"/>
    <n v="7.0484088189192882"/>
    <n v="14.589353445340283"/>
    <n v="9.4350490921458121"/>
    <n v="4.3952279341377221"/>
    <n v="3.6631946566012878"/>
    <n v="1.3011350949977816"/>
    <n v="28.664089896099274"/>
    <n v="101.78891051077214"/>
  </r>
  <r>
    <x v="93"/>
    <n v="29.58200794473931"/>
    <n v="7.3000110572601731"/>
    <n v="14.494269936429895"/>
    <n v="10.498444079836496"/>
    <n v="4.4037164752879239"/>
    <n v="3.6156449614044579"/>
    <n v="1.2658408807156223"/>
    <n v="28.746419141013106"/>
    <n v="102.98131113886785"/>
  </r>
  <r>
    <x v="94"/>
    <n v="27.732534916357967"/>
    <n v="7.3910202383501513"/>
    <n v="14.540397278648799"/>
    <n v="10.508998593596928"/>
    <n v="4.3874867620686304"/>
    <n v="3.3283310205602912"/>
    <n v="1.3078778188811122"/>
    <n v="28.214127441307632"/>
    <n v="100.50922983744776"/>
  </r>
  <r>
    <x v="95"/>
    <n v="25.333858452233819"/>
    <n v="7.4734184967398241"/>
    <n v="14.137282341350057"/>
    <n v="10.190180416236879"/>
    <n v="4.3786316870081521"/>
    <n v="3.0788986357414267"/>
    <n v="1.358569649102207"/>
    <n v="26.902502973611746"/>
    <n v="95.983749386488142"/>
  </r>
  <r>
    <x v="96"/>
    <n v="26.643175668647118"/>
    <n v="7.3035149647313444"/>
    <n v="12.550311675566855"/>
    <n v="8.448075987218127"/>
    <n v="4.2258845469539308"/>
    <n v="2.7719582533761993"/>
    <n v="1.2317880533291417"/>
    <n v="25.769614676837627"/>
    <n v="92.096485192570739"/>
  </r>
  <r>
    <x v="97"/>
    <n v="27.598891671590469"/>
    <n v="7.1270437204414661"/>
    <n v="11.859433980946482"/>
    <n v="7.4632059111636355"/>
    <n v="4.057108626378632"/>
    <n v="2.5994739722644851"/>
    <n v="1.0842956450040366"/>
    <n v="24.969802408054296"/>
    <n v="89.928298411612076"/>
  </r>
  <r>
    <x v="98"/>
    <n v="28.291197832158659"/>
    <n v="6.7465338421373406"/>
    <n v="13.280114463652168"/>
    <n v="9.671863997011501"/>
    <n v="4.2723740219104513"/>
    <n v="3.1289028980485925"/>
    <n v="1.1947698002608971"/>
    <n v="27.238318153586714"/>
    <n v="96.921962909038598"/>
  </r>
  <r>
    <x v="99"/>
    <n v="29.835941883127731"/>
    <n v="7.2355777323649297"/>
    <n v="13.511606026126694"/>
    <n v="9.859002439165188"/>
    <n v="4.192153854920238"/>
    <n v="3.2276618110949116"/>
    <n v="1.2232605257484068"/>
    <n v="28.225969182838593"/>
    <n v="100.39034609377207"/>
  </r>
  <r>
    <x v="100"/>
    <n v="30.591264177360376"/>
    <n v="7.1713167041684249"/>
    <n v="13.776641196430058"/>
    <n v="10.050108896274947"/>
    <n v="4.1801709859671741"/>
    <n v="3.6634098484757605"/>
    <n v="1.3183273069338892"/>
    <n v="28.467895402624894"/>
    <n v="102.48484025400397"/>
  </r>
  <r>
    <x v="101"/>
    <n v="29.893858885098378"/>
    <n v="7.2124464291340553"/>
    <n v="13.843312542786995"/>
    <n v="10.554652021872194"/>
    <n v="4.166066587410417"/>
    <n v="3.4150719020910287"/>
    <n v="1.3236787465122162"/>
    <n v="28.22204795001684"/>
    <n v="101.4381135869132"/>
  </r>
  <r>
    <x v="102"/>
    <n v="28.646937692400869"/>
    <n v="7.1497057384729548"/>
    <n v="13.589377237249995"/>
    <n v="10.44693922504773"/>
    <n v="4.2000961367542065"/>
    <n v="3.4405297116872084"/>
    <n v="1.2977177208483817"/>
    <n v="27.378726934393978"/>
    <n v="99.294860022500416"/>
  </r>
  <r>
    <x v="103"/>
    <n v="28.247472725554744"/>
    <n v="7.3203356177191159"/>
    <n v="12.831970616183133"/>
    <n v="9.242716755955092"/>
    <n v="4.1171642256358973"/>
    <n v="2.9093929097433393"/>
    <n v="1.1807139716375576"/>
    <n v="26.215731380420866"/>
    <n v="95.267495787216944"/>
  </r>
  <r>
    <x v="104"/>
    <n v="27.033374450236998"/>
    <n v="7.2201677151528534"/>
    <n v="11.515158788067462"/>
    <n v="8.0866852982098312"/>
    <n v="4.0507477902849995"/>
    <n v="2.7553378897125231"/>
    <n v="1.0548548601949561"/>
    <n v="24.601916391756983"/>
    <n v="89.511215524301335"/>
  </r>
  <r>
    <x v="105"/>
    <n v="27.654083616204453"/>
    <n v="7.0746870576621488"/>
    <n v="12.858891050845244"/>
    <n v="8.8638040418610249"/>
    <n v="4.2711223580262292"/>
    <n v="2.9668887427498145"/>
    <n v="1.1921863486211606"/>
    <n v="26.209458260441092"/>
    <n v="94.203706011401422"/>
  </r>
  <r>
    <x v="106"/>
    <n v="27.25397518222222"/>
    <n v="7.1966248435864921"/>
    <n v="13.55740362976224"/>
    <n v="9.3632173341113489"/>
    <n v="4.2474510341310756"/>
    <n v="2.9346436817513495"/>
    <n v="1.2134049967551501"/>
    <n v="26.704114036848924"/>
    <n v="95.560023189814629"/>
  </r>
  <r>
    <x v="107"/>
    <n v="26.060983227176429"/>
    <n v="6.8409796311885964"/>
    <n v="13.45482066462236"/>
    <n v="9.0767687932598804"/>
    <n v="4.3225122436380747"/>
    <n v="2.9878642455276938"/>
    <n v="1.2448567090653191"/>
    <n v="25.867336903587258"/>
    <n v="92.958580359210757"/>
  </r>
  <r>
    <x v="108"/>
    <n v="27.345284839227386"/>
    <n v="6.5200670030244474"/>
    <n v="13.477229735641977"/>
    <n v="8.057712945436732"/>
    <n v="4.3438420674644034"/>
    <n v="2.8095544128569609"/>
    <n v="1.2838320703407453"/>
    <n v="26.23333934528414"/>
    <n v="93.207352326908264"/>
  </r>
  <r>
    <x v="109"/>
    <n v="27.653176861740924"/>
    <n v="6.6089623693391495"/>
    <n v="12.977425828041369"/>
    <n v="6.9531275483869877"/>
    <n v="4.3152684533413819"/>
    <n v="2.9198181919724653"/>
    <n v="1.1847564790439251"/>
    <n v="25.616211085726651"/>
    <n v="91.368245382013143"/>
  </r>
  <r>
    <x v="110"/>
    <n v="27.751785812867357"/>
    <n v="6.7437000078056295"/>
    <n v="11.438526871288358"/>
    <n v="6.3831279591416763"/>
    <n v="4.1447479715512134"/>
    <n v="2.631659833334127"/>
    <n v="1.1355405809735706"/>
    <n v="24.975604327554095"/>
    <n v="88.382837198690694"/>
  </r>
  <r>
    <x v="111"/>
    <n v="27.088185865419781"/>
    <n v="6.7645444812732816"/>
    <n v="10.595225958019629"/>
    <n v="5.5382695456407927"/>
    <n v="3.9070397859229375"/>
    <n v="2.4242686402559044"/>
    <n v="0.99705701308233363"/>
    <n v="23.74412529145604"/>
    <n v="84.256359259363407"/>
  </r>
  <r>
    <x v="112"/>
    <n v="27.223887742388843"/>
    <n v="6.6939751634749118"/>
    <n v="12.658551302113064"/>
    <n v="5.4122436674838106"/>
    <n v="4.0864363122615037"/>
    <n v="2.7138799419648891"/>
    <n v="1.1782871622244608"/>
    <n v="25.21768594096126"/>
    <n v="88.307678866322803"/>
  </r>
  <r>
    <x v="113"/>
    <n v="28.091881320476492"/>
    <n v="6.9884275844608013"/>
    <n v="13.955571482638828"/>
    <n v="6.8418399835454782"/>
    <n v="4.0224213520359475"/>
    <n v="2.8014327091177647"/>
    <n v="1.1646832748344136"/>
    <n v="26.819382257267971"/>
    <n v="93.79226409364324"/>
  </r>
  <r>
    <x v="114"/>
    <n v="28.368390479485541"/>
    <n v="7.0533646006465505"/>
    <n v="14.122027376117481"/>
    <n v="7.1579066755915353"/>
    <n v="3.9536104243982177"/>
    <n v="2.8892958069214716"/>
    <n v="1.2022518116508605"/>
    <n v="27.217105632731396"/>
    <n v="95.059209417877781"/>
  </r>
  <r>
    <x v="115"/>
    <n v="28.312619378019971"/>
    <n v="7.1801116251342227"/>
    <n v="13.808754242960855"/>
    <n v="7.4354722151335642"/>
    <n v="3.9278012877606638"/>
    <n v="2.8485968660695273"/>
    <n v="1.2069927062761325"/>
    <n v="27.081241871090594"/>
    <n v="94.929263209116513"/>
  </r>
  <r>
    <x v="116"/>
    <n v="28.022401698752287"/>
    <n v="7.4097647448923842"/>
    <n v="13.206472857308311"/>
    <n v="7.9718856324487719"/>
    <n v="3.9414602343145808"/>
    <n v="3.000864785113075"/>
    <n v="1.2230032647302063"/>
    <n v="26.672824450969433"/>
    <n v="94.5943130874834"/>
  </r>
  <r>
    <x v="117"/>
    <n v="27.718096875211085"/>
    <n v="7.3897788393986543"/>
    <n v="12.279015275895198"/>
    <n v="6.6461801596860806"/>
    <n v="3.7966508762901983"/>
    <n v="2.8259169329479938"/>
    <n v="1.1933454076499921"/>
    <n v="24.893979147734537"/>
    <n v="89.945974131020961"/>
  </r>
  <r>
    <x v="118"/>
    <n v="28.021214553536151"/>
    <n v="7.292389934657864"/>
    <n v="11.836511170404322"/>
    <n v="6.6568565313405532"/>
    <n v="3.6894608250494993"/>
    <n v="2.4725687636703513"/>
    <n v="1.0925173076610166"/>
    <n v="24.47621231596343"/>
    <n v="88.751554158048748"/>
  </r>
  <r>
    <x v="119"/>
    <n v="27.525037881881847"/>
    <n v="7.103389232597709"/>
    <n v="13.695559066720241"/>
    <n v="8.851651769703599"/>
    <n v="4.0492630679333814"/>
    <n v="2.5355789264204818"/>
    <n v="1.3000424274106195"/>
    <n v="26.225913637468896"/>
    <n v="94.411349293896109"/>
  </r>
  <r>
    <x v="120"/>
    <n v="26.552847771900414"/>
    <n v="7.3123751071756917"/>
    <n v="14.754384788021962"/>
    <n v="8.9761986047451181"/>
    <n v="4.0114599075242729"/>
    <n v="2.552281084960085"/>
    <n v="1.3342118671786782"/>
    <n v="26.56918604879414"/>
    <n v="95.16496430693168"/>
  </r>
  <r>
    <x v="121"/>
    <n v="23.897039733797396"/>
    <n v="7.1563204113905945"/>
    <n v="14.383116374338764"/>
    <n v="7.1654965347849604"/>
    <n v="3.8658609897696206"/>
    <n v="2.4054104710307231"/>
    <n v="1.1914754963843699"/>
    <n v="24.497188699435711"/>
    <n v="87.669203070121071"/>
  </r>
  <r>
    <x v="122"/>
    <n v="24.557608925978627"/>
    <n v="6.7660306542087527"/>
    <n v="14.311057266875139"/>
    <n v="8.2031353174473409"/>
    <n v="3.8223160456963918"/>
    <n v="2.2466615219354589"/>
    <n v="1.2519706996416733"/>
    <n v="24.957832529418642"/>
    <n v="89.241199268221337"/>
  </r>
  <r>
    <x v="123"/>
    <n v="26.226603866090063"/>
    <n v="6.7923504006843567"/>
    <n v="14.058435461040174"/>
    <n v="8.6959360335325364"/>
    <n v="3.8317469241406945"/>
    <n v="2.1810381425356375"/>
    <n v="1.2481333557813061"/>
    <n v="25.491029121472799"/>
    <n v="91.679401847948938"/>
  </r>
  <r>
    <x v="124"/>
    <n v="26.517501599575688"/>
    <n v="6.6095960045698545"/>
    <n v="12.490730006920945"/>
    <n v="7.5358876912134214"/>
    <n v="3.7308271935498096"/>
    <n v="2.181261074768055"/>
    <n v="1.1250309440982351"/>
    <n v="24.465295670874848"/>
    <n v="87.853655353122463"/>
  </r>
  <r>
    <x v="125"/>
    <n v="26.325141541264401"/>
    <n v="6.5970086044113367"/>
    <n v="11.448289922712839"/>
    <n v="6.9181091746714243"/>
    <n v="3.5496314288410651"/>
    <n v="2.1115104318339419"/>
    <n v="1.0291921344230031"/>
    <n v="23.01562057650267"/>
    <n v="84.198574105460494"/>
  </r>
  <r>
    <x v="126"/>
    <n v="27.403027516768372"/>
    <n v="6.7605734817141103"/>
    <n v="12.888146181544961"/>
    <n v="9.0345929593926524"/>
    <n v="3.7205138482039284"/>
    <n v="2.4226241683696936"/>
    <n v="1.2366316663827768"/>
    <n v="25.199437603276156"/>
    <n v="91.801286095037213"/>
  </r>
  <r>
    <x v="127"/>
    <n v="28.150557971101101"/>
    <n v="7.1061276423674258"/>
    <n v="13.661017317722521"/>
    <n v="9.8090936050663675"/>
    <n v="3.6805702753304943"/>
    <n v="2.740435713523349"/>
    <n v="1.2765597513712581"/>
    <n v="26.543174985791087"/>
    <n v="96.067253238274631"/>
  </r>
  <r>
    <x v="128"/>
    <n v="27.672837167362193"/>
    <n v="7.1032504565112378"/>
    <n v="13.695666415914916"/>
    <n v="8.7915659980093697"/>
    <n v="3.6782418570641653"/>
    <n v="2.6836194831033513"/>
    <n v="1.3128612937774176"/>
    <n v="26.222912678476856"/>
    <n v="94.256869982439227"/>
  </r>
  <r>
    <x v="129"/>
    <n v="28.300915383925656"/>
    <n v="7.0183174821103771"/>
    <n v="13.939135219144312"/>
    <n v="9.283607530113299"/>
    <n v="3.5614471477814829"/>
    <n v="2.7626321619880279"/>
    <n v="1.2843984489901941"/>
    <n v="26.693082390257096"/>
    <n v="95.937058558600881"/>
  </r>
  <r>
    <x v="130"/>
    <n v="27.709972550717247"/>
    <n v="7.2247796216859479"/>
    <n v="13.687325252555592"/>
    <n v="9.2406946647920254"/>
    <n v="3.5905047460260042"/>
    <n v="2.682200601871084"/>
    <n v="1.2644584919157404"/>
    <n v="26.321435286909249"/>
    <n v="94.879796483447009"/>
  </r>
  <r>
    <x v="131"/>
    <n v="26.957188154642726"/>
    <n v="7.3299874200997115"/>
    <n v="12.391470725926801"/>
    <n v="7.5791434055184181"/>
    <n v="3.5263198206096402"/>
    <n v="2.5149647155600925"/>
    <n v="1.1485652500954167"/>
    <n v="24.581921152227086"/>
    <n v="89.224692868280172"/>
  </r>
  <r>
    <x v="132"/>
    <n v="26.071335062981841"/>
    <n v="6.9874701606582468"/>
    <n v="11.64943331338619"/>
    <n v="6.2662478867852469"/>
    <n v="3.4490988714864614"/>
    <n v="2.3663410111276693"/>
    <n v="1.044508021078927"/>
    <n v="22.880622832213131"/>
    <n v="83.916007780145449"/>
  </r>
  <r>
    <x v="133"/>
    <n v="27.665728621377202"/>
    <n v="7.092507187904955"/>
    <n v="13.070469211695746"/>
    <n v="8.2262229133551266"/>
    <n v="3.7291177071751789"/>
    <n v="2.6838731047850888"/>
    <n v="1.1966458990905084"/>
    <n v="25.560698416773608"/>
    <n v="92.350806600414671"/>
  </r>
  <r>
    <x v="134"/>
    <n v="28.025781295657016"/>
    <n v="7.1554767222623896"/>
    <n v="13.946940689697707"/>
    <n v="8.8307541995435379"/>
    <n v="3.7759244486842927"/>
    <n v="2.8735146382138517"/>
    <n v="1.2681429954241203"/>
    <n v="26.335602030767603"/>
    <n v="95.305719747211626"/>
  </r>
  <r>
    <x v="135"/>
    <n v="28.105433876345629"/>
    <n v="7.0320552866922652"/>
    <n v="13.756986975748287"/>
    <n v="9.0346230168421169"/>
    <n v="3.7875315966729364"/>
    <n v="2.7639360878925516"/>
    <n v="1.306520055868581"/>
    <n v="26.438058277788738"/>
    <n v="95.32355548585403"/>
  </r>
  <r>
    <x v="136"/>
    <n v="28.10776615300918"/>
    <n v="7.1705203390514685"/>
    <n v="13.569398271697157"/>
    <n v="9.1292211397226737"/>
    <n v="3.8003205968813134"/>
    <n v="2.7538293237237403"/>
    <n v="1.3460753775124576"/>
    <n v="26.44903088704995"/>
    <n v="95.458970092595735"/>
  </r>
  <r>
    <x v="137"/>
    <n v="28.65677127986465"/>
    <n v="7.3047179701149751"/>
    <n v="13.504423094905441"/>
    <n v="8.7618823173819784"/>
    <n v="3.8381348174886836"/>
    <n v="2.7568225501424037"/>
    <n v="1.2820279942455968"/>
    <n v="26.289165955411292"/>
    <n v="95.549605549545063"/>
  </r>
  <r>
    <x v="138"/>
    <n v="28.21663728151157"/>
    <n v="7.1617162847825124"/>
    <n v="12.717045923035801"/>
    <n v="7.1055630908777543"/>
    <n v="3.6772049276910219"/>
    <n v="2.5528966470759813"/>
    <n v="1.2379424734378894"/>
    <n v="24.724093782734005"/>
    <n v="90.605205934910572"/>
  </r>
  <r>
    <x v="139"/>
    <n v="26.804870484567797"/>
    <n v="6.9187620149450026"/>
    <n v="11.98075227229879"/>
    <n v="6.2909773525477402"/>
    <n v="3.5477158081073381"/>
    <n v="2.3577357818787692"/>
    <n v="1.1362699491760049"/>
    <n v="23.328546737373671"/>
    <n v="85.5686162528621"/>
  </r>
  <r>
    <x v="140"/>
    <n v="26.848820143196178"/>
    <n v="7.0472348642984279"/>
    <n v="13.132934482007489"/>
    <n v="8.5664741145662635"/>
    <n v="3.7749537322472886"/>
    <n v="2.7404523872178039"/>
    <n v="1.2747719438650547"/>
    <n v="25.444555561597369"/>
    <n v="91.971681663291491"/>
  </r>
  <r>
    <x v="141"/>
    <n v="26.923574589332397"/>
    <n v="7.3840786345281906"/>
    <n v="14.068558457747105"/>
    <n v="8.7634182268647631"/>
    <n v="3.7481598058280663"/>
    <n v="2.8008413005498953"/>
    <n v="1.2762309987082257"/>
    <n v="26.018199067467858"/>
    <n v="94.080779711261641"/>
  </r>
  <r>
    <x v="142"/>
    <n v="27.56651343353936"/>
    <n v="7.5743958502781927"/>
    <n v="14.415360661531281"/>
    <n v="8.4876571861674392"/>
    <n v="3.7269438050881649"/>
    <n v="2.6456150269459133"/>
    <n v="1.2584859895855858"/>
    <n v="26.404431576346497"/>
    <n v="95.190747022792863"/>
  </r>
  <r>
    <x v="143"/>
    <n v="28.391913566123009"/>
    <n v="7.5561275752011703"/>
    <n v="14.541608939701367"/>
    <n v="8.32163235424607"/>
    <n v="3.7409228906273713"/>
    <n v="2.6674321284962406"/>
    <n v="1.2645466186134873"/>
    <n v="26.8396960030469"/>
    <n v="96.486358674336287"/>
  </r>
  <r>
    <x v="144"/>
    <n v="27.905137425491141"/>
    <n v="7.5312034470077105"/>
    <n v="14.167152704838777"/>
    <n v="7.8597669316801264"/>
    <n v="3.8155253895095633"/>
    <n v="2.7192977683558182"/>
    <n v="1.2745121867323319"/>
    <n v="26.252616321293804"/>
    <n v="94.721946566041652"/>
  </r>
  <r>
    <x v="145"/>
    <n v="28.100227657720186"/>
    <n v="7.2519977660472712"/>
    <n v="12.93946349237919"/>
    <n v="6.6886845394758021"/>
    <n v="3.6473904247232132"/>
    <n v="2.5242743021986835"/>
    <n v="1.1960048031308381"/>
    <n v="24.895787769194548"/>
    <n v="90.475212751459836"/>
  </r>
  <r>
    <x v="146"/>
    <n v="27.653003186992709"/>
    <n v="7.1653344743724983"/>
    <n v="11.520319946733006"/>
    <n v="5.0988226752429631"/>
    <n v="3.4698025986053405"/>
    <n v="2.4347756908143228"/>
    <n v="1.0756241475227548"/>
    <n v="23.527836755853826"/>
    <n v="85.196054676849869"/>
  </r>
  <r>
    <x v="147"/>
    <n v="27.393954643865893"/>
    <n v="7.0380277080135443"/>
    <n v="12.782746582440637"/>
    <n v="7.2235223629541956"/>
    <n v="3.6860077508337104"/>
    <n v="2.8696591012184327"/>
    <n v="1.2405444985428618"/>
    <n v="25.014024574398469"/>
    <n v="90.417210531979052"/>
  </r>
  <r>
    <x v="148"/>
    <n v="27.545752984911854"/>
    <n v="7.3984815144920102"/>
    <n v="14.797814683981736"/>
    <n v="8.3505859834631444"/>
    <n v="3.6549000083221159"/>
    <n v="2.9591829107855685"/>
    <n v="1.2474620471837801"/>
    <n v="26.462717086046748"/>
    <n v="95.563180582029204"/>
  </r>
  <r>
    <x v="149"/>
    <n v="27.539767820563174"/>
    <n v="7.5607817022103916"/>
    <n v="15.210614006810552"/>
    <n v="8.1809688496106148"/>
    <n v="3.6313853920023349"/>
    <n v="2.778997046956825"/>
    <n v="1.2445899307297745"/>
    <n v="26.634973089873334"/>
    <n v="95.92518741995255"/>
  </r>
  <r>
    <x v="150"/>
    <n v="27.320148888310264"/>
    <n v="7.6691046627837602"/>
    <n v="15.302793527695915"/>
    <n v="6.2130622480194893"/>
    <n v="3.6282344255557968"/>
    <n v="2.707906017842475"/>
    <n v="1.2460850519244417"/>
    <n v="25.938801023794838"/>
    <n v="93.203080817473307"/>
  </r>
  <r>
    <x v="151"/>
    <n v="27.279986040839308"/>
    <n v="7.6906665892778534"/>
    <n v="14.724948689348457"/>
    <n v="6.8958419134682725"/>
    <n v="3.6452109430099795"/>
    <n v="2.8379553630067145"/>
    <n v="1.2746234770587961"/>
    <n v="26.086083111824735"/>
    <n v="93.648709474066948"/>
  </r>
  <r>
    <x v="152"/>
    <n v="26.129082362376209"/>
    <n v="7.5139498372859901"/>
    <n v="13.324084513431615"/>
    <n v="5.8813193343496044"/>
    <n v="3.6052667856517271"/>
    <n v="2.5125689918714298"/>
    <n v="1.1573749028301241"/>
    <n v="24.130366969608971"/>
    <n v="87.523620000398921"/>
  </r>
  <r>
    <x v="153"/>
    <n v="25.145246446165935"/>
    <n v="7.1975111092003843"/>
    <n v="12.31714049657452"/>
    <n v="5.0743448659252337"/>
    <n v="3.4595845249473025"/>
    <n v="2.4259839503935123"/>
    <n v="1.0443831831672754"/>
    <n v="22.530398356775105"/>
    <n v="82.483177532110503"/>
  </r>
  <r>
    <x v="154"/>
    <n v="27.888239236885298"/>
    <n v="7.1022704633754943"/>
    <n v="13.674829616495202"/>
    <n v="7.4846427842210739"/>
    <n v="3.7468873658550894"/>
    <n v="2.7535702858962594"/>
    <n v="1.1743268126985376"/>
    <n v="25.439559180661341"/>
    <n v="92.46735903936559"/>
  </r>
  <r>
    <x v="155"/>
    <n v="28.681779081472197"/>
    <n v="6.9491710785654668"/>
    <n v="14.992793825797593"/>
    <n v="8.2158175315803756"/>
    <n v="3.7560516841556604"/>
    <n v="2.8909571693527476"/>
    <n v="1.1712257208012042"/>
    <n v="26.014389457083471"/>
    <n v="95.855757614607128"/>
  </r>
  <r>
    <x v="156"/>
    <n v="28.729115722149487"/>
    <n v="7.090199154782324"/>
    <n v="15.340041104738132"/>
    <n v="8.0947312075706179"/>
    <n v="3.7283004435556211"/>
    <n v="2.9432077215209049"/>
    <n v="1.1729670452737557"/>
    <n v="26.584492761261753"/>
    <n v="96.866205510174524"/>
  </r>
  <r>
    <x v="157"/>
    <n v="27.903732054658441"/>
    <n v="7.4917744922791858"/>
    <n v="15.104510364510706"/>
    <n v="7.8561713633171832"/>
    <n v="3.7118388134581566"/>
    <n v="2.9666901235998124"/>
    <n v="1.1904328024012953"/>
    <n v="26.322654246208725"/>
    <n v="95.768568221451403"/>
  </r>
  <r>
    <x v="158"/>
    <n v="25.596656558772352"/>
    <n v="7.3761960034935745"/>
    <n v="13.989067823351359"/>
    <n v="7.4201617479721271"/>
    <n v="3.736653410672877"/>
    <n v="3.0287307694447678"/>
    <n v="1.1505248064124747"/>
    <n v="24.735180313797549"/>
    <n v="90.281544875086851"/>
  </r>
  <r>
    <x v="159"/>
    <n v="25.862859190561462"/>
    <n v="7.2472951615412766"/>
    <n v="12.908090064932367"/>
    <n v="5.8144515506493812"/>
    <n v="3.575903583652615"/>
    <n v="2.6244181897513088"/>
    <n v="1.1881860256404133"/>
    <n v="23.628766436005915"/>
    <n v="86.15199945993848"/>
  </r>
  <r>
    <x v="160"/>
    <n v="28.534969684926725"/>
    <n v="7.3139913384585222"/>
    <n v="12.670986110756004"/>
    <n v="5.6437501130280685"/>
    <n v="3.4539413725228871"/>
    <n v="2.4362596165124826"/>
    <n v="1.1651257037543568"/>
    <n v="24.118144556755684"/>
    <n v="88.625853341703774"/>
  </r>
  <r>
    <x v="161"/>
    <n v="30.039798615954101"/>
    <n v="7.2041975053376257"/>
    <n v="13.827475627226571"/>
    <n v="6.664151949554233"/>
    <n v="3.7143932642155861"/>
    <n v="2.8437871617200945"/>
    <n v="1.2215973162439109"/>
    <n v="25.986733766202544"/>
    <n v="94.73179182981761"/>
  </r>
  <r>
    <x v="162"/>
    <n v="29.438541476604023"/>
    <n v="7.3569122735534469"/>
    <n v="14.277111201618082"/>
    <n v="8.349157731403519"/>
    <n v="3.7333382331379958"/>
    <n v="2.7928521734181433"/>
    <n v="1.2075772952489305"/>
    <n v="26.431837733138533"/>
    <n v="96.786568099083851"/>
  </r>
  <r>
    <x v="163"/>
    <n v="29.368544634356532"/>
    <n v="7.2582882156869495"/>
    <n v="14.093732654800879"/>
    <n v="8.8197477450851629"/>
    <n v="3.6852496404540296"/>
    <n v="2.7956762805597859"/>
    <n v="1.2129937980771202"/>
    <n v="26.638893232608606"/>
    <n v="97.0791311111509"/>
  </r>
  <r>
    <x v="164"/>
    <n v="28.711104607312738"/>
    <n v="7.007293018840338"/>
    <n v="13.539071294445066"/>
    <n v="7.9558123940627956"/>
    <n v="3.7925738536675322"/>
    <n v="2.7887512463698596"/>
    <n v="1.1991582748770824"/>
    <n v="25.907619140777946"/>
    <n v="94.138645713191522"/>
  </r>
  <r>
    <x v="165"/>
    <n v="28.76207698166716"/>
    <n v="6.8271146148367601"/>
    <n v="13.516238536494336"/>
    <n v="8.2491315281791557"/>
    <n v="3.791993479029121"/>
    <n v="2.8708049893343697"/>
    <n v="1.1784469291025033"/>
    <n v="25.831310518370731"/>
    <n v="94.287904727892808"/>
  </r>
  <r>
    <x v="166"/>
    <n v="28.750479544337718"/>
    <n v="7.1913765816209727"/>
    <n v="13.162982681195301"/>
    <n v="6.5088330472193983"/>
    <n v="3.6609449666497764"/>
    <n v="2.6337033187140544"/>
    <n v="1.1968934734342567"/>
    <n v="25.003734327202945"/>
    <n v="91.406128760245295"/>
  </r>
  <r>
    <x v="167"/>
    <n v="27.536089335530352"/>
    <n v="6.9785315333400533"/>
    <n v="13.358009755941605"/>
    <n v="6.0317583753339452"/>
    <n v="3.4955723041043614"/>
    <n v="2.3341460908018541"/>
    <n v="1.2195298818308091"/>
    <n v="24.039723928415658"/>
    <n v="88.307790633673221"/>
  </r>
  <r>
    <x v="168"/>
    <n v="28.474962790838028"/>
    <n v="6.5637658159052901"/>
    <n v="14.568408708340904"/>
    <n v="7.93955599979481"/>
    <n v="3.6841745551218774"/>
    <n v="2.6268901449652384"/>
    <n v="1.223303551897118"/>
    <n v="26.375187810208246"/>
    <n v="94.703762084741555"/>
  </r>
  <r>
    <x v="169"/>
    <n v="29.607918495749125"/>
    <n v="6.6537654700747684"/>
    <n v="14.930798684552585"/>
    <n v="8.1693299262979284"/>
    <n v="3.6958151695545318"/>
    <n v="2.7900074873087286"/>
    <n v="1.2230350271311967"/>
    <n v="27.178749492180245"/>
    <n v="97.48099210083997"/>
  </r>
  <r>
    <x v="170"/>
    <n v="30.294049477009089"/>
    <n v="6.6956303402985089"/>
    <n v="14.805989650363227"/>
    <n v="8.3723742301693722"/>
    <n v="3.7005136737129676"/>
    <n v="2.844746308787792"/>
    <n v="1.1751466473695589"/>
    <n v="27.653705851712221"/>
    <n v="98.76655899832879"/>
  </r>
  <r>
    <x v="171"/>
    <n v="30.081240922178679"/>
    <n v="6.8534800605255626"/>
    <n v="14.093049213994345"/>
    <n v="7.5903288197314671"/>
    <n v="3.6848258716943376"/>
    <n v="2.9132539577426066"/>
    <n v="1.1771326942480522"/>
    <n v="27.188020140802895"/>
    <n v="96.84179316286739"/>
  </r>
  <r>
    <x v="172"/>
    <n v="30.319892086361836"/>
    <n v="6.999033382149678"/>
    <n v="13.161323181982015"/>
    <n v="7.596658925850531"/>
    <n v="3.6598815833992537"/>
    <n v="2.9522988497982325"/>
    <n v="1.2051944910967782"/>
    <n v="26.627645182952772"/>
    <n v="95.804810185539452"/>
  </r>
  <r>
    <x v="173"/>
    <n v="29.53897691704584"/>
    <n v="7.1455209225005136"/>
    <n v="12.743425634852905"/>
    <n v="6.2353652679796774"/>
    <n v="3.5724696537849692"/>
    <n v="2.6717881929262814"/>
    <n v="1.1970846712820356"/>
    <n v="25.362550576061196"/>
    <n v="91.784305885373001"/>
  </r>
  <r>
    <x v="174"/>
    <n v="27.614771014767442"/>
    <n v="7.0524887529989293"/>
    <n v="13.336686571110125"/>
    <n v="4.8396875675918638"/>
    <n v="3.5379889366838881"/>
    <n v="2.4765546288507987"/>
    <n v="1.1277562660359524"/>
    <n v="24.011428949992002"/>
    <n v="87.314516997776053"/>
  </r>
  <r>
    <x v="175"/>
    <n v="28.132400689953826"/>
    <n v="6.8627461470168214"/>
    <n v="14.585567926922492"/>
    <n v="7.5463580405560569"/>
    <n v="3.7083870811472606"/>
    <n v="2.8095737708225967"/>
    <n v="1.2917970846125479"/>
    <n v="26.362773770337263"/>
    <n v="94.554955896732594"/>
  </r>
  <r>
    <x v="176"/>
    <n v="27.763450119872239"/>
    <n v="7.0366547973640587"/>
    <n v="15.125519501114518"/>
    <n v="8.0448064607179219"/>
    <n v="3.7127920177470384"/>
    <n v="2.8548624704035168"/>
    <n v="1.3073647823486672"/>
    <n v="26.695780062981939"/>
    <n v="95.780410021682897"/>
  </r>
  <r>
    <x v="177"/>
    <n v="28.364707548676716"/>
    <n v="7.1797585014276226"/>
    <n v="15.386331538180498"/>
    <n v="7.6344095758210804"/>
    <n v="3.7325468872666989"/>
    <n v="2.9702799668461881"/>
    <n v="1.281040061790863"/>
    <n v="27.013097011007176"/>
    <n v="96.802271421081969"/>
  </r>
  <r>
    <x v="178"/>
    <n v="29.327004847681579"/>
    <n v="7.1028497901886212"/>
    <n v="15.373279106541785"/>
    <n v="7.4111483561054916"/>
    <n v="3.6981177963775509"/>
    <n v="3.096066704303897"/>
    <n v="1.2834416386521548"/>
    <n v="27.265825960950771"/>
    <n v="97.834565683708959"/>
  </r>
  <r>
    <x v="179"/>
    <n v="29.461231087384768"/>
    <n v="6.9613781498941698"/>
    <n v="14.856792222933969"/>
    <n v="7.2816495215917598"/>
    <n v="3.6574155573271616"/>
    <n v="3.0544704127521016"/>
    <n v="1.2481909312740902"/>
    <n v="26.762169962328915"/>
    <n v="96.57821987109358"/>
  </r>
  <r>
    <x v="180"/>
    <n v="29.207546209792906"/>
    <n v="6.862335402245753"/>
    <n v="14.214731520143413"/>
    <n v="6.1642866317773528"/>
    <n v="3.5914747104393752"/>
    <n v="2.7415895396455792"/>
    <n v="1.2119267996062761"/>
    <n v="25.831223030787182"/>
    <n v="93.160127650592912"/>
  </r>
  <r>
    <x v="181"/>
    <n v="28.216608972490921"/>
    <n v="6.7987037142200082"/>
    <n v="14.44587694039879"/>
    <n v="4.8425315047086599"/>
    <n v="3.479289608232278"/>
    <n v="2.6032274665022928"/>
    <n v="1.1279786949775463"/>
    <n v="24.722509172386637"/>
    <n v="89.573608716573602"/>
  </r>
  <r>
    <x v="182"/>
    <n v="27.602481232930266"/>
    <n v="6.8295782060006864"/>
    <n v="14.713513801013857"/>
    <n v="6.6758488968539149"/>
    <n v="3.552335944628203"/>
    <n v="2.8567422240596194"/>
    <n v="1.2312938318568158"/>
    <n v="25.896006235225197"/>
    <n v="92.634129137487889"/>
  </r>
  <r>
    <x v="183"/>
    <n v="27.90479514063918"/>
    <n v="7.050431889716009"/>
    <n v="15.323385995856404"/>
    <n v="7.0914865873261883"/>
    <n v="3.5574170118369399"/>
    <n v="2.9121464547505371"/>
    <n v="1.2606812746361069"/>
    <n v="26.499251634591381"/>
    <n v="94.873015284318797"/>
  </r>
  <r>
    <x v="184"/>
    <n v="28.808953285027215"/>
    <n v="7.0322808029516386"/>
    <n v="15.115541600738554"/>
    <n v="7.2726125876346295"/>
    <n v="3.6009604132223756"/>
    <n v="2.9404120893187833"/>
    <n v="1.2760313120927775"/>
    <n v="26.794500341537116"/>
    <n v="96.118229990849969"/>
  </r>
  <r>
    <x v="185"/>
    <n v="28.318987986831573"/>
    <n v="7.1026273465392729"/>
    <n v="13.995894858852704"/>
    <n v="7.231172487123585"/>
    <n v="3.6030211251337803"/>
    <n v="2.9280981407503042"/>
    <n v="1.2832142633722763"/>
    <n v="26.294627221620647"/>
    <n v="94.075416996741694"/>
  </r>
  <r>
    <x v="186"/>
    <n v="27.408076746536796"/>
    <n v="6.9144267939314537"/>
    <n v="14.041805335345046"/>
    <n v="7.0573949470826074"/>
    <n v="3.5729223939185402"/>
    <n v="2.844187610535645"/>
    <n v="1.241837872624219"/>
    <n v="25.503844472814862"/>
    <n v="91.921937307527116"/>
  </r>
  <r>
    <x v="187"/>
    <n v="26.459411754241636"/>
    <n v="6.686102546268053"/>
    <n v="13.763846503030532"/>
    <n v="5.8864656757903822"/>
    <n v="3.5128938167345494"/>
    <n v="2.5489626130718088"/>
    <n v="1.1127482481530491"/>
    <n v="24.258862318760144"/>
    <n v="87.573629526220586"/>
  </r>
  <r>
    <x v="188"/>
    <n v="26.165800045279422"/>
    <n v="6.4232081213344276"/>
    <n v="13.433804018611603"/>
    <n v="5.3591899574852295"/>
    <n v="3.4631756000453096"/>
    <n v="2.425502721268407"/>
    <n v="1.0463571498509794"/>
    <n v="23.624016480407107"/>
    <n v="85.282763976225539"/>
  </r>
  <r>
    <x v="189"/>
    <n v="27.801374327973008"/>
    <n v="6.1097902390318346"/>
    <n v="14.621661062834864"/>
    <n v="7.879580879355319"/>
    <n v="3.6238945503475049"/>
    <n v="2.796388218467893"/>
    <n v="1.2159562562381963"/>
    <n v="25.928221974119467"/>
    <n v="93.273922059046157"/>
  </r>
  <r>
    <x v="190"/>
    <n v="27.266804763020339"/>
    <n v="6.4143929906175803"/>
    <n v="15.190542795948309"/>
    <n v="7.9172431946052821"/>
    <n v="3.6136320079250543"/>
    <n v="2.8724627967513103"/>
    <n v="1.2716084071026339"/>
    <n v="26.109792368243586"/>
    <n v="93.934994390444032"/>
  </r>
  <r>
    <x v="191"/>
    <n v="26.836487589812286"/>
    <n v="6.3342310179428436"/>
    <n v="15.762068254800663"/>
    <n v="8.1152012832098155"/>
    <n v="3.6127201693697364"/>
    <n v="2.851049460672848"/>
    <n v="1.2450279375510402"/>
    <n v="26.185543422978334"/>
    <n v="94.223185971853027"/>
  </r>
  <r>
    <x v="192"/>
    <n v="27.451914877124029"/>
    <n v="6.376191224985007"/>
    <n v="15.560216284928917"/>
    <n v="8.4984425211701939"/>
    <n v="3.6053292936563595"/>
    <n v="2.8767954481289366"/>
    <n v="1.2733717266434466"/>
    <n v="26.573347489076518"/>
    <n v="95.517123103682749"/>
  </r>
  <r>
    <x v="193"/>
    <n v="27.290665934183124"/>
    <n v="6.3379110318818608"/>
    <n v="15.06058829427451"/>
    <n v="7.9744527832987195"/>
    <n v="3.5785360873578687"/>
    <n v="2.842474242586321"/>
    <n v="1.2899297203494671"/>
    <n v="25.796661808829814"/>
    <n v="93.466538547349984"/>
  </r>
  <r>
    <x v="194"/>
    <n v="26.967233793530642"/>
    <n v="6.6615266817706962"/>
    <n v="14.28705322250031"/>
    <n v="6.3872709668482202"/>
    <n v="3.5189712103973636"/>
    <n v="2.5994073672868754"/>
    <n v="1.2210563094891553"/>
    <n v="24.800253976165326"/>
    <n v="89.790211456770351"/>
  </r>
  <r>
    <x v="195"/>
    <n v="26.678636851806662"/>
    <n v="6.5858948395768042"/>
    <n v="14.024002461333833"/>
    <n v="5.8232055338699515"/>
    <n v="3.4668325220304403"/>
    <n v="2.489339379357419"/>
    <n v="1.1390027488570729"/>
    <n v="24.35730549000526"/>
    <n v="87.909352015363126"/>
  </r>
  <r>
    <x v="196"/>
    <n v="28.482249551360866"/>
    <n v="6.2881120389293246"/>
    <n v="15.452220606626193"/>
    <n v="8.1150323699668103"/>
    <n v="3.5864187348504677"/>
    <n v="2.6134264264622376"/>
    <n v="1.3251864630442587"/>
    <n v="26.645914535650469"/>
    <n v="95.790279647449708"/>
  </r>
  <r>
    <x v="197"/>
    <n v="28.750981434275488"/>
    <n v="6.4311725728547522"/>
    <n v="15.915831452141248"/>
    <n v="8.0406758110754026"/>
    <n v="3.575268976574169"/>
    <n v="2.9087394642472613"/>
    <n v="1.3379575896375666"/>
    <n v="27.102377266940181"/>
    <n v="97.335862334709134"/>
  </r>
  <r>
    <x v="198"/>
    <n v="29.063262198023331"/>
    <n v="6.4451808948842348"/>
    <n v="15.978915993044588"/>
    <n v="8.0233287350808986"/>
    <n v="3.5926090847196992"/>
    <n v="3.0185609362445733"/>
    <n v="1.3429033665907362"/>
    <n v="27.286664207081721"/>
    <n v="98.021596261404554"/>
  </r>
  <r>
    <x v="199"/>
    <n v="30.09507004997235"/>
    <n v="6.747826301196131"/>
    <n v="15.398452310055649"/>
    <n v="8.1198606241042892"/>
    <n v="3.5780049634385827"/>
    <n v="3.1202148306393305"/>
    <n v="1.3212051176647575"/>
    <n v="27.679358397685085"/>
    <n v="99.353718994575132"/>
  </r>
  <r>
    <x v="200"/>
    <n v="30.164727014532804"/>
    <n v="7.0489852605047316"/>
    <n v="15.264972325854977"/>
    <n v="8.0329043206164137"/>
    <n v="3.5590252786520762"/>
    <n v="3.0809102924576006"/>
    <n v="1.3177985292437953"/>
    <n v="27.410250951660107"/>
    <n v="99.182640024917632"/>
  </r>
  <r>
    <x v="201"/>
    <n v="29.419674806150489"/>
    <n v="7.2132829244417129"/>
    <n v="14.579168648656658"/>
    <n v="6.1690202491805159"/>
    <n v="3.5072827845553065"/>
    <n v="2.8229707669369022"/>
    <n v="1.1344553618245041"/>
    <n v="26.02830702500091"/>
    <n v="94.218753971132998"/>
  </r>
  <r>
    <x v="202"/>
    <n v="28.721646453617421"/>
    <n v="7.0933193071920169"/>
    <n v="14.406636179886371"/>
    <n v="5.5261178475416148"/>
    <n v="3.4686846302476089"/>
    <n v="2.6921191527050494"/>
    <n v="1.0449276670631391"/>
    <n v="25.420248294601738"/>
    <n v="91.719507287484419"/>
  </r>
  <r>
    <x v="203"/>
    <n v="30.323347967405311"/>
    <n v="6.9308097522989298"/>
    <n v="15.135592840648473"/>
    <n v="7.6719532023852013"/>
    <n v="3.6056594811725535"/>
    <n v="3.0374360451880134"/>
    <n v="1.2775925930337855"/>
    <n v="27.552173519372872"/>
    <n v="98.822153662110466"/>
  </r>
  <r>
    <x v="204"/>
    <n v="30.689628710697615"/>
    <n v="7.228149996504782"/>
    <n v="14.814366767838781"/>
    <n v="8.3509829586066111"/>
    <n v="3.6125849626370452"/>
    <n v="3.113583126514532"/>
    <n v="1.3540116890579359"/>
    <n v="28.022949303334212"/>
    <n v="100.44807980763797"/>
  </r>
  <r>
    <x v="205"/>
    <n v="32.001840066533219"/>
    <n v="7.3959463547601416"/>
    <n v="14.719676979159985"/>
    <n v="8.6340535028515504"/>
    <n v="3.6216020227705812"/>
    <n v="3.1962862518790827"/>
    <n v="1.3686391945286498"/>
    <n v="28.734253433417514"/>
    <n v="102.9356673273989"/>
  </r>
  <r>
    <x v="206"/>
    <n v="32.104021806666182"/>
    <n v="7.1412551332710059"/>
    <n v="14.301176124161874"/>
    <n v="8.4978213488029599"/>
    <n v="3.595673149485334"/>
    <n v="3.2803292181984891"/>
    <n v="1.350062951643721"/>
    <n v="28.499787508312146"/>
    <n v="102.06008007494427"/>
  </r>
  <r>
    <x v="207"/>
    <n v="32.320949525301103"/>
    <n v="6.6568538466266123"/>
    <n v="14.02016663110239"/>
    <n v="7.8978524837274211"/>
    <n v="3.5579451968936469"/>
    <n v="3.2763477764693074"/>
    <n v="1.3123791084737151"/>
    <n v="27.708654672399259"/>
    <n v="100.05451470559284"/>
  </r>
  <r>
    <x v="208"/>
    <n v="31.540770714717858"/>
    <n v="6.3572209507800066"/>
    <n v="13.645728069115995"/>
    <n v="6.3329396076961766"/>
    <n v="3.5009158898976604"/>
    <n v="2.9496922679975817"/>
    <n v="1.2584338069936056"/>
    <n v="26.366805316369806"/>
    <n v="95.294345500365196"/>
  </r>
  <r>
    <x v="209"/>
    <n v="31.181036896324425"/>
    <n v="6.0039578377470439"/>
    <n v="13.613725490827113"/>
    <n v="5.7398462880821253"/>
    <n v="3.4848010505395584"/>
    <n v="2.8112437803821262"/>
    <n v="1.1664335222773337"/>
    <n v="25.822630512486963"/>
    <n v="93.183582991275046"/>
  </r>
  <r>
    <x v="210"/>
    <n v="31.991643147943975"/>
    <n v="5.8148957468774993"/>
    <n v="15.492787554464662"/>
    <n v="7.9246295975121939"/>
    <n v="3.6881637825365763"/>
    <n v="3.3518184254619352"/>
    <n v="1.3438910681242504"/>
    <n v="28.045113779137743"/>
    <n v="100.94864991340567"/>
  </r>
  <r>
    <x v="211"/>
    <n v="32.118036078151064"/>
    <n v="6.0948245149206333"/>
    <n v="15.799737488179497"/>
    <n v="7.8290179478241102"/>
    <n v="3.7180695064720983"/>
    <n v="3.4838474457220938"/>
    <n v="1.4043798283645355"/>
    <n v="28.371363148253185"/>
    <n v="102.08694486928253"/>
  </r>
  <r>
    <x v="212"/>
    <n v="31.993792486902127"/>
    <n v="6.364165991438159"/>
    <n v="15.422355536903154"/>
    <n v="7.8579498263562604"/>
    <n v="3.7547643282731542"/>
    <n v="3.5534882199636404"/>
    <n v="1.400747078015729"/>
    <n v="28.310805726840705"/>
    <n v="101.92560019151458"/>
  </r>
  <r>
    <x v="213"/>
    <n v="30.943753449747792"/>
    <n v="6.4625690338267701"/>
    <n v="15.125822750311345"/>
    <n v="8.3360116840067509"/>
    <n v="3.6775784270964431"/>
    <n v="3.4317302136734389"/>
    <n v="1.3417148464909561"/>
    <n v="27.973519650385246"/>
    <n v="100.59710031534433"/>
  </r>
  <r>
    <x v="214"/>
    <n v="29.343183956080512"/>
    <n v="6.4366069674285251"/>
    <n v="14.575271103511396"/>
    <n v="8.0559761694212551"/>
    <n v="3.6348300807397567"/>
    <n v="3.4530433872163737"/>
    <n v="1.3437021817083756"/>
    <n v="26.775248887895923"/>
    <n v="96.928749393798398"/>
  </r>
  <r>
    <x v="215"/>
    <n v="28.750807646035874"/>
    <n v="6.2963318733501561"/>
    <n v="14.200405429824199"/>
    <n v="6.8473908162747952"/>
    <n v="3.5972137804145561"/>
    <n v="3.1040490120798609"/>
    <n v="1.2924098893905951"/>
    <n v="25.68688443480249"/>
    <n v="93.134412147038802"/>
  </r>
  <r>
    <x v="216"/>
    <n v="28.377262691911689"/>
    <n v="6.166825544776775"/>
    <n v="14.145398652542159"/>
    <n v="5.9775604379882905"/>
    <n v="3.5834562399603711"/>
    <n v="2.9104967882866437"/>
    <n v="1.1037704611518744"/>
    <n v="25.080486818506305"/>
    <n v="90.692543165394511"/>
  </r>
  <r>
    <x v="217"/>
    <n v="29.576762611647759"/>
    <n v="6.1117869977790082"/>
    <n v="15.621499821713739"/>
    <n v="7.7665914821389821"/>
    <n v="3.7202655452173796"/>
    <n v="3.3273495178976207"/>
    <n v="1.2359256356370998"/>
    <n v="27.168595632831487"/>
    <n v="97.790344065472752"/>
  </r>
  <r>
    <x v="218"/>
    <n v="30.767079543820106"/>
    <n v="6.358301541782053"/>
    <n v="16.042258380434994"/>
    <n v="7.853206449855227"/>
    <n v="3.7065467182658391"/>
    <n v="3.449389189127138"/>
    <n v="1.2738676056616856"/>
    <n v="27.925506012299969"/>
    <n v="100.6215498719816"/>
  </r>
  <r>
    <x v="219"/>
    <n v="30.587700581460879"/>
    <n v="6.1750857009050151"/>
    <n v="15.836971920614873"/>
    <n v="7.7669870217980339"/>
    <n v="3.660113993777208"/>
    <n v="3.4360312766869594"/>
    <n v="1.3232756937854557"/>
    <n v="27.697569567629177"/>
    <n v="99.742720523507728"/>
  </r>
  <r>
    <x v="220"/>
    <n v="30.779824299144099"/>
    <n v="5.9603969859609229"/>
    <n v="15.359186500475534"/>
    <n v="7.2968907187916816"/>
    <n v="3.6297243333562244"/>
    <n v="3.4223149090992067"/>
    <n v="1.3737879376164353"/>
    <n v="27.420037342573167"/>
    <n v="98.520729034533446"/>
  </r>
  <r>
    <x v="221"/>
    <n v="30.506046349030342"/>
    <n v="6.1327517572312722"/>
    <n v="14.887288520064352"/>
    <n v="7.1504317813365503"/>
    <n v="3.6183453161934178"/>
    <n v="3.3308195404854133"/>
    <n v="1.3241373965493086"/>
    <n v="26.864929609411785"/>
    <n v="97.095657981183564"/>
  </r>
  <r>
    <x v="222"/>
    <n v="28.417297693869656"/>
    <n v="5.998181140433366"/>
    <n v="13.829437107926392"/>
    <n v="5.1078416720774129"/>
    <n v="3.5965495480031788"/>
    <n v="2.966448030257383"/>
    <n v="1.2763687788283771"/>
    <n v="24.656599724769851"/>
    <n v="89.172265601056296"/>
  </r>
  <r>
    <x v="223"/>
    <n v="26.340388751514521"/>
    <n v="5.9478945365607876"/>
    <n v="13.446941315402672"/>
    <n v="4.865618927857736"/>
    <n v="3.5669420724697596"/>
    <n v="2.7793764307291431"/>
    <n v="1.1668751312022143"/>
    <n v="23.512121470250364"/>
    <n v="84.960783899957605"/>
  </r>
  <r>
    <x v="224"/>
    <n v="27.938957258902271"/>
    <n v="6.058647496817426"/>
    <n v="15.583507841892253"/>
    <n v="7.6564434591160992"/>
    <n v="3.7139282545757335"/>
    <n v="2.8048219915912314"/>
    <n v="1.3098281093024302"/>
    <n v="26.289299803382075"/>
    <n v="94.609443257028616"/>
  </r>
  <r>
    <x v="225"/>
    <n v="29.561064177544367"/>
    <n v="6.4922783745832575"/>
    <n v="16.189773705539267"/>
    <n v="7.6131983072073233"/>
    <n v="3.6906373667757659"/>
    <n v="2.8880225456930231"/>
    <n v="1.3071837690404522"/>
    <n v="27.332083044953283"/>
    <n v="98.314314068572926"/>
  </r>
  <r>
    <x v="226"/>
    <n v="30.671480940216551"/>
    <n v="6.4281281431079353"/>
    <n v="16.000977462583805"/>
    <n v="7.3865172414387015"/>
    <n v="3.6648488933470027"/>
    <n v="2.8563486915640866"/>
    <n v="1.3176823171345697"/>
    <n v="27.591598558930912"/>
    <n v="99.167481297814973"/>
  </r>
  <r>
    <x v="227"/>
    <n v="29.631649938960162"/>
    <n v="6.2432920947173143"/>
    <n v="15.505005215261576"/>
    <n v="6.198760541894706"/>
    <n v="3.6452589328231495"/>
    <n v="2.7558397044809495"/>
    <n v="1.3307889475476187"/>
    <n v="26.466520057819533"/>
    <n v="95.049022196957452"/>
  </r>
  <r>
    <x v="228"/>
    <n v="29.247353317758666"/>
    <n v="5.6222790993227072"/>
    <n v="14.767502887699926"/>
    <n v="6.4761201519230589"/>
    <n v="3.6242154583860433"/>
    <n v="2.8262684029215319"/>
    <n v="1.3261330615599685"/>
    <n v="25.567466712250223"/>
    <n v="92.759956352266599"/>
  </r>
  <r>
    <x v="229"/>
    <n v="29.115325675607334"/>
    <n v="5.8558466832652849"/>
    <n v="13.974503547223774"/>
    <n v="5.1081113861520118"/>
    <n v="3.5830016626869208"/>
    <n v="2.7932655664204256"/>
    <n v="1.308449528387251"/>
    <n v="24.740598381057008"/>
    <n v="89.813522428194148"/>
  </r>
  <r>
    <x v="230"/>
    <n v="28.590037228834625"/>
    <n v="5.8179821513950607"/>
    <n v="13.906467714104046"/>
    <n v="5.0703427478725045"/>
    <n v="3.5257462102581574"/>
    <n v="2.7853073523894869"/>
    <n v="1.2483909396438229"/>
    <n v="24.595402881827919"/>
    <n v="88.892182084221858"/>
  </r>
  <r>
    <x v="231"/>
    <n v="30.155279196620111"/>
    <n v="5.855602024275175"/>
    <n v="15.820691911408083"/>
    <n v="6.9730924438865669"/>
    <n v="3.6706531684730712"/>
    <n v="3.1657104936381186"/>
    <n v="1.3816066325163789"/>
    <n v="27.112821383205556"/>
    <n v="97.416217691812264"/>
  </r>
  <r>
    <x v="232"/>
    <n v="30.270361993507187"/>
    <n v="6.2768282795788162"/>
    <n v="15.961449240592886"/>
    <n v="7.7443159835768887"/>
    <n v="3.6950502887970176"/>
    <n v="3.1917215143251494"/>
    <n v="1.4002414858022294"/>
    <n v="27.664904850167499"/>
    <n v="99.486858923632965"/>
  </r>
  <r>
    <x v="233"/>
    <n v="30.883035399948223"/>
    <n v="6.4160262445108067"/>
    <n v="15.888544113252502"/>
    <n v="7.64276348829579"/>
    <n v="3.7199963604006379"/>
    <n v="3.1926334312450826"/>
    <n v="1.3827455666251951"/>
    <n v="27.850602853628008"/>
    <n v="100.23081770387751"/>
  </r>
  <r>
    <x v="234"/>
    <n v="31.06905046167649"/>
    <n v="6.3235663227675385"/>
    <n v="15.483578863996213"/>
    <n v="7.242182487091271"/>
    <n v="3.6911270726113274"/>
    <n v="3.2004328270558613"/>
    <n v="1.4167751721172692"/>
    <n v="27.661408004430008"/>
    <n v="99.357857558769169"/>
  </r>
  <r>
    <x v="235"/>
    <n v="31.677250236955366"/>
    <n v="6.4314458559354266"/>
    <n v="14.190564934077745"/>
    <n v="7.1781911416897781"/>
    <n v="3.676165545661898"/>
    <n v="3.0820227345715643"/>
    <n v="1.4119022087495214"/>
    <n v="27.097526222067753"/>
    <n v="98.035360131923497"/>
  </r>
  <r>
    <x v="236"/>
    <n v="31.09672493683712"/>
    <n v="6.4793047548438745"/>
    <n v="12.887053948870658"/>
    <n v="6.2728471039749705"/>
    <n v="3.622378735150293"/>
    <n v="2.6775287010364646"/>
    <n v="1.220202941016473"/>
    <n v="25.733727480048508"/>
    <n v="93.31008843466546"/>
  </r>
  <r>
    <x v="237"/>
    <n v="29.290632945728316"/>
    <n v="6.1911994762767497"/>
    <n v="12.344627209511543"/>
    <n v="5.8665648389925398"/>
    <n v="3.608394679867585"/>
    <n v="2.4923965194628099"/>
    <n v="1.1103758280253735"/>
    <n v="24.539531135791812"/>
    <n v="88.775771670890308"/>
  </r>
  <r>
    <x v="238"/>
    <n v="30.464049692728992"/>
    <n v="6.2374381217069885"/>
    <n v="14.018883510105525"/>
    <n v="8.2653105162066289"/>
    <n v="3.7430348686300534"/>
    <n v="2.8368095067632337"/>
    <n v="1.3300751473142194"/>
    <n v="26.941534814482647"/>
    <n v="97.108367051446066"/>
  </r>
  <r>
    <x v="239"/>
    <n v="31.301551525230046"/>
    <n v="6.4496698065921088"/>
    <n v="14.386307816366644"/>
    <n v="8.831979751567216"/>
    <n v="3.7513751858570221"/>
    <n v="2.9637318675514641"/>
    <n v="1.3336802644553301"/>
    <n v="27.741194416846739"/>
    <n v="100.00310318024867"/>
  </r>
  <r>
    <x v="240"/>
    <n v="30.295757564216675"/>
    <n v="6.6979715670630169"/>
    <n v="14.771935836324044"/>
    <n v="8.792487287956499"/>
    <n v="3.7977768940363767"/>
    <n v="3.0003025605334832"/>
    <n v="1.3569204101703367"/>
    <n v="27.586265802876376"/>
    <n v="99.574428410593825"/>
  </r>
  <r>
    <x v="241"/>
    <n v="29.018899788598226"/>
    <n v="6.9490042854817062"/>
    <n v="14.257566836512217"/>
    <n v="8.5295360047961246"/>
    <n v="3.741351344908991"/>
    <n v="3.0694413251655042"/>
    <n v="1.3888060188671423"/>
    <n v="26.976543221263022"/>
    <n v="97.204274875778651"/>
  </r>
  <r>
    <x v="242"/>
    <n v="29.05829298343064"/>
    <n v="7.0813693073193109"/>
    <n v="13.88084709289784"/>
    <n v="8.109037387129753"/>
    <n v="3.6916820888037352"/>
    <n v="2.9716584895316935"/>
    <n v="1.3877414946429756"/>
    <n v="26.457303134801929"/>
    <n v="95.92637511704352"/>
  </r>
  <r>
    <x v="243"/>
    <n v="27.910901038233579"/>
    <n v="7.018374747286245"/>
    <n v="13.038467183985015"/>
    <n v="6.4784475673224957"/>
    <n v="3.6520508985978095"/>
    <n v="2.606368323989992"/>
    <n v="1.2903503711091022"/>
    <n v="24.910352108398918"/>
    <n v="90.225122780128487"/>
  </r>
  <r>
    <x v="244"/>
    <n v="27.968012535581263"/>
    <n v="6.8907783841262109"/>
    <n v="13.067454793918149"/>
    <n v="5.8469355114870618"/>
    <n v="3.6379158580372111"/>
    <n v="2.6636405814944095"/>
    <n v="1.1729123213093617"/>
    <n v="24.815818880249669"/>
    <n v="89.389384073894092"/>
  </r>
  <r>
    <x v="245"/>
    <n v="29.006316810151574"/>
    <n v="6.4775509728298433"/>
    <n v="14.270120947959926"/>
    <n v="8.0034063647454357"/>
    <n v="3.7498535877186425"/>
    <n v="3.144344469854655"/>
    <n v="1.2716430290318224"/>
    <n v="26.653402985080039"/>
    <n v="95.846231446936784"/>
  </r>
  <r>
    <x v="246"/>
    <n v="29.30862254053908"/>
    <n v="6.4651187938769796"/>
    <n v="15.147057836158636"/>
    <n v="7.9371218352204922"/>
    <n v="3.7617827645971413"/>
    <n v="3.2615563772689264"/>
    <n v="1.2932496202960602"/>
    <n v="27.172843213713328"/>
    <n v="97.562151469019966"/>
  </r>
  <r>
    <x v="247"/>
    <n v="29.21424551390071"/>
    <n v="6.5936515315324202"/>
    <n v="15.76225761277585"/>
    <n v="7.4844841208831934"/>
    <n v="3.7788461821738815"/>
    <n v="3.1994432894434914"/>
    <n v="1.3148851176171106"/>
    <n v="27.21027073983003"/>
    <n v="97.780675724170024"/>
  </r>
  <r>
    <x v="248"/>
    <n v="29.858301156670851"/>
    <n v="6.530765096031601"/>
    <n v="15.20357770793996"/>
    <n v="7.4230305387171338"/>
    <n v="3.7729152173580176"/>
    <n v="3.2104537962773412"/>
    <n v="1.3486072645384461"/>
    <n v="27.20097938163725"/>
    <n v="97.800828837043966"/>
  </r>
  <r>
    <x v="249"/>
    <n v="30.538138002198291"/>
    <n v="6.463657990931388"/>
    <n v="14.55889272554713"/>
    <n v="7.3864600937145113"/>
    <n v="3.7153681221168138"/>
    <n v="3.3064871141352703"/>
    <n v="1.3691403903951702"/>
    <n v="26.89499240014327"/>
    <n v="97.484304508635518"/>
  </r>
  <r>
    <x v="250"/>
    <n v="30.18800515487052"/>
    <n v="6.4138875892206419"/>
    <n v="13.571037433543729"/>
    <n v="7.0525108875447513"/>
    <n v="3.6940680229091143"/>
    <n v="3.0599348454305972"/>
    <n v="1.2822891588311696"/>
    <n v="26.046299948406251"/>
    <n v="94.590590561157811"/>
  </r>
  <r>
    <x v="251"/>
    <n v="30.546361209202271"/>
    <n v="6.2476989006455064"/>
    <n v="12.926728121888001"/>
    <n v="6.9318908378179485"/>
    <n v="3.6504111119166964"/>
    <n v="3.0024505575335803"/>
    <n v="1.1799018671586616"/>
    <n v="25.889090293289698"/>
    <n v="93.672186758217961"/>
  </r>
  <r>
    <x v="252"/>
    <n v="31.409006460107214"/>
    <n v="6.082540876697057"/>
    <n v="14.500514341932384"/>
    <n v="8.97055829603819"/>
    <n v="3.7581456775567901"/>
    <n v="3.4466082601803896"/>
    <n v="1.3324034375388718"/>
    <n v="28.010067773950222"/>
    <n v="100.7103576383262"/>
  </r>
  <r>
    <x v="253"/>
    <n v="31.249552302687867"/>
    <n v="6.3835075511937207"/>
    <n v="15.087389504076276"/>
    <n v="8.0051390184235469"/>
    <n v="3.7507978849918766"/>
    <n v="3.6102931273053889"/>
    <n v="1.3250903031167998"/>
    <n v="27.945439956174347"/>
    <n v="100.52902478510116"/>
  </r>
  <r>
    <x v="254"/>
    <n v="30.329937384470291"/>
    <n v="6.6090114039951606"/>
    <n v="15.414238389159976"/>
    <n v="7.4067803862718984"/>
    <n v="3.7684521929683052"/>
    <n v="3.5800360275312051"/>
    <n v="1.3121427185634864"/>
    <n v="27.55823711426919"/>
    <n v="99.176124499016865"/>
  </r>
  <r>
    <x v="255"/>
    <n v="30.627364271925231"/>
    <n v="6.6675452871446215"/>
    <n v="15.289085777206363"/>
    <n v="7.5830886186354638"/>
    <n v="3.7475027860706791"/>
    <n v="3.1975308634230664"/>
    <n v="1.3691069987327034"/>
    <n v="27.700526673642383"/>
    <n v="99.40936097351387"/>
  </r>
  <r>
    <x v="256"/>
    <n v="27.188928454301664"/>
    <n v="6.4745229552795722"/>
    <n v="14.472452139938198"/>
    <n v="7.5456760637293323"/>
    <n v="3.730810363071603"/>
    <n v="3.0263948545162287"/>
    <n v="1.3619769933510248"/>
    <n v="25.599711046544684"/>
    <n v="92.642756325989978"/>
  </r>
  <r>
    <x v="257"/>
    <n v="28.429272908598758"/>
    <n v="6.4049700477556835"/>
    <n v="13.330525272892071"/>
    <n v="6.6088637815070319"/>
    <n v="3.7347402123245081"/>
    <n v="2.7316410908066833"/>
    <n v="1.3153973572565274"/>
    <n v="24.97326417159212"/>
    <n v="90.815957887203268"/>
  </r>
  <r>
    <x v="258"/>
    <n v="28.67234544532614"/>
    <n v="6.4163192156632425"/>
    <n v="13.286345007985691"/>
    <n v="5.4046944445204659"/>
    <n v="3.7606286090290162"/>
    <n v="2.6904171692855772"/>
    <n v="1.208374710352389"/>
    <n v="24.616519490784231"/>
    <n v="89.348399588071544"/>
  </r>
  <r>
    <x v="259"/>
    <n v="28.923446497330357"/>
    <n v="6.3166258949413594"/>
    <n v="14.963637161820973"/>
    <n v="8.6651130184558998"/>
    <n v="3.9179768511408128"/>
    <n v="2.9031411994763592"/>
    <n v="1.3515921726160287"/>
    <n v="26.896053518370984"/>
    <n v="97.155547745417252"/>
  </r>
  <r>
    <x v="260"/>
    <n v="28.534893636340044"/>
    <n v="6.4962852498638934"/>
    <n v="14.832621565482023"/>
    <n v="7.9880430300730891"/>
    <n v="3.9294781382538524"/>
    <n v="3.1189919971272335"/>
    <n v="1.3447050084203027"/>
    <n v="26.557791427696124"/>
    <n v="96.001906266029366"/>
  </r>
  <r>
    <x v="261"/>
    <n v="27.945725710824675"/>
    <n v="6.6245296658405106"/>
    <n v="14.633264461548933"/>
    <n v="8.4919536270015747"/>
    <n v="3.9652746385644009"/>
    <n v="3.0672932467788003"/>
    <n v="1.3459352691784672"/>
    <n v="26.364960217501689"/>
    <n v="95.627212360632257"/>
  </r>
  <r>
    <x v="262"/>
    <n v="28.387837754580953"/>
    <n v="6.5758886973811581"/>
    <n v="14.125518747902902"/>
    <n v="9.4243400952771914"/>
    <n v="3.9837740314260537"/>
    <n v="2.8723049833087813"/>
    <n v="1.3599557483168008"/>
    <n v="26.59213825605487"/>
    <n v="96.540116314008074"/>
  </r>
  <r>
    <x v="263"/>
    <n v="28.464226307725824"/>
    <n v="6.5894680054648802"/>
    <n v="13.461104399500195"/>
    <n v="8.8596967691286252"/>
    <n v="4.0203919561834649"/>
    <n v="2.8587217124668647"/>
    <n v="1.3185158307239198"/>
    <n v="25.933598506155843"/>
    <n v="94.729546729706357"/>
  </r>
  <r>
    <x v="264"/>
    <n v="27.56837969009699"/>
    <n v="6.6924764019377436"/>
    <n v="12.599062480649648"/>
    <n v="6.7973628975541818"/>
    <n v="4.0570449732427551"/>
    <n v="2.6768827213293616"/>
    <n v="1.285457511605375"/>
    <n v="24.582363624368"/>
    <n v="89.536777798327861"/>
  </r>
  <r>
    <x v="265"/>
    <n v="26.585774659592865"/>
    <n v="6.6719105971610073"/>
    <n v="12.970022365668646"/>
    <n v="6.2942693903196467"/>
    <n v="4.0642524184846502"/>
    <n v="2.5577775117184776"/>
    <n v="1.2223462645644532"/>
    <n v="24.29744948240042"/>
    <n v="87.941490769149198"/>
  </r>
  <r>
    <x v="266"/>
    <n v="27.806745451862387"/>
    <n v="6.3000064541816823"/>
    <n v="14.737351559519837"/>
    <n v="9.0457386137693661"/>
    <n v="4.2545965018044463"/>
    <n v="2.8296307377839462"/>
    <n v="1.339376347036358"/>
    <n v="26.702286309811441"/>
    <n v="96.222212782376488"/>
  </r>
  <r>
    <x v="267"/>
    <n v="28.241080579752538"/>
    <n v="6.615524981295775"/>
    <n v="14.422242727699267"/>
    <n v="9.2293376453448772"/>
    <n v="4.2870413739350317"/>
    <n v="2.97896961199385"/>
    <n v="1.3228954085204678"/>
    <n v="26.93077460776685"/>
    <n v="97.197767074278303"/>
  </r>
  <r>
    <x v="268"/>
    <n v="27.916148209191462"/>
    <n v="6.5838753629753848"/>
    <n v="14.48784093384395"/>
    <n v="9.3476931355165203"/>
    <n v="4.2950100335678778"/>
    <n v="2.9006325879310553"/>
    <n v="1.3149137838274565"/>
    <n v="26.818892048010742"/>
    <n v="96.85731057462236"/>
  </r>
  <r>
    <x v="269"/>
    <n v="27.642042969420881"/>
    <n v="6.3503332678447029"/>
    <n v="14.325446641895057"/>
    <n v="8.5303914848633671"/>
    <n v="4.2377918151905538"/>
    <n v="2.9223491946923752"/>
    <n v="1.3185493479852659"/>
    <n v="26.290427580253041"/>
    <n v="94.82356977093221"/>
  </r>
  <r>
    <x v="270"/>
    <n v="27.803143499097345"/>
    <n v="6.1695432743754086"/>
    <n v="13.479420470531474"/>
    <n v="7.9947306368885682"/>
    <n v="4.1847990179029964"/>
    <n v="2.9808833300405118"/>
    <n v="1.3166895551258746"/>
    <n v="25.453349375054728"/>
    <n v="92.5948711165085"/>
  </r>
  <r>
    <x v="271"/>
    <n v="27.082947620730117"/>
    <n v="5.9801349716691687"/>
    <n v="12.983533499313276"/>
    <n v="5.9186592463791436"/>
    <n v="4.1385006196237235"/>
    <n v="2.793662194913956"/>
    <n v="1.298320564788366"/>
    <n v="23.953954840887718"/>
    <n v="87.415805764990935"/>
  </r>
  <r>
    <x v="272"/>
    <n v="27.036208191814424"/>
    <n v="5.7222359330126666"/>
    <n v="12.52203994787604"/>
    <n v="5.4673291236344941"/>
    <n v="4.0848433688640879"/>
    <n v="2.6604745993055952"/>
    <n v="1.2304194571672797"/>
    <n v="23.555080513341515"/>
    <n v="85.548721291511498"/>
  </r>
  <r>
    <x v="273"/>
    <n v="25.254938144773192"/>
    <n v="5.3668099663397779"/>
    <n v="14.204172876834553"/>
    <n v="7.47631506439253"/>
    <n v="4.1651083674990108"/>
    <n v="3.0223277093786791"/>
    <n v="1.3565809697549214"/>
    <n v="24.638216489572557"/>
    <n v="88.674238039692511"/>
  </r>
  <r>
    <x v="274"/>
    <n v="23.133797620164863"/>
    <n v="5.6356398002335535"/>
    <n v="15.351054793715093"/>
    <n v="7.9677468421528914"/>
    <n v="4.0582604007467005"/>
    <n v="3.1432699684297667"/>
    <n v="1.3103445874296189"/>
    <n v="24.627631341350021"/>
    <n v="88.37242513618834"/>
  </r>
  <r>
    <x v="275"/>
    <n v="24.07055691457645"/>
    <n v="5.8268472815976491"/>
    <n v="15.916567017157"/>
    <n v="8.2804396728102727"/>
    <n v="4.0767136033949152"/>
    <n v="3.1568789014569441"/>
    <n v="1.2971535541292856"/>
    <n v="25.21566741721664"/>
    <n v="90.994233644913535"/>
  </r>
  <r>
    <x v="276"/>
    <n v="25.444694655333748"/>
    <n v="5.7932213452225811"/>
    <n v="15.158222735100896"/>
    <n v="8.6777638389796401"/>
    <n v="4.0040359730371273"/>
    <n v="3.1411878027527544"/>
    <n v="1.3326406578724648"/>
    <n v="25.478752356189936"/>
    <n v="92.210238006193066"/>
  </r>
  <r>
    <x v="277"/>
    <n v="26.878618084919243"/>
    <n v="6.1961531332339597"/>
    <n v="14.133251251471933"/>
    <n v="8.6068992598622547"/>
    <n v="3.9996564148471783"/>
    <n v="3.0848835879543106"/>
    <n v="1.3301541648166157"/>
    <n v="25.391577445387405"/>
    <n v="92.803428742093132"/>
  </r>
  <r>
    <x v="278"/>
    <n v="27.677141668823783"/>
    <n v="6.3526529118005319"/>
    <n v="12.660555210769546"/>
    <n v="7.5692110401022692"/>
    <n v="3.9996094945435519"/>
    <n v="2.6939211292970877"/>
    <n v="1.3130327664911798"/>
    <n v="24.630050633848175"/>
    <n v="90.115556942884851"/>
  </r>
  <r>
    <x v="279"/>
    <n v="27.917191938964997"/>
    <n v="6.3940868379258768"/>
    <n v="12.392339295488444"/>
    <n v="6.9743073168799032"/>
    <n v="4.0412511499515844"/>
    <n v="2.542761960249293"/>
    <n v="1.2411830717059802"/>
    <n v="24.376821747972173"/>
    <n v="89.101409603296901"/>
  </r>
  <r>
    <x v="280"/>
    <n v="27.51867640192869"/>
    <n v="6.2861000387413259"/>
    <n v="13.881776969459271"/>
    <n v="9.7109934053955023"/>
    <n v="4.2288652097916444"/>
    <n v="2.8716604150887259"/>
    <n v="1.3650133852197965"/>
    <n v="26.201119623457242"/>
    <n v="95.220056118625095"/>
  </r>
  <r>
    <x v="281"/>
    <n v="27.831488669276681"/>
    <n v="6.303119323325741"/>
    <n v="13.473130666017157"/>
    <n v="8.5661313658202047"/>
    <n v="4.2743302560295344"/>
    <n v="2.9856470801810193"/>
    <n v="1.3733106027785369"/>
    <n v="25.945247008449133"/>
    <n v="93.865579826700085"/>
  </r>
  <r>
    <x v="282"/>
    <n v="27.741067815050343"/>
    <n v="5.9245167618886478"/>
    <n v="13.321852860708789"/>
    <n v="8.4035266713072883"/>
    <n v="4.312826163892951"/>
    <n v="2.8021302416862288"/>
    <n v="1.3954713155825338"/>
    <n v="25.601116311428814"/>
    <n v="92.618225602909007"/>
  </r>
  <r>
    <x v="283"/>
    <n v="28.651860070877444"/>
    <n v="6.230853365283477"/>
    <n v="13.427784631329054"/>
    <n v="7.8269537551181729"/>
    <n v="4.2536170408665352"/>
    <n v="2.8189892051987653"/>
    <n v="1.3998047179485458"/>
    <n v="25.893786044654721"/>
    <n v="93.659802254407538"/>
  </r>
  <r>
    <x v="284"/>
    <n v="29.689432833162858"/>
    <n v="6.5339868359685722"/>
    <n v="12.694701696603985"/>
    <n v="7.0199576182421959"/>
    <n v="4.1797413878416751"/>
    <n v="2.9049386041661127"/>
    <n v="1.3828085478932945"/>
    <n v="25.524301482861837"/>
    <n v="93.111300175425029"/>
  </r>
  <r>
    <x v="285"/>
    <n v="28.854612417058856"/>
    <n v="6.6303012345339667"/>
    <n v="11.932847712601388"/>
    <n v="6.110570256180532"/>
    <n v="4.1455840841481955"/>
    <n v="2.5091329560966571"/>
    <n v="1.2670083197741338"/>
    <n v="24.356663233766223"/>
    <n v="88.966498687355696"/>
  </r>
  <r>
    <x v="286"/>
    <n v="27.981539754916117"/>
    <n v="6.6149069770868554"/>
    <n v="11.793361177649327"/>
    <n v="5.8090081546092858"/>
    <n v="4.0817509327832262"/>
    <n v="2.3407653017606997"/>
    <n v="1.1359279072734974"/>
    <n v="23.986592153885283"/>
    <n v="86.95137758742932"/>
  </r>
  <r>
    <x v="287"/>
    <n v="27.67372503396275"/>
    <n v="6.5144059810538906"/>
    <n v="13.51383003681191"/>
    <n v="8.6820986973433492"/>
    <n v="4.1586230532850701"/>
    <n v="2.6429921076157132"/>
    <n v="1.3236005022425874"/>
    <n v="26.03225847008504"/>
    <n v="93.700461550042561"/>
  </r>
  <r>
    <x v="288"/>
    <n v="28.725047987693021"/>
    <n v="6.7406818403304003"/>
    <n v="13.580756945559997"/>
    <n v="8.8595935136939623"/>
    <n v="4.2045559658994058"/>
    <n v="2.8222898733566368"/>
    <n v="1.38250690496346"/>
    <n v="26.646667381809845"/>
    <n v="96.0929303928731"/>
  </r>
  <r>
    <x v="289"/>
    <n v="29.765379960825918"/>
    <n v="6.8801024250345169"/>
    <n v="13.824813531495785"/>
    <n v="8.7533695190579017"/>
    <n v="4.2805466518652722"/>
    <n v="2.8497839429272749"/>
    <n v="1.3892126025226106"/>
    <n v="26.984001459884627"/>
    <n v="97.853586725301724"/>
  </r>
  <r>
    <x v="290"/>
    <n v="29.242747601867578"/>
    <n v="6.9233322839469107"/>
    <n v="13.202443488064825"/>
    <n v="9.31795390843949"/>
    <n v="4.2143659601521808"/>
    <n v="2.8839184133849045"/>
    <n v="1.3686312913183076"/>
    <n v="26.796890505483869"/>
    <n v="97.102806176398005"/>
  </r>
  <r>
    <x v="291"/>
    <n v="28.629904237082865"/>
    <n v="6.9295766684870452"/>
    <n v="12.386529507148225"/>
    <n v="8.436432345492582"/>
    <n v="4.2075022363075414"/>
    <n v="2.9327843357372632"/>
    <n v="1.3595764896570688"/>
    <n v="25.646352007930865"/>
    <n v="93.704556919112122"/>
  </r>
  <r>
    <x v="292"/>
    <n v="27.594971272016782"/>
    <n v="6.8258560398455188"/>
    <n v="12.252347561087143"/>
    <n v="7.3963590642241366"/>
    <n v="4.2130281262443621"/>
    <n v="2.6796628133852254"/>
    <n v="1.2806212136613684"/>
    <n v="24.687044697593873"/>
    <n v="90.150039425920582"/>
  </r>
  <r>
    <x v="293"/>
    <n v="26.564234240312686"/>
    <n v="6.6259900981481641"/>
    <n v="11.804270340399022"/>
    <n v="7.3220512518932459"/>
    <n v="4.1775105770372338"/>
    <n v="2.4285750611149837"/>
    <n v="1.1963940388841179"/>
    <n v="24.134677347532104"/>
    <n v="87.475580938413287"/>
  </r>
  <r>
    <x v="294"/>
    <n v="28.293059820810438"/>
    <n v="6.4116940380829526"/>
    <n v="13.0590314786807"/>
    <n v="9.7449964873879029"/>
    <n v="4.2898596441550465"/>
    <n v="2.6969734484726109"/>
    <n v="1.3563066755569944"/>
    <n v="26.612620797103993"/>
    <n v="95.610687376301925"/>
  </r>
  <r>
    <x v="295"/>
    <n v="28.641789175086885"/>
    <n v="6.3328663491784578"/>
    <n v="13.41613618314245"/>
    <n v="9.6296048253802695"/>
    <n v="4.3082870198375867"/>
    <n v="2.6781514526067434"/>
    <n v="1.3263959411243205"/>
    <n v="26.83239439402983"/>
    <n v="96.280701333950091"/>
  </r>
  <r>
    <x v="296"/>
    <n v="28.66988955724662"/>
    <n v="6.3840296939804375"/>
    <n v="13.234080281595617"/>
    <n v="9.717621226996215"/>
    <n v="4.270196630265688"/>
    <n v="2.7784503660364535"/>
    <n v="1.3312252441170342"/>
    <n v="26.849198366230329"/>
    <n v="96.351188393359166"/>
  </r>
  <r>
    <x v="297"/>
    <n v="28.364142111676735"/>
    <n v="6.3096052174927451"/>
    <n v="13.489317201287875"/>
    <n v="8.8357993965072268"/>
    <n v="4.2554671735016809"/>
    <n v="2.9324800374214335"/>
    <n v="1.3695180014965753"/>
    <n v="26.480798746374123"/>
    <n v="95.187606178978783"/>
  </r>
  <r>
    <x v="298"/>
    <n v="29.010733946301976"/>
    <n v="6.1474078907160603"/>
    <n v="13.100735779038704"/>
    <n v="8.0086585164186932"/>
    <n v="4.2370350232964391"/>
    <n v="2.9351018921858523"/>
    <n v="1.3520823711456398"/>
    <n v="25.776900896732414"/>
    <n v="93.747923937500687"/>
  </r>
  <r>
    <x v="299"/>
    <n v="28.073579063107196"/>
    <n v="6.0362875849341089"/>
    <n v="12.053619438255652"/>
    <n v="6.1752196667529855"/>
    <n v="4.2025585476218854"/>
    <n v="2.5686442358881445"/>
    <n v="1.3366238414628073"/>
    <n v="24.353871778375328"/>
    <n v="88.025033256522349"/>
  </r>
  <r>
    <x v="300"/>
    <n v="26.776527058819998"/>
    <n v="5.6689434114224397"/>
    <n v="11.432227211429501"/>
    <n v="6.5791480438029399"/>
    <n v="4.154911195152641"/>
    <n v="2.4451951915175969"/>
    <n v="1.2769340306219534"/>
    <n v="23.636382810262909"/>
    <n v="85.130019722759442"/>
  </r>
  <r>
    <x v="301"/>
    <n v="26.963406909050477"/>
    <n v="5.435597471871783"/>
    <n v="13.659451517775759"/>
    <n v="10.475022358950564"/>
    <n v="4.3497367631219426"/>
    <n v="2.7117596601736307"/>
    <n v="1.3860444593271752"/>
    <n v="26.08562036609537"/>
    <n v="94.141130393911425"/>
  </r>
  <r>
    <x v="302"/>
    <n v="27.815751124230228"/>
    <n v="5.2998892790898298"/>
    <n v="14.244475907300547"/>
    <n v="10.864760413393148"/>
    <n v="4.4670158130956228"/>
    <n v="3.00561988101231"/>
    <n v="1.3977472904623016"/>
    <n v="26.773300201174017"/>
    <n v="96.902965504219694"/>
  </r>
  <r>
    <x v="303"/>
    <n v="27.078107214142857"/>
    <n v="5.5310641689770232"/>
    <n v="14.222274267749592"/>
    <n v="10.898361759037053"/>
    <n v="4.589155977299626"/>
    <n v="2.8191555258580223"/>
    <n v="1.3558939727516308"/>
    <n v="26.552665340275304"/>
    <n v="96.075274371775393"/>
  </r>
  <r>
    <x v="304"/>
    <n v="28.088949951666621"/>
    <n v="5.6588870435632135"/>
    <n v="14.308245230646504"/>
    <n v="10.522128263267302"/>
    <n v="4.6746381376889259"/>
    <n v="2.8199254212327256"/>
    <n v="1.3386735539832337"/>
    <n v="26.950911283462659"/>
    <n v="97.427284641032571"/>
  </r>
  <r>
    <x v="305"/>
    <n v="27.887053735627862"/>
    <n v="5.923282672967729"/>
    <n v="15.34076093567977"/>
    <n v="8.2236904111056059"/>
    <n v="4.7010187376114212"/>
    <n v="2.8007890653011325"/>
    <n v="1.3801281563836927"/>
    <n v="26.536983068390942"/>
    <n v="95.877143784059044"/>
  </r>
  <r>
    <x v="306"/>
    <n v="28.563349442019955"/>
    <n v="6.0290592446316378"/>
    <n v="14.034663368732309"/>
    <n v="6.7748950930948117"/>
    <n v="4.6071416967125733"/>
    <n v="2.6597253070289546"/>
    <n v="1.3232452890205226"/>
    <n v="25.741358282798895"/>
    <n v="92.844816886852144"/>
  </r>
  <r>
    <x v="307"/>
    <n v="27.256994961822969"/>
    <n v="6.1147760317951887"/>
    <n v="12.577516801259531"/>
    <n v="7.0280397360743372"/>
    <n v="4.4782834771003941"/>
    <n v="2.5585574253927295"/>
    <n v="1.2101466851045564"/>
    <n v="24.97991145125453"/>
    <n v="89.33783953877743"/>
  </r>
  <r>
    <x v="308"/>
    <n v="27.912644781361742"/>
    <n v="6.0565784238451883"/>
    <n v="14.528167599723949"/>
    <n v="9.4344344659133679"/>
    <n v="4.4157048953420608"/>
    <n v="2.7469772598949449"/>
    <n v="1.3429244289561464"/>
    <n v="27.258606561203617"/>
    <n v="96.75820560792026"/>
  </r>
  <r>
    <x v="309"/>
    <n v="28.462152026081668"/>
    <n v="6.3960502751860941"/>
    <n v="15.363081266706017"/>
    <n v="10.387519031859956"/>
    <n v="4.5029556257173224"/>
    <n v="2.9850797051409104"/>
    <n v="1.3863495781561297"/>
    <n v="28.383561737672832"/>
    <n v="100.86881562651749"/>
  </r>
  <r>
    <x v="310"/>
    <n v="29.242126371137605"/>
    <n v="6.6256518108138973"/>
    <n v="15.238099295306245"/>
    <n v="11.045506489922118"/>
    <n v="4.4513093932782342"/>
    <n v="3.0140997823139375"/>
    <n v="1.4103429164172572"/>
    <n v="28.97010240607306"/>
    <n v="102.97627024473813"/>
  </r>
  <r>
    <x v="311"/>
    <n v="29.454675245010804"/>
    <n v="6.786597268127311"/>
    <n v="15.768619134249578"/>
    <n v="10.522764619920833"/>
    <n v="4.475955238670136"/>
    <n v="3.0317400628115778"/>
    <n v="1.3993915861530013"/>
    <n v="29.032394320843828"/>
    <n v="103.47147284567303"/>
  </r>
  <r>
    <x v="312"/>
    <n v="29.84770066132792"/>
    <n v="6.5827526980530813"/>
    <n v="16.369019554741893"/>
    <n v="11.194573703994926"/>
    <n v="4.5774203782298137"/>
    <n v="3.0426036129493013"/>
    <n v="1.4045407044743841"/>
    <n v="29.069259226441897"/>
    <n v="105.12472073580881"/>
  </r>
  <r>
    <x v="313"/>
    <n v="28.944576663795225"/>
    <n v="6.3640669342313068"/>
    <n v="14.96857189548035"/>
    <n v="9.621435824484573"/>
    <n v="4.571567244811928"/>
    <n v="2.8475288988474481"/>
    <n v="1.3933771697348949"/>
    <n v="27.291773167786118"/>
    <n v="99.058812682805993"/>
  </r>
  <r>
    <x v="314"/>
    <n v="28.05802725178334"/>
    <n v="6.2409363602901458"/>
    <n v="12.589574465090948"/>
    <n v="9.0481620974963022"/>
    <n v="4.4282143902287112"/>
    <n v="2.6697699519265505"/>
    <n v="1.2471289102057437"/>
    <n v="26.15512746918202"/>
    <n v="93.524545635543461"/>
  </r>
  <r>
    <x v="315"/>
    <n v="29.156155989097122"/>
    <n v="6.208067707830482"/>
    <n v="14.41593365703655"/>
    <n v="10.039373830022189"/>
    <n v="4.6515781265336162"/>
    <n v="3.0566125103975694"/>
    <n v="1.3587777817640554"/>
    <n v="28.179289055461556"/>
    <n v="100.10305421759645"/>
  </r>
  <r>
    <x v="316"/>
    <n v="29.314348187188639"/>
    <n v="6.5376107970380346"/>
    <n v="17.586159473189131"/>
    <n v="10.181338349859331"/>
    <n v="4.6471076815150081"/>
    <n v="3.0153531549142949"/>
    <n v="1.3722513519365507"/>
    <n v="29.573824623214762"/>
    <n v="105.18815595581623"/>
  </r>
  <r>
    <x v="317"/>
    <n v="29.610709315559436"/>
    <n v="6.6732738548844122"/>
    <n v="18.042480012619478"/>
    <n v="11.187883621469213"/>
    <n v="4.7021592877592955"/>
    <n v="3.041519014452096"/>
    <n v="1.3912105030142163"/>
    <n v="30.086965972555962"/>
    <n v="107.69747817165289"/>
  </r>
  <r>
    <x v="318"/>
    <n v="30.25025955597674"/>
    <n v="6.7338214030136694"/>
    <n v="17.572479851509318"/>
    <n v="11.343213379973202"/>
    <n v="4.7649231353127952"/>
    <n v="3.1862396687504382"/>
    <n v="1.3879018072340661"/>
    <n v="30.296060632374587"/>
    <n v="108.53690273192427"/>
  </r>
  <r>
    <x v="319"/>
    <n v="31.33106846877039"/>
    <n v="6.7379078246297981"/>
    <n v="16.597765557218548"/>
    <n v="10.76083598394224"/>
    <n v="4.8229685533058904"/>
    <n v="3.2363407691799493"/>
    <n v="1.3211325506272797"/>
    <n v="29.981431066342651"/>
    <n v="107.8528882415484"/>
  </r>
  <r>
    <x v="320"/>
    <n v="30.238182954692654"/>
    <n v="6.7852777357013769"/>
    <n v="14.710298064744629"/>
    <n v="9.8230965408951008"/>
    <n v="4.7060539063706219"/>
    <n v="2.9446060130278306"/>
    <n v="1.2840416129500258"/>
    <n v="28.870072512479503"/>
    <n v="102.42641605476604"/>
  </r>
  <r>
    <x v="321"/>
    <n v="30.151621261229593"/>
    <n v="6.747069488414037"/>
    <n v="13.534712913965523"/>
    <n v="9.1449612540300649"/>
    <n v="4.5349325869268098"/>
    <n v="2.7464379811741151"/>
    <n v="1.2244617005891036"/>
    <n v="28.071947184595878"/>
    <n v="99.247455827732921"/>
  </r>
  <r>
    <x v="322"/>
    <n v="31.793025553435662"/>
    <n v="6.7997158397355495"/>
    <n v="15.363122080207658"/>
    <n v="11.226027942674692"/>
    <n v="4.766757722319638"/>
    <n v="3.0438932673143264"/>
    <n v="1.4185878951735265"/>
    <n v="30.553345518301207"/>
    <n v="107.99117301616592"/>
  </r>
  <r>
    <x v="323"/>
    <n v="32.399099020748359"/>
    <n v="6.5087432228141546"/>
    <n v="15.562261010546347"/>
    <n v="11.60344772826652"/>
    <n v="4.896258183729981"/>
    <n v="3.1984176550524195"/>
    <n v="1.4091073162390242"/>
    <n v="30.952482957913308"/>
    <n v="109.48603528174732"/>
  </r>
  <r>
    <x v="324"/>
    <n v="33.596635947386673"/>
    <n v="6.8277560861285211"/>
    <n v="15.011579301872757"/>
    <n v="11.916250969065525"/>
    <n v="5.0293801221794556"/>
    <n v="3.3946497093198511"/>
    <n v="1.347546019736827"/>
    <n v="31.605533127866376"/>
    <n v="111.69396766176074"/>
  </r>
  <r>
    <x v="325"/>
    <n v="32.779876947425187"/>
    <n v="6.9114160184185494"/>
    <n v="15.189156775615849"/>
    <n v="11.622587302373896"/>
    <n v="5.1525223188806422"/>
    <n v="3.4117903223802832"/>
    <n v="1.3984013261764754"/>
    <n v="31.611063502205294"/>
    <n v="111.08340011783407"/>
  </r>
  <r>
    <x v="326"/>
    <n v="31.605268145306592"/>
    <n v="6.9552392680716881"/>
    <n v="15.502907871035271"/>
    <n v="10.785976549026298"/>
    <n v="5.1550022131228896"/>
    <n v="3.5760400116525108"/>
    <n v="1.4153060848002577"/>
    <n v="30.757062658400567"/>
    <n v="108.79733847381067"/>
  </r>
  <r>
    <x v="327"/>
    <n v="31.702211256569445"/>
    <n v="6.9552964482643933"/>
    <n v="14.394862753504659"/>
    <n v="8.1842227793516145"/>
    <n v="5.0142444287472667"/>
    <n v="2.9675747896097073"/>
    <n v="1.3732172885486182"/>
    <n v="29.086321210928855"/>
    <n v="102.73198896240467"/>
  </r>
  <r>
    <x v="328"/>
    <n v="30.724364898330954"/>
    <n v="6.9033085823343416"/>
    <n v="12.866024083732784"/>
    <n v="8.5457867046015981"/>
    <n v="4.9085638148983719"/>
    <n v="2.7309676015575519"/>
    <n v="1.2096927204373"/>
    <n v="28.202082550973739"/>
    <n v="99.171216635964299"/>
  </r>
  <r>
    <x v="329"/>
    <n v="33.707416382304736"/>
    <n v="6.6281472262335352"/>
    <n v="14.143734664761165"/>
    <n v="11.307899065945728"/>
    <n v="5.1150364965070727"/>
    <n v="3.1465383408876266"/>
    <n v="1.3507340740361371"/>
    <n v="31.06073334159824"/>
    <n v="109.46832460454063"/>
  </r>
  <r>
    <x v="330"/>
    <n v="34.515865064098897"/>
    <n v="6.8773087037901064"/>
    <n v="14.659442470508036"/>
    <n v="10.791427212672046"/>
    <n v="5.1044565805297468"/>
    <n v="3.4760718779995416"/>
    <n v="1.3464212092725363"/>
    <n v="31.437101741830922"/>
    <n v="111.15192690053523"/>
  </r>
  <r>
    <x v="331"/>
    <n v="35.090420716011309"/>
    <n v="6.9098590468174903"/>
    <n v="14.681051274519589"/>
    <n v="9.8679406591210483"/>
    <n v="5.0387981878574086"/>
    <n v="3.4975818888011307"/>
    <n v="1.3283309378108088"/>
    <n v="31.334439696117634"/>
    <n v="110.6984972103516"/>
  </r>
  <r>
    <x v="332"/>
    <n v="35.233081412086769"/>
    <n v="6.8823273742616164"/>
    <n v="12.277480396770938"/>
    <n v="9.1096919653596711"/>
    <n v="5.0146619557584708"/>
    <n v="3.7674948763801996"/>
    <n v="1.3226667593858656"/>
    <n v="30.422610786246082"/>
    <n v="107.0354806806272"/>
  </r>
  <r>
    <x v="333"/>
    <n v="36.090970101529358"/>
    <n v="6.777656479442113"/>
    <n v="13.014842736157576"/>
    <n v="10.251255528139318"/>
    <n v="4.9441510183295234"/>
    <n v="3.7430090837842838"/>
    <n v="1.3495765685076269"/>
    <n v="30.81398998236935"/>
    <n v="110.0428083032884"/>
  </r>
  <r>
    <x v="334"/>
    <n v="35.055285125011622"/>
    <n v="6.8639296668740988"/>
    <n v="12.566555037178087"/>
    <n v="10.062381775125861"/>
    <n v="4.7897474322679612"/>
    <n v="3.4684961393210472"/>
    <n v="1.2445296351616206"/>
    <n v="29.588812391277756"/>
    <n v="106.68533531126492"/>
  </r>
  <r>
    <x v="335"/>
    <n v="30.916627898921803"/>
    <n v="6.7371130908285881"/>
    <n v="12.793513088289052"/>
    <n v="10.03965532490114"/>
    <n v="4.7859286060514714"/>
    <n v="3.0427480837539558"/>
    <n v="1.1107609598370112"/>
    <n v="27.768790460503524"/>
    <n v="100.27166748836513"/>
  </r>
  <r>
    <x v="336"/>
    <n v="31.833716393659341"/>
    <n v="6.6884196564848519"/>
    <n v="15.803112287907032"/>
    <n v="12.067887242716413"/>
    <n v="5.0612617198955521"/>
    <n v="3.4039687506274769"/>
    <n v="1.2773214345858805"/>
    <n v="30.425970384762394"/>
    <n v="109.59725245005519"/>
  </r>
  <r>
    <x v="337"/>
    <n v="32.101420281058061"/>
    <n v="6.9250156618287502"/>
    <n v="16.205959292673999"/>
    <n v="12.272928346593694"/>
    <n v="5.0873389049650735"/>
    <n v="3.5136836838419212"/>
    <n v="1.2776267192579367"/>
    <n v="30.905670632835687"/>
    <n v="111.25333401995219"/>
  </r>
  <r>
    <x v="338"/>
    <n v="32.524556997522062"/>
    <n v="7.0167223988921572"/>
    <n v="16.13617094074586"/>
    <n v="12.351163632419006"/>
    <n v="5.0853989596812728"/>
    <n v="3.5769256872721127"/>
    <n v="1.2590111991778641"/>
    <n v="31.389358655548847"/>
    <n v="112.32934858842506"/>
  </r>
  <r>
    <x v="339"/>
    <n v="33.258427397925722"/>
    <n v="7.0451595652213568"/>
    <n v="15.652239721084895"/>
    <n v="11.836645353639057"/>
    <n v="5.0002928043779322"/>
    <n v="3.6915597830753399"/>
    <n v="1.2545800117754284"/>
    <n v="31.499288870855708"/>
    <n v="112.24489285113522"/>
  </r>
  <r>
    <x v="340"/>
    <n v="33.591088669296241"/>
    <n v="6.9932309708513865"/>
    <n v="15.720015044705871"/>
    <n v="10.006392592458887"/>
    <n v="4.94712511540392"/>
    <n v="3.8431617147538519"/>
    <n v="1.2585494464813296"/>
    <n v="30.96626478095315"/>
    <n v="110.38513153117383"/>
  </r>
  <r>
    <x v="341"/>
    <n v="32.930845737015872"/>
    <n v="6.9824685965555791"/>
    <n v="14.430607989866626"/>
    <n v="8.2555925959110077"/>
    <n v="4.8385556459366557"/>
    <n v="3.6714184757508437"/>
    <n v="1.2090542556424786"/>
    <n v="29.662349026235155"/>
    <n v="105.04569012259219"/>
  </r>
  <r>
    <x v="342"/>
    <n v="31.271928160575978"/>
    <n v="6.9059940145277254"/>
    <n v="12.905561616236602"/>
    <n v="6.8849747729684143"/>
    <n v="4.703382739730654"/>
    <n v="3.3149030614524166"/>
    <n v="1.1225727859897576"/>
    <n v="27.886855716258413"/>
    <n v="98.101317760042349"/>
  </r>
  <r>
    <x v="343"/>
    <n v="32.421584897174398"/>
    <n v="6.8635007400678658"/>
    <n v="14.496553803968503"/>
    <n v="9.6041427216136892"/>
    <n v="4.8462217318351062"/>
    <n v="3.6818306559569609"/>
    <n v="1.2304262346365766"/>
    <n v="30.241726150899179"/>
    <n v="106.43836562269546"/>
  </r>
  <r>
    <x v="344"/>
    <n v="32.421415920059353"/>
    <n v="7.1385268559399018"/>
    <n v="15.867811062720584"/>
    <n v="10.763840650475743"/>
    <n v="4.8810587475887326"/>
    <n v="3.5391471024732981"/>
    <n v="1.2350263017546261"/>
    <n v="31.100764590137054"/>
    <n v="109.9246819739956"/>
  </r>
  <r>
    <x v="345"/>
    <n v="32.674014272104969"/>
    <n v="7.2939278570360866"/>
    <n v="17.03983638742228"/>
    <n v="11.761917665968001"/>
    <n v="4.9316050901492234"/>
    <n v="3.4895283417583243"/>
    <n v="1.256489776850009"/>
    <n v="32.005271532385578"/>
    <n v="113.4574004172037"/>
  </r>
  <r>
    <x v="346"/>
    <n v="33.008306149574331"/>
    <n v="7.4425205080300314"/>
    <n v="16.930194530617811"/>
    <n v="11.762268587152859"/>
    <n v="4.9854778803865001"/>
    <n v="3.5501725575449172"/>
    <n v="1.2289606509043716"/>
    <n v="32.381753910011085"/>
    <n v="114.32229266687516"/>
  </r>
  <r>
    <x v="347"/>
    <n v="32.371373597034712"/>
    <n v="7.591148737206753"/>
    <n v="16.479597255232779"/>
    <n v="10.700819592249321"/>
    <n v="5.0328733900767704"/>
    <n v="3.7277514461583436"/>
    <n v="1.2524597540562705"/>
    <n v="31.033777860135043"/>
    <n v="111.2695589405418"/>
  </r>
  <r>
    <x v="348"/>
    <n v="31.902257534693959"/>
    <n v="7.1415029367836782"/>
    <n v="14.7620040305221"/>
    <n v="7.9694538085281836"/>
    <n v="4.9791255786441502"/>
    <n v="3.3481586057278783"/>
    <n v="1.2533935346431859"/>
    <n v="28.952748148327622"/>
    <n v="103.40501415741596"/>
  </r>
  <r>
    <x v="349"/>
    <n v="31.804716245636367"/>
    <n v="7.3187671475671818"/>
    <n v="13.832247236910474"/>
    <n v="7.2116612646595639"/>
    <n v="4.8443611748957789"/>
    <n v="3.2960220070491189"/>
    <n v="1.1486728533546364"/>
    <n v="28.608126742015369"/>
    <n v="101.19077027481821"/>
  </r>
  <r>
    <x v="350"/>
    <n v="31.634914940834808"/>
    <n v="7.3474113724543786"/>
    <n v="15.992788867628066"/>
    <n v="10.628296488072385"/>
    <n v="4.9211784327894224"/>
    <n v="3.5783870290774438"/>
    <n v="1.2701024481749235"/>
    <n v="30.767011377374804"/>
    <n v="109.21384715036768"/>
  </r>
  <r>
    <x v="351"/>
    <n v="33.090366694902933"/>
    <n v="7.9383868668243096"/>
    <n v="16.89283741884309"/>
    <n v="10.62249142812848"/>
    <n v="4.934349410491305"/>
    <n v="3.5835899270013178"/>
    <n v="1.2765592897196969"/>
    <n v="31.627898663609336"/>
    <n v="112.98375107179564"/>
  </r>
  <r>
    <x v="352"/>
    <n v="34.588706719223865"/>
    <n v="8.4126024690792676"/>
    <n v="17.281726849694234"/>
    <n v="10.467748273034589"/>
    <n v="4.91751179048173"/>
    <n v="3.4514978968889585"/>
    <n v="1.2955396477364742"/>
    <n v="32.40704799221853"/>
    <n v="115.86305969359032"/>
  </r>
  <r>
    <x v="353"/>
    <n v="34.710427300421465"/>
    <n v="8.6373979702666812"/>
    <n v="17.589328265845214"/>
    <n v="9.1605791223382997"/>
    <n v="4.8895593367204233"/>
    <n v="3.6635713666995038"/>
    <n v="1.2947007253689042"/>
    <n v="32.40493642461815"/>
    <n v="115.44647189465365"/>
  </r>
  <r>
    <x v="354"/>
    <n v="34.216191817850955"/>
    <n v="8.4692188189453486"/>
    <n v="17.065161953364409"/>
    <n v="8.605597584716735"/>
    <n v="4.9804377901734531"/>
    <n v="3.5629977791975067"/>
    <n v="1.2814639310608433"/>
    <n v="31.412255767320101"/>
    <n v="112.72744072167657"/>
  </r>
  <r>
    <x v="355"/>
    <n v="34.061915681798247"/>
    <n v="8.4290102946534713"/>
    <n v="15.251234191272793"/>
    <n v="7.9367394400257201"/>
    <n v="4.9721124048481782"/>
    <n v="3.4920432040489882"/>
    <n v="1.2008513900408075"/>
    <n v="30.476756036859186"/>
    <n v="108.99234097125597"/>
  </r>
  <r>
    <x v="356"/>
    <n v="33.768984540488617"/>
    <n v="8.1881734654535627"/>
    <n v="13.801425828845154"/>
    <n v="7.375336269011628"/>
    <n v="4.8719890903187073"/>
    <n v="3.4637599024002772"/>
    <n v="1.1036164628806073"/>
    <n v="29.660065354931003"/>
    <n v="105.39919297200998"/>
  </r>
  <r>
    <x v="357"/>
    <n v="34.462419652058834"/>
    <n v="8.2192854441480332"/>
    <n v="14.869665796795342"/>
    <n v="7.9409055921548957"/>
    <n v="4.9471873762140097"/>
    <n v="3.6442778019678448"/>
    <n v="1.223812332318039"/>
    <n v="30.605242608186209"/>
    <n v="109.00696279492908"/>
  </r>
  <r>
    <x v="358"/>
    <n v="34.170708326814967"/>
    <n v="8.6892294886841981"/>
    <n v="13.274039651744433"/>
    <n v="7.4227988200807022"/>
    <n v="4.9633096327243171"/>
    <n v="3.7224122598928302"/>
    <n v="1.1881659413489318"/>
    <n v="29.921835338658163"/>
    <n v="106.32580383134407"/>
  </r>
  <r>
    <x v="359"/>
    <n v="33.808121192204126"/>
    <n v="9.0395140085352654"/>
    <n v="10.192374214477596"/>
    <n v="6.7531164996804458"/>
    <n v="5.0158655761599658"/>
    <n v="3.7160747865095529"/>
    <n v="0.93624931894775743"/>
    <n v="27.936412378674124"/>
    <n v="100.25108790624881"/>
  </r>
  <r>
    <x v="360"/>
    <n v="33.73136840438967"/>
    <n v="9.49344029204258"/>
    <n v="12.498178392048599"/>
    <n v="7.5462078290892958"/>
    <n v="5.082516948070082"/>
    <n v="3.6584085989716746"/>
    <n v="1.1821145436743064"/>
    <n v="29.189061953584734"/>
    <n v="105.41524332868083"/>
  </r>
  <r>
    <x v="361"/>
    <n v="33.855852585249451"/>
    <n v="10.0118449411305"/>
    <n v="13.400834433669125"/>
    <n v="9.0655077444080749"/>
    <n v="5.1459063141492036"/>
    <n v="3.4705694056727738"/>
    <n v="1.2147785486047533"/>
    <n v="30.177133007987791"/>
    <n v="109.45140215383955"/>
  </r>
  <r>
    <x v="362"/>
    <n v="33.079934194701096"/>
    <n v="10.115324247629099"/>
    <n v="12.395780176616299"/>
    <n v="8.592722872147327"/>
    <n v="5.1334118469539787"/>
    <n v="3.3151797743804861"/>
    <n v="1.2284134984253186"/>
    <n v="29.440775581846758"/>
    <n v="106.45232470004622"/>
  </r>
  <r>
    <x v="363"/>
    <n v="32.274777406082897"/>
    <n v="9.885587748250126"/>
    <n v="11.534630398418141"/>
    <n v="7.8218210321877057"/>
    <n v="5.0818621909610515"/>
    <n v="3.0583835035875313"/>
    <n v="1.1197761313957566"/>
    <n v="28.279076179500837"/>
    <n v="102.1952331470732"/>
  </r>
  <r>
    <x v="364"/>
    <n v="32.662419586689836"/>
    <n v="9.8529947979410739"/>
    <n v="13.459795196861098"/>
    <n v="8.7702908853327735"/>
    <n v="5.1018138557691577"/>
    <n v="3.0384830360649109"/>
    <n v="1.2538967514216721"/>
    <n v="29.598447839392602"/>
    <n v="106.81268839116542"/>
  </r>
  <r>
    <x v="365"/>
    <n v="33.970479700967381"/>
    <n v="9.5511096669005795"/>
    <n v="14.029612660936992"/>
    <n v="8.9900595999355186"/>
    <n v="4.814909641556067"/>
    <n v="2.9154436779079718"/>
    <n v="1.1996373381360634"/>
    <n v="30.269726404152191"/>
    <n v="108.70977169040235"/>
  </r>
</pivotCacheRecords>
</file>

<file path=xl/pivotCache/pivotCacheRecords1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66">
  <r>
    <x v="0"/>
    <n v="30.72234320364576"/>
    <n v="8.7211279029933806"/>
    <n v="11.647038988310131"/>
    <n v="7.9888629221913225"/>
    <n v="4.0930495139288574"/>
    <n v="2.8744957635756339"/>
    <n v="1.0015950374443452"/>
    <n v="26.37613397718054"/>
    <n v="96.114383556550536"/>
  </r>
  <r>
    <x v="1"/>
    <n v="32.517209601992391"/>
    <n v="7.8218007045567424"/>
    <n v="13.256615544312028"/>
    <n v="9.2231023725620993"/>
    <n v="4.3206058209214833"/>
    <n v="2.9271006881068016"/>
    <n v="1.2428189899227382"/>
    <n v="29.61019487631777"/>
    <n v="103.72869803429958"/>
  </r>
  <r>
    <x v="2"/>
    <n v="32.478904468385579"/>
    <n v="7.9784968993155836"/>
    <n v="14.06541723293285"/>
    <n v="8.7302304080759097"/>
    <n v="4.3747750077162397"/>
    <n v="2.9190533773388312"/>
    <n v="1.2787856417156678"/>
    <n v="30.108573661738777"/>
    <n v="104.77450482854206"/>
  </r>
  <r>
    <x v="3"/>
    <n v="31.883887303044272"/>
    <n v="8.2404807609458608"/>
    <n v="13.016950850856103"/>
    <n v="8.0210810441194607"/>
    <n v="4.3968416125768108"/>
    <n v="3.0306031484930069"/>
    <n v="1.2132007618031928"/>
    <n v="29.51378945714665"/>
    <n v="102.21388495791339"/>
  </r>
  <r>
    <x v="4"/>
    <n v="30.807578317267772"/>
    <n v="8.4651429165400831"/>
    <n v="11.764092966438129"/>
    <n v="8.077642396349173"/>
    <n v="4.3581688092095119"/>
    <n v="3.1599562970697805"/>
    <n v="1.0872855954924772"/>
    <n v="28.904322771622471"/>
    <n v="99.5155690507099"/>
  </r>
  <r>
    <x v="5"/>
    <n v="31.40323848263532"/>
    <n v="8.1091352983031193"/>
    <n v="14.368499590237313"/>
    <n v="9.5243473107343739"/>
    <n v="4.4384026052425272"/>
    <n v="3.572134161034727"/>
    <n v="1.2770512961739962"/>
    <n v="29.733522538170035"/>
    <n v="105.23184455358914"/>
  </r>
  <r>
    <x v="6"/>
    <n v="31.328009666723599"/>
    <n v="8.0111990884857516"/>
    <n v="15.092173155379362"/>
    <n v="10.540019710269156"/>
    <n v="4.421133246985069"/>
    <n v="3.7648399672343578"/>
    <n v="1.3026404842702455"/>
    <n v="30.708818292036728"/>
    <n v="107.90651997357543"/>
  </r>
  <r>
    <x v="7"/>
    <n v="31.856560533067864"/>
    <n v="8.2948861621091332"/>
    <n v="14.699539224895091"/>
    <n v="10.68464158235756"/>
    <n v="4.4922680326477016"/>
    <n v="3.5868275352398227"/>
    <n v="1.2887695002137514"/>
    <n v="30.15845458256754"/>
    <n v="107.74742469157127"/>
  </r>
  <r>
    <x v="8"/>
    <n v="32.767347234299322"/>
    <n v="8.7337411445858972"/>
    <n v="14.859137118355665"/>
    <n v="10.010727743643129"/>
    <n v="4.6631057865412897"/>
    <n v="3.4711105698688769"/>
    <n v="1.3052906358564591"/>
    <n v="31.246478743077127"/>
    <n v="109.79298862313307"/>
  </r>
  <r>
    <x v="9"/>
    <n v="32.053217337126412"/>
    <n v="8.9990762002143345"/>
    <n v="14.356291106943257"/>
    <n v="10.221699469016212"/>
    <n v="4.6878123798199249"/>
    <n v="3.5750962300209239"/>
    <n v="1.333040320643617"/>
    <n v="31.650700573322695"/>
    <n v="109.67161394850598"/>
  </r>
  <r>
    <x v="10"/>
    <n v="31.778745510963635"/>
    <n v="8.8214458452916009"/>
    <n v="13.078727422552413"/>
    <n v="8.8235659426684965"/>
    <n v="4.6164069052812673"/>
    <n v="3.38744833369543"/>
    <n v="1.1633596195306963"/>
    <n v="31.278168265487228"/>
    <n v="105.7765789963113"/>
  </r>
  <r>
    <x v="11"/>
    <n v="30.71238725311602"/>
    <n v="8.466368895488003"/>
    <n v="12.323493869898659"/>
    <n v="7.6663052924687349"/>
    <n v="4.5040046056662257"/>
    <n v="3.3064277535657589"/>
    <n v="1.0370621059000877"/>
    <n v="30.075803350621406"/>
    <n v="100.92540634125567"/>
  </r>
  <r>
    <x v="12"/>
    <n v="31.595485089524253"/>
    <n v="8.3061689428732191"/>
    <n v="14.293383793452815"/>
    <n v="10.405497240739837"/>
    <n v="4.6864207992662195"/>
    <n v="3.3732700001462823"/>
    <n v="1.2205975295317499"/>
    <n v="30.515659938860079"/>
    <n v="107.14715883094419"/>
  </r>
  <r>
    <x v="13"/>
    <n v="31.253598547675832"/>
    <n v="8.4136710790869884"/>
    <n v="14.656531153690254"/>
    <n v="9.3224504372207448"/>
    <n v="4.6531036694503403"/>
    <n v="3.733054019900313"/>
    <n v="1.2335730131444149"/>
    <n v="31.696782197757354"/>
    <n v="107.62146626870771"/>
  </r>
  <r>
    <x v="14"/>
    <n v="31.833140673546591"/>
    <n v="8.0528023469283774"/>
    <n v="14.071641493999792"/>
    <n v="9.262586995071473"/>
    <n v="4.6481784194143376"/>
    <n v="3.8406137279729111"/>
    <n v="1.2188638510482774"/>
    <n v="31.529976512590839"/>
    <n v="107.1344475847412"/>
  </r>
  <r>
    <x v="15"/>
    <n v="31.674806257473325"/>
    <n v="7.7225716554026693"/>
    <n v="15.130087301471217"/>
    <n v="10.016899579484065"/>
    <n v="4.6302461123128893"/>
    <n v="3.8761036858748019"/>
    <n v="1.2308993026125858"/>
    <n v="31.528235044122958"/>
    <n v="108.53479291620758"/>
  </r>
  <r>
    <x v="16"/>
    <n v="30.672176987044271"/>
    <n v="7.7214901357383381"/>
    <n v="15.915335589866746"/>
    <n v="10.243886595366311"/>
    <n v="4.6332095130557613"/>
    <n v="3.8077925570059934"/>
    <n v="1.2447364172048683"/>
    <n v="31.176263871160213"/>
    <n v="108.19446342207378"/>
  </r>
  <r>
    <x v="17"/>
    <n v="28.609455147771087"/>
    <n v="7.9913369035637585"/>
    <n v="14.77438272755472"/>
    <n v="9.4901332271432697"/>
    <n v="4.5662105335547682"/>
    <n v="3.674750765661889"/>
    <n v="1.2593451479309075"/>
    <n v="30.411882097901422"/>
    <n v="103.58978928705719"/>
  </r>
  <r>
    <x v="18"/>
    <n v="27.334682299707065"/>
    <n v="8.3337510339752736"/>
    <n v="13.960834392284269"/>
    <n v="9.0586347415240294"/>
    <n v="4.5020850932065244"/>
    <n v="3.3308322036686562"/>
    <n v="1.1140498383902269"/>
    <n v="29.050237240427613"/>
    <n v="99.504823992249086"/>
  </r>
  <r>
    <x v="19"/>
    <n v="26.959423987297647"/>
    <n v="8.1758337110892771"/>
    <n v="16.044504759119668"/>
    <n v="12.110464128706345"/>
    <n v="4.7382541540633802"/>
    <n v="3.6182640649682258"/>
    <n v="1.3037202542571789"/>
    <n v="30.020033070320341"/>
    <n v="105.73598048810832"/>
  </r>
  <r>
    <x v="20"/>
    <n v="25.838881206241595"/>
    <n v="8.3759536126151382"/>
    <n v="16.979839124808286"/>
    <n v="12.352745624826003"/>
    <n v="4.7146849196875644"/>
    <n v="3.7602301053256202"/>
    <n v="1.3349683643659975"/>
    <n v="31.280573734778265"/>
    <n v="107.31994613638234"/>
  </r>
  <r>
    <x v="21"/>
    <n v="25.255727883325616"/>
    <n v="8.3964374624349052"/>
    <n v="16.410004964716087"/>
    <n v="12.636040828824228"/>
    <n v="4.6869675054570026"/>
    <n v="3.8636847221326507"/>
    <n v="1.3259626046945383"/>
    <n v="31.135082413982481"/>
    <n v="106.39157135236998"/>
  </r>
  <r>
    <x v="22"/>
    <n v="24.037503080948028"/>
    <n v="8.2291725134004761"/>
    <n v="16.273664508597903"/>
    <n v="12.749847165304359"/>
    <n v="4.7397555103065008"/>
    <n v="3.7350151498716566"/>
    <n v="1.3136862638133928"/>
    <n v="30.764531275828212"/>
    <n v="104.56200464916313"/>
  </r>
  <r>
    <x v="23"/>
    <n v="23.336126512524473"/>
    <n v="8.4836461884791259"/>
    <n v="15.694126355273495"/>
    <n v="12.821113264973492"/>
    <n v="4.7615963252899958"/>
    <n v="3.5373255514281383"/>
    <n v="1.3262753952640094"/>
    <n v="30.068860430114714"/>
    <n v="102.8111424444633"/>
  </r>
  <r>
    <x v="24"/>
    <n v="22.422390672449513"/>
    <n v="8.5528487112130342"/>
    <n v="13.962151241312363"/>
    <n v="10.81981541894792"/>
    <n v="4.580587638632192"/>
    <n v="3.4178687347310963"/>
    <n v="1.2363673134902842"/>
    <n v="29.628691170385903"/>
    <n v="97.406272639132197"/>
  </r>
  <r>
    <x v="25"/>
    <n v="22.056050835789407"/>
    <n v="8.1845282598363358"/>
    <n v="13.123841021623473"/>
    <n v="9.2283117242359207"/>
    <n v="4.5089241619581903"/>
    <n v="3.3248424953171907"/>
    <n v="1.1276281763176808"/>
    <n v="28.342028456997912"/>
    <n v="92.698929920529849"/>
  </r>
  <r>
    <x v="26"/>
    <n v="22.640318860143253"/>
    <n v="7.7517053743169111"/>
    <n v="14.822075872271091"/>
    <n v="10.449065654448637"/>
    <n v="4.7495777007196081"/>
    <n v="3.8399526716566621"/>
    <n v="1.2891627377932657"/>
    <n v="28.205315919141796"/>
    <n v="96.478522961503757"/>
  </r>
  <r>
    <x v="27"/>
    <n v="22.672261681546011"/>
    <n v="7.7747178250041911"/>
    <n v="15.400917005536924"/>
    <n v="9.6117724439256502"/>
    <n v="4.83124613016399"/>
    <n v="3.7163112606759419"/>
    <n v="1.3339588527731794"/>
    <n v="29.521080332225157"/>
    <n v="97.508720635835246"/>
  </r>
  <r>
    <x v="28"/>
    <n v="21.812774717475879"/>
    <n v="7.9185311721618072"/>
    <n v="16.316722564118855"/>
    <n v="9.3583656577156535"/>
    <n v="4.8064520748369706"/>
    <n v="3.4051959333578363"/>
    <n v="1.3497088861368405"/>
    <n v="29.411116858007464"/>
    <n v="97.046869579673128"/>
  </r>
  <r>
    <x v="29"/>
    <n v="21.735827699849175"/>
    <n v="8.2308668868737627"/>
    <n v="16.414543876560845"/>
    <n v="9.1235875489041653"/>
    <n v="4.7816536166242365"/>
    <n v="3.4208316299402628"/>
    <n v="1.339626180474758"/>
    <n v="29.584043708680145"/>
    <n v="97.337697376432047"/>
  </r>
  <r>
    <x v="30"/>
    <n v="20.793847231727511"/>
    <n v="8.5679670812122879"/>
    <n v="15.899078164210518"/>
    <n v="8.2941847804300846"/>
    <n v="4.7713292907802822"/>
    <n v="3.6223294817277791"/>
    <n v="1.330790349608904"/>
    <n v="28.830636852366521"/>
    <n v="94.874156438155637"/>
  </r>
  <r>
    <x v="31"/>
    <n v="20.583247426792163"/>
    <n v="8.4494379061804423"/>
    <n v="14.254845887021879"/>
    <n v="7.0803151407528784"/>
    <n v="4.7334808709600278"/>
    <n v="3.4340066463310701"/>
    <n v="1.2778300458724201"/>
    <n v="27.76953459372038"/>
    <n v="90.357068334018834"/>
  </r>
  <r>
    <x v="32"/>
    <n v="20.788905430033047"/>
    <n v="8.3930047394829685"/>
    <n v="12.009994612715044"/>
    <n v="6.9986362190770217"/>
    <n v="4.5760812407189704"/>
    <n v="3.2159918417888167"/>
    <n v="1.1810789661740668"/>
    <n v="26.054858485797382"/>
    <n v="85.994242627490152"/>
  </r>
  <r>
    <x v="33"/>
    <n v="20.59610675018186"/>
    <n v="8.112587454922096"/>
    <n v="13.2520077689608"/>
    <n v="9.1158831495912143"/>
    <n v="4.7441639155361832"/>
    <n v="3.6158010360909043"/>
    <n v="1.3257678757082576"/>
    <n v="26.352399475918297"/>
    <n v="89.816739151795545"/>
  </r>
  <r>
    <x v="34"/>
    <n v="20.713129230553896"/>
    <n v="8.1064912566411849"/>
    <n v="14.415363803965613"/>
    <n v="9.8362155748174089"/>
    <n v="4.7491434315908592"/>
    <n v="3.7044590610388228"/>
    <n v="1.3398561487819221"/>
    <n v="26.596110948816431"/>
    <n v="92.079936544540772"/>
  </r>
  <r>
    <x v="35"/>
    <n v="21.345507341497779"/>
    <n v="8.2322625573835442"/>
    <n v="15.715200502818872"/>
    <n v="11.485035807164344"/>
    <n v="4.8010145015981402"/>
    <n v="3.8571265566253388"/>
    <n v="1.3311542148417363"/>
    <n v="27.044538710428217"/>
    <n v="96.432587722290933"/>
  </r>
  <r>
    <x v="36"/>
    <n v="21.948774366584466"/>
    <n v="8.369616233559892"/>
    <n v="16.506986442863013"/>
    <n v="12.337415637330892"/>
    <n v="4.8561342264884493"/>
    <n v="4.1748537846395841"/>
    <n v="1.3048440872496985"/>
    <n v="26.95748504952212"/>
    <n v="99.111198003022849"/>
  </r>
  <r>
    <x v="37"/>
    <n v="21.481597880793814"/>
    <n v="8.4249270201806503"/>
    <n v="16.221823761306041"/>
    <n v="11.783595135295048"/>
    <n v="4.9642255733487017"/>
    <n v="4.1141499388959302"/>
    <n v="1.3149622554302449"/>
    <n v="26.031736365654275"/>
    <n v="97.034972139625694"/>
  </r>
  <r>
    <x v="38"/>
    <n v="20.470273632540398"/>
    <n v="8.3724108969049915"/>
    <n v="14.853168260123825"/>
    <n v="9.1352378434652923"/>
    <n v="4.9113457156703246"/>
    <n v="3.6496944607693562"/>
    <n v="1.2587551409577635"/>
    <n v="25.958640663064394"/>
    <n v="91.348317498742531"/>
  </r>
  <r>
    <x v="39"/>
    <n v="19.339852062850746"/>
    <n v="8.1857134729395966"/>
    <n v="12.523282819755954"/>
    <n v="6.935291614731506"/>
    <n v="4.7672342104251868"/>
    <n v="3.6158840083252155"/>
    <n v="1.1230379657246203"/>
    <n v="26.104107215136626"/>
    <n v="85.274591216716686"/>
  </r>
  <r>
    <x v="40"/>
    <n v="19.703272174611957"/>
    <n v="7.8526507028970993"/>
    <n v="15.048528361236302"/>
    <n v="8.4457716318238436"/>
    <n v="4.9251400074088263"/>
    <n v="3.9426872755534328"/>
    <n v="1.2765582690992863"/>
    <n v="27.809574644091185"/>
    <n v="91.642661195768312"/>
  </r>
  <r>
    <x v="41"/>
    <n v="19.271157707232341"/>
    <n v="7.8511037166523057"/>
    <n v="15.466692658214336"/>
    <n v="8.8240862851298303"/>
    <n v="4.8698387313061211"/>
    <n v="3.6408668657348482"/>
    <n v="1.300028070886496"/>
    <n v="28.924158679593948"/>
    <n v="92.738170407317398"/>
  </r>
  <r>
    <x v="42"/>
    <n v="18.930256132390884"/>
    <n v="7.6167706632246004"/>
    <n v="15.749558352429958"/>
    <n v="9.5575090556200042"/>
    <n v="4.8326569427940678"/>
    <n v="3.6033331311889691"/>
    <n v="1.26769017860981"/>
    <n v="29.474230994060971"/>
    <n v="93.637677428062091"/>
  </r>
  <r>
    <x v="43"/>
    <n v="18.535300671224352"/>
    <n v="7.397709595415952"/>
    <n v="16.623861132802208"/>
    <n v="10.408592235705019"/>
    <n v="4.841148115880892"/>
    <n v="3.291580953538924"/>
    <n v="1.2815359268367748"/>
    <n v="29.034901692839686"/>
    <n v="94.063956184526674"/>
  </r>
  <r>
    <x v="44"/>
    <n v="19.709885113945045"/>
    <n v="7.6304268833618343"/>
    <n v="17.111102670398896"/>
    <n v="10.839230120032326"/>
    <n v="4.8329579823248441"/>
    <n v="3.3539424377418499"/>
    <n v="1.2749893356782753"/>
    <n v="28.625096585337388"/>
    <n v="96.079556445675394"/>
  </r>
  <r>
    <x v="45"/>
    <n v="20.109158622957668"/>
    <n v="7.6861809483726775"/>
    <n v="15.262115388072417"/>
    <n v="7.4781838031933203"/>
    <n v="4.6845670402831976"/>
    <n v="3.105234388162514"/>
    <n v="1.1714441779609566"/>
    <n v="27.930714282121365"/>
    <n v="90.16203715412675"/>
  </r>
  <r>
    <x v="46"/>
    <n v="20.245476897797104"/>
    <n v="7.6466873177403949"/>
    <n v="13.177077135359474"/>
    <n v="6.245425810864039"/>
    <n v="4.5233006846704225"/>
    <n v="3.0906622124247778"/>
    <n v="1.0371612469793463"/>
    <n v="26.537780789740278"/>
    <n v="85.246521387768809"/>
  </r>
  <r>
    <x v="47"/>
    <n v="20.790443960186561"/>
    <n v="7.4130969852586404"/>
    <n v="13.573310630427818"/>
    <n v="8.7248984720392802"/>
    <n v="4.6929679007381706"/>
    <n v="3.5468730486171349"/>
    <n v="1.2124615436735577"/>
    <n v="27.428699572561008"/>
    <n v="90.05703353891721"/>
  </r>
  <r>
    <x v="48"/>
    <n v="20.595167152495357"/>
    <n v="7.5493309727864428"/>
    <n v="14.925009896012684"/>
    <n v="8.8249449968174485"/>
    <n v="4.6256597641974277"/>
    <n v="3.7771416175288608"/>
    <n v="1.2217853864631405"/>
    <n v="29.536562851085023"/>
    <n v="93.65291288952983"/>
  </r>
  <r>
    <x v="49"/>
    <n v="21.082721750572254"/>
    <n v="7.6623209246369921"/>
    <n v="16.172154303338942"/>
    <n v="9.7863215506412526"/>
    <n v="4.5939006165962883"/>
    <n v="3.6204063259112007"/>
    <n v="1.2482800056296908"/>
    <n v="29.462651124866255"/>
    <n v="96.228118446000167"/>
  </r>
  <r>
    <x v="50"/>
    <n v="20.222768840187772"/>
    <n v="7.6340789743193502"/>
    <n v="16.917652755335755"/>
    <n v="9.3627905286360704"/>
    <n v="4.5834052570284269"/>
    <n v="3.5669843581902367"/>
    <n v="1.2702320807453784"/>
    <n v="29.440591219360162"/>
    <n v="95.637704321841781"/>
  </r>
  <r>
    <x v="51"/>
    <n v="20.216098769503109"/>
    <n v="7.5301753080420584"/>
    <n v="16.890424898205641"/>
    <n v="8.8694754588800002"/>
    <n v="4.6006867697492684"/>
    <n v="3.3726966445305493"/>
    <n v="1.2413205341611906"/>
    <n v="28.787288632483861"/>
    <n v="94.209813613418547"/>
  </r>
  <r>
    <x v="52"/>
    <n v="19.919918434438976"/>
    <n v="7.1944341098261644"/>
    <n v="14.540445269293363"/>
    <n v="7.2912059118065455"/>
    <n v="4.472700440596407"/>
    <n v="3.1099127220555394"/>
    <n v="1.1482182860663437"/>
    <n v="28.047548276503953"/>
    <n v="88.452748304245347"/>
  </r>
  <r>
    <x v="53"/>
    <n v="18.805357949633486"/>
    <n v="7.1257920717642582"/>
    <n v="12.528973750193575"/>
    <n v="6.5362628981775019"/>
    <n v="4.288789265195561"/>
    <n v="2.9924657714623391"/>
    <n v="0.97595003812613779"/>
    <n v="25.934417943715275"/>
    <n v="81.913883669718444"/>
  </r>
  <r>
    <x v="54"/>
    <n v="20.445586915015184"/>
    <n v="7.0641023794703939"/>
    <n v="14.273947809207399"/>
    <n v="9.0371971459687508"/>
    <n v="4.372425938433194"/>
    <n v="3.0901003950872155"/>
    <n v="1.0773732137443317"/>
    <n v="26.718740476270721"/>
    <n v="88.749836532426684"/>
  </r>
  <r>
    <x v="55"/>
    <n v="20.999219174644171"/>
    <n v="7.3891393300079233"/>
    <n v="14.603157247374945"/>
    <n v="8.9706810570259083"/>
    <n v="4.6215282689244006"/>
    <n v="3.4347187086479281"/>
    <n v="0.98256743076650832"/>
    <n v="28.045522362018787"/>
    <n v="91.653074183133214"/>
  </r>
  <r>
    <x v="56"/>
    <n v="21.598389072981057"/>
    <n v="7.4448280339066555"/>
    <n v="15.636822301159821"/>
    <n v="10.469588805115556"/>
    <n v="4.6440448842828355"/>
    <n v="3.5395122299314061"/>
    <n v="1.1019185917643788"/>
    <n v="28.904613226631184"/>
    <n v="95.949600607783466"/>
  </r>
  <r>
    <x v="57"/>
    <n v="21.675977427773201"/>
    <n v="7.4332990518685982"/>
    <n v="16.594183531867223"/>
    <n v="11.111436987404408"/>
    <n v="4.567388879518985"/>
    <n v="3.651291209480807"/>
    <n v="1.2134100993584382"/>
    <n v="29.079354155409192"/>
    <n v="97.953916775433967"/>
  </r>
  <r>
    <x v="58"/>
    <n v="22.472354405551393"/>
    <n v="7.3080568456257851"/>
    <n v="16.619100626464647"/>
    <n v="10.304731582258263"/>
    <n v="4.5736640884002311"/>
    <n v="3.6423601025728862"/>
    <n v="1.2485789780300711"/>
    <n v="27.95004954696061"/>
    <n v="96.7982407366665"/>
  </r>
  <r>
    <x v="59"/>
    <n v="21.995443743516066"/>
    <n v="7.3467242708284148"/>
    <n v="14.449333562111763"/>
    <n v="7.2711339676082503"/>
    <n v="4.4613003311356296"/>
    <n v="3.29137783514444"/>
    <n v="1.0870868045518167"/>
    <n v="29.234849951253363"/>
    <n v="91.864444333651065"/>
  </r>
  <r>
    <x v="60"/>
    <n v="23.563102811481539"/>
    <n v="6.8974453278065981"/>
    <n v="12.518510935073717"/>
    <n v="6.295494131605512"/>
    <n v="4.3609529577281601"/>
    <n v="2.9343989761085396"/>
    <n v="0.97402856590896247"/>
    <n v="27.42350681426727"/>
    <n v="87.686065289397774"/>
  </r>
  <r>
    <x v="61"/>
    <n v="25.668827952081024"/>
    <n v="6.6122680907229334"/>
    <n v="14.129566769460265"/>
    <n v="10.301399548811231"/>
    <n v="4.5712805949147475"/>
    <n v="3.4737941854644658"/>
    <n v="1.1520375205886759"/>
    <n v="27.88840573656341"/>
    <n v="96.444205600583871"/>
  </r>
  <r>
    <x v="62"/>
    <n v="25.687179504435978"/>
    <n v="7.024710321305446"/>
    <n v="14.261415151732352"/>
    <n v="10.878319392876763"/>
    <n v="4.5578762307065519"/>
    <n v="3.3627564292916476"/>
    <n v="1.1186477103665529"/>
    <n v="28.750544631278338"/>
    <n v="98.216165431899654"/>
  </r>
  <r>
    <x v="63"/>
    <n v="25.874182486292732"/>
    <n v="7.1081189048567612"/>
    <n v="14.422874874975895"/>
    <n v="11.440163616632967"/>
    <n v="4.5311873193026972"/>
    <n v="3.6759759461069841"/>
    <n v="1.05421668283549"/>
    <n v="29.239072527600651"/>
    <n v="99.923715909912531"/>
  </r>
  <r>
    <x v="64"/>
    <n v="24.770462459204317"/>
    <n v="6.9886309426323834"/>
    <n v="14.488637296784027"/>
    <n v="10.865725792093722"/>
    <n v="4.5452951100237593"/>
    <n v="3.6450938844937473"/>
    <n v="1.0629162728880275"/>
    <n v="28.929980535503894"/>
    <n v="97.901430311784125"/>
  </r>
  <r>
    <x v="65"/>
    <n v="25.882864119933533"/>
    <n v="7.0982465478668271"/>
    <n v="14.902835657681351"/>
    <n v="10.238917260856987"/>
    <n v="4.5839907970879779"/>
    <n v="3.55140560727828"/>
    <n v="1.0578976774290636"/>
    <n v="28.033929355899048"/>
    <n v="97.996510947787044"/>
  </r>
  <r>
    <x v="66"/>
    <n v="23.995911160786228"/>
    <n v="6.7963710815456944"/>
    <n v="13.293677552062952"/>
    <n v="8.3934189348589072"/>
    <n v="4.4067102092953698"/>
    <n v="3.2644609373459894"/>
    <n v="1.0807686437294066"/>
    <n v="27.657176884979624"/>
    <n v="91.564607244759387"/>
  </r>
  <r>
    <x v="67"/>
    <n v="23.427335706021768"/>
    <n v="6.7714873801031299"/>
    <n v="11.497512883043392"/>
    <n v="6.4274545975860455"/>
    <n v="4.1280417976297734"/>
    <n v="3.1064748128335959"/>
    <n v="0.97283349009050446"/>
    <n v="25.823216689925371"/>
    <n v="84.829763141925142"/>
  </r>
  <r>
    <x v="68"/>
    <n v="26.186244939825492"/>
    <n v="6.6219395253280409"/>
    <n v="13.39620624583689"/>
    <n v="9.7514828633505459"/>
    <n v="4.1810523146862932"/>
    <n v="3.1165404410093798"/>
    <n v="1.1533048786253122"/>
    <n v="26.247723707798198"/>
    <n v="93.242921958916213"/>
  </r>
  <r>
    <x v="69"/>
    <n v="25.689496208156104"/>
    <n v="5.9936316911999983"/>
    <n v="14.302921821806208"/>
    <n v="8.4183700379997237"/>
    <n v="4.4037016744576603"/>
    <n v="3.253180608058472"/>
    <n v="1.1525846872461203"/>
    <n v="27.259092336337087"/>
    <n v="92.987715886062347"/>
  </r>
  <r>
    <x v="70"/>
    <n v="25.174480062916651"/>
    <n v="5.9380701768027704"/>
    <n v="14.194117672679594"/>
    <n v="7.9478501146475571"/>
    <n v="4.3889255081076257"/>
    <n v="3.0872018029680812"/>
    <n v="1.2124102935794172"/>
    <n v="26.943097490320664"/>
    <n v="91.389136382419238"/>
  </r>
  <r>
    <x v="71"/>
    <n v="25.067019844839564"/>
    <n v="6.1900527388927324"/>
    <n v="13.766683327853388"/>
    <n v="7.4127242792963264"/>
    <n v="4.3820854294049294"/>
    <n v="3.166105745607922"/>
    <n v="1.2393475653271211"/>
    <n v="26.657870622557724"/>
    <n v="90.407876226721399"/>
  </r>
  <r>
    <x v="72"/>
    <n v="25.888295833455938"/>
    <n v="6.5638661458191514"/>
    <n v="13.478010241203499"/>
    <n v="8.3486961194286042"/>
    <n v="4.3889406815408547"/>
    <n v="3.1604354622767139"/>
    <n v="1.3186056486979787"/>
    <n v="26.331283091419401"/>
    <n v="92.051920951750418"/>
  </r>
  <r>
    <x v="73"/>
    <n v="24.886424569001342"/>
    <n v="6.7842985683164407"/>
    <n v="12.455141866994305"/>
    <n v="7.517240102017622"/>
    <n v="4.2992041463586261"/>
    <n v="3.3696060191780335"/>
    <n v="1.2083696793037546"/>
    <n v="24.961381943004245"/>
    <n v="88.050481328432156"/>
  </r>
  <r>
    <x v="74"/>
    <n v="24.433366020855011"/>
    <n v="6.5612958700210227"/>
    <n v="11.93295669545126"/>
    <n v="5.9652438812137811"/>
    <n v="4.2907397199695891"/>
    <n v="3.0239618906658179"/>
    <n v="1.0955319591950199"/>
    <n v="23.599673618993485"/>
    <n v="83.446768558780576"/>
  </r>
  <r>
    <x v="75"/>
    <n v="26.058203767615982"/>
    <n v="6.3735905174338772"/>
    <n v="13.505554547881692"/>
    <n v="8.8759200895393153"/>
    <n v="4.5554825415559392"/>
    <n v="3.6206196138251929"/>
    <n v="1.268652771901966"/>
    <n v="24.547913532882767"/>
    <n v="91.249443314584454"/>
  </r>
  <r>
    <x v="76"/>
    <n v="25.4975587761901"/>
    <n v="6.5825549531005985"/>
    <n v="13.169431833210375"/>
    <n v="8.4637775125891928"/>
    <n v="4.477374382667576"/>
    <n v="3.4820358372537918"/>
    <n v="1.2795915352016665"/>
    <n v="26.08753338428043"/>
    <n v="91.371827797537321"/>
  </r>
  <r>
    <x v="77"/>
    <n v="24.339899320220788"/>
    <n v="6.7936524193337178"/>
    <n v="12.312702901313093"/>
    <n v="7.8413615123640223"/>
    <n v="4.4047894220682506"/>
    <n v="3.1584456707843613"/>
    <n v="1.1709392671504222"/>
    <n v="25.870140663952242"/>
    <n v="88.188453180728715"/>
  </r>
  <r>
    <x v="78"/>
    <n v="25.282404577159109"/>
    <n v="6.9121679321336877"/>
    <n v="11.915229486925314"/>
    <n v="8.7592767557508822"/>
    <n v="4.3680291324027811"/>
    <n v="2.9520126334660617"/>
    <n v="1.1477375532036553"/>
    <n v="25.65079667282961"/>
    <n v="89.256315248720213"/>
  </r>
  <r>
    <x v="79"/>
    <n v="25.39756242637247"/>
    <n v="6.9538719185877387"/>
    <n v="11.509992381272326"/>
    <n v="8.0511226401292237"/>
    <n v="4.4234581488540554"/>
    <n v="2.9357460135270266"/>
    <n v="1.1446917584658756"/>
    <n v="25.528032543682638"/>
    <n v="88.196511987507108"/>
  </r>
  <r>
    <x v="80"/>
    <n v="25.221586065146152"/>
    <n v="6.6039880235394639"/>
    <n v="10.949885894801101"/>
    <n v="6.0452674191394911"/>
    <n v="4.3025525317291633"/>
    <n v="2.6722707696337689"/>
    <n v="0.92386133402047965"/>
    <n v="24.264279160245188"/>
    <n v="83.182982901609122"/>
  </r>
  <r>
    <x v="81"/>
    <n v="24.443780144180163"/>
    <n v="5.9895965419122001"/>
    <n v="10.181115809588261"/>
    <n v="5.8160831482103772"/>
    <n v="4.1763713459783345"/>
    <n v="2.5589621764045725"/>
    <n v="0.69268490580009068"/>
    <n v="22.473228229562068"/>
    <n v="78.450620547517573"/>
  </r>
  <r>
    <x v="82"/>
    <n v="26.557814219497008"/>
    <n v="5.4780369985391344"/>
    <n v="11.783972791463251"/>
    <n v="7.3672941652319501"/>
    <n v="4.5580706768929353"/>
    <n v="3.0801145182257481"/>
    <n v="1.0148294145080374"/>
    <n v="23.322474225530136"/>
    <n v="85.186975476889828"/>
  </r>
  <r>
    <x v="83"/>
    <n v="25.802022609631113"/>
    <n v="5.6065993739896625"/>
    <n v="11.457439209299174"/>
    <n v="7.5570039156830839"/>
    <n v="4.5624465491868307"/>
    <n v="3.3159701676042235"/>
    <n v="0.97980026649579266"/>
    <n v="24.128805447137537"/>
    <n v="85.38410602255766"/>
  </r>
  <r>
    <x v="84"/>
    <n v="25.106491721638147"/>
    <n v="5.3178407461502584"/>
    <n v="11.226222146458646"/>
    <n v="7.8656101594800552"/>
    <n v="4.4502654890053996"/>
    <n v="3.1686426371410321"/>
    <n v="1.0156577522562997"/>
    <n v="24.303803648023756"/>
    <n v="84.402950527824416"/>
  </r>
  <r>
    <x v="85"/>
    <n v="26.881472431067802"/>
    <n v="4.9477843751063473"/>
    <n v="10.844770225189414"/>
    <n v="7.7880193055582465"/>
    <n v="4.3352095100651074"/>
    <n v="3.0069343881763855"/>
    <n v="1.052057237342078"/>
    <n v="23.856542541664506"/>
    <n v="84.649660738035067"/>
  </r>
  <r>
    <x v="86"/>
    <n v="26.934174235307896"/>
    <n v="4.5358777186729453"/>
    <n v="10.625922571460848"/>
    <n v="7.3531591592385528"/>
    <n v="4.2808876427488771"/>
    <n v="2.9921835276666191"/>
    <n v="1.0006234560465042"/>
    <n v="23.79241492118847"/>
    <n v="83.434754123152601"/>
  </r>
  <r>
    <x v="87"/>
    <n v="26.624734480829986"/>
    <n v="4.3764419314462479"/>
    <n v="9.0951578664690036"/>
    <n v="5.7388517410300777"/>
    <n v="3.9297233578259059"/>
    <n v="2.8187133448397184"/>
    <n v="0.75141765774047053"/>
    <n v="22.457529632559201"/>
    <n v="77.698970234335818"/>
  </r>
  <r>
    <x v="88"/>
    <n v="26.726150843669359"/>
    <n v="4.3092939982841454"/>
    <n v="8.4230494311365565"/>
    <n v="5.3857420314949707"/>
    <n v="3.6960762914548146"/>
    <n v="2.9237753784524627"/>
    <n v="0.60995974905424932"/>
    <n v="20.507431662184167"/>
    <n v="74.451933877643654"/>
  </r>
  <r>
    <x v="89"/>
    <n v="27.741575993224526"/>
    <n v="4.4188188877049033"/>
    <n v="9.5616951744588441"/>
    <n v="7.9568922150696961"/>
    <n v="3.9779195247239691"/>
    <n v="3.3093739941564939"/>
    <n v="0.89991364939349572"/>
    <n v="21.805946848141947"/>
    <n v="81.519498429477025"/>
  </r>
  <r>
    <x v="90"/>
    <n v="27.511813515829488"/>
    <n v="4.4537936144681245"/>
    <n v="10.637079662568775"/>
    <n v="8.6691083898567172"/>
    <n v="4.0210645085565853"/>
    <n v="3.1032914573872521"/>
    <n v="0.89536355437458537"/>
    <n v="23.854696328965364"/>
    <n v="84.996787302712278"/>
  </r>
  <r>
    <x v="91"/>
    <n v="29.567018033276256"/>
    <n v="3.8121769415762468"/>
    <n v="10.002177198607871"/>
    <n v="8.555302651938689"/>
    <n v="3.9719535698344357"/>
    <n v="3.109230626975191"/>
    <n v="0.95480449117830368"/>
    <n v="24.124756218105535"/>
    <n v="85.949556685478171"/>
  </r>
  <r>
    <x v="92"/>
    <n v="29.75565730290181"/>
    <n v="3.8529772764646468"/>
    <n v="9.8647856643692293"/>
    <n v="7.6041448150788966"/>
    <n v="3.9362163634417868"/>
    <n v="2.9446480275705178"/>
    <n v="0.96612234214949855"/>
    <n v="24.224943801698156"/>
    <n v="85.000766388633394"/>
  </r>
  <r>
    <x v="93"/>
    <n v="29.304026405401011"/>
    <n v="3.9997571999007016"/>
    <n v="10.309595787259159"/>
    <n v="7.5716643022542334"/>
    <n v="3.8756345747264209"/>
    <n v="2.8807567345315945"/>
    <n v="0.98497193806776084"/>
    <n v="23.785200874958171"/>
    <n v="84.564251842892077"/>
  </r>
  <r>
    <x v="94"/>
    <n v="25.314410255781098"/>
    <n v="3.9103307654460506"/>
    <n v="9.762338830039516"/>
    <n v="6.2984370052892809"/>
    <n v="3.6766860513977475"/>
    <n v="2.4635300604246044"/>
    <n v="0.82659350696622802"/>
    <n v="21.779987008317004"/>
    <n v="75.867020601655952"/>
  </r>
  <r>
    <x v="95"/>
    <n v="27.002215243095993"/>
    <n v="3.9034806957215644"/>
    <n v="8.6136457513473381"/>
    <n v="4.6386176671769359"/>
    <n v="3.6468234107241808"/>
    <n v="2.5616037563842458"/>
    <n v="0.64312294300933048"/>
    <n v="20.610202109167695"/>
    <n v="73.456977064108827"/>
  </r>
  <r>
    <x v="96"/>
    <n v="28.092312339310872"/>
    <n v="3.8990731216786787"/>
    <n v="9.3707308669326821"/>
    <n v="5.4740554015950122"/>
    <n v="3.9985032353884664"/>
    <n v="2.9101167997252633"/>
    <n v="0.85287648935123461"/>
    <n v="21.667123112360983"/>
    <n v="78.094766925100444"/>
  </r>
  <r>
    <x v="97"/>
    <n v="29.101683457086011"/>
    <n v="4.0903322724365623"/>
    <n v="9.9603173915217855"/>
    <n v="6.7347598894710305"/>
    <n v="3.9792213373643359"/>
    <n v="2.8955750101563029"/>
    <n v="0.84640557622920753"/>
    <n v="23.427185388955245"/>
    <n v="82.867559465983021"/>
  </r>
  <r>
    <x v="98"/>
    <n v="29.056000554932137"/>
    <n v="3.9600016354333274"/>
    <n v="10.364305766441294"/>
    <n v="6.7250819093195071"/>
    <n v="3.9243856886109518"/>
    <n v="2.7713538299858764"/>
    <n v="0.89813215972625304"/>
    <n v="24.312104923268578"/>
    <n v="83.854261566346153"/>
  </r>
  <r>
    <x v="99"/>
    <n v="28.665894224905497"/>
    <n v="3.9548545130717816"/>
    <n v="10.364624945482765"/>
    <n v="6.6561770075125679"/>
    <n v="3.8687844871074253"/>
    <n v="2.8276743281487651"/>
    <n v="0.93284616445417068"/>
    <n v="24.420693648283557"/>
    <n v="83.538703555936607"/>
  </r>
  <r>
    <x v="100"/>
    <n v="29.319225182113019"/>
    <n v="3.9269435683771805"/>
    <n v="10.175605855195052"/>
    <n v="5.704874223860295"/>
    <n v="3.9105842857660096"/>
    <n v="2.9356755192492892"/>
    <n v="0.66133974461658762"/>
    <n v="23.423280926417"/>
    <n v="81.903520950908259"/>
  </r>
  <r>
    <x v="101"/>
    <n v="27.738955891706507"/>
    <n v="3.8871948668803116"/>
    <n v="9.2759671031264084"/>
    <n v="5.2511797951838499"/>
    <n v="3.7191156621166455"/>
    <n v="2.652724905466922"/>
    <n v="0.66023453672559318"/>
    <n v="22.581479679076523"/>
    <n v="77.605591486778536"/>
  </r>
  <r>
    <x v="102"/>
    <n v="26.701009732761502"/>
    <n v="3.8778458863155465"/>
    <n v="7.9756781697258559"/>
    <n v="4.3812294354880699"/>
    <n v="3.578572097278137"/>
    <n v="2.6098583229136874"/>
    <n v="0.58122159510843663"/>
    <n v="21.313726742575067"/>
    <n v="72.855773963408168"/>
  </r>
  <r>
    <x v="103"/>
    <n v="28.768567558395979"/>
    <n v="3.9972528975706489"/>
    <n v="9.4386815916649969"/>
    <n v="4.6817525169559024"/>
    <n v="3.8658697734467111"/>
    <n v="3.2543035678142629"/>
    <n v="0.84053152467350789"/>
    <n v="21.808037622213508"/>
    <n v="78.479974559183717"/>
  </r>
  <r>
    <x v="104"/>
    <n v="29.014481980589498"/>
    <n v="4.0438995907066966"/>
    <n v="10.716047664092475"/>
    <n v="6.7310462831196682"/>
    <n v="3.8958028023353748"/>
    <n v="2.9116235338441161"/>
    <n v="0.86759663613997173"/>
    <n v="22.722923158083677"/>
    <n v="82.732805679743265"/>
  </r>
  <r>
    <x v="105"/>
    <n v="27.662874411036999"/>
    <n v="4.223092625829044"/>
    <n v="11.080158995120195"/>
    <n v="6.5408373944644449"/>
    <n v="3.9139775558270897"/>
    <n v="2.7642660042186202"/>
    <n v="0.84326308870447342"/>
    <n v="22.972051536597188"/>
    <n v="81.848750291162062"/>
  </r>
  <r>
    <x v="106"/>
    <n v="27.247128210148603"/>
    <n v="4.1863509433926342"/>
    <n v="10.563870410739815"/>
    <n v="6.5741657298286338"/>
    <n v="3.9600286293217857"/>
    <n v="2.7913184663812354"/>
    <n v="0.86213734540811193"/>
    <n v="22.258328921693135"/>
    <n v="80.288081187181348"/>
  </r>
  <r>
    <x v="107"/>
    <n v="28.359466397663539"/>
    <n v="4.2439917691601767"/>
    <n v="10.836674084974332"/>
    <n v="6.4844550516699293"/>
    <n v="3.9375696923764245"/>
    <n v="2.7138983401413403"/>
    <n v="0.88109487488059557"/>
    <n v="22.089709299475508"/>
    <n v="81.384657147614675"/>
  </r>
  <r>
    <x v="108"/>
    <n v="28.068679034149898"/>
    <n v="4.1747984232285864"/>
    <n v="9.3178420845939556"/>
    <n v="5.4532373356645927"/>
    <n v="3.6965896725616845"/>
    <n v="2.4929214110833091"/>
    <n v="0.74678394896352107"/>
    <n v="20.950167060968766"/>
    <n v="76.730670657828696"/>
  </r>
  <r>
    <x v="109"/>
    <n v="25.848722752081866"/>
    <n v="3.9699269112924154"/>
    <n v="8.4595094979432783"/>
    <n v="4.6487776298878014"/>
    <n v="3.4636268899139258"/>
    <n v="2.1572142516391728"/>
    <n v="0.5490079816835306"/>
    <n v="19.680260495734565"/>
    <n v="70.606826996030762"/>
  </r>
  <r>
    <x v="110"/>
    <n v="27.919993832564288"/>
    <n v="4.2121240663332777"/>
    <n v="9.7003740496036244"/>
    <n v="5.5454255446302447"/>
    <n v="3.8325661815953662"/>
    <n v="2.7670851849351679"/>
    <n v="0.82451149064442064"/>
    <n v="20.70182722637777"/>
    <n v="77.346807200505339"/>
  </r>
  <r>
    <x v="111"/>
    <n v="29.003731183380133"/>
    <n v="4.1387703624534229"/>
    <n v="10.145821370258345"/>
    <n v="5.5504999870650318"/>
    <n v="3.8400819226972369"/>
    <n v="2.61335801009283"/>
    <n v="0.65517859191344929"/>
    <n v="21.42023331413629"/>
    <n v="79.225279582217468"/>
  </r>
  <r>
    <x v="112"/>
    <n v="28.415545561340473"/>
    <n v="4.1007524485128553"/>
    <n v="10.03121367716388"/>
    <n v="5.5898298345932762"/>
    <n v="3.8519648503992365"/>
    <n v="2.7250501453417417"/>
    <n v="0.91069780304674364"/>
    <n v="22.497147315469455"/>
    <n v="79.993977392854049"/>
  </r>
  <r>
    <x v="113"/>
    <n v="28.058283603038475"/>
    <n v="4.1854084213712968"/>
    <n v="10.480260320891608"/>
    <n v="6.3286976782651934"/>
    <n v="3.879731201211098"/>
    <n v="2.7989837818282006"/>
    <n v="0.87389922956336652"/>
    <n v="22.829035870732444"/>
    <n v="81.330242644391873"/>
  </r>
  <r>
    <x v="114"/>
    <n v="27.332704752885604"/>
    <n v="4.1342148058338299"/>
    <n v="10.324806569494074"/>
    <n v="6.1309738073604834"/>
    <n v="3.8944054307148415"/>
    <n v="2.7952337000788607"/>
    <n v="0.94704898916222846"/>
    <n v="22.73497057884331"/>
    <n v="80.186022015611897"/>
  </r>
  <r>
    <x v="115"/>
    <n v="26.936496317936935"/>
    <n v="3.9956496529537788"/>
    <n v="9.4794717802242072"/>
    <n v="5.2877347998465902"/>
    <n v="3.5825037547663796"/>
    <n v="2.2875735516146918"/>
    <n v="0.82802795724786915"/>
    <n v="21.610749780646316"/>
    <n v="75.885752753564333"/>
  </r>
  <r>
    <x v="116"/>
    <n v="28.051664586735622"/>
    <n v="3.7849582518768323"/>
    <n v="8.202362355195735"/>
    <n v="5.1136248580076664"/>
    <n v="3.388687137169037"/>
    <n v="2.0532698794942768"/>
    <n v="0.61550697085233752"/>
    <n v="20.013572806077992"/>
    <n v="73.10628208066575"/>
  </r>
  <r>
    <x v="117"/>
    <n v="28.643052290721741"/>
    <n v="3.977853199474934"/>
    <n v="9.3304389948305921"/>
    <n v="6.6866905036014712"/>
    <n v="3.7480998779434227"/>
    <n v="2.5442696518143739"/>
    <n v="0.90973319972000266"/>
    <n v="21.836977920826339"/>
    <n v="79.554337529259712"/>
  </r>
  <r>
    <x v="118"/>
    <n v="27.353395011430042"/>
    <n v="3.9057419715246864"/>
    <n v="9.8935609420251378"/>
    <n v="7.1200594637162782"/>
    <n v="3.7656510366738121"/>
    <n v="2.5211950994501398"/>
    <n v="0.94999055406693467"/>
    <n v="23.071928836100362"/>
    <n v="80.468896119102155"/>
  </r>
  <r>
    <x v="119"/>
    <n v="28.396637242558281"/>
    <n v="4.0392207791188115"/>
    <n v="9.8435782676253893"/>
    <n v="6.8813323313119721"/>
    <n v="3.7373347592587289"/>
    <n v="2.1613602640389593"/>
    <n v="0.96930202102875063"/>
    <n v="23.048794031141121"/>
    <n v="80.981857748146496"/>
  </r>
  <r>
    <x v="120"/>
    <n v="28.154751401172614"/>
    <n v="4.1165645712417041"/>
    <n v="10.120833635250959"/>
    <n v="6.126608655117856"/>
    <n v="3.7534949310854162"/>
    <n v="2.1975597161361708"/>
    <n v="0.96969901577253326"/>
    <n v="21.778673461073083"/>
    <n v="79.130237571133904"/>
  </r>
  <r>
    <x v="121"/>
    <n v="24.894100703064765"/>
    <n v="4.5663994950387723"/>
    <n v="9.8107902787379651"/>
    <n v="4.9007073756925541"/>
    <n v="3.3699587192600915"/>
    <n v="2.043391749853102"/>
    <n v="0.75085196566964874"/>
    <n v="21.05237335558494"/>
    <n v="73.294122830873405"/>
  </r>
  <r>
    <x v="122"/>
    <n v="24.935961787140279"/>
    <n v="4.3429423556491891"/>
    <n v="8.9407873131920219"/>
    <n v="5.1886546402990179"/>
    <n v="3.2816239769265669"/>
    <n v="1.8171558364783555"/>
    <n v="0.85238498801990725"/>
    <n v="21.584589936410566"/>
    <n v="72.833859919082457"/>
  </r>
  <r>
    <x v="123"/>
    <n v="27.000918683377414"/>
    <n v="4.1901099786154772"/>
    <n v="8.25341846394935"/>
    <n v="4.83482689243659"/>
    <n v="3.1366072530968547"/>
    <n v="1.7405747794901252"/>
    <n v="0.671198673647178"/>
    <n v="20.206276068925309"/>
    <n v="71.917023362798986"/>
  </r>
  <r>
    <x v="124"/>
    <n v="28.929090273859401"/>
    <n v="4.527900778311877"/>
    <n v="9.7253505925396393"/>
    <n v="6.7344916776867292"/>
    <n v="3.3269771859398496"/>
    <n v="1.7540333859930319"/>
    <n v="0.95519313650884075"/>
    <n v="21.196448476608108"/>
    <n v="79.032368479928422"/>
  </r>
  <r>
    <x v="125"/>
    <n v="28.877402283670524"/>
    <n v="4.6072163913103052"/>
    <n v="10.34102068376213"/>
    <n v="6.7394605292765668"/>
    <n v="3.3043345776284569"/>
    <n v="1.7674839816906753"/>
    <n v="0.97849822004647002"/>
    <n v="22.691846646672289"/>
    <n v="81.192188436059595"/>
  </r>
  <r>
    <x v="126"/>
    <n v="29.322815113636018"/>
    <n v="4.7923921987226166"/>
    <n v="10.459930969388326"/>
    <n v="6.8081782017169026"/>
    <n v="3.3989038396477991"/>
    <n v="1.9676409849669594"/>
    <n v="0.98448750985481115"/>
    <n v="23.724775447518873"/>
    <n v="83.353372434489813"/>
  </r>
  <r>
    <x v="127"/>
    <n v="29.956236506936648"/>
    <n v="4.6865721408726895"/>
    <n v="9.8757019368550214"/>
    <n v="6.8844275705925986"/>
    <n v="3.3866561407636389"/>
    <n v="2.1149771341168258"/>
    <n v="0.95674271214101081"/>
    <n v="23.350018592227382"/>
    <n v="83.122196762264124"/>
  </r>
  <r>
    <x v="128"/>
    <n v="30.045993047412615"/>
    <n v="4.7966780661205481"/>
    <n v="9.9849938648591063"/>
    <n v="6.5137537120521776"/>
    <n v="3.4761139026362944"/>
    <n v="2.1194785475291762"/>
    <n v="0.97659984097849206"/>
    <n v="23.820862404597179"/>
    <n v="83.64161484813738"/>
  </r>
  <r>
    <x v="129"/>
    <n v="30.618718778622785"/>
    <n v="4.949404711709299"/>
    <n v="9.6181736777181666"/>
    <n v="5.4938129815890226"/>
    <n v="3.0998515165901597"/>
    <n v="2.085780267939453"/>
    <n v="0.8853734778599156"/>
    <n v="22.916651515164194"/>
    <n v="81.574637154120239"/>
  </r>
  <r>
    <x v="130"/>
    <n v="28.105118826844144"/>
    <n v="4.8906663706490301"/>
    <n v="8.0320924197589907"/>
    <n v="4.3444697200599194"/>
    <n v="3.0052478548922212"/>
    <n v="1.9232149531312026"/>
    <n v="0.6425803049913329"/>
    <n v="20.796171902204097"/>
    <n v="73.644447478873346"/>
  </r>
  <r>
    <x v="131"/>
    <n v="27.756068606992294"/>
    <n v="4.8796118588269541"/>
    <n v="9.3784560441097646"/>
    <n v="6.1668755761006402"/>
    <n v="3.1310322336665557"/>
    <n v="2.1837450289850389"/>
    <n v="0.89661449007310179"/>
    <n v="21.412072803286343"/>
    <n v="77.714569349486283"/>
  </r>
  <r>
    <x v="132"/>
    <n v="28.370380714462055"/>
    <n v="4.8232790767831872"/>
    <n v="10.304898086838778"/>
    <n v="7.4608619127763056"/>
    <n v="3.4081170395626206"/>
    <n v="2.2994404755907714"/>
    <n v="0.95110680995385721"/>
    <n v="23.543448788358841"/>
    <n v="83.075065017042959"/>
  </r>
  <r>
    <x v="133"/>
    <n v="28.833495642955956"/>
    <n v="5.1659097940245706"/>
    <n v="9.8813375549352092"/>
    <n v="7.9032291051832466"/>
    <n v="3.5421988160884093"/>
    <n v="2.2806181314935916"/>
    <n v="0.9857450147597373"/>
    <n v="23.901756892905794"/>
    <n v="84.415508791262909"/>
  </r>
  <r>
    <x v="134"/>
    <n v="29.467935639882938"/>
    <n v="5.3045336358637698"/>
    <n v="10.132217434263163"/>
    <n v="7.5232949417071051"/>
    <n v="3.576426016576574"/>
    <n v="2.2552021851451349"/>
    <n v="0.98813585116495395"/>
    <n v="24.101721362893542"/>
    <n v="85.293828806522569"/>
  </r>
  <r>
    <x v="135"/>
    <n v="30.039781676031744"/>
    <n v="5.331822541697206"/>
    <n v="10.316406174277244"/>
    <n v="7.1394696703214926"/>
    <n v="3.6270781740046019"/>
    <n v="2.3407777978095043"/>
    <n v="1.0325747959258165"/>
    <n v="24.160326954576373"/>
    <n v="85.922691804412253"/>
  </r>
  <r>
    <x v="136"/>
    <n v="29.045063749756494"/>
    <n v="5.3368623128155628"/>
    <n v="9.7056460195347221"/>
    <n v="5.6133775337689684"/>
    <n v="3.3318891654954581"/>
    <n v="2.2149178472767388"/>
    <n v="0.90475233858168735"/>
    <n v="23.192669808673266"/>
    <n v="81.271307228325497"/>
  </r>
  <r>
    <x v="137"/>
    <n v="27.659572940675272"/>
    <n v="5.0868323755276528"/>
    <n v="8.4204721429302474"/>
    <n v="4.6529715300661278"/>
    <n v="3.1600223160925478"/>
    <n v="1.9091262788010168"/>
    <n v="0.67894009608291817"/>
    <n v="21.206669333407554"/>
    <n v="74.697274888360383"/>
  </r>
  <r>
    <x v="138"/>
    <n v="28.377925878142573"/>
    <n v="5.2464628560114139"/>
    <n v="9.712925433837917"/>
    <n v="6.225159847665906"/>
    <n v="3.5976623024939367"/>
    <n v="2.408760613584211"/>
    <n v="0.99927293528602057"/>
    <n v="22.190022238273492"/>
    <n v="80.668614797363787"/>
  </r>
  <r>
    <x v="139"/>
    <n v="30.159020530884057"/>
    <n v="5.3496129893946538"/>
    <n v="10.097779702061677"/>
    <n v="6.6999113831632053"/>
    <n v="3.6174849226297638"/>
    <n v="2.4047618594120594"/>
    <n v="1.0202767285410634"/>
    <n v="23.412031582656869"/>
    <n v="84.679221968690428"/>
  </r>
  <r>
    <x v="140"/>
    <n v="30.757760716831609"/>
    <n v="5.2483205297804547"/>
    <n v="9.7141454416329811"/>
    <n v="7.0042634768419685"/>
    <n v="3.6007446073025089"/>
    <n v="2.4352037107312849"/>
    <n v="0.96575124132108459"/>
    <n v="23.458229797711308"/>
    <n v="85.114226210605921"/>
  </r>
  <r>
    <x v="141"/>
    <n v="29.353881736929303"/>
    <n v="5.103873923417412"/>
    <n v="9.9045930998985003"/>
    <n v="5.5345790071740524"/>
    <n v="3.6433791897609349"/>
    <n v="2.4849152707435969"/>
    <n v="0.96375389826148417"/>
    <n v="23.435067335640554"/>
    <n v="82.361723952098927"/>
  </r>
  <r>
    <x v="142"/>
    <n v="29.828701028230572"/>
    <n v="5.0882020380478883"/>
    <n v="10.489607865708182"/>
    <n v="5.4996416397132357"/>
    <n v="3.6680798560032226"/>
    <n v="2.3389979732693136"/>
    <n v="0.95490765750190199"/>
    <n v="24.232117332818785"/>
    <n v="84.033182382976776"/>
  </r>
  <r>
    <x v="143"/>
    <n v="29.382801928434347"/>
    <n v="5.1829933901275504"/>
    <n v="9.1937161828474991"/>
    <n v="4.8820371101044957"/>
    <n v="3.3344340428189909"/>
    <n v="2.0602099506531166"/>
    <n v="0.84806436700142485"/>
    <n v="22.924056977254882"/>
    <n v="79.728238966927051"/>
  </r>
  <r>
    <x v="144"/>
    <n v="28.851462813609178"/>
    <n v="5.1108884962322731"/>
    <n v="8.2974709582412309"/>
    <n v="4.4043005733716081"/>
    <n v="3.1377950685036708"/>
    <n v="1.9155037545349027"/>
    <n v="0.64968772258244534"/>
    <n v="21.587712296428283"/>
    <n v="75.87853475934817"/>
  </r>
  <r>
    <x v="145"/>
    <n v="28.79522457575316"/>
    <n v="5.3102586717937399"/>
    <n v="8.643055619228619"/>
    <n v="6.3820590793031657"/>
    <n v="3.5308046585477393"/>
    <n v="2.3591635467387544"/>
    <n v="0.88859464165651525"/>
    <n v="22.042315973996043"/>
    <n v="79.854373101405528"/>
  </r>
  <r>
    <x v="146"/>
    <n v="28.133129525982358"/>
    <n v="5.6517775954057958"/>
    <n v="10.831158155669305"/>
    <n v="7.2159127344955394"/>
    <n v="3.4906539488048929"/>
    <n v="2.5019151829330384"/>
    <n v="1.0069194461462181"/>
    <n v="23.049332375796233"/>
    <n v="83.789602128591184"/>
  </r>
  <r>
    <x v="147"/>
    <n v="29.047839385694424"/>
    <n v="5.6139033708548434"/>
    <n v="11.845250145774715"/>
    <n v="6.9630733942433087"/>
    <n v="3.4781934599212496"/>
    <n v="2.3776063837184327"/>
    <n v="1.0080916762691505"/>
    <n v="24.195549803238698"/>
    <n v="86.457398459366999"/>
  </r>
  <r>
    <x v="148"/>
    <n v="27.636748698410742"/>
    <n v="5.3654672517314443"/>
    <n v="11.844630781535914"/>
    <n v="6.5714717593269647"/>
    <n v="3.4345338232093847"/>
    <n v="2.2565577474216667"/>
    <n v="1.1080278596321853"/>
    <n v="24.122013805778298"/>
    <n v="84.269977838759743"/>
  </r>
  <r>
    <x v="149"/>
    <n v="26.452861129185646"/>
    <n v="5.187480243307431"/>
    <n v="12.071607410641779"/>
    <n v="6.7318309352143562"/>
    <n v="3.4528007370686642"/>
    <n v="2.2783316662540214"/>
    <n v="1.1315559845446896"/>
    <n v="23.887900155587769"/>
    <n v="83.118443435416168"/>
  </r>
  <r>
    <x v="150"/>
    <n v="25.962754727296545"/>
    <n v="5.0993405713648174"/>
    <n v="10.669308606309659"/>
    <n v="5.317034828866019"/>
    <n v="3.1346215859889339"/>
    <n v="2.1338637390391484"/>
    <n v="0.99985907491241743"/>
    <n v="23.369578966596585"/>
    <n v="78.598050142745365"/>
  </r>
  <r>
    <x v="151"/>
    <n v="25.877008797777581"/>
    <n v="4.9845542229015853"/>
    <n v="9.0904512305470675"/>
    <n v="4.582891617086271"/>
    <n v="3.0625223515961419"/>
    <n v="2.0296236311134366"/>
    <n v="0.70580484503067398"/>
    <n v="21.371479253996927"/>
    <n v="73.607772954117578"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</pivotCacheRecords>
</file>

<file path=xl/pivotCache/pivotCacheRecords1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66">
  <r>
    <x v="0"/>
    <n v="3.4927142261866151"/>
    <n v="1.959860052411315"/>
    <n v="2.371344117566319"/>
    <n v="2.9950780611488383"/>
    <n v="0.71774132555088355"/>
    <n v="0.6328835330403022"/>
    <n v="0.10059869235651721"/>
    <n v="4.9829578450991869"/>
    <n v="17.253177853359976"/>
  </r>
  <r>
    <x v="1"/>
    <n v="3.2880225418847431"/>
    <n v="1.2779988073351169"/>
    <n v="2.1735256116977473"/>
    <n v="2.9274114439689876"/>
    <n v="0.71886105929149857"/>
    <n v="0.58713438884191482"/>
    <n v="0.10059869235651721"/>
    <n v="4.9553451604284815"/>
    <n v="16.028897705805004"/>
  </r>
  <r>
    <x v="2"/>
    <n v="3.2055714041664718"/>
    <n v="1.3639458619468259"/>
    <n v="1.9945583060440562"/>
    <n v="2.6081466132936559"/>
    <n v="0.71515059864294206"/>
    <n v="0.56719220437404427"/>
    <n v="0.10059869235651721"/>
    <n v="4.9140492200237089"/>
    <n v="15.469212900848223"/>
  </r>
  <r>
    <x v="3"/>
    <n v="3.1069463222842879"/>
    <n v="1.5648668344574401"/>
    <n v="2.079683935403509"/>
    <n v="2.6123491673017472"/>
    <n v="0.70248931539040516"/>
    <n v="0.5837306611818075"/>
    <n v="0.10059869235651721"/>
    <n v="5.0244531681605231"/>
    <n v="15.775118096536238"/>
  </r>
  <r>
    <x v="4"/>
    <n v="3.0339064939629581"/>
    <n v="1.7405604974582629"/>
    <n v="2.3281455860852631"/>
    <n v="2.7140835121981399"/>
    <n v="0.69373926994674673"/>
    <n v="0.62835134416770178"/>
    <n v="0.10059869235651721"/>
    <n v="5.390908950718301"/>
    <n v="16.630294346893891"/>
  </r>
  <r>
    <x v="5"/>
    <n v="3.0212651226157416"/>
    <n v="1.6441214095335039"/>
    <n v="2.3239826724871131"/>
    <n v="2.8685502315657163"/>
    <n v="0.72376502909700213"/>
    <n v="0.56562535984708928"/>
    <n v="0.10059869235651721"/>
    <n v="5.5534967385579082"/>
    <n v="16.80140525606059"/>
  </r>
  <r>
    <x v="6"/>
    <n v="3.3152957185750163"/>
    <n v="1.4285843266276039"/>
    <n v="2.3019614049431212"/>
    <n v="2.7261472121213117"/>
    <n v="0.75601709999688937"/>
    <n v="0.527118445385094"/>
    <n v="0.10059869235651721"/>
    <n v="5.5457236777757011"/>
    <n v="16.701446577781255"/>
  </r>
  <r>
    <x v="7"/>
    <n v="3.465941538698611"/>
    <n v="1.565559448277829"/>
    <n v="2.4872126491002509"/>
    <n v="2.4593046681428405"/>
    <n v="0.75701425633289943"/>
    <n v="0.48261352439701577"/>
    <n v="0.10059869235651721"/>
    <n v="5.3930795746644247"/>
    <n v="16.711324351970386"/>
  </r>
  <r>
    <x v="8"/>
    <n v="3.4739287389697169"/>
    <n v="2.0249365011963891"/>
    <n v="2.4052664907164991"/>
    <n v="2.2921197289366098"/>
    <n v="0.75007876980257937"/>
    <n v="0.50757641145681276"/>
    <n v="0.10059869235651721"/>
    <n v="5.3567819863715256"/>
    <n v="16.91128731980665"/>
  </r>
  <r>
    <x v="9"/>
    <n v="3.465175013050815"/>
    <n v="2.3970205845787467"/>
    <n v="2.056347100271946"/>
    <n v="2.4562920336228102"/>
    <n v="0.75759443871190058"/>
    <n v="0.57132544810373598"/>
    <n v="0.10059869235651721"/>
    <n v="5.3371878008825187"/>
    <n v="17.141541111578988"/>
  </r>
  <r>
    <x v="10"/>
    <n v="3.649522463656671"/>
    <n v="2.2591573948363273"/>
    <n v="1.936393933918251"/>
    <n v="2.6187927185599023"/>
    <n v="0.77327842077344322"/>
    <n v="0.56590592666666439"/>
    <n v="0.10059869235651721"/>
    <n v="5.5737105165520466"/>
    <n v="17.477360067319822"/>
  </r>
  <r>
    <x v="11"/>
    <n v="3.6773126584564286"/>
    <n v="1.8642056722457789"/>
    <n v="2.0970735542554997"/>
    <n v="2.7059057030605564"/>
    <n v="0.76792152266371383"/>
    <n v="0.57153197184522764"/>
    <n v="0.10059869235651721"/>
    <n v="6.3384164834832175"/>
    <n v="18.12296625836694"/>
  </r>
  <r>
    <x v="12"/>
    <n v="3.6555473400030829"/>
    <n v="1.6889628373932668"/>
    <n v="2.2344822926057581"/>
    <n v="2.6345262348967458"/>
    <n v="0.72153974665242926"/>
    <n v="0.56957843350600812"/>
    <n v="0.10059869235651721"/>
    <n v="6.2919268370982779"/>
    <n v="17.897162414512085"/>
  </r>
  <r>
    <x v="13"/>
    <n v="3.7346987472720747"/>
    <n v="1.6717115588744509"/>
    <n v="2.0887234011425129"/>
    <n v="2.4447152946212993"/>
    <n v="0.70614141875341963"/>
    <n v="0.57317533433129741"/>
    <n v="0.10059869235651721"/>
    <n v="6.0729154025291976"/>
    <n v="17.392679849880771"/>
  </r>
  <r>
    <x v="14"/>
    <n v="3.6744496578945589"/>
    <n v="1.4347898978298519"/>
    <n v="2.0616588598164722"/>
    <n v="2.3257010519681969"/>
    <n v="0.69377888181353198"/>
    <n v="0.61708253646631528"/>
    <n v="0.10059869235651721"/>
    <n v="6.0139248430802823"/>
    <n v="16.921984421225726"/>
  </r>
  <r>
    <x v="15"/>
    <n v="3.6703290412291132"/>
    <n v="1.3141836538812661"/>
    <n v="2.2326979203977011"/>
    <n v="2.4247831175095103"/>
    <n v="0.66864911700284313"/>
    <n v="0.61154487950257697"/>
    <n v="0.10059869235651721"/>
    <n v="5.6765244668072707"/>
    <n v="16.699310888686799"/>
  </r>
  <r>
    <x v="16"/>
    <n v="3.687235946886434"/>
    <n v="1.3888636591683201"/>
    <n v="2.6266407342526867"/>
    <n v="2.5525135396057093"/>
    <n v="0.67015444972983929"/>
    <n v="0.57509620035095133"/>
    <n v="0.10059869235651721"/>
    <n v="5.6308878644064793"/>
    <n v="17.231991086756938"/>
  </r>
  <r>
    <x v="17"/>
    <n v="3.5856183584071668"/>
    <n v="1.438939450149858"/>
    <n v="2.5208839659429767"/>
    <n v="2.7565030114312217"/>
    <n v="0.7135468623038651"/>
    <n v="0.64585068764713827"/>
    <n v="0.10059869235651721"/>
    <n v="5.357683883703066"/>
    <n v="17.119624911941809"/>
  </r>
  <r>
    <x v="18"/>
    <n v="3.5236357418404931"/>
    <n v="1.803863368248551"/>
    <n v="2.5985187363213398"/>
    <n v="2.9026824052631617"/>
    <n v="0.73424002294475765"/>
    <n v="0.57914436209168352"/>
    <n v="0.10059869235651721"/>
    <n v="5.3481991266131743"/>
    <n v="17.590882455679676"/>
  </r>
  <r>
    <x v="19"/>
    <n v="3.4129194648508228"/>
    <n v="1.8926224519452819"/>
    <n v="2.883171174904946"/>
    <n v="2.952912427172306"/>
    <n v="0.75278208574709116"/>
    <n v="0.54751611163352631"/>
    <n v="0.10059869235651721"/>
    <n v="5.5933348654468968"/>
    <n v="18.135857274057386"/>
  </r>
  <r>
    <x v="20"/>
    <n v="3.200050475391798"/>
    <n v="1.7243833150201251"/>
    <n v="2.9063783100158531"/>
    <n v="3.0630362238711233"/>
    <n v="0.73591794665383314"/>
    <n v="0.63006996255225944"/>
    <n v="0.10059869235651721"/>
    <n v="5.6662480001919846"/>
    <n v="18.026682926053493"/>
  </r>
  <r>
    <x v="21"/>
    <n v="3.1676918513818433"/>
    <n v="1.6325120231424031"/>
    <n v="2.7310388369038918"/>
    <n v="2.9631821385059571"/>
    <n v="0.7125939172068716"/>
    <n v="0.55739377037251692"/>
    <n v="0.10059869235651721"/>
    <n v="5.5261345515181519"/>
    <n v="17.391145781388154"/>
  </r>
  <r>
    <x v="22"/>
    <n v="3.170094173016988"/>
    <n v="1.668365090430401"/>
    <n v="2.4325144190706358"/>
    <n v="2.9084772968932757"/>
    <n v="0.76143496457467397"/>
    <n v="0.4901719342935737"/>
    <n v="0.10059869235651721"/>
    <n v="5.3274750562262208"/>
    <n v="16.859131626862286"/>
  </r>
  <r>
    <x v="23"/>
    <n v="3.3946945370913291"/>
    <n v="1.8720438895113809"/>
    <n v="2.215243765071746"/>
    <n v="3.0016096507166683"/>
    <n v="0.77605604454818811"/>
    <n v="0.49668574703379526"/>
    <n v="0.10059869235651721"/>
    <n v="5.4602225520912944"/>
    <n v="17.317154878420919"/>
  </r>
  <r>
    <x v="24"/>
    <n v="3.5150885794788578"/>
    <n v="1.7651323550023419"/>
    <n v="2.1876754740723281"/>
    <n v="2.9030778522254321"/>
    <n v="0.72188934951071071"/>
    <n v="0.57446515312584356"/>
    <n v="0.10059869235651721"/>
    <n v="5.8053505787825195"/>
    <n v="17.573278034554551"/>
  </r>
  <r>
    <x v="25"/>
    <n v="3.6048389426133922"/>
    <n v="1.501455620852548"/>
    <n v="2.2198399380421012"/>
    <n v="2.7385891432560689"/>
    <n v="0.743654433508673"/>
    <n v="0.57336046411140995"/>
    <n v="0.10059869235651721"/>
    <n v="5.9502178079477623"/>
    <n v="17.432555042688474"/>
  </r>
  <r>
    <x v="26"/>
    <n v="3.6037087266748209"/>
    <n v="1.203954663445983"/>
    <n v="2.2368212736257211"/>
    <n v="2.5373864867217328"/>
    <n v="0.7887391965112549"/>
    <n v="0.58144812156548686"/>
    <n v="0.10059869235651721"/>
    <n v="6.079154390191448"/>
    <n v="17.131811551092966"/>
  </r>
  <r>
    <x v="27"/>
    <n v="3.5657075078894431"/>
    <n v="0.97736333064532477"/>
    <n v="2.2830976018080658"/>
    <n v="2.5362994948154083"/>
    <n v="0.84824592067670712"/>
    <n v="0.47718533810094366"/>
    <n v="0.10059869235651721"/>
    <n v="5.8320992867771722"/>
    <n v="16.62059717306958"/>
  </r>
  <r>
    <x v="28"/>
    <n v="3.5712927751647423"/>
    <n v="1.0696722727331769"/>
    <n v="2.4235278856117368"/>
    <n v="2.5439548649579766"/>
    <n v="0.8162891691191656"/>
    <n v="0.45904259815316628"/>
    <n v="0.10059869235651721"/>
    <n v="5.3516113705565376"/>
    <n v="16.335989628653021"/>
  </r>
  <r>
    <x v="29"/>
    <n v="3.5811912813027269"/>
    <n v="1.312645425429726"/>
    <n v="2.4853251038306623"/>
    <n v="2.3155391557779623"/>
    <n v="0.79055179915633367"/>
    <n v="0.50255462635833947"/>
    <n v="0.10059869235651721"/>
    <n v="5.1872537606416582"/>
    <n v="16.275659844853926"/>
  </r>
  <r>
    <x v="30"/>
    <n v="3.3697924068105771"/>
    <n v="1.6548524009948851"/>
    <n v="2.3678373552853458"/>
    <n v="1.9059243512915791"/>
    <n v="0.78320922864441433"/>
    <n v="0.6072012006451093"/>
    <n v="0.10059869235651721"/>
    <n v="4.9684742157330959"/>
    <n v="15.757889851761524"/>
  </r>
  <r>
    <x v="31"/>
    <n v="3.3157582377763251"/>
    <n v="1.5730332821977149"/>
    <n v="2.309040275014405"/>
    <n v="1.8728118764459789"/>
    <n v="0.79069201421037116"/>
    <n v="0.60805931976504934"/>
    <n v="0.1075365332086908"/>
    <n v="4.9449173421377406"/>
    <n v="15.521848880756277"/>
  </r>
  <r>
    <x v="32"/>
    <n v="3.4253499020864409"/>
    <n v="1.7378197219347751"/>
    <n v="2.146818728359102"/>
    <n v="1.9875505959986881"/>
    <n v="0.73482682462535187"/>
    <n v="0.575904291655012"/>
    <n v="0.1075365332086908"/>
    <n v="4.9649812353080343"/>
    <n v="15.680787833176094"/>
  </r>
  <r>
    <x v="33"/>
    <n v="3.5156107966821262"/>
    <n v="1.654658222433864"/>
    <n v="2.0465150358619688"/>
    <n v="2.0279719591840135"/>
    <n v="0.69986474569032553"/>
    <n v="0.55857936523541429"/>
    <n v="0.1075365332086908"/>
    <n v="5.1355343476548114"/>
    <n v="15.746271005951215"/>
  </r>
  <r>
    <x v="34"/>
    <n v="3.5377671191872908"/>
    <n v="1.39880250724015"/>
    <n v="2.120783736811422"/>
    <n v="2.4486819099022528"/>
    <n v="0.71916255339197932"/>
    <n v="0.61136733339125671"/>
    <n v="0.1075365332086908"/>
    <n v="4.8710331450364768"/>
    <n v="15.81513483816952"/>
  </r>
  <r>
    <x v="35"/>
    <n v="3.6092080648725284"/>
    <n v="1.323097477111806"/>
    <n v="2.4192177765450777"/>
    <n v="2.7651354801517893"/>
    <n v="0.76729590532637781"/>
    <n v="0.66151188615868384"/>
    <n v="0.1075365332086908"/>
    <n v="4.6544080761943576"/>
    <n v="16.307411199569309"/>
  </r>
  <r>
    <x v="36"/>
    <n v="3.6523272296168119"/>
    <n v="1.4435796126573421"/>
    <n v="2.481259810180104"/>
    <n v="2.9038752400445684"/>
    <n v="0.79680833090409142"/>
    <n v="0.77855323019683631"/>
    <n v="0.1075365332086908"/>
    <n v="4.3857379833378118"/>
    <n v="16.549677970146256"/>
  </r>
  <r>
    <x v="37"/>
    <n v="3.5032011485192101"/>
    <n v="1.438706374314642"/>
    <n v="2.4539603079297874"/>
    <n v="2.8460657718565634"/>
    <n v="0.86785007225683264"/>
    <n v="0.69203602944398557"/>
    <n v="0.1075365332086908"/>
    <n v="4.28597047643132"/>
    <n v="16.19532671396103"/>
  </r>
  <r>
    <x v="38"/>
    <n v="3.4362594551949361"/>
    <n v="1.45058534224321"/>
    <n v="2.5921225325882831"/>
    <n v="2.692112855250707"/>
    <n v="0.91913858334679222"/>
    <n v="0.6529760036003065"/>
    <n v="0.1075365332086908"/>
    <n v="4.6076152013671638"/>
    <n v="16.45834650680009"/>
  </r>
  <r>
    <x v="39"/>
    <n v="3.208319671206973"/>
    <n v="1.3843296376674121"/>
    <n v="2.4441514717239619"/>
    <n v="2.3007438893287686"/>
    <n v="0.89452020110992803"/>
    <n v="0.73954591264521241"/>
    <n v="0.1075365332086908"/>
    <n v="5.2539297459519263"/>
    <n v="16.333077062842875"/>
  </r>
  <r>
    <x v="40"/>
    <n v="2.930074841977476"/>
    <n v="1.2477554784521219"/>
    <n v="2.2519743474419989"/>
    <n v="2.2109509296862675"/>
    <n v="0.8319654517163948"/>
    <n v="0.65677889854590366"/>
    <n v="0.1075365332086908"/>
    <n v="5.4549797526337818"/>
    <n v="15.692016233662635"/>
  </r>
  <r>
    <x v="41"/>
    <n v="2.7535894936427541"/>
    <n v="1.07912947742668"/>
    <n v="2.221053194177995"/>
    <n v="2.4488426722291714"/>
    <n v="0.78508989977411769"/>
    <n v="0.61378752454060626"/>
    <n v="0.1075365332086908"/>
    <n v="5.4386303425168467"/>
    <n v="15.447659137516862"/>
  </r>
  <r>
    <x v="42"/>
    <n v="2.589121697230508"/>
    <n v="0.73283249475212797"/>
    <n v="2.3215561342265443"/>
    <n v="2.5900670159705386"/>
    <n v="0.7708703968192514"/>
    <n v="0.44578109013001749"/>
    <n v="0.1075365332086908"/>
    <n v="5.375800156751799"/>
    <n v="14.933565519089477"/>
  </r>
  <r>
    <x v="43"/>
    <n v="2.4777851568343197"/>
    <n v="0.44751578525179059"/>
    <n v="2.4664971068976662"/>
    <n v="2.5599549247922466"/>
    <n v="0.78060679931764598"/>
    <n v="0.39208036267072471"/>
    <n v="0.1075365332086908"/>
    <n v="4.8803593154849745"/>
    <n v="14.11233598445806"/>
  </r>
  <r>
    <x v="44"/>
    <n v="2.978606492398717"/>
    <n v="0.49526379642371149"/>
    <n v="2.8811722830619551"/>
    <n v="2.3939372320520356"/>
    <n v="0.77216547024258908"/>
    <n v="0.43227022913251828"/>
    <n v="0.1075365332086908"/>
    <n v="4.648953669044622"/>
    <n v="14.709905705564839"/>
  </r>
  <r>
    <x v="45"/>
    <n v="3.7329487047337029"/>
    <n v="0.56638852174148846"/>
    <n v="2.8206134070420039"/>
    <n v="2.2674386439642542"/>
    <n v="0.76693321888662391"/>
    <n v="0.43223090823590771"/>
    <n v="0.1075365332086908"/>
    <n v="4.6134894748571629"/>
    <n v="15.307579412669837"/>
  </r>
  <r>
    <x v="46"/>
    <n v="3.8182113404010236"/>
    <n v="0.53631624708425896"/>
    <n v="2.3328100026222511"/>
    <n v="1.9212723341946636"/>
    <n v="0.7407298583671672"/>
    <n v="0.46635729711802781"/>
    <n v="0.1075365332086908"/>
    <n v="4.5306269795338174"/>
    <n v="14.453860592529901"/>
  </r>
  <r>
    <x v="47"/>
    <n v="3.5528774551226237"/>
    <n v="0.50598376965067227"/>
    <n v="2.1716252683994806"/>
    <n v="2.1397373597909537"/>
    <n v="0.67484026096278371"/>
    <n v="0.60241007887615405"/>
    <n v="0.1075365332086908"/>
    <n v="4.6040732587043678"/>
    <n v="14.359083984715726"/>
  </r>
  <r>
    <x v="48"/>
    <n v="3.2290059007812069"/>
    <n v="0.51387270129942342"/>
    <n v="2.1209455919684879"/>
    <n v="2.3600538643899394"/>
    <n v="0.63113942685870827"/>
    <n v="0.64904736887818748"/>
    <n v="0.1075365332086908"/>
    <n v="4.5465117367585988"/>
    <n v="14.158113124143242"/>
  </r>
  <r>
    <x v="49"/>
    <n v="3.0743648419530709"/>
    <n v="0.4379187713379788"/>
    <n v="2.3500226483656088"/>
    <n v="2.4841348134539452"/>
    <n v="0.62168970310465932"/>
    <n v="0.58922679475178141"/>
    <n v="0.1075365332086908"/>
    <n v="4.2319340873907985"/>
    <n v="13.896828193566535"/>
  </r>
  <r>
    <x v="50"/>
    <n v="2.8893591218475492"/>
    <n v="0.43622515038219134"/>
    <n v="2.6760908465306921"/>
    <n v="2.4345798876126312"/>
    <n v="0.6246903323178109"/>
    <n v="0.54247571110958459"/>
    <n v="0.1075365332086908"/>
    <n v="4.2072154032194193"/>
    <n v="13.918172986228573"/>
  </r>
  <r>
    <x v="51"/>
    <n v="2.8486981494312458"/>
    <n v="0.55698868880357955"/>
    <n v="2.7888697834809468"/>
    <n v="2.4770301946797426"/>
    <n v="0.64330107232096256"/>
    <n v="0.48236937730714485"/>
    <n v="0.1075365332086908"/>
    <n v="4.0302528134988425"/>
    <n v="13.935046612731155"/>
  </r>
  <r>
    <x v="52"/>
    <n v="2.843730335362074"/>
    <n v="0.4462542633748095"/>
    <n v="2.4793281680487649"/>
    <n v="2.2494804327686362"/>
    <n v="0.65629979532185578"/>
    <n v="0.45197858722431949"/>
    <n v="0.1075365332086908"/>
    <n v="3.9411492586074246"/>
    <n v="13.175757373916575"/>
  </r>
  <r>
    <x v="53"/>
    <n v="2.467959138358788"/>
    <n v="0.44341456591669498"/>
    <n v="2.204048124636302"/>
    <n v="2.0851342806713222"/>
    <n v="0.66549825698284482"/>
    <n v="0.56919861989821818"/>
    <n v="0.1075365332086908"/>
    <n v="3.7771640992874085"/>
    <n v="12.31995361896027"/>
  </r>
  <r>
    <x v="54"/>
    <n v="2.3603293297218322"/>
    <n v="0.43791652232947309"/>
    <n v="2.0646986421525813"/>
    <n v="2.2016852981230564"/>
    <n v="0.65565255944907674"/>
    <n v="0.48591055050611448"/>
    <n v="0.1075365332086908"/>
    <n v="3.5960229822364242"/>
    <n v="11.909752417727248"/>
  </r>
  <r>
    <x v="55"/>
    <n v="2.4850758679082201"/>
    <n v="0.48103198102914663"/>
    <n v="2.0511257294319569"/>
    <n v="2.2681186728705187"/>
    <n v="0.68704594657812912"/>
    <n v="0.45296886434507466"/>
    <n v="0.1075365332086908"/>
    <n v="3.4608145378845605"/>
    <n v="11.993718133256298"/>
  </r>
  <r>
    <x v="56"/>
    <n v="2.691330221519407"/>
    <n v="0.47615439261860348"/>
    <n v="2.2012459820214159"/>
    <n v="2.6416279313999214"/>
    <n v="0.68241070376119317"/>
    <n v="0.53756249021954605"/>
    <n v="0.1075365332086908"/>
    <n v="3.8434394856833127"/>
    <n v="13.181307740432089"/>
  </r>
  <r>
    <x v="57"/>
    <n v="2.8524336415695437"/>
    <n v="0.42834191749125777"/>
    <n v="2.460136184143868"/>
    <n v="2.7690819133620521"/>
    <n v="0.61775963465616657"/>
    <n v="0.64025442879361949"/>
    <n v="0.1075365332086908"/>
    <n v="3.9291900492738181"/>
    <n v="13.804734302499018"/>
  </r>
  <r>
    <x v="58"/>
    <n v="2.8018210350456312"/>
    <n v="0.4174882555332789"/>
    <n v="2.4967550543378829"/>
    <n v="2.6287133861931933"/>
    <n v="0.61701290171522483"/>
    <n v="0.57756234106959015"/>
    <n v="0.1075365332086908"/>
    <n v="3.713878371227473"/>
    <n v="13.360767878330964"/>
  </r>
  <r>
    <x v="59"/>
    <n v="2.7344187444273831"/>
    <n v="0.43934870097002621"/>
    <n v="2.4469707415316528"/>
    <n v="2.326070409270478"/>
    <n v="0.6531507547323312"/>
    <n v="0.51061852696225707"/>
    <n v="0.1075365332086908"/>
    <n v="3.6259285991060168"/>
    <n v="12.844043010208837"/>
  </r>
  <r>
    <x v="60"/>
    <n v="2.7199076139437999"/>
    <n v="0.39661668081364138"/>
    <n v="2.2143392590569011"/>
    <n v="2.2560231476915593"/>
    <n v="0.64388708883503554"/>
    <n v="0.43769008687232291"/>
    <n v="0.10059869235651721"/>
    <n v="3.4158527669790884"/>
    <n v="12.184915336548865"/>
  </r>
  <r>
    <x v="61"/>
    <n v="2.843542531077504"/>
    <n v="0.39382408795109475"/>
    <n v="1.9127141846174411"/>
    <n v="2.3551864320361089"/>
    <n v="0.61384033062853716"/>
    <n v="0.50071850355552527"/>
    <n v="0.10059869235651721"/>
    <n v="3.5702843534338577"/>
    <n v="12.290709115656584"/>
  </r>
  <r>
    <x v="62"/>
    <n v="2.9001034876424212"/>
    <n v="0.39696255879606418"/>
    <n v="1.710056278698618"/>
    <n v="2.4434352033084568"/>
    <n v="0.59002967987123256"/>
    <n v="0.44828077018391371"/>
    <n v="0.10059869235651721"/>
    <n v="3.5062011411293192"/>
    <n v="12.095667811986543"/>
  </r>
  <r>
    <x v="63"/>
    <n v="3.0137947035343702"/>
    <n v="0.39610765201225351"/>
    <n v="1.7730031484259141"/>
    <n v="2.4949151370025597"/>
    <n v="0.57546838133074896"/>
    <n v="0.50873573473718092"/>
    <n v="0.10059869235651721"/>
    <n v="3.4773613896785438"/>
    <n v="12.339984839078088"/>
  </r>
  <r>
    <x v="64"/>
    <n v="2.7447862549963089"/>
    <n v="0.43266503412289331"/>
    <n v="1.8961902440692429"/>
    <n v="2.4569980527325783"/>
    <n v="0.59498600262687473"/>
    <n v="0.5837245908044747"/>
    <n v="0.10059869235651721"/>
    <n v="3.4550593108561651"/>
    <n v="12.265008182565055"/>
  </r>
  <r>
    <x v="65"/>
    <n v="2.4699938466096643"/>
    <n v="0.65405640127361031"/>
    <n v="2.0265615667771932"/>
    <n v="2.4798202903600508"/>
    <n v="0.62144478917959856"/>
    <n v="0.54956519628719713"/>
    <n v="0.10059869235651721"/>
    <n v="3.4167642232170654"/>
    <n v="12.318805006060897"/>
  </r>
  <r>
    <x v="66"/>
    <n v="2.2872139195428871"/>
    <n v="0.61033172696574989"/>
    <n v="2.1445838252508289"/>
    <n v="2.3827890177997793"/>
    <n v="0.58947978725698613"/>
    <n v="0.4894489411101357"/>
    <n v="0.10059869235651721"/>
    <n v="3.5805438324070766"/>
    <n v="12.184989742689961"/>
  </r>
  <r>
    <x v="67"/>
    <n v="2.2836067758110614"/>
    <n v="0.44777963296645007"/>
    <n v="1.948930770380819"/>
    <n v="2.2602098590949131"/>
    <n v="0.556608608921911"/>
    <n v="0.48472048908650001"/>
    <n v="0.10059869235651721"/>
    <n v="3.4306400539826232"/>
    <n v="11.513094882600795"/>
  </r>
  <r>
    <x v="68"/>
    <n v="2.5862271174200351"/>
    <n v="0.42368694553340536"/>
    <n v="1.622752978975287"/>
    <n v="2.2999294851086898"/>
    <n v="0.52917258651304999"/>
    <n v="0.30988085230017537"/>
    <n v="0.10059869235651721"/>
    <n v="3.2389617648888458"/>
    <n v="11.111210423096006"/>
  </r>
  <r>
    <x v="69"/>
    <n v="2.65457766278021"/>
    <n v="0.39974212295200379"/>
    <n v="1.5861128860944771"/>
    <n v="2.041657711992551"/>
    <n v="0.52399205691407791"/>
    <n v="0.3182822359302252"/>
    <n v="0.10059869235651721"/>
    <n v="3.3600501589402967"/>
    <n v="10.985013527960358"/>
  </r>
  <r>
    <x v="70"/>
    <n v="2.3334330375644829"/>
    <n v="0.42814892093299972"/>
    <n v="1.6864494676406341"/>
    <n v="1.7368323850528329"/>
    <n v="0.51206825784494325"/>
    <n v="0.44371444024469819"/>
    <n v="0.10059869235651721"/>
    <n v="3.162598864995176"/>
    <n v="10.403844066632285"/>
  </r>
  <r>
    <x v="71"/>
    <n v="2.3557155925338389"/>
    <n v="0.4114106763497215"/>
    <n v="1.668480001478436"/>
    <n v="1.8591960738502713"/>
    <n v="0.5062788599029352"/>
    <n v="0.46086457981529572"/>
    <n v="0.10059869235651721"/>
    <n v="2.8775757646761253"/>
    <n v="10.240120240963144"/>
  </r>
  <r>
    <x v="72"/>
    <n v="2.58750679676116"/>
    <n v="0.4315126165323277"/>
    <n v="1.656348928985383"/>
    <n v="2.1472955309176429"/>
    <n v="0.51596609486482636"/>
    <n v="0.40785978052152611"/>
    <n v="0.10059869235651721"/>
    <n v="2.8573202784149956"/>
    <n v="10.70440871935438"/>
  </r>
  <r>
    <x v="73"/>
    <n v="2.402057078277076"/>
    <n v="0.52331875001980388"/>
    <n v="1.89653392574721"/>
    <n v="2.3293934692149527"/>
    <n v="0.55806218346252112"/>
    <n v="0.61068551879669652"/>
    <n v="0.10059869235651721"/>
    <n v="2.9080286768748702"/>
    <n v="11.328678294749649"/>
  </r>
  <r>
    <x v="74"/>
    <n v="2.2632732364680099"/>
    <n v="0.43802862417911481"/>
    <n v="2.0288569875323268"/>
    <n v="2.2122018628310873"/>
    <n v="0.64208510585392464"/>
    <n v="0.56270457619210834"/>
    <n v="0.10059869235651721"/>
    <n v="2.9858324463882631"/>
    <n v="11.233581531801351"/>
  </r>
  <r>
    <x v="75"/>
    <n v="2.2295555353576342"/>
    <n v="0.38464423086440214"/>
    <n v="2.091373546141555"/>
    <n v="2.1504763992182943"/>
    <n v="0.64162336703386824"/>
    <n v="0.62295017625543703"/>
    <n v="0.10059869235651721"/>
    <n v="3.0189300977143327"/>
    <n v="11.24015204494204"/>
  </r>
  <r>
    <x v="76"/>
    <n v="1.977980449956648"/>
    <n v="0.37671452457638416"/>
    <n v="1.919721678968767"/>
    <n v="1.9795236955678217"/>
    <n v="0.59536642897841785"/>
    <n v="0.4845015900018072"/>
    <n v="0.10059869235651721"/>
    <n v="3.1564988486427561"/>
    <n v="10.59090590904912"/>
  </r>
  <r>
    <x v="77"/>
    <n v="1.782035061514992"/>
    <n v="0.37626254463621872"/>
    <n v="1.8328472245427319"/>
    <n v="1.8149026267832957"/>
    <n v="0.54524455436200625"/>
    <n v="0.39261216414660322"/>
    <n v="0.10059869235651721"/>
    <n v="3.2088444135620322"/>
    <n v="10.053347281904397"/>
  </r>
  <r>
    <x v="78"/>
    <n v="1.9800183111291532"/>
    <n v="0.37296937327161916"/>
    <n v="1.6917221706783681"/>
    <n v="1.8494992178911678"/>
    <n v="0.51944896903664606"/>
    <n v="0.27580888143930099"/>
    <n v="0.10059869235651721"/>
    <n v="3.2158867226874008"/>
    <n v="10.005952338490173"/>
  </r>
  <r>
    <x v="79"/>
    <n v="1.6704495399145389"/>
    <n v="0.3682985942198026"/>
    <n v="1.6136526187673519"/>
    <n v="2.0088031964579542"/>
    <n v="0.56190064986046118"/>
    <n v="0.43031844528035701"/>
    <n v="0.10059869235651721"/>
    <n v="3.263918581823368"/>
    <n v="10.017940318680351"/>
  </r>
  <r>
    <x v="80"/>
    <n v="1.776775026118812"/>
    <n v="0.38045711259478582"/>
    <n v="1.9693187045482379"/>
    <n v="2.3906805759483678"/>
    <n v="0.60782319231536386"/>
    <n v="0.32592367671550021"/>
    <n v="0.10059869235651721"/>
    <n v="3.4219035741611155"/>
    <n v="10.9734805547587"/>
  </r>
  <r>
    <x v="81"/>
    <n v="1.859823351924911"/>
    <n v="0.3760194568055259"/>
    <n v="2.107532726339381"/>
    <n v="2.6049864374183098"/>
    <n v="0.65417214118466394"/>
    <n v="0.31551409920688295"/>
    <n v="0.10059869235651721"/>
    <n v="3.536137809116795"/>
    <n v="11.554784714352987"/>
  </r>
  <r>
    <x v="82"/>
    <n v="1.7995861558963619"/>
    <n v="0.35454310322958887"/>
    <n v="1.9696234510695509"/>
    <n v="2.754342748819441"/>
    <n v="0.67626784790428129"/>
    <n v="0.47257634377584584"/>
    <n v="0.10059869235651721"/>
    <n v="3.3378676231020519"/>
    <n v="11.465405966153639"/>
  </r>
  <r>
    <x v="83"/>
    <n v="1.674940159857671"/>
    <n v="0.37538137546765288"/>
    <n v="1.8469951064086869"/>
    <n v="2.6941273383561275"/>
    <n v="0.66091999807990076"/>
    <n v="0.53881389772469601"/>
    <n v="0.10059869235651721"/>
    <n v="3.2480494205675474"/>
    <n v="11.139825988818801"/>
  </r>
  <r>
    <x v="84"/>
    <n v="1.6343499929541669"/>
    <n v="0.36336312019356842"/>
    <n v="1.8072694458278429"/>
    <n v="2.6599776829678556"/>
    <n v="0.57646640290501827"/>
    <n v="0.43894488370947132"/>
    <n v="0.10059869235651721"/>
    <n v="3.225521986037811"/>
    <n v="10.806492206952253"/>
  </r>
  <r>
    <x v="85"/>
    <n v="2.1455944272814911"/>
    <n v="0.34377338809060504"/>
    <n v="1.7288653198118211"/>
    <n v="2.5336646390850865"/>
    <n v="0.5073468272214684"/>
    <n v="0.30645435712195429"/>
    <n v="0.10059869235651721"/>
    <n v="3.0559600575479551"/>
    <n v="10.722257708516899"/>
  </r>
  <r>
    <x v="86"/>
    <n v="2.560105830000428"/>
    <n v="0.3796821228862266"/>
    <n v="1.6008434012218771"/>
    <n v="2.1896162211490027"/>
    <n v="0.47849555199378857"/>
    <n v="0.22848775335247101"/>
    <n v="0.10059869235651721"/>
    <n v="2.9674033237040174"/>
    <n v="10.505232896664328"/>
  </r>
  <r>
    <x v="87"/>
    <n v="2.6317157331010081"/>
    <n v="0.3678105677399463"/>
    <n v="1.5890498181351049"/>
    <n v="2.0658682568299129"/>
    <n v="0.45369331846424765"/>
    <n v="0.4253421116599323"/>
    <n v="0.10059869235651721"/>
    <n v="3.0210671916229175"/>
    <n v="10.655145689909586"/>
  </r>
  <r>
    <x v="88"/>
    <n v="2.5711898349468019"/>
    <n v="0.36258595946265609"/>
    <n v="1.557692027302616"/>
    <n v="2.454535614507765"/>
    <n v="0.44578443269359919"/>
    <n v="0.55937555887662638"/>
    <n v="0.10059869235651721"/>
    <n v="2.9444448341200471"/>
    <n v="10.996206954266629"/>
  </r>
  <r>
    <x v="89"/>
    <n v="2.3438361029374559"/>
    <n v="0.35368233745075911"/>
    <n v="1.607009579851169"/>
    <n v="2.7287437577976195"/>
    <n v="0.50306294713752275"/>
    <n v="0.46821863531436009"/>
    <n v="0.10059869235651721"/>
    <n v="2.9075463913471458"/>
    <n v="11.012698444192548"/>
  </r>
  <r>
    <x v="90"/>
    <n v="2.2528310501124889"/>
    <n v="0.35319002190004484"/>
    <n v="1.754711312264692"/>
    <n v="2.7444185518814068"/>
    <n v="0.54516076489054111"/>
    <n v="0.35309204514003711"/>
    <n v="0.10059869235651721"/>
    <n v="2.8300053015373914"/>
    <n v="10.934007740083118"/>
  </r>
  <r>
    <x v="91"/>
    <n v="2.310032568955207"/>
    <n v="0.36240761197873123"/>
    <n v="1.8394531241293071"/>
    <n v="2.6814338044771979"/>
    <n v="0.57246544148267109"/>
    <n v="0.36579447010984611"/>
    <n v="0.10395198210173449"/>
    <n v="2.9176443160619621"/>
    <n v="11.153183319296655"/>
  </r>
  <r>
    <x v="92"/>
    <n v="2.287125634126558"/>
    <n v="0.38114091218099611"/>
    <n v="1.7666173347987939"/>
    <n v="2.4174150602114066"/>
    <n v="0.54401782298300549"/>
    <n v="0.43331589215215671"/>
    <n v="0.10395198210173449"/>
    <n v="2.7851117747993448"/>
    <n v="10.718696413353996"/>
  </r>
  <r>
    <x v="93"/>
    <n v="2.186101776755454"/>
    <n v="0.36767900863783237"/>
    <n v="1.741935712160013"/>
    <n v="2.2639324414576958"/>
    <n v="0.48638709407698133"/>
    <n v="0.36899945443686527"/>
    <n v="0.10395198210173449"/>
    <n v="2.7792954887818127"/>
    <n v="10.298282958408389"/>
  </r>
  <r>
    <x v="94"/>
    <n v="2.2497382718701777"/>
    <n v="0.3557222784696743"/>
    <n v="1.8012754755554641"/>
    <n v="2.08705501041181"/>
    <n v="0.48842728298756666"/>
    <n v="0.31405841466006429"/>
    <n v="0.10395198210173449"/>
    <n v="2.7530588683490893"/>
    <n v="10.153287584405581"/>
  </r>
  <r>
    <x v="95"/>
    <n v="2.1938347284185751"/>
    <n v="0.35791630226485749"/>
    <n v="1.681674936399596"/>
    <n v="1.6867383448833657"/>
    <n v="0.52608281549531211"/>
    <n v="0.4950022841493249"/>
    <n v="0.10395198210173449"/>
    <n v="2.7226146571700416"/>
    <n v="9.7678160508828071"/>
  </r>
  <r>
    <x v="96"/>
    <n v="2.0359223956460122"/>
    <n v="0.35604861865375304"/>
    <n v="1.537819317751836"/>
    <n v="1.4915724173853193"/>
    <n v="0.56152225518855259"/>
    <n v="0.43353818143195005"/>
    <n v="0.10395198210173449"/>
    <n v="2.5972770464827843"/>
    <n v="9.1176522146419412"/>
  </r>
  <r>
    <x v="97"/>
    <n v="1.9445228207983429"/>
    <n v="0.3697736344861447"/>
    <n v="1.3869894327705261"/>
    <n v="1.4688724035907981"/>
    <n v="0.52872617276872336"/>
    <n v="0.38451115275272069"/>
    <n v="0.10395198210173449"/>
    <n v="2.9120588811359394"/>
    <n v="9.0994064804049302"/>
  </r>
  <r>
    <x v="98"/>
    <n v="1.875675057667666"/>
    <n v="0.3599545640701835"/>
    <n v="1.368967566930555"/>
    <n v="1.33619274464793"/>
    <n v="0.47544961961792476"/>
    <n v="0.33090038893066243"/>
    <n v="0.10395198210173449"/>
    <n v="3.2970005959062729"/>
    <n v="9.1480925198729288"/>
  </r>
  <r>
    <x v="99"/>
    <n v="2.0047948321061813"/>
    <n v="0.34880940936645138"/>
    <n v="1.6050253579077149"/>
    <n v="1.3661154041139663"/>
    <n v="0.42711604345934068"/>
    <n v="0.39470847947078319"/>
    <n v="0.10395198210173449"/>
    <n v="3.2319496719050864"/>
    <n v="9.4824711804312596"/>
  </r>
  <r>
    <x v="100"/>
    <n v="2.1763006268384619"/>
    <n v="0.34617675747659249"/>
    <n v="1.8688506419317241"/>
    <n v="1.4496538487402442"/>
    <n v="0.44327184405884323"/>
    <n v="0.46430279761235566"/>
    <n v="0.10395198210173449"/>
    <n v="2.9667439815284706"/>
    <n v="9.8192524802884265"/>
  </r>
  <r>
    <x v="101"/>
    <n v="2.2148668237861613"/>
    <n v="0.33445911815039514"/>
    <n v="1.7768678911932441"/>
    <n v="1.4245525101637295"/>
    <n v="0.49322171614186311"/>
    <n v="0.41805941392837859"/>
    <n v="0.10395198210173449"/>
    <n v="2.7207218335418633"/>
    <n v="9.4867012890073692"/>
  </r>
  <r>
    <x v="102"/>
    <n v="1.977220682011231"/>
    <n v="0.32276704514567178"/>
    <n v="1.6255512593155239"/>
    <n v="1.273442791942081"/>
    <n v="0.50578341615710265"/>
    <n v="0.45148500704006606"/>
    <n v="0.10395198210173449"/>
    <n v="2.7583495570011856"/>
    <n v="9.0185517407145959"/>
  </r>
  <r>
    <x v="103"/>
    <n v="1.7569326575591491"/>
    <n v="0.31805563643590012"/>
    <n v="1.67033969861927"/>
    <n v="1.7896853686328167"/>
    <n v="0.44934517743406543"/>
    <n v="0.48290111992003604"/>
    <n v="0.10395198210173449"/>
    <n v="2.8621512190826031"/>
    <n v="9.433362859785575"/>
  </r>
  <r>
    <x v="104"/>
    <n v="1.60724998406653"/>
    <n v="0.317916303736618"/>
    <n v="1.9116836652912299"/>
    <n v="2.2048337458754435"/>
    <n v="0.44205430730406758"/>
    <n v="0.42019340787504689"/>
    <n v="0.10395198210173449"/>
    <n v="2.7666061673517142"/>
    <n v="9.7744895636023834"/>
  </r>
  <r>
    <x v="105"/>
    <n v="1.4809935132111691"/>
    <n v="0.33113162860951056"/>
    <n v="1.994244571768276"/>
    <n v="1.9582563443127459"/>
    <n v="0.46105321535597249"/>
    <n v="0.31357436368084551"/>
    <n v="0.10395198210173449"/>
    <n v="2.6845600736924187"/>
    <n v="9.3277656927326724"/>
  </r>
  <r>
    <x v="106"/>
    <n v="1.5708345413259051"/>
    <n v="0.3267752193293002"/>
    <n v="1.9445495859521928"/>
    <n v="1.4797416748181935"/>
    <n v="0.47682174715446229"/>
    <n v="0.37512143838606049"/>
    <n v="0.10395198210173449"/>
    <n v="2.440391066084489"/>
    <n v="8.7181872551523369"/>
  </r>
  <r>
    <x v="107"/>
    <n v="1.625052320673064"/>
    <n v="0.34736414051074466"/>
    <n v="1.8916961327711059"/>
    <n v="1.4511834098629943"/>
    <n v="0.46492982942132827"/>
    <n v="0.30321427184602195"/>
    <n v="0.10395198210173449"/>
    <n v="2.3579059508087044"/>
    <n v="8.545298037995698"/>
  </r>
  <r>
    <x v="108"/>
    <n v="1.770615448962287"/>
    <n v="0.34965343814265498"/>
    <n v="1.8055756819701529"/>
    <n v="1.4515615642405137"/>
    <n v="0.47114237873728188"/>
    <n v="0.33089542581671061"/>
    <n v="0.10395198210173449"/>
    <n v="2.1920093716926901"/>
    <n v="8.4754052916640248"/>
  </r>
  <r>
    <x v="109"/>
    <n v="1.75297581588578"/>
    <n v="0.3453281448909607"/>
    <n v="1.6754742589060501"/>
    <n v="1.5291042789991223"/>
    <n v="0.4584627189731747"/>
    <n v="0.29797966515685365"/>
    <n v="0.10395198210173449"/>
    <n v="2.0857704849960141"/>
    <n v="8.2490473499096915"/>
  </r>
  <r>
    <x v="110"/>
    <n v="1.9559488879006861"/>
    <n v="0.34778060196017035"/>
    <n v="1.5735441999615472"/>
    <n v="1.5877790684067026"/>
    <n v="0.4429155555902331"/>
    <n v="0.34425476334559646"/>
    <n v="0.10395198210173449"/>
    <n v="2.1011322100820169"/>
    <n v="8.4573072693486875"/>
  </r>
  <r>
    <x v="111"/>
    <n v="2.1830434941689751"/>
    <n v="0.34700007135067729"/>
    <n v="1.577871847545661"/>
    <n v="1.5300347172524875"/>
    <n v="0.42536702675880217"/>
    <n v="0.3043800764648123"/>
    <n v="0.10395198210173449"/>
    <n v="2.1888277169352719"/>
    <n v="8.6604769325784225"/>
  </r>
  <r>
    <x v="112"/>
    <n v="2.1781209548596947"/>
    <n v="0.33796035543644137"/>
    <n v="1.6534849349910719"/>
    <n v="1.4160795755208222"/>
    <n v="0.4460005190064526"/>
    <n v="0.4236441905533353"/>
    <n v="0.10395198210173449"/>
    <n v="2.2930736349145548"/>
    <n v="8.8523161473841068"/>
  </r>
  <r>
    <x v="113"/>
    <n v="2.1157617338713757"/>
    <n v="0.33085846421577358"/>
    <n v="1.568353023578952"/>
    <n v="1.3296427027802773"/>
    <n v="0.46652303012962698"/>
    <n v="0.43953083441521051"/>
    <n v="0.10395198210173449"/>
    <n v="2.3384253907544683"/>
    <n v="8.693047161847419"/>
  </r>
  <r>
    <x v="114"/>
    <n v="1.734553180216412"/>
    <n v="0.33036954001503394"/>
    <n v="1.489980695318482"/>
    <n v="1.3045646215259632"/>
    <n v="0.44912689066299788"/>
    <n v="0.43713404241312981"/>
    <n v="0.10395198210173449"/>
    <n v="2.3177522528649956"/>
    <n v="8.1674332051187495"/>
  </r>
  <r>
    <x v="115"/>
    <n v="1.709672511359104"/>
    <n v="0.32945102909251461"/>
    <n v="1.4525697119907379"/>
    <n v="1.5361217764183905"/>
    <n v="0.40975524399316704"/>
    <n v="0.29265332488089224"/>
    <n v="0.10395198210173449"/>
    <n v="2.1612523224446032"/>
    <n v="7.9954279022811434"/>
  </r>
  <r>
    <x v="116"/>
    <n v="1.6558589797295349"/>
    <n v="0.32693875719465099"/>
    <n v="1.4715964163711019"/>
    <n v="1.5618693988735308"/>
    <n v="0.38139753513193186"/>
    <n v="0.25683703556617388"/>
    <n v="0.10395198210173449"/>
    <n v="2.2079620501366688"/>
    <n v="7.9664121551053277"/>
  </r>
  <r>
    <x v="117"/>
    <n v="1.5900211869569092"/>
    <n v="0.33380124495001978"/>
    <n v="1.5072455522747539"/>
    <n v="1.3601476279725453"/>
    <n v="0.38031747635348051"/>
    <n v="0.3487200763067731"/>
    <n v="0.10395198210173449"/>
    <n v="2.1756284052656771"/>
    <n v="7.7998335521818944"/>
  </r>
  <r>
    <x v="118"/>
    <n v="1.4275820562953061"/>
    <n v="0.32314398037197439"/>
    <n v="1.364359523563109"/>
    <n v="1.400023313549934"/>
    <n v="0.38426693783156574"/>
    <n v="0.33657406014047569"/>
    <n v="0.10395198210173449"/>
    <n v="2.1172355544271375"/>
    <n v="7.4571374082812376"/>
  </r>
  <r>
    <x v="119"/>
    <n v="1.381733426433543"/>
    <n v="0.3092573218176986"/>
    <n v="1.305143281752315"/>
    <n v="1.4829096213329793"/>
    <n v="0.34267143466731276"/>
    <n v="0.240912094151018"/>
    <n v="0.10395198210173449"/>
    <n v="2.101566005711339"/>
    <n v="7.2681451679679405"/>
  </r>
  <r>
    <x v="120"/>
    <n v="1.359833757885869"/>
    <n v="0.30698166729132881"/>
    <n v="1.3693383858012569"/>
    <n v="1.5169758729867231"/>
    <n v="0.35454614132437978"/>
    <n v="0.17065307492168488"/>
    <n v="0.10395198210173449"/>
    <n v="2.0600251249455166"/>
    <n v="7.2423060072584935"/>
  </r>
  <r>
    <x v="121"/>
    <n v="1.2880261882736599"/>
    <n v="0.2926138480185812"/>
    <n v="1.308528095512862"/>
    <n v="1.524893798187805"/>
    <n v="0.34678046952601854"/>
    <n v="0.14422330766613259"/>
    <n v="0.10059869235651721"/>
    <n v="1.9144631802287275"/>
    <n v="6.9201275797703046"/>
  </r>
  <r>
    <x v="122"/>
    <n v="1.2988470570951631"/>
    <n v="0.3047112804371831"/>
    <n v="1.1452652202264402"/>
    <n v="1.530412502034878"/>
    <n v="0.31768827469968158"/>
    <n v="0.12762115593480769"/>
    <n v="0.10059869235651721"/>
    <n v="1.8555067707208723"/>
    <n v="6.6806509535055429"/>
  </r>
  <r>
    <x v="123"/>
    <n v="1.4100086737015711"/>
    <n v="0.31301989674669278"/>
    <n v="1.0781248845820939"/>
    <n v="1.4787943200686702"/>
    <n v="0.26939669647847531"/>
    <n v="0.13360229980625821"/>
    <n v="0.10059869235651721"/>
    <n v="1.8245851200875782"/>
    <n v="6.6081305838278563"/>
  </r>
  <r>
    <x v="124"/>
    <n v="1.515933561475368"/>
    <n v="0.30979342972920881"/>
    <n v="1.2431646005924271"/>
    <n v="1.4089867953902224"/>
    <n v="0.25063846580890131"/>
    <n v="0.13963163193615311"/>
    <n v="0.10059869235651721"/>
    <n v="1.8009304235614132"/>
    <n v="6.769677600850212"/>
  </r>
  <r>
    <x v="125"/>
    <n v="1.392228906943124"/>
    <n v="0.31309262708466162"/>
    <n v="1.4235370483998091"/>
    <n v="1.6022169640539417"/>
    <n v="0.21015666389789089"/>
    <n v="0.1622619440559494"/>
    <n v="0.10059869235651721"/>
    <n v="1.8440319813354022"/>
    <n v="7.0481248281272961"/>
  </r>
  <r>
    <x v="126"/>
    <n v="1.3485946678370011"/>
    <n v="0.32011322636796691"/>
    <n v="1.4598977890149281"/>
    <n v="1.5226883731630974"/>
    <n v="0.20987316655371982"/>
    <n v="0.22909392821303859"/>
    <n v="0.10059869235651721"/>
    <n v="1.9012385155890261"/>
    <n v="7.0920983590952957"/>
  </r>
  <r>
    <x v="127"/>
    <n v="1.383764311895574"/>
    <n v="0.31220508950148007"/>
    <n v="1.442570023075938"/>
    <n v="1.305306631409328"/>
    <n v="0.2181124849517751"/>
    <n v="0.24409629528975299"/>
    <n v="0.10059869235651721"/>
    <n v="1.9951830456199486"/>
    <n v="7.0018365741003148"/>
  </r>
  <r>
    <x v="128"/>
    <n v="1.5133363334165482"/>
    <n v="0.29736912067319743"/>
    <n v="1.515415399167815"/>
    <n v="1.0279707783514733"/>
    <n v="0.25262780239335769"/>
    <n v="0.17771098195735169"/>
    <n v="0.10059869235651721"/>
    <n v="1.9089298240523394"/>
    <n v="6.7939589323686"/>
  </r>
  <r>
    <x v="129"/>
    <n v="1.504631880679107"/>
    <n v="0.29231787164695944"/>
    <n v="1.7287490121136091"/>
    <n v="0.87886935709642056"/>
    <n v="0.24642418733795818"/>
    <n v="0.16146671734971491"/>
    <n v="0.10059869235651721"/>
    <n v="1.8523991235978055"/>
    <n v="6.7654568421780912"/>
  </r>
  <r>
    <x v="130"/>
    <n v="1.376450554304683"/>
    <n v="0.30619214396393551"/>
    <n v="1.5489434759866241"/>
    <n v="1.0354216468715258"/>
    <n v="0.23873099977857398"/>
    <n v="0.14200454946848171"/>
    <n v="0.10059869235651721"/>
    <n v="1.7887171547044063"/>
    <n v="6.5370592174347468"/>
  </r>
  <r>
    <x v="131"/>
    <n v="1.407327542420699"/>
    <n v="0.30702195238135588"/>
    <n v="1.5368109212269931"/>
    <n v="1.6684644284415255"/>
    <n v="0.20954752039957858"/>
    <n v="0.13821914094683688"/>
    <n v="0.10059869235651721"/>
    <n v="1.8015829589078138"/>
    <n v="7.1695731570813201"/>
  </r>
  <r>
    <x v="132"/>
    <n v="1.381621389087595"/>
    <n v="0.29987840213334671"/>
    <n v="1.5843070528764198"/>
    <n v="1.9184420086539766"/>
    <n v="0.1915468623487083"/>
    <n v="0.13348438164438109"/>
    <n v="0.10059869235651721"/>
    <n v="1.9843375561071019"/>
    <n v="7.5942163452080473"/>
  </r>
  <r>
    <x v="133"/>
    <n v="1.3370905279904208"/>
    <n v="0.29764216789507081"/>
    <n v="1.470962481119938"/>
    <n v="1.7877238085797567"/>
    <n v="0.2944130421659456"/>
    <n v="0.1698682197624127"/>
    <n v="0.10059869235651721"/>
    <n v="1.8885961785503229"/>
    <n v="7.3468951184203855"/>
  </r>
  <r>
    <x v="134"/>
    <n v="1.3026902870782759"/>
    <n v="0.31792253718489499"/>
    <n v="1.2380162122437921"/>
    <n v="1.6982050800631496"/>
    <n v="0.31443604289505039"/>
    <n v="0.14375812345165229"/>
    <n v="0.10059869235651721"/>
    <n v="1.8765976315014212"/>
    <n v="6.9922246067747551"/>
  </r>
  <r>
    <x v="135"/>
    <n v="1.318604770345331"/>
    <n v="0.30117966986832501"/>
    <n v="1.062643380266755"/>
    <n v="1.6066181691706996"/>
    <n v="0.30886186412634575"/>
    <n v="0.13643705909293061"/>
    <n v="0.10059869235651721"/>
    <n v="1.7791251901166991"/>
    <n v="6.614068795343603"/>
  </r>
  <r>
    <x v="136"/>
    <n v="1.325835729678543"/>
    <n v="0.29303978788843854"/>
    <n v="1.081274107734296"/>
    <n v="1.4274654742290944"/>
    <n v="0.30109978825841843"/>
    <n v="0.17015283548438528"/>
    <n v="0.10059869235651721"/>
    <n v="1.6320142202810706"/>
    <n v="6.331480635910764"/>
  </r>
  <r>
    <x v="137"/>
    <n v="1.362735542238013"/>
    <n v="0.29262187473734164"/>
    <n v="1.1247635108157461"/>
    <n v="1.2384496152517821"/>
    <n v="0.28924973809278881"/>
    <n v="0.14552944063677381"/>
    <n v="0.10059869235651721"/>
    <n v="1.5642080716133693"/>
    <n v="6.1181564857423325"/>
  </r>
  <r>
    <x v="138"/>
    <n v="1.3622323075878802"/>
    <n v="0.30534305746226276"/>
    <n v="1.1427774826693069"/>
    <n v="0.97558849497022371"/>
    <n v="0.29673015527944685"/>
    <n v="0.1508023313424951"/>
    <n v="0.10059869235651721"/>
    <n v="1.5908984213486421"/>
    <n v="5.9249709430167758"/>
  </r>
  <r>
    <x v="139"/>
    <n v="1.343336695683649"/>
    <n v="0.30449112141092727"/>
    <n v="1.1854562715627659"/>
    <n v="0.84895093054031268"/>
    <n v="0.30215851759155732"/>
    <n v="0.190467000703919"/>
    <n v="0.10059869235651721"/>
    <n v="1.6027394576705336"/>
    <n v="5.8781986875201824"/>
  </r>
  <r>
    <x v="140"/>
    <n v="1.3197973506796878"/>
    <n v="0.29101870414299547"/>
    <n v="1.2487781654832819"/>
    <n v="0.87257795988322062"/>
    <n v="0.29364894577052658"/>
    <n v="0.26454991981234993"/>
    <n v="0.10059869235651721"/>
    <n v="1.621775231826085"/>
    <n v="6.0127449699546647"/>
  </r>
  <r>
    <x v="141"/>
    <n v="1.3207991416183369"/>
    <n v="0.2796598550343713"/>
    <n v="1.2028282148773901"/>
    <n v="0.87208818038228664"/>
    <n v="0.31730896334532588"/>
    <n v="0.25126440932669591"/>
    <n v="0.10059869235651721"/>
    <n v="1.5726443456333521"/>
    <n v="5.9171918025742762"/>
  </r>
  <r>
    <x v="142"/>
    <n v="1.3273738997517581"/>
    <n v="0.27691062581276721"/>
    <n v="1.0713590363519589"/>
    <n v="0.84393943223510881"/>
    <n v="0.30909020985836971"/>
    <n v="0.17852508812692672"/>
    <n v="0.10059869235651721"/>
    <n v="1.6352811811206207"/>
    <n v="5.743078165614028"/>
  </r>
  <r>
    <x v="143"/>
    <n v="1.3529926477966439"/>
    <n v="0.28965034094890818"/>
    <n v="1.0461470839369331"/>
    <n v="1.099268071573275"/>
    <n v="0.30008381881018353"/>
    <n v="0.1436547713963153"/>
    <n v="0.10059869235651721"/>
    <n v="1.7086825371010488"/>
    <n v="6.0410779639198253"/>
  </r>
  <r>
    <x v="144"/>
    <n v="1.356414171656745"/>
    <n v="0.28487173202714966"/>
    <n v="1.0767517813459939"/>
    <n v="1.1774880105245644"/>
    <n v="0.27277850059549119"/>
    <n v="0.12939406200739231"/>
    <n v="0.10059869235651721"/>
    <n v="1.7178255401228546"/>
    <n v="6.1161224906367089"/>
  </r>
  <r>
    <x v="145"/>
    <n v="1.3788926024039119"/>
    <n v="0.27706070038570324"/>
    <n v="1.0518749852599749"/>
    <n v="1.0809982109881955"/>
    <n v="0.23344513477728029"/>
    <n v="0.13220268395651261"/>
    <n v="0.10059869235651721"/>
    <n v="1.6103916128176492"/>
    <n v="5.865464622945745"/>
  </r>
  <r>
    <x v="146"/>
    <n v="1.3752203738522302"/>
    <n v="0.27531948903044295"/>
    <n v="1.0016480595732631"/>
    <n v="1.0296678656663132"/>
    <n v="0.2059420076584482"/>
    <n v="0.13582618926536119"/>
    <n v="0.10059869235651721"/>
    <n v="1.6141118334566618"/>
    <n v="5.7383345108592376"/>
  </r>
  <r>
    <x v="147"/>
    <n v="1.3581013158244979"/>
    <n v="0.27631564984009588"/>
    <n v="0.98054271141266203"/>
    <n v="0.91959071055524066"/>
    <n v="0.20347868278856548"/>
    <n v="0.14120309012797311"/>
    <n v="0.10059869235651721"/>
    <n v="1.6215326822100196"/>
    <n v="5.6013635351155715"/>
  </r>
  <r>
    <x v="148"/>
    <n v="1.3139345099120681"/>
    <n v="0.28762463438068553"/>
    <n v="0.9778647116917486"/>
    <n v="0.99065016709452136"/>
    <n v="0.1789821394370763"/>
    <n v="0.14308239832073039"/>
    <n v="0.10059869235651721"/>
    <n v="1.5488243256675989"/>
    <n v="5.5415615788609465"/>
  </r>
  <r>
    <x v="149"/>
    <n v="1.28387454917397"/>
    <n v="0.289350588156366"/>
    <n v="0.9867858171040671"/>
    <n v="1.0093540888438046"/>
    <n v="0.16785638157113561"/>
    <n v="0.13324687780664299"/>
    <n v="0.10059869235651721"/>
    <n v="1.5326039025402489"/>
    <n v="5.5036708975527526"/>
  </r>
  <r>
    <x v="150"/>
    <n v="1.3031604348714971"/>
    <n v="0.2997098835149366"/>
    <n v="1.0201079731434279"/>
    <n v="0.99278856687476347"/>
    <n v="0.15552360179031641"/>
    <n v="0.1239234827353721"/>
    <n v="0.10059869235651721"/>
    <n v="1.5520856066478808"/>
    <n v="5.5478982419347114"/>
  </r>
  <r>
    <x v="151"/>
    <n v="1.3016452761976101"/>
    <n v="0.30423163161000061"/>
    <n v="1.0955942078817629"/>
    <n v="0.94832025732801617"/>
    <n v="0.2227251897445624"/>
    <n v="0.12850599116347011"/>
    <n v="0.10059869235651721"/>
    <n v="1.5975812532799598"/>
    <n v="5.6992024995618991"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</pivotCacheRecords>
</file>

<file path=xl/pivotCache/pivotCacheRecords1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66">
  <r>
    <x v="0"/>
    <n v="4.1210365854565714"/>
    <n v="1.6830468207965501"/>
    <n v="2.2500252329931634"/>
    <n v="2.5402837129860849"/>
    <n v="0.88198913567135728"/>
    <n v="0.62099891089902559"/>
    <n v="0.10059869235651721"/>
    <n v="5.5520405345733153"/>
    <n v="17.750019625732584"/>
  </r>
  <r>
    <x v="1"/>
    <n v="3.9617274082687759"/>
    <n v="1.5308362429966931"/>
    <n v="2.5594056860736791"/>
    <n v="2.9061534861992149"/>
    <n v="0.83381257983641055"/>
    <n v="0.66027903855925452"/>
    <n v="0.10059869235651721"/>
    <n v="5.3748759988078119"/>
    <n v="17.927689133098358"/>
  </r>
  <r>
    <x v="2"/>
    <n v="3.6688299496638441"/>
    <n v="1.5997802496310489"/>
    <n v="2.4346666801682857"/>
    <n v="3.2165412278862124"/>
    <n v="0.82283682558746296"/>
    <n v="0.66813447650479751"/>
    <n v="0.10059869235651721"/>
    <n v="5.2322040000867753"/>
    <n v="17.743592101884943"/>
  </r>
  <r>
    <x v="3"/>
    <n v="3.6259720645188733"/>
    <n v="1.6106542787181921"/>
    <n v="2.310186932682921"/>
    <n v="3.2282759867740123"/>
    <n v="0.85965549655010209"/>
    <n v="0.58800044168551413"/>
    <n v="0.10059869235651721"/>
    <n v="5.2895519613451611"/>
    <n v="17.612895854631294"/>
  </r>
  <r>
    <x v="4"/>
    <n v="3.7044052202986157"/>
    <n v="1.3745778533916659"/>
    <n v="2.197393435780262"/>
    <n v="2.9228712620702546"/>
    <n v="0.86916158344723071"/>
    <n v="0.57250203696018409"/>
    <n v="0.10059869235651721"/>
    <n v="5.1993159686111676"/>
    <n v="16.940826052915895"/>
  </r>
  <r>
    <x v="5"/>
    <n v="3.6882765803682402"/>
    <n v="1.3359502908096239"/>
    <n v="2.1356200062512278"/>
    <n v="2.8728998384138245"/>
    <n v="0.89812824954699244"/>
    <n v="0.66565555977009228"/>
    <n v="0.10059869235651721"/>
    <n v="5.0260127361889486"/>
    <n v="16.723141953705468"/>
  </r>
  <r>
    <x v="6"/>
    <n v="3.6199786003510388"/>
    <n v="1.468711471403104"/>
    <n v="2.1416105464926241"/>
    <n v="2.8572728364074256"/>
    <n v="0.94679949378467687"/>
    <n v="0.63447588004736144"/>
    <n v="0.10059869235651721"/>
    <n v="5.1128672857167787"/>
    <n v="16.882314806559528"/>
  </r>
  <r>
    <x v="7"/>
    <n v="3.741316160404248"/>
    <n v="1.4869678893500791"/>
    <n v="1.9999147641934969"/>
    <n v="2.8118123064946707"/>
    <n v="0.94104781111502489"/>
    <n v="0.60075111490525746"/>
    <n v="0.10059869235651721"/>
    <n v="5.4484469835182008"/>
    <n v="17.130855722337493"/>
  </r>
  <r>
    <x v="8"/>
    <n v="3.731169733316321"/>
    <n v="1.669059802150815"/>
    <n v="2.255288633291932"/>
    <n v="3.0051769432424229"/>
    <n v="0.9331039409703622"/>
    <n v="0.70027555063510816"/>
    <n v="0.10059869235651721"/>
    <n v="5.5729502123545798"/>
    <n v="17.967623508318059"/>
  </r>
  <r>
    <x v="9"/>
    <n v="3.5910470774877892"/>
    <n v="1.6717522916101208"/>
    <n v="2.635950272765891"/>
    <n v="3.1829776917077761"/>
    <n v="0.9397878777429215"/>
    <n v="0.63942945750810354"/>
    <n v="0.10059869235651721"/>
    <n v="5.7188676731206378"/>
    <n v="18.480411034299756"/>
  </r>
  <r>
    <x v="10"/>
    <n v="3.5069906732827998"/>
    <n v="1.4647068869108291"/>
    <n v="2.673524879862951"/>
    <n v="3.0885769702798069"/>
    <n v="0.92873239523790641"/>
    <n v="0.59953550753625851"/>
    <n v="0.10059869235651721"/>
    <n v="5.6766173212356748"/>
    <n v="18.039283326702744"/>
  </r>
  <r>
    <x v="11"/>
    <n v="3.488121453066376"/>
    <n v="1.349605338639682"/>
    <n v="2.577683770053965"/>
    <n v="2.7633656283455306"/>
    <n v="0.89206457423336027"/>
    <n v="0.62179400626998327"/>
    <n v="0.10059869235651721"/>
    <n v="5.5065102954220109"/>
    <n v="17.299743758387425"/>
  </r>
  <r>
    <x v="12"/>
    <n v="3.4804438469458829"/>
    <n v="1.185185689525186"/>
    <n v="2.645127120064164"/>
    <n v="2.4952926158763247"/>
    <n v="0.8401136982184626"/>
    <n v="0.62067162920888586"/>
    <n v="0.10059869235651721"/>
    <n v="5.0577774655833974"/>
    <n v="16.425210757778821"/>
  </r>
  <r>
    <x v="13"/>
    <n v="3.4187275884911577"/>
    <n v="1.499289225276784"/>
    <n v="2.7426609417995627"/>
    <n v="2.6595520189314223"/>
    <n v="0.80625869361047575"/>
    <n v="0.63002614409213697"/>
    <n v="0.10059869235651721"/>
    <n v="4.7692244396002463"/>
    <n v="16.626337744158302"/>
  </r>
  <r>
    <x v="14"/>
    <n v="3.8688830178743059"/>
    <n v="1.936687458862894"/>
    <n v="2.7085447795233151"/>
    <n v="2.7380391879497177"/>
    <n v="0.78299305256981255"/>
    <n v="0.58275483618479529"/>
    <n v="0.10059869235651721"/>
    <n v="4.9162397137080847"/>
    <n v="17.634740739029443"/>
  </r>
  <r>
    <x v="15"/>
    <n v="3.9052341932698811"/>
    <n v="1.7083012831619009"/>
    <n v="2.551966821117321"/>
    <n v="2.681639363283685"/>
    <n v="0.81215933682927599"/>
    <n v="0.64061241368265476"/>
    <n v="0.10059869235651721"/>
    <n v="5.1983989808002224"/>
    <n v="17.598911084501459"/>
  </r>
  <r>
    <x v="16"/>
    <n v="3.6867063337633939"/>
    <n v="1.5029883413717651"/>
    <n v="2.4641087424770931"/>
    <n v="2.7551917294738351"/>
    <n v="0.82606041649465733"/>
    <n v="0.61538298030954897"/>
    <n v="0.10059869235651721"/>
    <n v="5.2576251657610484"/>
    <n v="17.20866240200786"/>
  </r>
  <r>
    <x v="17"/>
    <n v="3.3995047825650779"/>
    <n v="1.3664255383097261"/>
    <n v="2.3651334761381557"/>
    <n v="3.1361750492635339"/>
    <n v="0.77874485795699688"/>
    <n v="0.64953631775665122"/>
    <n v="0.10059869235651721"/>
    <n v="5.4854691422093964"/>
    <n v="17.281587856556055"/>
  </r>
  <r>
    <x v="18"/>
    <n v="3.3522155175406159"/>
    <n v="1.0936446542464009"/>
    <n v="2.417445979877928"/>
    <n v="3.3201191997743731"/>
    <n v="0.80070848764152691"/>
    <n v="0.58020673670526857"/>
    <n v="0.10059869235651721"/>
    <n v="5.6518789093881345"/>
    <n v="17.316818177530763"/>
  </r>
  <r>
    <x v="19"/>
    <n v="3.54074535511486"/>
    <n v="0.79600025171869193"/>
    <n v="2.7615095309551698"/>
    <n v="3.404055631011194"/>
    <n v="0.83236246097121225"/>
    <n v="0.58196406945046875"/>
    <n v="0.10059869235651721"/>
    <n v="5.9012092491582546"/>
    <n v="17.918445240736368"/>
  </r>
  <r>
    <x v="20"/>
    <n v="3.5776140082921781"/>
    <n v="0.70416065600309785"/>
    <n v="3.2369084168792601"/>
    <n v="3.4894829087297308"/>
    <n v="0.87298534431824903"/>
    <n v="0.65014976917132661"/>
    <n v="0.10059869235651721"/>
    <n v="5.9517006178617056"/>
    <n v="18.583600413612064"/>
  </r>
  <r>
    <x v="21"/>
    <n v="3.3928524039792651"/>
    <n v="0.92381084372399191"/>
    <n v="2.8828015558170921"/>
    <n v="3.5267400965578983"/>
    <n v="0.97634643918450292"/>
    <n v="0.65015847961100925"/>
    <n v="0.10059869235651721"/>
    <n v="5.8429402375127379"/>
    <n v="18.296248748743015"/>
  </r>
  <r>
    <x v="22"/>
    <n v="3.2944234023524692"/>
    <n v="1.0444641738158931"/>
    <n v="2.4882726115809608"/>
    <n v="3.5241849291149712"/>
    <n v="1.0349431307695098"/>
    <n v="0.57211343146804627"/>
    <n v="0.10059869235651721"/>
    <n v="5.228454065054347"/>
    <n v="17.287454436512714"/>
  </r>
  <r>
    <x v="23"/>
    <n v="3.1394234906396101"/>
    <n v="1.099779447127097"/>
    <n v="2.3937863849209537"/>
    <n v="3.4810240985864782"/>
    <n v="1.0045070355843682"/>
    <n v="0.65448851777466099"/>
    <n v="0.10059869235651721"/>
    <n v="4.9495746805076752"/>
    <n v="16.823182347497362"/>
  </r>
  <r>
    <x v="24"/>
    <n v="3.2972562722925631"/>
    <n v="1.403070618090305"/>
    <n v="2.841727525342125"/>
    <n v="3.2832327358112643"/>
    <n v="1.0161611236717241"/>
    <n v="0.63170153121916983"/>
    <n v="0.10059869235651721"/>
    <n v="4.778433261097371"/>
    <n v="17.352181759881042"/>
  </r>
  <r>
    <x v="25"/>
    <n v="3.4431437641634619"/>
    <n v="1.5796827617369649"/>
    <n v="2.8693602469344399"/>
    <n v="2.8701095068129772"/>
    <n v="0.99873254250783772"/>
    <n v="0.7149174231270673"/>
    <n v="0.10059869235651721"/>
    <n v="4.6123912256485564"/>
    <n v="17.188936163287821"/>
  </r>
  <r>
    <x v="26"/>
    <n v="3.2548073051383088"/>
    <n v="1.674763124762997"/>
    <n v="2.6728039810440332"/>
    <n v="2.792219089179822"/>
    <n v="0.96003506425092144"/>
    <n v="0.67252729647238818"/>
    <n v="0.10059869235651721"/>
    <n v="4.5386130881489057"/>
    <n v="16.666367641353894"/>
  </r>
  <r>
    <x v="27"/>
    <n v="3.2637742321410919"/>
    <n v="1.8173942253666209"/>
    <n v="2.6144176539721791"/>
    <n v="2.9513705407659456"/>
    <n v="0.94154779982385584"/>
    <n v="0.60151630776857801"/>
    <n v="0.10059869235651721"/>
    <n v="4.520584611315031"/>
    <n v="16.81120406350982"/>
  </r>
  <r>
    <x v="28"/>
    <n v="3.0990263146082739"/>
    <n v="1.931305169172356"/>
    <n v="2.8504033011541017"/>
    <n v="3.1085379589321498"/>
    <n v="0.88249399551716223"/>
    <n v="0.66925299342389455"/>
    <n v="0.10059869235651721"/>
    <n v="4.5065164281506567"/>
    <n v="17.14813485331511"/>
  </r>
  <r>
    <x v="29"/>
    <n v="3.3123092338940858"/>
    <n v="1.6048255119481509"/>
    <n v="3.2351992181653801"/>
    <n v="3.2280873012998743"/>
    <n v="0.83548665074215112"/>
    <n v="0.59787483510376749"/>
    <n v="0.10059869235651721"/>
    <n v="4.7303642595025295"/>
    <n v="17.644745703012457"/>
  </r>
  <r>
    <x v="30"/>
    <n v="3.6320625520400549"/>
    <n v="1.134058904425564"/>
    <n v="3.36956334526004"/>
    <n v="3.2383540310729995"/>
    <n v="0.85691703288532028"/>
    <n v="0.64823528834137989"/>
    <n v="0.10059869235651721"/>
    <n v="4.7747215814881319"/>
    <n v="17.754511427870007"/>
  </r>
  <r>
    <x v="31"/>
    <n v="3.5369725292373451"/>
    <n v="1.0483184130289609"/>
    <n v="2.9986705044427273"/>
    <n v="3.0101745036004446"/>
    <n v="0.92222369918422364"/>
    <n v="0.7193034175967985"/>
    <n v="0.1113771236804298"/>
    <n v="4.7487707892480326"/>
    <n v="17.095810980018964"/>
  </r>
  <r>
    <x v="32"/>
    <n v="3.0948377843521437"/>
    <n v="1.1144690339318031"/>
    <n v="2.5976525028990931"/>
    <n v="2.8894561777437344"/>
    <n v="0.93331858875374496"/>
    <n v="0.61529328933929228"/>
    <n v="0.1113771236804298"/>
    <n v="4.6267789849911045"/>
    <n v="15.983183485691345"/>
  </r>
  <r>
    <x v="33"/>
    <n v="3.3070284158546368"/>
    <n v="1.1642608313519121"/>
    <n v="2.1405415249492941"/>
    <n v="3.0002854446568645"/>
    <n v="0.92032894488598072"/>
    <n v="0.47018762915753176"/>
    <n v="0.1113771236804298"/>
    <n v="4.7190386867634491"/>
    <n v="15.833048601300099"/>
  </r>
  <r>
    <x v="34"/>
    <n v="3.2638876198627758"/>
    <n v="1.067852729547853"/>
    <n v="2.0613304767056788"/>
    <n v="3.0356830805769111"/>
    <n v="0.92863398979921274"/>
    <n v="0.53307888301806039"/>
    <n v="0.1113771236804298"/>
    <n v="4.773582040437705"/>
    <n v="15.775425943628626"/>
  </r>
  <r>
    <x v="35"/>
    <n v="3.2086396560105532"/>
    <n v="0.75332938666548843"/>
    <n v="2.1876363408173272"/>
    <n v="2.9854193871713721"/>
    <n v="0.95455931475344435"/>
    <n v="0.57000595587429304"/>
    <n v="0.1113771236804298"/>
    <n v="4.7857504239530178"/>
    <n v="15.556717588925927"/>
  </r>
  <r>
    <x v="36"/>
    <n v="3.2438018939393061"/>
    <n v="0.56800595717953706"/>
    <n v="2.2591770445125223"/>
    <n v="2.8492856250222589"/>
    <n v="0.93653716610881677"/>
    <n v="0.58140748176977053"/>
    <n v="0.1113771236804298"/>
    <n v="5.2156148186184215"/>
    <n v="15.765207110831064"/>
  </r>
  <r>
    <x v="37"/>
    <n v="3.722925390162791"/>
    <n v="0.87718914791444225"/>
    <n v="2.2952498471762208"/>
    <n v="2.7708386635498776"/>
    <n v="0.92362893011054903"/>
    <n v="0.50800055527316268"/>
    <n v="0.1113771236804298"/>
    <n v="5.1525049272988221"/>
    <n v="16.361714585166297"/>
  </r>
  <r>
    <x v="38"/>
    <n v="3.9105943287097973"/>
    <n v="1.153134214431639"/>
    <n v="2.7170598400525643"/>
    <n v="2.5671681221592877"/>
    <n v="0.89253277845007173"/>
    <n v="0.70305054380232812"/>
    <n v="0.1113771236804298"/>
    <n v="4.7320858903796212"/>
    <n v="16.787002841665739"/>
  </r>
  <r>
    <x v="39"/>
    <n v="3.9945129987245158"/>
    <n v="1.4658879860621301"/>
    <n v="3.0283192699765658"/>
    <n v="2.4605777661419674"/>
    <n v="0.87298300010497909"/>
    <n v="0.73601683864920875"/>
    <n v="0.1113771236804298"/>
    <n v="4.8398609100793699"/>
    <n v="17.509535893419166"/>
  </r>
  <r>
    <x v="40"/>
    <n v="4.0554842195248337"/>
    <n v="1.305462139658212"/>
    <n v="2.8856269452636312"/>
    <n v="2.4656509132166708"/>
    <n v="0.8615635970808061"/>
    <n v="0.70709656442487956"/>
    <n v="0.1113771236804298"/>
    <n v="4.8102303090276841"/>
    <n v="17.202491811877149"/>
  </r>
  <r>
    <x v="41"/>
    <n v="3.819597838698523"/>
    <n v="0.95608385725193323"/>
    <n v="2.6232420747977971"/>
    <n v="2.6544984787646704"/>
    <n v="0.84785668395355207"/>
    <n v="0.69161076634147167"/>
    <n v="0.1113771236804298"/>
    <n v="4.7759315639971422"/>
    <n v="16.480198387485519"/>
  </r>
  <r>
    <x v="42"/>
    <n v="3.6529882145082486"/>
    <n v="0.68288777687934743"/>
    <n v="2.5006295817846982"/>
    <n v="2.8138075734010242"/>
    <n v="0.81639125097127829"/>
    <n v="0.65387050000610214"/>
    <n v="0.1113771236804298"/>
    <n v="4.8775240830872715"/>
    <n v="16.1094761043184"/>
  </r>
  <r>
    <x v="43"/>
    <n v="3.6414257983817753"/>
    <n v="0.48578825564222861"/>
    <n v="2.5651267812238401"/>
    <n v="2.742307882920163"/>
    <n v="0.80636729161119614"/>
    <n v="0.65637838651347047"/>
    <n v="0.1113771236804298"/>
    <n v="4.9522115306946812"/>
    <n v="15.960983050667783"/>
  </r>
  <r>
    <x v="44"/>
    <n v="3.6469068324154881"/>
    <n v="0.57371069483250769"/>
    <n v="2.3396269055461421"/>
    <n v="2.6096985660368057"/>
    <n v="0.79746396383784468"/>
    <n v="0.71240914310944969"/>
    <n v="0.1113771236804298"/>
    <n v="4.7867540302862235"/>
    <n v="15.577947259744894"/>
  </r>
  <r>
    <x v="45"/>
    <n v="3.657411155212122"/>
    <n v="0.62420763681401514"/>
    <n v="2.2775519687571002"/>
    <n v="2.5076271528652545"/>
    <n v="0.7527410005420353"/>
    <n v="0.64661515336184083"/>
    <n v="0.1113771236804298"/>
    <n v="4.5856809644578451"/>
    <n v="15.163212155690644"/>
  </r>
  <r>
    <x v="46"/>
    <n v="3.6977992330862763"/>
    <n v="0.76024631843992352"/>
    <n v="2.555846511975536"/>
    <n v="2.4234847619493514"/>
    <n v="0.70171682582770734"/>
    <n v="0.61247090303960694"/>
    <n v="0.1113771236804298"/>
    <n v="4.6783849202938708"/>
    <n v="15.541326598292704"/>
  </r>
  <r>
    <x v="47"/>
    <n v="3.645056931783234"/>
    <n v="0.77415431472687468"/>
    <n v="2.6959796511386078"/>
    <n v="2.3701355827445765"/>
    <n v="0.68853047849547244"/>
    <n v="0.64953920339200011"/>
    <n v="0.1113771236804298"/>
    <n v="4.9397484669760168"/>
    <n v="15.874521752937214"/>
  </r>
  <r>
    <x v="48"/>
    <n v="3.579873150088837"/>
    <n v="0.6129564099678475"/>
    <n v="2.7391455680358407"/>
    <n v="2.4107380661545816"/>
    <n v="0.74656395374301321"/>
    <n v="0.53791019569007104"/>
    <n v="0.1113771236804298"/>
    <n v="4.9802426341376611"/>
    <n v="15.718807101498282"/>
  </r>
  <r>
    <x v="49"/>
    <n v="3.448952728520597"/>
    <n v="0.52200640600753512"/>
    <n v="2.9541745660123753"/>
    <n v="2.4615758155674961"/>
    <n v="0.79555614258267737"/>
    <n v="0.47023796580391714"/>
    <n v="0.1113771236804298"/>
    <n v="4.951447233902325"/>
    <n v="15.715327982077355"/>
  </r>
  <r>
    <x v="50"/>
    <n v="3.3442017994473456"/>
    <n v="0.52160878143829081"/>
    <n v="2.7699906933718488"/>
    <n v="2.4383690920499674"/>
    <n v="0.73868264922226767"/>
    <n v="0.4552813414428632"/>
    <n v="0.1113771236804298"/>
    <n v="5.0792466423692684"/>
    <n v="15.458758123022282"/>
  </r>
  <r>
    <x v="51"/>
    <n v="3.300403062210238"/>
    <n v="0.47717002003189268"/>
    <n v="2.5126559012083973"/>
    <n v="2.3057306794221653"/>
    <n v="0.73785702849180934"/>
    <n v="0.54713964870736997"/>
    <n v="0.1113771236804298"/>
    <n v="4.8257948212844664"/>
    <n v="14.818128285036771"/>
  </r>
  <r>
    <x v="52"/>
    <n v="3.2505595601044619"/>
    <n v="0.53516176017041073"/>
    <n v="2.4681712239708968"/>
    <n v="2.3890379009175908"/>
    <n v="0.80667279174343609"/>
    <n v="0.50827519828405388"/>
    <n v="0.1113771236804298"/>
    <n v="4.6843782058307655"/>
    <n v="14.753633764702045"/>
  </r>
  <r>
    <x v="53"/>
    <n v="3.2482610732864092"/>
    <n v="0.64166240215174664"/>
    <n v="2.3995095721911128"/>
    <n v="2.7320848238203888"/>
    <n v="0.83523652102241042"/>
    <n v="0.57605895999279144"/>
    <n v="0.1113771236804298"/>
    <n v="4.6262924666523322"/>
    <n v="15.170482942797621"/>
  </r>
  <r>
    <x v="54"/>
    <n v="3.1277930068107569"/>
    <n v="0.65600944533198668"/>
    <n v="2.3113544509782971"/>
    <n v="2.6702855674556107"/>
    <n v="0.79600759670475041"/>
    <n v="0.51349910655137998"/>
    <n v="0.1113771236804298"/>
    <n v="4.4510058974814761"/>
    <n v="14.63733219499469"/>
  </r>
  <r>
    <x v="55"/>
    <n v="3.0294068897915873"/>
    <n v="0.60574550025126062"/>
    <n v="2.5963180566662469"/>
    <n v="2.3943434141701117"/>
    <n v="0.73970191921851025"/>
    <n v="0.44301435693394531"/>
    <n v="0.1113771236804298"/>
    <n v="4.3776378267184946"/>
    <n v="14.297545087430585"/>
  </r>
  <r>
    <x v="56"/>
    <n v="3.060362505589572"/>
    <n v="0.6994328117684252"/>
    <n v="2.6009032253362481"/>
    <n v="2.1924535256829767"/>
    <n v="0.72101763734609603"/>
    <n v="0.54404936378323054"/>
    <n v="0.1113771236804298"/>
    <n v="4.383358076118804"/>
    <n v="14.312954269305784"/>
  </r>
  <r>
    <x v="57"/>
    <n v="3.0552507117739278"/>
    <n v="1.045212127847297"/>
    <n v="2.5071454076342121"/>
    <n v="2.1285255346407248"/>
    <n v="0.74017640929319017"/>
    <n v="0.52083614459537253"/>
    <n v="0.1113771236804298"/>
    <n v="4.2933872896347545"/>
    <n v="14.401910749099908"/>
  </r>
  <r>
    <x v="58"/>
    <n v="2.963540219741732"/>
    <n v="1.051397170797475"/>
    <n v="2.5931350811365821"/>
    <n v="2.1250415293391693"/>
    <n v="0.71261461027804851"/>
    <n v="0.52421547117723799"/>
    <n v="0.1113771236804298"/>
    <n v="4.455424804417083"/>
    <n v="14.536746010567757"/>
  </r>
  <r>
    <x v="59"/>
    <m/>
    <m/>
    <m/>
    <m/>
    <m/>
    <m/>
    <m/>
    <m/>
    <m/>
  </r>
  <r>
    <x v="60"/>
    <n v="2.7492297741461371"/>
    <n v="0.7587071902144108"/>
    <n v="2.4493010803299446"/>
    <n v="2.2403510250911949"/>
    <n v="0.70091178467580739"/>
    <n v="0.50005161970441825"/>
    <n v="0.10059869235651721"/>
    <n v="4.4111601255080553"/>
    <n v="13.910311292026485"/>
  </r>
  <r>
    <x v="61"/>
    <n v="2.729150179360746"/>
    <n v="0.74649894151297291"/>
    <n v="2.348810237524825"/>
    <n v="2.2798865335011715"/>
    <n v="0.76828710047442283"/>
    <n v="0.48670274110649719"/>
    <n v="0.10059869235651721"/>
    <n v="4.452852356204688"/>
    <n v="13.912786782041838"/>
  </r>
  <r>
    <x v="62"/>
    <n v="2.6632618526027398"/>
    <n v="0.55679769466499129"/>
    <n v="2.4904178685987306"/>
    <n v="1.9840260463981938"/>
    <n v="0.77573566958413975"/>
    <n v="0.4968321358187931"/>
    <n v="0.10059869235651721"/>
    <n v="4.1566830605164293"/>
    <n v="13.224353020540537"/>
  </r>
  <r>
    <x v="63"/>
    <n v="2.4525617874605943"/>
    <n v="0.49399282130303468"/>
    <n v="2.9094208861952962"/>
    <n v="2.0342906359221491"/>
    <n v="0.73488285276126841"/>
    <n v="0.51719784477057484"/>
    <n v="0.10059869235651721"/>
    <n v="4.0392703410480628"/>
    <n v="13.282215861817496"/>
  </r>
  <r>
    <x v="64"/>
    <n v="2.4975699113002818"/>
    <n v="0.50193618658563433"/>
    <n v="3.0265613515528673"/>
    <n v="2.2381168498332427"/>
    <n v="0.66086346706870303"/>
    <n v="0.43860561810062321"/>
    <n v="0.10059869235651721"/>
    <n v="4.0202290139023873"/>
    <n v="13.484481090700257"/>
  </r>
  <r>
    <x v="65"/>
    <n v="2.6682778480893821"/>
    <n v="0.47048587234779637"/>
    <n v="2.925931386862525"/>
    <n v="2.060353065848993"/>
    <n v="0.6745032984553001"/>
    <n v="0.42244257033822324"/>
    <n v="0.10059869235651721"/>
    <n v="3.9327503300427913"/>
    <n v="13.255343064341529"/>
  </r>
  <r>
    <x v="66"/>
    <n v="2.8490680066557319"/>
    <n v="0.45180689112577699"/>
    <n v="2.6770288691449848"/>
    <n v="1.951891176420107"/>
    <n v="0.72815059272264493"/>
    <n v="0.55451226287804778"/>
    <n v="0.10059869235651721"/>
    <n v="3.9692831122803995"/>
    <n v="13.282339603584209"/>
  </r>
  <r>
    <x v="67"/>
    <n v="2.6882108865930383"/>
    <n v="0.47758510728098624"/>
    <n v="2.404043029448744"/>
    <n v="2.0969461093338397"/>
    <n v="0.66745961711080504"/>
    <n v="0.58255029260272728"/>
    <n v="0.10059869235651721"/>
    <n v="3.8782242306111678"/>
    <n v="12.895617965337824"/>
  </r>
  <r>
    <x v="68"/>
    <n v="2.6459982377312632"/>
    <n v="0.43945624000154981"/>
    <n v="2.2000706379350801"/>
    <n v="2.0219577805601157"/>
    <n v="0.6068621201216563"/>
    <n v="0.42540216005747239"/>
    <n v="0.10059869235651721"/>
    <n v="3.812588207422833"/>
    <n v="12.252934076186486"/>
  </r>
  <r>
    <x v="69"/>
    <n v="2.492326779788014"/>
    <n v="0.40791599341044837"/>
    <n v="2.0515490331718813"/>
    <n v="2.1068533312141655"/>
    <n v="0.59776659930345966"/>
    <n v="0.39070192483871091"/>
    <n v="0.10059869235651721"/>
    <n v="3.7356668051902315"/>
    <n v="11.883379159273426"/>
  </r>
  <r>
    <x v="70"/>
    <n v="2.3336783277581983"/>
    <n v="0.45328681697819229"/>
    <n v="2.0408504193815471"/>
    <n v="2.4380936905488455"/>
    <n v="0.59610918454623096"/>
    <n v="0.43872611015483487"/>
    <n v="0.10059869235651721"/>
    <n v="3.4928205208113394"/>
    <n v="11.894163762535705"/>
  </r>
  <r>
    <x v="71"/>
    <n v="2.4405046291979722"/>
    <n v="0.41794331009276031"/>
    <n v="2.0625346748947408"/>
    <n v="2.463668252001713"/>
    <n v="0.62699626289143251"/>
    <n v="0.44249462839734172"/>
    <n v="0.10059869235651721"/>
    <n v="3.4132534750581969"/>
    <n v="11.967993924890672"/>
  </r>
  <r>
    <x v="72"/>
    <n v="2.3877250393250078"/>
    <n v="0.43404024352176995"/>
    <n v="1.944186871391816"/>
    <n v="2.3870515213975456"/>
    <n v="0.66871861475709482"/>
    <n v="0.54358165504285916"/>
    <n v="0.10059869235651721"/>
    <n v="3.2107595087377194"/>
    <n v="11.67666214653033"/>
  </r>
  <r>
    <x v="73"/>
    <n v="2.3574801336811171"/>
    <n v="0.4615348451512889"/>
    <n v="1.6852046238743139"/>
    <n v="2.2867683979573172"/>
    <n v="0.67638171140035885"/>
    <n v="0.57678341556822832"/>
    <n v="0.10059869235651721"/>
    <n v="3.231954370092661"/>
    <n v="11.376706190081801"/>
  </r>
  <r>
    <x v="74"/>
    <n v="2.3192038854219983"/>
    <n v="0.410327136410708"/>
    <n v="1.74259992299087"/>
    <n v="2.0023744694181271"/>
    <n v="0.64760445051117888"/>
    <n v="0.50772549939840961"/>
    <n v="0.10059869235651721"/>
    <n v="3.2862478277816209"/>
    <n v="11.016681884289431"/>
  </r>
  <r>
    <x v="75"/>
    <n v="2.168803312976332"/>
    <n v="0.38514881567267839"/>
    <n v="2.0239197554333148"/>
    <n v="1.9325615939698464"/>
    <n v="0.64814367526324657"/>
    <n v="0.54551343315563128"/>
    <n v="0.10059869235651721"/>
    <n v="3.3449417319363626"/>
    <n v="11.14963101076393"/>
  </r>
  <r>
    <x v="76"/>
    <n v="2.0344350596347809"/>
    <n v="0.37733522052523105"/>
    <n v="2.1445503559128101"/>
    <n v="2.0615448519309267"/>
    <n v="0.62533306069657857"/>
    <n v="0.56343056701889216"/>
    <n v="0.10059869235651721"/>
    <n v="3.321860376974155"/>
    <n v="11.229088185049893"/>
  </r>
  <r>
    <x v="77"/>
    <n v="1.9181010443387398"/>
    <n v="0.37496406066417437"/>
    <n v="2.1039975942761022"/>
    <n v="2.3615734529299877"/>
    <n v="0.60682946814114491"/>
    <n v="0.45761242998109841"/>
    <n v="0.10059869235651721"/>
    <n v="3.3784159861900371"/>
    <n v="11.302092728877803"/>
  </r>
  <r>
    <x v="78"/>
    <n v="1.6463371967978389"/>
    <n v="0.37926610963179541"/>
    <n v="2.0558094301342971"/>
    <n v="2.424866275115316"/>
    <n v="0.60984130717923446"/>
    <n v="0.41558086288689861"/>
    <n v="0.10059869235651721"/>
    <n v="3.4700126680988013"/>
    <n v="11.1023125422007"/>
  </r>
  <r>
    <x v="79"/>
    <n v="1.871067153969201"/>
    <n v="0.39609872175172806"/>
    <n v="1.9830308512340771"/>
    <n v="2.2603253780840769"/>
    <n v="0.60277744852759418"/>
    <n v="0.28391912397646502"/>
    <n v="0.10059869235651721"/>
    <n v="3.4658620635742858"/>
    <n v="10.963679433473946"/>
  </r>
  <r>
    <x v="80"/>
    <n v="2.4772542255423158"/>
    <n v="0.38400222747631435"/>
    <n v="1.9192893198564358"/>
    <n v="2.0211520724081353"/>
    <n v="0.59808960178462189"/>
    <n v="0.24992863335172891"/>
    <n v="0.10059869235651721"/>
    <n v="3.460331007965912"/>
    <n v="11.210645780741983"/>
  </r>
  <r>
    <x v="81"/>
    <n v="2.62810273656426"/>
    <n v="0.38419569530880371"/>
    <n v="1.9278943625361931"/>
    <n v="1.8693029979560833"/>
    <n v="0.59893188932526453"/>
    <n v="0.44352077936508272"/>
    <n v="0.10059869235651721"/>
    <n v="3.3677187415637455"/>
    <n v="11.32026589497595"/>
  </r>
  <r>
    <x v="82"/>
    <n v="2.680468929065245"/>
    <n v="0.37513571215144548"/>
    <n v="1.9578884881761238"/>
    <n v="1.8892604484138742"/>
    <n v="0.59625338815248008"/>
    <n v="0.61140893821015174"/>
    <n v="0.10059869235651721"/>
    <n v="3.3197567873518112"/>
    <n v="11.530771383877649"/>
  </r>
  <r>
    <x v="83"/>
    <n v="2.3639378831275262"/>
    <n v="0.37001820904435445"/>
    <n v="1.7947737131954731"/>
    <n v="1.9975028588877424"/>
    <n v="0.60117055625388993"/>
    <n v="0.55386598746540761"/>
    <n v="0.10059869235651721"/>
    <n v="3.2264061995260485"/>
    <n v="11.008274099856958"/>
  </r>
  <r>
    <x v="84"/>
    <n v="2.0504131166192159"/>
    <n v="0.37831550917436191"/>
    <n v="1.7356105020945198"/>
    <n v="2.1893616597671861"/>
    <n v="0.58065464110650844"/>
    <n v="0.43647264614669251"/>
    <n v="0.10059869235651721"/>
    <n v="3.2809239310322695"/>
    <n v="10.752350698297271"/>
  </r>
  <r>
    <x v="85"/>
    <n v="1.844751905998707"/>
    <n v="0.3663124455722267"/>
    <n v="1.9531029925087688"/>
    <n v="2.3159782563798714"/>
    <n v="0.58534926532329579"/>
    <n v="0.40381207675569802"/>
    <n v="0.10059869235651721"/>
    <n v="3.3117105808090637"/>
    <n v="10.881616215704149"/>
  </r>
  <r>
    <x v="86"/>
    <n v="1.852258351568846"/>
    <n v="0.34741251768341541"/>
    <n v="1.8925273349967089"/>
    <n v="2.2258425667405026"/>
    <n v="0.59741223777044739"/>
    <n v="0.30578208076972468"/>
    <n v="0.10059869235651721"/>
    <n v="3.2293385268248209"/>
    <n v="10.551172308710983"/>
  </r>
  <r>
    <x v="87"/>
    <n v="2.1423474738784578"/>
    <n v="0.33674532976467419"/>
    <n v="1.682512281607184"/>
    <n v="2.0694237881075557"/>
    <n v="0.59721141738881189"/>
    <n v="0.45406168958471144"/>
    <n v="0.10059869235651721"/>
    <n v="3.1619643192021214"/>
    <n v="10.544864991890034"/>
  </r>
  <r>
    <x v="88"/>
    <n v="2.0644319619953806"/>
    <n v="0.33309606726950775"/>
    <n v="1.598640732107129"/>
    <n v="1.926391439019739"/>
    <n v="0.58019506978534052"/>
    <n v="0.45487967364641707"/>
    <n v="0.10059869235651721"/>
    <n v="3.1281762679365612"/>
    <n v="10.186409904116593"/>
  </r>
  <r>
    <x v="89"/>
    <n v="2.2350894550995331"/>
    <n v="0.3425817605437767"/>
    <n v="1.5833316728610121"/>
    <n v="1.7874395114307295"/>
    <n v="0.54277811154253264"/>
    <n v="0.44537216019759157"/>
    <n v="0.10059869235651721"/>
    <n v="3.1103209415764317"/>
    <n v="10.147512305608126"/>
  </r>
  <r>
    <x v="90"/>
    <n v="2.3263854778817024"/>
    <n v="0.3527390948118887"/>
    <n v="1.8980375440866639"/>
    <n v="1.8862572201030912"/>
    <n v="0.47768229826329411"/>
    <n v="0.50546424935430978"/>
    <n v="0.10059869235651721"/>
    <n v="3.2934182903748761"/>
    <n v="10.840582867232342"/>
  </r>
  <r>
    <x v="91"/>
    <n v="2.1026976631448751"/>
    <n v="0.3581960079263013"/>
    <n v="2.166904004572145"/>
    <n v="1.9867847635693439"/>
    <n v="0.52256400534288938"/>
    <n v="0.57008726390346165"/>
    <n v="0.10395198210173449"/>
    <n v="3.3757035106328503"/>
    <n v="11.186889201193601"/>
  </r>
  <r>
    <x v="92"/>
    <n v="2.1305650196208141"/>
    <n v="0.35159103489453297"/>
    <n v="1.9792206574747679"/>
    <n v="1.898108195959084"/>
    <n v="0.5363708067738916"/>
    <n v="0.57924007077810935"/>
    <n v="0.10395198210173449"/>
    <n v="2.9762264047793123"/>
    <n v="10.555274172382248"/>
  </r>
  <r>
    <x v="93"/>
    <n v="1.9741836078155821"/>
    <n v="0.3389447687883248"/>
    <n v="1.755049385517488"/>
    <n v="2.0897627220602262"/>
    <n v="0.53359258119337483"/>
    <n v="0.55244830924041144"/>
    <n v="0.10395198210173449"/>
    <n v="2.8176411820405991"/>
    <n v="10.16557453875774"/>
  </r>
  <r>
    <x v="94"/>
    <n v="1.8169655823935629"/>
    <n v="0.33866248816983069"/>
    <n v="1.64457405712895"/>
    <n v="2.1869785231698788"/>
    <n v="0.53013880402905544"/>
    <n v="0.41053079405733939"/>
    <n v="0.10395198210173449"/>
    <n v="2.7774178572030563"/>
    <n v="9.809220088253408"/>
  </r>
  <r>
    <x v="95"/>
    <n v="1.676420639070606"/>
    <n v="0.33260013669511473"/>
    <n v="1.706168728805169"/>
    <n v="2.0649337555840761"/>
    <n v="0.51665953107078644"/>
    <n v="0.2926224936333861"/>
    <n v="0.10395198210173449"/>
    <n v="2.7575857816838889"/>
    <n v="9.4509430486447616"/>
  </r>
  <r>
    <x v="96"/>
    <n v="1.681884556886373"/>
    <n v="0.33628370605852254"/>
    <n v="1.5265429805027111"/>
    <n v="1.8868687689824701"/>
    <n v="0.4995475723722469"/>
    <n v="0.31530389244202467"/>
    <n v="0.10395198210173449"/>
    <n v="2.6679603082682557"/>
    <n v="9.0183437676143381"/>
  </r>
  <r>
    <x v="97"/>
    <n v="1.670210722999423"/>
    <n v="0.33934729817660791"/>
    <n v="1.329479715362369"/>
    <n v="1.7722055689781557"/>
    <n v="0.48356797300265031"/>
    <n v="0.2899505355187314"/>
    <n v="0.10395198210173449"/>
    <n v="2.5092682089125837"/>
    <n v="8.4979820050522559"/>
  </r>
  <r>
    <x v="98"/>
    <n v="1.8244268265806729"/>
    <n v="0.34458761658420251"/>
    <n v="1.214183288854364"/>
    <n v="1.7712480157446666"/>
    <n v="0.45134280365321422"/>
    <n v="0.4243152531641276"/>
    <n v="0.10395198210173449"/>
    <n v="2.4385503221727851"/>
    <n v="8.5726061088557675"/>
  </r>
  <r>
    <x v="99"/>
    <n v="2.1719307473275014"/>
    <n v="0.33419504106091807"/>
    <n v="1.3229929011049431"/>
    <n v="1.9340835602713433"/>
    <n v="0.40580526210730011"/>
    <n v="0.41712028435116083"/>
    <n v="0.10395198210173449"/>
    <n v="2.5504611036533986"/>
    <n v="9.2405408819782995"/>
  </r>
  <r>
    <x v="100"/>
    <n v="2.2049420763466512"/>
    <n v="0.33237412496458962"/>
    <n v="1.566904379663028"/>
    <n v="2.1525676507770917"/>
    <n v="0.4008410168815334"/>
    <n v="0.52619221466041866"/>
    <n v="0.10395198210173449"/>
    <n v="2.5781410866764713"/>
    <n v="9.8659145320715176"/>
  </r>
  <r>
    <x v="101"/>
    <n v="2.0782526334589186"/>
    <n v="0.32499727065620881"/>
    <n v="1.66392054800148"/>
    <n v="2.3161798697401745"/>
    <n v="0.4117110286433816"/>
    <n v="0.45220239019007857"/>
    <n v="0.10395198210173449"/>
    <n v="2.5087237201919934"/>
    <n v="9.8599394429839684"/>
  </r>
  <r>
    <x v="102"/>
    <n v="1.7947605042722021"/>
    <n v="0.32822725284841198"/>
    <n v="1.5755954180654539"/>
    <n v="2.4233543116797316"/>
    <n v="0.4255552402679123"/>
    <n v="0.46768836766332339"/>
    <n v="0.10395198210173449"/>
    <n v="2.4913631278476527"/>
    <n v="9.610496204746422"/>
  </r>
  <r>
    <x v="103"/>
    <n v="1.735922165107076"/>
    <n v="0.33934760830220317"/>
    <n v="1.4893879305825319"/>
    <n v="2.5025822582668091"/>
    <n v="0.44999002992672055"/>
    <n v="0.35019826721396102"/>
    <n v="0.10395198210173449"/>
    <n v="2.366100964150291"/>
    <n v="9.3374812056513274"/>
  </r>
  <r>
    <x v="104"/>
    <n v="1.8075138654538421"/>
    <n v="0.33184936055922892"/>
    <n v="1.5689200890807289"/>
    <n v="2.3773184044655973"/>
    <n v="0.49747647403999412"/>
    <n v="0.31337788659469801"/>
    <n v="0.10395198210173449"/>
    <n v="2.4403971271110407"/>
    <n v="9.4408051894068645"/>
  </r>
  <r>
    <x v="105"/>
    <n v="1.634119589353348"/>
    <n v="0.31823989011190756"/>
    <n v="1.6214548154343891"/>
    <n v="1.9941477415451476"/>
    <n v="0.48268662052566458"/>
    <n v="0.35557854674014322"/>
    <n v="0.10395198210173449"/>
    <n v="2.430189073667619"/>
    <n v="8.9403682594799534"/>
  </r>
  <r>
    <x v="106"/>
    <n v="1.5048647546133112"/>
    <n v="0.33345266400752283"/>
    <n v="1.5443735429876631"/>
    <n v="1.8274900233549272"/>
    <n v="0.47096941284332039"/>
    <n v="0.28258083098858328"/>
    <n v="0.10395198210173449"/>
    <n v="2.3982069159508139"/>
    <n v="8.4658901268478761"/>
  </r>
  <r>
    <x v="107"/>
    <n v="1.4189239392773041"/>
    <n v="0.36316382815533343"/>
    <n v="1.3745120952301999"/>
    <n v="1.6076310722087586"/>
    <n v="0.53736346154624892"/>
    <n v="0.26722784232855001"/>
    <n v="0.10395198210173449"/>
    <n v="2.2859841797273801"/>
    <n v="7.9587584005755101"/>
  </r>
  <r>
    <x v="108"/>
    <n v="1.544735656746123"/>
    <n v="0.3484478283603647"/>
    <n v="1.3039306339664281"/>
    <n v="1.3540130855141577"/>
    <n v="0.54722829628926306"/>
    <n v="0.20028627925647272"/>
    <n v="0.10395198210173449"/>
    <n v="2.3384841992458676"/>
    <n v="7.7410779614804106"/>
  </r>
  <r>
    <x v="109"/>
    <n v="1.6395184328968901"/>
    <n v="0.33055781307493681"/>
    <n v="1.3482525619325991"/>
    <n v="1.2102899464414123"/>
    <n v="0.51084764725477916"/>
    <n v="0.27404031770017639"/>
    <n v="0.10395198210173449"/>
    <n v="2.6243206656592517"/>
    <n v="8.0417793670617819"/>
  </r>
  <r>
    <x v="110"/>
    <n v="1.6207883589601439"/>
    <n v="0.32457622535393899"/>
    <n v="1.435885812677943"/>
    <n v="1.1888035369176306"/>
    <n v="0.47351201457345543"/>
    <n v="0.27245537877493925"/>
    <n v="0.10395198210173449"/>
    <n v="2.8005388985311295"/>
    <n v="8.2205122078909163"/>
  </r>
  <r>
    <x v="111"/>
    <n v="1.5597055757469092"/>
    <n v="0.31943337799785981"/>
    <n v="1.4092926683284812"/>
    <n v="1.2331015441975957"/>
    <n v="0.42609593477301883"/>
    <n v="0.18949527178615219"/>
    <n v="0.10395198210173449"/>
    <n v="2.8858066048090705"/>
    <n v="8.1268829597408221"/>
  </r>
  <r>
    <x v="112"/>
    <n v="1.4197993609760211"/>
    <n v="0.31226199305732388"/>
    <n v="1.292804968912119"/>
    <n v="1.1726551706051491"/>
    <n v="0.37765087194683311"/>
    <n v="0.1859930046612378"/>
    <n v="0.10395198210173449"/>
    <n v="2.8762592188181046"/>
    <n v="7.7413765710785221"/>
  </r>
  <r>
    <x v="113"/>
    <n v="1.392111988213518"/>
    <n v="0.30431826474400758"/>
    <n v="1.2111856559041549"/>
    <n v="1.2540232841566772"/>
    <n v="0.34653541297007551"/>
    <n v="0.162345588801726"/>
    <n v="0.10395198210173449"/>
    <n v="2.8055991881439968"/>
    <n v="7.5800713650358897"/>
  </r>
  <r>
    <x v="114"/>
    <n v="1.6069883659475419"/>
    <n v="0.32452049113045711"/>
    <n v="1.2760944527079121"/>
    <n v="1.1607203637500734"/>
    <n v="0.30032605035868859"/>
    <n v="0.15471698024134328"/>
    <n v="0.10395198210173449"/>
    <n v="2.7494909858741305"/>
    <n v="7.6768096721118821"/>
  </r>
  <r>
    <x v="115"/>
    <n v="1.7784685128314051"/>
    <n v="0.3162742753564094"/>
    <n v="1.2766725824475011"/>
    <n v="1.2242140086646891"/>
    <n v="0.28122807672869443"/>
    <n v="0.17760645813263118"/>
    <n v="0.10395198210173449"/>
    <n v="2.5996094351150658"/>
    <n v="7.7580253313781311"/>
  </r>
  <r>
    <x v="116"/>
    <n v="1.8272625987702829"/>
    <n v="0.31702535190058789"/>
    <n v="1.305156994262556"/>
    <n v="1.4118416028745406"/>
    <n v="0.30605019804844491"/>
    <n v="0.35060120914977355"/>
    <n v="0.10395198210173449"/>
    <n v="2.5531481226728561"/>
    <n v="8.1750380597807766"/>
  </r>
  <r>
    <x v="117"/>
    <n v="1.864063900700009"/>
    <n v="0.31155322847670119"/>
    <n v="1.477193658869189"/>
    <n v="1.6652533937422052"/>
    <n v="0.28879622831217971"/>
    <n v="0.44634236738982819"/>
    <n v="0.10395198210173449"/>
    <n v="2.3317969561284704"/>
    <n v="8.4889517157203169"/>
  </r>
  <r>
    <x v="118"/>
    <n v="1.8000762693739729"/>
    <n v="0.30888774846028733"/>
    <n v="1.548537624431618"/>
    <n v="1.8418701283271517"/>
    <n v="0.39340169893218635"/>
    <n v="0.32401235889610808"/>
    <n v="0.10395198210173449"/>
    <n v="2.1818588784953881"/>
    <n v="8.5025966890184463"/>
  </r>
  <r>
    <x v="119"/>
    <n v="1.6512965590027311"/>
    <n v="0.30124884020347414"/>
    <n v="1.5465376366644601"/>
    <n v="1.8141783753375733"/>
    <n v="0.4523682175669278"/>
    <n v="0.26812269916684195"/>
    <n v="0.10395198210173449"/>
    <n v="2.0777756954702458"/>
    <n v="8.2154800055139887"/>
  </r>
  <r>
    <x v="120"/>
    <n v="1.553071691610731"/>
    <n v="0.32299749810001799"/>
    <n v="1.4763792511858229"/>
    <n v="1.613197140899375"/>
    <n v="0.42565642406055504"/>
    <n v="0.22870736645285189"/>
    <n v="0.10395198210173449"/>
    <n v="2.0283019281012549"/>
    <n v="7.7522632825123434"/>
  </r>
  <r>
    <x v="121"/>
    <n v="1.4464637899000941"/>
    <n v="0.31105300666520558"/>
    <n v="1.379263603839491"/>
    <n v="1.5331451957381277"/>
    <n v="0.38343987277543934"/>
    <n v="0.20539952018175212"/>
    <n v="0.10059869235651721"/>
    <n v="1.913746628147442"/>
    <n v="7.2731103096040695"/>
  </r>
  <r>
    <x v="122"/>
    <n v="1.383062032721853"/>
    <n v="0.31807583160256292"/>
    <n v="1.316585003887897"/>
    <n v="1.5644239815848977"/>
    <n v="0.35463740007651501"/>
    <n v="0.2039743429325972"/>
    <n v="0.10059869235651721"/>
    <n v="1.8199424583341752"/>
    <n v="7.0612997434970159"/>
  </r>
  <r>
    <x v="123"/>
    <n v="1.3378278670246759"/>
    <n v="0.32271689741103682"/>
    <n v="1.3201733237207909"/>
    <n v="1.8092916871806881"/>
    <n v="0.31572628527976571"/>
    <n v="0.17087587469300372"/>
    <n v="0.10059869235651721"/>
    <n v="1.8048624070874384"/>
    <n v="7.1820730347539179"/>
  </r>
  <r>
    <x v="124"/>
    <n v="1.345015035430589"/>
    <n v="0.31483460599640894"/>
    <n v="1.262983976271838"/>
    <n v="2.0959319674780619"/>
    <n v="0.29950755138065088"/>
    <n v="0.18568614905950739"/>
    <n v="0.10059869235651721"/>
    <n v="1.8711046766438677"/>
    <n v="7.4756626546174409"/>
  </r>
  <r>
    <x v="125"/>
    <n v="1.5466696571645009"/>
    <n v="0.31111536094072817"/>
    <n v="1.231487100805216"/>
    <n v="2.2050044532213318"/>
    <n v="0.23560222230635158"/>
    <n v="0.1422038345135046"/>
    <n v="0.10059869235651721"/>
    <n v="1.7518798434316769"/>
    <n v="7.5245611647398274"/>
  </r>
  <r>
    <x v="126"/>
    <n v="1.6182319442704312"/>
    <n v="0.3068658623395632"/>
    <n v="1.197976934060907"/>
    <n v="2.1044318262794519"/>
    <n v="0.18631370504174741"/>
    <n v="0.21031438739427091"/>
    <n v="0.10059869235651721"/>
    <n v="1.7310315737666488"/>
    <n v="7.4557649255095386"/>
  </r>
  <r>
    <x v="127"/>
    <n v="1.5628292376555539"/>
    <n v="0.30500085668514443"/>
    <n v="1.235874758631808"/>
    <n v="1.9117033473483094"/>
    <n v="0.16975551273036871"/>
    <n v="0.32819235772660921"/>
    <n v="0.10059869235651721"/>
    <n v="1.7529764079130827"/>
    <n v="7.3669311710473941"/>
  </r>
  <r>
    <x v="128"/>
    <n v="1.487194913314362"/>
    <n v="0.30157353209113857"/>
    <n v="1.2510459493835611"/>
    <n v="1.7224792535076781"/>
    <n v="0.1846603113052798"/>
    <n v="0.1923862781050012"/>
    <n v="0.10059869235651721"/>
    <n v="1.8599754272118036"/>
    <n v="7.0999143572753418"/>
  </r>
  <r>
    <x v="129"/>
    <n v="1.382517630307281"/>
    <n v="0.291237509112934"/>
    <n v="1.2668143389230599"/>
    <n v="1.5787102724300812"/>
    <n v="0.20617430952207208"/>
    <n v="0.18184151312128291"/>
    <n v="0.10059869235651721"/>
    <n v="1.800297382304048"/>
    <n v="6.8081916480772762"/>
  </r>
  <r>
    <x v="130"/>
    <n v="1.341664011647951"/>
    <n v="0.2983561135355729"/>
    <n v="1.3216249354983829"/>
    <n v="1.4986653018182012"/>
    <n v="0.19170214163627219"/>
    <n v="0.1548881553288613"/>
    <n v="0.10059869235651721"/>
    <n v="1.7858063973233436"/>
    <n v="6.693305749145102"/>
  </r>
  <r>
    <x v="131"/>
    <n v="1.3204241650504229"/>
    <n v="0.31062923976979351"/>
    <n v="1.3081505335952379"/>
    <n v="1.536242346067473"/>
    <n v="0.1794443988183754"/>
    <n v="0.15801336218262033"/>
    <n v="0.10059869235651721"/>
    <n v="1.7538651192767689"/>
    <n v="6.6673678571172106"/>
  </r>
  <r>
    <x v="132"/>
    <n v="1.418427849403733"/>
    <n v="0.3006585893652684"/>
    <n v="1.3979829106537212"/>
    <n v="1.6775556126420059"/>
    <n v="0.1891525897086587"/>
    <n v="0.1834686874866103"/>
    <n v="0.10059869235651721"/>
    <n v="1.6495981898346215"/>
    <n v="6.9174431214511376"/>
  </r>
  <r>
    <x v="133"/>
    <n v="1.410030103289021"/>
    <n v="0.30497855361508602"/>
    <n v="1.418690216825468"/>
    <n v="1.6425129320154728"/>
    <n v="0.20395539116538239"/>
    <n v="0.1559750900499971"/>
    <n v="0.10059869235651721"/>
    <n v="1.6423116465457421"/>
    <n v="6.8790526258626876"/>
  </r>
  <r>
    <x v="134"/>
    <n v="1.3418638568673951"/>
    <n v="0.30646380858569078"/>
    <n v="1.367043616281806"/>
    <n v="1.6856951165830751"/>
    <n v="0.22515188807709421"/>
    <n v="0.17009845324969061"/>
    <n v="0.10059869235651721"/>
    <n v="1.6334643167959844"/>
    <n v="6.8303797487972533"/>
  </r>
  <r>
    <x v="135"/>
    <n v="1.301063921060422"/>
    <n v="0.306266400637558"/>
    <n v="1.2285323340085181"/>
    <n v="1.677207695904454"/>
    <n v="0.23610686781528489"/>
    <n v="0.14978994913762658"/>
    <n v="0.10059869235651721"/>
    <n v="1.5819618450866184"/>
    <n v="6.581527706006999"/>
  </r>
  <r>
    <x v="136"/>
    <n v="1.3058150768623908"/>
    <n v="0.30672444455053999"/>
    <n v="1.112229698418816"/>
    <n v="1.5741603296895177"/>
    <n v="0.25201652071507019"/>
    <n v="0.1389456734019632"/>
    <n v="0.10059869235651721"/>
    <n v="1.5769731793820456"/>
    <n v="6.3674636153768613"/>
  </r>
  <r>
    <x v="137"/>
    <n v="1.287868874302313"/>
    <n v="0.30862181533845751"/>
    <n v="1.154418223852278"/>
    <n v="1.4120321792051145"/>
    <n v="0.27356533697940394"/>
    <n v="0.13567301812792279"/>
    <n v="0.10059869235651721"/>
    <n v="1.5203571613216418"/>
    <n v="6.1931353014836494"/>
  </r>
  <r>
    <x v="138"/>
    <n v="1.3379914857248079"/>
    <n v="0.30287583117206623"/>
    <n v="1.1856117914414299"/>
    <n v="1.1915654415270045"/>
    <n v="0.25307917156929"/>
    <n v="0.1303759769024293"/>
    <n v="0.10059869235651721"/>
    <n v="1.5180484412290438"/>
    <n v="6.020146831922589"/>
  </r>
  <r>
    <x v="139"/>
    <n v="1.42773472229593"/>
    <n v="0.29361985499431392"/>
    <n v="1.1751363202107679"/>
    <n v="1.1180164422225711"/>
    <n v="0.26030766414522621"/>
    <n v="0.1303984172274146"/>
    <n v="0.10059869235651721"/>
    <n v="1.5079930992010864"/>
    <n v="6.0138052126538275"/>
  </r>
  <r>
    <x v="140"/>
    <n v="1.418632175329728"/>
    <n v="0.2973407691156556"/>
    <n v="1.2400288323063788"/>
    <n v="1.1640087973462374"/>
    <n v="0.25633848406160464"/>
    <n v="0.13039456017809578"/>
    <n v="0.10059869235651721"/>
    <n v="1.55812836862534"/>
    <n v="6.1654706793195579"/>
  </r>
  <r>
    <x v="141"/>
    <n v="1.3515971338984729"/>
    <n v="0.28881898227009167"/>
    <n v="1.3071190391563079"/>
    <n v="1.1746722420074958"/>
    <n v="0.2276320656080609"/>
    <n v="0.15479235524048229"/>
    <n v="0.10059869235651721"/>
    <n v="1.6285436177454766"/>
    <n v="6.2337741282829056"/>
  </r>
  <r>
    <x v="142"/>
    <n v="1.308024399001116"/>
    <n v="0.28798798372551693"/>
    <n v="1.2092350646155181"/>
    <n v="1.1738956288135929"/>
    <n v="0.20935436657113832"/>
    <n v="0.13824976693926361"/>
    <n v="0.10059869235651721"/>
    <n v="1.6887310664713537"/>
    <n v="6.1160769684940171"/>
  </r>
  <r>
    <x v="143"/>
    <n v="1.2817730518742869"/>
    <n v="0.30549557388783571"/>
    <n v="1.1264912553905548"/>
    <n v="1.0700649320230229"/>
    <n v="0.21747548937572311"/>
    <n v="0.1282469842738822"/>
    <n v="0.10059869235651721"/>
    <n v="1.5753554877304152"/>
    <n v="5.8055014669122382"/>
  </r>
  <r>
    <x v="144"/>
    <n v="1.26755035404826"/>
    <n v="0.31220932903464949"/>
    <n v="1.1167532515645779"/>
    <n v="0.96838083737647118"/>
    <n v="0.27263609391989885"/>
    <n v="0.12800589499740261"/>
    <n v="0.10059869235651721"/>
    <n v="1.5090111290532464"/>
    <n v="5.675145582351024"/>
  </r>
  <r>
    <x v="145"/>
    <n v="1.2735036539593672"/>
    <n v="0.2997038831231168"/>
    <n v="1.0801715786066139"/>
    <n v="1.0415437848012821"/>
    <n v="0.24087565629661462"/>
    <n v="0.1183330981650203"/>
    <n v="0.10059869235651721"/>
    <n v="1.5178330126941422"/>
    <n v="5.6725633600026741"/>
  </r>
  <r>
    <x v="146"/>
    <n v="1.3454641916434888"/>
    <n v="0.29670627608840022"/>
    <n v="1.081091561383583"/>
    <n v="0.94298968104723468"/>
    <n v="0.20325097124895161"/>
    <n v="0.1181070587317367"/>
    <n v="0.10059869235651721"/>
    <n v="1.4954136340472926"/>
    <n v="5.5836220665472052"/>
  </r>
  <r>
    <x v="147"/>
    <n v="1.3915844000747579"/>
    <n v="0.29259193795247723"/>
    <n v="1.1195593971702231"/>
    <n v="0.989018957585859"/>
    <n v="0.1749463415489752"/>
    <n v="0.1181787051561472"/>
    <n v="0.10059869235651721"/>
    <n v="1.5206777629567865"/>
    <n v="5.707156194801744"/>
  </r>
  <r>
    <x v="148"/>
    <n v="1.3909661102372741"/>
    <n v="0.28622375547905049"/>
    <n v="1.1277687032737398"/>
    <n v="1.2415993540472245"/>
    <n v="0.14265182687346939"/>
    <n v="0.1346134291920118"/>
    <n v="0.10059869235651721"/>
    <n v="1.530458453939658"/>
    <n v="5.9548803253989453"/>
  </r>
  <r>
    <x v="149"/>
    <n v="1.333645111729691"/>
    <n v="0.28088024651069959"/>
    <n v="1.11460243585492"/>
    <n v="1.3288719302395504"/>
    <n v="0.13511651548628312"/>
    <n v="0.14906873060855488"/>
    <n v="0.10059869235651721"/>
    <n v="1.5826198590906022"/>
    <n v="6.0254035218768189"/>
  </r>
  <r>
    <x v="150"/>
    <n v="1.3249614341618832"/>
    <n v="0.27844432650153211"/>
    <n v="1.062336896505969"/>
    <n v="1.0172120946847185"/>
    <n v="0.13715369866450161"/>
    <n v="0.12613304039547379"/>
    <n v="0.10059869235651721"/>
    <n v="1.5737834225498466"/>
    <n v="5.620623605820442"/>
  </r>
  <r>
    <x v="151"/>
    <n v="1.322271559999705"/>
    <n v="0.27671461089930049"/>
    <n v="1.012672183574066"/>
    <n v="0.77818080234838138"/>
    <n v="0.14842464752806239"/>
    <n v="0.1371978874066842"/>
    <n v="0.10059869235651721"/>
    <n v="1.6081158197635419"/>
    <n v="5.3841762038762591"/>
  </r>
  <r>
    <x v="152"/>
    <n v="1.3338177054022982"/>
    <n v="0.28636074363048863"/>
    <n v="1.0464716301402721"/>
    <n v="0.67247104087540388"/>
    <n v="0.16334195014490002"/>
    <n v="0.13054326151026591"/>
    <n v="0.10395198210173449"/>
    <n v="1.5835753195944435"/>
    <n v="5.3205336333998066"/>
  </r>
  <r>
    <x v="153"/>
    <n v="1.319739348257529"/>
    <n v="0.28618067354022519"/>
    <n v="1.0707670415702868"/>
    <n v="0.64911597853369685"/>
    <n v="0.15380914423584399"/>
    <n v="0.13007816412722531"/>
    <n v="0.10395198210173449"/>
    <n v="1.5508388625086202"/>
    <n v="5.2644811948751613"/>
  </r>
  <r>
    <x v="154"/>
    <n v="1.311304152803761"/>
    <n v="0.29382230754228417"/>
    <n v="1.1186011436181529"/>
    <n v="0.71489522381035919"/>
    <n v="0.1639417033221911"/>
    <n v="0.12486920493285809"/>
    <n v="0.10395198210173449"/>
    <n v="1.5665726465966188"/>
    <n v="5.397958364727959"/>
  </r>
  <r>
    <x v="155"/>
    <n v="1.3211968187260299"/>
    <n v="0.29572434082520682"/>
    <n v="1.097501012437252"/>
    <n v="0.72746975849363582"/>
    <n v="0.1750667574432955"/>
    <n v="0.1263709023632518"/>
    <n v="0.10395198210173449"/>
    <n v="1.5346343747901716"/>
    <n v="5.3819159471805778"/>
  </r>
  <r>
    <x v="156"/>
    <n v="1.3185421689749022"/>
    <n v="0.29187783506237003"/>
    <n v="1.024822141221664"/>
    <n v="0.81201719503480574"/>
    <n v="0.14264963022367499"/>
    <n v="0.1300449146822524"/>
    <n v="0.10395198210173449"/>
    <n v="1.4711510187809098"/>
    <n v="5.295056886082314"/>
  </r>
  <r>
    <x v="157"/>
    <n v="1.306825068374657"/>
    <n v="0.30286691450288888"/>
    <n v="1.0407109753202739"/>
    <n v="0.94754593076383109"/>
    <n v="0.12860462598603489"/>
    <n v="0.1295803429225002"/>
    <n v="0.10395198210173449"/>
    <n v="1.4858687170567448"/>
    <n v="5.4459545570286645"/>
  </r>
  <r>
    <x v="158"/>
    <n v="1.3063583759818731"/>
    <n v="0.29439634712266699"/>
    <n v="1.0484635564275171"/>
    <n v="0.9006593807426474"/>
    <n v="0.1299508634076961"/>
    <n v="0.13975624317459209"/>
    <n v="0.10395198210173449"/>
    <n v="1.4962717919099975"/>
    <n v="5.4198085408687247"/>
  </r>
  <r>
    <x v="159"/>
    <n v="1.309387393974069"/>
    <n v="0.2905954786977375"/>
    <n v="1.0496669600854158"/>
    <n v="0.93390125212365427"/>
    <n v="0.1279702802157624"/>
    <n v="0.1381227880790433"/>
    <n v="0.10395198210173449"/>
    <n v="1.5103243927224046"/>
    <n v="5.4639205279998215"/>
  </r>
  <r>
    <x v="160"/>
    <n v="1.312863984446462"/>
    <n v="0.2842615732453167"/>
    <n v="1.0456462005931031"/>
    <n v="0.87404719142941123"/>
    <n v="0.116164187449649"/>
    <n v="0.1559252464827188"/>
    <n v="0.10395198210173449"/>
    <n v="1.4773227518428165"/>
    <n v="5.3701831175912123"/>
  </r>
  <r>
    <x v="161"/>
    <n v="1.311274940688641"/>
    <n v="0.28106670658398836"/>
    <n v="1.031931764075912"/>
    <n v="0.87048253354563698"/>
    <n v="0.11525069427728719"/>
    <n v="0.1694023304395405"/>
    <n v="0.10395198210173449"/>
    <n v="1.4775300221164636"/>
    <n v="5.3608909738292043"/>
  </r>
  <r>
    <x v="162"/>
    <n v="1.3131046416294301"/>
    <n v="0.29346076861341908"/>
    <n v="1.020284820807988"/>
    <n v="0.95557494312666613"/>
    <n v="0.11742543249689849"/>
    <n v="0.1480962640937489"/>
    <n v="0.10395198210173449"/>
    <n v="1.4822096989922866"/>
    <n v="5.4341085518621721"/>
  </r>
  <r>
    <x v="163"/>
    <n v="1.308836656273364"/>
    <n v="0.30071577747865358"/>
    <n v="1.029223035808247"/>
    <n v="0.95892520329181208"/>
    <n v="0.1382521417152216"/>
    <n v="0.14756386880446681"/>
    <n v="0.10395198210173449"/>
    <n v="1.4208912674085634"/>
    <n v="5.4083599328820631"/>
  </r>
  <r>
    <x v="164"/>
    <n v="1.303759242189243"/>
    <n v="0.29027911133481138"/>
    <n v="1.0928677760904641"/>
    <n v="0.87344207101217097"/>
    <n v="0.20135981803162711"/>
    <n v="0.1297448643506999"/>
    <n v="0.10395198210173449"/>
    <n v="1.4666487818460241"/>
    <n v="5.4620536469567753"/>
  </r>
  <r>
    <x v="165"/>
    <n v="1.325977714832089"/>
    <n v="0.2828023844599285"/>
    <n v="1.067409197262158"/>
    <n v="0.74726646341850411"/>
    <n v="0.19110527911792941"/>
    <n v="0.12754001569874149"/>
    <n v="0.10395198210173449"/>
    <n v="1.5456320445759009"/>
    <n v="5.3916850814669868"/>
  </r>
  <r>
    <x v="166"/>
    <n v="1.3393261108216721"/>
    <n v="0.2880303513549039"/>
    <n v="1.0253186552995419"/>
    <n v="0.75565155065740752"/>
    <n v="0.1898471491367037"/>
    <n v="0.14536074967064899"/>
    <n v="0.10395198210173449"/>
    <n v="1.5686730324595053"/>
    <n v="5.416159581502118"/>
  </r>
  <r>
    <x v="167"/>
    <n v="1.3282754518650339"/>
    <n v="0.28632947282292004"/>
    <n v="1.049276777939657"/>
    <n v="0.76128458451470593"/>
    <n v="0.1647892376236659"/>
    <n v="0.14243627858066613"/>
    <n v="0.10395198210173449"/>
    <n v="1.5536788445022913"/>
    <n v="5.3900226299506748"/>
  </r>
  <r>
    <x v="168"/>
    <n v="1.3127598895172459"/>
    <n v="0.29594161383272805"/>
    <n v="1.040601220202622"/>
    <n v="0.66058387350435877"/>
    <n v="0.1472230625517171"/>
    <n v="0.14481372577105009"/>
    <n v="0.10395198210173449"/>
    <n v="1.5169602459771137"/>
    <n v="5.2228356134585701"/>
  </r>
  <r>
    <x v="169"/>
    <n v="1.312786730060117"/>
    <n v="0.29261527363916007"/>
    <n v="1.021241769411972"/>
    <n v="0.6608178017434897"/>
    <n v="0.1354285218692261"/>
    <n v="0.13024390756183787"/>
    <n v="0.10395198210173449"/>
    <n v="1.5174568892251183"/>
    <n v="5.1745428756126559"/>
  </r>
  <r>
    <x v="170"/>
    <n v="1.3055237633880219"/>
    <n v="0.28859373180724401"/>
    <n v="1.022484079356577"/>
    <n v="0.65771933175263708"/>
    <n v="0.12162358486385171"/>
    <n v="0.12840464329548812"/>
    <n v="0.10395198210173449"/>
    <n v="1.5490789912136795"/>
    <n v="5.1773801077792339"/>
  </r>
  <r>
    <x v="171"/>
    <n v="1.308517404315541"/>
    <n v="0.29596531027097228"/>
    <n v="1.041537395909921"/>
    <n v="0.72611826261215306"/>
    <n v="0.11262729373213259"/>
    <n v="0.12512751566885211"/>
    <n v="0.10395198210173449"/>
    <n v="1.5873241389879036"/>
    <n v="5.3011693035992096"/>
  </r>
  <r>
    <x v="172"/>
    <n v="1.303167803148406"/>
    <n v="0.29024213391097864"/>
    <n v="1.052638205322288"/>
    <n v="0.77106063091487775"/>
    <n v="0.1142979678246826"/>
    <n v="0.1260472953292768"/>
    <n v="0.10395198210173449"/>
    <n v="1.5254296923446935"/>
    <n v="5.2868357108969377"/>
  </r>
  <r>
    <x v="173"/>
    <n v="1.2993137294547188"/>
    <n v="0.2842782253854515"/>
    <n v="1.043282806386729"/>
    <n v="0.69903471551712959"/>
    <n v="0.11443246730148461"/>
    <n v="0.12800973727606318"/>
    <n v="0.10395198210173449"/>
    <n v="1.4810817155060689"/>
    <n v="5.1533853789293804"/>
  </r>
  <r>
    <x v="174"/>
    <n v="1.301869455369455"/>
    <n v="0.28848419446224721"/>
    <n v="1.0316294121813652"/>
    <n v="0.6357027155308197"/>
    <n v="0.11739476532796461"/>
    <n v="0.12852490336742697"/>
    <n v="0.10395198210173449"/>
    <n v="1.4755583344034393"/>
    <n v="5.0831157627444528"/>
  </r>
  <r>
    <x v="175"/>
    <n v="1.3001699248768921"/>
    <n v="0.2951261629453738"/>
    <n v="1.0212568411901961"/>
    <n v="0.60883879291924259"/>
    <n v="0.1218310604211222"/>
    <n v="0.13440896637310498"/>
    <n v="0.10395198210173449"/>
    <n v="1.5107180881184785"/>
    <n v="5.0963018189461451"/>
  </r>
  <r>
    <x v="176"/>
    <n v="1.301955797513235"/>
    <n v="0.2825849696602597"/>
    <n v="1.011478324034208"/>
    <n v="0.61754389544295629"/>
    <n v="0.13384044486913568"/>
    <n v="0.12367050625678419"/>
    <n v="0.10395198210173449"/>
    <n v="1.5268987012205755"/>
    <n v="5.1019246210988882"/>
  </r>
  <r>
    <x v="177"/>
    <n v="1.310821787242888"/>
    <n v="0.2843539496054579"/>
    <n v="1.009283376487373"/>
    <n v="0.6436859129494219"/>
    <n v="0.15622705546987561"/>
    <n v="0.12224856899834061"/>
    <n v="0.10395198210173449"/>
    <n v="1.550773591876548"/>
    <n v="5.18134622473164"/>
  </r>
  <r>
    <x v="178"/>
    <n v="1.3304011146742249"/>
    <n v="0.28501502917392391"/>
    <n v="1.0154769736161631"/>
    <n v="0.6521749525108006"/>
    <n v="0.17128152603415581"/>
    <n v="0.12424027421655229"/>
    <n v="0.10395198210173449"/>
    <n v="1.5139560252428472"/>
    <n v="5.1964978775704029"/>
  </r>
  <r>
    <x v="179"/>
    <n v="1.319095879245942"/>
    <n v="0.28191078966646277"/>
    <n v="1.013169617115506"/>
    <n v="0.63176660512930283"/>
    <n v="0.17143711638697018"/>
    <n v="0.12728957242734759"/>
    <n v="0.10395198210173449"/>
    <n v="1.4653604504124913"/>
    <n v="5.1139820124857573"/>
  </r>
  <r>
    <x v="180"/>
    <n v="1.319097587785564"/>
    <n v="0.27830392324799519"/>
    <n v="1.004500604474281"/>
    <n v="0.58939023992084161"/>
    <n v="0.1806657841322144"/>
    <n v="0.12844502947508302"/>
    <n v="0.10395198210173449"/>
    <n v="1.4809031283262057"/>
    <n v="5.0852582794639201"/>
  </r>
  <r>
    <x v="181"/>
    <n v="1.3112926298683731"/>
    <n v="0.27883148107820144"/>
    <n v="0.99932173720581086"/>
    <n v="0.60366845872040265"/>
    <n v="0.1642884481997535"/>
    <n v="0.12552020917549481"/>
    <n v="0.10395198210173449"/>
    <n v="1.5235557868775569"/>
    <n v="5.1104307332273278"/>
  </r>
  <r>
    <x v="182"/>
    <n v="1.260461709558063"/>
    <n v="0.27489614147483549"/>
    <n v="0.96752495750908996"/>
    <n v="0.62188157120718879"/>
    <n v="0.1229480917174002"/>
    <n v="0.12180155136280391"/>
    <n v="0.10059869235651721"/>
    <n v="1.559114104926673"/>
    <n v="5.029226820112572"/>
  </r>
  <r>
    <x v="183"/>
    <n v="1.2587276157212939"/>
    <n v="0.26780971368151396"/>
    <n v="0.97307628050567829"/>
    <n v="0.69072741498398027"/>
    <n v="0.1156939455096824"/>
    <n v="0.121134648262084"/>
    <n v="0.10059869235651721"/>
    <n v="1.5622650837862206"/>
    <n v="5.0900333948069711"/>
  </r>
  <r>
    <x v="184"/>
    <n v="1.262753752837632"/>
    <n v="0.2631696233042386"/>
    <n v="0.97636797006309406"/>
    <n v="0.76982316086126268"/>
    <n v="0.13005819815603911"/>
    <n v="0.1206819103957095"/>
    <n v="0.10059869235651721"/>
    <n v="1.5375195215119242"/>
    <n v="5.1609728294864174"/>
  </r>
  <r>
    <x v="185"/>
    <n v="1.2597588279857959"/>
    <n v="0.26591943782437277"/>
    <n v="0.97118519961749028"/>
    <n v="0.70590443712339412"/>
    <n v="0.15379676692938821"/>
    <n v="0.11986732604765239"/>
    <n v="0.10059869235651721"/>
    <n v="1.5641583253437465"/>
    <n v="5.1411890132283578"/>
  </r>
  <r>
    <x v="186"/>
    <n v="1.267735142302209"/>
    <n v="0.26392681803107476"/>
    <n v="0.97138687514944122"/>
    <n v="0.63137654083277972"/>
    <n v="0.1527356093863258"/>
    <n v="0.12098733242101151"/>
    <n v="0.10059869235651721"/>
    <n v="1.5654096446827015"/>
    <n v="5.0741566551620609"/>
  </r>
  <r>
    <x v="187"/>
    <n v="1.2672986192522868"/>
    <n v="0.26560721896348"/>
    <n v="0.9720705312781015"/>
    <n v="0.65649665463495588"/>
    <n v="0.16260558975200709"/>
    <n v="0.1198307956775448"/>
    <n v="0.10059869235651721"/>
    <n v="1.5461824695882098"/>
    <n v="5.090690571503103"/>
  </r>
  <r>
    <x v="188"/>
    <n v="1.2675683997298541"/>
    <n v="0.26294028011789949"/>
    <n v="0.97316467056619071"/>
    <n v="0.79400440124353211"/>
    <n v="0.1521057833529951"/>
    <n v="0.12195870447505991"/>
    <n v="0.10059869235651721"/>
    <n v="1.4929396119551581"/>
    <n v="5.1652805437972065"/>
  </r>
  <r>
    <x v="189"/>
    <n v="1.2749957906268339"/>
    <n v="0.2618412330947677"/>
    <n v="0.9749791201935204"/>
    <n v="0.89435265569172528"/>
    <n v="0.13806511209347722"/>
    <n v="0.1215302873503277"/>
    <n v="0.10059869235651721"/>
    <n v="1.4847992712627336"/>
    <n v="5.2511621626699032"/>
  </r>
  <r>
    <x v="190"/>
    <n v="1.2718725216261411"/>
    <n v="0.2634057173859759"/>
    <n v="0.97117297859470042"/>
    <n v="0.86462203134572235"/>
    <n v="0.1350284665056978"/>
    <n v="0.12411742695184021"/>
    <n v="0.10059869235651721"/>
    <n v="1.470541124038651"/>
    <n v="5.2013589588052458"/>
  </r>
  <r>
    <x v="191"/>
    <n v="1.265479905951058"/>
    <n v="0.26185615057241063"/>
    <n v="0.96561834667051571"/>
    <n v="0.757620019196523"/>
    <n v="0.14684039916606439"/>
    <n v="0.12027220118057269"/>
    <n v="0.10059869235651721"/>
    <n v="1.4289076901919882"/>
    <n v="5.0471934052856486"/>
  </r>
  <r>
    <x v="192"/>
    <n v="1.2678618372753621"/>
    <n v="0.26387550243917912"/>
    <n v="0.96395506288122368"/>
    <n v="0.69686844950158133"/>
    <n v="0.15775088186908329"/>
    <n v="0.1245167767235487"/>
    <n v="0.10059869235651721"/>
    <n v="1.4222175089503404"/>
    <n v="4.9976447119968359"/>
  </r>
  <r>
    <x v="193"/>
    <n v="1.2636426966388661"/>
    <n v="0.26309835976912793"/>
    <n v="0.96428390497677308"/>
    <n v="0.66893425495741365"/>
    <n v="0.16050605096514881"/>
    <n v="0.1204584172825942"/>
    <n v="0.10059869235651721"/>
    <n v="1.408619868063413"/>
    <n v="4.9501422450098538"/>
  </r>
  <r>
    <x v="194"/>
    <n v="1.261708558975988"/>
    <n v="0.26613606008213969"/>
    <n v="0.96406585857770977"/>
    <n v="0.72070440535728963"/>
    <n v="0.1463100941624105"/>
    <n v="0.1188508889048563"/>
    <n v="0.10059869235651721"/>
    <n v="1.4797257064897356"/>
    <n v="5.0581002649066464"/>
  </r>
  <r>
    <x v="195"/>
    <n v="1.262928411538315"/>
    <n v="0.26765969925017119"/>
    <n v="0.96377530452843985"/>
    <n v="0.79144174284148316"/>
    <n v="0.13678354408804172"/>
    <n v="0.1192508336846459"/>
    <n v="0.10059869235651721"/>
    <n v="1.5044681305653849"/>
    <n v="5.1469063588529984"/>
  </r>
  <r>
    <x v="196"/>
    <n v="1.2663380291910309"/>
    <n v="0.26754667987436009"/>
    <n v="0.96317582513138578"/>
    <n v="0.80462224384888525"/>
    <n v="0.13157677762721259"/>
    <n v="0.1194613515929744"/>
    <n v="0.10059869235651721"/>
    <n v="1.4753869889137066"/>
    <n v="5.1287065885360734"/>
  </r>
  <r>
    <x v="197"/>
    <n v="1.259901571834924"/>
    <n v="0.26686348409895921"/>
    <n v="0.96387496913537252"/>
    <n v="0.74575644424081211"/>
    <n v="0.11708681569100721"/>
    <n v="0.1185817360180394"/>
    <n v="0.10059869235651721"/>
    <n v="1.4827076661286582"/>
    <n v="5.0553713795042903"/>
  </r>
  <r>
    <x v="198"/>
    <n v="1.2572458418432191"/>
    <n v="0.26253810833785179"/>
    <n v="0.96454744283784877"/>
    <n v="0.66215210048181461"/>
    <n v="0.11625684381128509"/>
    <n v="0.1179704863916521"/>
    <n v="0.10059869235651721"/>
    <n v="1.4496662548827632"/>
    <n v="4.9309757709429523"/>
  </r>
  <r>
    <x v="199"/>
    <n v="1.258405686971708"/>
    <n v="0.26481706166664021"/>
    <n v="0.9668484728329787"/>
    <n v="0.60738060163503527"/>
    <n v="0.1119733359158885"/>
    <n v="0.11798931887232141"/>
    <n v="0.10059869235651721"/>
    <n v="1.4338873894419315"/>
    <n v="4.8619005596930212"/>
  </r>
  <r>
    <x v="200"/>
    <n v="1.259002413036584"/>
    <n v="0.26732230305911708"/>
    <n v="0.97118419044930149"/>
    <n v="0.60876073058180258"/>
    <n v="0.1170305798187142"/>
    <n v="0.1180340456206872"/>
    <n v="0.10059869235651721"/>
    <n v="1.4365214862737972"/>
    <n v="4.8784544411965207"/>
  </r>
  <r>
    <x v="201"/>
    <n v="1.25594621325128"/>
    <n v="0.26303400150308037"/>
    <n v="0.96872889630312586"/>
    <n v="0.57911484629687249"/>
    <n v="0.11083492942162959"/>
    <n v="0.1180285317158638"/>
    <n v="0.10059869235651721"/>
    <n v="1.4302736980556987"/>
    <n v="4.8265598089040678"/>
  </r>
  <r>
    <x v="202"/>
    <n v="1.2602975520366611"/>
    <n v="0.26154806379678941"/>
    <n v="0.96634183385466965"/>
    <n v="0.57915550158561613"/>
    <n v="0.10861972219256001"/>
    <n v="0.11812419782399439"/>
    <n v="0.10059869235651721"/>
    <n v="1.4365781579944357"/>
    <n v="4.8312637216412435"/>
  </r>
  <r>
    <x v="203"/>
    <n v="1.259859323610941"/>
    <n v="0.26168863202568926"/>
    <n v="0.96373858914439958"/>
    <n v="0.56389610769884768"/>
    <n v="0.1102717631347766"/>
    <n v="0.1184428878648433"/>
    <n v="0.10059869235651721"/>
    <n v="1.4782405591027798"/>
    <n v="4.8567365549387951"/>
  </r>
  <r>
    <x v="204"/>
    <n v="1.258673163012751"/>
    <n v="0.25967659875543608"/>
    <n v="0.9638987411584875"/>
    <n v="0.56138090022282494"/>
    <n v="0.10967394333921369"/>
    <n v="0.1182130846362095"/>
    <n v="0.10059869235651721"/>
    <n v="1.4885849035639329"/>
    <n v="4.8607000270453735"/>
  </r>
  <r>
    <x v="205"/>
    <n v="1.262872657918872"/>
    <n v="0.25963898557384868"/>
    <n v="0.9646092845412445"/>
    <n v="0.55884575786654167"/>
    <n v="0.11025398630269111"/>
    <n v="0.117848905280889"/>
    <n v="0.10059869235651721"/>
    <n v="1.526283751386498"/>
    <n v="4.9009520212271021"/>
  </r>
  <r>
    <x v="206"/>
    <n v="1.2589746117211049"/>
    <n v="0.26383422950364782"/>
    <n v="0.96356842974454537"/>
    <n v="0.55790843686970182"/>
    <n v="0.1030873125842728"/>
    <n v="0.11792954315387669"/>
    <n v="0.10059869235651721"/>
    <n v="1.5095698737348549"/>
    <n v="4.8754711296685214"/>
  </r>
  <r>
    <x v="207"/>
    <n v="1.255760664282944"/>
    <n v="0.26261187980246148"/>
    <n v="0.96402451388435695"/>
    <n v="0.56116858890433263"/>
    <n v="0.10188497245155539"/>
    <n v="0.1178441615801495"/>
    <n v="0.10059869235651721"/>
    <n v="1.4735329782720585"/>
    <n v="4.8374264515343759"/>
  </r>
  <r>
    <x v="208"/>
    <n v="1.2544988808416671"/>
    <n v="0.26568159144154441"/>
    <n v="0.96386128557709394"/>
    <n v="0.60042134435212613"/>
    <n v="0.10504678561362821"/>
    <n v="0.1178434572403374"/>
    <n v="0.10059869235651721"/>
    <n v="1.4777009931500551"/>
    <n v="4.8856530305729695"/>
  </r>
  <r>
    <x v="209"/>
    <n v="1.2574119902197309"/>
    <n v="0.26570689843815026"/>
    <n v="0.96334856294483773"/>
    <n v="0.61743959293613249"/>
    <n v="0.11935350929065699"/>
    <n v="0.1178465539353528"/>
    <n v="0.10059869235651721"/>
    <n v="1.4672886110698278"/>
    <n v="4.9089944111912063"/>
  </r>
  <r>
    <x v="210"/>
    <n v="1.257362013011968"/>
    <n v="0.26001945060633608"/>
    <n v="0.96363939194782688"/>
    <n v="0.58090784600558276"/>
    <n v="0.18620104375548199"/>
    <n v="0.1178434572403374"/>
    <n v="0.10059869235651721"/>
    <n v="1.4034291432341532"/>
    <n v="4.8700010381582031"/>
  </r>
  <r>
    <x v="211"/>
    <n v="1.2581250702686"/>
    <n v="0.25981778947872519"/>
    <n v="0.96627559891378245"/>
    <n v="0.5888518339087716"/>
    <n v="0.2016727653917032"/>
    <n v="0.1178434572403374"/>
    <n v="0.10059869235651721"/>
    <n v="1.4026413531398916"/>
    <n v="4.8958265606983282"/>
  </r>
  <r>
    <x v="212"/>
    <n v="1.2587482657258999"/>
    <n v="0.2610532897134461"/>
    <n v="0.96487965038283574"/>
    <n v="0.60172185500821951"/>
    <n v="0.20911459650971012"/>
    <n v="0.1178456083858557"/>
    <n v="0.10059869235651721"/>
    <n v="1.3868243610776279"/>
    <n v="4.9007863191601118"/>
  </r>
  <r>
    <x v="213"/>
    <n v="1.2572453026614618"/>
    <n v="0.26489506358428971"/>
    <n v="0.9641869292632832"/>
    <n v="0.59266469016566825"/>
    <n v="0.1981787108177675"/>
    <n v="0.1178442659406423"/>
    <n v="0.10059869235651721"/>
    <n v="1.4008583271708863"/>
    <n v="4.8964719819605165"/>
  </r>
  <r>
    <x v="214"/>
    <n v="1.2627593465202449"/>
    <n v="0.26244855011808899"/>
    <n v="0.96313141210706965"/>
    <n v="0.59286541511793645"/>
    <n v="0.1904304885926334"/>
    <n v="0.1178434572403374"/>
    <n v="0.10059869235651721"/>
    <n v="1.4333460203861323"/>
    <n v="4.9234233824389602"/>
  </r>
  <r>
    <x v="215"/>
    <n v="1.257105927795106"/>
    <n v="0.26120855924554309"/>
    <n v="0.96246748437013363"/>
    <n v="0.6078299045005795"/>
    <n v="0.18865184602147952"/>
    <n v="0.1178434572403374"/>
    <n v="0.10059869235651721"/>
    <n v="1.4398365006533362"/>
    <n v="4.9355423721830327"/>
  </r>
  <r>
    <x v="216"/>
    <n v="1.2592432601421031"/>
    <n v="0.25987457329130553"/>
    <n v="0.96238385563612117"/>
    <n v="0.59200338098536376"/>
    <n v="0.20310451696145029"/>
    <n v="0.1178464425249527"/>
    <n v="0.10059869235651721"/>
    <n v="1.4171988032957417"/>
    <n v="4.9122535251935551"/>
  </r>
  <r>
    <x v="217"/>
    <n v="1.2616803088122841"/>
    <n v="0.2595571184817122"/>
    <n v="0.96326172315195147"/>
    <n v="0.584460418832635"/>
    <n v="0.2059855968014922"/>
    <n v="0.1178438658094394"/>
    <n v="0.10059869235651721"/>
    <n v="1.385030180412359"/>
    <n v="4.8784179046583906"/>
  </r>
  <r>
    <x v="218"/>
    <n v="1.2584113442535341"/>
    <n v="0.26015495995958388"/>
    <n v="0.96299565383786245"/>
    <n v="0.58803766340356844"/>
    <n v="0.1963416257621001"/>
    <n v="0.1178441029750745"/>
    <n v="0.10059869235651721"/>
    <n v="1.3466607911160877"/>
    <n v="4.831044833664329"/>
  </r>
  <r>
    <x v="219"/>
    <n v="1.258594682288567"/>
    <n v="0.2608749335667308"/>
    <n v="0.96346687337274883"/>
    <n v="0.60043344200317095"/>
    <n v="0.16018916874668071"/>
    <n v="0.11784496655722469"/>
    <n v="0.10059869235651721"/>
    <n v="1.3562402302946976"/>
    <n v="4.8182429891863379"/>
  </r>
  <r>
    <x v="220"/>
    <n v="1.2654443620290519"/>
    <n v="0.25915366641223764"/>
    <n v="0.96560675910410987"/>
    <n v="0.58462749061846087"/>
    <n v="0.13453367997585289"/>
    <n v="0.1179953382665923"/>
    <n v="0.10059869235651721"/>
    <n v="1.3940882986762451"/>
    <n v="4.8220482874390669"/>
  </r>
  <r>
    <x v="221"/>
    <n v="1.2647530011337589"/>
    <n v="0.26178056337692118"/>
    <n v="0.96475982828227391"/>
    <n v="0.57293730306931923"/>
    <n v="0.1387404219237689"/>
    <n v="0.11917240236635761"/>
    <n v="0.10059869235651721"/>
    <n v="1.4623750225043042"/>
    <n v="4.8851172350132206"/>
  </r>
  <r>
    <x v="222"/>
    <n v="1.263609657208933"/>
    <n v="0.26161003950483552"/>
    <n v="0.96681797948494741"/>
    <n v="0.58031513443110228"/>
    <n v="0.15454877431480341"/>
    <n v="0.1194046780198062"/>
    <n v="0.10059869235651721"/>
    <n v="1.4599390173521365"/>
    <n v="4.9068439726730819"/>
  </r>
  <r>
    <x v="223"/>
    <n v="1.258406891192144"/>
    <n v="0.26073867825289354"/>
    <n v="0.96901596257612133"/>
    <n v="0.63733529922670851"/>
    <n v="0.16726381849263031"/>
    <n v="0.1183856970540632"/>
    <n v="0.10059869235651721"/>
    <n v="1.4014710325741253"/>
    <n v="4.9132160717252038"/>
  </r>
  <r>
    <x v="224"/>
    <n v="1.256488099716579"/>
    <n v="0.26001153928597681"/>
    <n v="0.96502685904796381"/>
    <n v="0.76268771739221541"/>
    <n v="0.17218647761853151"/>
    <n v="0.11794340563841661"/>
    <n v="0.10059869235651721"/>
    <n v="1.4302251145477731"/>
    <n v="5.0651679056039729"/>
  </r>
  <r>
    <x v="225"/>
    <n v="1.260769494179659"/>
    <n v="0.26039152701943813"/>
    <n v="0.96361743286886625"/>
    <n v="0.84534598805311723"/>
    <n v="0.14920884119221178"/>
    <n v="0.1183833806302844"/>
    <n v="0.10059869235651721"/>
    <n v="1.4798540225284644"/>
    <n v="5.1781693788285583"/>
  </r>
  <r>
    <x v="226"/>
    <n v="1.2590749869968541"/>
    <n v="0.26200311526252396"/>
    <n v="0.96312406742579648"/>
    <n v="0.81049202641498352"/>
    <n v="0.12613446526282379"/>
    <n v="0.11832851997795041"/>
    <n v="0.10059869235651721"/>
    <n v="1.4902909191650366"/>
    <n v="5.130046792862486"/>
  </r>
  <r>
    <x v="227"/>
    <n v="1.257998558937244"/>
    <n v="0.26040265197141033"/>
    <n v="0.96264302349032749"/>
    <n v="0.71001098136089358"/>
    <n v="0.1163398393193254"/>
    <n v="0.1180081571032444"/>
    <n v="0.10059869235651721"/>
    <n v="1.4263412752651479"/>
    <n v="4.9523431798041102"/>
  </r>
  <r>
    <x v="228"/>
    <n v="1.2635683152245119"/>
    <n v="0.26257977250300718"/>
    <n v="0.96357425621661974"/>
    <n v="0.67009427657667797"/>
    <n v="0.13152901866804048"/>
    <n v="0.11784548493625099"/>
    <n v="0.10059869235651721"/>
    <n v="1.3558257572195416"/>
    <n v="4.8656155737011675"/>
  </r>
  <r>
    <x v="229"/>
    <n v="1.2619341713094621"/>
    <n v="0.2755012747370576"/>
    <n v="0.96577115591715235"/>
    <n v="0.61680945107004848"/>
    <n v="0.128874393072619"/>
    <n v="0.1178536884396669"/>
    <n v="0.10059869235651721"/>
    <n v="1.348114851098297"/>
    <n v="4.8154576780008203"/>
  </r>
  <r>
    <x v="230"/>
    <n v="1.2590467176437909"/>
    <n v="0.26806020138106784"/>
    <n v="0.9669700055694983"/>
    <n v="0.6535661439083208"/>
    <n v="0.1166359912469402"/>
    <n v="0.1178843260931826"/>
    <n v="0.10059869235651721"/>
    <n v="1.4026768960250593"/>
    <n v="4.8854389742243773"/>
  </r>
  <r>
    <x v="231"/>
    <n v="1.259565432485829"/>
    <n v="0.27548612694289881"/>
    <n v="0.96534820977164126"/>
    <n v="0.68285450426925831"/>
    <n v="0.1149705400885708"/>
    <n v="0.11813222713727189"/>
    <n v="0.10059869235651721"/>
    <n v="1.4556812550640632"/>
    <n v="4.9726369881160499"/>
  </r>
  <r>
    <x v="232"/>
    <n v="1.2699228254405779"/>
    <n v="0.27348959519292204"/>
    <n v="0.96434748609387988"/>
    <n v="0.77082301421122557"/>
    <n v="0.1151571345114052"/>
    <n v="0.11877295095665601"/>
    <n v="0.10059869235651721"/>
    <n v="1.4642527342997549"/>
    <n v="5.0773644330629386"/>
  </r>
  <r>
    <x v="233"/>
    <n v="1.268796976565532"/>
    <n v="0.26935154832926334"/>
    <n v="0.96446587814825979"/>
    <n v="0.77198992539376809"/>
    <n v="0.12394982642182831"/>
    <n v="0.11847436157197409"/>
    <n v="0.10059869235651721"/>
    <n v="1.4342783710565656"/>
    <n v="5.0519055798437087"/>
  </r>
  <r>
    <x v="234"/>
    <n v="1.269015757819884"/>
    <n v="0.26683180939423601"/>
    <n v="0.97090705072482031"/>
    <n v="0.64768085121921892"/>
    <n v="0.12082869762061139"/>
    <n v="0.11896363468731361"/>
    <n v="0.10059869235651721"/>
    <n v="1.4241938518242094"/>
    <n v="4.9190203456468113"/>
  </r>
  <r>
    <x v="235"/>
    <n v="1.2660480279740709"/>
    <n v="0.26514208313961191"/>
    <n v="0.97184460475366208"/>
    <n v="0.58045136722662827"/>
    <n v="0.13339644650603028"/>
    <n v="0.1195344706074019"/>
    <n v="0.10059869235651721"/>
    <n v="1.4181095473921459"/>
    <n v="4.8551252399560685"/>
  </r>
  <r>
    <x v="236"/>
    <n v="1.268214334248307"/>
    <n v="0.26361237561358369"/>
    <n v="0.9772312991417611"/>
    <n v="0.57003969733270154"/>
    <n v="0.13626243263716548"/>
    <n v="0.1187456500166385"/>
    <n v="0.10059869235651721"/>
    <n v="1.3565554535427344"/>
    <n v="4.7912599348894087"/>
  </r>
  <r>
    <x v="237"/>
    <n v="1.2586372761778408"/>
    <n v="0.2627701623825926"/>
    <n v="0.97187083376899464"/>
    <n v="0.57052032983427292"/>
    <n v="0.1634347259986895"/>
    <n v="0.1202766788866009"/>
    <n v="0.10059869235651721"/>
    <n v="1.3301588883385349"/>
    <n v="4.7782675877440433"/>
  </r>
  <r>
    <x v="238"/>
    <n v="1.268770763973436"/>
    <n v="0.26390705545186971"/>
    <n v="0.97747626432243884"/>
    <n v="0.57587925459351041"/>
    <n v="0.176480821634625"/>
    <n v="0.1195477037431459"/>
    <n v="0.10059869235651721"/>
    <n v="1.3035891711466452"/>
    <n v="4.786249727222188"/>
  </r>
  <r>
    <x v="239"/>
    <n v="1.2631546421001241"/>
    <n v="0.26248969648243309"/>
    <n v="0.97608048045081031"/>
    <n v="0.5748365150102327"/>
    <n v="0.1718692724728324"/>
    <n v="0.1180712483546346"/>
    <n v="0.10059869235651721"/>
    <n v="1.2955137238275252"/>
    <n v="4.76261427105511"/>
  </r>
  <r>
    <x v="240"/>
    <n v="1.2725723683379631"/>
    <n v="0.26154250725420386"/>
    <n v="0.96985205376887829"/>
    <n v="0.59999868183793803"/>
    <n v="0.22132270720560501"/>
    <n v="0.1183568401819427"/>
    <n v="0.10059869235651721"/>
    <n v="1.2920303943592941"/>
    <n v="4.8362742453023415"/>
  </r>
  <r>
    <x v="241"/>
    <n v="1.2701816048968479"/>
    <n v="0.26115868836889305"/>
    <n v="0.965316316878154"/>
    <n v="0.61453481270515919"/>
    <n v="0.21006260875427651"/>
    <n v="0.11807282338417691"/>
    <n v="0.10059869235651721"/>
    <n v="1.3147074355204118"/>
    <n v="4.8546329828644366"/>
  </r>
  <r>
    <x v="242"/>
    <n v="1.2793485084512339"/>
    <n v="0.2635306657850307"/>
    <n v="0.97035079304292859"/>
    <n v="0.59328127191900959"/>
    <n v="0.19882518854797479"/>
    <n v="0.1182558116490503"/>
    <n v="0.10059869235651721"/>
    <n v="1.378312085173854"/>
    <n v="4.902503016925599"/>
  </r>
  <r>
    <x v="243"/>
    <n v="1.2779773187484409"/>
    <n v="0.26310401010977352"/>
    <n v="0.97719281173675621"/>
    <n v="0.61744289501193506"/>
    <n v="0.199053993730266"/>
    <n v="0.11789881118368391"/>
    <n v="0.10059869235651721"/>
    <n v="1.4470184959689414"/>
    <n v="5.0002870288463139"/>
  </r>
  <r>
    <x v="244"/>
    <n v="1.3138367351491069"/>
    <n v="0.2712890467038595"/>
    <n v="1.0085276984170239"/>
    <n v="0.72715352379555398"/>
    <n v="0.19599615209159199"/>
    <n v="0.12194132865177179"/>
    <n v="0.10395198210173449"/>
    <n v="1.5344918315467888"/>
    <n v="5.2771882984574319"/>
  </r>
  <r>
    <x v="245"/>
    <n v="1.314111512598277"/>
    <n v="0.27016377976206107"/>
    <n v="0.99824287544099366"/>
    <n v="0.86395153558812665"/>
    <n v="0.18537005400869941"/>
    <n v="0.12179888888244819"/>
    <n v="0.10395198210173449"/>
    <n v="1.47629450961222"/>
    <n v="5.3338851379945602"/>
  </r>
  <r>
    <x v="246"/>
    <n v="1.309637443221493"/>
    <n v="0.26950694089701449"/>
    <n v="0.99834676589111604"/>
    <n v="0.83016967476174008"/>
    <n v="0.1889289262658306"/>
    <n v="0.1227902392173868"/>
    <n v="0.10395198210173449"/>
    <n v="1.5132193054747234"/>
    <n v="5.3365512778310391"/>
  </r>
  <r>
    <x v="247"/>
    <n v="1.305899128067681"/>
    <n v="0.26971949850940891"/>
    <n v="1.004086468434918"/>
    <n v="0.77979575819587266"/>
    <n v="0.19415635678463"/>
    <n v="0.122490114222069"/>
    <n v="0.10395198210173449"/>
    <n v="1.4795056998722511"/>
    <n v="5.2596050061885649"/>
  </r>
  <r>
    <x v="248"/>
    <n v="1.303643935184968"/>
    <n v="0.27048572203619359"/>
    <n v="1.0224896072474059"/>
    <n v="0.97183866723290546"/>
    <n v="0.20237734140408531"/>
    <n v="0.12180842018213719"/>
    <n v="0.10395198210173449"/>
    <n v="1.515070428952634"/>
    <n v="5.5116661043420638"/>
  </r>
  <r>
    <x v="249"/>
    <n v="1.304556568165941"/>
    <n v="0.27059960466596195"/>
    <n v="1.0268705667217"/>
    <n v="1.0775181283420425"/>
    <n v="0.18688693256012642"/>
    <n v="0.1217721506120457"/>
    <n v="0.10395198210173449"/>
    <n v="1.5384764743654171"/>
    <n v="5.6306324075349687"/>
  </r>
  <r>
    <x v="250"/>
    <n v="1.3034556505516079"/>
    <n v="0.27524305348240641"/>
    <n v="1.0271577983057201"/>
    <n v="1.0833279006099947"/>
    <n v="0.1993304958177575"/>
    <n v="0.1217715724816819"/>
    <n v="0.10395198210173449"/>
    <n v="1.5319820787645029"/>
    <n v="5.6462205321154055"/>
  </r>
  <r>
    <x v="251"/>
    <n v="1.305151776371976"/>
    <n v="0.27292134209374319"/>
    <n v="1.039793570771915"/>
    <n v="1.1905041703078942"/>
    <n v="0.19191559977331848"/>
    <n v="0.1217715724816819"/>
    <n v="0.10395198210173449"/>
    <n v="1.6049705763642583"/>
    <n v="5.8309805902665213"/>
  </r>
  <r>
    <x v="252"/>
    <n v="1.3367820491883819"/>
    <n v="0.27160442229795528"/>
    <n v="1.0517117729030598"/>
    <n v="1.1908304906060125"/>
    <n v="0.18357791323035222"/>
    <n v="0.1217715724816819"/>
    <n v="0.10395198210173449"/>
    <n v="1.6299060954937847"/>
    <n v="5.8901362983029628"/>
  </r>
  <r>
    <x v="253"/>
    <n v="1.3668906830681511"/>
    <n v="0.27149561331952149"/>
    <n v="1.025943804962522"/>
    <n v="1.1187771200961918"/>
    <n v="0.18256547740756301"/>
    <n v="0.12182064382099411"/>
    <n v="0.10395198210173449"/>
    <n v="1.5830728236773437"/>
    <n v="5.774518148454022"/>
  </r>
  <r>
    <x v="254"/>
    <n v="1.3592103556970181"/>
    <n v="0.27150142466115473"/>
    <n v="1.0233820042038739"/>
    <n v="0.91751057609810172"/>
    <n v="0.18781726107286612"/>
    <n v="0.12581765196763439"/>
    <n v="0.10395198210173449"/>
    <n v="1.5379292814320062"/>
    <n v="5.5271205372343903"/>
  </r>
  <r>
    <x v="255"/>
    <n v="1.360627883746756"/>
    <n v="0.27204510467184967"/>
    <n v="1.03237080930761"/>
    <n v="0.70120780408545003"/>
    <n v="0.1816807049408638"/>
    <n v="0.1268015943922785"/>
    <n v="0.10395198210173449"/>
    <n v="1.5367731881133668"/>
    <n v="5.3154590713599088"/>
  </r>
  <r>
    <x v="256"/>
    <n v="1.3955424611515208"/>
    <n v="0.27536529257345516"/>
    <n v="1.049058760105098"/>
    <n v="0.75796019942251069"/>
    <n v="0.18970759649497609"/>
    <n v="0.12786103714248309"/>
    <n v="0.10395198210173449"/>
    <n v="1.5537791637835767"/>
    <n v="5.4532264927753547"/>
  </r>
  <r>
    <x v="257"/>
    <n v="1.3916188024863629"/>
    <n v="0.27478600624266009"/>
    <n v="1.032522949241385"/>
    <n v="0.94707003487447672"/>
    <n v="0.22896147372331449"/>
    <n v="0.12197139788003131"/>
    <n v="0.10395198210173449"/>
    <n v="1.4838277173984369"/>
    <n v="5.5847103639484015"/>
  </r>
  <r>
    <x v="258"/>
    <n v="1.3963254483285121"/>
    <n v="0.27479051051816533"/>
    <n v="1.0109343762252301"/>
    <n v="0.822721374030147"/>
    <n v="0.27612787599929711"/>
    <n v="0.12201158174660731"/>
    <n v="0.10395198210173449"/>
    <n v="1.4152186227460177"/>
    <n v="5.4220817716957104"/>
  </r>
  <r>
    <x v="259"/>
    <n v="1.4146069457763799"/>
    <n v="0.28347371915960351"/>
    <n v="1.0202787776043929"/>
    <n v="0.90451330511922701"/>
    <n v="0.27309116852305693"/>
    <n v="0.1219135412676748"/>
    <n v="0.10395198210173449"/>
    <n v="1.4190373405138514"/>
    <n v="5.5408667800659206"/>
  </r>
  <r>
    <x v="260"/>
    <n v="1.4265453555303571"/>
    <n v="0.28671347673491815"/>
    <n v="1.043320328031766"/>
    <n v="1.0894448713979668"/>
    <n v="0.27953072578099486"/>
    <n v="0.1247175616576236"/>
    <n v="0.10395198210173449"/>
    <n v="1.4659382068069526"/>
    <n v="5.8201625080423138"/>
  </r>
  <r>
    <x v="261"/>
    <n v="1.4591435574626872"/>
    <n v="0.2820291664472066"/>
    <n v="1.0669268193063211"/>
    <n v="1.3019156357156434"/>
    <n v="0.30636459112727682"/>
    <n v="0.12886153760387878"/>
    <n v="0.10395198210173449"/>
    <n v="1.4527055176538224"/>
    <n v="6.1018988074185714"/>
  </r>
  <r>
    <x v="262"/>
    <n v="1.4503336334381811"/>
    <n v="0.28095067053948919"/>
    <n v="1.0991695361577221"/>
    <n v="1.3714541692190376"/>
    <n v="0.335613298685148"/>
    <n v="0.1378313112775969"/>
    <n v="0.10395198210173449"/>
    <n v="1.4363463284781115"/>
    <n v="6.2156509298970208"/>
  </r>
  <r>
    <x v="263"/>
    <n v="1.422750569785586"/>
    <n v="0.28628105945908838"/>
    <n v="1.0653281862020711"/>
    <n v="1.3287121884395641"/>
    <n v="0.36958609637169909"/>
    <n v="0.13608995025178661"/>
    <n v="0.10395198210173449"/>
    <n v="1.4908952311789903"/>
    <n v="6.2035952637905201"/>
  </r>
  <r>
    <x v="264"/>
    <n v="1.4294006798741541"/>
    <n v="0.28785513409396085"/>
    <n v="1.0308606489959771"/>
    <n v="1.0369222313965298"/>
    <n v="0.41065924591968966"/>
    <n v="0.13279552194439462"/>
    <n v="0.10395198210173449"/>
    <n v="1.5269374703501923"/>
    <n v="5.9593829146766328"/>
  </r>
  <r>
    <x v="265"/>
    <n v="1.3987831739015288"/>
    <n v="0.28512851351986213"/>
    <n v="1.0329912845171749"/>
    <n v="0.90295336862559794"/>
    <n v="0.41106893592598392"/>
    <n v="0.1282474197930048"/>
    <n v="0.10395198210173449"/>
    <n v="1.5791349732550743"/>
    <n v="5.8422596516399619"/>
  </r>
  <r>
    <x v="266"/>
    <n v="1.385648026447865"/>
    <n v="0.27747395865794"/>
    <n v="1.0299398614060151"/>
    <n v="1.0257522664502148"/>
    <n v="0.42759682275366956"/>
    <n v="0.12724418681664981"/>
    <n v="0.10395198210173449"/>
    <n v="1.5954655140662131"/>
    <n v="5.9730726187003018"/>
  </r>
  <r>
    <x v="267"/>
    <n v="1.4127636251757369"/>
    <n v="0.27707404164929855"/>
    <n v="1.0230070953484649"/>
    <n v="1.0359664777866018"/>
    <n v="0.44694165325205143"/>
    <n v="0.1281308929527549"/>
    <n v="0.10395198210173449"/>
    <n v="1.5482202093014934"/>
    <n v="5.9760559775681363"/>
  </r>
  <r>
    <x v="268"/>
    <n v="1.393240013663688"/>
    <n v="0.27696390337500398"/>
    <n v="1.0373691818349331"/>
    <n v="1.0175233095704386"/>
    <n v="0.4427959338863548"/>
    <n v="0.13788330722813852"/>
    <n v="0.10395198210173449"/>
    <n v="1.5219443380731925"/>
    <n v="5.9316719697334843"/>
  </r>
  <r>
    <x v="269"/>
    <n v="1.3746204585939341"/>
    <n v="0.27738869382212511"/>
    <n v="1.0474808523800569"/>
    <n v="0.92468877837909991"/>
    <n v="0.42231773721097671"/>
    <n v="0.1297846973456899"/>
    <n v="0.10395198210173449"/>
    <n v="1.4886255767326897"/>
    <n v="5.7688587765663071"/>
  </r>
  <r>
    <x v="270"/>
    <n v="1.3604592071541359"/>
    <n v="0.28119767354216901"/>
    <n v="1.0771303747661249"/>
    <n v="0.96095924368961072"/>
    <n v="0.3963891196156451"/>
    <n v="0.12729709365776759"/>
    <n v="0.10395198210173449"/>
    <n v="1.481697205542633"/>
    <n v="5.7890819000698208"/>
  </r>
  <r>
    <x v="271"/>
    <n v="1.3457636627059961"/>
    <n v="0.29106394917588196"/>
    <n v="1.1029082839368809"/>
    <n v="0.98872209955884127"/>
    <n v="0.4037426534430934"/>
    <n v="0.12434579105757471"/>
    <n v="0.10395198210173449"/>
    <n v="1.4614635233760973"/>
    <n v="5.8219619453561009"/>
  </r>
  <r>
    <x v="272"/>
    <n v="1.3676656468006141"/>
    <n v="0.29389656317404078"/>
    <n v="1.154215471246669"/>
    <n v="0.93842086343132824"/>
    <n v="0.39165857070689919"/>
    <n v="0.12349601235077839"/>
    <n v="0.10395198210173449"/>
    <n v="1.5290552167347691"/>
    <n v="5.9023603265468338"/>
  </r>
  <r>
    <x v="273"/>
    <n v="1.3384373263103151"/>
    <n v="0.29181767596948577"/>
    <n v="1.1603511367748198"/>
    <n v="1.0072702656507697"/>
    <n v="0.34237363622232969"/>
    <n v="0.1239264088384507"/>
    <n v="0.10395198210173449"/>
    <n v="1.6109916517889094"/>
    <n v="5.9791200836568148"/>
  </r>
  <r>
    <x v="274"/>
    <n v="1.291238007897993"/>
    <n v="0.29675704801781411"/>
    <n v="1.115673901492406"/>
    <n v="1.0135736790466063"/>
    <n v="0.3147448495230093"/>
    <n v="0.1201097631102632"/>
    <n v="0.10059869235651721"/>
    <n v="1.6419856209146426"/>
    <n v="5.8946815623592519"/>
  </r>
  <r>
    <x v="275"/>
    <n v="1.3111639177091661"/>
    <n v="0.29516235833867932"/>
    <n v="1.1215705485911389"/>
    <n v="1.3859846092727335"/>
    <n v="0.31085165133285736"/>
    <n v="0.1189132059844427"/>
    <n v="0.10059869235651721"/>
    <n v="1.6035896725491225"/>
    <n v="6.2478346561346578"/>
  </r>
  <r>
    <x v="276"/>
    <n v="1.428557399815219"/>
    <n v="0.30240074331063482"/>
    <n v="1.2035364617766391"/>
    <n v="1.6657727971825678"/>
    <n v="0.28009924981966011"/>
    <n v="0.1192257241271395"/>
    <n v="0.10059869235651721"/>
    <n v="1.6580348101134943"/>
    <n v="6.7582258785018725"/>
  </r>
  <r>
    <x v="277"/>
    <n v="1.6534537493068189"/>
    <n v="0.31678901620844868"/>
    <n v="1.2562327881348609"/>
    <n v="1.5721381053993932"/>
    <n v="0.30028089042549461"/>
    <n v="0.12331298564869329"/>
    <n v="0.10059869235651721"/>
    <n v="1.6877052816829659"/>
    <n v="7.0105115091631935"/>
  </r>
  <r>
    <x v="278"/>
    <n v="1.705605229203276"/>
    <n v="0.30667076532181431"/>
    <n v="1.3438966859887609"/>
    <n v="1.5472560532684168"/>
    <n v="0.33301274504726847"/>
    <n v="0.131030783672689"/>
    <n v="0.10059869235651721"/>
    <n v="1.7185127876266493"/>
    <n v="7.1865837424853929"/>
  </r>
  <r>
    <x v="279"/>
    <n v="1.742284013365424"/>
    <n v="0.30249968064375032"/>
    <n v="1.1962425955021878"/>
    <n v="1.6639426091586325"/>
    <n v="0.3897669762563527"/>
    <n v="0.1473009222032389"/>
    <n v="0.10059869235651721"/>
    <n v="1.6842471781051933"/>
    <n v="7.2268826675912976"/>
  </r>
  <r>
    <x v="280"/>
    <n v="1.6037126744491099"/>
    <n v="0.31762181890498153"/>
    <n v="1.1454703975625129"/>
    <n v="1.7115104787206836"/>
    <n v="0.42286117309393828"/>
    <n v="0.1356086877330481"/>
    <n v="0.10059869235651721"/>
    <n v="1.6535413643622199"/>
    <n v="7.090925287183012"/>
  </r>
  <r>
    <x v="281"/>
    <n v="1.5906157358151241"/>
    <n v="0.3114730297956087"/>
    <n v="1.208524066483091"/>
    <n v="1.4442376408177104"/>
    <n v="0.4520665692241882"/>
    <n v="0.1384152496680105"/>
    <n v="0.10059869235651721"/>
    <n v="1.7240811286081708"/>
    <n v="6.9700121127684209"/>
  </r>
  <r>
    <x v="282"/>
    <n v="1.49194034385451"/>
    <n v="0.31563355634502871"/>
    <n v="1.2550295849601079"/>
    <n v="1.4112299345130497"/>
    <n v="0.46671614692427316"/>
    <n v="0.16624535655374462"/>
    <n v="0.10059869235651721"/>
    <n v="1.7024662389153635"/>
    <n v="6.9098598544225958"/>
  </r>
  <r>
    <x v="283"/>
    <n v="1.5193160811582571"/>
    <n v="0.31230161252626787"/>
    <n v="1.266157165338027"/>
    <n v="1.393524359808179"/>
    <n v="0.42564268622465157"/>
    <n v="0.13120574813238492"/>
    <n v="0.10059869235651721"/>
    <n v="1.6620945291946145"/>
    <n v="6.8108408747388989"/>
  </r>
  <r>
    <x v="284"/>
    <n v="1.5563335567521899"/>
    <n v="0.31032303511308534"/>
    <n v="1.3584884721825989"/>
    <n v="1.228547116047245"/>
    <n v="0.39157516796208619"/>
    <n v="0.12207674768922751"/>
    <n v="0.10059869235651721"/>
    <n v="1.6340969608842408"/>
    <n v="6.7020397489871923"/>
  </r>
  <r>
    <x v="285"/>
    <n v="1.600359081590691"/>
    <n v="0.31020061777366481"/>
    <n v="1.5586533340308391"/>
    <n v="1.1111661680169038"/>
    <n v="0.38795804985504495"/>
    <n v="0.13472123462231578"/>
    <n v="0.10059869235651721"/>
    <n v="1.6404193890750589"/>
    <n v="6.8440765673210358"/>
  </r>
  <r>
    <x v="286"/>
    <n v="1.7557840140987859"/>
    <n v="0.3044304865558915"/>
    <n v="1.475935568546427"/>
    <n v="0.92123896199012656"/>
    <n v="0.36426970255879809"/>
    <n v="0.15877123166394758"/>
    <n v="0.10059869235651721"/>
    <n v="1.7645521424635093"/>
    <n v="6.8455808002340035"/>
  </r>
  <r>
    <x v="287"/>
    <n v="1.97497853680964"/>
    <n v="0.30132622734717779"/>
    <n v="1.4091755608022341"/>
    <n v="0.97625849036292212"/>
    <n v="0.33757971891127442"/>
    <n v="0.17641861979592369"/>
    <n v="0.10059869235651721"/>
    <n v="1.9328319580832287"/>
    <n v="7.2091678044689189"/>
  </r>
  <r>
    <x v="288"/>
    <n v="1.9545685084330109"/>
    <n v="0.30271801960148875"/>
    <n v="1.3841276182222588"/>
    <n v="1.1472314626275952"/>
    <n v="0.37596809468569609"/>
    <n v="0.21599238018461811"/>
    <n v="0.10059869235651721"/>
    <n v="1.9313683965037849"/>
    <n v="7.4125731726149713"/>
  </r>
  <r>
    <x v="289"/>
    <n v="1.922908436090349"/>
    <n v="0.30237930708267879"/>
    <n v="1.4096482964779109"/>
    <n v="1.3117256578896335"/>
    <n v="0.43621754457549838"/>
    <n v="0.23193984635798559"/>
    <n v="0.10059869235651721"/>
    <n v="1.815934089416072"/>
    <n v="7.5313518702466453"/>
  </r>
  <r>
    <x v="290"/>
    <n v="1.8298742253152509"/>
    <n v="0.3124288000514906"/>
    <n v="1.5345416619607049"/>
    <n v="1.3101390404042776"/>
    <n v="0.38671795577293949"/>
    <n v="0.18092475037932412"/>
    <n v="0.10059869235651721"/>
    <n v="1.795802812129093"/>
    <n v="7.4510279383695988"/>
  </r>
  <r>
    <x v="291"/>
    <n v="1.7325051940813729"/>
    <n v="0.33224505775214103"/>
    <n v="1.533022091957968"/>
    <n v="1.3058205213057803"/>
    <n v="0.40066208367622869"/>
    <n v="0.18041619380949531"/>
    <n v="0.10059869235651721"/>
    <n v="1.7795803002720383"/>
    <n v="7.3648501352115439"/>
  </r>
  <r>
    <x v="292"/>
    <n v="1.585480007278002"/>
    <n v="0.33351929519896156"/>
    <n v="1.525586763406618"/>
    <n v="1.3631016699405381"/>
    <n v="0.43023522711296391"/>
    <n v="0.1427280799001992"/>
    <n v="0.10059869235651721"/>
    <n v="1.7924914649980395"/>
    <n v="7.2737412001918393"/>
  </r>
  <r>
    <x v="293"/>
    <n v="1.601363272817276"/>
    <n v="0.33271978799580809"/>
    <n v="1.4136652306064521"/>
    <n v="1.3492978682672838"/>
    <n v="0.43133810632646824"/>
    <n v="0.1520824171184729"/>
    <n v="0.10059869235651721"/>
    <n v="1.9068738537154126"/>
    <n v="7.2879392292036922"/>
  </r>
  <r>
    <x v="294"/>
    <n v="1.6492885788337268"/>
    <n v="0.33455375515690688"/>
    <n v="1.3205453201175661"/>
    <n v="1.3265390269037474"/>
    <n v="0.41098632386406925"/>
    <n v="0.1676328522573875"/>
    <n v="0.10059869235651721"/>
    <n v="2.0104802015696555"/>
    <n v="7.3206247510595768"/>
  </r>
  <r>
    <x v="295"/>
    <n v="1.6534625793126161"/>
    <n v="0.32829623017230608"/>
    <n v="1.35647829076513"/>
    <n v="1.437291804145729"/>
    <n v="0.43566633207346556"/>
    <n v="0.19429775396145932"/>
    <n v="0.10059869235651721"/>
    <n v="2.1189646220304685"/>
    <n v="7.6250563048176918"/>
  </r>
  <r>
    <x v="296"/>
    <n v="1.6386209925169439"/>
    <n v="0.33287236981791263"/>
    <n v="1.4352007484414231"/>
    <n v="1.3956139517030961"/>
    <n v="0.3976791726119393"/>
    <n v="0.14410574241564969"/>
    <n v="0.10059869235651721"/>
    <n v="2.0981507147878826"/>
    <n v="7.5428423846513644"/>
  </r>
  <r>
    <x v="297"/>
    <n v="1.7928215184266652"/>
    <n v="0.34179311752807096"/>
    <n v="1.5477606215690831"/>
    <n v="1.2727486625151989"/>
    <n v="0.40284692168482017"/>
    <n v="0.1754142308018003"/>
    <n v="0.10059869235651721"/>
    <n v="2.0752677434463984"/>
    <n v="7.7092515083285544"/>
  </r>
  <r>
    <x v="298"/>
    <n v="2.1733882592782603"/>
    <n v="0.3417702011940717"/>
    <n v="1.603977226497403"/>
    <n v="1.3101195163905655"/>
    <n v="0.41208716827488623"/>
    <n v="0.1999459743405648"/>
    <n v="0.10059869235651721"/>
    <n v="2.1424041263838705"/>
    <n v="8.284291164716139"/>
  </r>
  <r>
    <x v="299"/>
    <n v="2.1905686117653898"/>
    <n v="0.3403649659565044"/>
    <n v="1.5281290239443519"/>
    <n v="1.2572209281251772"/>
    <n v="0.398129338646459"/>
    <n v="0.15400676847528819"/>
    <n v="0.10059869235651721"/>
    <n v="2.3108080233975783"/>
    <n v="8.279826352667266"/>
  </r>
  <r>
    <x v="300"/>
    <n v="1.9933961341577791"/>
    <n v="0.33151153034530845"/>
    <n v="1.453602924463457"/>
    <n v="1.56157751355314"/>
    <n v="0.37693447246284761"/>
    <n v="0.20363048407961651"/>
    <n v="0.10059869235651721"/>
    <n v="2.302063472327267"/>
    <n v="8.3233152237459347"/>
  </r>
  <r>
    <x v="301"/>
    <n v="2.0126781668788611"/>
    <n v="0.325625894750248"/>
    <n v="1.604131019152645"/>
    <n v="1.9251349824690545"/>
    <n v="0.44697043539512193"/>
    <n v="0.21175634765163401"/>
    <n v="0.10059869235651721"/>
    <n v="2.302106979983376"/>
    <n v="8.9290025186374589"/>
  </r>
  <r>
    <x v="302"/>
    <n v="1.954679536134468"/>
    <n v="0.3248296210101117"/>
    <n v="1.712021469129843"/>
    <n v="1.9989633615776714"/>
    <n v="0.53325577651969491"/>
    <n v="0.2635291233948675"/>
    <n v="0.10059869235651721"/>
    <n v="2.2854315868021149"/>
    <n v="9.1733091669252893"/>
  </r>
  <r>
    <x v="303"/>
    <n v="1.73754720163521"/>
    <n v="0.33178888644910159"/>
    <n v="1.766893101329436"/>
    <n v="2.1798799361974717"/>
    <n v="0.60262505121702381"/>
    <n v="0.22291741791425421"/>
    <n v="0.10059869235651721"/>
    <n v="2.3102791974514161"/>
    <n v="9.2525294845504309"/>
  </r>
  <r>
    <x v="304"/>
    <n v="1.7272638239016811"/>
    <n v="0.33501524874668598"/>
    <n v="1.792970085036282"/>
    <n v="2.2677762537185604"/>
    <n v="0.66066016450398413"/>
    <n v="0.22454286280921618"/>
    <n v="0.10059869235651721"/>
    <n v="2.3723399134047289"/>
    <n v="9.4811670444776563"/>
  </r>
  <r>
    <x v="305"/>
    <n v="1.782378771086097"/>
    <n v="0.3405822887759809"/>
    <n v="2.105504180389389"/>
    <n v="2.0091158538605232"/>
    <n v="0.66940532971818112"/>
    <n v="0.2280794630750736"/>
    <n v="0.10395198210173449"/>
    <n v="2.5884311963398532"/>
    <n v="9.8274490653468316"/>
  </r>
  <r>
    <x v="306"/>
    <n v="1.866026352989852"/>
    <n v="0.34095201692599025"/>
    <n v="2.1045777962144778"/>
    <n v="1.5872643178288748"/>
    <n v="0.66669291386420459"/>
    <n v="0.26905002944091017"/>
    <n v="0.10395198210173449"/>
    <n v="2.5952272287931892"/>
    <n v="9.5337426381592323"/>
  </r>
  <r>
    <x v="307"/>
    <n v="2.037158797465402"/>
    <n v="0.35288388797313136"/>
    <n v="2.0271291792732291"/>
    <n v="1.6137248045308896"/>
    <n v="0.64713533364099707"/>
    <n v="0.24692710910006421"/>
    <n v="0.10395198210173449"/>
    <n v="2.6783190341985357"/>
    <n v="9.7072301282839835"/>
  </r>
  <r>
    <x v="308"/>
    <n v="2.083035609926533"/>
    <n v="0.36069805586784165"/>
    <n v="1.86883556749963"/>
    <n v="1.6472472659796318"/>
    <n v="0.5725283538980992"/>
    <n v="0.33293629958218529"/>
    <n v="0.10395198210173449"/>
    <n v="2.8240501033265231"/>
    <n v="9.7932832381821768"/>
  </r>
  <r>
    <x v="309"/>
    <n v="2.0974452689409331"/>
    <n v="0.35396883282773001"/>
    <n v="1.747995385496125"/>
    <n v="1.8347913447338737"/>
    <n v="0.49009201445006673"/>
    <n v="0.34698512491431382"/>
    <n v="0.10395198210173449"/>
    <n v="2.8208251881099473"/>
    <n v="9.7960551415747226"/>
  </r>
  <r>
    <x v="310"/>
    <n v="2.1185878679320282"/>
    <n v="0.37482989657706667"/>
    <n v="1.8240473950748519"/>
    <n v="2.0484938173329845"/>
    <n v="0.4517793459664825"/>
    <n v="0.32821963477415028"/>
    <n v="0.10395198210173449"/>
    <n v="2.8966304049055047"/>
    <n v="10.146540344664803"/>
  </r>
  <r>
    <x v="311"/>
    <n v="2.2370989242457449"/>
    <n v="0.41389049698310948"/>
    <n v="1.952794487314222"/>
    <n v="2.1575510235764108"/>
    <n v="0.49376929077357751"/>
    <n v="0.27938419096646494"/>
    <n v="0.10395198210173449"/>
    <n v="2.9424249981450528"/>
    <n v="10.580865394106317"/>
  </r>
  <r>
    <x v="312"/>
    <n v="2.2466097047869349"/>
    <n v="0.39968553754431951"/>
    <n v="2.2904606630032789"/>
    <n v="2.3180860389962281"/>
    <n v="0.56568488767872471"/>
    <n v="0.34748582597828959"/>
    <n v="0.10395198210173449"/>
    <n v="3.002098805481269"/>
    <n v="11.274063445570778"/>
  </r>
  <r>
    <x v="313"/>
    <n v="2.0873547420298468"/>
    <n v="0.40305596610505201"/>
    <n v="2.2900710311949211"/>
    <n v="2.3598606494743115"/>
    <n v="0.62064246822980518"/>
    <n v="0.34829691304348753"/>
    <n v="0.10395198210173449"/>
    <n v="3.019284489322493"/>
    <n v="11.232518241501651"/>
  </r>
  <r>
    <x v="314"/>
    <n v="2.062036829863187"/>
    <n v="0.40389697444329237"/>
    <n v="1.9727476459830879"/>
    <n v="2.5307657098682967"/>
    <n v="0.59936952482186279"/>
    <n v="0.32569473714270297"/>
    <n v="0.10395198210173449"/>
    <n v="3.0086327792620478"/>
    <n v="11.007096183486212"/>
  </r>
  <r>
    <x v="315"/>
    <n v="1.9599768768327519"/>
    <n v="0.40059171349177969"/>
    <n v="1.990802178099492"/>
    <n v="2.5007981415655745"/>
    <n v="0.58740765088417657"/>
    <n v="0.29933029593264016"/>
    <n v="0.10395198210173449"/>
    <n v="3.1415034934736132"/>
    <n v="10.984362332381764"/>
  </r>
  <r>
    <x v="316"/>
    <n v="1.928763610037294"/>
    <n v="0.3878494192895261"/>
    <n v="2.5149130865451972"/>
    <n v="2.356310987219731"/>
    <n v="0.58869223192704168"/>
    <n v="0.2941596457168727"/>
    <n v="0.10395198210173449"/>
    <n v="3.268337426677173"/>
    <n v="11.44297838951457"/>
  </r>
  <r>
    <x v="317"/>
    <n v="2.5335330439278199"/>
    <n v="0.37363247170787589"/>
    <n v="2.7996298996007583"/>
    <n v="2.353221889227687"/>
    <n v="0.63257695401491265"/>
    <n v="0.24625714454962669"/>
    <n v="0.10395198210173449"/>
    <n v="3.3112579587543336"/>
    <n v="12.35406134388475"/>
  </r>
  <r>
    <x v="318"/>
    <n v="2.4716515702897284"/>
    <n v="0.37265588584151671"/>
    <n v="2.488346820397815"/>
    <n v="2.5087528622417632"/>
    <n v="0.68064295413164699"/>
    <n v="0.39837341649831609"/>
    <n v="0.10395198210173449"/>
    <n v="3.2872670919258775"/>
    <n v="12.311642583428398"/>
  </r>
  <r>
    <x v="319"/>
    <n v="2.3273642319551389"/>
    <n v="0.37370666368264643"/>
    <n v="2.261382815962258"/>
    <n v="2.410759613847179"/>
    <n v="0.70109818393605938"/>
    <n v="0.43076369512158458"/>
    <n v="0.10395198210173449"/>
    <n v="3.3916610741229718"/>
    <n v="12.000688260729572"/>
  </r>
  <r>
    <x v="320"/>
    <n v="2.1784335208367289"/>
    <n v="0.38380288073589042"/>
    <n v="2.228556210898978"/>
    <n v="2.3712452965640565"/>
    <n v="0.66801352419712579"/>
    <n v="0.36707060573507905"/>
    <n v="0.10395198210173449"/>
    <n v="3.7428218810830161"/>
    <n v="12.043895902152608"/>
  </r>
  <r>
    <x v="321"/>
    <n v="2.5388630931389571"/>
    <n v="0.39179048270609423"/>
    <n v="2.2235582217164427"/>
    <n v="2.4016801494959701"/>
    <n v="0.61963611777824146"/>
    <n v="0.33667356559681411"/>
    <n v="0.10395198210173449"/>
    <n v="3.7502945753368464"/>
    <n v="12.366448187871102"/>
  </r>
  <r>
    <x v="322"/>
    <n v="3.1388013885428174"/>
    <n v="0.40270457040256541"/>
    <n v="2.0365234427546981"/>
    <n v="2.3745146071292371"/>
    <n v="0.64633035074492595"/>
    <n v="0.2345065136084778"/>
    <n v="0.10395198210173449"/>
    <n v="3.8071557079978389"/>
    <n v="12.744488563282296"/>
  </r>
  <r>
    <x v="323"/>
    <n v="2.9871559534281467"/>
    <n v="0.40490462642160452"/>
    <n v="1.9399523275917692"/>
    <n v="2.4933737972619392"/>
    <n v="0.74608627572390618"/>
    <n v="0.39800092755303057"/>
    <n v="0.10395198210173449"/>
    <n v="3.8229754472981003"/>
    <n v="12.896401337380231"/>
  </r>
  <r>
    <x v="324"/>
    <n v="2.7153261786267451"/>
    <n v="0.40773210513473113"/>
    <n v="1.9292188737948741"/>
    <n v="2.5746266433620577"/>
    <n v="0.84505906799493413"/>
    <n v="0.49393640109474901"/>
    <n v="0.10395198210173449"/>
    <n v="3.8994773092414676"/>
    <n v="12.96932856135129"/>
  </r>
  <r>
    <x v="325"/>
    <n v="2.5078720638790628"/>
    <n v="0.40522339267613472"/>
    <n v="1.962002403239552"/>
    <n v="2.4575726086722711"/>
    <n v="0.90655104465945746"/>
    <n v="0.4596742493312605"/>
    <n v="0.10395198210173449"/>
    <n v="4.0648851571288498"/>
    <n v="12.867732901688321"/>
  </r>
  <r>
    <x v="326"/>
    <n v="2.1644532379763151"/>
    <n v="0.4043293878773892"/>
    <n v="2.0105062697590692"/>
    <n v="2.316195240805885"/>
    <n v="0.87597967798382292"/>
    <n v="0.42059917661519908"/>
    <n v="0.10395198210173449"/>
    <n v="4.0767619606277838"/>
    <n v="12.372776933747197"/>
  </r>
  <r>
    <x v="327"/>
    <n v="2.1738331708009584"/>
    <n v="0.39632064081085239"/>
    <n v="2.2191574765875712"/>
    <n v="2.2441679301177277"/>
    <n v="0.85147589445331351"/>
    <n v="0.29015904867274339"/>
    <n v="0.10395198210173449"/>
    <n v="4.0201046629276336"/>
    <n v="12.299170806472535"/>
  </r>
  <r>
    <x v="328"/>
    <n v="2.8758950111165182"/>
    <n v="0.40384398528164539"/>
    <n v="2.1362721462875669"/>
    <n v="2.3126229352552841"/>
    <n v="0.83692844667024779"/>
    <n v="0.21951249663087369"/>
    <n v="0.10395198210173449"/>
    <n v="4.1058987943055474"/>
    <n v="12.994925797649417"/>
  </r>
  <r>
    <x v="329"/>
    <n v="3.3154057299904123"/>
    <n v="0.41980367872356272"/>
    <n v="2.0486948569186403"/>
    <n v="2.2364241785358581"/>
    <n v="0.84411087193588474"/>
    <n v="0.3276783559395095"/>
    <n v="0.10395198210173449"/>
    <n v="4.0739305325912492"/>
    <n v="13.370000186736849"/>
  </r>
  <r>
    <x v="330"/>
    <n v="3.1022160869331894"/>
    <n v="0.41637353895731921"/>
    <n v="2.007646420059876"/>
    <n v="2.0912384404664217"/>
    <n v="0.81844221255615035"/>
    <n v="0.45091802462428698"/>
    <n v="0.10395198210173449"/>
    <n v="3.8252094324388812"/>
    <n v="12.815996138137859"/>
  </r>
  <r>
    <x v="331"/>
    <n v="3.275725469360109"/>
    <n v="0.42835837287214878"/>
    <n v="1.9622353640384169"/>
    <n v="1.9948551818121625"/>
    <n v="0.7707168665280516"/>
    <n v="0.39488986220271449"/>
    <n v="0.10395198210173449"/>
    <n v="3.8037143137033436"/>
    <n v="12.73444741261868"/>
  </r>
  <r>
    <x v="332"/>
    <n v="3.3443091372334219"/>
    <n v="0.47149748859267038"/>
    <n v="2.2140387778084709"/>
    <n v="1.9573262825999378"/>
    <n v="0.74763517946471203"/>
    <n v="0.57593319435338641"/>
    <n v="0.10395198210173449"/>
    <n v="3.7193577083778462"/>
    <n v="13.13404975053218"/>
  </r>
  <r>
    <x v="333"/>
    <n v="3.1812466875114103"/>
    <n v="0.50491734308669911"/>
    <n v="2.3375423748966941"/>
    <n v="2.3035084911854637"/>
    <n v="0.69862386120073383"/>
    <n v="0.58001398253906178"/>
    <n v="0.10395198210173449"/>
    <n v="3.664231479175764"/>
    <n v="13.37403620169756"/>
  </r>
  <r>
    <x v="334"/>
    <n v="3.1456097303243302"/>
    <n v="0.57960203699556878"/>
    <n v="2.2300966410544603"/>
    <n v="2.7333145527309322"/>
    <n v="0.68517530567102858"/>
    <n v="0.56342492395285304"/>
    <n v="0.10395198210173449"/>
    <n v="3.5300488944297159"/>
    <n v="13.571224067260623"/>
  </r>
  <r>
    <x v="335"/>
    <n v="3.3118657098967961"/>
    <n v="0.651008513596254"/>
    <n v="2.2097216346949149"/>
    <n v="2.870935215300368"/>
    <n v="0.73850505633909835"/>
    <n v="0.40409166194230539"/>
    <n v="0.10059869235651721"/>
    <n v="3.5767580228252878"/>
    <n v="13.86348450695154"/>
  </r>
  <r>
    <x v="336"/>
    <n v="3.4767948965923821"/>
    <n v="0.76776969602239931"/>
    <n v="2.3786283580664742"/>
    <n v="2.7751670308071201"/>
    <n v="0.7884432568390739"/>
    <n v="0.39776610540577662"/>
    <n v="0.10059869235651721"/>
    <n v="3.847868948537092"/>
    <n v="14.533036984626836"/>
  </r>
  <r>
    <x v="337"/>
    <n v="3.3084914455283521"/>
    <n v="0.85710151612511076"/>
    <n v="2.428592775047937"/>
    <n v="2.7850949866098968"/>
    <n v="0.79161472026994306"/>
    <n v="0.52426573519332598"/>
    <n v="0.10059869235651721"/>
    <n v="4.0147410166813025"/>
    <n v="14.810500887812385"/>
  </r>
  <r>
    <x v="338"/>
    <n v="3.2839085619078192"/>
    <n v="0.90368857725088014"/>
    <n v="2.2514164706831363"/>
    <n v="2.9423677835032338"/>
    <n v="0.77335608499341724"/>
    <n v="0.53331242912040056"/>
    <n v="0.10059869235651721"/>
    <n v="4.1038010469173827"/>
    <n v="14.892449646732786"/>
  </r>
  <r>
    <x v="339"/>
    <n v="3.4361247974404319"/>
    <n v="0.85848129535545237"/>
    <n v="2.1582315524587261"/>
    <n v="2.9909708548420997"/>
    <n v="0.71878923789021565"/>
    <n v="0.54572058552804115"/>
    <n v="0.10059869235651721"/>
    <n v="4.3323398774010036"/>
    <n v="15.141256893272487"/>
  </r>
  <r>
    <x v="340"/>
    <n v="3.5141490922546992"/>
    <n v="0.75603762931333174"/>
    <n v="2.1227674297189099"/>
    <n v="2.6531295797019023"/>
    <n v="0.66527235431244225"/>
    <n v="0.59393127424180481"/>
    <n v="0.10059869235651721"/>
    <n v="4.5439862485897882"/>
    <n v="14.949872300489396"/>
  </r>
  <r>
    <x v="341"/>
    <n v="3.460167169514647"/>
    <n v="0.74137515932105857"/>
    <n v="2.2343703547850149"/>
    <n v="2.2613343932259555"/>
    <n v="0.66357143736915125"/>
    <n v="0.60644052867309883"/>
    <n v="0.10059869235651721"/>
    <n v="4.5261201767854011"/>
    <n v="14.593977912030844"/>
  </r>
  <r>
    <x v="342"/>
    <n v="3.218562742823273"/>
    <n v="0.78823490714154854"/>
    <n v="2.2005120629168959"/>
    <n v="2.1686971515924398"/>
    <n v="0.64970144261161167"/>
    <n v="0.57375219572591529"/>
    <n v="0.10059869235651721"/>
    <n v="4.456852547036867"/>
    <n v="14.156911742205068"/>
  </r>
  <r>
    <x v="343"/>
    <n v="3.0805733165783251"/>
    <n v="0.82576218463723994"/>
    <n v="1.9276978336342512"/>
    <n v="2.3374718213078296"/>
    <n v="0.62682033193481479"/>
    <n v="0.52060746816169789"/>
    <n v="0.10059869235651721"/>
    <n v="4.3066181208076015"/>
    <n v="13.726149769418278"/>
  </r>
  <r>
    <x v="344"/>
    <n v="3.0202391747418478"/>
    <n v="0.88636113160858054"/>
    <n v="2.13211057014732"/>
    <n v="2.6717073119712267"/>
    <n v="0.64842264505375458"/>
    <n v="0.43384118031367591"/>
    <n v="0.10059869235651721"/>
    <n v="4.3077091682686266"/>
    <n v="14.200989874461548"/>
  </r>
  <r>
    <x v="345"/>
    <n v="3.15259284055564"/>
    <n v="0.73058042000484302"/>
    <n v="2.5976538166538949"/>
    <n v="2.8380319918514463"/>
    <n v="0.69268687294254749"/>
    <n v="0.40525799586210531"/>
    <n v="0.10059869235651721"/>
    <n v="4.4638008138375627"/>
    <n v="14.981203444064555"/>
  </r>
  <r>
    <x v="346"/>
    <n v="3.0717675044589559"/>
    <n v="0.72152081251213596"/>
    <n v="2.5367413178881821"/>
    <n v="2.8182881736147896"/>
    <n v="0.72324324520078598"/>
    <n v="0.51231424444528573"/>
    <n v="0.10059869235651721"/>
    <n v="4.61603539901839"/>
    <n v="15.100509389495041"/>
  </r>
  <r>
    <x v="347"/>
    <n v="2.8998516328409951"/>
    <n v="0.9874043656570527"/>
    <n v="2.2881202977696238"/>
    <n v="2.639507414101987"/>
    <n v="0.74319705174613571"/>
    <n v="0.56774282457973801"/>
    <n v="0.10059869235651721"/>
    <n v="4.3406059048921177"/>
    <n v="14.567028183944167"/>
  </r>
  <r>
    <x v="348"/>
    <n v="2.9111578714099919"/>
    <n v="0.99330298353183955"/>
    <n v="2.1359486721002781"/>
    <n v="2.4204926326815666"/>
    <n v="0.75441341896710956"/>
    <n v="0.48169560081760893"/>
    <n v="0.10059869235651721"/>
    <n v="4.2880296091159966"/>
    <n v="14.085639480980909"/>
  </r>
  <r>
    <x v="349"/>
    <n v="2.7692828119337189"/>
    <n v="1.1435813063960161"/>
    <n v="2.3027538228088242"/>
    <n v="2.2719329112540252"/>
    <n v="0.73306198203954709"/>
    <n v="0.57379833032398819"/>
    <n v="0.10059869235651721"/>
    <n v="4.3243521060163648"/>
    <n v="14.219361963129002"/>
  </r>
  <r>
    <x v="350"/>
    <n v="2.7142638802399719"/>
    <n v="1.4220279303480441"/>
    <n v="2.419555782761222"/>
    <n v="2.2463975239777794"/>
    <n v="0.7010642621086236"/>
    <n v="0.4821714220850542"/>
    <n v="0.10059869235651721"/>
    <n v="4.2821763142450822"/>
    <n v="14.368255808122296"/>
  </r>
  <r>
    <x v="351"/>
    <n v="3.0884312986596352"/>
    <n v="1.8689975322434829"/>
    <n v="2.5284429855859831"/>
    <n v="2.0690351724371348"/>
    <n v="0.67856785258595553"/>
    <n v="0.39863017015252361"/>
    <n v="0.10059869235651721"/>
    <n v="4.2952082425376981"/>
    <n v="15.02791194655893"/>
  </r>
  <r>
    <x v="352"/>
    <n v="3.48707452825276"/>
    <n v="2.178540186238572"/>
    <n v="2.7622067455619872"/>
    <n v="2.1405616128421001"/>
    <n v="0.6621598285357182"/>
    <n v="0.43096027316461893"/>
    <n v="0.10059869235651721"/>
    <n v="4.6797404409372083"/>
    <n v="16.441842307889484"/>
  </r>
  <r>
    <x v="353"/>
    <n v="3.5979070816401331"/>
    <n v="2.2243613621728291"/>
    <n v="2.8848043844264999"/>
    <n v="2.0462097029341169"/>
    <n v="0.65066611231995874"/>
    <n v="0.49404332615453889"/>
    <n v="0.10059869235651721"/>
    <n v="4.898352913780406"/>
    <n v="16.896943575785002"/>
  </r>
  <r>
    <x v="354"/>
    <n v="3.490721406220648"/>
    <n v="1.9431898016594409"/>
    <n v="2.626710905639511"/>
    <n v="2.0251594477281811"/>
    <n v="0.71472239932151183"/>
    <n v="0.51404996100315248"/>
    <n v="0.10059869235651721"/>
    <n v="4.8329865229232274"/>
    <n v="16.248139136852188"/>
  </r>
  <r>
    <x v="355"/>
    <n v="3.3601068749201271"/>
    <n v="1.702232821175603"/>
    <n v="2.4502954040201237"/>
    <n v="2.1325424978017988"/>
    <n v="0.74549683503165476"/>
    <n v="0.54329976071385588"/>
    <n v="0.10059869235651721"/>
    <n v="4.8425330015011285"/>
    <n v="15.877105887520809"/>
  </r>
  <r>
    <x v="356"/>
    <n v="3.3088843333800018"/>
    <n v="1.648377458726098"/>
    <n v="2.3368112859100902"/>
    <n v="2.2006257881367794"/>
    <n v="0.72608866719097198"/>
    <n v="0.57902877375157924"/>
    <n v="0.10059869235651721"/>
    <n v="4.6605463584551448"/>
    <n v="15.560961357907182"/>
  </r>
  <r>
    <x v="357"/>
    <n v="3.333366672472835"/>
    <n v="1.890834681469318"/>
    <n v="2.1804739009404268"/>
    <n v="2.2232609928329619"/>
    <n v="0.67866454078245686"/>
    <n v="0.53467680144662466"/>
    <n v="0.10059869235651721"/>
    <n v="4.5668038242569615"/>
    <n v="15.508680106558101"/>
  </r>
  <r>
    <x v="358"/>
    <n v="3.2057183374055178"/>
    <n v="2.0943791188805929"/>
    <n v="2.1241524819387321"/>
    <n v="2.2380258250462712"/>
    <n v="0.7059301697141096"/>
    <n v="0.58319479961554821"/>
    <n v="0.10059869235651721"/>
    <n v="4.5963551275338999"/>
    <n v="15.648354552491188"/>
  </r>
  <r>
    <x v="359"/>
    <n v="3.2188378405306364"/>
    <n v="2.3017022984862519"/>
    <n v="2.1606218420017429"/>
    <n v="2.3937495947095013"/>
    <n v="0.75079137181762823"/>
    <n v="0.53219844944920935"/>
    <n v="0.10059869235651721"/>
    <n v="4.4279574843428948"/>
    <n v="15.886457573694383"/>
  </r>
  <r>
    <x v="360"/>
    <n v="3.6061559493423059"/>
    <n v="2.7692482231238502"/>
    <n v="2.08055357196899"/>
    <n v="2.5664859132495037"/>
    <n v="0.80777462559208535"/>
    <n v="0.4845145044378989"/>
    <n v="0.10059869235651721"/>
    <n v="4.4560190301497915"/>
    <n v="16.871350510220942"/>
  </r>
  <r>
    <x v="361"/>
    <n v="3.5121061669341711"/>
    <n v="3.0642685147338846"/>
    <n v="2.0438561522587269"/>
    <n v="2.6099377587964896"/>
    <n v="0.84925019831267035"/>
    <n v="0.59625638646428913"/>
    <n v="0.10059869235651721"/>
    <n v="4.7983641693856844"/>
    <n v="17.574638039242434"/>
  </r>
  <r>
    <x v="362"/>
    <n v="3.2198601120384778"/>
    <n v="3.2736217156416041"/>
    <n v="2.0243334660967172"/>
    <n v="2.8822265685995916"/>
    <n v="0.85302124222905373"/>
    <n v="0.61950071916759031"/>
    <n v="0.10059869235651721"/>
    <n v="4.9709037264329723"/>
    <n v="17.944066242562524"/>
  </r>
  <r>
    <x v="363"/>
    <n v="3.1561333229175403"/>
    <n v="3.2235240960365661"/>
    <n v="1.9884280076457861"/>
    <n v="3.0596719485462636"/>
    <n v="0.87313933645184494"/>
    <n v="0.5405753785714752"/>
    <n v="0.10059869235651721"/>
    <n v="4.9417757566538221"/>
    <n v="17.883846539179814"/>
  </r>
  <r>
    <x v="364"/>
    <n v="3.6217940806771463"/>
    <n v="3.2736816264688633"/>
    <n v="2.1212339526824611"/>
    <n v="2.8851728401622587"/>
    <n v="0.84838129343421786"/>
    <n v="0.47979108635928452"/>
    <n v="0.10059869235651721"/>
    <n v="4.9688181225317569"/>
    <n v="18.299471694672505"/>
  </r>
  <r>
    <x v="365"/>
    <n v="3.799853887250169"/>
    <n v="2.7310304220224459"/>
    <n v="2.3719796948535539"/>
    <n v="2.8531800868345809"/>
    <n v="0.75056504345728725"/>
    <n v="0.61147109959681323"/>
    <n v="0.10059869235651721"/>
    <n v="5.0085333324375396"/>
    <n v="18.227212258808905"/>
  </r>
</pivotCacheRecords>
</file>

<file path=xl/pivotCache/pivotCacheRecords1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66">
  <r>
    <x v="0"/>
    <n v="0.2078618949739553"/>
    <n v="4.2070910610425477E-2"/>
    <n v="0.48369822867244311"/>
    <n v="3.048070473288652E-2"/>
    <n v="2.222302548516434E-2"/>
    <n v="2.6390351139034571E-2"/>
    <n v="2.3548409605138099E-2"/>
    <n v="0.45599134249231699"/>
    <n v="1.2922648677113644"/>
    <n v="1.0073894348149977"/>
  </r>
  <r>
    <x v="1"/>
    <n v="0.2136818179087337"/>
    <n v="4.2198913967398832E-2"/>
    <n v="0.58791632211576095"/>
    <n v="3.9260943494401582E-2"/>
    <n v="3.5651311775653227E-2"/>
    <n v="2.656929152459565E-2"/>
    <n v="3.4432754587781618E-2"/>
    <n v="0.49052087016704116"/>
    <n v="1.4702322255413667"/>
    <n v="1.1269026231419415"/>
  </r>
  <r>
    <x v="2"/>
    <n v="0.21315646303814581"/>
    <n v="4.2540725023103659E-2"/>
    <n v="0.62081687280381448"/>
    <n v="4.0812086555672707E-2"/>
    <n v="3.9379026461841111E-2"/>
    <n v="2.662154580652808E-2"/>
    <n v="3.6139173584111471E-2"/>
    <n v="0.51156300493204721"/>
    <n v="1.5310288982052644"/>
    <n v="1.1579213188570447"/>
  </r>
  <r>
    <x v="3"/>
    <n v="0.21556294978094201"/>
    <n v="4.243110610995942E-2"/>
    <n v="0.58642377208533192"/>
    <n v="3.3027570868936602E-2"/>
    <n v="3.6317271324377391E-2"/>
    <n v="2.6771518187210529E-2"/>
    <n v="3.3873250322061572E-2"/>
    <n v="0.4991427087900705"/>
    <n v="1.4735501474688899"/>
    <n v="1.214703206462471"/>
  </r>
  <r>
    <x v="4"/>
    <n v="0.21145243143824291"/>
    <n v="4.2047504139488823E-2"/>
    <n v="0.59757289772258881"/>
    <n v="3.7256787448871821E-2"/>
    <n v="3.8065074868300727E-2"/>
    <n v="2.6570103274389491E-2"/>
    <n v="3.2300913759220763E-2"/>
    <n v="0.50875824894065791"/>
    <n v="1.4940239615917612"/>
    <n v="1.209032168254941"/>
  </r>
  <r>
    <x v="5"/>
    <n v="0.2059437496595814"/>
    <n v="4.2622895225800199E-2"/>
    <n v="0.60695378093189156"/>
    <n v="4.2084806481876347E-2"/>
    <n v="3.8144872896928098E-2"/>
    <n v="2.5780875507782151E-2"/>
    <n v="3.62484375869144E-2"/>
    <n v="0.50162691824259298"/>
    <n v="1.4994063365333672"/>
    <n v="1.1231664585921712"/>
  </r>
  <r>
    <x v="6"/>
    <n v="0.21325662551968569"/>
    <n v="4.1728215984936111E-2"/>
    <n v="0.58050766244319185"/>
    <n v="3.9824955486934807E-2"/>
    <n v="3.7745330884277187E-2"/>
    <n v="2.4755882127200091E-2"/>
    <n v="3.5461288585714047E-2"/>
    <n v="0.48321266976291877"/>
    <n v="1.4564926307948585"/>
    <n v="1.0553395497256024"/>
  </r>
  <r>
    <x v="7"/>
    <n v="0.19973185709445901"/>
    <n v="3.8123047068326123E-2"/>
    <n v="0.47905470950793738"/>
    <n v="2.1721695961900839E-2"/>
    <n v="3.7449660710415153E-2"/>
    <n v="2.262015713148265E-2"/>
    <n v="2.8420554277094778E-2"/>
    <n v="0.44018484062737084"/>
    <n v="1.2673065223789868"/>
    <n v="1.0031307260072471"/>
  </r>
  <r>
    <x v="8"/>
    <n v="0.20223730596028189"/>
    <n v="3.9901509245514687E-2"/>
    <n v="0.5707534921938614"/>
    <n v="3.8671388852846787E-2"/>
    <n v="3.6770724158893708E-2"/>
    <n v="2.1195641985017302E-2"/>
    <n v="3.437484152150249E-2"/>
    <n v="0.47391340143248084"/>
    <n v="1.4178183053503992"/>
    <n v="1.053702834439729"/>
  </r>
  <r>
    <x v="9"/>
    <n v="0.22406349230299119"/>
    <n v="4.2800205938229502E-2"/>
    <n v="0.59479887230347761"/>
    <n v="4.2459542339133002E-2"/>
    <n v="4.0042231349018242E-2"/>
    <n v="2.521443546452087E-2"/>
    <n v="3.6857514812910941E-2"/>
    <n v="0.49828957606659197"/>
    <n v="1.5045258705768734"/>
    <n v="1.1123335189330215"/>
  </r>
  <r>
    <x v="10"/>
    <n v="0.22868478402779041"/>
    <n v="4.2167475376900507E-2"/>
    <n v="0.49560790248539438"/>
    <n v="2.7400982098876519E-2"/>
    <n v="3.6789354251250177E-2"/>
    <n v="2.55518641825952E-2"/>
    <n v="3.4571682178737968E-2"/>
    <n v="0.46106873788193548"/>
    <n v="1.3518427824834807"/>
    <n v="1.1463643383749675"/>
  </r>
  <r>
    <x v="11"/>
    <n v="0.22670746332700209"/>
    <n v="4.1169522365510192E-2"/>
    <n v="0.49364971536537411"/>
    <n v="3.4715516325038213E-2"/>
    <n v="3.8197152826115813E-2"/>
    <n v="2.530577154154616E-2"/>
    <n v="3.2322852946429427E-2"/>
    <n v="0.4676184162052327"/>
    <n v="1.3596864109022486"/>
    <n v="1.1512064020652062"/>
  </r>
  <r>
    <x v="12"/>
    <n v="0.2286330555918645"/>
    <n v="4.1492096075681113E-2"/>
    <n v="0.56860145973663179"/>
    <n v="4.0919101427320227E-2"/>
    <n v="3.8180026258889027E-2"/>
    <n v="2.546961416596831E-2"/>
    <n v="3.5498766131066901E-2"/>
    <n v="0.48449109082887509"/>
    <n v="1.463285210216297"/>
    <n v="1.068328684084179"/>
  </r>
  <r>
    <x v="13"/>
    <n v="0.22977551176610059"/>
    <n v="4.1448842625413582E-2"/>
    <n v="0.57130219067095334"/>
    <n v="3.6296191135335457E-2"/>
    <n v="3.598872434780271E-2"/>
    <n v="2.4900706728559621E-2"/>
    <n v="3.6537948695006983E-2"/>
    <n v="0.49196742315156738"/>
    <n v="1.4682175391207397"/>
    <n v="0.97635533831590948"/>
  </r>
  <r>
    <x v="14"/>
    <n v="0.23142272032354311"/>
    <n v="4.1282483723563627E-2"/>
    <n v="0.57735320842803883"/>
    <n v="3.9215739298427137E-2"/>
    <n v="3.6690759972661233E-2"/>
    <n v="2.5102526493985752E-2"/>
    <n v="3.6129535745044128E-2"/>
    <n v="0.49958679019823782"/>
    <n v="1.4867837641835016"/>
    <n v="0.99429675170303145"/>
  </r>
  <r>
    <x v="15"/>
    <n v="0.23170999465120351"/>
    <n v="4.1798889098325132E-2"/>
    <n v="0.59620878442645542"/>
    <n v="4.1260762268442219E-2"/>
    <n v="3.6698679525364777E-2"/>
    <n v="2.49970654367805E-2"/>
    <n v="3.5980138911052797E-2"/>
    <n v="0.50038251491827301"/>
    <n v="1.5090368292358973"/>
    <n v="1.0425971649875148"/>
  </r>
  <r>
    <x v="16"/>
    <n v="0.22811008239484071"/>
    <n v="4.2865919033203581E-2"/>
    <n v="0.61590661082492903"/>
    <n v="4.3128020311425173E-2"/>
    <n v="3.8219649275405498E-2"/>
    <n v="2.5432019986418371E-2"/>
    <n v="3.6387091755460232E-2"/>
    <n v="0.50258608136464278"/>
    <n v="1.5326354749463256"/>
    <n v="1.0972249431657113"/>
  </r>
  <r>
    <x v="17"/>
    <n v="0.2337601997495671"/>
    <n v="4.091225715967442E-2"/>
    <n v="0.50108601579806145"/>
    <n v="2.7397400266696272E-2"/>
    <n v="3.5013971885671492E-2"/>
    <n v="2.53714473960262E-2"/>
    <n v="3.4797105896800927E-2"/>
    <n v="0.47044707445614808"/>
    <n v="1.3687854726086459"/>
    <n v="1.129945923509809"/>
  </r>
  <r>
    <x v="18"/>
    <n v="0.23319617253963329"/>
    <n v="4.1406533029363542E-2"/>
    <n v="0.46479010386734182"/>
    <n v="3.5512296901380289E-2"/>
    <n v="3.5830815891357073E-2"/>
    <n v="2.5178064788986081E-2"/>
    <n v="3.2293933851869988E-2"/>
    <n v="0.46512943166578191"/>
    <n v="1.3333373525357139"/>
    <n v="1.1373703365998642"/>
  </r>
  <r>
    <x v="19"/>
    <n v="0.23281580643399821"/>
    <n v="4.1341149991696843E-2"/>
    <n v="0.56494711411520182"/>
    <n v="4.1848239166224883E-2"/>
    <n v="3.7331977824359701E-2"/>
    <n v="2.5187051939476891E-2"/>
    <n v="3.565785647519748E-2"/>
    <n v="0.49126379148562571"/>
    <n v="1.4703929874317816"/>
    <n v="1.0831355458206953"/>
  </r>
  <r>
    <x v="20"/>
    <n v="0.23210296528574609"/>
    <n v="4.02204707183016E-2"/>
    <n v="0.59301921399841206"/>
    <n v="3.8802710021877913E-2"/>
    <n v="3.4816660880107847E-2"/>
    <n v="2.496419854089138E-2"/>
    <n v="3.6705445185716369E-2"/>
    <n v="0.49816397542103363"/>
    <n v="1.4987956400520868"/>
    <n v="0.99972263126830796"/>
  </r>
  <r>
    <x v="21"/>
    <n v="0.23140272808835949"/>
    <n v="4.0067320939847592E-2"/>
    <n v="0.56633921445892144"/>
    <n v="3.9707763855586387E-2"/>
    <n v="3.4745261180439177E-2"/>
    <n v="2.505536123285184E-2"/>
    <n v="3.608471626213184E-2"/>
    <n v="0.50116430968046954"/>
    <n v="1.4745666756986073"/>
    <n v="0.99931615433691245"/>
  </r>
  <r>
    <x v="22"/>
    <n v="0.2271902076543989"/>
    <n v="4.1520892715848808E-2"/>
    <n v="0.59573418680011259"/>
    <n v="4.2237219844723832E-2"/>
    <n v="3.5306023081678323E-2"/>
    <n v="2.5155721236255341E-2"/>
    <n v="3.6309527177586169E-2"/>
    <n v="0.50272820561873721"/>
    <n v="1.5061819841293411"/>
    <n v="1.0364823686270181"/>
  </r>
  <r>
    <x v="23"/>
    <n v="0.19147871074403991"/>
    <n v="4.1712702475547987E-2"/>
    <n v="0.61141238673666121"/>
    <n v="4.3630940454666201E-2"/>
    <n v="3.7994856630346768E-2"/>
    <n v="2.5507482145836001E-2"/>
    <n v="3.6186595880328097E-2"/>
    <n v="0.49715622188434339"/>
    <n v="1.4850798969517696"/>
    <n v="1.0997256086502865"/>
  </r>
  <r>
    <x v="24"/>
    <n v="0.19176229966306979"/>
    <n v="4.1435921414904917E-2"/>
    <n v="0.52357380366943296"/>
    <n v="2.7145899415322489E-2"/>
    <n v="3.45311514798523E-2"/>
    <n v="2.5538144608979178E-2"/>
    <n v="3.4212779000652213E-2"/>
    <n v="0.4633741192167079"/>
    <n v="1.3415741184689218"/>
    <n v="1.103204925504327"/>
  </r>
  <r>
    <x v="25"/>
    <n v="0.1997486644963769"/>
    <n v="4.0112688744867953E-2"/>
    <n v="0.49896435421400842"/>
    <n v="3.5225946353658499E-2"/>
    <n v="3.4824691000060852E-2"/>
    <n v="2.5363862722777838E-2"/>
    <n v="3.1900895226348737E-2"/>
    <n v="0.46371193995099103"/>
    <n v="1.3298530427090902"/>
    <n v="1.1204279759881752"/>
  </r>
  <r>
    <x v="26"/>
    <n v="0.1936115451429018"/>
    <n v="4.2646886499466588E-2"/>
    <n v="0.5752323905887935"/>
    <n v="4.2307349522529819E-2"/>
    <n v="3.6571023321197167E-2"/>
    <n v="2.3399619360274449E-2"/>
    <n v="3.6018308604483823E-2"/>
    <n v="0.48591515548029551"/>
    <n v="1.4357022785199427"/>
    <n v="1.0490013585469613"/>
  </r>
  <r>
    <x v="27"/>
    <n v="0.17323420964939379"/>
    <n v="4.1573692416535607E-2"/>
    <n v="0.57717911710869041"/>
    <n v="3.8659368782579411E-2"/>
    <n v="3.5344535715226832E-2"/>
    <n v="2.5060230823167131E-2"/>
    <n v="3.6088360641623053E-2"/>
    <n v="0.4829723482176832"/>
    <n v="1.4101118633548992"/>
    <n v="0.96410829151864463"/>
  </r>
  <r>
    <x v="28"/>
    <n v="0.149907888358077"/>
    <n v="4.176445721901937E-2"/>
    <n v="0.57349189363199893"/>
    <n v="4.0178636025411857E-2"/>
    <n v="3.5132601995509889E-2"/>
    <n v="2.5137178449748429E-2"/>
    <n v="3.6361961558259617E-2"/>
    <n v="0.48250363705049037"/>
    <n v="1.3844782542885155"/>
    <n v="0.98565490339624573"/>
  </r>
  <r>
    <x v="29"/>
    <n v="0.13252136390284219"/>
    <n v="4.1870581230928489E-2"/>
    <n v="0.61264707743671021"/>
    <n v="4.2650339488850351E-2"/>
    <n v="3.5528061170943162E-2"/>
    <n v="2.4455215375587699E-2"/>
    <n v="3.6047960993626817E-2"/>
    <n v="0.48351722549908771"/>
    <n v="1.4092378250985766"/>
    <n v="1.0243694160591366"/>
  </r>
  <r>
    <x v="30"/>
    <n v="0.1130206379641556"/>
    <n v="4.2525203974983779E-2"/>
    <n v="0.6208427736929123"/>
    <n v="4.3943560427203772E-2"/>
    <n v="3.9041192634476002E-2"/>
    <n v="2.5187392848184331E-2"/>
    <n v="3.6214166875647429E-2"/>
    <n v="0.48246863798269402"/>
    <n v="1.4032435664002572"/>
    <n v="1.0816463936261671"/>
  </r>
  <r>
    <x v="31"/>
    <n v="0.10163508773127861"/>
    <n v="4.1542808624534328E-2"/>
    <n v="0.52949152673398436"/>
    <n v="2.7509377437503649E-2"/>
    <n v="3.47619827867474E-2"/>
    <n v="2.5651135847666151E-2"/>
    <n v="3.3759876489805128E-2"/>
    <n v="0.44384607911116059"/>
    <n v="1.2381978747626803"/>
    <n v="1.0920230039220049"/>
  </r>
  <r>
    <x v="32"/>
    <n v="0.1007840786261589"/>
    <n v="4.1015499354335502E-2"/>
    <n v="0.48804265482875148"/>
    <n v="3.5515673886285723E-2"/>
    <n v="3.4499208504917223E-2"/>
    <n v="2.5579213840464611E-2"/>
    <n v="3.0642852847440661E-2"/>
    <n v="0.43676413782343237"/>
    <n v="1.1928433197117865"/>
    <n v="1.0933442792372616"/>
  </r>
  <r>
    <x v="33"/>
    <n v="7.2829108856554178E-2"/>
    <n v="4.1795504357312413E-2"/>
    <n v="0.57852900488685377"/>
    <n v="4.2075051532690082E-2"/>
    <n v="3.5520642545863228E-2"/>
    <n v="2.4892038299621961E-2"/>
    <n v="3.4100126680851557E-2"/>
    <n v="0.45238772664390281"/>
    <n v="1.28212920380365"/>
    <n v="1.0196749124203701"/>
  </r>
  <r>
    <x v="34"/>
    <n v="5.9644824629176002E-2"/>
    <n v="4.0776160842449803E-2"/>
    <n v="0.58949190317910871"/>
    <n v="3.862632830280071E-2"/>
    <n v="3.4135898964265853E-2"/>
    <n v="2.5215271359847181E-2"/>
    <n v="3.4231346698527308E-2"/>
    <n v="0.44957810887397409"/>
    <n v="1.2716998428501496"/>
    <n v="0.93682027586906857"/>
  </r>
  <r>
    <x v="35"/>
    <n v="6.2139129044662358E-2"/>
    <n v="4.2008500188894078E-2"/>
    <n v="0.56364448767464226"/>
    <n v="4.0503578565955059E-2"/>
    <n v="3.4503114335952823E-2"/>
    <n v="2.5202294802864459E-2"/>
    <n v="3.2815070403132592E-2"/>
    <n v="0.45164210244097569"/>
    <n v="1.2524582774570794"/>
    <n v="0.9384007174674015"/>
  </r>
  <r>
    <x v="36"/>
    <n v="5.827912778596487E-2"/>
    <n v="4.1666672003274299E-2"/>
    <n v="0.57261494186993622"/>
    <n v="4.2440672038370382E-2"/>
    <n v="3.4913597955609582E-2"/>
    <n v="2.509672406916048E-2"/>
    <n v="3.4174122923072252E-2"/>
    <n v="0.44982712016245285"/>
    <n v="1.259012978807841"/>
    <n v="0.97274136231917008"/>
  </r>
  <r>
    <x v="37"/>
    <n v="6.5182646218533147E-2"/>
    <n v="4.2493145336268502E-2"/>
    <n v="0.60370105050360334"/>
    <n v="4.3123101758653748E-2"/>
    <n v="3.8130941190564573E-2"/>
    <n v="2.5494484850234179E-2"/>
    <n v="3.4995348281223228E-2"/>
    <n v="0.45540032653881668"/>
    <n v="1.3085210446778974"/>
    <n v="1.0156073962554284"/>
  </r>
  <r>
    <x v="38"/>
    <n v="7.0723136132826742E-2"/>
    <n v="4.2008430318008952E-2"/>
    <n v="0.54496279056166219"/>
    <n v="2.909941093636615E-2"/>
    <n v="3.4509356033648832E-2"/>
    <n v="2.573526695449127E-2"/>
    <n v="3.2101946631137523E-2"/>
    <n v="0.43158529728663164"/>
    <n v="1.2107256348547732"/>
    <n v="1.0564440727806195"/>
  </r>
  <r>
    <x v="39"/>
    <n v="9.2958744368685217E-2"/>
    <n v="4.1413253638642289E-2"/>
    <n v="0.48908532505675811"/>
    <n v="3.1560054825551527E-2"/>
    <n v="3.437825369521412E-2"/>
    <n v="2.5571532058619961E-2"/>
    <n v="2.984791186518098E-2"/>
    <n v="0.43676089115784711"/>
    <n v="1.1815759666664993"/>
    <n v="0.9978410343616656"/>
  </r>
  <r>
    <x v="40"/>
    <n v="5.7978800435409143E-2"/>
    <n v="4.2146210239101881E-2"/>
    <n v="0.57834537305785849"/>
    <n v="3.8189084323931928E-2"/>
    <n v="3.5958382269944397E-2"/>
    <n v="2.5688970921210069E-2"/>
    <n v="3.1625821651044571E-2"/>
    <n v="0.4476345346992483"/>
    <n v="1.2575671775977488"/>
    <n v="0.95613131658081496"/>
  </r>
  <r>
    <x v="41"/>
    <n v="4.2586544399558543E-2"/>
    <n v="4.0912491220141983E-2"/>
    <n v="0.57466750581030113"/>
    <n v="3.8468616969844258E-2"/>
    <n v="3.4482655233550888E-2"/>
    <n v="2.562750930092679E-2"/>
    <n v="3.2514965559869741E-2"/>
    <n v="0.43426060044246639"/>
    <n v="1.2235208889366598"/>
    <n v="0.90789088010160823"/>
  </r>
  <r>
    <x v="42"/>
    <n v="4.0301058113913657E-2"/>
    <n v="4.1996866841331942E-2"/>
    <n v="0.57448591666077609"/>
    <n v="4.0824581082740688E-2"/>
    <n v="3.3305773285193158E-2"/>
    <n v="2.51403626598816E-2"/>
    <n v="3.2909230628754803E-2"/>
    <n v="0.44240040276701798"/>
    <n v="1.2313641920396099"/>
    <n v="0.92332516527725705"/>
  </r>
  <r>
    <x v="43"/>
    <n v="3.4156391020832552E-2"/>
    <n v="4.181471681317895E-2"/>
    <n v="0.60057556513506427"/>
    <n v="4.2688450509488003E-2"/>
    <n v="3.4977245246436597E-2"/>
    <n v="2.498731754533183E-2"/>
    <n v="3.3194293799730788E-2"/>
    <n v="0.44097700444759336"/>
    <n v="1.2533709845176564"/>
    <n v="0.96697904781729815"/>
  </r>
  <r>
    <x v="44"/>
    <n v="3.9749749109727027E-2"/>
    <n v="4.2227119787533227E-2"/>
    <n v="0.6728489070274124"/>
    <n v="4.4547580705129833E-2"/>
    <n v="3.7394811882057753E-2"/>
    <n v="2.563073689767327E-2"/>
    <n v="3.370820287482424E-2"/>
    <n v="0.4613711531962037"/>
    <n v="1.3574782614805614"/>
    <n v="1.0195785043893666"/>
  </r>
  <r>
    <x v="45"/>
    <n v="4.2623583778460303E-2"/>
    <n v="4.1780044753546117E-2"/>
    <n v="0.56798212794338732"/>
    <n v="2.9845775859698848E-2"/>
    <n v="3.4525354173456438E-2"/>
    <n v="2.558836162958588E-2"/>
    <n v="3.0848811381460801E-2"/>
    <n v="0.42230287355321317"/>
    <n v="1.1954969330728089"/>
    <n v="1.0520916905370634"/>
  </r>
  <r>
    <x v="46"/>
    <n v="5.0376565564823353E-2"/>
    <n v="4.1271245329191832E-2"/>
    <n v="0.4978303756928717"/>
    <n v="3.5466185774352628E-2"/>
    <n v="3.4794107123878613E-2"/>
    <n v="2.487132867960171E-2"/>
    <n v="2.8405021867037049E-2"/>
    <n v="0.41124599297606335"/>
    <n v="1.1242608230078204"/>
    <n v="1.0606024797274085"/>
  </r>
  <r>
    <x v="47"/>
    <n v="3.8141246667468251E-2"/>
    <n v="4.1866213343961359E-2"/>
    <n v="0.58246727220673544"/>
    <n v="4.3145487921170719E-2"/>
    <n v="3.6919986898251961E-2"/>
    <n v="2.4962433858951728E-2"/>
    <n v="3.2682435094062011E-2"/>
    <n v="0.42947567258422015"/>
    <n v="1.2296607485748214"/>
    <n v="0.99193461294948326"/>
  </r>
  <r>
    <x v="48"/>
    <n v="3.6972340999186587E-2"/>
    <n v="4.0957440145653383E-2"/>
    <n v="0.61767479399055791"/>
    <n v="4.067234305044904E-2"/>
    <n v="3.3150397968552472E-2"/>
    <n v="2.5234771932694751E-2"/>
    <n v="3.3152689472446983E-2"/>
    <n v="0.436398648730148"/>
    <n v="1.2642134262896891"/>
    <n v="0.91496343967787885"/>
  </r>
  <r>
    <x v="49"/>
    <n v="4.4440399464485948E-2"/>
    <n v="4.2076770795714043E-2"/>
    <n v="0.61251765636845346"/>
    <n v="4.1733903125647703E-2"/>
    <n v="3.3877327362356879E-2"/>
    <n v="2.517778574557766E-2"/>
    <n v="3.3152019349415342E-2"/>
    <n v="0.44545483259918539"/>
    <n v="1.2784306948108364"/>
    <n v="0.91701503134171458"/>
  </r>
  <r>
    <x v="50"/>
    <n v="4.2753834033339683E-2"/>
    <n v="4.2093160339672878E-2"/>
    <n v="0.61653118939608464"/>
    <n v="4.2787779907777601E-2"/>
    <n v="3.5097515500181281E-2"/>
    <n v="2.493394483935639E-2"/>
    <n v="3.4549519175520738E-2"/>
    <n v="0.44565314409062062"/>
    <n v="1.2844000872825538"/>
    <n v="0.95685349557306199"/>
  </r>
  <r>
    <x v="51"/>
    <n v="5.2746875769499622E-2"/>
    <n v="4.2784565346413637E-2"/>
    <n v="0.63095940710028109"/>
    <n v="4.4737087196150369E-2"/>
    <n v="3.7559658869535578E-2"/>
    <n v="2.5607470085557311E-2"/>
    <n v="3.5227000292112738E-2"/>
    <n v="0.44619472326579379"/>
    <n v="1.3158167879253442"/>
    <n v="1.019299785397302"/>
  </r>
  <r>
    <x v="52"/>
    <n v="5.1574038792483207E-2"/>
    <n v="4.2368974535251583E-2"/>
    <n v="0.56195220061103046"/>
    <n v="2.974209451649297E-2"/>
    <n v="3.4444908184218283E-2"/>
    <n v="2.5422872560605499E-2"/>
    <n v="3.3483576954034408E-2"/>
    <n v="0.42051123719512284"/>
    <n v="1.1994999033492393"/>
    <n v="1.0460180411924915"/>
  </r>
  <r>
    <x v="53"/>
    <n v="6.5210871631795286E-2"/>
    <n v="4.1733008931460161E-2"/>
    <n v="0.53667755672405471"/>
    <n v="3.5204849595969881E-2"/>
    <n v="3.3902649473710952E-2"/>
    <n v="2.503925986100556E-2"/>
    <n v="2.091111778023521E-2"/>
    <n v="0.42050714269341993"/>
    <n v="1.1791864566916517"/>
    <n v="1.0435271689847343"/>
  </r>
  <r>
    <x v="54"/>
    <n v="6.0191874089479042E-2"/>
    <n v="4.2173304483340043E-2"/>
    <n v="0.59503858145221311"/>
    <n v="4.3650667043177382E-2"/>
    <n v="3.5920006554344547E-2"/>
    <n v="2.564511680799933E-2"/>
    <n v="2.033930522082501E-2"/>
    <n v="0.4302102354606836"/>
    <n v="1.2531690911120621"/>
    <n v="0.98801544676392172"/>
  </r>
  <r>
    <x v="55"/>
    <n v="6.1801533249334059E-2"/>
    <n v="4.1493021806553551E-2"/>
    <n v="0.59685044506494356"/>
    <n v="3.9536846645241937E-2"/>
    <n v="3.4032282859567567E-2"/>
    <n v="2.513224128842402E-2"/>
    <n v="2.517977459821032E-2"/>
    <n v="0.42384006371402183"/>
    <n v="1.2478662092262969"/>
    <n v="0.92419379125706802"/>
  </r>
  <r>
    <x v="56"/>
    <n v="7.0873229956945727E-2"/>
    <n v="4.2668066850094437E-2"/>
    <n v="0.59437676753906432"/>
    <n v="4.1375726693352738E-2"/>
    <n v="3.3626277129732783E-2"/>
    <n v="2.4990257920461559E-2"/>
    <n v="3.3405620596080897E-2"/>
    <n v="0.43550791609155315"/>
    <n v="1.2768238627772857"/>
    <n v="0.92753664954501047"/>
  </r>
  <r>
    <x v="57"/>
    <n v="7.0058256941144162E-2"/>
    <n v="4.2231683033569577E-2"/>
    <n v="0.62813771811302521"/>
    <n v="4.2877453732121207E-2"/>
    <n v="3.4768149151910191E-2"/>
    <n v="2.489790147813704E-2"/>
    <n v="3.1976799722953642E-2"/>
    <n v="0.43802855537252761"/>
    <n v="1.3129765175453887"/>
    <n v="0.94522862028753729"/>
  </r>
  <r>
    <x v="58"/>
    <n v="8.1161089803514413E-2"/>
    <n v="4.3035006644934537E-2"/>
    <n v="0.6399154253909487"/>
    <n v="4.4348309653526083E-2"/>
    <n v="3.6818581678085577E-2"/>
    <n v="2.5268901167618731E-2"/>
    <n v="3.0899149871411121E-2"/>
    <n v="0.44962007253138736"/>
    <n v="1.3510665367414265"/>
    <n v="0.9969977483370468"/>
  </r>
  <r>
    <x v="59"/>
    <n v="8.1150954637532621E-2"/>
    <n v="4.2105472413220157E-2"/>
    <n v="0.55840862053146434"/>
    <n v="2.9140571621809531E-2"/>
    <n v="3.3839546087803422E-2"/>
    <n v="2.5560396374517711E-2"/>
    <n v="2.9881989607473701E-2"/>
    <n v="0.4132828653748376"/>
    <n v="1.213370416648659"/>
    <n v="1.0448470550357651"/>
  </r>
  <r>
    <x v="60"/>
    <n v="0.1149742061962063"/>
    <n v="4.170245857905553E-2"/>
    <n v="0.53159241429039428"/>
    <n v="3.5939461864503003E-2"/>
    <n v="3.4738192794471517E-2"/>
    <n v="2.536256602408625E-2"/>
    <n v="2.7821486689661518E-2"/>
    <n v="0.4252897549153285"/>
    <n v="1.2374205413537069"/>
    <n v="1.0362779569519003"/>
  </r>
  <r>
    <x v="61"/>
    <n v="9.890140633645858E-2"/>
    <n v="4.2463947129861367E-2"/>
    <n v="0.59071085929608014"/>
    <n v="4.2534403710638713E-2"/>
    <n v="3.5777920409814763E-2"/>
    <n v="2.5221105853808011E-2"/>
    <n v="3.2572811774694933E-2"/>
    <n v="0.42730587183863977"/>
    <n v="1.2954883263499963"/>
    <n v="0.96427838951155465"/>
  </r>
  <r>
    <x v="62"/>
    <n v="8.1561831332215382E-2"/>
    <n v="4.153145276405535E-2"/>
    <n v="0.59751357830608431"/>
    <n v="3.9530209052870503E-2"/>
    <n v="3.452848145079656E-2"/>
    <n v="2.533871904480435E-2"/>
    <n v="3.1545101363211647E-2"/>
    <n v="0.41777105158050387"/>
    <n v="1.269320424894542"/>
    <n v="0.89236924744044199"/>
  </r>
  <r>
    <x v="63"/>
    <n v="8.0177515162329696E-2"/>
    <n v="4.2722460011653862E-2"/>
    <n v="0.60270885394106521"/>
    <n v="4.0439112152625641E-2"/>
    <n v="3.3553459585366797E-2"/>
    <n v="2.50007130873015E-2"/>
    <n v="3.1827581183214833E-2"/>
    <n v="0.42459985794573196"/>
    <n v="1.2810295530692895"/>
    <n v="0.89557673884278577"/>
  </r>
  <r>
    <x v="64"/>
    <n v="8.0441533951874727E-2"/>
    <n v="4.2801080911949591E-2"/>
    <n v="0.63100693383984263"/>
    <n v="4.015215525733442E-2"/>
    <n v="3.5032264722157633E-2"/>
    <n v="2.3434760901846621E-2"/>
    <n v="3.2462982100645951E-2"/>
    <n v="0.42637924917906234"/>
    <n v="1.3117109608647137"/>
    <n v="0.92234120569467826"/>
  </r>
  <r>
    <x v="65"/>
    <n v="8.595550194090773E-2"/>
    <n v="4.3164028929693253E-2"/>
    <n v="0.64116749575529597"/>
    <n v="4.170661186852704E-2"/>
    <n v="3.8726862783609893E-2"/>
    <n v="2.5048709253312079E-2"/>
    <n v="3.2908013776788751E-2"/>
    <n v="0.4323554254170846"/>
    <n v="1.3410326497252194"/>
    <n v="0.9640771112884029"/>
  </r>
  <r>
    <x v="66"/>
    <n v="7.5466115427048508E-2"/>
    <n v="4.2942692724196971E-2"/>
    <n v="0.57375917950815292"/>
    <n v="2.7557306971683741E-2"/>
    <n v="3.4983117844585458E-2"/>
    <n v="2.443538605666646E-2"/>
    <n v="3.054299752340553E-2"/>
    <n v="0.39972174161543117"/>
    <n v="1.2094085376711707"/>
    <n v="0.99376502768965436"/>
  </r>
  <r>
    <x v="67"/>
    <n v="8.2897847521742798E-2"/>
    <n v="4.1859236048480568E-2"/>
    <n v="0.58764918560203316"/>
    <n v="3.390707056675258E-2"/>
    <n v="3.4310183281296057E-2"/>
    <n v="2.4502865724682261E-2"/>
    <n v="2.8018543479183391E-2"/>
    <n v="0.41232257525211458"/>
    <n v="1.2454675074762855"/>
    <n v="0.99305897222599149"/>
  </r>
  <r>
    <x v="68"/>
    <n v="7.7113694008294709E-2"/>
    <n v="4.1959264971880413E-2"/>
    <n v="0.6048485768389763"/>
    <n v="3.8933934564411722E-2"/>
    <n v="3.665395667428744E-2"/>
    <n v="2.3592741663950791E-2"/>
    <n v="3.298022474377784E-2"/>
    <n v="0.40656835012863068"/>
    <n v="1.2626507435942098"/>
    <n v="0.90608022999049609"/>
  </r>
  <r>
    <x v="69"/>
    <n v="7.7191039957168889E-2"/>
    <n v="4.0822364636145601E-2"/>
    <n v="0.6127667527070263"/>
    <n v="3.5237639003363908E-2"/>
    <n v="3.5159807965844128E-2"/>
    <n v="2.3234680718214749E-2"/>
    <n v="3.2677469499692559E-2"/>
    <n v="0.40135466464519298"/>
    <n v="1.2584444191326492"/>
    <n v="0.83239000833540977"/>
  </r>
  <r>
    <x v="70"/>
    <n v="8.2926026089353594E-2"/>
    <n v="4.341844980463181E-2"/>
    <n v="0.61804342138313184"/>
    <n v="3.5410117199192653E-2"/>
    <n v="3.4348578218430272E-2"/>
    <n v="2.3647049287688571E-2"/>
    <n v="3.2292690549476422E-2"/>
    <n v="0.41221697767318433"/>
    <n v="1.2823033102050894"/>
    <n v="0.82063644793131152"/>
  </r>
  <r>
    <x v="71"/>
    <n v="7.7658727922256185E-2"/>
    <n v="4.311305124541933E-2"/>
    <n v="0.64601944593613292"/>
    <n v="3.4849670098574211E-2"/>
    <n v="3.5884436057329432E-2"/>
    <n v="2.2539927559121729E-2"/>
    <n v="3.3273821756753877E-2"/>
    <n v="0.41051969099202479"/>
    <n v="1.3038587715676124"/>
    <n v="0.84363986047613337"/>
  </r>
  <r>
    <x v="72"/>
    <n v="8.3068843183977253E-2"/>
    <n v="4.3526478762502589E-2"/>
    <n v="0.65364359208969436"/>
    <n v="3.6370491225271272E-2"/>
    <n v="3.7235317504228892E-2"/>
    <n v="2.210521889459512E-2"/>
    <n v="3.3685453438778733E-2"/>
    <n v="0.41916754219771912"/>
    <n v="1.3288029372967674"/>
    <n v="0.89144091544269566"/>
  </r>
  <r>
    <x v="73"/>
    <n v="8.1174138809047225E-2"/>
    <n v="4.3089011202715417E-2"/>
    <n v="0.60447527558317493"/>
    <n v="2.1620663418898449E-2"/>
    <n v="3.3402084552547312E-2"/>
    <n v="2.2029409718294621E-2"/>
    <n v="3.116429258498114E-2"/>
    <n v="0.39782014042717717"/>
    <n v="1.2347750162968363"/>
    <n v="0.88646762179220773"/>
  </r>
  <r>
    <x v="74"/>
    <n v="9.8652645648920109E-2"/>
    <n v="4.2422686049282343E-2"/>
    <n v="0.57758646566318206"/>
    <n v="2.721389979236551E-2"/>
    <n v="3.7711421566536077E-2"/>
    <n v="2.1952156658819111E-2"/>
    <n v="2.82870489491195E-2"/>
    <n v="0.40010022278926449"/>
    <n v="1.2339265471174892"/>
    <n v="0.86165208995000686"/>
  </r>
  <r>
    <x v="75"/>
    <n v="9.0056173059882394E-2"/>
    <n v="4.3012481129820701E-2"/>
    <n v="0.59113610880955847"/>
    <n v="2.8321087261455529E-2"/>
    <n v="3.6943914354605069E-2"/>
    <n v="2.164869131170747E-2"/>
    <n v="3.1574187048085851E-2"/>
    <n v="0.38920019721911459"/>
    <n v="1.2318928401942302"/>
    <n v="0.76115911948215387"/>
  </r>
  <r>
    <x v="76"/>
    <n v="8.5854911339798098E-2"/>
    <n v="4.0681605852106117E-2"/>
    <n v="0.60450490780584354"/>
    <n v="2.1962835224025479E-2"/>
    <n v="3.38569695751176E-2"/>
    <n v="2.101565522107612E-2"/>
    <n v="2.8664994942466149E-2"/>
    <n v="0.3719884358472777"/>
    <n v="1.2085303158077108"/>
    <n v="0.64962277057802331"/>
  </r>
  <r>
    <x v="77"/>
    <n v="9.1299702357583362E-2"/>
    <n v="3.8329726853198173E-2"/>
    <n v="0.55736802867599089"/>
    <n v="1.867312424540107E-2"/>
    <n v="3.5477800418492467E-2"/>
    <n v="2.127270710041711E-2"/>
    <n v="2.586960364760817E-2"/>
    <n v="0.35712551840208318"/>
    <n v="1.1454162117007742"/>
    <n v="0.61417519107623764"/>
  </r>
  <r>
    <x v="78"/>
    <n v="8.3685290199964874E-2"/>
    <n v="3.6214733478296221E-2"/>
    <n v="0.53023727585598979"/>
    <n v="1.6108031824612349E-2"/>
    <n v="3.5546872662259268E-2"/>
    <n v="2.2549809252746741E-2"/>
    <n v="2.5160242700841409E-2"/>
    <n v="0.33384887177432165"/>
    <n v="1.0833511277490324"/>
    <n v="0.58631369238353459"/>
  </r>
  <r>
    <x v="79"/>
    <n v="9.4165363053746273E-2"/>
    <n v="3.5349230622608467E-2"/>
    <n v="0.50655455540206085"/>
    <n v="1.4981594673017091E-2"/>
    <n v="3.7626620386055833E-2"/>
    <n v="2.3952802055724299E-2"/>
    <n v="2.5286927030615011E-2"/>
    <n v="0.31476481926093358"/>
    <n v="1.0526819124847613"/>
    <n v="0.56968734415019662"/>
  </r>
  <r>
    <x v="80"/>
    <n v="8.5195235531078717E-2"/>
    <n v="3.3153355552321982E-2"/>
    <n v="0.46671119280615853"/>
    <n v="7.3733819935528017E-3"/>
    <n v="3.5159666064822362E-2"/>
    <n v="2.2327778717015079E-2"/>
    <n v="2.4530984666072082E-2"/>
    <n v="0.2856292938733842"/>
    <n v="0.96008088920440571"/>
    <n v="0.5169448908887585"/>
  </r>
  <r>
    <x v="81"/>
    <n v="9.5035012737260796E-2"/>
    <n v="2.252739716626187E-2"/>
    <n v="0.40889030275487298"/>
    <n v="8.5903746114412687E-3"/>
    <n v="3.5298206432014638E-2"/>
    <n v="2.439750094224262E-2"/>
    <n v="1.6701398513236348E-2"/>
    <n v="0.26429520405757401"/>
    <n v="0.87573539721490457"/>
    <n v="0.43645143341593939"/>
  </r>
  <r>
    <x v="82"/>
    <n v="8.5772102622613575E-2"/>
    <n v="2.4720157882851489E-2"/>
    <n v="0.38152051991191732"/>
    <n v="8.4549155669842186E-3"/>
    <n v="3.6209698403979702E-2"/>
    <n v="2.2100467168853249E-2"/>
    <n v="1.3312363140330101E-2"/>
    <n v="0.23010735121492099"/>
    <n v="0.80219757591245067"/>
    <n v="0.34202165453605432"/>
  </r>
  <r>
    <x v="83"/>
    <n v="7.9907951412041836E-2"/>
    <n v="2.1188953799742571E-2"/>
    <n v="0.394229097022886"/>
    <n v="7.6408883116422651E-3"/>
    <n v="3.2860716523773252E-2"/>
    <n v="2.1165336516153582E-2"/>
    <n v="9.6401467360651086E-3"/>
    <n v="0.20311016641209834"/>
    <n v="0.7697432567344028"/>
    <n v="0.29167167106467323"/>
  </r>
  <r>
    <x v="84"/>
    <n v="9.0612139719297782E-2"/>
    <n v="2.7788000920806702E-4"/>
    <n v="0.36889294852935972"/>
    <n v="6.7358112574260271E-3"/>
    <n v="3.3644081308836393E-2"/>
    <n v="2.1688827435032261E-2"/>
    <n v="7.3259595641255448E-3"/>
    <n v="0.18136170623924253"/>
    <n v="0.71053935406252833"/>
    <n v="0.26606941520524935"/>
  </r>
  <r>
    <x v="85"/>
    <n v="8.5128438865099063E-2"/>
    <n v="2.9502608122096842E-4"/>
    <n v="0.3558941055063467"/>
    <n v="6.7635358775378508E-3"/>
    <n v="3.2831060025545582E-2"/>
    <n v="2.187203580121784E-2"/>
    <n v="7.0763109743707921E-3"/>
    <n v="0.16027783513706506"/>
    <n v="0.67013834826840391"/>
    <n v="0.25452391139961289"/>
  </r>
  <r>
    <x v="86"/>
    <n v="9.0332433946238314E-2"/>
    <n v="3.8275635295481321E-4"/>
    <n v="0.32373798748790822"/>
    <n v="6.8402033556330729E-3"/>
    <n v="3.4942834220806428E-2"/>
    <n v="2.2593048239765861E-2"/>
    <n v="6.5715300165634597E-3"/>
    <n v="0.15643339373199766"/>
    <n v="0.64183418735186781"/>
    <n v="0.23716407835631437"/>
  </r>
  <r>
    <x v="87"/>
    <n v="9.060532160906537E-2"/>
    <n v="4.2828748058366072E-4"/>
    <n v="0.293494837242188"/>
    <n v="4.1452276701428028E-3"/>
    <n v="3.2756039174039041E-2"/>
    <n v="2.2697125145643159E-2"/>
    <n v="4.1972881424490478E-3"/>
    <n v="0.1349740564214022"/>
    <n v="0.58329818288551327"/>
    <n v="0.22405340912964047"/>
  </r>
  <r>
    <x v="88"/>
    <n v="9.3681731858161671E-2"/>
    <n v="3.4360399031757458E-4"/>
    <n v="0.28325142293248928"/>
    <n v="4.1227057300153146E-3"/>
    <n v="3.3320086393059639E-2"/>
    <n v="2.2756313581132809E-2"/>
    <n v="3.018554253568033E-3"/>
    <n v="0.12627988001987089"/>
    <n v="0.56677429875861529"/>
    <n v="0.1881076794473702"/>
  </r>
  <r>
    <x v="89"/>
    <n v="8.0195446912318002E-2"/>
    <n v="2.8953469413816392E-4"/>
    <n v="0.27306011879723341"/>
    <n v="5.0207664424022792E-3"/>
    <n v="3.130269256722875E-2"/>
    <n v="2.2188508075470629E-2"/>
    <n v="4.0197257146214228E-3"/>
    <n v="0.1142736746328476"/>
    <n v="0.53035046783626028"/>
    <n v="0.16501533013758288"/>
  </r>
  <r>
    <x v="90"/>
    <n v="9.1972939767706402E-2"/>
    <n v="6.9114082729605959E-4"/>
    <n v="0.28902971463452543"/>
    <n v="5.3277003917316969E-3"/>
    <n v="2.862911533451604E-2"/>
    <n v="2.1710940293564369E-2"/>
    <n v="4.2786085063507683E-3"/>
    <n v="0.11672700193402902"/>
    <n v="0.55836716168971978"/>
    <n v="0.16822945823982222"/>
  </r>
  <r>
    <x v="91"/>
    <n v="8.5731684399041885E-2"/>
    <n v="3.5647942322501042E-4"/>
    <n v="0.28894907814003451"/>
    <n v="5.0908522159831158E-3"/>
    <n v="2.2482478397539089E-2"/>
    <n v="2.079438733570171E-2"/>
    <n v="4.0018650049807678E-3"/>
    <n v="0.11512405033020168"/>
    <n v="0.54253087524670773"/>
    <n v="0.16979014152007516"/>
  </r>
  <r>
    <x v="92"/>
    <n v="8.5385510861440722E-2"/>
    <n v="3.0566061807676449E-4"/>
    <n v="0.26081288322416668"/>
    <n v="5.0150968547522587E-3"/>
    <n v="1.9028153838796288E-2"/>
    <n v="2.1017216231415919E-2"/>
    <n v="4.0781923669288376E-3"/>
    <n v="0.10741499559360168"/>
    <n v="0.50305770958917917"/>
    <n v="0.16892398249328339"/>
  </r>
  <r>
    <x v="93"/>
    <n v="9.4949584755876157E-2"/>
    <n v="5.7885943116263948E-4"/>
    <n v="0.25342622186980041"/>
    <n v="4.7115399719191596E-3"/>
    <n v="1.860278340730475E-2"/>
    <n v="2.0957657017548571E-2"/>
    <n v="4.2293590821087627E-3"/>
    <n v="0.11242532829391627"/>
    <n v="0.50988133382963674"/>
    <n v="0.17029721332745892"/>
  </r>
  <r>
    <x v="94"/>
    <n v="6.5585664034079921E-2"/>
    <n v="4.0009889991653332E-4"/>
    <n v="0.23551075177531161"/>
    <n v="2.7160647605940862E-3"/>
    <n v="1.5785383794883059E-2"/>
    <n v="2.0857842204559239E-2"/>
    <n v="2.5904360113987628E-3"/>
    <n v="9.720543255760844E-2"/>
    <n v="0.44065167403835159"/>
    <n v="0.15236030552885768"/>
  </r>
  <r>
    <x v="95"/>
    <n v="7.3813111348999511E-2"/>
    <n v="1.8094909351723331E-4"/>
    <n v="0.21950461577500741"/>
    <n v="3.4928397673995889E-3"/>
    <n v="1.495785308733695E-2"/>
    <n v="2.123374475313836E-2"/>
    <n v="2.6871686637480502E-3"/>
    <n v="9.5111118557600349E-2"/>
    <n v="0.43098140104674748"/>
    <n v="0.15491867501598464"/>
  </r>
  <r>
    <x v="96"/>
    <n v="9.5495866736507271E-2"/>
    <n v="3.8331929638503671E-4"/>
    <n v="0.22293641535103001"/>
    <n v="4.2056068669510636E-3"/>
    <n v="1.2201030577301489E-2"/>
    <n v="1.9539398982902481E-2"/>
    <n v="3.767933661133119E-3"/>
    <n v="9.2553039948359395E-2"/>
    <n v="0.45108261142056977"/>
    <n v="0.14762874629168893"/>
  </r>
  <r>
    <x v="97"/>
    <n v="9.0356487984241091E-2"/>
    <n v="5.0853815891019078E-4"/>
    <n v="0.23721710196781909"/>
    <n v="4.5892057893929363E-3"/>
    <n v="1.010038396626056E-2"/>
    <n v="1.9113691210730321E-2"/>
    <n v="3.5279431945871732E-3"/>
    <n v="0.10019882718135287"/>
    <n v="0.46561217945329419"/>
    <n v="0.14973233029698163"/>
  </r>
  <r>
    <x v="98"/>
    <n v="9.5649859752122188E-2"/>
    <n v="4.479907779683004E-4"/>
    <n v="0.23109243303837571"/>
    <n v="4.7560026020322926E-3"/>
    <n v="9.9626497151303704E-3"/>
    <n v="1.7641636108607028E-2"/>
    <n v="3.7178656453985752E-3"/>
    <n v="0.10489885393842979"/>
    <n v="0.46816729157806425"/>
    <n v="0.16054828616266342"/>
  </r>
  <r>
    <x v="99"/>
    <n v="8.795357744901959E-2"/>
    <n v="8.2515087540170032E-4"/>
    <n v="0.2283090656640567"/>
    <n v="4.570555557169155E-3"/>
    <n v="9.9990051529108403E-3"/>
    <n v="1.6586161203799431E-2"/>
    <n v="3.9640457486579744E-3"/>
    <n v="0.10169490738589343"/>
    <n v="0.45390246903690884"/>
    <n v="0.16480742450450384"/>
  </r>
  <r>
    <x v="100"/>
    <n v="0.10399620626926789"/>
    <n v="6.6495356016549746E-4"/>
    <n v="0.2278924067843624"/>
    <n v="3.4894425169767428E-3"/>
    <n v="1.159227826379689E-2"/>
    <n v="1.3787758940198271E-2"/>
    <n v="3.6330328956634731E-3"/>
    <n v="9.6582702354501115E-2"/>
    <n v="0.46163878158493227"/>
    <n v="0.16364483284826511"/>
  </r>
  <r>
    <x v="101"/>
    <n v="8.9436505492694454E-2"/>
    <n v="5.4102518494047352E-4"/>
    <n v="0.2009396114533904"/>
    <n v="2.409535120601766E-3"/>
    <n v="1.179943905961167E-2"/>
    <n v="1.2650018525554391E-2"/>
    <n v="2.413772020080389E-3"/>
    <n v="8.7554481018218056E-2"/>
    <n v="0.40774438787509154"/>
    <n v="0.15639223403020036"/>
  </r>
  <r>
    <x v="102"/>
    <n v="0.104418744987634"/>
    <n v="3.3913817381416039E-4"/>
    <n v="0.16158423941893149"/>
    <n v="2.538816031314044E-3"/>
    <n v="1.1281449092764869E-2"/>
    <n v="1.2456646657168551E-2"/>
    <n v="2.0450406214174328E-3"/>
    <n v="8.4057747225728563E-2"/>
    <n v="0.3787218222087731"/>
    <n v="0.1542851687762824"/>
  </r>
  <r>
    <x v="103"/>
    <n v="9.4047107592131168E-2"/>
    <n v="2.969129149244309E-4"/>
    <n v="0.18508534298291221"/>
    <n v="2.6819642342533951E-3"/>
    <n v="9.8525763757010033E-3"/>
    <n v="1.20239480842662E-2"/>
    <n v="3.7271865926533261E-3"/>
    <n v="8.2627392888326545E-2"/>
    <n v="0.3903424316651683"/>
    <n v="0.14263069398263431"/>
  </r>
  <r>
    <x v="104"/>
    <n v="9.1360349440743546E-2"/>
    <n v="6.208832991698288E-4"/>
    <n v="0.20638152131407819"/>
    <n v="4.1871199130172039E-3"/>
    <n v="9.8514169878120162E-3"/>
    <n v="1.202704534828973E-2"/>
    <n v="3.4515116683639748E-3"/>
    <n v="9.070404994512915E-2"/>
    <n v="0.41858389791660366"/>
    <n v="0.14703721836621769"/>
  </r>
  <r>
    <x v="105"/>
    <n v="0.1008228084732767"/>
    <n v="4.8961060803508075E-4"/>
    <n v="0.19952526995552189"/>
    <n v="4.5769216420746446E-3"/>
    <n v="1.04343894782858E-2"/>
    <n v="1.206441316922246E-2"/>
    <n v="3.565051669852987E-3"/>
    <n v="9.8217351697616362E-2"/>
    <n v="0.4296958166938859"/>
    <n v="0.16588186689844686"/>
  </r>
  <r>
    <x v="106"/>
    <n v="9.4907191329970511E-2"/>
    <n v="4.0972879975454139E-4"/>
    <n v="0.187106175231643"/>
    <n v="3.7175763413391772E-3"/>
    <n v="9.1429961317671671E-3"/>
    <n v="1.1444457867850991E-2"/>
    <n v="2.7040891549978772E-3"/>
    <n v="8.5866783531237445E-2"/>
    <n v="0.3952989983885607"/>
    <n v="0.16240571780181182"/>
  </r>
  <r>
    <x v="107"/>
    <n v="0.1050301434535615"/>
    <n v="2.729592826860822E-4"/>
    <n v="0.1811280510859859"/>
    <n v="3.2311615723519729E-3"/>
    <n v="1.090869871330865E-2"/>
    <n v="9.2379903738762995E-3"/>
    <n v="2.535551424399189E-3"/>
    <n v="8.6738509494310223E-2"/>
    <n v="0.39908306540047983"/>
    <n v="0.15545082480725383"/>
  </r>
  <r>
    <x v="108"/>
    <n v="9.6228795748104445E-2"/>
    <n v="2.7867222968070728E-4"/>
    <n v="0.16212441599962371"/>
    <n v="1.7976937885915069E-3"/>
    <n v="1.0196635690812731E-2"/>
    <n v="8.8940610791821608E-3"/>
    <n v="2.0757087104069281E-3"/>
    <n v="8.0561388212927687E-2"/>
    <n v="0.36215737145932991"/>
    <n v="0.14730487414881535"/>
  </r>
  <r>
    <x v="109"/>
    <n v="0.10527967019586811"/>
    <n v="1.8786003648747459E-4"/>
    <n v="0.1428028572864479"/>
    <n v="2.2498471773472781E-3"/>
    <n v="9.2598581001128843E-3"/>
    <n v="9.2727103876145411E-3"/>
    <n v="1.7842884458278551E-3"/>
    <n v="7.4796448995054998E-2"/>
    <n v="0.34563354062476098"/>
    <n v="0.14743377338863672"/>
  </r>
  <r>
    <x v="110"/>
    <n v="0.1013129360634473"/>
    <n v="5.3149731585795342E-4"/>
    <n v="0.15599263958769199"/>
    <n v="4.1522803381149253E-3"/>
    <n v="9.2711617258801633E-3"/>
    <n v="7.6255707093598581E-3"/>
    <n v="2.8820029851419952E-3"/>
    <n v="8.3952139175070217E-2"/>
    <n v="0.36572022790056447"/>
    <n v="0.16055281135561919"/>
  </r>
  <r>
    <x v="111"/>
    <n v="9.4138402935963053E-2"/>
    <n v="5.8636567836752734E-4"/>
    <n v="0.17896637646737271"/>
    <n v="4.8713170826508341E-3"/>
    <n v="9.0598020517773242E-3"/>
    <n v="7.8083980750416086E-3"/>
    <n v="3.0200890048542612E-3"/>
    <n v="9.2579495532281175E-2"/>
    <n v="0.3910302468283085"/>
    <n v="0.17525802775516242"/>
  </r>
  <r>
    <x v="112"/>
    <n v="9.9124803199231351E-2"/>
    <n v="7.0281785659041243E-4"/>
    <n v="0.1862748826852472"/>
    <n v="4.5355792487483167E-3"/>
    <n v="9.0517429047348007E-3"/>
    <n v="7.253612632682537E-3"/>
    <n v="3.7803163412309208E-3"/>
    <n v="0.10446271380794586"/>
    <n v="0.4151864686764114"/>
    <n v="0.18942894452083056"/>
  </r>
  <r>
    <x v="113"/>
    <n v="9.3923177757654491E-2"/>
    <n v="5.7938068916812491E-4"/>
    <n v="0.189289029108658"/>
    <n v="5.3458225258032318E-3"/>
    <n v="9.8793633083898783E-3"/>
    <n v="7.2987670637175012E-3"/>
    <n v="4.0089820455247406E-3"/>
    <n v="0.1023648616267836"/>
    <n v="0.41268938412569961"/>
    <n v="0.21359572502462038"/>
  </r>
  <r>
    <x v="114"/>
    <n v="0.1029320356571211"/>
    <n v="8.2137818986437118E-4"/>
    <n v="0.18990133744650181"/>
    <n v="4.6787641802925172E-3"/>
    <n v="1.1201390864806759E-2"/>
    <n v="6.9343143592826059E-3"/>
    <n v="4.1560252382220591E-3"/>
    <n v="0.10348159717429262"/>
    <n v="0.42410684311038382"/>
    <n v="0.20931656877310797"/>
  </r>
  <r>
    <x v="115"/>
    <n v="9.8859523734167301E-2"/>
    <n v="7.6733449807467693E-4"/>
    <n v="0.1736853764416024"/>
    <n v="2.468775766596596E-3"/>
    <n v="1.119871316288806E-2"/>
    <n v="7.0107164391025123E-3"/>
    <n v="2.2645961207804701E-3"/>
    <n v="9.246670009840724E-2"/>
    <n v="0.38872173626161921"/>
    <n v="0.1951983458620011"/>
  </r>
  <r>
    <x v="116"/>
    <n v="0.10439463343868691"/>
    <n v="6.7836964769940188E-4"/>
    <n v="0.15469943535601971"/>
    <n v="3.1811108548660469E-3"/>
    <n v="1.103809512308369E-2"/>
    <n v="7.3405973606305696E-3"/>
    <n v="2.4090329437424988E-3"/>
    <n v="8.579549613503934E-2"/>
    <n v="0.36953677085976822"/>
    <n v="0.20028842279068873"/>
  </r>
  <r>
    <x v="117"/>
    <n v="9.8473033146890737E-2"/>
    <n v="4.2294675795231392E-4"/>
    <n v="0.16548437885330761"/>
    <n v="4.7507950246550449E-3"/>
    <n v="9.8706380890486133E-3"/>
    <n v="7.1704647732222637E-3"/>
    <n v="3.400113999078505E-3"/>
    <n v="8.9980092249620003E-2"/>
    <n v="0.37955246289377509"/>
    <n v="0.19487507786126346"/>
  </r>
  <r>
    <x v="118"/>
    <n v="0.1063220511836486"/>
    <n v="6.1042187703407448E-4"/>
    <n v="0.18674569976804309"/>
    <n v="4.714393654063064E-3"/>
    <n v="9.9054172447082898E-3"/>
    <n v="7.1680510711651848E-3"/>
    <n v="3.423008330599271E-3"/>
    <n v="9.6915063179738803E-2"/>
    <n v="0.41580410630900039"/>
    <n v="0.20502639164917949"/>
  </r>
  <r>
    <x v="119"/>
    <n v="0.1151994875737152"/>
    <n v="7.5519983831400146E-4"/>
    <n v="0.19450693804397609"/>
    <n v="4.5376070397202964E-3"/>
    <n v="1.2723796457265461E-2"/>
    <n v="7.0946875626914383E-3"/>
    <n v="4.1333150893327602E-3"/>
    <n v="0.1089281141532496"/>
    <n v="0.44787914575826482"/>
    <n v="0.2219512395989047"/>
  </r>
  <r>
    <x v="120"/>
    <n v="0.13014206664833899"/>
    <n v="7.4749566936285045E-4"/>
    <n v="0.20235810127652121"/>
    <n v="4.646452136257976E-3"/>
    <n v="1.53867530272047E-2"/>
    <n v="7.1349271362928669E-3"/>
    <n v="4.1370452546912817E-3"/>
    <n v="0.10987061988151048"/>
    <n v="0.4744234610301804"/>
    <n v="0.22970537181800385"/>
  </r>
  <r>
    <x v="121"/>
    <n v="0.1200220213087268"/>
    <n v="5.5735252590002069E-4"/>
    <n v="0.21808118858857181"/>
    <n v="3.3709302639869012E-3"/>
    <n v="1.649610061349284E-2"/>
    <n v="6.6596516296928039E-3"/>
    <n v="3.4820497360400029E-3"/>
    <n v="0.11368868021357043"/>
    <n v="0.48235797487998155"/>
    <n v="0.22320237550601099"/>
  </r>
  <r>
    <x v="122"/>
    <n v="9.5050539462211509E-2"/>
    <n v="5.2198321568144054E-4"/>
    <n v="0.18765587984879131"/>
    <n v="2.1647907249090462E-3"/>
    <n v="1.168829427658816E-2"/>
    <n v="6.4601102128447867E-3"/>
    <n v="2.338826304151304E-3"/>
    <n v="9.6302122822853886E-2"/>
    <n v="0.40218254686803145"/>
    <n v="0.2074122725009728"/>
  </r>
  <r>
    <x v="123"/>
    <n v="0.1017602421726045"/>
    <n v="5.2741020237226301E-4"/>
    <n v="0.18044170604590701"/>
    <n v="3.3437846024061929E-3"/>
    <n v="1.104753533453696E-2"/>
    <n v="6.321590977364646E-3"/>
    <n v="2.7347678867903351E-3"/>
    <n v="9.2662925059506906E-2"/>
    <n v="0.39883996228148877"/>
    <n v="0.20074575679512879"/>
  </r>
  <r>
    <x v="124"/>
    <n v="0.1134852359986014"/>
    <n v="5.6559690909330446E-4"/>
    <n v="0.18077478712153769"/>
    <n v="4.8523986339419128E-3"/>
    <n v="1.0214747594244801E-2"/>
    <n v="6.1636235091162804E-3"/>
    <n v="4.1969509216740102E-3"/>
    <n v="9.5592371017680977E-2"/>
    <n v="0.41584571170589035"/>
    <n v="0.20053616001539246"/>
  </r>
  <r>
    <x v="125"/>
    <n v="0.14671297382897289"/>
    <n v="5.7063169959960995E-4"/>
    <n v="0.1968321046460107"/>
    <n v="5.1730220945274746E-3"/>
    <n v="1.215553472266862E-2"/>
    <n v="6.294680767878663E-3"/>
    <n v="4.7633868503768797E-3"/>
    <n v="0.10621208015235001"/>
    <n v="0.4787144147623848"/>
    <n v="0.20257830953661171"/>
  </r>
  <r>
    <x v="126"/>
    <n v="0.13060176489538899"/>
    <n v="5.4275235522711429E-4"/>
    <n v="0.20487912136467551"/>
    <n v="5.0824746443148012E-3"/>
    <n v="1.0726909080545299E-2"/>
    <n v="6.5860646532555746E-3"/>
    <n v="4.7227804408655058E-3"/>
    <n v="0.11245925053347072"/>
    <n v="0.47560111796774351"/>
    <n v="0.21190135657193754"/>
  </r>
  <r>
    <x v="127"/>
    <n v="0.12245917727607571"/>
    <n v="8.5274706646190515E-4"/>
    <n v="0.22595676014771501"/>
    <n v="5.8802894060113074E-3"/>
    <n v="9.4834015985232039E-3"/>
    <n v="6.3613577883902964E-3"/>
    <n v="4.7381718110226711E-3"/>
    <n v="0.11205360457582375"/>
    <n v="0.48778550967002382"/>
    <n v="0.2285172152927393"/>
  </r>
  <r>
    <x v="128"/>
    <n v="0.13082911044077919"/>
    <n v="6.9512040591488409E-4"/>
    <n v="0.2256612752473692"/>
    <n v="5.0477332375789474E-3"/>
    <n v="1.1295700612246121E-2"/>
    <n v="6.2342420311948766E-3"/>
    <n v="4.9006573020618609E-3"/>
    <n v="0.11563545899072114"/>
    <n v="0.50029929826786623"/>
    <n v="0.22479464948622346"/>
  </r>
  <r>
    <x v="129"/>
    <n v="0.12468101033291271"/>
    <n v="8.0142729854023069E-4"/>
    <n v="0.19690476954466399"/>
    <n v="2.8695951792490101E-3"/>
    <n v="9.3014254652339177E-3"/>
    <n v="5.9002313726142291E-3"/>
    <n v="3.4124054013382251E-3"/>
    <n v="0.10353954661589893"/>
    <n v="0.44741041121045128"/>
    <n v="0.22452341446167368"/>
  </r>
  <r>
    <x v="130"/>
    <n v="0.1372315161471182"/>
    <n v="7.018271425932416E-4"/>
    <n v="0.1742183055677444"/>
    <n v="3.3470830829681708E-3"/>
    <n v="1.223840888140385E-2"/>
    <n v="6.3473226779900988E-3"/>
    <n v="2.3978709238291879E-3"/>
    <n v="0.10342583956787932"/>
    <n v="0.43990817399152649"/>
    <n v="0.22253831387683498"/>
  </r>
  <r>
    <x v="131"/>
    <n v="0.1308641618222609"/>
    <n v="7.9675147792814373E-4"/>
    <n v="0.1881716935971168"/>
    <n v="5.379680305114847E-3"/>
    <n v="1.25078703552568E-2"/>
    <n v="6.036675417562358E-3"/>
    <n v="4.3352806145243424E-3"/>
    <n v="0.10173991641661045"/>
    <n v="0.44983203000637462"/>
    <n v="0.2277458949800166"/>
  </r>
  <r>
    <x v="132"/>
    <n v="0.1255219758261461"/>
    <n v="9.4641549262563759E-4"/>
    <n v="0.20087242505460609"/>
    <n v="5.9288549042126699E-3"/>
    <n v="1.130921471885245E-2"/>
    <n v="6.0781665254410547E-3"/>
    <n v="5.0782239309851559E-3"/>
    <n v="0.11013145536079011"/>
    <n v="0.46586673181365934"/>
    <n v="0.23118530025099149"/>
  </r>
  <r>
    <x v="133"/>
    <n v="0.12776355926816491"/>
    <n v="8.1042319048436375E-4"/>
    <n v="0.21338936615210241"/>
    <n v="5.8736169515655606E-3"/>
    <n v="1.0650780647883719E-2"/>
    <n v="6.1817924521862704E-3"/>
    <n v="4.7133942172023699E-3"/>
    <n v="0.1183133776854754"/>
    <n v="0.48769631056506496"/>
    <n v="0.23887102645082675"/>
  </r>
  <r>
    <x v="134"/>
    <n v="0.12368717780051081"/>
    <n v="9.6590639968445642E-4"/>
    <n v="0.22847811127355469"/>
    <n v="6.3340561592870621E-3"/>
    <n v="1.103693903121912E-2"/>
    <n v="5.9828254016874418E-3"/>
    <n v="4.9033210134926909E-3"/>
    <n v="0.11787787408740269"/>
    <n v="0.49926621116683889"/>
    <n v="0.26201492655980829"/>
  </r>
  <r>
    <x v="135"/>
    <n v="0.13543637099420119"/>
    <n v="1.173647276118939E-3"/>
    <n v="0.2317392865284342"/>
    <n v="6.1562288574689488E-3"/>
    <n v="1.4711264579224311E-2"/>
    <n v="5.9159436788275479E-3"/>
    <n v="4.7388412546920788E-3"/>
    <n v="0.12348396403548806"/>
    <n v="0.52335554720445532"/>
    <n v="0.25210720730270969"/>
  </r>
  <r>
    <x v="136"/>
    <n v="0.12944774498541389"/>
    <n v="8.7820012537824185E-4"/>
    <n v="0.19934213545760579"/>
    <n v="3.522493398751091E-3"/>
    <n v="1.327138042587247E-2"/>
    <n v="5.6403452270040568E-3"/>
    <n v="3.4312246927103748E-3"/>
    <n v="0.10987201504114069"/>
    <n v="0.46540553935387663"/>
    <n v="0.24378163995703725"/>
  </r>
  <r>
    <x v="137"/>
    <n v="0.143457946282363"/>
    <n v="8.7251719553468291E-4"/>
    <n v="0.19345037179013291"/>
    <n v="4.1641363790238112E-3"/>
    <n v="1.3328712355118909E-2"/>
    <n v="5.7738876010401336E-3"/>
    <n v="2.5812677136040998E-3"/>
    <n v="0.10983489447405242"/>
    <n v="0.47346373379086998"/>
    <n v="0.24032106231147471"/>
  </r>
  <r>
    <x v="138"/>
    <n v="0.13508937724208009"/>
    <n v="6.3300700665020501E-4"/>
    <n v="0.19738633066064171"/>
    <n v="6.1374811523218931E-3"/>
    <n v="1.275055144358847E-2"/>
    <n v="5.5851893886265163E-3"/>
    <n v="4.0231616148962319E-3"/>
    <n v="0.10296640937984242"/>
    <n v="0.46457150788864748"/>
    <n v="0.22807587960274783"/>
  </r>
  <r>
    <x v="139"/>
    <n v="0.13068288936088179"/>
    <n v="8.778135149917158E-4"/>
    <n v="0.20940276838110339"/>
    <n v="6.3804772492009523E-3"/>
    <n v="1.2574474028280399E-2"/>
    <n v="5.8873525883567507E-3"/>
    <n v="4.50376730564444E-3"/>
    <n v="0.11647883388256475"/>
    <n v="0.48678837631102417"/>
    <n v="0.23599545748150255"/>
  </r>
  <r>
    <x v="140"/>
    <n v="0.13761365868153169"/>
    <n v="6.6030053348686976E-4"/>
    <n v="0.23338743818393551"/>
    <n v="7.110207270656547E-3"/>
    <n v="1.446932578095354E-2"/>
    <n v="5.9650947281649751E-3"/>
    <n v="5.0467008678128878E-3"/>
    <n v="0.1281053983277165"/>
    <n v="0.53235812437425856"/>
    <n v="0.24745987598715283"/>
  </r>
  <r>
    <x v="141"/>
    <n v="0.1322357409411325"/>
    <n v="8.1274196658020581E-4"/>
    <n v="0.25640481381592167"/>
    <n v="6.7598121261126442E-3"/>
    <n v="1.2351727931930319E-2"/>
    <n v="5.9266541726496107E-3"/>
    <n v="4.8546834171388827E-3"/>
    <n v="0.12854923065709495"/>
    <n v="0.54789540502856082"/>
    <n v="0.25533367780751687"/>
  </r>
  <r>
    <x v="142"/>
    <n v="0.14280029013322931"/>
    <n v="1.5634989590284311E-3"/>
    <n v="0.259295650217303"/>
    <n v="6.133128714082085E-3"/>
    <n v="1.536914569917109E-2"/>
    <n v="5.918582529885523E-3"/>
    <n v="5.3949389593670304E-3"/>
    <n v="0.1294322181948423"/>
    <n v="0.56590745340690873"/>
    <n v="0.25058017921810821"/>
  </r>
  <r>
    <x v="143"/>
    <n v="0.13056666176352741"/>
    <n v="1.2393611976134391E-3"/>
    <n v="0.21520585003641421"/>
    <n v="3.3514211975687589E-3"/>
    <n v="1.6171608403352071E-2"/>
    <n v="5.6417327540211563E-3"/>
    <n v="3.3379394588898752E-3"/>
    <n v="0.11299168471754512"/>
    <n v="0.48850625952893206"/>
    <n v="0.23757820521917949"/>
  </r>
  <r>
    <x v="144"/>
    <n v="0.14884478153580749"/>
    <n v="1.004124336774372E-3"/>
    <n v="0.18776118473359629"/>
    <n v="4.6403862573365486E-3"/>
    <n v="1.4650324931454061E-2"/>
    <n v="5.6444986839652312E-3"/>
    <n v="2.8896903863523862E-3"/>
    <n v="0.10514134100072481"/>
    <n v="0.47057633186601122"/>
    <n v="0.24136626337900122"/>
  </r>
  <r>
    <x v="145"/>
    <n v="0.14221524029880711"/>
    <n v="6.9148153818960906E-3"/>
    <n v="0.1972523585980076"/>
    <n v="6.6062100056740129E-3"/>
    <n v="1.50215493747493E-2"/>
    <n v="5.7428063258260324E-3"/>
    <n v="4.5415998961277322E-3"/>
    <n v="0.10648827210526191"/>
    <n v="0.48478285198634979"/>
    <n v="0.22054952192221988"/>
  </r>
  <r>
    <x v="146"/>
    <n v="0.13693581980821221"/>
    <n v="6.9545481739939708E-3"/>
    <n v="0.20852376176537851"/>
    <n v="6.8249399278584441E-3"/>
    <n v="1.3636577326408741E-2"/>
    <n v="5.7604259935779721E-3"/>
    <n v="5.1162792572412279E-3"/>
    <n v="0.11912872849702338"/>
    <n v="0.5028810807496944"/>
    <n v="0.22645635089223579"/>
  </r>
  <r>
    <x v="147"/>
    <n v="0.14183165411677931"/>
    <n v="7.6218381361373407E-3"/>
    <n v="0.2407299389603158"/>
    <n v="7.3301815323966978E-3"/>
    <n v="1.503068018494993E-2"/>
    <n v="5.9543824880048113E-3"/>
    <n v="5.2301703801735091E-3"/>
    <n v="0.12353828575804082"/>
    <n v="0.54726713155679818"/>
    <n v="0.24554402718660387"/>
  </r>
  <r>
    <x v="148"/>
    <n v="0.14151899239479759"/>
    <n v="8.1368314332330473E-3"/>
    <n v="0.25197455226983961"/>
    <n v="8.3545159832813017E-3"/>
    <n v="1.571585551976051E-2"/>
    <n v="5.84367759113624E-3"/>
    <n v="4.9414396199250407E-3"/>
    <n v="0.12320851004965555"/>
    <n v="0.55969437486162887"/>
    <n v="0.24817929924756529"/>
  </r>
  <r>
    <x v="149"/>
    <n v="0.15258352176388121"/>
    <n v="8.5237526680031015E-3"/>
    <n v="0.25648840627364933"/>
    <n v="8.5418794141239041E-3"/>
    <n v="1.7909987425187061E-2"/>
    <n v="5.9582543159490209E-3"/>
    <n v="5.833700314576514E-3"/>
    <n v="0.13002709495155873"/>
    <n v="0.5858665971269289"/>
    <n v="0.24172836114623675"/>
  </r>
  <r>
    <x v="150"/>
    <n v="0.13990399808676021"/>
    <n v="8.3307334580089605E-3"/>
    <n v="0.22030241372305989"/>
    <n v="5.2113369146319418E-3"/>
    <n v="1.8373420582596511E-2"/>
    <n v="5.6487088779236467E-3"/>
    <n v="3.5106612019672528E-3"/>
    <n v="0.11323668085379057"/>
    <n v="0.51451795369873898"/>
    <n v="0.22934122990568961"/>
  </r>
  <r>
    <x v="151"/>
    <n v="0.15269398008498489"/>
    <n v="7.944960766507865E-3"/>
    <n v="0.20855693882530721"/>
    <n v="4.887113134076867E-3"/>
    <n v="1.771934104031626E-2"/>
    <n v="5.9605954704118492E-3"/>
    <n v="2.9337339684760311E-3"/>
    <n v="0.11369622228267751"/>
    <n v="0.51439288557275842"/>
    <n v="0.22109019160232962"/>
  </r>
  <r>
    <x v="152"/>
    <m/>
    <m/>
    <m/>
    <m/>
    <m/>
    <m/>
    <m/>
    <m/>
    <m/>
    <m/>
  </r>
  <r>
    <x v="152"/>
    <m/>
    <m/>
    <m/>
    <m/>
    <m/>
    <m/>
    <m/>
    <m/>
    <m/>
    <m/>
  </r>
  <r>
    <x v="152"/>
    <m/>
    <m/>
    <m/>
    <m/>
    <m/>
    <m/>
    <m/>
    <m/>
    <m/>
    <m/>
  </r>
  <r>
    <x v="152"/>
    <m/>
    <m/>
    <m/>
    <m/>
    <m/>
    <m/>
    <m/>
    <m/>
    <m/>
    <m/>
  </r>
  <r>
    <x v="152"/>
    <m/>
    <m/>
    <m/>
    <m/>
    <m/>
    <m/>
    <m/>
    <m/>
    <m/>
    <m/>
  </r>
  <r>
    <x v="152"/>
    <m/>
    <m/>
    <m/>
    <m/>
    <m/>
    <m/>
    <m/>
    <m/>
    <m/>
    <m/>
  </r>
  <r>
    <x v="152"/>
    <m/>
    <m/>
    <m/>
    <m/>
    <m/>
    <m/>
    <m/>
    <m/>
    <m/>
    <m/>
  </r>
  <r>
    <x v="152"/>
    <m/>
    <m/>
    <m/>
    <m/>
    <m/>
    <m/>
    <m/>
    <m/>
    <m/>
    <m/>
  </r>
  <r>
    <x v="152"/>
    <m/>
    <m/>
    <m/>
    <m/>
    <m/>
    <m/>
    <m/>
    <m/>
    <m/>
    <m/>
  </r>
  <r>
    <x v="152"/>
    <m/>
    <m/>
    <m/>
    <m/>
    <m/>
    <m/>
    <m/>
    <m/>
    <m/>
    <m/>
  </r>
  <r>
    <x v="152"/>
    <m/>
    <m/>
    <m/>
    <m/>
    <m/>
    <m/>
    <m/>
    <m/>
    <m/>
    <m/>
  </r>
  <r>
    <x v="152"/>
    <m/>
    <m/>
    <m/>
    <m/>
    <m/>
    <m/>
    <m/>
    <m/>
    <m/>
    <m/>
  </r>
  <r>
    <x v="152"/>
    <m/>
    <m/>
    <m/>
    <m/>
    <m/>
    <m/>
    <m/>
    <m/>
    <m/>
    <m/>
  </r>
  <r>
    <x v="152"/>
    <m/>
    <m/>
    <m/>
    <m/>
    <m/>
    <m/>
    <m/>
    <m/>
    <m/>
    <m/>
  </r>
  <r>
    <x v="152"/>
    <m/>
    <m/>
    <m/>
    <m/>
    <m/>
    <m/>
    <m/>
    <m/>
    <m/>
    <m/>
  </r>
  <r>
    <x v="152"/>
    <m/>
    <m/>
    <m/>
    <m/>
    <m/>
    <m/>
    <m/>
    <m/>
    <m/>
    <m/>
  </r>
  <r>
    <x v="152"/>
    <m/>
    <m/>
    <m/>
    <m/>
    <m/>
    <m/>
    <m/>
    <m/>
    <m/>
    <m/>
  </r>
  <r>
    <x v="152"/>
    <m/>
    <m/>
    <m/>
    <m/>
    <m/>
    <m/>
    <m/>
    <m/>
    <m/>
    <m/>
  </r>
  <r>
    <x v="152"/>
    <m/>
    <m/>
    <m/>
    <m/>
    <m/>
    <m/>
    <m/>
    <m/>
    <m/>
    <m/>
  </r>
  <r>
    <x v="152"/>
    <m/>
    <m/>
    <m/>
    <m/>
    <m/>
    <m/>
    <m/>
    <m/>
    <m/>
    <m/>
  </r>
  <r>
    <x v="152"/>
    <m/>
    <m/>
    <m/>
    <m/>
    <m/>
    <m/>
    <m/>
    <m/>
    <m/>
    <m/>
  </r>
  <r>
    <x v="152"/>
    <m/>
    <m/>
    <m/>
    <m/>
    <m/>
    <m/>
    <m/>
    <m/>
    <m/>
    <m/>
  </r>
  <r>
    <x v="152"/>
    <m/>
    <m/>
    <m/>
    <m/>
    <m/>
    <m/>
    <m/>
    <m/>
    <m/>
    <m/>
  </r>
  <r>
    <x v="152"/>
    <m/>
    <m/>
    <m/>
    <m/>
    <m/>
    <m/>
    <m/>
    <m/>
    <m/>
    <m/>
  </r>
  <r>
    <x v="152"/>
    <m/>
    <m/>
    <m/>
    <m/>
    <m/>
    <m/>
    <m/>
    <m/>
    <m/>
    <m/>
  </r>
  <r>
    <x v="152"/>
    <m/>
    <m/>
    <m/>
    <m/>
    <m/>
    <m/>
    <m/>
    <m/>
    <m/>
    <m/>
  </r>
  <r>
    <x v="152"/>
    <m/>
    <m/>
    <m/>
    <m/>
    <m/>
    <m/>
    <m/>
    <m/>
    <m/>
    <m/>
  </r>
  <r>
    <x v="152"/>
    <m/>
    <m/>
    <m/>
    <m/>
    <m/>
    <m/>
    <m/>
    <m/>
    <m/>
    <m/>
  </r>
  <r>
    <x v="152"/>
    <m/>
    <m/>
    <m/>
    <m/>
    <m/>
    <m/>
    <m/>
    <m/>
    <m/>
    <m/>
  </r>
  <r>
    <x v="152"/>
    <m/>
    <m/>
    <m/>
    <m/>
    <m/>
    <m/>
    <m/>
    <m/>
    <m/>
    <m/>
  </r>
  <r>
    <x v="152"/>
    <m/>
    <m/>
    <m/>
    <m/>
    <m/>
    <m/>
    <m/>
    <m/>
    <m/>
    <m/>
  </r>
  <r>
    <x v="152"/>
    <m/>
    <m/>
    <m/>
    <m/>
    <m/>
    <m/>
    <m/>
    <m/>
    <m/>
    <m/>
  </r>
  <r>
    <x v="152"/>
    <m/>
    <m/>
    <m/>
    <m/>
    <m/>
    <m/>
    <m/>
    <m/>
    <m/>
    <m/>
  </r>
  <r>
    <x v="152"/>
    <m/>
    <m/>
    <m/>
    <m/>
    <m/>
    <m/>
    <m/>
    <m/>
    <m/>
    <m/>
  </r>
  <r>
    <x v="152"/>
    <m/>
    <m/>
    <m/>
    <m/>
    <m/>
    <m/>
    <m/>
    <m/>
    <m/>
    <m/>
  </r>
  <r>
    <x v="152"/>
    <m/>
    <m/>
    <m/>
    <m/>
    <m/>
    <m/>
    <m/>
    <m/>
    <m/>
    <m/>
  </r>
  <r>
    <x v="152"/>
    <m/>
    <m/>
    <m/>
    <m/>
    <m/>
    <m/>
    <m/>
    <m/>
    <m/>
    <m/>
  </r>
  <r>
    <x v="152"/>
    <m/>
    <m/>
    <m/>
    <m/>
    <m/>
    <m/>
    <m/>
    <m/>
    <m/>
    <m/>
  </r>
  <r>
    <x v="152"/>
    <m/>
    <m/>
    <m/>
    <m/>
    <m/>
    <m/>
    <m/>
    <m/>
    <m/>
    <m/>
  </r>
  <r>
    <x v="152"/>
    <m/>
    <m/>
    <m/>
    <m/>
    <m/>
    <m/>
    <m/>
    <m/>
    <m/>
    <m/>
  </r>
  <r>
    <x v="152"/>
    <m/>
    <m/>
    <m/>
    <m/>
    <m/>
    <m/>
    <m/>
    <m/>
    <m/>
    <m/>
  </r>
  <r>
    <x v="152"/>
    <m/>
    <m/>
    <m/>
    <m/>
    <m/>
    <m/>
    <m/>
    <m/>
    <m/>
    <m/>
  </r>
  <r>
    <x v="152"/>
    <m/>
    <m/>
    <m/>
    <m/>
    <m/>
    <m/>
    <m/>
    <m/>
    <m/>
    <m/>
  </r>
  <r>
    <x v="152"/>
    <m/>
    <m/>
    <m/>
    <m/>
    <m/>
    <m/>
    <m/>
    <m/>
    <m/>
    <m/>
  </r>
  <r>
    <x v="152"/>
    <m/>
    <m/>
    <m/>
    <m/>
    <m/>
    <m/>
    <m/>
    <m/>
    <m/>
    <m/>
  </r>
  <r>
    <x v="152"/>
    <m/>
    <m/>
    <m/>
    <m/>
    <m/>
    <m/>
    <m/>
    <m/>
    <m/>
    <m/>
  </r>
  <r>
    <x v="152"/>
    <m/>
    <m/>
    <m/>
    <m/>
    <m/>
    <m/>
    <m/>
    <m/>
    <m/>
    <m/>
  </r>
  <r>
    <x v="152"/>
    <m/>
    <m/>
    <m/>
    <m/>
    <m/>
    <m/>
    <m/>
    <m/>
    <m/>
    <m/>
  </r>
  <r>
    <x v="152"/>
    <m/>
    <m/>
    <m/>
    <m/>
    <m/>
    <m/>
    <m/>
    <m/>
    <m/>
    <m/>
  </r>
  <r>
    <x v="152"/>
    <m/>
    <m/>
    <m/>
    <m/>
    <m/>
    <m/>
    <m/>
    <m/>
    <m/>
    <m/>
  </r>
  <r>
    <x v="152"/>
    <m/>
    <m/>
    <m/>
    <m/>
    <m/>
    <m/>
    <m/>
    <m/>
    <m/>
    <m/>
  </r>
  <r>
    <x v="152"/>
    <m/>
    <m/>
    <m/>
    <m/>
    <m/>
    <m/>
    <m/>
    <m/>
    <m/>
    <m/>
  </r>
  <r>
    <x v="152"/>
    <m/>
    <m/>
    <m/>
    <m/>
    <m/>
    <m/>
    <m/>
    <m/>
    <m/>
    <m/>
  </r>
  <r>
    <x v="152"/>
    <m/>
    <m/>
    <m/>
    <m/>
    <m/>
    <m/>
    <m/>
    <m/>
    <m/>
    <m/>
  </r>
  <r>
    <x v="152"/>
    <m/>
    <m/>
    <m/>
    <m/>
    <m/>
    <m/>
    <m/>
    <m/>
    <m/>
    <m/>
  </r>
  <r>
    <x v="152"/>
    <m/>
    <m/>
    <m/>
    <m/>
    <m/>
    <m/>
    <m/>
    <m/>
    <m/>
    <m/>
  </r>
  <r>
    <x v="152"/>
    <m/>
    <m/>
    <m/>
    <m/>
    <m/>
    <m/>
    <m/>
    <m/>
    <m/>
    <m/>
  </r>
  <r>
    <x v="152"/>
    <m/>
    <m/>
    <m/>
    <m/>
    <m/>
    <m/>
    <m/>
    <m/>
    <m/>
    <m/>
  </r>
  <r>
    <x v="152"/>
    <m/>
    <m/>
    <m/>
    <m/>
    <m/>
    <m/>
    <m/>
    <m/>
    <m/>
    <m/>
  </r>
  <r>
    <x v="152"/>
    <m/>
    <m/>
    <m/>
    <m/>
    <m/>
    <m/>
    <m/>
    <m/>
    <m/>
    <m/>
  </r>
  <r>
    <x v="152"/>
    <m/>
    <m/>
    <m/>
    <m/>
    <m/>
    <m/>
    <m/>
    <m/>
    <m/>
    <m/>
  </r>
  <r>
    <x v="152"/>
    <m/>
    <m/>
    <m/>
    <m/>
    <m/>
    <m/>
    <m/>
    <m/>
    <m/>
    <m/>
  </r>
  <r>
    <x v="152"/>
    <m/>
    <m/>
    <m/>
    <m/>
    <m/>
    <m/>
    <m/>
    <m/>
    <m/>
    <m/>
  </r>
  <r>
    <x v="152"/>
    <m/>
    <m/>
    <m/>
    <m/>
    <m/>
    <m/>
    <m/>
    <m/>
    <m/>
    <m/>
  </r>
  <r>
    <x v="152"/>
    <m/>
    <m/>
    <m/>
    <m/>
    <m/>
    <m/>
    <m/>
    <m/>
    <m/>
    <m/>
  </r>
  <r>
    <x v="152"/>
    <m/>
    <m/>
    <m/>
    <m/>
    <m/>
    <m/>
    <m/>
    <m/>
    <m/>
    <m/>
  </r>
  <r>
    <x v="152"/>
    <m/>
    <m/>
    <m/>
    <m/>
    <m/>
    <m/>
    <m/>
    <m/>
    <m/>
    <m/>
  </r>
  <r>
    <x v="152"/>
    <m/>
    <m/>
    <m/>
    <m/>
    <m/>
    <m/>
    <m/>
    <m/>
    <m/>
    <m/>
  </r>
  <r>
    <x v="152"/>
    <m/>
    <m/>
    <m/>
    <m/>
    <m/>
    <m/>
    <m/>
    <m/>
    <m/>
    <m/>
  </r>
  <r>
    <x v="152"/>
    <m/>
    <m/>
    <m/>
    <m/>
    <m/>
    <m/>
    <m/>
    <m/>
    <m/>
    <m/>
  </r>
  <r>
    <x v="152"/>
    <m/>
    <m/>
    <m/>
    <m/>
    <m/>
    <m/>
    <m/>
    <m/>
    <m/>
    <m/>
  </r>
  <r>
    <x v="152"/>
    <m/>
    <m/>
    <m/>
    <m/>
    <m/>
    <m/>
    <m/>
    <m/>
    <m/>
    <m/>
  </r>
  <r>
    <x v="152"/>
    <m/>
    <m/>
    <m/>
    <m/>
    <m/>
    <m/>
    <m/>
    <m/>
    <m/>
    <m/>
  </r>
  <r>
    <x v="152"/>
    <m/>
    <m/>
    <m/>
    <m/>
    <m/>
    <m/>
    <m/>
    <m/>
    <m/>
    <m/>
  </r>
  <r>
    <x v="152"/>
    <m/>
    <m/>
    <m/>
    <m/>
    <m/>
    <m/>
    <m/>
    <m/>
    <m/>
    <m/>
  </r>
  <r>
    <x v="152"/>
    <m/>
    <m/>
    <m/>
    <m/>
    <m/>
    <m/>
    <m/>
    <m/>
    <m/>
    <m/>
  </r>
  <r>
    <x v="152"/>
    <m/>
    <m/>
    <m/>
    <m/>
    <m/>
    <m/>
    <m/>
    <m/>
    <m/>
    <m/>
  </r>
  <r>
    <x v="152"/>
    <m/>
    <m/>
    <m/>
    <m/>
    <m/>
    <m/>
    <m/>
    <m/>
    <m/>
    <m/>
  </r>
  <r>
    <x v="152"/>
    <m/>
    <m/>
    <m/>
    <m/>
    <m/>
    <m/>
    <m/>
    <m/>
    <m/>
    <m/>
  </r>
  <r>
    <x v="152"/>
    <m/>
    <m/>
    <m/>
    <m/>
    <m/>
    <m/>
    <m/>
    <m/>
    <m/>
    <m/>
  </r>
  <r>
    <x v="152"/>
    <m/>
    <m/>
    <m/>
    <m/>
    <m/>
    <m/>
    <m/>
    <m/>
    <m/>
    <m/>
  </r>
  <r>
    <x v="152"/>
    <m/>
    <m/>
    <m/>
    <m/>
    <m/>
    <m/>
    <m/>
    <m/>
    <m/>
    <m/>
  </r>
  <r>
    <x v="152"/>
    <m/>
    <m/>
    <m/>
    <m/>
    <m/>
    <m/>
    <m/>
    <m/>
    <m/>
    <m/>
  </r>
  <r>
    <x v="152"/>
    <m/>
    <m/>
    <m/>
    <m/>
    <m/>
    <m/>
    <m/>
    <m/>
    <m/>
    <m/>
  </r>
  <r>
    <x v="152"/>
    <m/>
    <m/>
    <m/>
    <m/>
    <m/>
    <m/>
    <m/>
    <m/>
    <m/>
    <m/>
  </r>
  <r>
    <x v="152"/>
    <m/>
    <m/>
    <m/>
    <m/>
    <m/>
    <m/>
    <m/>
    <m/>
    <m/>
    <m/>
  </r>
  <r>
    <x v="152"/>
    <m/>
    <m/>
    <m/>
    <m/>
    <m/>
    <m/>
    <m/>
    <m/>
    <m/>
    <m/>
  </r>
  <r>
    <x v="152"/>
    <m/>
    <m/>
    <m/>
    <m/>
    <m/>
    <m/>
    <m/>
    <m/>
    <m/>
    <m/>
  </r>
  <r>
    <x v="152"/>
    <m/>
    <m/>
    <m/>
    <m/>
    <m/>
    <m/>
    <m/>
    <m/>
    <m/>
    <m/>
  </r>
  <r>
    <x v="152"/>
    <m/>
    <m/>
    <m/>
    <m/>
    <m/>
    <m/>
    <m/>
    <m/>
    <m/>
    <m/>
  </r>
  <r>
    <x v="152"/>
    <m/>
    <m/>
    <m/>
    <m/>
    <m/>
    <m/>
    <m/>
    <m/>
    <m/>
    <m/>
  </r>
  <r>
    <x v="152"/>
    <m/>
    <m/>
    <m/>
    <m/>
    <m/>
    <m/>
    <m/>
    <m/>
    <m/>
    <m/>
  </r>
  <r>
    <x v="152"/>
    <m/>
    <m/>
    <m/>
    <m/>
    <m/>
    <m/>
    <m/>
    <m/>
    <m/>
    <m/>
  </r>
  <r>
    <x v="152"/>
    <m/>
    <m/>
    <m/>
    <m/>
    <m/>
    <m/>
    <m/>
    <m/>
    <m/>
    <m/>
  </r>
  <r>
    <x v="152"/>
    <m/>
    <m/>
    <m/>
    <m/>
    <m/>
    <m/>
    <m/>
    <m/>
    <m/>
    <m/>
  </r>
  <r>
    <x v="152"/>
    <m/>
    <m/>
    <m/>
    <m/>
    <m/>
    <m/>
    <m/>
    <m/>
    <m/>
    <m/>
  </r>
  <r>
    <x v="152"/>
    <m/>
    <m/>
    <m/>
    <m/>
    <m/>
    <m/>
    <m/>
    <m/>
    <m/>
    <m/>
  </r>
  <r>
    <x v="152"/>
    <m/>
    <m/>
    <m/>
    <m/>
    <m/>
    <m/>
    <m/>
    <m/>
    <m/>
    <m/>
  </r>
  <r>
    <x v="152"/>
    <m/>
    <m/>
    <m/>
    <m/>
    <m/>
    <m/>
    <m/>
    <m/>
    <m/>
    <m/>
  </r>
  <r>
    <x v="152"/>
    <m/>
    <m/>
    <m/>
    <m/>
    <m/>
    <m/>
    <m/>
    <m/>
    <m/>
    <m/>
  </r>
  <r>
    <x v="152"/>
    <m/>
    <m/>
    <m/>
    <m/>
    <m/>
    <m/>
    <m/>
    <m/>
    <m/>
    <m/>
  </r>
  <r>
    <x v="152"/>
    <m/>
    <m/>
    <m/>
    <m/>
    <m/>
    <m/>
    <m/>
    <m/>
    <m/>
    <m/>
  </r>
  <r>
    <x v="152"/>
    <m/>
    <m/>
    <m/>
    <m/>
    <m/>
    <m/>
    <m/>
    <m/>
    <m/>
    <m/>
  </r>
  <r>
    <x v="152"/>
    <m/>
    <m/>
    <m/>
    <m/>
    <m/>
    <m/>
    <m/>
    <m/>
    <m/>
    <m/>
  </r>
  <r>
    <x v="152"/>
    <m/>
    <m/>
    <m/>
    <m/>
    <m/>
    <m/>
    <m/>
    <m/>
    <m/>
    <m/>
  </r>
  <r>
    <x v="152"/>
    <m/>
    <m/>
    <m/>
    <m/>
    <m/>
    <m/>
    <m/>
    <m/>
    <m/>
    <m/>
  </r>
  <r>
    <x v="152"/>
    <m/>
    <m/>
    <m/>
    <m/>
    <m/>
    <m/>
    <m/>
    <m/>
    <m/>
    <m/>
  </r>
  <r>
    <x v="152"/>
    <m/>
    <m/>
    <m/>
    <m/>
    <m/>
    <m/>
    <m/>
    <m/>
    <m/>
    <m/>
  </r>
  <r>
    <x v="152"/>
    <m/>
    <m/>
    <m/>
    <m/>
    <m/>
    <m/>
    <m/>
    <m/>
    <m/>
    <m/>
  </r>
  <r>
    <x v="152"/>
    <m/>
    <m/>
    <m/>
    <m/>
    <m/>
    <m/>
    <m/>
    <m/>
    <m/>
    <m/>
  </r>
  <r>
    <x v="152"/>
    <m/>
    <m/>
    <m/>
    <m/>
    <m/>
    <m/>
    <m/>
    <m/>
    <m/>
    <m/>
  </r>
  <r>
    <x v="152"/>
    <m/>
    <m/>
    <m/>
    <m/>
    <m/>
    <m/>
    <m/>
    <m/>
    <m/>
    <m/>
  </r>
  <r>
    <x v="152"/>
    <m/>
    <m/>
    <m/>
    <m/>
    <m/>
    <m/>
    <m/>
    <m/>
    <m/>
    <m/>
  </r>
  <r>
    <x v="152"/>
    <m/>
    <m/>
    <m/>
    <m/>
    <m/>
    <m/>
    <m/>
    <m/>
    <m/>
    <m/>
  </r>
  <r>
    <x v="152"/>
    <m/>
    <m/>
    <m/>
    <m/>
    <m/>
    <m/>
    <m/>
    <m/>
    <m/>
    <m/>
  </r>
  <r>
    <x v="152"/>
    <m/>
    <m/>
    <m/>
    <m/>
    <m/>
    <m/>
    <m/>
    <m/>
    <m/>
    <m/>
  </r>
  <r>
    <x v="152"/>
    <m/>
    <m/>
    <m/>
    <m/>
    <m/>
    <m/>
    <m/>
    <m/>
    <m/>
    <m/>
  </r>
  <r>
    <x v="152"/>
    <m/>
    <m/>
    <m/>
    <m/>
    <m/>
    <m/>
    <m/>
    <m/>
    <m/>
    <m/>
  </r>
  <r>
    <x v="152"/>
    <m/>
    <m/>
    <m/>
    <m/>
    <m/>
    <m/>
    <m/>
    <m/>
    <m/>
    <m/>
  </r>
  <r>
    <x v="152"/>
    <m/>
    <m/>
    <m/>
    <m/>
    <m/>
    <m/>
    <m/>
    <m/>
    <m/>
    <m/>
  </r>
  <r>
    <x v="152"/>
    <m/>
    <m/>
    <m/>
    <m/>
    <m/>
    <m/>
    <m/>
    <m/>
    <m/>
    <m/>
  </r>
  <r>
    <x v="152"/>
    <m/>
    <m/>
    <m/>
    <m/>
    <m/>
    <m/>
    <m/>
    <m/>
    <m/>
    <m/>
  </r>
  <r>
    <x v="152"/>
    <m/>
    <m/>
    <m/>
    <m/>
    <m/>
    <m/>
    <m/>
    <m/>
    <m/>
    <m/>
  </r>
  <r>
    <x v="152"/>
    <m/>
    <m/>
    <m/>
    <m/>
    <m/>
    <m/>
    <m/>
    <m/>
    <m/>
    <m/>
  </r>
  <r>
    <x v="152"/>
    <m/>
    <m/>
    <m/>
    <m/>
    <m/>
    <m/>
    <m/>
    <m/>
    <m/>
    <m/>
  </r>
  <r>
    <x v="152"/>
    <m/>
    <m/>
    <m/>
    <m/>
    <m/>
    <m/>
    <m/>
    <m/>
    <m/>
    <m/>
  </r>
  <r>
    <x v="152"/>
    <m/>
    <m/>
    <m/>
    <m/>
    <m/>
    <m/>
    <m/>
    <m/>
    <m/>
    <m/>
  </r>
  <r>
    <x v="152"/>
    <m/>
    <m/>
    <m/>
    <m/>
    <m/>
    <m/>
    <m/>
    <m/>
    <m/>
    <m/>
  </r>
  <r>
    <x v="152"/>
    <m/>
    <m/>
    <m/>
    <m/>
    <m/>
    <m/>
    <m/>
    <m/>
    <m/>
    <m/>
  </r>
  <r>
    <x v="152"/>
    <m/>
    <m/>
    <m/>
    <m/>
    <m/>
    <m/>
    <m/>
    <m/>
    <m/>
    <m/>
  </r>
  <r>
    <x v="152"/>
    <m/>
    <m/>
    <m/>
    <m/>
    <m/>
    <m/>
    <m/>
    <m/>
    <m/>
    <m/>
  </r>
  <r>
    <x v="152"/>
    <m/>
    <m/>
    <m/>
    <m/>
    <m/>
    <m/>
    <m/>
    <m/>
    <m/>
    <m/>
  </r>
  <r>
    <x v="152"/>
    <m/>
    <m/>
    <m/>
    <m/>
    <m/>
    <m/>
    <m/>
    <m/>
    <m/>
    <m/>
  </r>
  <r>
    <x v="152"/>
    <m/>
    <m/>
    <m/>
    <m/>
    <m/>
    <m/>
    <m/>
    <m/>
    <m/>
    <m/>
  </r>
  <r>
    <x v="152"/>
    <m/>
    <m/>
    <m/>
    <m/>
    <m/>
    <m/>
    <m/>
    <m/>
    <m/>
    <m/>
  </r>
  <r>
    <x v="152"/>
    <m/>
    <m/>
    <m/>
    <m/>
    <m/>
    <m/>
    <m/>
    <m/>
    <m/>
    <m/>
  </r>
  <r>
    <x v="152"/>
    <m/>
    <m/>
    <m/>
    <m/>
    <m/>
    <m/>
    <m/>
    <m/>
    <m/>
    <m/>
  </r>
  <r>
    <x v="152"/>
    <m/>
    <m/>
    <m/>
    <m/>
    <m/>
    <m/>
    <m/>
    <m/>
    <m/>
    <m/>
  </r>
  <r>
    <x v="152"/>
    <m/>
    <m/>
    <m/>
    <m/>
    <m/>
    <m/>
    <m/>
    <m/>
    <m/>
    <m/>
  </r>
  <r>
    <x v="152"/>
    <m/>
    <m/>
    <m/>
    <m/>
    <m/>
    <m/>
    <m/>
    <m/>
    <m/>
    <m/>
  </r>
  <r>
    <x v="152"/>
    <m/>
    <m/>
    <m/>
    <m/>
    <m/>
    <m/>
    <m/>
    <m/>
    <m/>
    <m/>
  </r>
  <r>
    <x v="152"/>
    <m/>
    <m/>
    <m/>
    <m/>
    <m/>
    <m/>
    <m/>
    <m/>
    <m/>
    <m/>
  </r>
  <r>
    <x v="152"/>
    <m/>
    <m/>
    <m/>
    <m/>
    <m/>
    <m/>
    <m/>
    <m/>
    <m/>
    <m/>
  </r>
  <r>
    <x v="152"/>
    <m/>
    <m/>
    <m/>
    <m/>
    <m/>
    <m/>
    <m/>
    <m/>
    <m/>
    <m/>
  </r>
  <r>
    <x v="152"/>
    <m/>
    <m/>
    <m/>
    <m/>
    <m/>
    <m/>
    <m/>
    <m/>
    <m/>
    <m/>
  </r>
  <r>
    <x v="152"/>
    <m/>
    <m/>
    <m/>
    <m/>
    <m/>
    <m/>
    <m/>
    <m/>
    <m/>
    <m/>
  </r>
  <r>
    <x v="152"/>
    <m/>
    <m/>
    <m/>
    <m/>
    <m/>
    <m/>
    <m/>
    <m/>
    <m/>
    <m/>
  </r>
  <r>
    <x v="152"/>
    <m/>
    <m/>
    <m/>
    <m/>
    <m/>
    <m/>
    <m/>
    <m/>
    <m/>
    <m/>
  </r>
  <r>
    <x v="152"/>
    <m/>
    <m/>
    <m/>
    <m/>
    <m/>
    <m/>
    <m/>
    <m/>
    <m/>
    <m/>
  </r>
  <r>
    <x v="152"/>
    <m/>
    <m/>
    <m/>
    <m/>
    <m/>
    <m/>
    <m/>
    <m/>
    <m/>
    <m/>
  </r>
  <r>
    <x v="152"/>
    <m/>
    <m/>
    <m/>
    <m/>
    <m/>
    <m/>
    <m/>
    <m/>
    <m/>
    <m/>
  </r>
  <r>
    <x v="152"/>
    <m/>
    <m/>
    <m/>
    <m/>
    <m/>
    <m/>
    <m/>
    <m/>
    <m/>
    <m/>
  </r>
  <r>
    <x v="152"/>
    <m/>
    <m/>
    <m/>
    <m/>
    <m/>
    <m/>
    <m/>
    <m/>
    <m/>
    <m/>
  </r>
  <r>
    <x v="152"/>
    <m/>
    <m/>
    <m/>
    <m/>
    <m/>
    <m/>
    <m/>
    <m/>
    <m/>
    <m/>
  </r>
  <r>
    <x v="152"/>
    <m/>
    <m/>
    <m/>
    <m/>
    <m/>
    <m/>
    <m/>
    <m/>
    <m/>
    <m/>
  </r>
  <r>
    <x v="152"/>
    <m/>
    <m/>
    <m/>
    <m/>
    <m/>
    <m/>
    <m/>
    <m/>
    <m/>
    <m/>
  </r>
  <r>
    <x v="152"/>
    <m/>
    <m/>
    <m/>
    <m/>
    <m/>
    <m/>
    <m/>
    <m/>
    <m/>
    <m/>
  </r>
  <r>
    <x v="152"/>
    <m/>
    <m/>
    <m/>
    <m/>
    <m/>
    <m/>
    <m/>
    <m/>
    <m/>
    <m/>
  </r>
  <r>
    <x v="152"/>
    <m/>
    <m/>
    <m/>
    <m/>
    <m/>
    <m/>
    <m/>
    <m/>
    <m/>
    <m/>
  </r>
  <r>
    <x v="152"/>
    <m/>
    <m/>
    <m/>
    <m/>
    <m/>
    <m/>
    <m/>
    <m/>
    <m/>
    <m/>
  </r>
  <r>
    <x v="152"/>
    <m/>
    <m/>
    <m/>
    <m/>
    <m/>
    <m/>
    <m/>
    <m/>
    <m/>
    <m/>
  </r>
  <r>
    <x v="152"/>
    <m/>
    <m/>
    <m/>
    <m/>
    <m/>
    <m/>
    <m/>
    <m/>
    <m/>
    <m/>
  </r>
  <r>
    <x v="152"/>
    <m/>
    <m/>
    <m/>
    <m/>
    <m/>
    <m/>
    <m/>
    <m/>
    <m/>
    <m/>
  </r>
  <r>
    <x v="152"/>
    <m/>
    <m/>
    <m/>
    <m/>
    <m/>
    <m/>
    <m/>
    <m/>
    <m/>
    <m/>
  </r>
  <r>
    <x v="152"/>
    <m/>
    <m/>
    <m/>
    <m/>
    <m/>
    <m/>
    <m/>
    <m/>
    <m/>
    <m/>
  </r>
  <r>
    <x v="152"/>
    <m/>
    <m/>
    <m/>
    <m/>
    <m/>
    <m/>
    <m/>
    <m/>
    <m/>
    <m/>
  </r>
  <r>
    <x v="152"/>
    <m/>
    <m/>
    <m/>
    <m/>
    <m/>
    <m/>
    <m/>
    <m/>
    <m/>
    <m/>
  </r>
  <r>
    <x v="152"/>
    <m/>
    <m/>
    <m/>
    <m/>
    <m/>
    <m/>
    <m/>
    <m/>
    <m/>
    <m/>
  </r>
  <r>
    <x v="152"/>
    <m/>
    <m/>
    <m/>
    <m/>
    <m/>
    <m/>
    <m/>
    <m/>
    <m/>
    <m/>
  </r>
  <r>
    <x v="152"/>
    <m/>
    <m/>
    <m/>
    <m/>
    <m/>
    <m/>
    <m/>
    <m/>
    <m/>
    <m/>
  </r>
  <r>
    <x v="152"/>
    <m/>
    <m/>
    <m/>
    <m/>
    <m/>
    <m/>
    <m/>
    <m/>
    <m/>
    <m/>
  </r>
  <r>
    <x v="152"/>
    <m/>
    <m/>
    <m/>
    <m/>
    <m/>
    <m/>
    <m/>
    <m/>
    <m/>
    <m/>
  </r>
  <r>
    <x v="152"/>
    <m/>
    <m/>
    <m/>
    <m/>
    <m/>
    <m/>
    <m/>
    <m/>
    <m/>
    <m/>
  </r>
  <r>
    <x v="152"/>
    <m/>
    <m/>
    <m/>
    <m/>
    <m/>
    <m/>
    <m/>
    <m/>
    <m/>
    <m/>
  </r>
  <r>
    <x v="152"/>
    <m/>
    <m/>
    <m/>
    <m/>
    <m/>
    <m/>
    <m/>
    <m/>
    <m/>
    <m/>
  </r>
  <r>
    <x v="152"/>
    <m/>
    <m/>
    <m/>
    <m/>
    <m/>
    <m/>
    <m/>
    <m/>
    <m/>
    <m/>
  </r>
  <r>
    <x v="152"/>
    <m/>
    <m/>
    <m/>
    <m/>
    <m/>
    <m/>
    <m/>
    <m/>
    <m/>
    <m/>
  </r>
  <r>
    <x v="152"/>
    <m/>
    <m/>
    <m/>
    <m/>
    <m/>
    <m/>
    <m/>
    <m/>
    <m/>
    <m/>
  </r>
  <r>
    <x v="152"/>
    <m/>
    <m/>
    <m/>
    <m/>
    <m/>
    <m/>
    <m/>
    <m/>
    <m/>
    <m/>
  </r>
  <r>
    <x v="152"/>
    <m/>
    <m/>
    <m/>
    <m/>
    <m/>
    <m/>
    <m/>
    <m/>
    <m/>
    <m/>
  </r>
  <r>
    <x v="152"/>
    <m/>
    <m/>
    <m/>
    <m/>
    <m/>
    <m/>
    <m/>
    <m/>
    <m/>
    <m/>
  </r>
  <r>
    <x v="152"/>
    <m/>
    <m/>
    <m/>
    <m/>
    <m/>
    <m/>
    <m/>
    <m/>
    <m/>
    <m/>
  </r>
  <r>
    <x v="152"/>
    <m/>
    <m/>
    <m/>
    <m/>
    <m/>
    <m/>
    <m/>
    <m/>
    <m/>
    <m/>
  </r>
  <r>
    <x v="152"/>
    <m/>
    <m/>
    <m/>
    <m/>
    <m/>
    <m/>
    <m/>
    <m/>
    <m/>
    <m/>
  </r>
  <r>
    <x v="152"/>
    <m/>
    <m/>
    <m/>
    <m/>
    <m/>
    <m/>
    <m/>
    <m/>
    <m/>
    <m/>
  </r>
  <r>
    <x v="152"/>
    <m/>
    <m/>
    <m/>
    <m/>
    <m/>
    <m/>
    <m/>
    <m/>
    <m/>
    <m/>
  </r>
  <r>
    <x v="152"/>
    <m/>
    <m/>
    <m/>
    <m/>
    <m/>
    <m/>
    <m/>
    <m/>
    <m/>
    <m/>
  </r>
  <r>
    <x v="152"/>
    <m/>
    <m/>
    <m/>
    <m/>
    <m/>
    <m/>
    <m/>
    <m/>
    <m/>
    <m/>
  </r>
  <r>
    <x v="152"/>
    <m/>
    <m/>
    <m/>
    <m/>
    <m/>
    <m/>
    <m/>
    <m/>
    <m/>
    <m/>
  </r>
  <r>
    <x v="152"/>
    <m/>
    <m/>
    <m/>
    <m/>
    <m/>
    <m/>
    <m/>
    <m/>
    <m/>
    <m/>
  </r>
  <r>
    <x v="152"/>
    <m/>
    <m/>
    <m/>
    <m/>
    <m/>
    <m/>
    <m/>
    <m/>
    <m/>
    <m/>
  </r>
  <r>
    <x v="152"/>
    <m/>
    <m/>
    <m/>
    <m/>
    <m/>
    <m/>
    <m/>
    <m/>
    <m/>
    <m/>
  </r>
  <r>
    <x v="152"/>
    <m/>
    <m/>
    <m/>
    <m/>
    <m/>
    <m/>
    <m/>
    <m/>
    <m/>
    <m/>
  </r>
  <r>
    <x v="152"/>
    <m/>
    <m/>
    <m/>
    <m/>
    <m/>
    <m/>
    <m/>
    <m/>
    <m/>
    <m/>
  </r>
  <r>
    <x v="152"/>
    <m/>
    <m/>
    <m/>
    <m/>
    <m/>
    <m/>
    <m/>
    <m/>
    <m/>
    <m/>
  </r>
  <r>
    <x v="152"/>
    <m/>
    <m/>
    <m/>
    <m/>
    <m/>
    <m/>
    <m/>
    <m/>
    <m/>
    <m/>
  </r>
  <r>
    <x v="152"/>
    <m/>
    <m/>
    <m/>
    <m/>
    <m/>
    <m/>
    <m/>
    <m/>
    <m/>
    <m/>
  </r>
  <r>
    <x v="152"/>
    <m/>
    <m/>
    <m/>
    <m/>
    <m/>
    <m/>
    <m/>
    <m/>
    <m/>
    <m/>
  </r>
  <r>
    <x v="152"/>
    <m/>
    <m/>
    <m/>
    <m/>
    <m/>
    <m/>
    <m/>
    <m/>
    <m/>
    <m/>
  </r>
  <r>
    <x v="152"/>
    <m/>
    <m/>
    <m/>
    <m/>
    <m/>
    <m/>
    <m/>
    <m/>
    <m/>
    <m/>
  </r>
  <r>
    <x v="152"/>
    <m/>
    <m/>
    <m/>
    <m/>
    <m/>
    <m/>
    <m/>
    <m/>
    <m/>
    <m/>
  </r>
  <r>
    <x v="152"/>
    <m/>
    <m/>
    <m/>
    <m/>
    <m/>
    <m/>
    <m/>
    <m/>
    <m/>
    <m/>
  </r>
  <r>
    <x v="152"/>
    <m/>
    <m/>
    <m/>
    <m/>
    <m/>
    <m/>
    <m/>
    <m/>
    <m/>
    <m/>
  </r>
  <r>
    <x v="152"/>
    <m/>
    <m/>
    <m/>
    <m/>
    <m/>
    <m/>
    <m/>
    <m/>
    <m/>
    <m/>
  </r>
  <r>
    <x v="152"/>
    <m/>
    <m/>
    <m/>
    <m/>
    <m/>
    <m/>
    <m/>
    <m/>
    <m/>
    <m/>
  </r>
  <r>
    <x v="152"/>
    <m/>
    <m/>
    <m/>
    <m/>
    <m/>
    <m/>
    <m/>
    <m/>
    <m/>
    <m/>
  </r>
  <r>
    <x v="152"/>
    <m/>
    <m/>
    <m/>
    <m/>
    <m/>
    <m/>
    <m/>
    <m/>
    <m/>
    <m/>
  </r>
  <r>
    <x v="152"/>
    <m/>
    <m/>
    <m/>
    <m/>
    <m/>
    <m/>
    <m/>
    <m/>
    <m/>
    <m/>
  </r>
  <r>
    <x v="152"/>
    <m/>
    <m/>
    <m/>
    <m/>
    <m/>
    <m/>
    <m/>
    <m/>
    <m/>
    <m/>
  </r>
  <r>
    <x v="152"/>
    <m/>
    <m/>
    <m/>
    <m/>
    <m/>
    <m/>
    <m/>
    <m/>
    <m/>
    <m/>
  </r>
  <r>
    <x v="152"/>
    <m/>
    <m/>
    <m/>
    <m/>
    <m/>
    <m/>
    <m/>
    <m/>
    <m/>
    <m/>
  </r>
  <r>
    <x v="152"/>
    <m/>
    <m/>
    <m/>
    <m/>
    <m/>
    <m/>
    <m/>
    <m/>
    <m/>
    <m/>
  </r>
  <r>
    <x v="152"/>
    <m/>
    <m/>
    <m/>
    <m/>
    <m/>
    <m/>
    <m/>
    <m/>
    <m/>
    <m/>
  </r>
  <r>
    <x v="152"/>
    <m/>
    <m/>
    <m/>
    <m/>
    <m/>
    <m/>
    <m/>
    <m/>
    <m/>
    <m/>
  </r>
</pivotCacheRecords>
</file>

<file path=xl/pivotCache/pivotCacheRecords1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66">
  <r>
    <x v="0"/>
    <n v="9.6383801292169551"/>
    <n v="2.2836025444948369"/>
    <n v="1.7243648890340455"/>
    <n v="0.67356815176006601"/>
    <n v="0.63013763679037271"/>
    <n v="0.53234259117358562"/>
    <n v="0.27384728291649063"/>
    <n v="6.3886706764860266"/>
    <n v="22.144913901872378"/>
  </r>
  <r>
    <x v="1"/>
    <n v="10.474572161459241"/>
    <n v="2.2746440466384024"/>
    <n v="2.100375363884202"/>
    <n v="1.3557470139668479"/>
    <n v="0.64493651340156966"/>
    <n v="0.53660368823753846"/>
    <n v="0.31367961497707109"/>
    <n v="7.1770305145896653"/>
    <n v="24.87758891715454"/>
  </r>
  <r>
    <x v="2"/>
    <n v="10.402355576856499"/>
    <n v="2.3039627668958254"/>
    <n v="2.0662073207415399"/>
    <n v="1.8328482422976924"/>
    <n v="0.65512142202868207"/>
    <n v="0.55893507101242168"/>
    <n v="0.30621105271571225"/>
    <n v="7.3493885810179167"/>
    <n v="25.475030033566288"/>
  </r>
  <r>
    <x v="3"/>
    <n v="10.212311933165068"/>
    <n v="2.3267662159849323"/>
    <n v="2.0318104562766024"/>
    <n v="1.6965558485162353"/>
    <n v="0.6627845978088639"/>
    <n v="0.60077379792457108"/>
    <n v="0.28131584517784947"/>
    <n v="7.2223458662207856"/>
    <n v="25.034664561074909"/>
  </r>
  <r>
    <x v="4"/>
    <n v="10.297831572826212"/>
    <n v="2.352827300658197"/>
    <n v="1.8354364538390624"/>
    <n v="1.4506460608338263"/>
    <n v="0.6668754043071512"/>
    <n v="0.59547004812768056"/>
    <n v="0.30123201120813969"/>
    <n v="7.0958395525092222"/>
    <n v="24.596158404309488"/>
  </r>
  <r>
    <x v="5"/>
    <n v="9.9506851836832038"/>
    <n v="2.3340958960492877"/>
    <n v="1.5452766751172502"/>
    <n v="1.5067070049847582"/>
    <n v="0.66459234976665793"/>
    <n v="0.61350278789719181"/>
    <n v="0.30372153196192597"/>
    <n v="6.859962969598266"/>
    <n v="23.778544399058546"/>
  </r>
  <r>
    <x v="6"/>
    <n v="10.240818479718783"/>
    <n v="2.2184498328116748"/>
    <n v="1.7663884789955486"/>
    <n v="1.6624197730013581"/>
    <n v="0.66244424500872023"/>
    <n v="0.70692053405365951"/>
    <n v="0.29127392819299458"/>
    <n v="7.1154628081778544"/>
    <n v="24.664178079960593"/>
  </r>
  <r>
    <x v="7"/>
    <n v="10.017833937787508"/>
    <n v="2.2819737267027578"/>
    <n v="1.7317513847378527"/>
    <n v="1.3726433386282404"/>
    <n v="0.67409449876330707"/>
    <n v="0.72905043691812599"/>
    <n v="0.29625296970056714"/>
    <n v="6.9349824125395445"/>
    <n v="24.038582705777902"/>
  </r>
  <r>
    <x v="8"/>
    <n v="10.262990238149449"/>
    <n v="2.3642290252027505"/>
    <n v="1.9757013167432087"/>
    <n v="1.6784169092903156"/>
    <n v="0.69562669169406399"/>
    <n v="0.74639267098667927"/>
    <n v="0.29625296970056714"/>
    <n v="7.3063960249458386"/>
    <n v="25.326005846712874"/>
  </r>
  <r>
    <x v="9"/>
    <n v="10.243352394968001"/>
    <n v="2.357713754034434"/>
    <n v="2.1801303512549057"/>
    <n v="2.0123624432820466"/>
    <n v="0.70086405783652872"/>
    <n v="0.77388553792559667"/>
    <n v="0.30372153196192597"/>
    <n v="7.5303853984640456"/>
    <n v="26.102415469727486"/>
  </r>
  <r>
    <x v="10"/>
    <n v="10.300998966887736"/>
    <n v="2.3650434340987898"/>
    <n v="2.2046380275481914"/>
    <n v="1.8583359726587514"/>
    <n v="0.70386663914763348"/>
    <n v="0.72921959558279015"/>
    <n v="0.30123201120813969"/>
    <n v="7.4863127563447813"/>
    <n v="25.949647403476813"/>
  </r>
  <r>
    <x v="11"/>
    <n v="10.027969598784383"/>
    <n v="2.3968053810443313"/>
    <n v="1.9907728841211987"/>
    <n v="1.2329345983280557"/>
    <n v="0.68939250470724345"/>
    <n v="0.68642215450547184"/>
    <n v="0.31616913573085736"/>
    <n v="7.0310242555544322"/>
    <n v="24.371490512775971"/>
  </r>
  <r>
    <x v="12"/>
    <n v="9.7131306290689174"/>
    <n v="2.38214602091562"/>
    <n v="2.1340883720327111"/>
    <n v="0.80274300891933126"/>
    <n v="0.67503729861403705"/>
    <n v="0.61215953867486206"/>
    <n v="0.27135776216270435"/>
    <n v="6.7270020101910744"/>
    <n v="23.317664640579256"/>
  </r>
  <r>
    <x v="13"/>
    <n v="9.7086962773827832"/>
    <n v="2.2624279131978096"/>
    <n v="2.4170174621618949"/>
    <n v="1.4967687406903194"/>
    <n v="0.69195572896372703"/>
    <n v="0.65934892316588356"/>
    <n v="0.36595955080658293"/>
    <n v="7.137138915514071"/>
    <n v="24.739313511883072"/>
  </r>
  <r>
    <x v="14"/>
    <n v="9.612407497912459"/>
    <n v="2.2005328370988053"/>
    <n v="2.3705579329199931"/>
    <n v="1.444833055599632"/>
    <n v="0.69098376188449961"/>
    <n v="0.74169899583321364"/>
    <n v="0.36347003005279666"/>
    <n v="7.0650909041192662"/>
    <n v="24.489575015420666"/>
  </r>
  <r>
    <x v="15"/>
    <n v="9.8030846204161914"/>
    <n v="2.2550982331334537"/>
    <n v="2.3014232537008028"/>
    <n v="1.5864960283348633"/>
    <n v="0.69408719607724023"/>
    <n v="0.73387529867845447"/>
    <n v="0.41077092437473595"/>
    <n v="7.2112023005250654"/>
    <n v="24.996037855240807"/>
  </r>
  <r>
    <x v="16"/>
    <n v="9.7429041332472401"/>
    <n v="2.3104780380641419"/>
    <n v="2.259155848427246"/>
    <n v="1.6784650343822167"/>
    <n v="0.69719966800275468"/>
    <n v="0.73815697970774974"/>
    <n v="0.42072900738988106"/>
    <n v="7.236444034675702"/>
    <n v="25.083532743896932"/>
  </r>
  <r>
    <x v="17"/>
    <n v="9.7308680358134492"/>
    <n v="2.3218797626086949"/>
    <n v="1.9320851043021676"/>
    <n v="1.9892282579513338"/>
    <n v="0.69324360588400535"/>
    <n v="0.73817998999250434"/>
    <n v="0.4157499658823085"/>
    <n v="7.2259610404179888"/>
    <n v="25.047195762852454"/>
  </r>
  <r>
    <x v="18"/>
    <n v="9.3811877314212211"/>
    <n v="2.3626002074106713"/>
    <n v="1.8568035411863091"/>
    <n v="1.7986314767401785"/>
    <n v="0.67574491200962861"/>
    <n v="0.67009363541539413"/>
    <n v="0.24148351311726901"/>
    <n v="6.8875201083459805"/>
    <n v="23.874065125646656"/>
  </r>
  <r>
    <x v="19"/>
    <n v="8.9523225754908982"/>
    <n v="2.3560849362423548"/>
    <n v="2.145139268455913"/>
    <n v="1.7333519754157745"/>
    <n v="0.67268748809282775"/>
    <n v="0.61847460257059983"/>
    <n v="0.22903590934833759"/>
    <n v="6.7742124569295008"/>
    <n v="23.481309212546208"/>
  </r>
  <r>
    <x v="20"/>
    <n v="8.9212821136879636"/>
    <n v="2.2730152288463232"/>
    <n v="2.3850114871540606"/>
    <n v="2.0866231436345903"/>
    <n v="0.69486567351389961"/>
    <n v="0.72155459498146501"/>
    <n v="0.32861673949978876"/>
    <n v="7.0596109357424046"/>
    <n v="24.470579917060498"/>
  </r>
  <r>
    <x v="21"/>
    <n v="8.9630917153000791"/>
    <n v="2.240438873004742"/>
    <n v="2.2911794250752546"/>
    <n v="2.1035870728154826"/>
    <n v="0.70160535732700469"/>
    <n v="0.73660229089951634"/>
    <n v="0.35600146779143782"/>
    <n v="7.0521248482414318"/>
    <n v="24.444631050454944"/>
  </r>
  <r>
    <x v="22"/>
    <n v="8.8756716392020216"/>
    <n v="2.2347380107324653"/>
    <n v="2.2188109334083581"/>
    <n v="2.1288955809176642"/>
    <n v="0.71383258815799688"/>
    <n v="0.72756865853123709"/>
    <n v="0.4281975696512399"/>
    <n v="7.0258540061575276"/>
    <n v="24.353568986758507"/>
  </r>
  <r>
    <x v="23"/>
    <n v="8.716668457313526"/>
    <n v="2.3300238515690901"/>
    <n v="2.1442073593955366"/>
    <n v="2.1518217873814378"/>
    <n v="0.71462256816364123"/>
    <n v="0.73491839342763843"/>
    <n v="0.42321852814366734"/>
    <n v="6.9803465663845863"/>
    <n v="24.195827511779125"/>
  </r>
  <r>
    <x v="24"/>
    <n v="8.5519639661142879"/>
    <n v="2.2860457711829558"/>
    <n v="2.3469058919129919"/>
    <n v="1.9497017913459829"/>
    <n v="0.71494710493143065"/>
    <n v="0.739203775945528"/>
    <n v="0.36595955080658293"/>
    <n v="6.8746192292134429"/>
    <n v="23.829347081453204"/>
  </r>
  <r>
    <x v="25"/>
    <n v="8.4087977545334116"/>
    <n v="2.249397370861177"/>
    <n v="2.207650515668512"/>
    <n v="1.413154956807291"/>
    <n v="0.70153428788291916"/>
    <n v="0.70396399548032962"/>
    <n v="0.3983233206058045"/>
    <n v="6.5210883791437952"/>
    <n v="22.603910580983239"/>
  </r>
  <r>
    <x v="26"/>
    <n v="7.8652729335759259"/>
    <n v="2.0971029073017853"/>
    <n v="2.0298068029033489"/>
    <n v="1.0736142460831979"/>
    <n v="0.69085764443170039"/>
    <n v="0.65217720315899863"/>
    <n v="0.3808966753293006"/>
    <n v="5.9967787290634522"/>
    <n v="20.786507141847707"/>
  </r>
  <r>
    <x v="27"/>
    <n v="8.0445474374581742"/>
    <n v="2.0914020450295085"/>
    <n v="2.059079634339565"/>
    <n v="1.812609052974482"/>
    <n v="0.71009261001375046"/>
    <n v="0.74179331383291214"/>
    <n v="0.40081284135959078"/>
    <n v="6.4308774652968816"/>
    <n v="22.291214400304863"/>
  </r>
  <r>
    <x v="28"/>
    <n v="7.57450615872804"/>
    <n v="2.2054192904750423"/>
    <n v="2.4304175256358591"/>
    <n v="1.9488827575925922"/>
    <n v="0.70546344220636448"/>
    <n v="0.74454240686644735"/>
    <n v="0.45807181869667518"/>
    <n v="6.5147959837076881"/>
    <n v="22.582099383908709"/>
  </r>
  <r>
    <x v="29"/>
    <n v="7.5117917563098686"/>
    <n v="2.255912642029493"/>
    <n v="2.6887962391965186"/>
    <n v="1.9627813464402093"/>
    <n v="0.70144226733103965"/>
    <n v="0.73420347507382866"/>
    <n v="0.47051942246560663"/>
    <n v="6.6194653121573017"/>
    <n v="22.944912461003867"/>
  </r>
  <r>
    <x v="30"/>
    <n v="7.3502546591721547"/>
    <n v="2.3088492202720623"/>
    <n v="2.6728022154908389"/>
    <n v="1.9525714568738572"/>
    <n v="0.69997137632209028"/>
    <n v="0.75083470215538128"/>
    <n v="0.49541463000346936"/>
    <n v="6.5810475600768683"/>
    <n v="22.81174582036672"/>
  </r>
  <r>
    <x v="31"/>
    <n v="6.8384037788299068"/>
    <n v="2.4266474030378768"/>
    <n v="2.7378579110972718"/>
    <n v="2.3395121988949454"/>
    <n v="0.81032788813904988"/>
    <n v="0.8866298009480198"/>
    <n v="0.35975949608117608"/>
    <n v="6.6493448729594027"/>
    <n v="23.048483349987649"/>
  </r>
  <r>
    <x v="32"/>
    <n v="6.7098075799320398"/>
    <n v="2.3766844817115733"/>
    <n v="2.1324869131357094"/>
    <n v="1.9352389390942772"/>
    <n v="0.79764437328851334"/>
    <n v="0.78504705621042314"/>
    <n v="0.34551159524627811"/>
    <n v="6.1154565211156253"/>
    <n v="21.197877459734439"/>
  </r>
  <r>
    <x v="33"/>
    <n v="6.4861895591884586"/>
    <n v="2.3697930442872557"/>
    <n v="1.8459885591150489"/>
    <n v="1.7327279995488951"/>
    <n v="0.78829646351913696"/>
    <n v="0.70955881523979203"/>
    <n v="0.35797850847681389"/>
    <n v="5.7943703647538314"/>
    <n v="20.084903314129235"/>
  </r>
  <r>
    <x v="34"/>
    <n v="6.2524358774480016"/>
    <n v="2.2974329513319196"/>
    <n v="2.0904853831942019"/>
    <n v="1.9431982715582736"/>
    <n v="0.81329236916398495"/>
    <n v="0.77067586482727601"/>
    <n v="0.38113134733352327"/>
    <n v="5.8990297052152698"/>
    <n v="20.44768177007245"/>
  </r>
  <r>
    <x v="35"/>
    <n v="6.0066460982737535"/>
    <n v="2.353425880404501"/>
    <n v="2.312098179093188"/>
    <n v="2.3614709097123963"/>
    <n v="0.81685995646071274"/>
    <n v="0.82172703901184385"/>
    <n v="0.40250319858587036"/>
    <n v="6.1123385942248145"/>
    <n v="21.187069855767081"/>
  </r>
  <r>
    <x v="36"/>
    <n v="6.0117139287721919"/>
    <n v="2.4688574572618229"/>
    <n v="2.3326475554697379"/>
    <n v="2.2784027100492081"/>
    <n v="0.82121395634491245"/>
    <n v="0.83628995986443988"/>
    <n v="0.39003628535533452"/>
    <n v="6.1384632119511435"/>
    <n v="21.27762506506879"/>
  </r>
  <r>
    <x v="37"/>
    <n v="6.1998571360267061"/>
    <n v="2.458520301125346"/>
    <n v="2.310628673082046"/>
    <n v="1.8923060744953824"/>
    <n v="0.82091762696412596"/>
    <n v="0.81107873084512483"/>
    <n v="0.3651024588942629"/>
    <n v="6.0246274004636478"/>
    <n v="20.883038401896641"/>
  </r>
  <r>
    <x v="38"/>
    <n v="6.5666413683511635"/>
    <n v="2.3611787475068584"/>
    <n v="2.5636719634913003"/>
    <n v="1.5889334844923095"/>
    <n v="0.81525887551949239"/>
    <n v="0.85166670803236599"/>
    <n v="0.34016863243319129"/>
    <n v="6.1175239439678117"/>
    <n v="21.205043723794493"/>
  </r>
  <r>
    <x v="39"/>
    <n v="7.0987635706871632"/>
    <n v="2.4008045126966855"/>
    <n v="2.5417738778845496"/>
    <n v="1.0631728560599947"/>
    <n v="0.7967779422704927"/>
    <n v="0.83485309562011578"/>
    <n v="0.32770171920265551"/>
    <n v="6.1079255947702586"/>
    <n v="21.171773169191916"/>
  </r>
  <r>
    <x v="40"/>
    <n v="7.4718825911346682"/>
    <n v="2.4016659423747253"/>
    <n v="2.5196308118902819"/>
    <n v="1.07394657200098"/>
    <n v="0.78316008758550504"/>
    <n v="0.75641383067676082"/>
    <n v="0.33126369441137998"/>
    <n v="6.2190711605491247"/>
    <n v="21.557034690623425"/>
  </r>
  <r>
    <x v="41"/>
    <n v="7.6612927560137916"/>
    <n v="2.350841591370382"/>
    <n v="2.4996338644060123"/>
    <n v="1.7915212964926492"/>
    <n v="0.80410212182156537"/>
    <n v="0.82441015598714029"/>
    <n v="0.35797850847681389"/>
    <n v="6.6050035027786187"/>
    <n v="22.894783797346971"/>
  </r>
  <r>
    <x v="42"/>
    <n v="8.0255430730890289"/>
    <n v="2.3689316146092159"/>
    <n v="2.4328682417435785"/>
    <n v="2.0429632019290054"/>
    <n v="0.8015244361181858"/>
    <n v="0.86333944408266361"/>
    <n v="0.3651024588942629"/>
    <n v="6.8525392514079018"/>
    <n v="23.752811721873844"/>
  </r>
  <r>
    <x v="43"/>
    <n v="8.0597509289534877"/>
    <n v="2.4008045126966855"/>
    <n v="2.3400368563749323"/>
    <n v="1.9843766068877202"/>
    <n v="0.79879573640344403"/>
    <n v="0.86328202585788005"/>
    <n v="0.42031307462949291"/>
    <n v="6.8391941550241908"/>
    <n v="23.706553896827835"/>
  </r>
  <r>
    <x v="44"/>
    <n v="8.1756775516052596"/>
    <n v="2.4542131527351478"/>
    <n v="2.2457848858098561"/>
    <n v="2.1060213993796935"/>
    <n v="0.79488076939189989"/>
    <n v="0.8821483174471112"/>
    <n v="0.4505898639036513"/>
    <n v="6.9372999311309123"/>
    <n v="24.046615871403535"/>
  </r>
  <r>
    <x v="45"/>
    <n v="8.3042737505031265"/>
    <n v="2.4542131527351478"/>
    <n v="2.2159890991388704"/>
    <n v="2.0193954904186127"/>
    <n v="0.79026938084682485"/>
    <n v="0.89183057739727933"/>
    <n v="0.46661875234291156"/>
    <n v="6.9507916185828424"/>
    <n v="24.093381821965615"/>
  </r>
  <r>
    <x v="46"/>
    <n v="8.1744105939806495"/>
    <n v="2.4163102469014004"/>
    <n v="2.2777425961771303"/>
    <n v="1.4718185890367244"/>
    <n v="0.77073016230121827"/>
    <n v="0.78005404072094275"/>
    <n v="0.45593282671673807"/>
    <n v="6.6282039457407365"/>
    <n v="22.97520300157554"/>
  </r>
  <r>
    <x v="47"/>
    <n v="8.3543185766752011"/>
    <n v="2.3939130752723674"/>
    <n v="2.2547246002274455"/>
    <n v="1.3686352343897175"/>
    <n v="0.7585747216036216"/>
    <n v="0.72103027447563051"/>
    <n v="0.45415183911237578"/>
    <n v="6.6113158576568756"/>
    <n v="22.916664179413239"/>
  </r>
  <r>
    <x v="48"/>
    <n v="8.9871639101676593"/>
    <n v="2.3611787475068584"/>
    <n v="2.5873255537182756"/>
    <n v="1.9083363516960763"/>
    <n v="0.77860283613884285"/>
    <n v="0.80712908141538475"/>
    <n v="0.43634196306875322"/>
    <n v="7.2441437863334466"/>
    <n v="25.110222230045299"/>
  </r>
  <r>
    <x v="49"/>
    <n v="8.8737712027651057"/>
    <n v="2.3947745049504072"/>
    <n v="2.8727273288614796"/>
    <n v="1.8752398065885543"/>
    <n v="0.77875242548972068"/>
    <n v="0.82375011471156157"/>
    <n v="0.44880887629928901"/>
    <n v="7.325945492492318"/>
    <n v="25.393769752158434"/>
  </r>
  <r>
    <x v="50"/>
    <n v="8.9092460162541727"/>
    <n v="2.4964232069590935"/>
    <n v="2.6697714264376273"/>
    <n v="1.9744356426366021"/>
    <n v="0.7813745131115355"/>
    <n v="0.76420506790057163"/>
    <n v="0.44880887629928901"/>
    <n v="7.3163928377785128"/>
    <n v="25.360657587377407"/>
  </r>
  <r>
    <x v="51"/>
    <n v="9.1898771301051827"/>
    <n v="2.4766103243641799"/>
    <n v="2.4561846546630037"/>
    <n v="1.9992805465965247"/>
    <n v="0.78218775680479946"/>
    <n v="0.78286576736484081"/>
    <n v="0.42387504983821744"/>
    <n v="7.3434037659001152"/>
    <n v="25.454284995636861"/>
  </r>
  <r>
    <x v="52"/>
    <n v="9.0923213930102484"/>
    <n v="2.4723031759739817"/>
    <n v="2.4924635782251423"/>
    <n v="2.0415741245440002"/>
    <n v="0.78331680023880568"/>
    <n v="0.78314053861265953"/>
    <n v="0.40962714900331931"/>
    <n v="7.3287523527162337"/>
    <n v="25.40349911232439"/>
  </r>
  <r>
    <x v="53"/>
    <n v="8.7211028089996585"/>
    <n v="2.4671345979057433"/>
    <n v="2.1343496672343401"/>
    <n v="1.5374018457563183"/>
    <n v="0.7651333835876627"/>
    <n v="0.70740467036807519"/>
    <n v="0.32057776878520644"/>
    <n v="6.7523203608788291"/>
    <n v="23.405425103515832"/>
  </r>
  <r>
    <x v="54"/>
    <n v="8.4328699494009918"/>
    <n v="2.4628274495155447"/>
    <n v="2.0970467933888939"/>
    <n v="1.5225004768138357"/>
    <n v="0.75854337907296154"/>
    <n v="0.66738980219084509"/>
    <n v="0.33838764482882899"/>
    <n v="6.6008617166827044"/>
    <n v="22.880427211894606"/>
  </r>
  <r>
    <x v="55"/>
    <n v="8.7736815504209549"/>
    <n v="2.3999430830186457"/>
    <n v="2.4131347140308326"/>
    <n v="2.0122351078792047"/>
    <n v="0.7809521012778663"/>
    <n v="0.7418922965586181"/>
    <n v="0.40072221098150806"/>
    <n v="7.1048580836336104"/>
    <n v="24.627419147801241"/>
  </r>
  <r>
    <x v="56"/>
    <n v="9.0695161557672783"/>
    <n v="2.4559360120912275"/>
    <n v="2.5292614387371821"/>
    <n v="2.0191390142426999"/>
    <n v="0.77707821197696014"/>
    <n v="0.75748244018501609"/>
    <n v="0.42209406223385515"/>
    <n v="7.310814630557501"/>
    <n v="25.341321965791721"/>
  </r>
  <r>
    <x v="57"/>
    <n v="9.0036343592875827"/>
    <n v="2.4602431604814257"/>
    <n v="2.5037356865625933"/>
    <n v="1.9292016636910121"/>
    <n v="0.77617331512585652"/>
    <n v="0.78890141106304446"/>
    <n v="0.39003628535533452"/>
    <n v="7.2384053588745951"/>
    <n v="25.090331240441447"/>
  </r>
  <r>
    <x v="58"/>
    <n v="8.7559441436764214"/>
    <n v="2.4387074185304325"/>
    <n v="2.3872661398393036"/>
    <n v="1.7786690602905055"/>
    <n v="0.7715868581392612"/>
    <n v="0.79561131643829464"/>
    <n v="0.3651024588942629"/>
    <n v="7.0117324946706923"/>
    <n v="24.304619890479174"/>
  </r>
  <r>
    <x v="59"/>
    <m/>
    <m/>
    <m/>
    <m/>
    <m/>
    <m/>
    <m/>
    <m/>
    <m/>
  </r>
  <r>
    <x v="60"/>
    <n v="11.964112900899845"/>
    <n v="2.3190205281154572"/>
    <n v="2.55746770374058"/>
    <n v="2.4208968620403346"/>
    <n v="0.82524797311770781"/>
    <n v="0.84698175221519489"/>
    <n v="0.42875081694121359"/>
    <n v="8.6618261888056658"/>
    <n v="30.024304725876"/>
  </r>
  <r>
    <x v="61"/>
    <n v="11.811741772528372"/>
    <n v="2.388944878909999"/>
    <n v="2.3288638218711122"/>
    <n v="1.7538573489061058"/>
    <n v="0.81590545178247142"/>
    <n v="0.77451735142584988"/>
    <n v="0.39924961394067132"/>
    <n v="8.2201087781253737"/>
    <n v="28.493189017489954"/>
  </r>
  <r>
    <x v="62"/>
    <n v="11.531685341052309"/>
    <n v="2.3288922011688045"/>
    <n v="2.2907544484341789"/>
    <n v="1.1067005808290185"/>
    <n v="0.80966698526544101"/>
    <n v="0.75268045215177271"/>
    <n v="0.38154889214034599"/>
    <n v="7.7857899467052478"/>
    <n v="26.987718847747114"/>
  </r>
  <r>
    <x v="63"/>
    <n v="11.205662200458594"/>
    <n v="2.261435768637599"/>
    <n v="2.844966269625667"/>
    <n v="1.3684833899925963"/>
    <n v="0.82636709610320003"/>
    <n v="0.86511473800417049"/>
    <n v="0.38154889214034599"/>
    <n v="8.0094667863900941"/>
    <n v="27.763045141352265"/>
  </r>
  <r>
    <x v="64"/>
    <n v="11.324835150022876"/>
    <n v="2.3379412348010393"/>
    <n v="2.9187145003441741"/>
    <n v="1.6903756482799981"/>
    <n v="0.81997378398503118"/>
    <n v="0.84415883664715163"/>
    <n v="0.37564865154023758"/>
    <n v="8.2357467367477497"/>
    <n v="28.547394542368259"/>
  </r>
  <r>
    <x v="65"/>
    <n v="11.044778718546816"/>
    <n v="2.3996391913844586"/>
    <n v="2.7976985706304012"/>
    <n v="1.6813687398085735"/>
    <n v="0.82043398409121493"/>
    <n v="0.8487019679535287"/>
    <n v="0.38351563900704883"/>
    <n v="8.0997073763740204"/>
    <n v="28.075844187796058"/>
  </r>
  <r>
    <x v="66"/>
    <n v="11.051588601379059"/>
    <n v="2.4053976673322444"/>
    <n v="2.5804984992420756"/>
    <n v="1.4903992273486031"/>
    <n v="0.81531540585918816"/>
    <n v="0.86837326304787532"/>
    <n v="0.34811419540639815"/>
    <n v="7.9308497649959415"/>
    <n v="27.490536624611387"/>
  </r>
  <r>
    <x v="67"/>
    <n v="11.369950623786497"/>
    <n v="2.4679182633367756"/>
    <n v="2.4237018608757146"/>
    <n v="1.6345228812133115"/>
    <n v="0.78743911605689731"/>
    <n v="0.87309664913986607"/>
    <n v="0.32057973927255878"/>
    <n v="8.0595952541611116"/>
    <n v="27.936804387842734"/>
  </r>
  <r>
    <x v="68"/>
    <n v="11.408256214717873"/>
    <n v="2.4498201960723063"/>
    <n v="1.9985250279242222"/>
    <n v="1.0517604184965641"/>
    <n v="0.78507587116571886"/>
    <n v="0.77310384159512513"/>
    <n v="0.33238022047277566"/>
    <n v="7.6223829928356919"/>
    <n v="26.421304783280281"/>
  </r>
  <r>
    <x v="69"/>
    <n v="10.80302787800213"/>
    <n v="2.4317221288078366"/>
    <n v="1.9436991016891916"/>
    <n v="1.1452459764238874"/>
    <n v="0.78455903889569212"/>
    <n v="0.71187432144410467"/>
    <n v="0.32647997987266719"/>
    <n v="7.3578900417421522"/>
    <n v="25.50449846687766"/>
  </r>
  <r>
    <x v="70"/>
    <n v="10.616607335469432"/>
    <n v="2.3971712731211219"/>
    <n v="2.293112077634595"/>
    <n v="1.5876342889410913"/>
    <n v="0.80511421847216991"/>
    <n v="0.80601016226672306"/>
    <n v="0.3402472079395869"/>
    <n v="7.6414298146613717"/>
    <n v="26.487326378506094"/>
  </r>
  <r>
    <x v="71"/>
    <n v="10.532335035420404"/>
    <n v="2.4695635421790003"/>
    <n v="2.1451518142017827"/>
    <n v="1.6350309051627818"/>
    <n v="0.80209995879663398"/>
    <n v="0.82019415934547846"/>
    <n v="0.35794792973991224"/>
    <n v="7.6075434519085769"/>
    <n v="26.369866796754572"/>
  </r>
  <r>
    <x v="72"/>
    <n v="10.986043479118704"/>
    <n v="2.4967106430757053"/>
    <n v="2.0267003493262634"/>
    <n v="1.4389879568423694"/>
    <n v="0.80464713067038363"/>
    <n v="0.83924115676708388"/>
    <n v="0.35401443600650656"/>
    <n v="7.682158619061596"/>
    <n v="26.628503770868608"/>
  </r>
  <r>
    <x v="73"/>
    <n v="11.003068186199316"/>
    <n v="2.4975332824968177"/>
    <n v="1.9514946143375351"/>
    <n v="1.559741138456139"/>
    <n v="0.80469483433992717"/>
    <n v="0.8717673733239093"/>
    <n v="0.36188142347331786"/>
    <n v="7.7242607932608349"/>
    <n v="26.774441645887798"/>
  </r>
  <r>
    <x v="74"/>
    <n v="10.883895236635034"/>
    <n v="2.4662729844945517"/>
    <n v="1.9946768453121713"/>
    <n v="1.4346797663338755"/>
    <n v="0.80347520201860534"/>
    <n v="0.8549134883064391"/>
    <n v="0.34614744853969537"/>
    <n v="7.6163573891454623"/>
    <n v="26.400418360785839"/>
  </r>
  <r>
    <x v="75"/>
    <n v="10.649805514276625"/>
    <n v="2.4251410134389384"/>
    <n v="2.0455747511216229"/>
    <n v="1.1117628722599409"/>
    <n v="0.79323345375748333"/>
    <n v="0.78035542430330374"/>
    <n v="0.30484576433893623"/>
    <n v="7.3433379030146702"/>
    <n v="25.454056696511522"/>
  </r>
  <r>
    <x v="76"/>
    <n v="10.343360786825615"/>
    <n v="2.4243183740178265"/>
    <n v="2.0743542405358042"/>
    <n v="0.96256554256553573"/>
    <n v="0.78193049017389771"/>
    <n v="0.73578927415060535"/>
    <n v="0.32451323300596435"/>
    <n v="7.1552460915592198"/>
    <n v="24.802078032834466"/>
  </r>
  <r>
    <x v="77"/>
    <n v="10.713648165828918"/>
    <n v="2.3733147299088664"/>
    <n v="2.3075482396751323"/>
    <n v="1.8062763971177433"/>
    <n v="0.79865942729325268"/>
    <n v="0.82865715030883991"/>
    <n v="0.37171515780683195"/>
    <n v="7.7849345555472205"/>
    <n v="26.984753823486802"/>
  </r>
  <r>
    <x v="78"/>
    <n v="10.377410200986837"/>
    <n v="2.4744993787056737"/>
    <n v="2.2111075029812874"/>
    <n v="2.3444453032275683"/>
    <n v="0.79469849212212473"/>
    <n v="0.82038707676076528"/>
    <n v="0.36188142347331786"/>
    <n v="7.8597882615671395"/>
    <n v="27.244217639824715"/>
  </r>
  <r>
    <x v="79"/>
    <n v="10.49828562125918"/>
    <n v="2.515631349761287"/>
    <n v="2.2143229245037954"/>
    <n v="2.1872701729719477"/>
    <n v="0.79051204869497338"/>
    <n v="0.78548854406250024"/>
    <n v="0.36974841094012911"/>
    <n v="7.8503934170729739"/>
    <n v="27.21165248926679"/>
  </r>
  <r>
    <x v="80"/>
    <n v="10.494029444489028"/>
    <n v="2.5139860709190627"/>
    <n v="2.2201180357499268"/>
    <n v="2.1735734373409152"/>
    <n v="0.79157555991597117"/>
    <n v="0.74012294654325028"/>
    <n v="0.36974841094012911"/>
    <n v="7.8268335642099185"/>
    <n v="27.129987470108198"/>
  </r>
  <r>
    <x v="81"/>
    <n v="10.949440358895389"/>
    <n v="2.2153679610553123"/>
    <n v="2.0106451506951117"/>
    <n v="2.1335094743493608"/>
    <n v="0.79132607227525731"/>
    <n v="0.77133975710221758"/>
    <n v="0.38154889214034599"/>
    <n v="7.8065697404979684"/>
    <n v="27.05974740701096"/>
  </r>
  <r>
    <x v="82"/>
    <n v="10.619161041531523"/>
    <n v="2.3288922011688045"/>
    <n v="1.8617112372759248"/>
    <n v="1.6989848378000909"/>
    <n v="0.77827465440797816"/>
    <n v="0.77920868054430803"/>
    <n v="0.38941587960715729"/>
    <n v="7.4831962738487654"/>
    <n v="25.938844806184552"/>
  </r>
  <r>
    <x v="83"/>
    <n v="10.240361308987914"/>
    <n v="2.4341900470711733"/>
    <n v="1.8686979743062959"/>
    <n v="1.4068582130508474"/>
    <n v="0.7696992182829937"/>
    <n v="0.72865470815456812"/>
    <n v="0.37761539840694042"/>
    <n v="7.2279243812098928"/>
    <n v="25.054001249470627"/>
  </r>
  <r>
    <x v="84"/>
    <n v="10.667681456711266"/>
    <n v="2.4276089317022751"/>
    <n v="2.1496903153968505"/>
    <n v="1.6011521615671098"/>
    <n v="0.78521770667516344"/>
    <n v="0.82090629462720355"/>
    <n v="0.38548238587375167"/>
    <n v="7.6381222765192547"/>
    <n v="26.475861529072873"/>
  </r>
  <r>
    <x v="85"/>
    <n v="10.621714747593614"/>
    <n v="2.5106955132346132"/>
    <n v="2.1650767330877048"/>
    <n v="1.9472516708638645"/>
    <n v="0.78565749879437674"/>
    <n v="0.80137696612993969"/>
    <n v="0.39728286707396854"/>
    <n v="7.7967891473769493"/>
    <n v="27.025845144155028"/>
  </r>
  <r>
    <x v="86"/>
    <n v="10.652359220338715"/>
    <n v="2.5106955132346132"/>
    <n v="1.9721053957424628"/>
    <n v="2.1712914708712274"/>
    <n v="0.7860386179510499"/>
    <n v="0.78267924207260575"/>
    <n v="0.3402472079395869"/>
    <n v="7.7912588202802544"/>
    <n v="27.00667548843052"/>
  </r>
  <r>
    <x v="87"/>
    <n v="10.867721764908454"/>
    <n v="2.5518274842902264"/>
    <n v="1.9271503939688366"/>
    <n v="2.1911720880217032"/>
    <n v="0.7855786729447034"/>
    <n v="0.78073082372562985"/>
    <n v="0.34614744853969537"/>
    <n v="7.8865083945084997"/>
    <n v="27.336837070907748"/>
  </r>
  <r>
    <x v="88"/>
    <n v="10.675342574897542"/>
    <n v="2.5765066669235939"/>
    <n v="1.9496995632184912"/>
    <n v="1.9614827725874144"/>
    <n v="0.78334782486899579"/>
    <n v="0.79884932006287013"/>
    <n v="0.35008094227310094"/>
    <n v="7.7425591347547336"/>
    <n v="26.837868799586744"/>
  </r>
  <r>
    <x v="89"/>
    <n v="10.20460942411863"/>
    <n v="2.6061216860836356"/>
    <n v="1.6960243798692178"/>
    <n v="1.5123068053485043"/>
    <n v="0.7662928701577878"/>
    <n v="0.73795886309250802"/>
    <n v="0.36188142347331786"/>
    <n v="7.2518951436489569"/>
    <n v="25.137090595792557"/>
  </r>
  <r>
    <x v="90"/>
    <n v="10.094800063448684"/>
    <n v="2.6373819840859012"/>
    <n v="1.902145562110527"/>
    <n v="1.2383577794296003"/>
    <n v="0.74907567195016489"/>
    <n v="0.69106927054490663"/>
    <n v="0.34221395480628974"/>
    <n v="7.1585759442138377"/>
    <n v="24.813620230589912"/>
  </r>
  <r>
    <x v="91"/>
    <n v="12.050663496191412"/>
    <n v="2.1200647260258449"/>
    <n v="2.6158514544405618"/>
    <n v="1.8491267295728908"/>
    <n v="0.85949440004493149"/>
    <n v="0.83119940183697538"/>
    <n v="0.36817376153051123"/>
    <n v="8.3910114861144613"/>
    <n v="29.085585455757588"/>
  </r>
  <r>
    <x v="92"/>
    <n v="12.405180242402009"/>
    <n v="2.169622787686126"/>
    <n v="2.5353300023277114"/>
    <n v="1.9453122415128881"/>
    <n v="0.85678627443595023"/>
    <n v="0.87580298567404524"/>
    <n v="0.42953605511892984"/>
    <n v="8.6030704851536761"/>
    <n v="29.820641074311336"/>
  </r>
  <r>
    <x v="93"/>
    <n v="12.459423241822213"/>
    <n v="2.2658237309090241"/>
    <n v="2.3363699281860377"/>
    <n v="2.2933489296822667"/>
    <n v="0.86030760894787095"/>
    <n v="0.87086628838731028"/>
    <n v="0.40226392463518823"/>
    <n v="8.7128849393794745"/>
    <n v="30.201288591949389"/>
  </r>
  <r>
    <x v="94"/>
    <n v="11.611876375881574"/>
    <n v="2.3000770970565712"/>
    <n v="2.4448836397860707"/>
    <n v="2.2585821499999126"/>
    <n v="0.85658261516380541"/>
    <n v="0.83687023055228049"/>
    <n v="0.43180873265924163"/>
    <n v="8.4097064004696147"/>
    <n v="29.150387241569071"/>
  </r>
  <r>
    <x v="95"/>
    <n v="10.473742013047001"/>
    <n v="2.3321440781308711"/>
    <n v="2.4375635471639714"/>
    <n v="2.1801303396602321"/>
    <n v="0.85555803478626979"/>
    <n v="0.79428645156080036"/>
    <n v="0.46589889576391857"/>
    <n v="7.9225929939953579"/>
    <n v="27.461916354108421"/>
  </r>
  <r>
    <x v="96"/>
    <n v="11.155654005758096"/>
    <n v="2.2782132463240945"/>
    <n v="2.159762241044902"/>
    <n v="1.7287162494921198"/>
    <n v="0.84142213896696005"/>
    <n v="0.70438895760515763"/>
    <n v="0.39544589201425279"/>
    <n v="7.8107967827027176"/>
    <n v="27.074399513908297"/>
  </r>
  <r>
    <x v="97"/>
    <n v="11.666119375301774"/>
    <n v="2.2301127747126452"/>
    <n v="2.0584520725011002"/>
    <n v="1.5392788940042408"/>
    <n v="0.82512225626719005"/>
    <n v="0.65567888345948111"/>
    <n v="0.36362840644988764"/>
    <n v="7.8411217932637021"/>
    <n v="27.179514455960021"/>
  </r>
  <r>
    <x v="98"/>
    <n v="11.892777622879041"/>
    <n v="2.0588459439749096"/>
    <n v="2.4748243133911325"/>
    <n v="2.1022007257360076"/>
    <n v="0.84752591875161565"/>
    <n v="0.77143645786002446"/>
    <n v="0.35453769628864046"/>
    <n v="8.3129889654590787"/>
    <n v="28.815137644340446"/>
  </r>
  <r>
    <x v="99"/>
    <n v="12.491387866480544"/>
    <n v="2.2446886752009636"/>
    <n v="2.3423551166726715"/>
    <n v="2.1037152957770506"/>
    <n v="0.83684851727610354"/>
    <n v="0.79579928449772352"/>
    <n v="0.37271911661113488"/>
    <n v="8.5908834135597676"/>
    <n v="29.778397286075958"/>
  </r>
  <r>
    <x v="100"/>
    <n v="12.852684987618666"/>
    <n v="2.2206384393952385"/>
    <n v="2.1415077194495029"/>
    <n v="2.0944491941957279"/>
    <n v="0.83456227770493108"/>
    <n v="0.86732306903551626"/>
    <n v="0.44089944282048876"/>
    <n v="8.6981507893132193"/>
    <n v="30.150215919533295"/>
  </r>
  <r>
    <x v="101"/>
    <n v="12.610528740207057"/>
    <n v="2.2468750602742111"/>
    <n v="2.2039488244111136"/>
    <n v="2.2439936572208881"/>
    <n v="0.8312634545155918"/>
    <n v="0.83067843165954736"/>
    <n v="0.44771747544142415"/>
    <n v="8.6831243105238887"/>
    <n v="30.098129954253722"/>
  </r>
  <r>
    <x v="102"/>
    <n v="12.064224246046461"/>
    <n v="2.2140792841754955"/>
    <n v="2.2570867610518182"/>
    <n v="2.2326926401203218"/>
    <n v="0.83147454035306023"/>
    <n v="0.8195637042690288"/>
    <n v="0.44089944282048876"/>
    <n v="8.4580949996846702"/>
    <n v="29.318115618521347"/>
  </r>
  <r>
    <x v="103"/>
    <n v="11.926679497516666"/>
    <n v="2.2869587866170855"/>
    <n v="2.0913727755263931"/>
    <n v="1.7971953728426324"/>
    <n v="0.82455526656844202"/>
    <n v="0.72581854773926957"/>
    <n v="0.36817376153051123"/>
    <n v="8.1177982736485639"/>
    <n v="28.138552281989565"/>
  </r>
  <r>
    <x v="104"/>
    <n v="11.315477129049761"/>
    <n v="2.2650949358846084"/>
    <n v="2.0879404124750605"/>
    <n v="1.5487079280955514"/>
    <n v="0.81945121673120047"/>
    <n v="0.67359666747880964"/>
    <n v="0.34771966366770507"/>
    <n v="7.7274263318319925"/>
    <n v="26.785414285214685"/>
  </r>
  <r>
    <x v="105"/>
    <n v="11.669025250270712"/>
    <n v="2.1922154334430184"/>
    <n v="2.1579754365480963"/>
    <n v="1.7879626445219214"/>
    <n v="0.83852692103924831"/>
    <n v="0.75238126988245779"/>
    <n v="0.35681037382895225"/>
    <n v="8.0100015898995434"/>
    <n v="27.764898919433953"/>
  </r>
  <r>
    <x v="106"/>
    <n v="11.531480501740917"/>
    <n v="2.2301127747126452"/>
    <n v="2.1862878823890957"/>
    <n v="1.9517698714818779"/>
    <n v="0.83378248834594793"/>
    <n v="0.7690317133722756"/>
    <n v="0.36590108399019944"/>
    <n v="8.0560097643332753"/>
    <n v="27.924376080366237"/>
  </r>
  <r>
    <x v="107"/>
    <n v="10.976458382673506"/>
    <n v="2.0952856951957046"/>
    <n v="2.147048373160743"/>
    <n v="1.9219420942627283"/>
    <n v="0.83662057884809327"/>
    <n v="0.76304440649319882"/>
    <n v="0.38635518185300566"/>
    <n v="7.7553091317559417"/>
    <n v="26.882063844242921"/>
  </r>
  <r>
    <x v="108"/>
    <n v="11.556664751471725"/>
    <n v="1.9764921062159131"/>
    <n v="2.1451705820140026"/>
    <n v="1.6144864115028168"/>
    <n v="0.8391901704500756"/>
    <n v="0.75407564685145578"/>
    <n v="0.41362731233674721"/>
    <n v="7.8254359424093769"/>
    <n v="27.12514292325211"/>
  </r>
  <r>
    <x v="109"/>
    <n v="11.646746875508844"/>
    <n v="2.0275077579250258"/>
    <n v="2.1684319689743607"/>
    <n v="1.3228828337952223"/>
    <n v="0.83922301871977645"/>
    <n v="0.75275580643963791"/>
    <n v="0.39544589201425279"/>
    <n v="7.7659484157644618"/>
    <n v="26.918942569141578"/>
  </r>
  <r>
    <x v="110"/>
    <n v="11.739734874514902"/>
    <n v="2.0756082295364751"/>
    <n v="1.8641977412400792"/>
    <n v="1.2207290782093152"/>
    <n v="0.8259243253221441"/>
    <n v="0.68420419348084627"/>
    <n v="0.39999124709487643"/>
    <n v="7.6270328721705463"/>
    <n v="26.437422561569186"/>
  </r>
  <r>
    <x v="111"/>
    <n v="11.467551252424252"/>
    <n v="2.1156919558793494"/>
    <n v="1.6838201739033305"/>
    <n v="1.0365782272061925"/>
    <n v="0.79887706005054282"/>
    <n v="0.63698640107970161"/>
    <n v="0.35908305136926405"/>
    <n v="7.3384192898194058"/>
    <n v="25.43700741173204"/>
  </r>
  <r>
    <x v="112"/>
    <n v="11.56344512639925"/>
    <n v="2.0559307638772459"/>
    <n v="2.0990711126503618"/>
    <n v="0.90288929282470287"/>
    <n v="0.81661226931767184"/>
    <n v="0.73428709237803913"/>
    <n v="0.35453769628864046"/>
    <n v="7.5120351953067175"/>
    <n v="26.038808549042635"/>
  </r>
  <r>
    <x v="113"/>
    <n v="12.009012621636616"/>
    <n v="2.1674364026128781"/>
    <n v="2.3285962021235518"/>
    <n v="1.160048165845877"/>
    <n v="0.80623650064915098"/>
    <n v="0.7505208515178392"/>
    <n v="0.35226501874832866"/>
    <n v="7.9367002403589932"/>
    <n v="27.510816003493233"/>
  </r>
  <r>
    <x v="114"/>
    <n v="12.040008621305301"/>
    <n v="2.1820123031011964"/>
    <n v="2.470639794033676"/>
    <n v="1.3266282204312718"/>
    <n v="0.80009187475521504"/>
    <n v="0.75245952249965387"/>
    <n v="0.35908305136926405"/>
    <n v="8.0813747274366694"/>
    <n v="28.012298114932243"/>
  </r>
  <r>
    <x v="115"/>
    <n v="11.92571087252702"/>
    <n v="2.2330279548103089"/>
    <n v="2.3878644726210241"/>
    <n v="1.4271827092960518"/>
    <n v="0.79781734630628365"/>
    <n v="0.75594562687506817"/>
    <n v="0.36135572890957585"/>
    <n v="8.0643374501907026"/>
    <n v="27.953242161536036"/>
  </r>
  <r>
    <x v="116"/>
    <n v="11.737797624535609"/>
    <n v="2.3153817925693052"/>
    <n v="2.2266642914718653"/>
    <n v="1.5613078981878366"/>
    <n v="0.7929523747450381"/>
    <n v="0.74561811724384519"/>
    <n v="0.37044643907082303"/>
    <n v="8.0080842107057038"/>
    <n v="27.75825274853003"/>
  </r>
  <r>
    <x v="117"/>
    <n v="11.603158750974753"/>
    <n v="2.316839382618137"/>
    <n v="1.9413552869239279"/>
    <n v="1.0951934253527151"/>
    <n v="0.78293479503481933"/>
    <n v="0.68667946476532449"/>
    <n v="0.37726447169175847"/>
    <n v="7.6242091395254343"/>
    <n v="26.427634716886871"/>
  </r>
  <r>
    <x v="118"/>
    <n v="11.816256248696973"/>
    <n v="2.3095514323739783"/>
    <n v="1.9971656314541331"/>
    <n v="1.2237983389271532"/>
    <n v="0.75753451344230116"/>
    <n v="0.62701137244557859"/>
    <n v="0.37953714923207021"/>
    <n v="7.7488621616334257"/>
    <n v="26.859716848205618"/>
  </r>
  <r>
    <x v="119"/>
    <n v="11.597347001036876"/>
    <n v="2.211892899102248"/>
    <n v="2.3608843312969201"/>
    <n v="1.8949888855536046"/>
    <n v="0.78591856047215913"/>
    <n v="0.63212635005145068"/>
    <n v="0.43862676528017697"/>
    <n v="8.0776693091359562"/>
    <n v="27.999454101929391"/>
  </r>
  <r>
    <x v="120"/>
    <n v="11.156622630747744"/>
    <n v="2.2803996313973425"/>
    <n v="2.5457319427640153"/>
    <n v="1.8904952208332495"/>
    <n v="0.78076795178308078"/>
    <n v="0.63731567911764642"/>
    <n v="0.45453550806235959"/>
    <n v="8.0063407042250425"/>
    <n v="27.752209268930478"/>
  </r>
  <r>
    <x v="121"/>
    <n v="10.23563696982777"/>
    <n v="2.2794839346784945"/>
    <n v="2.2496701003279895"/>
    <n v="1.3959154672980798"/>
    <n v="0.776433089516819"/>
    <n v="0.60872658150863956"/>
    <n v="0.41916410873371107"/>
    <n v="7.2842656926952403"/>
    <n v="25.249295944586741"/>
  </r>
  <r>
    <x v="122"/>
    <n v="10.617859066686419"/>
    <n v="2.1239959576772462"/>
    <n v="2.2128159861352277"/>
    <n v="1.6473304671862048"/>
    <n v="0.77770409840640164"/>
    <n v="0.59149007421132382"/>
    <n v="0.41665414401075479"/>
    <n v="7.4557059766180576"/>
    <n v="25.843555770931644"/>
  </r>
  <r>
    <x v="123"/>
    <n v="11.483326539409951"/>
    <n v="2.1315439177258506"/>
    <n v="2.2079830516611278"/>
    <n v="1.748577227726043"/>
    <n v="0.78754378891030008"/>
    <n v="0.58028395239460262"/>
    <n v="0.40410432039597299"/>
    <n v="7.843137029932028"/>
    <n v="27.186499828155871"/>
  </r>
  <r>
    <x v="124"/>
    <n v="11.662460601152969"/>
    <n v="2.0711602373370162"/>
    <n v="2.0627872939094103"/>
    <n v="1.3164044094316982"/>
    <n v="0.78514338527038896"/>
    <n v="0.57890553433659542"/>
    <n v="0.34135520232206418"/>
    <n v="7.6302064688759055"/>
    <n v="26.448423132636044"/>
  </r>
  <r>
    <x v="125"/>
    <n v="11.491658356235208"/>
    <n v="2.0945589134876896"/>
    <n v="1.856816712659644"/>
    <n v="1.1853730024060469"/>
    <n v="0.77645654527487351"/>
    <n v="0.58068381570965577"/>
    <n v="0.35139506121388958"/>
    <n v="7.4350646011342212"/>
    <n v="25.772007008121225"/>
  </r>
  <r>
    <x v="126"/>
    <n v="11.969696346584307"/>
    <n v="2.1262603456918274"/>
    <n v="2.0596415527010059"/>
    <n v="1.8965550727678815"/>
    <n v="0.78509969892101239"/>
    <n v="0.62964071458050119"/>
    <n v="0.40410432039597299"/>
    <n v="8.057076851955399"/>
    <n v="27.92807490359791"/>
  </r>
  <r>
    <x v="127"/>
    <n v="12.384204233640823"/>
    <n v="2.2606140345569838"/>
    <n v="2.1056168219842641"/>
    <n v="2.1454423078776905"/>
    <n v="0.7756177087274464"/>
    <n v="0.70283773115335435"/>
    <n v="0.42669400290258019"/>
    <n v="8.4341748421844862"/>
    <n v="29.235201683027626"/>
  </r>
  <r>
    <x v="128"/>
    <n v="12.176950290112567"/>
    <n v="2.2606140345569838"/>
    <n v="2.0597342063613007"/>
    <n v="1.8265250892749112"/>
    <n v="0.77130536760911095"/>
    <n v="0.72948979493086008"/>
    <n v="0.45430361485510012"/>
    <n v="8.2224775931478558"/>
    <n v="28.501399990848682"/>
  </r>
  <r>
    <x v="129"/>
    <n v="12.555006478558584"/>
    <n v="2.232686582377148"/>
    <n v="2.0539945362681036"/>
    <n v="2.0630220104266619"/>
    <n v="0.74635401178157068"/>
    <n v="0.72835738608343936"/>
    <n v="0.43171393234849287"/>
    <n v="8.438273363766104"/>
    <n v="29.249408301610103"/>
  </r>
  <r>
    <x v="130"/>
    <n v="12.248812210230405"/>
    <n v="2.3051469988437492"/>
    <n v="2.1375139653512414"/>
    <n v="2.0761444168468914"/>
    <n v="0.75600077867547022"/>
    <n v="0.73736236885067474"/>
    <n v="0.4141441792877984"/>
    <n v="8.383125495552525"/>
    <n v="29.05825041363876"/>
  </r>
  <r>
    <x v="131"/>
    <n v="11.907207720394881"/>
    <n v="2.3504347591353749"/>
    <n v="1.9213690408320601"/>
    <n v="1.553338136407437"/>
    <n v="0.75918519102835569"/>
    <n v="0.68442130348048202"/>
    <n v="0.35139506121388958"/>
    <n v="7.9177386573781785"/>
    <n v="27.445089869870657"/>
  </r>
  <r>
    <x v="132"/>
    <n v="11.43021120714894"/>
    <n v="2.3225073069555386"/>
    <n v="1.8501762846028527"/>
    <n v="1.0953187126410762"/>
    <n v="0.75749842882725527"/>
    <n v="0.625436325041823"/>
    <n v="0.34637513176797685"/>
    <n v="7.4717923988949106"/>
    <n v="25.899315795880369"/>
  </r>
  <r>
    <x v="133"/>
    <n v="12.215484942929377"/>
    <n v="2.2568400545326814"/>
    <n v="2.0760655347987096"/>
    <n v="1.7082479024597954"/>
    <n v="0.78086798697098958"/>
    <n v="0.72757141546201298"/>
    <n v="0.37649470844345312"/>
    <n v="8.1667864642408379"/>
    <n v="28.308359009837858"/>
  </r>
  <r>
    <x v="134"/>
    <n v="12.435236611695521"/>
    <n v="2.2794839346784945"/>
    <n v="2.0949130825993731"/>
    <n v="1.8259077055210056"/>
    <n v="0.78604056801597688"/>
    <n v="0.74536029503409029"/>
    <n v="0.42418403817962386"/>
    <n v="8.34906662052793"/>
    <n v="28.940192856252011"/>
  </r>
  <r>
    <x v="135"/>
    <n v="12.498766714988102"/>
    <n v="2.2281578063479857"/>
    <n v="2.1240130567944591"/>
    <n v="1.924526044950053"/>
    <n v="0.78672049180258419"/>
    <n v="0.74765272626664747"/>
    <n v="0.44928368540918739"/>
    <n v="8.4171831242097852"/>
    <n v="29.176303650768805"/>
  </r>
  <r>
    <x v="136"/>
    <n v="12.494600806575473"/>
    <n v="2.2832579147027965"/>
    <n v="2.0422544208603957"/>
    <n v="1.999124834054778"/>
    <n v="0.78522166886289624"/>
    <n v="0.75430507622827858"/>
    <n v="0.47689329736170727"/>
    <n v="8.4482167166947075"/>
    <n v="29.283874735341037"/>
  </r>
  <r>
    <x v="137"/>
    <n v="12.771633716015256"/>
    <n v="2.330055267004143"/>
    <n v="2.0190898849762271"/>
    <n v="1.9162198195579776"/>
    <n v="0.78742856249885695"/>
    <n v="0.75584389645392291"/>
    <n v="0.42669400290258019"/>
    <n v="8.5176764747931895"/>
    <n v="29.524641624202147"/>
  </r>
  <r>
    <x v="138"/>
    <n v="12.551882047249112"/>
    <n v="2.2908058747514009"/>
    <n v="1.9557614817680313"/>
    <n v="1.3608080053706737"/>
    <n v="0.77251539152775206"/>
    <n v="0.67598818489698831"/>
    <n v="0.42418403817962386"/>
    <n v="8.1223358852428937"/>
    <n v="28.154280908986475"/>
  </r>
  <r>
    <x v="139"/>
    <n v="11.807225918491802"/>
    <n v="2.232686582377148"/>
    <n v="2.010832127502431"/>
    <n v="1.3518606131074231"/>
    <n v="0.75932123442507227"/>
    <n v="0.63568101518898312"/>
    <n v="0.43171393234849287"/>
    <n v="7.7968967697026628"/>
    <n v="27.026218193144018"/>
  </r>
  <r>
    <x v="140"/>
    <n v="11.788479330634974"/>
    <n v="2.2417441344354732"/>
    <n v="2.2065065707519098"/>
    <n v="2.0555498551260603"/>
    <n v="0.77872882183641146"/>
    <n v="0.73821178969664225"/>
    <n v="0.43673386179440565"/>
    <n v="8.2091100723885901"/>
    <n v="28.455064436664468"/>
  </r>
  <r>
    <x v="141"/>
    <n v="11.857216819443343"/>
    <n v="2.370059455261746"/>
    <n v="2.0919130467438523"/>
    <n v="2.0168231628903994"/>
    <n v="0.77743377079482257"/>
    <n v="0.7572771862661134"/>
    <n v="0.42920396762553653"/>
    <n v="8.2309944774071049"/>
    <n v="28.530921886432917"/>
  </r>
  <r>
    <x v="142"/>
    <n v="12.215484942929377"/>
    <n v="2.4425198717283472"/>
    <n v="2.196411805021377"/>
    <n v="1.9098522070186794"/>
    <n v="0.77694940939099544"/>
    <n v="0.7452922002531116"/>
    <n v="0.4141441792877984"/>
    <n v="8.3934770005237489"/>
    <n v="29.094131616153433"/>
  </r>
  <r>
    <x v="143"/>
    <n v="12.654988280461664"/>
    <n v="2.4342171156748824"/>
    <n v="2.3273926979871842"/>
    <n v="1.8751417008921463"/>
    <n v="0.77806531708044224"/>
    <n v="0.75581562303386851"/>
    <n v="0.41665414401075479"/>
    <n v="8.613087312816333"/>
    <n v="29.855362191957276"/>
  </r>
  <r>
    <x v="144"/>
    <n v="12.389411619156609"/>
    <n v="2.4168568075630925"/>
    <n v="2.3495253410901631"/>
    <n v="1.7244505722315224"/>
    <n v="0.78106560173259942"/>
    <n v="0.76827948058152062"/>
    <n v="0.42167407345666746"/>
    <n v="8.4545442563839526"/>
    <n v="29.305807752196124"/>
  </r>
  <r>
    <x v="145"/>
    <n v="12.525845119670187"/>
    <n v="2.3225073069555386"/>
    <n v="2.1369614058206912"/>
    <n v="1.3697037549893183"/>
    <n v="0.76751491710749009"/>
    <n v="0.70584603319926642"/>
    <n v="0.39155449678119125"/>
    <n v="8.1985592257195563"/>
    <n v="28.418492260243234"/>
  </r>
  <r>
    <x v="146"/>
    <n v="12.292554248563002"/>
    <n v="2.3172237349215159"/>
    <n v="2.1529041866504115"/>
    <n v="0.89227466002090439"/>
    <n v="0.75445768299245408"/>
    <n v="0.67307815455884246"/>
    <n v="0.38653456733527852"/>
    <n v="7.8940900833404966"/>
    <n v="27.363117318382912"/>
  </r>
  <r>
    <x v="147"/>
    <n v="12.087383259241056"/>
    <n v="2.239479746420892"/>
    <n v="2.1135028440064736"/>
    <n v="1.5869574000210165"/>
    <n v="0.77570390863829719"/>
    <n v="0.79134008398940836"/>
    <n v="0.40912424984188572"/>
    <n v="8.1107988557444006"/>
    <n v="28.114290347903427"/>
  </r>
  <r>
    <x v="148"/>
    <n v="12.16132813356521"/>
    <n v="2.3791170073200711"/>
    <n v="2.4358449281729442"/>
    <n v="1.8280046005648318"/>
    <n v="0.77516911735465255"/>
    <n v="0.78254801479564184"/>
    <n v="0.40661428511892933"/>
    <n v="8.4210373357560258"/>
    <n v="29.189663422648305"/>
  </r>
  <r>
    <x v="149"/>
    <n v="12.188406538247293"/>
    <n v="2.4402554837137655"/>
    <n v="2.5771163550870035"/>
    <n v="1.7045588375367848"/>
    <n v="0.77070255462710824"/>
    <n v="0.75357895185863721"/>
    <n v="0.40410432039597299"/>
    <n v="8.4494594889173946"/>
    <n v="29.288182530383956"/>
  </r>
  <r>
    <x v="150"/>
    <n v="12.078009965312644"/>
    <n v="2.4840336519956709"/>
    <n v="2.6041517965127734"/>
    <n v="1.1213138918985004"/>
    <n v="0.76901667201693502"/>
    <n v="0.75899341331957215"/>
    <n v="0.40410432039597299"/>
    <n v="8.1984338047541083"/>
    <n v="28.418057516206176"/>
  </r>
  <r>
    <x v="151"/>
    <n v="12.037392358289518"/>
    <n v="2.4923364080491353"/>
    <n v="2.6153184305956714"/>
    <n v="1.4224804710977836"/>
    <n v="0.76839011007990177"/>
    <n v="0.74791830352648314"/>
    <n v="0.42167407345666746"/>
    <n v="8.3143519403896882"/>
    <n v="28.819862095484851"/>
  </r>
  <r>
    <x v="152"/>
    <n v="11.020208695188312"/>
    <n v="2.4165454776926913"/>
    <n v="2.0763431602983609"/>
    <n v="1.2505615795739029"/>
    <n v="0.84409802237836862"/>
    <n v="0.67944201751192723"/>
    <n v="0.35934217487878434"/>
    <n v="7.5605973337195449"/>
    <n v="26.207138461241893"/>
  </r>
  <r>
    <x v="153"/>
    <n v="10.570913663447906"/>
    <n v="2.3258500673946716"/>
    <n v="2.0727549448673654"/>
    <n v="1.0267296369036092"/>
    <n v="0.83617287822811159"/>
    <n v="0.63366748464606382"/>
    <n v="0.35185587956880965"/>
    <n v="7.2246269790210276"/>
    <n v="25.042571534077563"/>
  </r>
  <r>
    <x v="154"/>
    <n v="11.897678052048851"/>
    <n v="2.2546429270780446"/>
    <n v="2.1699001688335184"/>
    <n v="1.8279896542468319"/>
    <n v="0.86311797393874601"/>
    <n v="0.7576476349197776"/>
    <n v="0.35185587956880965"/>
    <n v="8.1591878688373676"/>
    <n v="28.282020159471948"/>
  </r>
  <r>
    <x v="155"/>
    <n v="12.286491060285741"/>
    <n v="2.195428568288428"/>
    <n v="2.1912314886105424"/>
    <n v="2.0656393675631533"/>
    <n v="0.86054714170952062"/>
    <n v="0.79251772047903035"/>
    <n v="0.34436958425883496"/>
    <n v="8.4078996664318844"/>
    <n v="29.144124597627133"/>
  </r>
  <r>
    <x v="156"/>
    <n v="12.312411927501532"/>
    <n v="2.2786284901320659"/>
    <n v="2.4130899005761455"/>
    <n v="1.9442887601982914"/>
    <n v="0.86229400610460283"/>
    <n v="0.8013568051618819"/>
    <n v="0.34436958425883496"/>
    <n v="8.4971898716922301"/>
    <n v="29.453629345625579"/>
  </r>
  <r>
    <x v="157"/>
    <n v="11.905358309001679"/>
    <n v="2.4000554030930514"/>
    <n v="2.4611091568579861"/>
    <n v="1.7792669902405716"/>
    <n v="0.86140792023270407"/>
    <n v="0.8249092950549084"/>
    <n v="0.35684674310879277"/>
    <n v="8.3481857719757908"/>
    <n v="28.937139589565483"/>
  </r>
  <r>
    <x v="158"/>
    <n v="10.737959252171903"/>
    <n v="2.3610788631302659"/>
    <n v="2.3164674850734217"/>
    <n v="1.6810704983908695"/>
    <n v="0.86792571286090259"/>
    <n v="0.79395790045288073"/>
    <n v="0.3718193337287421"/>
    <n v="7.7567381402211177"/>
    <n v="26.8870171860301"/>
  </r>
  <r>
    <x v="159"/>
    <n v="10.906924905134108"/>
    <n v="2.3176050300948514"/>
    <n v="1.9858685850600384"/>
    <n v="1.0136236672969836"/>
    <n v="0.84166292956497946"/>
    <n v="0.68922570130774119"/>
    <n v="0.36932390195875053"/>
    <n v="7.3488181945250242"/>
    <n v="25.473052914942475"/>
  </r>
  <r>
    <x v="160"/>
    <n v="12.260570193069947"/>
    <n v="2.3453383373760643"/>
    <n v="1.8976902273258458"/>
    <n v="1.0473429139716957"/>
    <n v="0.83178879089678481"/>
    <n v="0.63206049324140368"/>
    <n v="0.3718193337287421"/>
    <n v="7.8606725538574427"/>
    <n v="27.247282843467929"/>
  </r>
  <r>
    <x v="161"/>
    <n v="12.968113864849178"/>
    <n v="2.3048626997224027"/>
    <n v="2.2121134468347083"/>
    <n v="1.4292309565693844"/>
    <n v="0.86814460499394586"/>
    <n v="0.74260831672621275"/>
    <n v="0.38928735611868309"/>
    <n v="8.4801284479596895"/>
    <n v="29.394489693774204"/>
  </r>
  <r>
    <x v="162"/>
    <n v="12.664743715212493"/>
    <n v="2.3498356304486934"/>
    <n v="2.2371087659004529"/>
    <n v="2.0321336768637339"/>
    <n v="0.87095766470373104"/>
    <n v="0.75530759840494865"/>
    <n v="0.3718193337287421"/>
    <n v="8.6291566662404833"/>
    <n v="29.911063051503273"/>
  </r>
  <r>
    <x v="163"/>
    <n v="12.63306265528208"/>
    <n v="2.3385923977671208"/>
    <n v="2.1148193259498518"/>
    <n v="2.1902628326811393"/>
    <n v="0.85072690440742083"/>
    <n v="0.75767769080570369"/>
    <n v="0.37431476549873371"/>
    <n v="8.6200539595147578"/>
    <n v="29.87951053190681"/>
  </r>
  <r>
    <x v="164"/>
    <n v="12.308571799025119"/>
    <n v="2.2269096197968317"/>
    <n v="2.04442046216738"/>
    <n v="1.8969164200694542"/>
    <n v="0.86449311610789448"/>
    <n v="0.77601458711116078"/>
    <n v="0.3718193337287421"/>
    <n v="8.3077165117812086"/>
    <n v="28.796861849787788"/>
  </r>
  <r>
    <x v="165"/>
    <n v="12.29993150995319"/>
    <n v="2.1616988702437103"/>
    <n v="1.8366638570314426"/>
    <n v="2.0504784880608558"/>
    <n v="0.86553827674314598"/>
    <n v="0.77265119473797172"/>
    <n v="0.35435131133880121"/>
    <n v="8.2477752641622644"/>
    <n v="28.589088772271381"/>
  </r>
  <r>
    <x v="166"/>
    <n v="12.32201224869257"/>
    <n v="2.2973672112680208"/>
    <n v="1.9029814095333122"/>
    <n v="1.3924982527145144"/>
    <n v="0.84818992486543776"/>
    <n v="0.68550605160012623"/>
    <n v="0.37681019726872528"/>
    <n v="8.0385741769169172"/>
    <n v="27.86393947285962"/>
  </r>
  <r>
    <x v="167"/>
    <n v="11.75463326630244"/>
    <n v="2.2179150336515736"/>
    <n v="2.0452347213259396"/>
    <n v="1.2562711825321271"/>
    <n v="0.82914565195694445"/>
    <n v="0.63725101076602908"/>
    <n v="0.41174624204860705"/>
    <n v="7.7656252386830387"/>
    <n v="26.917822347266704"/>
  </r>
  <r>
    <x v="168"/>
    <n v="12.226009036782225"/>
    <n v="2.0522647388097361"/>
    <n v="2.433487109190541"/>
    <n v="2.0462873325538307"/>
    <n v="0.8650426471085676"/>
    <n v="0.7443875038372898"/>
    <n v="0.41424167381859867"/>
    <n v="8.4263465307515091"/>
    <n v="29.208066572852299"/>
  </r>
  <r>
    <x v="169"/>
    <n v="12.79242798705325"/>
    <n v="2.0874935345453305"/>
    <n v="2.4831242006025094"/>
    <n v="2.1811098305698282"/>
    <n v="0.87315053003656051"/>
    <n v="0.77011650499193518"/>
    <n v="0.42172796912857324"/>
    <n v="8.7618440850409218"/>
    <n v="30.370994641968906"/>
  </r>
  <r>
    <x v="170"/>
    <n v="13.132279357215866"/>
    <n v="2.1039836091449704"/>
    <n v="2.5305712386810826"/>
    <n v="2.2712757922852611"/>
    <n v="0.87770420947096561"/>
    <n v="0.79412941364549317"/>
    <n v="0.3818010608087084"/>
    <n v="8.9575211183674952"/>
    <n v="31.049265799619846"/>
  </r>
  <r>
    <x v="171"/>
    <n v="13.034356081067315"/>
    <n v="2.1684448098526539"/>
    <n v="2.4447572037680949"/>
    <n v="1.8932141174099384"/>
    <n v="0.88322515549327807"/>
    <n v="0.81852786676679801"/>
    <n v="0.37431476549873371"/>
    <n v="8.7649619169920534"/>
    <n v="30.381801916848868"/>
  </r>
  <r>
    <x v="172"/>
    <n v="13.169720609860899"/>
    <n v="2.2186645824970119"/>
    <n v="2.2638597999784431"/>
    <n v="1.9589652762166823"/>
    <n v="0.88632119737506054"/>
    <n v="0.82110898232627094"/>
    <n v="0.41174624204860705"/>
    <n v="8.8110015979800114"/>
    <n v="30.541388288282988"/>
  </r>
  <r>
    <x v="173"/>
    <n v="12.785707762219527"/>
    <n v="2.2823762343592575"/>
    <n v="2.1013378116649193"/>
    <n v="1.4531873843743024"/>
    <n v="0.85645819722424932"/>
    <n v="0.72285434480328714"/>
    <n v="0.42921426443854793"/>
    <n v="8.3652893455960111"/>
    <n v="28.996425344680105"/>
  </r>
  <r>
    <x v="174"/>
    <n v="11.823755578877886"/>
    <n v="2.264387062068741"/>
    <n v="2.1145762834457797"/>
    <n v="0.92731176713594721"/>
    <n v="0.84504524028742345"/>
    <n v="0.65160240559575"/>
    <n v="0.42671883266855642"/>
    <n v="7.7255649107909514"/>
    <n v="26.778962080871032"/>
  </r>
  <r>
    <x v="175"/>
    <n v="12.062803576534641"/>
    <n v="2.165446614470901"/>
    <n v="2.4321834265279025"/>
    <n v="1.9247514345876708"/>
    <n v="0.87981918075645094"/>
    <n v="0.76328082584587587"/>
    <n v="0.46415030921842981"/>
    <n v="8.3901443490829966"/>
    <n v="29.082579717024863"/>
  </r>
  <r>
    <x v="176"/>
    <n v="11.877517377547679"/>
    <n v="2.2359042059420902"/>
    <n v="2.5010899826274064"/>
    <n v="2.1477338784262865"/>
    <n v="0.87912339300021569"/>
    <n v="0.80269640282278043"/>
    <n v="0.48411376337836226"/>
    <n v="8.4857311226354604"/>
    <n v="29.413910126380284"/>
  </r>
  <r>
    <x v="177"/>
    <n v="12.167447077516915"/>
    <n v="2.2883726251227623"/>
    <n v="2.6111261409475808"/>
    <n v="1.9583481873484823"/>
    <n v="0.87691245098973281"/>
    <n v="0.8172353625587867"/>
    <n v="0.46165487744843819"/>
    <n v="8.5882814569148405"/>
    <n v="29.769378178847532"/>
  </r>
  <r>
    <x v="178"/>
    <n v="12.643623008592218"/>
    <n v="2.2666357086050555"/>
    <n v="2.6640005718677702"/>
    <n v="1.868633997079191"/>
    <n v="0.86984874269639212"/>
    <n v="0.8351184377372094"/>
    <n v="0.45416858213846351"/>
    <n v="8.7589565331014416"/>
    <n v="30.360985581817737"/>
  </r>
  <r>
    <x v="179"/>
    <n v="12.731945963549736"/>
    <n v="2.2074213498154389"/>
    <n v="2.7238417761052292"/>
    <n v="1.8795545585866755"/>
    <n v="0.86798848823239105"/>
    <n v="0.84557032783124964"/>
    <n v="0.43670055974852262"/>
    <n v="8.7958517836050589"/>
    <n v="30.488874807474303"/>
  </r>
  <r>
    <x v="180"/>
    <n v="12.6109819165427"/>
    <n v="2.1774393959979124"/>
    <n v="2.6521208679324761"/>
    <n v="1.4567842999387925"/>
    <n v="0.84229889995152385"/>
    <n v="0.74090478753487909"/>
    <n v="0.43420512797853106"/>
    <n v="8.4802801137235626"/>
    <n v="29.395015409600376"/>
  </r>
  <r>
    <x v="181"/>
    <n v="12.116565375204434"/>
    <n v="2.1721925540798446"/>
    <n v="2.5274767867988817"/>
    <n v="0.92583977599688994"/>
    <n v="0.8130025214784401"/>
    <n v="0.69514744390571148"/>
    <n v="0.42671883266855642"/>
    <n v="7.9783936311675685"/>
    <n v="27.655336921300325"/>
  </r>
  <r>
    <x v="182"/>
    <n v="10.870930666130802"/>
    <n v="2.3198622706982879"/>
    <n v="2.070273926330811"/>
    <n v="1.3529475936789275"/>
    <n v="0.82522568626534698"/>
    <n v="0.73644169206109655"/>
    <n v="0.38170244973485778"/>
    <n v="7.5244469837966061"/>
    <n v="26.081831268696732"/>
  </r>
  <r>
    <x v="183"/>
    <n v="11.011707663162461"/>
    <n v="2.4133643447896129"/>
    <n v="2.1652296825929245"/>
    <n v="1.4892061002075467"/>
    <n v="0.82966662824767867"/>
    <n v="0.76130319180207751"/>
    <n v="0.40833285320473156"/>
    <n v="7.7358692176857877"/>
    <n v="26.814679681692827"/>
  </r>
  <r>
    <x v="184"/>
    <n v="11.418487706910918"/>
    <n v="2.4066254565668146"/>
    <n v="2.1034204262408154"/>
    <n v="1.5279952230747231"/>
    <n v="0.83758913363871312"/>
    <n v="0.76391069701154268"/>
    <n v="0.41543429413003125"/>
    <n v="7.8958886239116817"/>
    <n v="27.369351561485235"/>
  </r>
  <r>
    <x v="185"/>
    <n v="11.200774444059631"/>
    <n v="2.4420046197365055"/>
    <n v="1.9116197792089136"/>
    <n v="1.5494874061932649"/>
    <n v="0.83867290015875418"/>
    <n v="0.76759277088474598"/>
    <n v="0.41188357366738143"/>
    <n v="7.7533956341720005"/>
    <n v="26.875431128081203"/>
  </r>
  <r>
    <x v="186"/>
    <n v="10.798086754876048"/>
    <n v="2.3586108779793773"/>
    <n v="2.025835816813641"/>
    <n v="1.5618693683631515"/>
    <n v="0.84066018434698631"/>
    <n v="0.7436532687839329"/>
    <n v="0.39235461112280728"/>
    <n v="7.5908168506420015"/>
    <n v="26.31188773292795"/>
  </r>
  <r>
    <x v="187"/>
    <n v="10.367571054651323"/>
    <n v="2.2718476921108501"/>
    <n v="1.9922626166206618"/>
    <n v="1.1753795993688649"/>
    <n v="0.81684947340398084"/>
    <n v="0.66592993178628312"/>
    <n v="0.32666628256378527"/>
    <n v="7.1429501214397169"/>
    <n v="24.759456771945469"/>
  </r>
  <r>
    <x v="188"/>
    <n v="10.225975586706689"/>
    <n v="2.1867692282980227"/>
    <n v="1.9356295184981724"/>
    <n v="0.97073883110167214"/>
    <n v="0.80473772487779249"/>
    <n v="0.62942988686880308"/>
    <n v="0.33199236325776005"/>
    <n v="6.9275513169857987"/>
    <n v="24.012824456594711"/>
  </r>
  <r>
    <x v="189"/>
    <n v="10.955233170167203"/>
    <n v="2.0334595212293629"/>
    <n v="2.03314145809173"/>
    <n v="1.7026808083624247"/>
    <n v="0.84223143469878703"/>
    <n v="0.72888928607744086"/>
    <n v="0.37105028834690829"/>
    <n v="7.5687654448133737"/>
    <n v="26.235451411787224"/>
  </r>
  <r>
    <x v="190"/>
    <n v="10.712965779926671"/>
    <n v="2.1564442312954308"/>
    <n v="2.115677448377562"/>
    <n v="1.7318826657421089"/>
    <n v="0.84100087091561782"/>
    <n v="0.73610123697813967"/>
    <n v="0.41543429413003125"/>
    <n v="7.5861278613876788"/>
    <n v="26.295634388753243"/>
  </r>
  <r>
    <x v="191"/>
    <n v="10.512440406247856"/>
    <n v="2.1235921512092895"/>
    <n v="2.2503540031414668"/>
    <n v="1.8485228194586352"/>
    <n v="0.83630173463198765"/>
    <n v="0.74227444674546628"/>
    <n v="0.39412997135413219"/>
    <n v="7.5853611214085515"/>
    <n v="26.292976654197382"/>
  </r>
  <r>
    <x v="192"/>
    <n v="10.798905225789023"/>
    <n v="2.1480206210169328"/>
    <n v="2.2604968622516761"/>
    <n v="2.0311699204930735"/>
    <n v="0.83809610383283462"/>
    <n v="0.74053720908662846"/>
    <n v="0.40478213274208175"/>
    <n v="7.7939314325528199"/>
    <n v="27.015939507765072"/>
  </r>
  <r>
    <x v="193"/>
    <n v="10.742430732793764"/>
    <n v="2.1252768732649887"/>
    <n v="2.230283016375989"/>
    <n v="1.8944839229285759"/>
    <n v="0.8401191130187311"/>
    <n v="0.74868016128231818"/>
    <n v="0.42431109528665589"/>
    <n v="7.7061785159536633"/>
    <n v="26.711763430904686"/>
  </r>
  <r>
    <x v="194"/>
    <n v="10.597561381197231"/>
    <n v="2.2617393597766529"/>
    <n v="2.1050192337754954"/>
    <n v="1.344495244605699"/>
    <n v="0.82337253320470738"/>
    <n v="0.65675534783661693"/>
    <n v="0.39945605204810702"/>
    <n v="7.3748348927633591"/>
    <n v="25.563234045207874"/>
  </r>
  <r>
    <x v="195"/>
    <n v="10.46169520964342"/>
    <n v="2.2507886664146057"/>
    <n v="2.0814123357186629"/>
    <n v="1.1474576161897287"/>
    <n v="0.81008023589207923"/>
    <n v="0.6194040248950482"/>
    <n v="0.39412997135413219"/>
    <n v="7.2031466442114285"/>
    <n v="24.968114704319106"/>
  </r>
  <r>
    <x v="196"/>
    <n v="11.268707529836536"/>
    <n v="2.1033754865408945"/>
    <n v="2.2382629897669606"/>
    <n v="1.8260745938604386"/>
    <n v="0.8329062359903846"/>
    <n v="0.67193373252620703"/>
    <n v="0.44384005783122998"/>
    <n v="7.860060431967173"/>
    <n v="27.245161058319827"/>
  </r>
  <r>
    <x v="197"/>
    <n v="11.395570521347626"/>
    <n v="2.1614983974625295"/>
    <n v="2.2942943375198155"/>
    <n v="1.82581929259904"/>
    <n v="0.8341910368154617"/>
    <n v="0.75565546807088257"/>
    <n v="0.45981829991315432"/>
    <n v="7.9986281898228961"/>
    <n v="27.725475543551408"/>
  </r>
  <r>
    <x v="198"/>
    <n v="11.53389210564036"/>
    <n v="2.1682372856853274"/>
    <n v="2.3032412303277714"/>
    <n v="1.8476816327438215"/>
    <n v="0.83922209080466048"/>
    <n v="0.79363709362241275"/>
    <n v="0.45981829991315432"/>
    <n v="8.0873782462102746"/>
    <n v="28.033107984947783"/>
  </r>
  <r>
    <x v="199"/>
    <n v="12.013516060643571"/>
    <n v="2.2979608839741936"/>
    <n v="2.2171110624376649"/>
    <n v="1.9200256269540847"/>
    <n v="0.84377865187034107"/>
    <n v="0.80099137242768992"/>
    <n v="0.4367386169059303"/>
    <n v="8.324331396014788"/>
    <n v="28.854453671228264"/>
  </r>
  <r>
    <x v="200"/>
    <n v="12.060168902683133"/>
    <n v="2.4116796227339128"/>
    <n v="2.2746940019199031"/>
    <n v="1.9367425517754728"/>
    <n v="0.84691108462005504"/>
    <n v="0.80185551281581458"/>
    <n v="0.44206469759990508"/>
    <n v="8.4232634779077831"/>
    <n v="29.197379852055981"/>
  </r>
  <r>
    <x v="201"/>
    <n v="11.722140415624553"/>
    <n v="2.4866497542125434"/>
    <n v="2.1744334997031065"/>
    <n v="1.3090115886588387"/>
    <n v="0.83001218640690066"/>
    <n v="0.72410329396437956"/>
    <n v="0.34086916441438464"/>
    <n v="7.942013564912676"/>
    <n v="27.529233467897384"/>
  </r>
  <r>
    <x v="202"/>
    <n v="11.399662875912499"/>
    <n v="2.4588518402935007"/>
    <n v="2.1715108915848114"/>
    <n v="1.1075113502790284"/>
    <n v="0.81936743619387542"/>
    <n v="0.68210299816589948"/>
    <n v="0.33021700302643514"/>
    <n v="7.6914354467234887"/>
    <n v="26.660659842179538"/>
  </r>
  <r>
    <x v="203"/>
    <n v="12.117461866591364"/>
    <n v="2.3661921272300255"/>
    <n v="2.1625903693064097"/>
    <n v="1.7398858864562829"/>
    <n v="0.8448393595282534"/>
    <n v="0.77877591821604752"/>
    <n v="0.41188357366738143"/>
    <n v="8.2803407599977703"/>
    <n v="28.701969860993536"/>
  </r>
  <r>
    <x v="204"/>
    <n v="12.283611461925243"/>
    <n v="2.4874921152403933"/>
    <n v="2.0318231827619253"/>
    <n v="2.0059379137792028"/>
    <n v="0.84824167839668319"/>
    <n v="0.82180618535424144"/>
    <n v="0.47047046130110382"/>
    <n v="8.49432868864357"/>
    <n v="29.443711687402363"/>
  </r>
  <r>
    <x v="205"/>
    <n v="12.879458286570868"/>
    <n v="2.5548809974683757"/>
    <n v="1.9944709601098927"/>
    <n v="2.1166994295463848"/>
    <n v="0.84985482442756244"/>
    <n v="0.85330798576595968"/>
    <n v="0.4775719022264035"/>
    <n v="8.8093220213882173"/>
    <n v="30.535566407503666"/>
  </r>
  <r>
    <x v="206"/>
    <n v="12.933477366827205"/>
    <n v="2.4580094792656508"/>
    <n v="1.947675827546387"/>
    <n v="2.0759196747577913"/>
    <n v="0.85175344566704703"/>
    <n v="0.88063286208086067"/>
    <n v="0.45626757945050439"/>
    <n v="8.7596487447281675"/>
    <n v="30.363384980323616"/>
  </r>
  <r>
    <x v="207"/>
    <n v="13.050518707382595"/>
    <n v="2.2550004715538545"/>
    <n v="1.9776535943955897"/>
    <n v="1.9014440288736154"/>
    <n v="0.85169888385243298"/>
    <n v="0.88539083762644233"/>
    <n v="0.43851397713725526"/>
    <n v="8.660910624748853"/>
    <n v="30.021131125570641"/>
  </r>
  <r>
    <x v="208"/>
    <n v="12.695302331151549"/>
    <n v="2.1387546497105854"/>
    <n v="1.9495898256962139"/>
    <n v="1.3632976354811637"/>
    <n v="0.83040516138120379"/>
    <n v="0.76913398611568884"/>
    <n v="0.42431109528665589"/>
    <n v="8.1786351404326876"/>
    <n v="28.349429825255747"/>
  </r>
  <r>
    <x v="209"/>
    <n v="12.527515793991721"/>
    <n v="2.0157699396445175"/>
    <n v="1.9809604588016743"/>
    <n v="1.1567566548380144"/>
    <n v="0.8207009529248579"/>
    <n v="0.74927442588686388"/>
    <n v="0.41188357366738143"/>
    <n v="7.9726840211183623"/>
    <n v="27.635545820873393"/>
  </r>
  <r>
    <x v="210"/>
    <n v="12.886824524787643"/>
    <n v="1.9146866163025444"/>
    <n v="2.2494189795078481"/>
    <n v="1.809769147283423"/>
    <n v="0.84697733825208632"/>
    <n v="0.89618991476764986"/>
    <n v="0.45626757945050439"/>
    <n v="8.5392348445726114"/>
    <n v="29.599368944924308"/>
  </r>
  <r>
    <x v="211"/>
    <n v="12.940843605043977"/>
    <n v="2.0284053550622647"/>
    <n v="2.2685712672532414"/>
    <n v="1.797333442521684"/>
    <n v="0.85212433609733973"/>
    <n v="0.93838838451674023"/>
    <n v="0.50420230569627733"/>
    <n v="8.6486039040765466"/>
    <n v="29.978472600268077"/>
  </r>
  <r>
    <x v="212"/>
    <n v="12.879458286570868"/>
    <n v="2.1362275666270358"/>
    <n v="2.169757879239214"/>
    <n v="1.8048811713618789"/>
    <n v="0.86022579124939957"/>
    <n v="0.95601141350099339"/>
    <n v="0.49887622500230255"/>
    <n v="8.6386981455032341"/>
    <n v="29.944136479054922"/>
  </r>
  <r>
    <x v="213"/>
    <n v="12.150320171318597"/>
    <n v="2.2404507390896238"/>
    <n v="2.2446859221936077"/>
    <n v="2.1000811982895011"/>
    <n v="0.85038256125980738"/>
    <n v="0.78047661361999598"/>
    <n v="0.42895916087082703"/>
    <n v="8.4318756397837227"/>
    <n v="29.227232006425684"/>
  </r>
  <r>
    <x v="214"/>
    <n v="11.443613052029738"/>
    <n v="2.2228440535172105"/>
    <n v="2.2092141287784335"/>
    <n v="2.0390167697510027"/>
    <n v="0.85004245049642979"/>
    <n v="0.78483963469936602"/>
    <n v="0.43811843120970584"/>
    <n v="8.1043912381219183"/>
    <n v="28.092079758603802"/>
  </r>
  <r>
    <x v="215"/>
    <n v="11.179681184736799"/>
    <n v="2.1717846653572113"/>
    <n v="2.176324119590785"/>
    <n v="1.6024293324094443"/>
    <n v="0.83602584354243625"/>
    <n v="0.69439963815792516"/>
    <n v="0.42590607075786735"/>
    <n v="7.7390077073241352"/>
    <n v="26.825558561876605"/>
  </r>
  <r>
    <x v="216"/>
    <n v="11.008716363236594"/>
    <n v="2.1392122970482461"/>
    <n v="2.2026524256815541"/>
    <n v="1.3167379763779015"/>
    <n v="0.82770079292975562"/>
    <n v="0.64589052162055072"/>
    <n v="0.35263190804683642"/>
    <n v="7.4985610218176015"/>
    <n v="25.992103306759038"/>
  </r>
  <r>
    <x v="217"/>
    <n v="11.531065103580532"/>
    <n v="2.0890332431668672"/>
    <n v="2.3794451840634836"/>
    <n v="1.85351919202233"/>
    <n v="0.85301312073072366"/>
    <n v="0.75648498926981833"/>
    <n v="0.36637081355515472"/>
    <n v="8.0400202220300709"/>
    <n v="27.868951868418975"/>
  </r>
  <r>
    <x v="218"/>
    <n v="12.066807401369189"/>
    <n v="2.1911520194868657"/>
    <n v="2.430188419655261"/>
    <n v="1.8922660629933579"/>
    <n v="0.85252724821161308"/>
    <n v="0.75728958054617934"/>
    <n v="0.39690171468475094"/>
    <n v="8.3474472623546738"/>
    <n v="28.934579709301889"/>
  </r>
  <r>
    <x v="219"/>
    <n v="11.980143206138672"/>
    <n v="2.1136826029682463"/>
    <n v="2.3745582163862498"/>
    <n v="1.855882684264293"/>
    <n v="0.84859037645106106"/>
    <n v="0.76988692005656056"/>
    <n v="0.42590607075786735"/>
    <n v="8.2588593997469566"/>
    <n v="28.627509476769909"/>
  </r>
  <r>
    <x v="220"/>
    <n v="12.0699588266503"/>
    <n v="2.033572183613765"/>
    <n v="2.3041970308097754"/>
    <n v="1.6918908480416472"/>
    <n v="0.85492139320175398"/>
    <n v="0.76986283404059852"/>
    <n v="0.45033079166154438"/>
    <n v="8.1802323739459357"/>
    <n v="28.354966281965318"/>
  </r>
  <r>
    <x v="221"/>
    <n v="11.973840355576453"/>
    <n v="2.0969562516744533"/>
    <n v="2.2831676735931477"/>
    <n v="1.6896296287223733"/>
    <n v="0.8607609939213734"/>
    <n v="0.74566999163325021"/>
    <n v="0.42590607075786735"/>
    <n v="8.1401708281717298"/>
    <n v="28.216101794050648"/>
  </r>
  <r>
    <x v="222"/>
    <n v="11.052048460851852"/>
    <n v="2.0476575320716957"/>
    <n v="2.0814686344244655"/>
    <n v="0.94846514683857031"/>
    <n v="0.84615025292052093"/>
    <n v="0.6612397714152064"/>
    <n v="0.41674680041898848"/>
    <n v="7.320249599323998"/>
    <n v="25.374026198265298"/>
  </r>
  <r>
    <x v="223"/>
    <n v="10.103469451237821"/>
    <n v="2.0476575320716957"/>
    <n v="2.0276647395541167"/>
    <n v="0.88676248377255129"/>
    <n v="0.83356843729812913"/>
    <n v="0.61138199005360516"/>
    <n v="0.39384862457179132"/>
    <n v="6.8541938851209441"/>
    <n v="23.758547143680659"/>
  </r>
  <r>
    <x v="224"/>
    <n v="10.795995156761686"/>
    <n v="2.0661445519227297"/>
    <n v="2.3676424005853285"/>
    <n v="1.7443528616668549"/>
    <n v="0.86108610459355694"/>
    <n v="0.61657282780176648"/>
    <n v="0.41369371030602886"/>
    <n v="7.6493733811286591"/>
    <n v="26.514860994766611"/>
  </r>
  <r>
    <x v="225"/>
    <n v="11.522398684057482"/>
    <n v="2.2466130790399688"/>
    <n v="2.4685002819014361"/>
    <n v="1.7031598336046754"/>
    <n v="0.8617343694042896"/>
    <n v="0.63521586903679605"/>
    <n v="0.41827334547546824"/>
    <n v="8.0509532178577867"/>
    <n v="27.906848680377905"/>
  </r>
  <r>
    <x v="226"/>
    <n v="12.016384596871434"/>
    <n v="2.218442382124107"/>
    <n v="2.4125013660792654"/>
    <n v="1.6258860054387314"/>
    <n v="0.86025881695531259"/>
    <n v="0.60946059454407697"/>
    <n v="0.42285298064490773"/>
    <n v="8.1766045743387998"/>
    <n v="28.342391316996636"/>
  </r>
  <r>
    <x v="227"/>
    <n v="11.55942793111052"/>
    <n v="2.1506566426703149"/>
    <n v="2.3433020630407193"/>
    <n v="1.2104055016658875"/>
    <n v="0.86472427888598435"/>
    <n v="0.58913251362781882"/>
    <n v="0.42285298064490773"/>
    <n v="7.7608831970261791"/>
    <n v="26.901385108672333"/>
  </r>
  <r>
    <x v="228"/>
    <n v="11.398705241773923"/>
    <n v="1.8839153562482496"/>
    <n v="2.2547651271205265"/>
    <n v="1.3856886287222256"/>
    <n v="0.86450449494109805"/>
    <n v="0.6193695771139498"/>
    <n v="0.42743261581434716"/>
    <n v="7.6367606256054046"/>
    <n v="26.471141667339726"/>
  </r>
  <r>
    <x v="229"/>
    <n v="11.342767443034226"/>
    <n v="1.9825127954537656"/>
    <n v="2.1224923522812125"/>
    <n v="0.93298500704733456"/>
    <n v="0.84983016659714072"/>
    <n v="0.6298536129083675"/>
    <n v="0.43659188615322597"/>
    <n v="7.4188826743113188"/>
    <n v="25.715915937786594"/>
  </r>
  <r>
    <x v="230"/>
    <n v="11.105622690630717"/>
    <n v="1.9904358039613517"/>
    <n v="2.1477543384828213"/>
    <n v="0.95218215475199708"/>
    <n v="0.83608877870766318"/>
    <n v="0.60812650178058647"/>
    <n v="0.44575115649210489"/>
    <n v="7.3332995535736414"/>
    <n v="25.419260978380883"/>
  </r>
  <r>
    <x v="231"/>
    <n v="11.79263340191264"/>
    <n v="1.9754701212248"/>
    <n v="2.4313946326441447"/>
    <n v="1.5027432479246685"/>
    <n v="0.86517036855453699"/>
    <n v="0.68279565146426979"/>
    <n v="0.45949006200042319"/>
    <n v="7.9916744472810191"/>
    <n v="27.701371933006506"/>
  </r>
  <r>
    <x v="232"/>
    <n v="11.838329068488735"/>
    <n v="2.1515369769489352"/>
    <n v="2.4140906260186248"/>
    <n v="1.7831571185017843"/>
    <n v="0.8734588972060493"/>
    <n v="0.68797864127740571"/>
    <n v="0.47780860267818093"/>
    <n v="8.2011651340719833"/>
    <n v="28.427525065191695"/>
  </r>
  <r>
    <x v="233"/>
    <n v="12.109351642664171"/>
    <n v="2.210519373616521"/>
    <n v="2.3872563687929933"/>
    <n v="1.7384141442005758"/>
    <n v="0.87743653008397648"/>
    <n v="0.70458524638975262"/>
    <n v="0.46406969716986263"/>
    <n v="8.3087251831785842"/>
    <n v="28.800358186096432"/>
  </r>
  <r>
    <x v="234"/>
    <n v="12.199955119496076"/>
    <n v="2.1814683424220389"/>
    <n v="2.3339902792737619"/>
    <n v="1.6487086919735094"/>
    <n v="0.87708631056348996"/>
    <n v="0.70232977983231271"/>
    <n v="0.47780860267818093"/>
    <n v="8.2802264279306694"/>
    <n v="28.701573554170039"/>
  </r>
  <r>
    <x v="235"/>
    <n v="12.489098389037894"/>
    <n v="2.2193227164027278"/>
    <n v="2.1123552788614299"/>
    <n v="1.7016703192824005"/>
    <n v="0.87957828223533108"/>
    <n v="0.6699291961205549"/>
    <n v="0.48238823784762036"/>
    <n v="8.334151917646107"/>
    <n v="28.888494337434064"/>
  </r>
  <r>
    <x v="236"/>
    <n v="12.233045084947728"/>
    <n v="2.2466130790399688"/>
    <n v="1.8473751845827144"/>
    <n v="1.4176790760903675"/>
    <n v="0.85938424642091382"/>
    <n v="0.58503235154634081"/>
    <n v="0.38010971906347302"/>
    <n v="7.9347227585802393"/>
    <n v="27.503961500271743"/>
  </r>
  <r>
    <x v="237"/>
    <n v="11.423128787702524"/>
    <n v="2.148015639834453"/>
    <n v="1.7573503913115764"/>
    <n v="1.302339255983241"/>
    <n v="0.84702091038765193"/>
    <n v="0.53821057849928022"/>
    <n v="0.35721154321627585"/>
    <n v="7.4497972013344196"/>
    <n v="25.823074308269423"/>
  </r>
  <r>
    <x v="238"/>
    <n v="11.926568976359807"/>
    <n v="2.1392122970482461"/>
    <n v="1.9794674521965789"/>
    <n v="2.0561872937001211"/>
    <n v="0.86817495203848682"/>
    <n v="0.62022277314301921"/>
    <n v="0.42590607075786735"/>
    <n v="8.1157651729946849"/>
    <n v="28.131504988238813"/>
  </r>
  <r>
    <x v="239"/>
    <n v="12.307103579053807"/>
    <n v="2.2281260591889342"/>
    <n v="2.0165792068453197"/>
    <n v="2.2855140107082264"/>
    <n v="0.87312106906524489"/>
    <n v="0.63396984546299562"/>
    <n v="0.43506534109674622"/>
    <n v="8.4254379024753732"/>
    <n v="29.204917013896647"/>
  </r>
  <r>
    <x v="240"/>
    <n v="11.846995488011784"/>
    <n v="2.3311251697875535"/>
    <n v="2.10638261331348"/>
    <n v="2.2608172467115235"/>
    <n v="0.87149029828130398"/>
    <n v="0.6393188031812429"/>
    <n v="0.44727770154858476"/>
    <n v="8.3134993059526465"/>
    <n v="28.816906626788125"/>
  </r>
  <r>
    <x v="241"/>
    <n v="11.281314650052586"/>
    <n v="2.4438079574510003"/>
    <n v="2.0291932110307873"/>
    <n v="2.1657066137422363"/>
    <n v="0.86551504456306039"/>
    <n v="0.67901242233870651"/>
    <n v="0.45949006200042319"/>
    <n v="8.0785837103626985"/>
    <n v="28.0026236715415"/>
  </r>
  <r>
    <x v="242"/>
    <n v="11.30810176494202"/>
    <n v="2.4904656742178961"/>
    <n v="2.0295356438555365"/>
    <n v="2.0578652112094948"/>
    <n v="0.86454786476998513"/>
    <n v="0.64358650650086524"/>
    <n v="0.46712278728282225"/>
    <n v="8.0531143645209458"/>
    <n v="27.91433981729957"/>
  </r>
  <r>
    <x v="243"/>
    <n v="10.795995156761686"/>
    <n v="2.4710983200882413"/>
    <n v="1.8873949637238014"/>
    <n v="1.4730620795539291"/>
    <n v="0.84939744657508698"/>
    <n v="0.56945154084311056"/>
    <n v="0.42590607075786735"/>
    <n v="7.4899501922549492"/>
    <n v="25.962255770558674"/>
  </r>
  <r>
    <x v="244"/>
    <n v="11.698642582885359"/>
    <n v="2.4216935658317884"/>
    <n v="2.1508230497687109"/>
    <n v="1.2354279916874273"/>
    <n v="0.85217839625510938"/>
    <n v="0.68649348171367985"/>
    <n v="0.3920812290075798"/>
    <n v="7.8812420073082006"/>
    <n v="27.318582304457856"/>
  </r>
  <r>
    <x v="245"/>
    <n v="12.186238492853915"/>
    <n v="2.2238085984294065"/>
    <n v="2.2557520043010912"/>
    <n v="1.8381783675967642"/>
    <n v="0.87375038611341427"/>
    <n v="0.83318474683810051"/>
    <n v="0.38313641009485933"/>
    <n v="8.3502517138234893"/>
    <n v="28.944300720051039"/>
  </r>
  <r>
    <x v="246"/>
    <n v="12.334438375433475"/>
    <n v="2.2194498987068876"/>
    <n v="2.4398492338693853"/>
    <n v="1.8353552775799533"/>
    <n v="0.87764050344738065"/>
    <n v="0.860326579695047"/>
    <n v="0.40400765422454038"/>
    <n v="8.5031210944153539"/>
    <n v="29.474188617372022"/>
  </r>
  <r>
    <x v="247"/>
    <n v="12.285953228663621"/>
    <n v="2.2717542953771201"/>
    <n v="2.5920580022117865"/>
    <n v="1.6742386928134587"/>
    <n v="0.88027562737071974"/>
    <n v="0.83665016114379565"/>
    <n v="0.41444327628938094"/>
    <n v="8.4967575645047457"/>
    <n v="29.452130848374622"/>
  </r>
  <r>
    <x v="248"/>
    <n v="12.607967788342668"/>
    <n v="2.2534477565425388"/>
    <n v="2.4847894149740357"/>
    <n v="1.5886153527891396"/>
    <n v="0.88315542725944729"/>
    <n v="0.8482459476816866"/>
    <n v="0.42786050465846154"/>
    <n v="8.5529997488152034"/>
    <n v="29.647081941063181"/>
  </r>
  <r>
    <x v="249"/>
    <n v="12.953767514361642"/>
    <n v="2.2177064188178792"/>
    <n v="2.4161710415174498"/>
    <n v="1.5881527084316367"/>
    <n v="0.88113610960162236"/>
    <n v="0.89214844980306562"/>
    <n v="0.4487317487881427"/>
    <n v="8.6761536256943401"/>
    <n v="30.073967617015779"/>
  </r>
  <r>
    <x v="250"/>
    <n v="12.786356535892137"/>
    <n v="2.2020150998168098"/>
    <n v="2.2157859166945237"/>
    <n v="1.4942170172840454"/>
    <n v="0.86802536369311356"/>
    <n v="0.81039084932522831"/>
    <n v="0.41444327628938094"/>
    <n v="8.4302041711724964"/>
    <n v="29.221438230167735"/>
  </r>
  <r>
    <x v="251"/>
    <n v="12.956511956631635"/>
    <n v="2.1549411428135996"/>
    <n v="2.0771268805011123"/>
    <n v="1.4499786545543889"/>
    <n v="0.85726423153029618"/>
    <n v="0.78857437270097397"/>
    <n v="0.39655363846393998"/>
    <n v="8.3854877422882605"/>
    <n v="29.066438619484209"/>
  </r>
  <r>
    <x v="252"/>
    <n v="13.343478316700487"/>
    <n v="2.0599214888626767"/>
    <n v="2.2868765653497629"/>
    <n v="2.0945771074242052"/>
    <n v="0.87718243579212407"/>
    <n v="0.92008839277897092"/>
    <n v="0.42189729204998133"/>
    <n v="8.9219521140377953"/>
    <n v="30.925973712996004"/>
  </r>
  <r>
    <x v="253"/>
    <n v="13.251082093610762"/>
    <n v="2.1845803009267319"/>
    <n v="2.3963850019627113"/>
    <n v="1.7494324024141519"/>
    <n v="0.87657683807967457"/>
    <n v="0.95513407501756542"/>
    <n v="0.42338809520210136"/>
    <n v="8.8540592262278661"/>
    <n v="30.690638033441566"/>
  </r>
  <r>
    <x v="254"/>
    <n v="12.802823189512088"/>
    <n v="2.2769847350441434"/>
    <n v="2.4801632065606061"/>
    <n v="1.5569392524495995"/>
    <n v="0.87917672602953223"/>
    <n v="0.92338974213054459"/>
    <n v="0.41295247313726086"/>
    <n v="8.6496421600286624"/>
    <n v="29.982071484892437"/>
  </r>
  <r>
    <x v="255"/>
    <n v="12.952852700271645"/>
    <n v="2.3092391129907877"/>
    <n v="2.4974413986116746"/>
    <n v="1.7290249870413896"/>
    <n v="0.88223566955913657"/>
    <n v="0.8381221553371484"/>
    <n v="0.44127773302754231"/>
    <n v="8.7784858367574898"/>
    <n v="30.428679593596815"/>
  </r>
  <r>
    <x v="256"/>
    <n v="11.287891056476575"/>
    <n v="2.2203216386513911"/>
    <n v="2.3743717743616797"/>
    <n v="1.7463919856364005"/>
    <n v="0.88566277961539597"/>
    <n v="0.77801418375187426"/>
    <n v="0.44425933933178241"/>
    <n v="8.0027094007485591"/>
    <n v="27.73962215857366"/>
  </r>
  <r>
    <x v="257"/>
    <n v="11.897157240414771"/>
    <n v="2.1985281400387944"/>
    <n v="2.1439428233501197"/>
    <n v="1.3676187374044233"/>
    <n v="0.87179297839030423"/>
    <n v="0.70345253685551301"/>
    <n v="0.43531452041906193"/>
    <n v="7.9544156800129748"/>
    <n v="27.572222656885959"/>
  </r>
  <r>
    <x v="258"/>
    <n v="12.00236086076446"/>
    <n v="2.2238085984294065"/>
    <n v="2.1821221562801334"/>
    <n v="0.99029239902071931"/>
    <n v="0.86552393888410561"/>
    <n v="0.69348833799345633"/>
    <n v="0.41444327628938094"/>
    <n v="7.8547645754949551"/>
    <n v="27.226804143156617"/>
  </r>
  <r>
    <x v="259"/>
    <n v="12.095671897944182"/>
    <n v="2.1514541830355847"/>
    <n v="2.4205313620238904"/>
    <n v="2.0904650433094467"/>
    <n v="0.89843565534828052"/>
    <n v="0.73675924474563603"/>
    <n v="0.43382371726694191"/>
    <n v="8.4447633703506746"/>
    <n v="29.271904474024634"/>
  </r>
  <r>
    <x v="260"/>
    <n v="11.901731310864756"/>
    <n v="2.2246803383739104"/>
    <n v="2.3204489833199151"/>
    <n v="1.7572303317879445"/>
    <n v="0.90158087761668948"/>
    <n v="0.81953881433753017"/>
    <n v="0.43680532357118201"/>
    <n v="8.2561694779599257"/>
    <n v="28.618185457831853"/>
  </r>
  <r>
    <x v="261"/>
    <n v="11.594353776625667"/>
    <n v="2.2787282149331514"/>
    <n v="2.2510281227789721"/>
    <n v="1.8727060950495356"/>
    <n v="0.90361896583982682"/>
    <n v="0.77655979003200182"/>
    <n v="0.43382371726694191"/>
    <n v="8.1543167212710621"/>
    <n v="28.26513540379716"/>
  </r>
  <r>
    <x v="262"/>
    <n v="11.821227670944996"/>
    <n v="2.2673955956546012"/>
    <n v="2.1621407705080156"/>
    <n v="2.2280050135047444"/>
    <n v="0.90760096015137526"/>
    <n v="0.74997817548897305"/>
    <n v="0.43531452041906193"/>
    <n v="8.3411747597881138"/>
    <n v="28.912837466459884"/>
  </r>
  <r>
    <x v="263"/>
    <n v="11.886179471334803"/>
    <n v="2.2630368959320815"/>
    <n v="2.09509963688064"/>
    <n v="2.0717369678321793"/>
    <n v="0.91911522008383495"/>
    <n v="0.73310326963790251"/>
    <n v="0.41593407944150096"/>
    <n v="8.2651666606885996"/>
    <n v="28.649372201831543"/>
  </r>
  <r>
    <x v="264"/>
    <n v="11.450727964496092"/>
    <n v="2.3118543328242991"/>
    <n v="1.9413103126466964"/>
    <n v="1.4402111995526621"/>
    <n v="0.91469919761295604"/>
    <n v="0.65690413652864821"/>
    <n v="0.41593407944150096"/>
    <n v="7.757290461101741"/>
    <n v="26.8889316842046"/>
  </r>
  <r>
    <x v="265"/>
    <n v="10.98600240677747"/>
    <n v="2.3249304319918571"/>
    <n v="2.0855508846653805"/>
    <n v="1.3427620857866334"/>
    <n v="0.91675045816262823"/>
    <n v="0.62881604037802197"/>
    <n v="0.42338809520210136"/>
    <n v="7.5855982682261516"/>
    <n v="26.293798671190245"/>
  </r>
  <r>
    <x v="266"/>
    <n v="11.567824168015747"/>
    <n v="2.1470954833130649"/>
    <n v="2.3564065544874517"/>
    <n v="2.1906674363555556"/>
    <n v="0.95406271961400324"/>
    <n v="0.71657185843273508"/>
    <n v="0.42636970150634151"/>
    <n v="8.254945748463749"/>
    <n v="28.613943670188647"/>
  </r>
  <r>
    <x v="267"/>
    <n v="11.766338825545159"/>
    <n v="2.2778564749886474"/>
    <n v="2.2111289593394701"/>
    <n v="2.2663990563777898"/>
    <n v="0.95949136468726492"/>
    <n v="0.75957036218120755"/>
    <n v="0.42189729204998133"/>
    <n v="8.3780804119318493"/>
    <n v="29.040762747101368"/>
  </r>
  <r>
    <x v="268"/>
    <n v="11.611735244335616"/>
    <n v="2.2639086358765854"/>
    <n v="2.2182199064462522"/>
    <n v="2.319633302724414"/>
    <n v="0.96228587376167796"/>
    <n v="0.75280471639184399"/>
    <n v="0.41444327628938094"/>
    <n v="8.3295654678757121"/>
    <n v="28.872596423701481"/>
  </r>
  <r>
    <x v="269"/>
    <n v="11.494639040815963"/>
    <n v="2.1749911615371893"/>
    <n v="2.2279227048298464"/>
    <n v="2.0466530677025738"/>
    <n v="0.95857819315022208"/>
    <n v="0.75332642772392555"/>
    <n v="0.40848006368090056"/>
    <n v="8.1355726836668278"/>
    <n v="28.200163343107448"/>
  </r>
  <r>
    <x v="270"/>
    <n v="11.594353776625667"/>
    <n v="2.0913041268648165"/>
    <n v="2.0961779600589825"/>
    <n v="1.8741707631690037"/>
    <n v="0.9610605180857541"/>
    <n v="0.77189335747124566"/>
    <n v="0.41444327628938094"/>
    <n v="8.029669458953629"/>
    <n v="27.833073237518477"/>
  </r>
  <r>
    <x v="271"/>
    <n v="11.254957749236672"/>
    <n v="2.0154627516929788"/>
    <n v="2.0310504958574147"/>
    <n v="1.082028189456284"/>
    <n v="0.9418480212180419"/>
    <n v="0.69605943418666161"/>
    <n v="0.42338809520210136"/>
    <n v="7.4787953945302785"/>
    <n v="25.923590131380429"/>
  </r>
  <r>
    <x v="272"/>
    <n v="11.218365185636781"/>
    <n v="1.9282887572425904"/>
    <n v="1.9326336848247674"/>
    <n v="0.96655985201509165"/>
    <n v="0.92926713214440593"/>
    <n v="0.66050897512560258"/>
    <n v="0.42786050465846154"/>
    <n v="7.3241856882195835"/>
    <n v="25.387669779867284"/>
  </r>
  <r>
    <x v="273"/>
    <n v="10.347462171959361"/>
    <n v="1.7548125082863173"/>
    <n v="2.1738570216475912"/>
    <n v="1.5770518650903587"/>
    <n v="0.95313670505858861"/>
    <n v="0.77513434195567454"/>
    <n v="0.43680532357118201"/>
    <n v="7.3058486885364671"/>
    <n v="25.324108626105541"/>
  </r>
  <r>
    <x v="274"/>
    <n v="9.4793739281363454"/>
    <n v="1.8836830860222014"/>
    <n v="2.7877479712445208"/>
    <n v="1.5811636315825472"/>
    <n v="0.90869389957846058"/>
    <n v="0.83341213720673202"/>
    <n v="0.41369077279162508"/>
    <n v="7.2529371890130729"/>
    <n v="25.140702615575506"/>
  </r>
  <r>
    <x v="275"/>
    <n v="9.9143972335905151"/>
    <n v="1.9635753941004284"/>
    <n v="2.9568271498975278"/>
    <n v="1.5649074424193692"/>
    <n v="0.91449251421795286"/>
    <n v="0.82617364471454835"/>
    <n v="0.4019548643436357"/>
    <n v="7.5183422232771653"/>
    <n v="26.060670466561145"/>
  </r>
  <r>
    <x v="276"/>
    <n v="10.543912600014478"/>
    <n v="1.9546984709806254"/>
    <n v="2.7538459599698073"/>
    <n v="1.6114147203421449"/>
    <n v="0.90910229303998813"/>
    <n v="0.81796716985802143"/>
    <n v="0.41662474990362242"/>
    <n v="7.7069817702879115"/>
    <n v="26.7145477343966"/>
  </r>
  <r>
    <x v="277"/>
    <n v="11.155576038136864"/>
    <n v="2.109156933265198"/>
    <n v="2.5374981148187667"/>
    <n v="1.6675412040611881"/>
    <n v="0.91218973488659827"/>
    <n v="0.81751819027447925"/>
    <n v="0.42249270412761708"/>
    <n v="7.9561048412915989"/>
    <n v="27.57807776086231"/>
  </r>
  <r>
    <x v="278"/>
    <n v="11.523889506253571"/>
    <n v="2.185498472095504"/>
    <n v="2.1352548709037782"/>
    <n v="1.3781528394401996"/>
    <n v="0.89966884936752334"/>
    <n v="0.71742119933864901"/>
    <n v="0.43276162401960777"/>
    <n v="7.8144641013012253"/>
    <n v="27.08711146272006"/>
  </r>
  <r>
    <x v="279"/>
    <n v="11.621605324325349"/>
    <n v="2.2254446261346175"/>
    <n v="2.1461238159004092"/>
    <n v="1.1677807288167057"/>
    <n v="0.89525730940538417"/>
    <n v="0.6420626027329116"/>
    <n v="0.43422861257560641"/>
    <n v="7.7576398931199337"/>
    <n v="26.890142913010916"/>
  </r>
  <r>
    <x v="280"/>
    <n v="11.475031597217679"/>
    <n v="2.1464400103683707"/>
    <n v="2.3825278200426245"/>
    <n v="1.9406531245986485"/>
    <n v="0.92598001160891052"/>
    <n v="0.74122281567161874"/>
    <n v="0.44156355535559982"/>
    <n v="8.1310428939072388"/>
    <n v="28.18446182877069"/>
  </r>
  <r>
    <x v="281"/>
    <n v="11.635698951931856"/>
    <n v="2.1562046258001537"/>
    <n v="2.168023012561402"/>
    <n v="1.6354999985819447"/>
    <n v="0.93243161049802592"/>
    <n v="0.76613268471823082"/>
    <n v="0.45329946380358915"/>
    <n v="8.0069171934580936"/>
    <n v="27.754207541353292"/>
  </r>
  <r>
    <x v="282"/>
    <n v="11.634759376758089"/>
    <n v="1.9955323173317194"/>
    <n v="2.0990229955296096"/>
    <n v="1.592002589172872"/>
    <n v="0.93853556604333321"/>
    <n v="0.73889786635888977"/>
    <n v="0.46503537225157859"/>
    <n v="7.8919649580149054"/>
    <n v="27.355751041460998"/>
  </r>
  <r>
    <x v="283"/>
    <n v="12.081057584297465"/>
    <n v="2.1331246256886658"/>
    <n v="2.1954782066764662"/>
    <n v="1.4080777927623991"/>
    <n v="0.94004636740023029"/>
    <n v="0.75161787625844578"/>
    <n v="0.45916741802758387"/>
    <n v="8.0966392154563014"/>
    <n v="28.065209086567556"/>
  </r>
  <r>
    <x v="284"/>
    <n v="12.590307328479238"/>
    <n v="2.2529630878060072"/>
    <n v="2.0556282321802573"/>
    <n v="1.2306101665507252"/>
    <n v="0.938851084979342"/>
    <n v="0.77090857035425198"/>
    <n v="0.45623344091558654"/>
    <n v="8.2292000745557168"/>
    <n v="28.524701985821121"/>
  </r>
  <r>
    <x v="285"/>
    <n v="12.159981898893902"/>
    <n v="2.3000107803409628"/>
    <n v="1.8361886758977095"/>
    <n v="1.0166128538130044"/>
    <n v="0.926940881271897"/>
    <n v="0.64603742697374134"/>
    <n v="0.40342185289963439"/>
    <n v="7.8211734029776654"/>
    <n v="27.110367773068518"/>
  </r>
  <r>
    <x v="286"/>
    <n v="11.649792579538362"/>
    <n v="2.3168769342685889"/>
    <n v="1.8734138225096622"/>
    <n v="1.0202890007064416"/>
    <n v="0.91506979936800936"/>
    <n v="0.61423987816945669"/>
    <n v="0.36821412755566629"/>
    <n v="7.6057483577446838"/>
    <n v="26.363644499860872"/>
  </r>
  <r>
    <x v="287"/>
    <n v="11.370738752929531"/>
    <n v="2.2485246262461054"/>
    <n v="2.1801300952238587"/>
    <n v="1.8385989524319417"/>
    <n v="0.9303750122719846"/>
    <n v="0.66351438588774281"/>
    <n v="0.41515776134762378"/>
    <n v="7.9662686015641251"/>
    <n v="27.613308187902913"/>
  </r>
  <r>
    <x v="288"/>
    <n v="11.899719575760415"/>
    <n v="2.3426200113160176"/>
    <n v="2.1450426252626453"/>
    <n v="1.8473921960201238"/>
    <n v="0.9342525237123912"/>
    <n v="0.71999463893133697"/>
    <n v="0.45916741802758387"/>
    <n v="8.2505630596234614"/>
    <n v="28.598752048653971"/>
  </r>
  <r>
    <x v="289"/>
    <n v="12.422123372374925"/>
    <n v="2.400320011594737"/>
    <n v="2.205669591007966"/>
    <n v="1.7506087485822754"/>
    <n v="0.93794651254586525"/>
    <n v="0.72691270188867396"/>
    <n v="0.46063440658358251"/>
    <n v="8.4760145979264774"/>
    <n v="29.380229942504506"/>
  </r>
  <r>
    <x v="290"/>
    <n v="12.217295984493697"/>
    <n v="2.4225123193942446"/>
    <n v="2.0364222029244199"/>
    <n v="1.9619900508750632"/>
    <n v="0.93994172452729996"/>
    <n v="0.73647121668823612"/>
    <n v="0.44009656679960113"/>
    <n v="8.415402927742349"/>
    <n v="29.170132993444913"/>
  </r>
  <r>
    <x v="291"/>
    <n v="11.97864389035685"/>
    <n v="2.4091969347145406"/>
    <n v="1.8990877405168791"/>
    <n v="1.700527546039466"/>
    <n v="0.94435390061632618"/>
    <n v="0.74187688807385088"/>
    <n v="0.44156355535559982"/>
    <n v="8.1561136685983353"/>
    <n v="28.271364124271848"/>
  </r>
  <r>
    <x v="292"/>
    <n v="11.542681009728913"/>
    <n v="2.3719138576113674"/>
    <n v="1.9479887287674227"/>
    <n v="1.3770116300262361"/>
    <n v="0.93424870695106843"/>
    <n v="0.68460007761470332"/>
    <n v="0.41222378423562639"/>
    <n v="7.8136614481456244"/>
    <n v="27.084329243080958"/>
  </r>
  <r>
    <x v="293"/>
    <n v="11.025914664157003"/>
    <n v="2.3097753957727463"/>
    <n v="1.8961010240407183"/>
    <n v="1.3970948194380268"/>
    <n v="0.92344440983687182"/>
    <n v="0.61875587671516263"/>
    <n v="0.40635583001163172"/>
    <n v="7.5325797767510183"/>
    <n v="26.110021796723178"/>
  </r>
  <r>
    <x v="294"/>
    <n v="11.835828463944249"/>
    <n v="2.1917123182793659"/>
    <n v="2.0681178732236165"/>
    <n v="2.0914464740700796"/>
    <n v="0.94759146840829556"/>
    <n v="0.68246690825266609"/>
    <n v="0.43569560113160516"/>
    <n v="8.2119097327339503"/>
    <n v="28.464768840043828"/>
  </r>
  <r>
    <x v="295"/>
    <n v="12.005891570396098"/>
    <n v="2.1615307796720358"/>
    <n v="2.099885114274036"/>
    <n v="2.015184067732235"/>
    <n v="0.94741398900679052"/>
    <n v="0.6772736206583061"/>
    <n v="0.42395969268361572"/>
    <n v="8.2436497477881705"/>
    <n v="28.574788582211291"/>
  </r>
  <r>
    <x v="296"/>
    <n v="12.021864348350139"/>
    <n v="2.1801723182236219"/>
    <n v="2.0078436749881305"/>
    <n v="2.0556914590694597"/>
    <n v="0.9461096108247623"/>
    <n v="0.72645675482281735"/>
    <n v="0.42395969268361572"/>
    <n v="8.2562026774058719"/>
    <n v="28.618300536368423"/>
  </r>
  <r>
    <x v="297"/>
    <n v="11.802943332862402"/>
    <n v="2.1535415488642133"/>
    <n v="2.1195750635330666"/>
    <n v="1.8094073547743792"/>
    <n v="0.94753389892501161"/>
    <n v="0.74156302787946615"/>
    <n v="0.44009656679960113"/>
    <n v="8.1153276630124598"/>
    <n v="28.129988456650601"/>
  </r>
  <r>
    <x v="298"/>
    <n v="11.948577484796303"/>
    <n v="2.0780877023458872"/>
    <n v="2.1056518276454139"/>
    <n v="1.5558725284189154"/>
    <n v="0.94990824253116657"/>
    <n v="0.75032951412698534"/>
    <n v="0.43716258968760385"/>
    <n v="8.0386652426987197"/>
    <n v="27.864255132250992"/>
  </r>
  <r>
    <x v="299"/>
    <n v="11.484427348955354"/>
    <n v="2.0390292406187545"/>
    <n v="1.8862384292008767"/>
    <n v="0.99238701897705017"/>
    <n v="0.94040069007635296"/>
    <n v="0.66761606807441753"/>
    <n v="0.44743150957959454"/>
    <n v="7.4839592748223849"/>
    <n v="25.941489580304783"/>
  </r>
  <r>
    <x v="300"/>
    <n v="10.938534172996663"/>
    <n v="1.9112015476935906"/>
    <n v="1.7696551250083159"/>
    <n v="1.069592876174946"/>
    <n v="0.93306010386249505"/>
    <n v="0.61984845259359878"/>
    <n v="0.45623344091558654"/>
    <n v="7.1760441365319458"/>
    <n v="24.87416985577714"/>
  </r>
  <r>
    <x v="301"/>
    <n v="11.001485709639059"/>
    <n v="1.7878123163283288"/>
    <n v="2.1739110692368837"/>
    <n v="2.1359789288622895"/>
    <n v="0.95514865582721609"/>
    <n v="0.70893356168688682"/>
    <n v="0.4547664523595879"/>
    <n v="7.7923211599316984"/>
    <n v="27.010357853871952"/>
  </r>
  <r>
    <x v="302"/>
    <n v="11.449663067525968"/>
    <n v="1.7310000083615895"/>
    <n v="2.2630515316267736"/>
    <n v="2.2506258081998842"/>
    <n v="0.96599302893530081"/>
    <n v="0.74487758363558199"/>
    <n v="0.46796934936357587"/>
    <n v="8.0579617178439662"/>
    <n v="27.931142095492639"/>
  </r>
  <r>
    <x v="303"/>
    <n v="11.188461169218714"/>
    <n v="1.824207701119521"/>
    <n v="2.230901368892146"/>
    <n v="2.1992149084718364"/>
    <n v="0.98024004476256099"/>
    <n v="0.73019757119335538"/>
    <n v="0.43862957824360249"/>
    <n v="7.9438918760206274"/>
    <n v="27.535744217922364"/>
  </r>
  <r>
    <x v="304"/>
    <n v="11.699590063748021"/>
    <n v="1.8845707783341816"/>
    <n v="2.3252922906560145"/>
    <n v="2.0576803961020076"/>
    <n v="0.99576822014047006"/>
    <n v="0.72899349071402675"/>
    <n v="0.41955872701561975"/>
    <n v="8.1545743094144427"/>
    <n v="28.266028276124779"/>
  </r>
  <r>
    <x v="305"/>
    <n v="11.255554638341625"/>
    <n v="2.0069602270508122"/>
    <n v="2.2026020356225771"/>
    <n v="1.258462927116387"/>
    <n v="0.89393453529146083"/>
    <n v="0.71898497089777336"/>
    <n v="0.40364853077068558"/>
    <n v="7.5985519788004785"/>
    <n v="26.338699843891796"/>
  </r>
  <r>
    <x v="306"/>
    <n v="11.564976393647481"/>
    <n v="2.0579306455155946"/>
    <n v="2.0879262916515486"/>
    <n v="0.9002515375281207"/>
    <n v="0.88450608443351431"/>
    <n v="0.65186290268298175"/>
    <n v="0.41854830875215387"/>
    <n v="7.5279412680661375"/>
    <n v="26.093943432277531"/>
  </r>
  <r>
    <x v="307"/>
    <n v="10.896517149677685"/>
    <n v="2.1161825523324889"/>
    <n v="2.0173129593262433"/>
    <n v="1.0657656702259066"/>
    <n v="0.87813919527162132"/>
    <n v="0.61393662624837397"/>
    <n v="0.3995849549575578"/>
    <n v="7.2933517927332288"/>
    <n v="25.280790900773109"/>
  </r>
  <r>
    <x v="308"/>
    <n v="11.148204233439593"/>
    <n v="2.0633917617796782"/>
    <n v="2.2028794321972529"/>
    <n v="1.6268822028816756"/>
    <n v="0.87724595566765018"/>
    <n v="0.65991260870854107"/>
    <n v="0.38603970224713213"/>
    <n v="7.6895425145527874"/>
    <n v="26.654098411474312"/>
  </r>
  <r>
    <x v="309"/>
    <n v="11.401695525687247"/>
    <n v="2.2072011567338858"/>
    <n v="2.3373224560796881"/>
    <n v="1.8784192628146161"/>
    <n v="0.89278474499970806"/>
    <n v="0.7257586665278225"/>
    <n v="0.40906663185485587"/>
    <n v="8.0494744646115581"/>
    <n v="27.901722909309385"/>
  </r>
  <r>
    <x v="310"/>
    <n v="11.769754056779927"/>
    <n v="2.2936688309152133"/>
    <n v="2.2492194546521151"/>
    <n v="2.0244629593548966"/>
    <n v="0.88817848110047681"/>
    <n v="0.73789385718186928"/>
    <n v="0.42261188456528154"/>
    <n v="8.2658089171071207"/>
    <n v="28.651598441656901"/>
  </r>
  <r>
    <x v="311"/>
    <n v="11.815761373166515"/>
    <n v="2.343729063335982"/>
    <n v="2.3430175926888346"/>
    <n v="1.8097228979731286"/>
    <n v="0.88313582533365664"/>
    <n v="0.74313283274353237"/>
    <n v="0.41583925821006862"/>
    <n v="8.2530566359184849"/>
    <n v="28.607395479370204"/>
  </r>
  <r>
    <x v="312"/>
    <n v="11.973629615669502"/>
    <n v="2.2618123193747248"/>
    <n v="2.4473967456699919"/>
    <n v="1.9823130451374669"/>
    <n v="0.89052209862374565"/>
    <n v="0.73739924704844273"/>
    <n v="0.4171937834811113"/>
    <n v="8.3973744671313604"/>
    <n v="29.107641322136345"/>
  </r>
  <r>
    <x v="313"/>
    <n v="11.645263671263287"/>
    <n v="2.1880872498095929"/>
    <n v="2.2478872113694717"/>
    <n v="1.5563161109720278"/>
    <n v="0.888409461952267"/>
    <n v="0.67684152727625069"/>
    <n v="0.43073903619153697"/>
    <n v="7.9607966665364254"/>
    <n v="27.594340935370855"/>
  </r>
  <r>
    <x v="314"/>
    <n v="11.268184097741864"/>
    <n v="2.1398473894768517"/>
    <n v="1.9836832479230322"/>
    <n v="1.4516743650348991"/>
    <n v="0.88118342630105839"/>
    <n v="0.63014902518604532"/>
    <n v="0.40771210658381329"/>
    <n v="7.6075881805906453"/>
    <n v="26.370021838838209"/>
  </r>
  <r>
    <x v="315"/>
    <n v="11.796817184066155"/>
    <n v="2.1016195756282654"/>
    <n v="2.191922637359653"/>
    <n v="1.5984397254497027"/>
    <n v="0.90682428961479533"/>
    <n v="0.73390024983414126"/>
    <n v="0.39552137914443014"/>
    <n v="7.9978974076374998"/>
    <n v="27.722942448734642"/>
  </r>
  <r>
    <x v="316"/>
    <n v="11.894244442296571"/>
    <n v="2.2590817612426823"/>
    <n v="2.7529860588854826"/>
    <n v="1.63427359858676"/>
    <n v="0.90404854186326944"/>
    <n v="0.7399172264448215"/>
    <n v="0.40093948022860038"/>
    <n v="8.3467817506612203"/>
    <n v="28.932272860209409"/>
  </r>
  <r>
    <x v="317"/>
    <n v="11.740886721007953"/>
    <n v="2.314603109927535"/>
    <n v="2.8471725521267475"/>
    <n v="1.9714278773340674"/>
    <n v="0.9056838749295727"/>
    <n v="0.74782278613069719"/>
    <n v="0.41042115712589838"/>
    <n v="8.4897205640270332"/>
    <n v="29.427738642609505"/>
  </r>
  <r>
    <x v="318"/>
    <n v="12.078273707842911"/>
    <n v="2.3419086912479541"/>
    <n v="2.7676832691360125"/>
    <n v="1.9630476538722283"/>
    <n v="0.90925171937825866"/>
    <n v="0.75362713950075011"/>
    <n v="0.40500305604172815"/>
    <n v="8.6035670420914059"/>
    <n v="29.822362279111246"/>
  </r>
  <r>
    <x v="319"/>
    <n v="12.643893068125045"/>
    <n v="2.3446392493799961"/>
    <n v="2.5149579759496623"/>
    <n v="1.8096248595702404"/>
    <n v="0.91831139637934933"/>
    <n v="0.76346332904956249"/>
    <n v="0.41042115712589838"/>
    <n v="8.6791934459185072"/>
    <n v="30.084504481498261"/>
  </r>
  <r>
    <x v="320"/>
    <n v="12.228925116402905"/>
    <n v="2.3546512958641501"/>
    <n v="2.1706219091834384"/>
    <n v="1.6349353797943871"/>
    <n v="0.91094188553729927"/>
    <n v="0.69559454239877361"/>
    <n v="0.41177568239694096"/>
    <n v="8.2745898735774528"/>
    <n v="28.682035685155348"/>
  </r>
  <r>
    <x v="321"/>
    <n v="12.035874808427824"/>
    <n v="2.3555614819081638"/>
    <n v="2.2100288665819008"/>
    <n v="1.5356798095283326"/>
    <n v="0.895996600509534"/>
    <n v="0.6473753748972344"/>
    <n v="0.41990283402319639"/>
    <n v="8.1501002853458555"/>
    <n v="28.250520061222041"/>
  </r>
  <r>
    <x v="322"/>
    <n v="12.491437451079303"/>
    <n v="2.3482799935560523"/>
    <n v="2.4147749084881025"/>
    <n v="1.9849293203890974"/>
    <n v="0.92117322924538014"/>
    <n v="0.74602334618661548"/>
    <n v="0.43480261200466469"/>
    <n v="8.6532879505958604"/>
    <n v="29.99470881154507"/>
  </r>
  <r>
    <x v="323"/>
    <n v="12.860398086414859"/>
    <n v="2.2244946915701513"/>
    <n v="2.328575957149106"/>
    <n v="2.0571064397512555"/>
    <n v="0.92862768876477986"/>
    <n v="0.76083196865496805"/>
    <n v="0.42532093510736668"/>
    <n v="8.7521960317672907"/>
    <n v="30.337551799179778"/>
  </r>
  <r>
    <x v="324"/>
    <n v="13.574864646771241"/>
    <n v="2.3582920400402059"/>
    <n v="2.1299611192674406"/>
    <n v="2.1387665365123953"/>
    <n v="0.93823313970964572"/>
    <n v="0.79195735575498083"/>
    <n v="0.41583925821006862"/>
    <n v="9.0613899154214348"/>
    <n v="31.409304011687418"/>
  </r>
  <r>
    <x v="325"/>
    <n v="13.287995497537237"/>
    <n v="2.3956096678447785"/>
    <n v="2.1585011583184985"/>
    <n v="2.0754700057794593"/>
    <n v="0.95537316899335123"/>
    <n v="0.80166006461091199"/>
    <n v="0.4171937834811113"/>
    <n v="8.9575449053425675"/>
    <n v="31.049348251907908"/>
  </r>
  <r>
    <x v="326"/>
    <n v="12.860398086414859"/>
    <n v="2.412903202681044"/>
    <n v="2.2377437432888221"/>
    <n v="1.8469513671632904"/>
    <n v="0.96211394597929845"/>
    <n v="0.83047704118980392"/>
    <n v="0.42532093510736668"/>
    <n v="8.7483653839578839"/>
    <n v="30.324273705782367"/>
  </r>
  <r>
    <x v="327"/>
    <n v="12.935272738573419"/>
    <n v="2.4220050631211842"/>
    <n v="2.0790111356035639"/>
    <n v="1.1369339688911695"/>
    <n v="0.94628564928195857"/>
    <n v="0.70530870512482646"/>
    <n v="0.4266754603784092"/>
    <n v="8.3735433684839844"/>
    <n v="29.025036089458517"/>
  </r>
  <r>
    <x v="328"/>
    <n v="12.155854672730095"/>
    <n v="2.4238254352092121"/>
    <n v="2.0120091368184401"/>
    <n v="1.3649146230036142"/>
    <n v="0.93559376441674147"/>
    <n v="0.65191539342971028"/>
    <n v="0.39552137914443014"/>
    <n v="8.0849067762705165"/>
    <n v="28.024541181022755"/>
  </r>
  <r>
    <x v="329"/>
    <n v="13.32498177149508"/>
    <n v="2.2718243658588784"/>
    <n v="2.0807076930542818"/>
    <n v="2.0589578281624141"/>
    <n v="0.96212133282080692"/>
    <n v="0.74740167782187972"/>
    <n v="0.392812328602345"/>
    <n v="8.854962688795494"/>
    <n v="30.693769686611184"/>
  </r>
  <r>
    <x v="330"/>
    <n v="13.824747522047398"/>
    <n v="2.3774059469644993"/>
    <n v="2.0475661996224996"/>
    <n v="1.9239763746184624"/>
    <n v="0.96601703938876216"/>
    <n v="0.80682743501032916"/>
    <n v="0.38603970224713213"/>
    <n v="9.0551725014794986"/>
    <n v="31.387752721378583"/>
  </r>
  <r>
    <x v="331"/>
    <n v="14.009678891836613"/>
    <n v="2.383777249272597"/>
    <n v="2.0288626431094507"/>
    <n v="1.6519679043196374"/>
    <n v="0.96153095371869135"/>
    <n v="0.81372719710765196"/>
    <n v="0.37249444953670646"/>
    <n v="9.0103515632447486"/>
    <n v="31.232390852146096"/>
  </r>
  <r>
    <x v="332"/>
    <n v="14.062000937923317"/>
    <n v="2.3528309237761218"/>
    <n v="2.0068170126647056"/>
    <n v="1.4131545978658857"/>
    <n v="0.96092011874778227"/>
    <n v="0.84478309739559343"/>
    <n v="0.36707634845253617"/>
    <n v="8.9233961672518927"/>
    <n v="30.930979204077836"/>
  </r>
  <r>
    <x v="333"/>
    <n v="14.53740987391803"/>
    <n v="2.2954892030032417"/>
    <n v="2.0207463891965323"/>
    <n v="1.6667661657568558"/>
    <n v="0.95284033468374496"/>
    <n v="0.85419862201120444"/>
    <n v="0.38197612643400447"/>
    <n v="9.2079721326080541"/>
    <n v="31.917398847611665"/>
  </r>
  <r>
    <x v="334"/>
    <n v="14.079140918537927"/>
    <n v="2.3027706913553536"/>
    <n v="1.8328209358544794"/>
    <n v="1.5640950326951601"/>
    <n v="0.9301664246728929"/>
    <n v="0.77693571593434485"/>
    <n v="0.33727679248959969"/>
    <n v="8.848637172758183"/>
    <n v="30.67184368429794"/>
  </r>
  <r>
    <x v="335"/>
    <n v="10.791274625811351"/>
    <n v="2.1754188197830167"/>
    <n v="1.84298825250423"/>
    <n v="1.8663986600908617"/>
    <n v="0.97708256685469164"/>
    <n v="0.63737549427978513"/>
    <n v="0.31806005874606169"/>
    <n v="7.5452127595874412"/>
    <n v="26.153811237657436"/>
  </r>
  <r>
    <x v="336"/>
    <n v="11.067275716022731"/>
    <n v="2.0862552151520375"/>
    <n v="2.3111261821640436"/>
    <n v="2.4034205612748845"/>
    <n v="1.0051223897369075"/>
    <n v="0.72485493053318861"/>
    <n v="0.34796314119227256"/>
    <n v="8.0874951824363581"/>
    <n v="28.033513318512426"/>
  </r>
  <r>
    <x v="337"/>
    <n v="11.255692460273702"/>
    <n v="2.1468518396585279"/>
    <n v="2.2846224318954729"/>
    <n v="2.4695698362146157"/>
    <n v="1.0125956797508393"/>
    <n v="0.74168080119446567"/>
    <n v="0.34524467915170798"/>
    <n v="8.2132877686606012"/>
    <n v="28.469545496799931"/>
  </r>
  <r>
    <x v="338"/>
    <n v="11.449261224875281"/>
    <n v="2.164165160946097"/>
    <n v="2.2872163026036598"/>
    <n v="2.4388624213111716"/>
    <n v="1.0180518535303535"/>
    <n v="0.7548228815036313"/>
    <n v="0.33165236894888483"/>
    <n v="8.2894245312540313"/>
    <n v="28.733456744973108"/>
  </r>
  <r>
    <x v="339"/>
    <n v="11.697294204611909"/>
    <n v="2.1953291392637211"/>
    <n v="2.1675470259122518"/>
    <n v="2.2245373269046711"/>
    <n v="1.0088611538814454"/>
    <n v="0.77443036150616185"/>
    <n v="0.3275746758880379"/>
    <n v="8.269776174705596"/>
    <n v="28.665350062673795"/>
  </r>
  <r>
    <x v="340"/>
    <n v="11.790766573830162"/>
    <n v="2.2135081266156682"/>
    <n v="2.2058104746117633"/>
    <n v="1.7090862080106797"/>
    <n v="1.0065267724791351"/>
    <n v="0.79024601887670387"/>
    <n v="0.32893390690832019"/>
    <n v="8.1275798412159812"/>
    <n v="28.172457922548411"/>
  </r>
  <r>
    <x v="341"/>
    <n v="11.559661660959833"/>
    <n v="2.2187021230019384"/>
    <n v="1.9963659306177324"/>
    <n v="1.2823703683914265"/>
    <n v="0.99120510510106263"/>
    <n v="0.73508910048866327"/>
    <n v="0.31806005874606169"/>
    <n v="7.7450506139849624"/>
    <n v="26.846504961291682"/>
  </r>
  <r>
    <x v="342"/>
    <n v="10.987051399134625"/>
    <n v="2.1918664750062069"/>
    <n v="1.9285376136909205"/>
    <n v="0.94324674814483911"/>
    <n v="0.97794112030521063"/>
    <n v="0.66989444431101819"/>
    <n v="0.31670082772577934"/>
    <n v="7.3046236408181136"/>
    <n v="25.319862269136717"/>
  </r>
  <r>
    <x v="343"/>
    <n v="11.494157402216333"/>
    <n v="2.1347325147572298"/>
    <n v="2.0389190806316759"/>
    <n v="1.6671270977652339"/>
    <n v="0.99325521933481242"/>
    <n v="0.77730011098839902"/>
    <n v="0.31806005874606169"/>
    <n v="7.8756510690265804"/>
    <n v="27.29920255346633"/>
  </r>
  <r>
    <x v="344"/>
    <n v="11.525069524320008"/>
    <n v="2.223030453323831"/>
    <n v="2.2701083231908923"/>
    <n v="1.9406446460759998"/>
    <n v="0.99594046937222525"/>
    <n v="0.75837809807444534"/>
    <n v="0.31806005874606169"/>
    <n v="8.1220466030124499"/>
    <n v="28.153278176115915"/>
  </r>
  <r>
    <x v="345"/>
    <n v="11.575117722011671"/>
    <n v="2.3494176987230828"/>
    <n v="2.4924805084806856"/>
    <n v="2.2522032234118452"/>
    <n v="0.99820340556497167"/>
    <n v="0.74532876838024098"/>
    <n v="0.33029313792860249"/>
    <n v="8.4106647768605054"/>
    <n v="29.153709241361604"/>
  </r>
  <r>
    <x v="346"/>
    <n v="11.751758419746954"/>
    <n v="2.4117456553583305"/>
    <n v="2.4712528314417934"/>
    <n v="2.256306890253827"/>
    <n v="1.0033283884154072"/>
    <n v="0.74798444468115843"/>
    <n v="0.31262313466493241"/>
    <n v="8.4966061139455871"/>
    <n v="29.451605878507991"/>
  </r>
  <r>
    <x v="347"/>
    <n v="11.53316555629954"/>
    <n v="2.3649996878818946"/>
    <n v="2.3736892920763055"/>
    <n v="1.9225706908390761"/>
    <n v="1.0094996197584356"/>
    <n v="0.77846939645400992"/>
    <n v="0.32621544486775556"/>
    <n v="8.2345148738255229"/>
    <n v="28.543124562002546"/>
  </r>
  <r>
    <x v="348"/>
    <n v="11.36314888472933"/>
    <n v="2.1797471501049088"/>
    <n v="2.0917110094815841"/>
    <n v="1.1045406080577951"/>
    <n v="1.0022418763089502"/>
    <n v="0.69374141747496443"/>
    <n v="0.34524467915170798"/>
    <n v="7.6148630948710201"/>
    <n v="26.395238720180259"/>
  </r>
  <r>
    <x v="349"/>
    <n v="11.413933085328226"/>
    <n v="2.2126424605512893"/>
    <n v="2.0708072157581467"/>
    <n v="1.0221451183863666"/>
    <n v="0.98840209156144532"/>
    <n v="0.654948305015983"/>
    <n v="0.33301159996916707"/>
    <n v="7.5806067294527875"/>
    <n v="26.276496606023407"/>
  </r>
  <r>
    <x v="350"/>
    <n v="11.312364684130436"/>
    <n v="2.0879865472807944"/>
    <n v="2.3047960860668621"/>
    <n v="2.0669489522417046"/>
    <n v="0.99111700952486337"/>
    <n v="0.75848874944986533"/>
    <n v="0.34116698609086099"/>
    <n v="8.0537807782242261"/>
    <n v="27.916649793009611"/>
  </r>
  <r>
    <x v="351"/>
    <n v="11.768686486613252"/>
    <n v="2.1451205075297715"/>
    <n v="2.4182796821653816"/>
    <n v="2.1304550027994038"/>
    <n v="1.0014244946741118"/>
    <n v="0.7594501956144607"/>
    <n v="0.34252621711114334"/>
    <n v="8.338855427480496"/>
    <n v="28.904798013988017"/>
  </r>
  <r>
    <x v="352"/>
    <n v="12.239728347240675"/>
    <n v="2.2135081266156682"/>
    <n v="2.4702864393414599"/>
    <n v="2.0341003497323809"/>
    <n v="0.99966288588406615"/>
    <n v="0.73068620606882717"/>
    <n v="0.35204083425311955"/>
    <n v="8.5310764356404931"/>
    <n v="29.571089624776693"/>
  </r>
  <r>
    <x v="353"/>
    <n v="12.258128419921432"/>
    <n v="2.2896867402809704"/>
    <n v="2.5212770301414529"/>
    <n v="1.580810368989582"/>
    <n v="0.99626833022797712"/>
    <n v="0.76527452297100673"/>
    <n v="0.35204083425311955"/>
    <n v="8.41895328911483"/>
    <n v="29.182439535900372"/>
  </r>
  <r>
    <x v="354"/>
    <n v="12.066031661134312"/>
    <n v="2.3459550344655691"/>
    <n v="2.4299496466907415"/>
    <n v="1.3874923085919593"/>
    <n v="1.0008723079696877"/>
    <n v="0.74567215128706177"/>
    <n v="0.34252621711114334"/>
    <n v="8.2385248174552199"/>
    <n v="28.557024144705693"/>
  </r>
  <r>
    <x v="355"/>
    <n v="12.08001571637169"/>
    <n v="2.4264619784527639"/>
    <n v="2.1976387303117688"/>
    <n v="1.22144861017601"/>
    <n v="0.99830270229690754"/>
    <n v="0.70398428888836717"/>
    <n v="0.31670082772577934"/>
    <n v="8.0869010558370338"/>
    <n v="28.031453910060321"/>
  </r>
  <r>
    <x v="356"/>
    <n v="12.043215571010172"/>
    <n v="2.3753876806544358"/>
    <n v="2.1283599489267835"/>
    <n v="1.1273005697783696"/>
    <n v="0.98656116647942638"/>
    <n v="0.68601188209551145"/>
    <n v="0.31534159670549705"/>
    <n v="7.9724069299406697"/>
    <n v="27.634585345590864"/>
  </r>
  <r>
    <x v="357"/>
    <n v="12.259600425735895"/>
    <n v="2.2533287655770762"/>
    <n v="2.1153590483096685"/>
    <n v="1.1127835343059913"/>
    <n v="1.0032424119767798"/>
    <n v="0.76069935267148225"/>
    <n v="0.31941928976634398"/>
    <n v="8.038196090064341"/>
    <n v="27.862628918407573"/>
  </r>
  <r>
    <x v="358"/>
    <n v="12.180848114662247"/>
    <n v="2.3606713575600025"/>
    <n v="1.8227308233194277"/>
    <n v="1.0655284036389441"/>
    <n v="0.99909102147361817"/>
    <n v="0.77001712057665206"/>
    <n v="0.32349698282719092"/>
    <n v="7.9157245345713898"/>
    <n v="27.438108358629471"/>
  </r>
  <r>
    <x v="359"/>
    <n v="12.019663477978801"/>
    <n v="2.4299246427102776"/>
    <n v="1.6954601033607575"/>
    <n v="1.0548257367520522"/>
    <n v="1.0021843568605726"/>
    <n v="0.77606937418186273"/>
    <n v="0.30990467262436777"/>
    <n v="7.8207022455362605"/>
    <n v="27.108734610004948"/>
  </r>
  <r>
    <x v="360"/>
    <n v="11.831246733727832"/>
    <n v="2.4204023160021149"/>
    <n v="1.9252654808448495"/>
    <n v="1.1045017589275707"/>
    <n v="1.0050124973171128"/>
    <n v="0.75387420613549361"/>
    <n v="0.31670082772577934"/>
    <n v="7.8486680438241807"/>
    <n v="27.205671864504932"/>
  </r>
  <r>
    <x v="361"/>
    <n v="11.907791036079789"/>
    <n v="2.509565920633094"/>
    <n v="1.9117864667620628"/>
    <n v="1.451094004481583"/>
    <n v="1.0103975286210023"/>
    <n v="0.70827713800447867"/>
    <n v="0.33029313792860249"/>
    <n v="8.0401311527645269"/>
    <n v="27.86933638527514"/>
  </r>
  <r>
    <x v="362"/>
    <n v="11.748078405210801"/>
    <n v="2.4697452816716861"/>
    <n v="1.7665931517790276"/>
    <n v="1.2893898789369513"/>
    <n v="1.0107538464670038"/>
    <n v="0.66605731781972721"/>
    <n v="0.36971083751678963"/>
    <n v="7.8337974213829558"/>
    <n v="27.154126140784939"/>
  </r>
  <r>
    <x v="363"/>
    <n v="11.48753337605126"/>
    <n v="2.418670983873358"/>
    <n v="1.703685477690259"/>
    <n v="1.0769329552528246"/>
    <n v="0.99951333531828468"/>
    <n v="0.6234081391289461"/>
    <n v="0.38194391669933048"/>
    <n v="7.5789030727090809"/>
    <n v="26.270591256723346"/>
  </r>
  <r>
    <x v="364"/>
    <n v="11.353580846935337"/>
    <n v="2.359805691495624"/>
    <n v="1.9336910038465642"/>
    <n v="1.2358739138150612"/>
    <n v="0.99695129799397519"/>
    <n v="0.61576897336849934"/>
    <n v="0.38466237873989506"/>
    <n v="7.6553931759674905"/>
    <n v="26.535727282162441"/>
  </r>
  <r>
    <x v="365"/>
    <n v="11.820206690119377"/>
    <n v="2.4567602907060091"/>
    <n v="1.9785681218058151"/>
    <n v="1.4246265608923177"/>
    <n v="0.96353613129391236"/>
    <n v="0.59049636805680472"/>
    <n v="0.3765069926182012"/>
    <n v="7.9515344885997141"/>
    <n v="27.562235644092155"/>
  </r>
</pivotCacheRecords>
</file>

<file path=xl/pivotCache/pivotCacheRecords1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66">
  <r>
    <x v="0"/>
    <n v="0.1983856968392439"/>
    <n v="4.0049616848342948E-2"/>
    <n v="0.46401900866832441"/>
    <n v="3.03123669577724E-2"/>
    <n v="1.8562710211723791E-2"/>
    <n v="2.468228553690175E-2"/>
    <n v="2.4729877783069169E-2"/>
    <n v="0.42551068047506513"/>
    <n v="1.2262522433204435"/>
    <n v="0.97803247976243757"/>
  </r>
  <r>
    <x v="1"/>
    <n v="0.20221315811711271"/>
    <n v="4.1017389535936498E-2"/>
    <n v="0.57073010446259176"/>
    <n v="3.9565931730862203E-2"/>
    <n v="3.1189473973385722E-2"/>
    <n v="2.5295967932599969E-2"/>
    <n v="3.4262651051134727E-2"/>
    <n v="0.46740891856523836"/>
    <n v="1.4116835953688618"/>
    <n v="1.0698506449807432"/>
  </r>
  <r>
    <x v="2"/>
    <n v="0.19842900718115419"/>
    <n v="3.9553326095453208E-2"/>
    <n v="0.59574587177171245"/>
    <n v="4.0173960011083032E-2"/>
    <n v="3.3601330685911292E-2"/>
    <n v="2.5004432586237919E-2"/>
    <n v="3.4759938937910698E-2"/>
    <n v="0.47933496135217446"/>
    <n v="1.4466028286216375"/>
    <n v="1.0957993594523145"/>
  </r>
  <r>
    <x v="3"/>
    <n v="0.1998291288672091"/>
    <n v="4.0599241216825538E-2"/>
    <n v="0.57334973021906399"/>
    <n v="4.0118851576256158E-2"/>
    <n v="3.6038981344893799E-2"/>
    <n v="2.4982471136753351E-2"/>
    <n v="3.4209379960728481E-2"/>
    <n v="0.47433006968651215"/>
    <n v="1.4234578540082425"/>
    <n v="1.1153555696820361"/>
  </r>
  <r>
    <x v="4"/>
    <n v="0.19393627762224791"/>
    <n v="4.0173658845973508E-2"/>
    <n v="0.53531520741087391"/>
    <n v="3.0756720187051969E-2"/>
    <n v="3.3768142098884721E-2"/>
    <n v="2.3909059488021529E-2"/>
    <n v="3.2493675951961273E-2"/>
    <n v="0.4577622382317198"/>
    <n v="1.3481149798367347"/>
    <n v="1.1608549077199657"/>
  </r>
  <r>
    <x v="5"/>
    <n v="0.20025379250898639"/>
    <n v="3.9691514269077757E-2"/>
    <n v="0.51673185540143063"/>
    <n v="3.7092729859609673E-2"/>
    <n v="3.3294419485531017E-2"/>
    <n v="2.4752835776687208E-2"/>
    <n v="3.0885220591129671E-2"/>
    <n v="0.46277590803424451"/>
    <n v="1.3454782759266968"/>
    <n v="1.1848079734049652"/>
  </r>
  <r>
    <x v="6"/>
    <n v="0.19866495853367019"/>
    <n v="4.0745401688090488E-2"/>
    <n v="0.54959110476888551"/>
    <n v="4.2231986548579382E-2"/>
    <n v="3.6429508858385723E-2"/>
    <n v="2.4195138789680819E-2"/>
    <n v="3.4145051535270809E-2"/>
    <n v="0.46507197863013283"/>
    <n v="1.3910751293526957"/>
    <n v="1.0862814741735884"/>
  </r>
  <r>
    <x v="7"/>
    <n v="0.1964456658562565"/>
    <n v="3.9999926922784597E-2"/>
    <n v="0.55280142867288085"/>
    <n v="3.914224926523116E-2"/>
    <n v="3.6047927424245278E-2"/>
    <n v="2.3563586144345311E-2"/>
    <n v="3.3889454459338698E-2"/>
    <n v="0.45508226704996391"/>
    <n v="1.3769725057950462"/>
    <n v="1.0210629819142258"/>
  </r>
  <r>
    <x v="8"/>
    <n v="0.19907425990092681"/>
    <n v="4.141745879622586E-2"/>
    <n v="0.53278498472009583"/>
    <n v="3.9990012325591281E-2"/>
    <n v="3.4787214541941822E-2"/>
    <n v="2.3685233138087191E-2"/>
    <n v="3.3989742335522398E-2"/>
    <n v="0.45603582551466459"/>
    <n v="1.3617647312730559"/>
    <n v="1.0143157695277671"/>
  </r>
  <r>
    <x v="9"/>
    <n v="0.2081296556454908"/>
    <n v="4.1670259438985398E-2"/>
    <n v="0.61034651705499876"/>
    <n v="4.0064918760241541E-2"/>
    <n v="3.5494622164230237E-2"/>
    <n v="2.5154807609402179E-2"/>
    <n v="3.5815697797414253E-2"/>
    <n v="0.4959734002788363"/>
    <n v="1.4926498787495994"/>
    <n v="1.0932075575787688"/>
  </r>
  <r>
    <x v="10"/>
    <n v="0.16331862637888231"/>
    <n v="3.5663764833499298E-2"/>
    <n v="0.46284217078948031"/>
    <n v="4.1243006939287133E-2"/>
    <n v="3.140034403762143E-2"/>
    <n v="1.7398972969605731E-2"/>
    <n v="2.962049481459857E-2"/>
    <n v="0.38922100769304835"/>
    <n v="1.1707083884560232"/>
    <n v="1.0150546924645618"/>
  </r>
  <r>
    <x v="11"/>
    <n v="0.19756056594609731"/>
    <n v="4.1218102048876812E-2"/>
    <n v="0.48353249351027561"/>
    <n v="2.7200282268756142E-2"/>
    <n v="3.2149187177243632E-2"/>
    <n v="2.409926892138475E-2"/>
    <n v="3.3510490594872058E-2"/>
    <n v="0.43175880241038267"/>
    <n v="1.271029192877889"/>
    <n v="1.1131460067232224"/>
  </r>
  <r>
    <x v="12"/>
    <n v="0.1972197044099"/>
    <n v="4.0577052953594463E-2"/>
    <n v="0.43645634547734002"/>
    <n v="3.4771301898161078E-2"/>
    <n v="3.3629362332159712E-2"/>
    <n v="2.3840026182095141E-2"/>
    <n v="3.0866185234056251E-2"/>
    <n v="0.4281168499286383"/>
    <n v="1.225476828415945"/>
    <n v="1.1306491200569131"/>
  </r>
  <r>
    <x v="13"/>
    <n v="0.2046250103863872"/>
    <n v="4.0925369709342747E-2"/>
    <n v="0.52590745144432705"/>
    <n v="4.2236003794104179E-2"/>
    <n v="3.4280784001312743E-2"/>
    <n v="2.412253436259738E-2"/>
    <n v="3.4097036593319259E-2"/>
    <n v="0.45703051346131462"/>
    <n v="1.3632247037527052"/>
    <n v="1.044084663520376"/>
  </r>
  <r>
    <x v="14"/>
    <n v="0.20497529705010459"/>
    <n v="4.0549771664628677E-2"/>
    <n v="0.53432127169460164"/>
    <n v="3.7744304145546408E-2"/>
    <n v="3.1309618008646338E-2"/>
    <n v="2.3793042150232421E-2"/>
    <n v="3.4890253557420252E-2"/>
    <n v="0.45251602266025248"/>
    <n v="1.3600995809314327"/>
    <n v="0.97597425529765969"/>
  </r>
  <r>
    <x v="15"/>
    <n v="0.1642327399227097"/>
    <n v="3.3890588813204107E-2"/>
    <n v="0.48455393866685148"/>
    <n v="0"/>
    <n v="2.796012987869485E-2"/>
    <n v="1.8928941553356719E-2"/>
    <n v="3.0038911707459891E-2"/>
    <n v="0.43751057257987813"/>
    <n v="1.1971158231221548"/>
    <n v="0.84668158961101048"/>
  </r>
  <r>
    <x v="16"/>
    <n v="0.20521806233191389"/>
    <n v="4.1241639188589398E-2"/>
    <n v="0.55783842340173317"/>
    <n v="0"/>
    <n v="3.1314388752138593E-2"/>
    <n v="2.33234279928431E-2"/>
    <n v="3.4213607248910469E-2"/>
    <n v="0.50362210015731457"/>
    <n v="1.3967716490734432"/>
    <n v="1.018192746291817"/>
  </r>
  <r>
    <x v="17"/>
    <n v="0.20616088906701679"/>
    <n v="3.856461887005172E-2"/>
    <n v="0.58497902861096263"/>
    <n v="0"/>
    <n v="3.4157369565844503E-2"/>
    <n v="2.3956727211272951E-2"/>
    <n v="3.4457139534679278E-2"/>
    <n v="0.51304676032861507"/>
    <n v="1.4353225331884429"/>
    <n v="1.0680211999752249"/>
  </r>
  <r>
    <x v="18"/>
    <n v="0.20734476042463559"/>
    <n v="4.0073928292007129E-2"/>
    <n v="0.47431816125727089"/>
    <n v="0"/>
    <n v="3.1322503502336813E-2"/>
    <n v="2.4126322786669228E-2"/>
    <n v="3.2267750251610612E-2"/>
    <n v="0.4632809430795668"/>
    <n v="1.2727343695940971"/>
    <n v="1.1030846754421297"/>
  </r>
  <r>
    <x v="19"/>
    <n v="0.20902730151605869"/>
    <n v="3.9381832123002003E-2"/>
    <n v="0.38687568387102789"/>
    <n v="0"/>
    <n v="3.0946227874671651E-2"/>
    <n v="2.3812932620534029E-2"/>
    <n v="3.045063978702265E-2"/>
    <n v="0.45272866245050281"/>
    <n v="1.1732232802428197"/>
    <n v="1.1185275968990012"/>
  </r>
  <r>
    <x v="20"/>
    <n v="0.2128889417874506"/>
    <n v="4.0309192669163503E-2"/>
    <n v="0.50059955787240851"/>
    <n v="0"/>
    <n v="3.2181011695018233E-2"/>
    <n v="2.3591271596021871E-2"/>
    <n v="3.3153205240989532E-2"/>
    <n v="0.48997808676350973"/>
    <n v="1.332701267624562"/>
    <n v="1.0548138779625191"/>
  </r>
  <r>
    <x v="21"/>
    <n v="0.21211772747685381"/>
    <n v="3.9008338665530558E-2"/>
    <n v="0.54444889604184499"/>
    <n v="0"/>
    <n v="3.038758446503545E-2"/>
    <n v="2.374101176838371E-2"/>
    <n v="3.4321931140962839E-2"/>
    <n v="0.49704215873168278"/>
    <n v="1.3810676482902942"/>
    <n v="0.97809222638461779"/>
  </r>
  <r>
    <x v="22"/>
    <n v="0.21483871335161731"/>
    <n v="4.0534840081997529E-2"/>
    <n v="0.51947382913433049"/>
    <n v="0"/>
    <n v="2.9997260377861278E-2"/>
    <n v="2.3241437129701781E-2"/>
    <n v="3.3043354964129093E-2"/>
    <n v="0.49591810041268336"/>
    <n v="1.357047535452321"/>
    <n v="0.99773543499236306"/>
  </r>
  <r>
    <x v="23"/>
    <n v="0.2148456709615563"/>
    <n v="4.0202113558041402E-2"/>
    <n v="0.5589024067852576"/>
    <n v="0"/>
    <n v="3.101989934014858E-2"/>
    <n v="2.3364828198066151E-2"/>
    <n v="3.3599385224192382E-2"/>
    <n v="0.50682484855479204"/>
    <n v="1.4087591526220544"/>
    <n v="1.019957153548311"/>
  </r>
  <r>
    <x v="24"/>
    <n v="0.212096072985925"/>
    <n v="4.2184460602112082E-2"/>
    <n v="0.57780248197502793"/>
    <n v="0"/>
    <n v="3.3229970249755887E-2"/>
    <n v="2.3878426102862071E-2"/>
    <n v="3.2750374007288918E-2"/>
    <n v="0.51698267204037163"/>
    <n v="1.4389244579633436"/>
    <n v="1.0687842655302566"/>
  </r>
  <r>
    <x v="25"/>
    <n v="0.21599028813285359"/>
    <n v="3.8985111093531047E-2"/>
    <n v="0.50123789367462857"/>
    <n v="0"/>
    <n v="2.913834705484443E-2"/>
    <n v="2.3813579427825689E-2"/>
    <n v="3.0609402339535661E-2"/>
    <n v="0.46901340586952911"/>
    <n v="1.3087880275927481"/>
    <n v="1.0890108515827792"/>
  </r>
  <r>
    <x v="26"/>
    <n v="0.2223285163732634"/>
    <n v="4.0711030849047557E-2"/>
    <n v="0.45946766264934569"/>
    <n v="0"/>
    <n v="3.019084839376825E-2"/>
    <n v="2.4000645201407191E-2"/>
    <n v="2.9635558396880791E-2"/>
    <n v="0.47460378868080488"/>
    <n v="1.2809380505445178"/>
    <n v="1.140361637941163"/>
  </r>
  <r>
    <x v="27"/>
    <n v="0.17172429007795109"/>
    <n v="3.2823038836548607E-2"/>
    <n v="0.49040041171776572"/>
    <n v="0"/>
    <n v="2.8578606027686849E-2"/>
    <n v="1.8116608816164968E-2"/>
    <n v="2.792857013129257E-2"/>
    <n v="0.44410607917548195"/>
    <n v="1.2136776047828917"/>
    <n v="0.92918895697209247"/>
  </r>
  <r>
    <x v="28"/>
    <n v="0.21972036000675499"/>
    <n v="3.983148084915486E-2"/>
    <n v="0.51919351584663676"/>
    <n v="0"/>
    <n v="2.9184267267226931E-2"/>
    <n v="2.351559210679811E-2"/>
    <n v="3.3381298994230903E-2"/>
    <n v="0.4860020260658402"/>
    <n v="1.3508285411366427"/>
    <n v="0.97714005698473849"/>
  </r>
  <r>
    <x v="29"/>
    <n v="0.2214368514739547"/>
    <n v="4.1197207559393267E-2"/>
    <n v="0.50204414597701041"/>
    <n v="0"/>
    <n v="3.015267467170836E-2"/>
    <n v="2.3719447791874512E-2"/>
    <n v="3.3086517157946707E-2"/>
    <n v="0.5017367312890566"/>
    <n v="1.3533735759209446"/>
    <n v="0.97834738959690926"/>
  </r>
  <r>
    <x v="30"/>
    <n v="0.2220815840069755"/>
    <n v="4.0615571473903447E-2"/>
    <n v="0.53312790421870371"/>
    <n v="0"/>
    <n v="3.1147089960942499E-2"/>
    <n v="2.3491831776174931E-2"/>
    <n v="3.4009066283629923E-2"/>
    <n v="0.50476336807130107"/>
    <n v="1.389236415791631"/>
    <n v="1.0280238843698992"/>
  </r>
  <r>
    <x v="31"/>
    <n v="0.22317486174862741"/>
    <n v="4.2003695556293193E-2"/>
    <n v="0.56529397581128038"/>
    <n v="4.3696143596522539E-2"/>
    <n v="3.339450632593103E-2"/>
    <n v="2.3351781162081069E-2"/>
    <n v="3.2909819013209288E-2"/>
    <n v="0.47207405978174355"/>
    <n v="1.4358988429956885"/>
    <n v="1.0736971856135955"/>
  </r>
  <r>
    <x v="32"/>
    <n v="0.22273157908252481"/>
    <n v="4.0598939454083112E-2"/>
    <n v="0.49311608711583282"/>
    <n v="2.875330429125247E-2"/>
    <n v="3.0851947995803541E-2"/>
    <n v="2.3753034778543191E-2"/>
    <n v="3.0596726033561238E-2"/>
    <n v="0.44477650594918328"/>
    <n v="1.3151781247007845"/>
    <n v="1.1041488835624544"/>
  </r>
  <r>
    <x v="33"/>
    <n v="0.22140596565512491"/>
    <n v="4.0436095306802922E-2"/>
    <n v="0.43128056870065601"/>
    <n v="3.3897903690422379E-2"/>
    <n v="3.1286872456640212E-2"/>
    <n v="2.4012890893638499E-2"/>
    <n v="2.859052777541481E-2"/>
    <n v="0.43906369427889758"/>
    <n v="1.2499745187575972"/>
    <n v="1.103990259273874"/>
  </r>
  <r>
    <x v="34"/>
    <n v="0.18572835191399201"/>
    <n v="4.0563787579561597E-2"/>
    <n v="0.5160011761557638"/>
    <n v="4.1807493798949977E-2"/>
    <n v="3.2823110971061817E-2"/>
    <n v="2.331478760980453E-2"/>
    <n v="3.100523534520282E-2"/>
    <n v="0.44703793512175083"/>
    <n v="1.3182818784960875"/>
    <n v="1.0419116136394486"/>
  </r>
  <r>
    <x v="35"/>
    <n v="0.19656997426050071"/>
    <n v="4.0196223503947318E-2"/>
    <n v="0.54614192471109024"/>
    <n v="3.9647231133917139E-2"/>
    <n v="3.007008486994555E-2"/>
    <n v="2.3464956935709769E-2"/>
    <n v="3.1674217247284503E-2"/>
    <n v="0.45316854328110712"/>
    <n v="1.3609331559435023"/>
    <n v="0.97409195315119645"/>
  </r>
  <r>
    <x v="36"/>
    <n v="0.20677248686873209"/>
    <n v="4.0931409887063973E-2"/>
    <n v="0.5282554586700644"/>
    <n v="4.1690136494530433E-2"/>
    <n v="3.1641280805839521E-2"/>
    <n v="2.4007591723363461E-2"/>
    <n v="3.06942290440834E-2"/>
    <n v="0.46038189452277045"/>
    <n v="1.3643744880164477"/>
    <n v="0.96812407852084736"/>
  </r>
  <r>
    <x v="37"/>
    <n v="0.21527128902209941"/>
    <n v="3.7932652716197869E-2"/>
    <n v="0.551010734459773"/>
    <n v="4.3901198858116441E-2"/>
    <n v="3.1476510386667621E-2"/>
    <n v="2.3770240056588971E-2"/>
    <n v="3.110413824477868E-2"/>
    <n v="0.45861194417971163"/>
    <n v="1.3930787079239337"/>
    <n v="1.0020952677633039"/>
  </r>
  <r>
    <x v="38"/>
    <n v="0.21506331620021371"/>
    <n v="4.1681819165576811E-2"/>
    <n v="0.5764034406354861"/>
    <n v="4.5467943846625933E-2"/>
    <n v="3.449156518846945E-2"/>
    <n v="2.343156608380929E-2"/>
    <n v="3.195227746221279E-2"/>
    <n v="0.46667387737731947"/>
    <n v="1.4351658059597134"/>
    <n v="1.0461226447127976"/>
  </r>
  <r>
    <x v="39"/>
    <n v="0.22229895820098131"/>
    <n v="3.7416489518598127E-2"/>
    <n v="0.49148594720397659"/>
    <n v="2.8911336868268911E-2"/>
    <n v="3.085096228398557E-2"/>
    <n v="2.2685614556730689E-2"/>
    <n v="2.8979093303890851E-2"/>
    <n v="0.4383572476135098"/>
    <n v="1.3009856495499419"/>
    <n v="1.0862919417729273"/>
  </r>
  <r>
    <x v="40"/>
    <n v="0.2247072822770087"/>
    <n v="3.9281234597144797E-2"/>
    <n v="0.45191434897313759"/>
    <n v="3.5788359253810131E-2"/>
    <n v="3.1653030935658258E-2"/>
    <n v="2.3971570855360291E-2"/>
    <n v="2.5604607564201649E-2"/>
    <n v="0.44094008721310041"/>
    <n v="1.2738605216694219"/>
    <n v="1.0978988266770637"/>
  </r>
  <r>
    <x v="41"/>
    <n v="0.2244077148942614"/>
    <n v="4.0331035576768703E-2"/>
    <n v="0.53304856255503674"/>
    <n v="4.3810613276886103E-2"/>
    <n v="3.349013984166014E-2"/>
    <n v="2.4301030311670701E-2"/>
    <n v="3.060568201325908E-2"/>
    <n v="0.45829369202361725"/>
    <n v="1.3882884704931602"/>
    <n v="1.0269048934059679"/>
  </r>
  <r>
    <x v="42"/>
    <n v="0.22546424932871781"/>
    <n v="3.7078072957403743E-2"/>
    <n v="0.50456182950304529"/>
    <n v="4.0539160754200297E-2"/>
    <n v="2.9856943259578571E-2"/>
    <n v="2.3790193254933641E-2"/>
    <n v="3.114168932435547E-2"/>
    <n v="0.44529486073480196"/>
    <n v="1.3377269991170366"/>
    <n v="0.96856013420294018"/>
  </r>
  <r>
    <x v="43"/>
    <n v="0.21903250676691091"/>
    <n v="4.0562400085543737E-2"/>
    <n v="0.53233276025778398"/>
    <n v="4.1691555261502138E-2"/>
    <n v="3.1482207802829773E-2"/>
    <n v="2.389475564456817E-2"/>
    <n v="3.1013066129621219E-2"/>
    <n v="0.45819673171252195"/>
    <n v="1.3782059836612819"/>
    <n v="0.94868203759734604"/>
  </r>
  <r>
    <x v="44"/>
    <n v="0.20896671899233701"/>
    <n v="3.6972873025727833E-2"/>
    <n v="0.5855085821365692"/>
    <n v="4.3110557670211283E-2"/>
    <n v="3.2808057371867212E-2"/>
    <n v="2.368736517785108E-2"/>
    <n v="3.1587690669183023E-2"/>
    <n v="0.46640473095353241"/>
    <n v="1.429046575997279"/>
    <n v="1.0315565645507501"/>
  </r>
  <r>
    <x v="45"/>
    <n v="0.21802541575391321"/>
    <n v="3.9183339800652819E-2"/>
    <n v="0.61081263162430899"/>
    <n v="4.5395096294285238E-2"/>
    <n v="3.585983050372242E-2"/>
    <n v="2.3976569286656469E-2"/>
    <n v="3.1101077452616251E-2"/>
    <n v="0.4748388272468731"/>
    <n v="1.4791927879630284"/>
    <n v="1.0810576067655078"/>
  </r>
  <r>
    <x v="46"/>
    <n v="0.2200680894254616"/>
    <n v="3.7031555352144037E-2"/>
    <n v="0.52602188068434352"/>
    <n v="2.982803472097402E-2"/>
    <n v="3.1842546452055337E-2"/>
    <n v="2.42086724483952E-2"/>
    <n v="2.8168839319712771E-2"/>
    <n v="0.44250221803331335"/>
    <n v="1.3396718364364"/>
    <n v="1.1209038448896751"/>
  </r>
  <r>
    <x v="47"/>
    <n v="0.21961013601341761"/>
    <n v="3.8941800646290992E-2"/>
    <n v="0.44671588376832538"/>
    <n v="3.6358536171428597E-2"/>
    <n v="3.2152946078832553E-2"/>
    <n v="2.3820650594937841E-2"/>
    <n v="2.3225391695745289E-2"/>
    <n v="0.43280283814242448"/>
    <n v="1.2536281831114029"/>
    <n v="1.1367596628676571"/>
  </r>
  <r>
    <x v="48"/>
    <n v="0.21799800104653461"/>
    <n v="3.8433011820858003E-2"/>
    <n v="0.54552634146317991"/>
    <n v="4.3179285073510917E-2"/>
    <n v="3.3758902692068611E-2"/>
    <n v="2.3685365172081949E-2"/>
    <n v="3.1143262980549761E-2"/>
    <n v="0.46279917254349567"/>
    <n v="1.3965233427922794"/>
    <n v="1.052423012461285"/>
  </r>
  <r>
    <x v="49"/>
    <n v="0.21124523139455281"/>
    <n v="3.5850281624173821E-2"/>
    <n v="0.58494971768322157"/>
    <n v="4.0774345895119593E-2"/>
    <n v="3.0246616059725701E-2"/>
    <n v="2.3217958388731131E-2"/>
    <n v="3.05676537771516E-2"/>
    <n v="0.45882303757930742"/>
    <n v="1.4156748424019836"/>
    <n v="0.99419229107078866"/>
  </r>
  <r>
    <x v="50"/>
    <n v="0.22145078917612751"/>
    <n v="3.8317410318600212E-2"/>
    <n v="0.52855034671012735"/>
    <n v="4.0966469702404813E-2"/>
    <n v="3.116695523915294E-2"/>
    <n v="2.3446844896192569E-2"/>
    <n v="2.9371725208802869E-2"/>
    <n v="0.45364896190400095"/>
    <n v="1.3669195031554091"/>
    <n v="0.99667018831321685"/>
  </r>
  <r>
    <x v="51"/>
    <n v="0.22065081071425091"/>
    <n v="3.5894362708560681E-2"/>
    <n v="0.57579473488616539"/>
    <n v="4.2841293773880157E-2"/>
    <n v="3.0672916503733501E-2"/>
    <n v="2.3995921203101719E-2"/>
    <n v="3.0244882258231971E-2"/>
    <n v="0.46343329509225351"/>
    <n v="1.4235282171401777"/>
    <n v="1.0326153003810596"/>
  </r>
  <r>
    <x v="52"/>
    <n v="0.22034656852914761"/>
    <n v="3.9022663895349613E-2"/>
    <n v="0.58806069029910102"/>
    <n v="4.4847202617712537E-2"/>
    <n v="3.4480662974609909E-2"/>
    <n v="2.381755368039196E-2"/>
    <n v="3.0318186761686551E-2"/>
    <n v="0.47079826793543522"/>
    <n v="1.4516917966934344"/>
    <n v="1.0842611628664367"/>
  </r>
  <r>
    <x v="53"/>
    <n v="0.2192768485574639"/>
    <n v="3.617535492243993E-2"/>
    <n v="0.51603052759399992"/>
    <n v="2.9752118082951941E-2"/>
    <n v="3.1920981624610781E-2"/>
    <n v="2.4678541081123689E-2"/>
    <n v="2.8427326993800951E-2"/>
    <n v="0.43647427834099661"/>
    <n v="1.3227359771973877"/>
    <n v="1.1279041707500865"/>
  </r>
  <r>
    <x v="54"/>
    <n v="0.2187961626229617"/>
    <n v="3.7708242538899178E-2"/>
    <n v="0.48531120983461268"/>
    <n v="3.6542091752285823E-2"/>
    <n v="3.1998453485859987E-2"/>
    <n v="2.41903333285181E-2"/>
    <n v="2.457116131254182E-2"/>
    <n v="0.44032042758542833"/>
    <n v="1.2994380824611076"/>
    <n v="1.1458034643684096"/>
  </r>
  <r>
    <x v="55"/>
    <n v="0.21835236321959289"/>
    <n v="4.0461059885978257E-2"/>
    <n v="0.54316416708069259"/>
    <n v="4.3781223538518023E-2"/>
    <n v="3.3656210755843012E-2"/>
    <n v="2.3945206637851071E-2"/>
    <n v="2.971340286139058E-2"/>
    <n v="0.45745268777567127"/>
    <n v="1.3905263217555377"/>
    <n v="1.0602992080385274"/>
  </r>
  <r>
    <x v="56"/>
    <n v="0.21649787568614959"/>
    <n v="3.7785543601189978E-2"/>
    <n v="0.56546791510807726"/>
    <n v="4.1852041028017789E-2"/>
    <n v="3.0615240224907549E-2"/>
    <n v="2.3757280575549499E-2"/>
    <n v="2.9601639763417922E-2"/>
    <n v="0.45525311136044055"/>
    <n v="1.4008306473477501"/>
    <n v="1.0072263869365552"/>
  </r>
  <r>
    <x v="57"/>
    <n v="0.21625706453541629"/>
    <n v="3.9626087082991618E-2"/>
    <n v="0.57051426616785583"/>
    <n v="4.3125711346274249E-2"/>
    <n v="3.1824049887705118E-2"/>
    <n v="2.34253249638053E-2"/>
    <n v="3.0906374881909501E-2"/>
    <n v="0.46181494111366184"/>
    <n v="1.4174938199796199"/>
    <n v="1.0013488098227725"/>
  </r>
  <r>
    <x v="58"/>
    <n v="0.2142907285932612"/>
    <n v="3.8086826068135897E-2"/>
    <n v="0.59429162021289528"/>
    <n v="4.4427506398918779E-2"/>
    <n v="3.1157771880382889E-2"/>
    <n v="2.3691634993666048E-2"/>
    <n v="3.023443876106386E-2"/>
    <n v="0.46520103837632798"/>
    <n v="1.441381565284652"/>
    <n v="1.0448886108382711"/>
  </r>
  <r>
    <x v="59"/>
    <m/>
    <m/>
    <m/>
    <m/>
    <m/>
    <m/>
    <m/>
    <m/>
    <m/>
    <m/>
  </r>
  <r>
    <x v="60"/>
    <n v="0.21085321471603491"/>
    <n v="4.0206486431924107E-2"/>
    <n v="0.59599012113865135"/>
    <n v="4.5377378003654198E-2"/>
    <n v="3.3861565051668117E-2"/>
    <n v="2.431298919812647E-2"/>
    <n v="3.2854439723529201E-2"/>
    <n v="0.46635056880834702"/>
    <n v="1.4498067630719353"/>
    <n v="1.0884578800424258"/>
  </r>
  <r>
    <x v="61"/>
    <n v="0.2038182045472639"/>
    <n v="3.7343602072731713E-2"/>
    <n v="0.52725203113359709"/>
    <n v="3.037824523907038E-2"/>
    <n v="3.207931442169859E-2"/>
    <n v="2.4034402285949469E-2"/>
    <n v="3.1132037832282768E-2"/>
    <n v="0.4369223797446965"/>
    <n v="1.3229602172772905"/>
    <n v="1.1295724024645744"/>
  </r>
  <r>
    <x v="62"/>
    <n v="0.20729035514216909"/>
    <n v="3.8719352289288522E-2"/>
    <n v="0.49620555657273269"/>
    <n v="3.635124959816842E-2"/>
    <n v="3.1896818368909632E-2"/>
    <n v="2.370203688996397E-2"/>
    <n v="1.85644771115882E-2"/>
    <n v="0.4439777545402912"/>
    <n v="1.2967076005131117"/>
    <n v="1.1392232461487986"/>
  </r>
  <r>
    <x v="63"/>
    <n v="0.2059346062919771"/>
    <n v="3.9390674041915798E-2"/>
    <n v="0.54850553269298119"/>
    <n v="4.3751526241646202E-2"/>
    <n v="3.4387323903174713E-2"/>
    <n v="2.3839299981285401E-2"/>
    <n v="1.8038170202809949E-2"/>
    <n v="0.44933284662847506"/>
    <n v="1.3631799799842654"/>
    <n v="1.0623081036114383"/>
  </r>
  <r>
    <x v="64"/>
    <n v="0.20306488116860991"/>
    <n v="3.6586103140144967E-2"/>
    <n v="0.58015781291725144"/>
    <n v="4.2094326766413899E-2"/>
    <n v="3.2495168318678012E-2"/>
    <n v="2.3639363076391411E-2"/>
    <n v="2.22408156208872E-2"/>
    <n v="0.45249287342703248"/>
    <n v="1.3927713444354093"/>
    <n v="1.0175356243396627"/>
  </r>
  <r>
    <x v="65"/>
    <n v="0.20562266457499459"/>
    <n v="3.9559214728391218E-2"/>
    <n v="0.58376963048794606"/>
    <n v="4.2919897620766277E-2"/>
    <n v="3.2092857944715551E-2"/>
    <n v="2.3241030280569199E-2"/>
    <n v="3.1696602728598269E-2"/>
    <n v="0.46496397585538607"/>
    <n v="1.4238658742213672"/>
    <n v="1.0171713160304388"/>
  </r>
  <r>
    <x v="66"/>
    <n v="0.2038019887120319"/>
    <n v="3.7172822801591801E-2"/>
    <n v="0.6033191566659003"/>
    <n v="4.437959924939304E-2"/>
    <n v="3.2468772035682908E-2"/>
    <n v="2.352881902519733E-2"/>
    <n v="2.9272973265000991E-2"/>
    <n v="0.45768508026767885"/>
    <n v="1.4316292120224772"/>
    <n v="1.0489042180801307"/>
  </r>
  <r>
    <x v="67"/>
    <n v="0.2043279895020832"/>
    <n v="3.9694505248515359E-2"/>
    <n v="0.6154496696635543"/>
    <n v="4.617008680800759E-2"/>
    <n v="3.3430194673265572E-2"/>
    <n v="2.3833479816985581E-2"/>
    <n v="2.819817566490582E-2"/>
    <n v="0.46659329280742368"/>
    <n v="1.4576973941847411"/>
    <n v="1.0963389658865379"/>
  </r>
  <r>
    <x v="68"/>
    <n v="0.19957328041077849"/>
    <n v="3.6876769794661923E-2"/>
    <n v="0.55166971912161955"/>
    <n v="2.9775295464386779E-2"/>
    <n v="3.0043109102973531E-2"/>
    <n v="2.4068490349565239E-2"/>
    <n v="2.7989789772325861E-2"/>
    <n v="0.44099644168281626"/>
    <n v="1.3409928956991277"/>
    <n v="1.1316595601757617"/>
  </r>
  <r>
    <x v="69"/>
    <n v="0.2026547549283024"/>
    <n v="3.8375485506156277E-2"/>
    <n v="0.56322693642997745"/>
    <n v="3.674938183695356E-2"/>
    <n v="3.2455539044410238E-2"/>
    <n v="2.3957122402630739E-2"/>
    <n v="2.587411767201982E-2"/>
    <n v="0.46228576296804458"/>
    <n v="1.385579100788495"/>
    <n v="1.1376351512936742"/>
  </r>
  <r>
    <x v="70"/>
    <n v="0.2004027839250454"/>
    <n v="3.9218859788117212E-2"/>
    <n v="0.5995184180195402"/>
    <n v="4.530159202789618E-2"/>
    <n v="3.445980964307753E-2"/>
    <n v="2.3769163453853149E-2"/>
    <n v="2.9659966340050251E-2"/>
    <n v="0.46498084194455591"/>
    <n v="1.4373114351421359"/>
    <n v="1.0732163870376545"/>
  </r>
  <r>
    <x v="71"/>
    <n v="0.19954675681406869"/>
    <n v="3.5956855215700433E-2"/>
    <n v="0.59552976057309359"/>
    <n v="4.2333473523893557E-2"/>
    <n v="3.1689299825179158E-2"/>
    <n v="2.362087042504073E-2"/>
    <n v="2.973137109703668E-2"/>
    <n v="0.45453430341659706"/>
    <n v="1.41294269089061"/>
    <n v="1.018095324196943"/>
  </r>
  <r>
    <x v="72"/>
    <n v="0.19996207162595181"/>
    <n v="3.8123521945699783E-2"/>
    <n v="0.5777480528800274"/>
    <n v="4.2761108931723101E-2"/>
    <n v="3.2240677584842108E-2"/>
    <n v="2.3813092914255599E-2"/>
    <n v="3.048848757159927E-2"/>
    <n v="0.45760296733548822"/>
    <n v="1.4027399807895873"/>
    <n v="1.0172942081384946"/>
  </r>
  <r>
    <x v="73"/>
    <n v="0.20200672759212571"/>
    <n v="3.564904363618835E-2"/>
    <n v="0.58394964679521733"/>
    <n v="4.4503713213189099E-2"/>
    <n v="3.3136619803543189E-2"/>
    <n v="2.3570749666197429E-2"/>
    <n v="2.990242170922849E-2"/>
    <n v="0.46034745969625945"/>
    <n v="1.4130663821119491"/>
    <n v="1.0539766754220325"/>
  </r>
  <r>
    <x v="74"/>
    <n v="0.20280633533128159"/>
    <n v="3.8152590806825787E-2"/>
    <n v="0.63297514923035925"/>
    <n v="4.6907861574448727E-2"/>
    <n v="3.5380721967568841E-2"/>
    <n v="2.3876472601281739E-2"/>
    <n v="3.140535174151167E-2"/>
    <n v="0.47099376879241994"/>
    <n v="1.4824982520456975"/>
    <n v="1.0978690934629527"/>
  </r>
  <r>
    <x v="75"/>
    <n v="0.19932979688531119"/>
    <n v="3.5424911591503003E-2"/>
    <n v="0.57165198218184399"/>
    <n v="3.0167574669283111E-2"/>
    <n v="3.2480254313455068E-2"/>
    <n v="2.4321269904361981E-2"/>
    <n v="2.8732591139156029E-2"/>
    <n v="0.4488576404657163"/>
    <n v="1.3709660211506307"/>
    <n v="1.1346425179166801"/>
  </r>
  <r>
    <x v="76"/>
    <n v="0.19745135154722579"/>
    <n v="3.7106609727511397E-2"/>
    <n v="0.55666063976467628"/>
    <n v="3.713681415412344E-2"/>
    <n v="3.2645572061613962E-2"/>
    <n v="2.4285767369760979E-2"/>
    <n v="2.42357101164772E-2"/>
    <n v="0.45315057793743596"/>
    <n v="1.3626730426788249"/>
    <n v="1.1326966914714589"/>
  </r>
  <r>
    <x v="77"/>
    <n v="0.19729500073765049"/>
    <n v="3.7655133227321967E-2"/>
    <n v="0.59358822090132413"/>
    <n v="4.4482020489816587E-2"/>
    <n v="3.3886796928470762E-2"/>
    <n v="2.3852850474485109E-2"/>
    <n v="2.9615307220407269E-2"/>
    <n v="0.46489371125229706"/>
    <n v="1.4252690412317734"/>
    <n v="1.0673186029319544"/>
  </r>
  <r>
    <x v="78"/>
    <n v="0.19824914731607951"/>
    <n v="3.4996660914053512E-2"/>
    <n v="0.5943464186140176"/>
    <n v="4.1999669309533492E-2"/>
    <n v="3.1502917548459651E-2"/>
    <n v="2.389811145591781E-2"/>
    <n v="2.9568167227907258E-2"/>
    <n v="0.45501484786526558"/>
    <n v="1.4095759402512344"/>
    <n v="1.0146663067232657"/>
  </r>
  <r>
    <x v="79"/>
    <n v="0.1989023384281865"/>
    <n v="3.8153682874383962E-2"/>
    <n v="0.60458363784468827"/>
    <n v="4.4093335049575973E-2"/>
    <n v="3.2992783481318753E-2"/>
    <n v="2.3786527708820261E-2"/>
    <n v="2.993228962035939E-2"/>
    <n v="0.46719519512012897"/>
    <n v="1.4396397901274622"/>
    <n v="1.0210683915750305"/>
  </r>
  <r>
    <x v="80"/>
    <n v="0.19819780315377819"/>
    <n v="3.6103764471758518E-2"/>
    <n v="0.6165723175009048"/>
    <n v="4.5227589894981289E-2"/>
    <n v="3.3058932172629431E-2"/>
    <n v="2.4298167342887211E-2"/>
    <n v="3.0000826371535151E-2"/>
    <n v="0.4672585003900539"/>
    <n v="1.4507179012985285"/>
    <n v="1.0596467508890746"/>
  </r>
  <r>
    <x v="81"/>
    <n v="0.20081810663873381"/>
    <n v="3.7196408011353488E-2"/>
    <n v="0.62001064154583652"/>
    <n v="4.7457591916446218E-2"/>
    <n v="3.5262287489930023E-2"/>
    <n v="2.411827115138673E-2"/>
    <n v="3.128640267682866E-2"/>
    <n v="0.47450955355515756"/>
    <n v="1.470659262985673"/>
    <n v="1.0969525675536771"/>
  </r>
  <r>
    <x v="82"/>
    <n v="0.19826036891528601"/>
    <n v="3.5009212476962107E-2"/>
    <n v="0.56992978268310934"/>
    <n v="2.9920982289583949E-2"/>
    <n v="3.1621202826929463E-2"/>
    <n v="2.430453272820492E-2"/>
    <n v="2.845337604812527E-2"/>
    <n v="0.44717625566152952"/>
    <n v="1.3646757136297305"/>
    <n v="1.1257991068359412"/>
  </r>
  <r>
    <x v="83"/>
    <n v="0.2015261849859559"/>
    <n v="3.6478618410818717E-2"/>
    <n v="0.55430275478236968"/>
    <n v="3.7187007478052432E-2"/>
    <n v="3.1948320410356133E-2"/>
    <n v="2.4594333594840749E-2"/>
    <n v="2.424625263928357E-2"/>
    <n v="0.45358827974921478"/>
    <n v="1.3638717520508921"/>
    <n v="1.1392824371600998"/>
  </r>
  <r>
    <x v="84"/>
    <n v="0.19887032933297941"/>
    <n v="3.6848196951067912E-2"/>
    <n v="0.58258465650767566"/>
    <n v="4.4289581164365689E-2"/>
    <n v="3.4251541308810557E-2"/>
    <n v="2.4998329359949691E-2"/>
    <n v="2.9003995201167809E-2"/>
    <n v="0.45917499253040295"/>
    <n v="1.4100216223564197"/>
    <n v="1.1020878603016222"/>
  </r>
  <r>
    <x v="85"/>
    <n v="0.12747316189789881"/>
    <n v="3.431653375223416E-2"/>
    <n v="0.5885275762895017"/>
    <n v="4.1155544256171767E-2"/>
    <n v="3.0282380659180042E-2"/>
    <n v="2.1911125750032179E-2"/>
    <n v="2.2315935845214629E-2"/>
    <n v="0.41462968922521581"/>
    <n v="1.2806119476754492"/>
    <n v="0.98891985308007269"/>
  </r>
  <r>
    <x v="86"/>
    <n v="0.20024538239504011"/>
    <n v="3.7295959821342282E-2"/>
    <n v="0.60611133443784337"/>
    <n v="4.4230531235530252E-2"/>
    <n v="3.2595033501852028E-2"/>
    <n v="2.4297504614495671E-2"/>
    <n v="3.0051333876237471E-2"/>
    <n v="0.46547564352650028"/>
    <n v="1.4403027234088415"/>
    <n v="1.0283276686767584"/>
  </r>
  <r>
    <x v="87"/>
    <n v="0.1983587416108579"/>
    <n v="3.5929573855316782E-2"/>
    <n v="0.62744483839569465"/>
    <n v="4.5553345451809377E-2"/>
    <n v="3.2297932260326283E-2"/>
    <n v="2.4323218306153849E-2"/>
    <n v="2.9770169140008549E-2"/>
    <n v="0.47517210732400217"/>
    <n v="1.4688499263441694"/>
    <n v="1.0728104620948287"/>
  </r>
  <r>
    <x v="88"/>
    <n v="0.19943480306162031"/>
    <n v="3.7265545677236708E-2"/>
    <n v="0.62587908826932748"/>
    <n v="4.7017435889842307E-2"/>
    <n v="3.5028569026143E-2"/>
    <n v="2.448286038371824E-2"/>
    <n v="3.1256146385707062E-2"/>
    <n v="0.47778448715626443"/>
    <n v="1.4781489358498596"/>
    <n v="1.1025150811511675"/>
  </r>
  <r>
    <x v="89"/>
    <n v="0.19509971456772709"/>
    <n v="3.5300023950619833E-2"/>
    <n v="0.56151554317220509"/>
    <n v="3.0605271210195871E-2"/>
    <n v="3.2072569708249392E-2"/>
    <n v="2.4573207726660499E-2"/>
    <n v="2.9176881407635E-2"/>
    <n v="0.44643435708491463"/>
    <n v="1.3547775688282073"/>
    <n v="1.1311592445454486"/>
  </r>
  <r>
    <x v="90"/>
    <n v="0.20711134146234109"/>
    <n v="3.6228893685695013E-2"/>
    <n v="0.55591960123465822"/>
    <n v="3.8240717176861283E-2"/>
    <n v="3.1998921273882958E-2"/>
    <n v="2.4101826283007981E-2"/>
    <n v="2.3827798941799861E-2"/>
    <n v="0.45376133972060639"/>
    <n v="1.3711904397788528"/>
    <n v="1.1624979558084241"/>
  </r>
  <r>
    <x v="91"/>
    <n v="0.20829284024110781"/>
    <n v="3.6606586677401222E-2"/>
    <n v="0.58936626374695134"/>
    <n v="4.5642671974431732E-2"/>
    <n v="3.5692210787568117E-2"/>
    <n v="2.359586986899077E-2"/>
    <n v="2.9867335667236299E-2"/>
    <n v="0.45460475514354104"/>
    <n v="1.4236685341072284"/>
    <n v="1.1226240632773503"/>
  </r>
  <r>
    <x v="92"/>
    <n v="0.2047860793973473"/>
    <n v="3.5494442217625689E-2"/>
    <n v="0.60185038789419143"/>
    <n v="4.4301266616973957E-2"/>
    <n v="3.3910063556220227E-2"/>
    <n v="2.362366666593093E-2"/>
    <n v="2.886962658548162E-2"/>
    <n v="0.44718065194690593"/>
    <n v="1.4200161848806772"/>
    <n v="1.0942512363945549"/>
  </r>
  <r>
    <x v="93"/>
    <n v="0.20853332433938421"/>
    <n v="3.6725767796548348E-2"/>
    <n v="0.59754363923783349"/>
    <n v="4.5035699608171331E-2"/>
    <n v="3.4643276062100541E-2"/>
    <n v="2.379891194567996E-2"/>
    <n v="2.877809008494538E-2"/>
    <n v="0.4570096518543989"/>
    <n v="1.4320683609290621"/>
    <n v="1.1065702224548399"/>
  </r>
  <r>
    <x v="94"/>
    <n v="0.2079935276361683"/>
    <n v="3.6621967241355698E-2"/>
    <n v="0.61286123589906261"/>
    <n v="4.607967332561401E-2"/>
    <n v="3.4088499332654787E-2"/>
    <n v="2.3492417655406671E-2"/>
    <n v="2.8887387737010169E-2"/>
    <n v="0.45990812592388708"/>
    <n v="1.4499328347511593"/>
    <n v="1.130069327950235"/>
  </r>
  <r>
    <x v="95"/>
    <n v="0.19631470583603949"/>
    <n v="3.6793606816353013E-2"/>
    <n v="0.62287644267622044"/>
    <n v="4.79945723507147E-2"/>
    <n v="3.5326140889879551E-2"/>
    <n v="2.3617187739603529E-2"/>
    <n v="2.9710336981075929E-2"/>
    <n v="0.45453629032071097"/>
    <n v="1.4471692836105976"/>
    <n v="1.1620202947379934"/>
  </r>
  <r>
    <x v="96"/>
    <n v="0.19040266087208771"/>
    <n v="3.6286970476622479E-2"/>
    <n v="0.54100112372035369"/>
    <n v="3.4199990798039329E-2"/>
    <n v="3.2850237915771879E-2"/>
    <n v="2.3970776671031681E-2"/>
    <n v="2.683304989387076E-2"/>
    <n v="0.41734640130100664"/>
    <n v="1.3028912116487843"/>
    <n v="1.1837749261843635"/>
  </r>
  <r>
    <x v="97"/>
    <n v="0.20708737907042529"/>
    <n v="3.602761150274348E-2"/>
    <n v="0.52903979552145153"/>
    <n v="3.946630155671968E-2"/>
    <n v="3.3804575624365667E-2"/>
    <n v="2.362998641606457E-2"/>
    <n v="2.3003941813992679E-2"/>
    <n v="0.4283926271768066"/>
    <n v="1.3204522186825696"/>
    <n v="1.2006560360425493"/>
  </r>
  <r>
    <x v="98"/>
    <n v="0.203938286896298"/>
    <n v="3.656114710935604E-2"/>
    <n v="0.59306832781592778"/>
    <n v="4.6145726932427043E-2"/>
    <n v="3.510877849223553E-2"/>
    <n v="2.3505968934873819E-2"/>
    <n v="2.9298686998060961E-2"/>
    <n v="0.44472099814471022"/>
    <n v="1.4123479213238892"/>
    <n v="1.1295014605462337"/>
  </r>
  <r>
    <x v="99"/>
    <n v="0.20203226092394469"/>
    <n v="3.5625342046718862E-2"/>
    <n v="0.60491394282285715"/>
    <n v="4.5896345686385898E-2"/>
    <n v="3.308596376449234E-2"/>
    <n v="2.3569730023395859E-2"/>
    <n v="2.7402266631155279E-2"/>
    <n v="0.44111686701318242"/>
    <n v="1.4136427189121326"/>
    <n v="1.1107861986593592"/>
  </r>
  <r>
    <x v="100"/>
    <n v="0.2046530575345531"/>
    <n v="3.6952223663586158E-2"/>
    <n v="0.64019437682632152"/>
    <n v="4.6746590965357597E-2"/>
    <n v="3.6377931877203271E-2"/>
    <n v="2.3103388400510051E-2"/>
    <n v="2.9635704862579489E-2"/>
    <n v="0.48048876964295317"/>
    <n v="1.4981520437730644"/>
    <n v="1.2973192960424067"/>
  </r>
  <r>
    <x v="101"/>
    <n v="0.1147680689477462"/>
    <n v="2.1691556246276021E-2"/>
    <n v="0.42726418577126851"/>
    <n v="3.8211344780424421E-2"/>
    <n v="2.2949928214800051E-2"/>
    <n v="9.8868305158545632E-3"/>
    <n v="2.2690425245500759E-2"/>
    <n v="0.28897596853157637"/>
    <n v="0.94643830825344688"/>
    <n v="0.8385920822650359"/>
  </r>
  <r>
    <x v="102"/>
    <n v="0.2048194255174591"/>
    <n v="3.6541785007122712E-2"/>
    <n v="0.62825679773503695"/>
    <n v="4.9436405071164299E-2"/>
    <n v="3.5773167739934518E-2"/>
    <n v="2.4354613968086389E-2"/>
    <n v="2.9803796777071991E-2"/>
    <n v="0.46250409323712804"/>
    <n v="1.4714900850530039"/>
    <n v="1.1764431859190612"/>
  </r>
  <r>
    <x v="103"/>
    <n v="0.2025739753957366"/>
    <n v="3.5857827323606532E-2"/>
    <n v="0.53469489536296222"/>
    <n v="3.5406844237942298E-2"/>
    <n v="3.3752283167757149E-2"/>
    <n v="2.424041549986691E-2"/>
    <n v="2.69342109839097E-2"/>
    <n v="0.42939441979660453"/>
    <n v="1.3228548717683859"/>
    <n v="1.2336111446411571"/>
  </r>
  <r>
    <x v="104"/>
    <n v="0.208369300434775"/>
    <n v="3.5577267243083292E-2"/>
    <n v="0.49840633823636149"/>
    <n v="3.9847380691714132E-2"/>
    <n v="3.298834453280769E-2"/>
    <n v="2.3943192051852798E-2"/>
    <n v="2.269610612752564E-2"/>
    <n v="0.42751452036994286"/>
    <n v="1.2893424496880628"/>
    <n v="1.2245859009586941"/>
  </r>
  <r>
    <x v="105"/>
    <n v="0.20797364421303369"/>
    <n v="3.635199267558728E-2"/>
    <n v="0.58813592718601759"/>
    <n v="4.5468756188306633E-2"/>
    <n v="3.6030397336191927E-2"/>
    <n v="2.39898739144335E-2"/>
    <n v="2.8852529626522499E-2"/>
    <n v="0.44772240499749438"/>
    <n v="1.4145255261375875"/>
    <n v="1.1441980952642148"/>
  </r>
  <r>
    <x v="106"/>
    <n v="0.2045530445301105"/>
    <n v="3.5014086816854723E-2"/>
    <n v="0.61059438079367645"/>
    <n v="4.4780931798298611E-2"/>
    <n v="3.3829817889814588E-2"/>
    <n v="2.3968465096562211E-2"/>
    <n v="2.761493583330419E-2"/>
    <n v="0.44563320540066398"/>
    <n v="1.4259888681592852"/>
    <n v="1.120802010919804"/>
  </r>
  <r>
    <x v="107"/>
    <n v="0.20843107925318399"/>
    <n v="3.6424061351537182E-2"/>
    <n v="0.60924819951973819"/>
    <n v="4.7032229622754378E-2"/>
    <n v="3.454694706490994E-2"/>
    <n v="2.3684410153035219E-2"/>
    <n v="2.830250955725569E-2"/>
    <n v="0.45057696030418393"/>
    <n v="1.4382463968265984"/>
    <n v="1.1340715014191178"/>
  </r>
  <r>
    <x v="108"/>
    <n v="0.20576135238457149"/>
    <n v="3.6095501918052553E-2"/>
    <n v="0.61846141144506783"/>
    <n v="4.6860702800103647E-2"/>
    <n v="3.4779165820301008E-2"/>
    <n v="2.3706123912018279E-2"/>
    <n v="2.8812966051058871E-2"/>
    <n v="0.45247162118622575"/>
    <n v="1.4469488455173996"/>
    <n v="1.1681034679054365"/>
  </r>
  <r>
    <x v="109"/>
    <n v="0.20081643110640551"/>
    <n v="3.5964477785061087E-2"/>
    <n v="0.58838813481736063"/>
    <n v="4.422824670597119E-2"/>
    <n v="3.6808537780039063E-2"/>
    <n v="2.383522698957494E-2"/>
    <n v="2.587265260865404E-2"/>
    <n v="0.43495661710756062"/>
    <n v="1.3908703249006271"/>
    <n v="1.17111212469426"/>
  </r>
  <r>
    <x v="110"/>
    <n v="0.20004121441120479"/>
    <n v="3.5652407538454639E-2"/>
    <n v="0.52295646986892685"/>
    <n v="3.6108012204982019E-2"/>
    <n v="3.3889678135344832E-2"/>
    <n v="2.395176388024842E-2"/>
    <n v="1.621390707469551E-2"/>
    <n v="0.41409164005340204"/>
    <n v="1.2829050931672592"/>
    <n v="1.2097573944486302"/>
  </r>
  <r>
    <x v="111"/>
    <n v="0.20722759717796321"/>
    <n v="3.5889855500447022E-2"/>
    <n v="0.4930324553478807"/>
    <n v="3.7032951034086339E-2"/>
    <n v="3.3677990357247722E-2"/>
    <n v="2.406142421216809E-2"/>
    <n v="2.2186599355893559E-2"/>
    <n v="0.42305597064668743"/>
    <n v="1.276164843632374"/>
    <n v="1.2292562385666808"/>
  </r>
  <r>
    <x v="112"/>
    <n v="0.20298967704208121"/>
    <n v="3.585623227284062E-2"/>
    <n v="0.60677441087652872"/>
    <n v="4.3174452088773602E-2"/>
    <n v="3.641603193453595E-2"/>
    <n v="2.3805704667667779E-2"/>
    <n v="3.025081596162451E-2"/>
    <n v="0.45054238435720051"/>
    <n v="1.4298097092012527"/>
    <n v="1.1543451937240172"/>
  </r>
  <r>
    <x v="113"/>
    <n v="0.20136243188330799"/>
    <n v="3.4887415883940572E-2"/>
    <n v="0.60833919404387748"/>
    <n v="4.6197446247757477E-2"/>
    <n v="3.4038081915156372E-2"/>
    <n v="2.369992375291825E-2"/>
    <n v="2.9228854303379181E-2"/>
    <n v="0.44323669631349616"/>
    <n v="1.4209900443438335"/>
    <n v="1.1382376895395097"/>
  </r>
  <r>
    <x v="114"/>
    <n v="0.2033788339055391"/>
    <n v="3.629441518806395E-2"/>
    <n v="0.60091939928437366"/>
    <n v="4.5858911619192373E-2"/>
    <n v="3.5955034501786567E-2"/>
    <n v="2.3610592298119001E-2"/>
    <n v="2.7765031924420161E-2"/>
    <n v="0.44829978505389745"/>
    <n v="1.4220820037753923"/>
    <n v="1.1268701706086968"/>
  </r>
  <r>
    <x v="115"/>
    <n v="0.2022095541757829"/>
    <n v="3.6485324716662187E-2"/>
    <n v="0.63264527191091002"/>
    <n v="4.6048485130668573E-2"/>
    <n v="3.6075985725358882E-2"/>
    <n v="2.378223067213955E-2"/>
    <n v="2.676557281789051E-2"/>
    <n v="0.45552163899348863"/>
    <n v="1.4595340641429013"/>
    <n v="1.1592865769449341"/>
  </r>
  <r>
    <x v="116"/>
    <n v="0.20042721456429211"/>
    <n v="3.7305072232894032E-2"/>
    <n v="0.60977965783602983"/>
    <n v="4.6828803854638543E-2"/>
    <n v="3.6993806627066958E-2"/>
    <n v="2.4552906815490511E-2"/>
    <n v="2.8287068344756579E-2"/>
    <n v="0.44918274878218112"/>
    <n v="1.4333572790573497"/>
    <n v="1.1772489792283203"/>
  </r>
  <r>
    <x v="117"/>
    <n v="0.1958815665351907"/>
    <n v="3.6450583513533467E-2"/>
    <n v="0.53861974196297557"/>
    <n v="3.4948981455779848E-2"/>
    <n v="3.411246467739229E-2"/>
    <n v="2.534140132217199E-2"/>
    <n v="2.472966406913648E-2"/>
    <n v="0.42487752998526673"/>
    <n v="1.3149619335214471"/>
    <n v="1.2346241764811927"/>
  </r>
  <r>
    <x v="118"/>
    <n v="0.2033626175733303"/>
    <n v="3.6854500036746368E-2"/>
    <n v="0.54208486214901819"/>
    <n v="3.9438013898537877E-2"/>
    <n v="3.4393959530411883E-2"/>
    <n v="2.4915271631386088E-2"/>
    <n v="1.9810581348359099E-2"/>
    <n v="0.43550230194389938"/>
    <n v="1.3363621081116892"/>
    <n v="1.2454363160395308"/>
  </r>
  <r>
    <x v="119"/>
    <n v="0.204925107138132"/>
    <n v="3.6857020751092137E-2"/>
    <n v="0.59454456839356118"/>
    <n v="4.5813258145770558E-2"/>
    <n v="3.7086811911815051E-2"/>
    <n v="2.5009019969894859E-2"/>
    <n v="2.5282627071111809E-2"/>
    <n v="0.45023187414273247"/>
    <n v="1.4197502875241101"/>
    <n v="1.1565268440332965"/>
  </r>
  <r>
    <x v="120"/>
    <n v="0.20398089436187439"/>
    <n v="3.5686273905197373E-2"/>
    <n v="0.59522672638709706"/>
    <n v="4.428250072333588E-2"/>
    <n v="3.5948183039440737E-2"/>
    <n v="2.4550576184682541E-2"/>
    <n v="2.6473789716556881E-2"/>
    <n v="0.43805131925208596"/>
    <n v="1.4042002635702708"/>
    <n v="1.1336326869052851"/>
  </r>
  <r>
    <x v="121"/>
    <n v="0.2108753665501972"/>
    <n v="3.7151211011143798E-2"/>
    <n v="0.61396128252987658"/>
    <n v="4.0026381686166783E-2"/>
    <n v="3.7329761480084968E-2"/>
    <n v="2.5036230517646949E-2"/>
    <n v="2.2648419315288871E-2"/>
    <n v="0.44508968168309138"/>
    <n v="1.4321183347734965"/>
    <n v="1.1389079194629139"/>
  </r>
  <r>
    <x v="122"/>
    <n v="0.19582032988327561"/>
    <n v="3.7069852763843662E-2"/>
    <n v="0.61487709514904698"/>
    <n v="4.540695241649597E-2"/>
    <n v="3.5666416202530429E-2"/>
    <n v="2.5209029276283431E-2"/>
    <n v="2.3714528487038689E-2"/>
    <n v="0.44008953753532365"/>
    <n v="1.4178537417138384"/>
    <n v="1.1561998672932818"/>
  </r>
  <r>
    <x v="123"/>
    <n v="0.2035830648310393"/>
    <n v="3.3039201378938822E-2"/>
    <n v="0.62733924179498801"/>
    <n v="4.7409292724071732E-2"/>
    <n v="3.7082098733525352E-2"/>
    <n v="2.536540573455829E-2"/>
    <n v="2.6949360198903882E-2"/>
    <n v="0.45244378550896336"/>
    <n v="1.4532114509049885"/>
    <n v="1.1857421029453306"/>
  </r>
  <r>
    <x v="124"/>
    <n v="0.20960508565315061"/>
    <n v="3.2761518095336201E-2"/>
    <n v="0.53656863269276311"/>
    <n v="3.6317627756900672E-2"/>
    <n v="3.5194993244503238E-2"/>
    <n v="2.53079769769473E-2"/>
    <n v="2.4251495376995311E-2"/>
    <n v="0.41428035959849552"/>
    <n v="1.3142876893950921"/>
    <n v="1.2291387278255796"/>
  </r>
  <r>
    <x v="125"/>
    <n v="0.2108717326442725"/>
    <n v="3.731391653119473E-2"/>
    <n v="0.5318247020467316"/>
    <n v="4.0857967202131293E-2"/>
    <n v="3.4277335483763841E-2"/>
    <n v="2.5031128347081651E-2"/>
    <n v="2.0884957043977151E-2"/>
    <n v="0.42201357390931404"/>
    <n v="1.3230753132084669"/>
    <n v="1.2356838510737929"/>
  </r>
  <r>
    <x v="126"/>
    <n v="0.20738731497115459"/>
    <n v="3.7788781616590078E-2"/>
    <n v="0.59480010909940273"/>
    <n v="4.6972204879001729E-2"/>
    <n v="3.664342657491531E-2"/>
    <n v="2.5178307414666212E-2"/>
    <n v="2.676835280037455E-2"/>
    <n v="0.43348401583675922"/>
    <n v="1.4090225131928644"/>
    <n v="1.1673522296585355"/>
  </r>
  <r>
    <x v="127"/>
    <n v="0.20397387315989299"/>
    <n v="3.6477858598121263E-2"/>
    <n v="0.60340290021393184"/>
    <n v="4.6434439611052557E-2"/>
    <n v="3.4882562785900878E-2"/>
    <n v="2.3898761174989978E-2"/>
    <n v="2.6848803558837689E-2"/>
    <n v="0.42290184285577026"/>
    <n v="1.3988210419584974"/>
    <n v="1.1313295362749982"/>
  </r>
  <r>
    <x v="128"/>
    <n v="0.20370416014160919"/>
    <n v="3.8209316335937757E-2"/>
    <n v="0.59321040176409368"/>
    <n v="4.4803369458135379E-2"/>
    <n v="3.5622550195183053E-2"/>
    <n v="2.371675854781163E-2"/>
    <n v="2.6001670906085551E-2"/>
    <n v="0.42673582413392153"/>
    <n v="1.3920040514827776"/>
    <n v="1.1275281924936795"/>
  </r>
  <r>
    <x v="129"/>
    <n v="0.20546422629640451"/>
    <n v="3.7884693205808673E-2"/>
    <n v="0.62948919279805693"/>
    <n v="4.4118323745712312E-2"/>
    <n v="3.5179104817865348E-2"/>
    <n v="2.3676765461926891E-2"/>
    <n v="2.6904676348880559E-2"/>
    <n v="0.43548207328954813"/>
    <n v="1.4381990559642033"/>
    <n v="1.1251363545644095"/>
  </r>
  <r>
    <x v="130"/>
    <n v="0.20750156262950381"/>
    <n v="3.855807505921427E-2"/>
    <n v="0.62358540773215387"/>
    <n v="4.877171161790908E-2"/>
    <n v="3.7453387828749803E-2"/>
    <n v="2.4006590638131611E-2"/>
    <n v="2.6623150675552341E-2"/>
    <n v="0.43805473923495231"/>
    <n v="1.4445546254161672"/>
    <n v="1.1900388272480766"/>
  </r>
  <r>
    <x v="131"/>
    <n v="0.20208754522514569"/>
    <n v="3.7991094926552678E-2"/>
    <n v="0.52722701880495249"/>
    <n v="3.5659871160141243E-2"/>
    <n v="3.5610071308204309E-2"/>
    <n v="2.411541122118642E-2"/>
    <n v="2.3751656716390911E-2"/>
    <n v="0.40247246231962575"/>
    <n v="1.2889151316821994"/>
    <n v="1.2267457838742495"/>
  </r>
  <r>
    <x v="132"/>
    <n v="0.20375771312944391"/>
    <n v="3.7990286182140752E-2"/>
    <n v="0.49059601330590391"/>
    <n v="4.0900212365969482E-2"/>
    <n v="3.5743808388722799E-2"/>
    <n v="2.417665306167021E-2"/>
    <n v="1.9432168528794209E-2"/>
    <n v="0.39740049518698084"/>
    <n v="1.2499973501496262"/>
    <n v="1.2325641807017216"/>
  </r>
  <r>
    <x v="133"/>
    <n v="0.20448765653352291"/>
    <n v="3.8343979731724813E-2"/>
    <n v="0.58046897775678341"/>
    <n v="4.8536918289215497E-2"/>
    <n v="3.72979202651188E-2"/>
    <n v="2.4083489259033131E-2"/>
    <n v="2.6094100567017591E-2"/>
    <n v="0.42128658986115153"/>
    <n v="1.3805996322635676"/>
    <n v="1.1571570985312474"/>
  </r>
  <r>
    <x v="134"/>
    <n v="0.20178830902360639"/>
    <n v="3.7102329962454203E-2"/>
    <n v="0.62627353998168611"/>
    <n v="4.6826306664506587E-2"/>
    <n v="3.6258319397895311E-2"/>
    <n v="2.4230271750777219E-2"/>
    <n v="2.4873473526146241E-2"/>
    <n v="0.4210309777058987"/>
    <n v="1.4183835280129706"/>
    <n v="1.1251962872350851"/>
  </r>
  <r>
    <x v="135"/>
    <n v="0.20207167220690289"/>
    <n v="3.8790947094292712E-2"/>
    <n v="0.6186624396286502"/>
    <n v="4.7668824549275318E-2"/>
    <n v="3.6261629873807169E-2"/>
    <n v="2.4188165103128819E-2"/>
    <n v="2.572843682614185E-2"/>
    <n v="0.42717854830990132"/>
    <n v="1.4205506635921004"/>
    <n v="1.1300238722769125"/>
  </r>
  <r>
    <x v="136"/>
    <n v="0.20546056167912671"/>
    <n v="3.9294409260666283E-2"/>
    <n v="0.64714385751172232"/>
    <n v="4.8591936777906963E-2"/>
    <n v="3.7229505187339029E-2"/>
    <n v="2.39166675926685E-2"/>
    <n v="2.615148341110712E-2"/>
    <n v="0.43548774217340558"/>
    <n v="1.4632761635939424"/>
    <n v="1.1644215642217588"/>
  </r>
  <r>
    <x v="137"/>
    <n v="0.20026107648698779"/>
    <n v="3.8916284613644679E-2"/>
    <n v="0.65637944515347146"/>
    <n v="4.8850156982577372E-2"/>
    <n v="3.9190271506668643E-2"/>
    <n v="2.4302597683135151E-2"/>
    <n v="2.6470391433176269E-2"/>
    <n v="0.44067395776291907"/>
    <n v="1.4750441816225806"/>
    <n v="1.1872731302639987"/>
  </r>
  <r>
    <x v="138"/>
    <n v="0.2012413349227738"/>
    <n v="3.8253731318149957E-2"/>
    <n v="0.54386792143553031"/>
    <n v="3.6116796106921888E-2"/>
    <n v="3.6021281850597317E-2"/>
    <n v="2.4184794499884081E-2"/>
    <n v="2.3613793539915301E-2"/>
    <n v="0.40142835422838685"/>
    <n v="1.3047280079021595"/>
    <n v="1.2437190840380019"/>
  </r>
  <r>
    <x v="139"/>
    <n v="0.20122125056011211"/>
    <n v="3.7978638159052468E-2"/>
    <n v="0.55518099881888539"/>
    <n v="4.0048619488311191E-2"/>
    <n v="3.5169702965301128E-2"/>
    <n v="2.422493142806011E-2"/>
    <n v="1.9697700534691501E-2"/>
    <n v="0.41291487543678196"/>
    <n v="1.326436717391196"/>
    <n v="1.2345994122409512"/>
  </r>
  <r>
    <x v="140"/>
    <n v="0.20210874890259001"/>
    <n v="3.8782296728696E-2"/>
    <n v="0.62151771994561067"/>
    <n v="4.7126011797649477E-2"/>
    <n v="3.8233756002048529E-2"/>
    <n v="2.418480842100347E-2"/>
    <n v="2.4737214394847929E-2"/>
    <n v="0.42666810856136705"/>
    <n v="1.423358664753813"/>
    <n v="1.1730979945695872"/>
  </r>
  <r>
    <x v="141"/>
    <n v="0.20408750039446319"/>
    <n v="3.737157191944656E-2"/>
    <n v="0.63232764027734545"/>
    <n v="4.4144687994080223E-2"/>
    <n v="3.6638643064895858E-2"/>
    <n v="2.401225511387569E-2"/>
    <n v="2.606767798135878E-2"/>
    <n v="0.42271738490799327"/>
    <n v="1.427367361653459"/>
    <n v="1.1293321905090983"/>
  </r>
  <r>
    <x v="142"/>
    <n v="0.20226832898358629"/>
    <n v="3.9021373914496831E-2"/>
    <n v="0.64379780172281031"/>
    <n v="4.7788870791514358E-2"/>
    <n v="3.8143474397943022E-2"/>
    <n v="2.434701346389076E-2"/>
    <n v="2.513764634539753E-2"/>
    <n v="0.43250029465376527"/>
    <n v="1.4530048042734045"/>
    <n v="1.1429570535844136"/>
  </r>
  <r>
    <x v="143"/>
    <n v="0.20447372427134869"/>
    <n v="3.9221889032393771E-2"/>
    <n v="0.64306121174496356"/>
    <n v="4.8079306394310441E-2"/>
    <n v="3.7429464366757988E-2"/>
    <n v="2.418300815323423E-2"/>
    <n v="2.4976988458852729E-2"/>
    <n v="0.43496644157415987"/>
    <n v="1.4563920339960212"/>
    <n v="1.1940921585546298"/>
  </r>
  <r>
    <x v="144"/>
    <n v="0.2057489443939253"/>
    <n v="3.9466614711798867E-2"/>
    <n v="0.67170618033541696"/>
    <n v="5.0040017865886362E-2"/>
    <n v="4.0629149546996153E-2"/>
    <n v="2.4573872052325751E-2"/>
    <n v="2.6209278748804202E-2"/>
    <n v="0.44229849614295502"/>
    <n v="1.5006725537981087"/>
    <n v="1.228347951406346"/>
  </r>
  <r>
    <x v="145"/>
    <n v="0.19951049671333909"/>
    <n v="3.8718240813315472E-2"/>
    <n v="0.56250002750716199"/>
    <n v="3.7421075052639342E-2"/>
    <n v="3.7176574418426873E-2"/>
    <n v="2.4534388111463482E-2"/>
    <n v="2.39239591206683E-2"/>
    <n v="0.40508655791254788"/>
    <n v="1.3288713196495625"/>
    <n v="1.2629955568640725"/>
  </r>
  <r>
    <x v="146"/>
    <n v="0.19606510449768449"/>
    <n v="3.8541755309682603E-2"/>
    <n v="0.46251827557516162"/>
    <n v="4.1070733286763403E-2"/>
    <n v="3.6487222726158529E-2"/>
    <n v="2.412893617586568E-2"/>
    <n v="2.0030235341478179E-2"/>
    <n v="0.38969715625557755"/>
    <n v="1.208539419168372"/>
    <n v="1.2821487609864302"/>
  </r>
  <r>
    <x v="147"/>
    <n v="0.19809887501371209"/>
    <n v="3.898492052260024E-2"/>
    <n v="0.54676238855814718"/>
    <n v="4.8048610156585243E-2"/>
    <n v="4.0838657972573793E-2"/>
    <n v="2.3860044626086489E-2"/>
    <n v="2.6122377131566711E-2"/>
    <n v="0.41271211087368043"/>
    <n v="1.3354279848549522"/>
    <n v="1.200336869985269"/>
  </r>
  <r>
    <x v="148"/>
    <n v="0.2006665790582681"/>
    <n v="3.7776317011866123E-2"/>
    <n v="0.60276713540710547"/>
    <n v="4.7484742442425773E-2"/>
    <n v="3.7529473776744947E-2"/>
    <n v="2.4316989780496949E-2"/>
    <n v="2.5850334686931441E-2"/>
    <n v="0.41730989043305722"/>
    <n v="1.393701462596896"/>
    <n v="1.1778969231162157"/>
  </r>
  <r>
    <x v="149"/>
    <n v="0.20210059524799651"/>
    <n v="3.9524847977124453E-2"/>
    <n v="0.60179658244062129"/>
    <n v="4.9025827247521359E-2"/>
    <n v="3.9256020849485262E-2"/>
    <n v="2.4051639232028511E-2"/>
    <n v="2.6693476147372421E-2"/>
    <n v="0.42355205635554316"/>
    <n v="1.406001045497693"/>
    <n v="1.1747231414695101"/>
  </r>
  <r>
    <x v="150"/>
    <n v="0.20175220074490069"/>
    <n v="3.9657758857862498E-2"/>
    <n v="0.64346335754801198"/>
    <n v="4.2934027960548661E-2"/>
    <n v="3.874338293607571E-2"/>
    <n v="2.4212182509437689E-2"/>
    <n v="2.586520334203948E-2"/>
    <n v="0.43916384533023978"/>
    <n v="1.4557919592291166"/>
    <n v="1.2085585318202992"/>
  </r>
  <r>
    <x v="151"/>
    <n v="0.20445804938988049"/>
    <n v="4.0042740596951287E-2"/>
    <n v="0.658021893721355"/>
    <n v="4.45145503569708E-2"/>
    <n v="4.1228262754898742E-2"/>
    <n v="2.4496188843150669E-2"/>
    <n v="2.691129907526842E-2"/>
    <n v="0.44961540656855514"/>
    <n v="1.4892883913070307"/>
    <n v="1.2450069065067961"/>
  </r>
  <r>
    <x v="152"/>
    <n v="0.20314382953616689"/>
    <n v="3.9102496657093623E-2"/>
    <n v="0.5655212705203807"/>
    <n v="3.7815451236982482E-2"/>
    <n v="3.8985913567922123E-2"/>
    <n v="2.430148189046635E-2"/>
    <n v="2.423028027502554E-2"/>
    <n v="0.41692302642041335"/>
    <n v="1.350023750104451"/>
    <n v="1.3012198632672181"/>
  </r>
  <r>
    <x v="153"/>
    <n v="0.20087334337865409"/>
    <n v="3.9028189301271138E-2"/>
    <n v="0.53935141579297974"/>
    <n v="4.5506706286562677E-2"/>
    <n v="3.9095312050048479E-2"/>
    <n v="2.395005556346717E-2"/>
    <n v="2.1020536496622111E-2"/>
    <n v="0.41777933639214226"/>
    <n v="1.3266048952617477"/>
    <n v="1.3201981592351926"/>
  </r>
  <r>
    <x v="154"/>
    <n v="0.2020001765371495"/>
    <n v="3.9346203323528457E-2"/>
    <n v="0.61744829161226245"/>
    <n v="4.9400729305156557E-2"/>
    <n v="4.2222510044926352E-2"/>
    <n v="2.4594304684069309E-2"/>
    <n v="2.6821864027884151E-2"/>
    <n v="0.44619873383299069"/>
    <n v="1.4480328133679676"/>
    <n v="1.2346468535512611"/>
  </r>
  <r>
    <x v="155"/>
    <n v="0.1982325039160204"/>
    <n v="3.7623704747290737E-2"/>
    <n v="0.6353907316312889"/>
    <n v="4.8608316842489979E-2"/>
    <n v="4.1392925025685479E-2"/>
    <n v="2.380452475552803E-2"/>
    <n v="2.679192601499597E-2"/>
    <n v="0.43815620065454519"/>
    <n v="1.4500008335878447"/>
    <n v="1.2151856260723872"/>
  </r>
  <r>
    <x v="156"/>
    <n v="0.19851335279205451"/>
    <n v="3.9472760545277298E-2"/>
    <n v="0.62435492054051822"/>
    <n v="4.8625149584824938E-2"/>
    <n v="4.213857494622885E-2"/>
    <n v="2.4078661449971291E-2"/>
    <n v="2.6497003487547421E-2"/>
    <n v="0.44221220601001021"/>
    <n v="1.4458926293564327"/>
    <n v="1.2147639095959009"/>
  </r>
  <r>
    <x v="157"/>
    <n v="0.1993299053905418"/>
    <n v="3.9311502985074312E-2"/>
    <n v="0.65876328851857824"/>
    <n v="4.8235972881735728E-2"/>
    <n v="4.1009873103828198E-2"/>
    <n v="2.3833528616479801E-2"/>
    <n v="2.686168480767849E-2"/>
    <n v="0.44917819234718626"/>
    <n v="1.4865239486511028"/>
    <n v="1.2523775212918713"/>
  </r>
  <r>
    <x v="158"/>
    <n v="0.19685292892314341"/>
    <n v="4.008221116030497E-2"/>
    <n v="0.66446838474498515"/>
    <n v="5.0082954875776187E-2"/>
    <n v="4.3016697501664078E-2"/>
    <n v="2.393057822447606E-2"/>
    <n v="2.7015786049967482E-2"/>
    <n v="0.46011836763198577"/>
    <n v="1.5055679091123031"/>
    <n v="1.279987001443726"/>
  </r>
  <r>
    <x v="159"/>
    <n v="0.18864176304525221"/>
    <n v="3.9212227088243332E-2"/>
    <n v="0.58274400206966137"/>
    <n v="3.855499757838729E-2"/>
    <n v="4.0632882225353911E-2"/>
    <n v="2.4082987604934492E-2"/>
    <n v="2.56364742393883E-2"/>
    <n v="0.42604128951154185"/>
    <n v="1.3655466233627629"/>
    <n v="1.3336428174777042"/>
  </r>
  <r>
    <x v="160"/>
    <n v="0.20737196920250259"/>
    <n v="3.8756900064007678E-2"/>
    <n v="0.56066577706215259"/>
    <n v="4.2145541204444893E-2"/>
    <n v="3.9704480260644527E-2"/>
    <n v="2.392739627822333E-2"/>
    <n v="2.1007164391849891E-2"/>
    <n v="0.42839264229551888"/>
    <n v="1.3619718707593444"/>
    <n v="1.3202984052630211"/>
  </r>
  <r>
    <x v="161"/>
    <n v="0.2058833847244646"/>
    <n v="3.9406909476619588E-2"/>
    <n v="0.61506107258397857"/>
    <n v="4.7046266914800697E-2"/>
    <n v="4.2861382283238152E-2"/>
    <n v="2.378980806820085E-2"/>
    <n v="2.655402215103184E-2"/>
    <n v="0.44645584719644149"/>
    <n v="1.4470586933987757"/>
    <n v="1.2612701836368914"/>
  </r>
  <r>
    <x v="162"/>
    <n v="0.20416696771335971"/>
    <n v="3.8493489916142078E-2"/>
    <n v="0.65911641983791014"/>
    <n v="4.8158106090676667E-2"/>
    <n v="4.1881708541998498E-2"/>
    <n v="2.4155082926242331E-2"/>
    <n v="2.6318261886423729E-2"/>
    <n v="0.45254607835117011"/>
    <n v="1.4948361152639231"/>
    <n v="1.2308535412351531"/>
  </r>
  <r>
    <x v="163"/>
    <n v="0.2042992593859555"/>
    <n v="3.983650737112774E-2"/>
    <n v="0.66110026172111591"/>
    <n v="4.8691776884946941E-2"/>
    <n v="4.1750433138400517E-2"/>
    <n v="2.4277902834105958E-2"/>
    <n v="2.6350768753131412E-2"/>
    <n v="0.45886024282736804"/>
    <n v="1.5051671529161521"/>
    <n v="1.2376184697957899"/>
  </r>
  <r>
    <x v="164"/>
    <n v="0.2007671534153882"/>
    <n v="3.9843601389748767E-2"/>
    <n v="0.67920456355591785"/>
    <n v="5.0747474621362781E-2"/>
    <n v="4.1712491147599583E-2"/>
    <n v="2.4090601785534752E-2"/>
    <n v="2.5658771514575612E-2"/>
    <n v="0.45857171686856635"/>
    <n v="1.5205963742986937"/>
    <n v="1.2688754431121305"/>
  </r>
  <r>
    <x v="165"/>
    <n v="0.20873772764442619"/>
    <n v="3.9931940944013963E-2"/>
    <n v="0.67904943545553431"/>
    <n v="5.1187039353340701E-2"/>
    <n v="4.240133758037623E-2"/>
    <n v="2.4153475964764429E-2"/>
    <n v="2.79048314703681E-2"/>
    <n v="0.46652522842712307"/>
    <n v="1.5398910168399469"/>
    <n v="1.2924007111526421"/>
  </r>
  <r>
    <x v="166"/>
    <n v="0.207114669447445"/>
    <n v="3.948326244686267E-2"/>
    <n v="0.59461380989962498"/>
    <n v="3.9861595366315103E-2"/>
    <n v="4.2205418511512313E-2"/>
    <n v="2.3987044294939482E-2"/>
    <n v="2.4300675148786161E-2"/>
    <n v="0.43198415689945657"/>
    <n v="1.4035506320149422"/>
    <n v="1.3287943801448237"/>
  </r>
  <r>
    <x v="167"/>
    <n v="0.2081839522433486"/>
    <n v="3.8864860150729798E-2"/>
    <n v="0.57099179124500776"/>
    <n v="4.4522323521952227E-2"/>
    <n v="4.1454139571706849E-2"/>
    <n v="2.4278346856951561E-2"/>
    <n v="2.184735908459488E-2"/>
    <n v="0.43214002645959526"/>
    <n v="1.3822827991338869"/>
    <n v="1.346042988648549"/>
  </r>
  <r>
    <x v="168"/>
    <n v="0.20817031667573949"/>
    <n v="3.9334687440944177E-2"/>
    <n v="0.63884443286670189"/>
    <n v="5.0975662066795532E-2"/>
    <n v="4.3340588161404937E-2"/>
    <n v="2.455529847832872E-2"/>
    <n v="2.695261756257759E-2"/>
    <n v="0.44949559389953664"/>
    <n v="1.481669197152029"/>
    <n v="1.2791262679440059"/>
  </r>
  <r>
    <x v="169"/>
    <n v="0.20376856733296991"/>
    <n v="3.8277964963312462E-2"/>
    <n v="0.65018134187328347"/>
    <n v="4.9001993347554167E-2"/>
    <n v="4.2964538905832302E-2"/>
    <n v="2.4212919721491991E-2"/>
    <n v="2.7006471186903021E-2"/>
    <n v="0.44747081142101619"/>
    <n v="1.4828846087523635"/>
    <n v="1.2631859082648305"/>
  </r>
  <r>
    <x v="170"/>
    <n v="0.2057587407723703"/>
    <n v="4.0107296037607612E-2"/>
    <n v="0.65351711257690714"/>
    <n v="5.0070779790368579E-2"/>
    <n v="4.2606514711563827E-2"/>
    <n v="2.3855693861210722E-2"/>
    <n v="2.8325641138130551E-2"/>
    <n v="0.45830952942872205"/>
    <n v="1.5025513083168809"/>
    <n v="1.256016379180029"/>
  </r>
  <r>
    <x v="171"/>
    <n v="0.20081384454848231"/>
    <n v="3.9689873369462947E-2"/>
    <n v="0.66500469089771896"/>
    <n v="4.9414027569820489E-2"/>
    <n v="4.3404958987577492E-2"/>
    <n v="2.3909372055899832E-2"/>
    <n v="2.8111154075834581E-2"/>
    <n v="0.45900167473625531"/>
    <n v="1.5093495962410519"/>
    <n v="1.2920750422234215"/>
  </r>
  <r>
    <x v="172"/>
    <n v="0.20518883519367179"/>
    <n v="3.9771783916993451E-2"/>
    <n v="0.68869732053085753"/>
    <n v="4.9204828566184057E-2"/>
    <n v="4.2814901777287251E-2"/>
    <n v="2.397383293786556E-2"/>
    <n v="1.8318699819231021E-2"/>
    <n v="0.46370914803459962"/>
    <n v="1.5316793507766904"/>
    <n v="1.3144960622223247"/>
  </r>
  <r>
    <x v="173"/>
    <n v="0.20488909570844541"/>
    <n v="3.9086133185221923E-2"/>
    <n v="0.59916212529033408"/>
    <n v="3.9972826435961978E-2"/>
    <n v="4.217406271648242E-2"/>
    <n v="2.3777285480472601E-2"/>
    <n v="1.748829646483235E-2"/>
    <n v="0.43069072173561984"/>
    <n v="1.3972405470173705"/>
    <n v="1.3487376092135595"/>
  </r>
  <r>
    <x v="174"/>
    <n v="0.2039473349973813"/>
    <n v="3.9106476706976027E-2"/>
    <n v="0.59056903460151899"/>
    <n v="4.5041871793897952E-2"/>
    <n v="4.1235245088966192E-2"/>
    <n v="2.387197076679563E-2"/>
    <n v="2.1950415204008811E-2"/>
    <n v="0.43338267853992241"/>
    <n v="1.3991050276994672"/>
    <n v="1.3487678700190378"/>
  </r>
  <r>
    <x v="175"/>
    <n v="0.20565101909504971"/>
    <n v="3.9230555426877499E-2"/>
    <n v="0.63400244917987747"/>
    <n v="5.0321809174013042E-2"/>
    <n v="4.4062809581725468E-2"/>
    <n v="2.3533515239477162E-2"/>
    <n v="2.8491171048373409E-2"/>
    <n v="0.44949043971829483"/>
    <n v="1.4747837684636886"/>
    <n v="1.2869649456376921"/>
  </r>
  <r>
    <x v="176"/>
    <n v="0.2057932136852679"/>
    <n v="3.7951351366836673E-2"/>
    <n v="0.64546922108594995"/>
    <n v="4.8298610860054353E-2"/>
    <n v="4.1770613583358637E-2"/>
    <n v="2.3091328121858431E-2"/>
    <n v="2.764250236733096E-2"/>
    <n v="0.44833326523116002"/>
    <n v="1.478350106301817"/>
    <n v="1.270793369406962"/>
  </r>
  <r>
    <x v="177"/>
    <n v="0.20694292303499051"/>
    <n v="3.9896571506347088E-2"/>
    <n v="0.64603938173590836"/>
    <n v="4.9048341365298849E-2"/>
    <n v="4.2655476879587137E-2"/>
    <n v="2.392148929869356E-2"/>
    <n v="2.7091088792020528E-2"/>
    <n v="0.45886766731521966"/>
    <n v="1.4944629399280658"/>
    <n v="1.2717138903390868"/>
  </r>
  <r>
    <x v="178"/>
    <n v="0.2086546793156788"/>
    <n v="3.9831813032240093E-2"/>
    <n v="0.66009289730244025"/>
    <n v="5.0502178716798372E-2"/>
    <n v="4.2293213032383717E-2"/>
    <n v="2.3912450066070689E-2"/>
    <n v="2.7292131712523079E-2"/>
    <n v="0.46466752201228489"/>
    <n v="1.5172468851904199"/>
    <n v="1.308445043181063"/>
  </r>
  <r>
    <x v="179"/>
    <n v="0.20894384500377439"/>
    <n v="4.023927809271835E-2"/>
    <n v="0.65614006319824958"/>
    <n v="5.1318211406597598E-2"/>
    <n v="4.3856231455908612E-2"/>
    <n v="2.405612586910023E-2"/>
    <n v="2.7837650381726271E-2"/>
    <n v="0.46784055168663974"/>
    <n v="1.5202319570947149"/>
    <n v="1.32653558588062"/>
  </r>
  <r>
    <x v="180"/>
    <n v="0.20424168681111329"/>
    <n v="3.9927815477276987E-2"/>
    <n v="0.57827589455419393"/>
    <n v="4.1547706186853703E-2"/>
    <n v="4.178622729335274E-2"/>
    <n v="2.4308531365767591E-2"/>
    <n v="2.5634926866109659E-2"/>
    <n v="0.42974523492563999"/>
    <n v="1.3854680234803078"/>
    <n v="1.3666273664290418"/>
  </r>
  <r>
    <x v="181"/>
    <n v="0.20887320179686111"/>
    <n v="3.9263485243181913E-2"/>
    <n v="0.55993850803383116"/>
    <n v="4.5192057584246312E-2"/>
    <n v="4.1642872805125367E-2"/>
    <n v="2.3824520110801741E-2"/>
    <n v="2.2172844145602819E-2"/>
    <n v="0.43498298393429913"/>
    <n v="1.3758904736539495"/>
    <n v="1.3684962029304446"/>
  </r>
  <r>
    <x v="182"/>
    <n v="0.2145752153002316"/>
    <n v="3.8810325200193667E-2"/>
    <n v="0.58194004079177231"/>
    <n v="4.9258916613483E-2"/>
    <n v="4.4657360215707161E-2"/>
    <n v="2.396107253576648E-2"/>
    <n v="2.90718689682169E-2"/>
    <n v="0.44776356281753593"/>
    <n v="1.4300383624429072"/>
    <n v="1.3079423251932969"/>
  </r>
  <r>
    <x v="183"/>
    <n v="0.21078987506669711"/>
    <n v="3.4955670290479593E-2"/>
    <n v="0.58351935673490918"/>
    <n v="4.8124578007173131E-2"/>
    <n v="4.5189086805785282E-2"/>
    <n v="2.4007575660514809E-2"/>
    <n v="2.9409775679974069E-2"/>
    <n v="0.44426847362735977"/>
    <n v="1.420264391872893"/>
    <n v="1.3050328552400319"/>
  </r>
  <r>
    <x v="184"/>
    <n v="0.21442840418090789"/>
    <n v="3.7712854754749323E-2"/>
    <n v="0.60235876963672175"/>
    <n v="4.9899505368851821E-2"/>
    <n v="4.4143087970629442E-2"/>
    <n v="2.3908945581931011E-2"/>
    <n v="2.9892669774542489E-2"/>
    <n v="0.45550361081770951"/>
    <n v="1.4578478480860433"/>
    <n v="1.3085511186008465"/>
  </r>
  <r>
    <x v="185"/>
    <n v="0.21655572919243851"/>
    <n v="3.7903962143863379E-2"/>
    <n v="0.51318019911616153"/>
    <n v="5.064934736156395E-2"/>
    <n v="4.4603843154039778E-2"/>
    <n v="2.4509626297574728E-2"/>
    <n v="3.0087195074436999E-2"/>
    <n v="0.43630625698617809"/>
    <n v="1.3537961593262569"/>
    <n v="1.3493871267915241"/>
  </r>
  <r>
    <x v="186"/>
    <n v="0.20767456218895861"/>
    <n v="3.9381144151182622E-2"/>
    <n v="0.48405733809829848"/>
    <n v="5.112807543364755E-2"/>
    <n v="4.520406182544718E-2"/>
    <n v="2.466626833058503E-2"/>
    <n v="2.9977239294241169E-2"/>
    <n v="0.43339900701043355"/>
    <n v="1.3154876963327942"/>
    <n v="1.3690546950119318"/>
  </r>
  <r>
    <x v="187"/>
    <n v="0.20444659390158709"/>
    <n v="3.9184374142491318E-2"/>
    <n v="0.53284479259579653"/>
    <n v="4.0894094688217933E-2"/>
    <n v="4.2848458013172157E-2"/>
    <n v="2.439914347679855E-2"/>
    <n v="2.8825338657944021E-2"/>
    <n v="0.43313556617708937"/>
    <n v="1.3465783616530969"/>
    <n v="1.375949610444408"/>
  </r>
  <r>
    <x v="188"/>
    <n v="0.21508074650855721"/>
    <n v="3.8518495803300773E-2"/>
    <n v="0.59075847785101776"/>
    <n v="4.4123469504214752E-2"/>
    <n v="4.2781114511797932E-2"/>
    <n v="2.4406528413557321E-2"/>
    <n v="2.499398311120735E-2"/>
    <n v="0.45350202551333074"/>
    <n v="1.4341648412169838"/>
    <n v="1.3733234422170137"/>
  </r>
  <r>
    <x v="189"/>
    <n v="0.21511713713895511"/>
    <n v="3.8904738196940972E-2"/>
    <n v="0.63694211099766773"/>
    <n v="4.905317112383073E-2"/>
    <n v="4.4371528707109517E-2"/>
    <n v="2.436200922859923E-2"/>
    <n v="2.9500357886487749E-2"/>
    <n v="0.46440012599932889"/>
    <n v="1.5026511792789201"/>
    <n v="1.3286681109520315"/>
  </r>
  <r>
    <x v="190"/>
    <n v="0.2110452578475393"/>
    <n v="3.738658758637451E-2"/>
    <n v="0.6585004394473587"/>
    <n v="4.7856878002759382E-2"/>
    <n v="4.4261034326139398E-2"/>
    <n v="2.4796006708184031E-2"/>
    <n v="2.9826198455240659E-2"/>
    <n v="0.46566455179772337"/>
    <n v="1.5193369541713193"/>
    <n v="1.3101286265038907"/>
  </r>
  <r>
    <x v="191"/>
    <n v="0.21482413831587341"/>
    <n v="3.9488396750544573E-2"/>
    <n v="0.64903278598960279"/>
    <n v="4.8266670984580373E-2"/>
    <n v="4.3415121554178232E-2"/>
    <n v="2.508209868879694E-2"/>
    <n v="3.042142430658596E-2"/>
    <n v="0.47038034252210981"/>
    <n v="1.5209109791122719"/>
    <n v="1.3124703957894479"/>
  </r>
  <r>
    <x v="192"/>
    <n v="0.21763390377210229"/>
    <n v="3.90493865140586E-2"/>
    <n v="0.63492607254186229"/>
    <n v="4.9371148904270988E-2"/>
    <n v="4.4881961752180392E-2"/>
    <n v="2.525928762451652E-2"/>
    <n v="3.0755368036867448E-2"/>
    <n v="0.46876218980233197"/>
    <n v="1.5106393189481906"/>
    <n v="1.3331277982433314"/>
  </r>
  <r>
    <x v="193"/>
    <n v="0.2157111689471477"/>
    <n v="3.955033927292588E-2"/>
    <n v="0.6603354038247975"/>
    <n v="4.9784575653463822E-2"/>
    <n v="4.4852208007695939E-2"/>
    <n v="2.5423597300398951E-2"/>
    <n v="3.0770893408818532E-2"/>
    <n v="0.47964514792809321"/>
    <n v="1.5460733343433413"/>
    <n v="1.326932204862276"/>
  </r>
  <r>
    <x v="194"/>
    <n v="0.21637711201053081"/>
    <n v="3.9026520464788578E-2"/>
    <n v="0.59548088127706678"/>
    <n v="4.0522301625331089E-2"/>
    <n v="4.3461862000144867E-2"/>
    <n v="2.5043687858294819E-2"/>
    <n v="2.9398625658633121E-2"/>
    <n v="0.44701472451201263"/>
    <n v="1.4363257154068028"/>
    <n v="1.3790514890557311"/>
  </r>
  <r>
    <x v="195"/>
    <n v="0.21858353603362529"/>
    <n v="3.8489065970758012E-2"/>
    <n v="0.58452616229176213"/>
    <n v="4.4067782884874708E-2"/>
    <n v="4.3938840232061703E-2"/>
    <n v="2.4967215898350239E-2"/>
    <n v="2.567087231877406E-2"/>
    <n v="0.45083057199977816"/>
    <n v="1.4310740476299844"/>
    <n v="1.3767457487996555"/>
  </r>
  <r>
    <x v="196"/>
    <n v="0.2211360803334789"/>
    <n v="3.8972032074842372E-2"/>
    <n v="0.62689480859221736"/>
    <n v="4.8423133463684161E-2"/>
    <n v="4.4490848792917238E-2"/>
    <n v="2.515795902254853E-2"/>
    <n v="3.0995790357132642E-2"/>
    <n v="0.46249403121095511"/>
    <n v="1.4985646838477764"/>
    <n v="1.3133324808330424"/>
  </r>
  <r>
    <x v="197"/>
    <n v="0.2188098221871238"/>
    <n v="3.8234977141407778E-2"/>
    <n v="0.64882057431902473"/>
    <n v="4.684883941926158E-2"/>
    <n v="4.6555754713304823E-2"/>
    <n v="2.4838265796068501E-2"/>
    <n v="3.0483445419796931E-2"/>
    <n v="0.47089664466558245"/>
    <n v="1.5254883236615706"/>
    <n v="1.3044713272370394"/>
  </r>
  <r>
    <x v="198"/>
    <n v="0.22261212146201631"/>
    <n v="3.9574386532279987E-2"/>
    <n v="0.64717143506161645"/>
    <n v="4.6920338639643823E-2"/>
    <n v="4.4145929749245687E-2"/>
    <n v="2.4651649305331931E-2"/>
    <n v="3.1072788702124789E-2"/>
    <n v="0.4743391797755141"/>
    <n v="1.530487829227773"/>
    <n v="1.3017844060087309"/>
  </r>
  <r>
    <x v="199"/>
    <n v="0.22185139460649639"/>
    <n v="3.9697933079412842E-2"/>
    <n v="0.65056422005835424"/>
    <n v="4.855116685150445E-2"/>
    <n v="4.4379453629526729E-2"/>
    <n v="2.3908229865111898E-2"/>
    <n v="3.129056544750726E-2"/>
    <n v="0.47390486916232266"/>
    <n v="1.5341478327002365"/>
    <n v="1.3253399600929174"/>
  </r>
  <r>
    <x v="200"/>
    <n v="0.22115507330928169"/>
    <n v="3.9573153020274539E-2"/>
    <n v="0.67326332026550229"/>
    <n v="4.9844505953688202E-2"/>
    <n v="4.6160354871733963E-2"/>
    <n v="2.4755030570609019E-2"/>
    <n v="3.2362928074995877E-2"/>
    <n v="0.4837522600698958"/>
    <n v="1.5708666261359814"/>
    <n v="1.3346796116690867"/>
  </r>
  <r>
    <x v="201"/>
    <n v="0.222496153910103"/>
    <n v="3.8817366087402043E-2"/>
    <n v="0.59447294210854418"/>
    <n v="4.0346892123585387E-2"/>
    <n v="4.510018582460442E-2"/>
    <n v="2.5034975647386801E-2"/>
    <n v="2.951103294687887E-2"/>
    <n v="0.45036462535717159"/>
    <n v="1.4461441740056762"/>
    <n v="1.3762049646599688"/>
  </r>
  <r>
    <x v="202"/>
    <n v="0.21903576834607261"/>
    <n v="3.8535799975745098E-2"/>
    <n v="0.59017667226527137"/>
    <n v="4.3237243917820481E-2"/>
    <n v="4.2974723511231223E-2"/>
    <n v="2.4711764057364149E-2"/>
    <n v="2.6192177746182269E-2"/>
    <n v="0.45811680011983991"/>
    <n v="1.4429809499395272"/>
    <n v="1.3774213149034298"/>
  </r>
  <r>
    <x v="203"/>
    <n v="0.21804985686816869"/>
    <n v="3.8909642896983412E-2"/>
    <n v="0.62417204105140334"/>
    <n v="4.7787162013414083E-2"/>
    <n v="4.5230347864448357E-2"/>
    <n v="2.4938995860959219E-2"/>
    <n v="3.0700113957330601E-2"/>
    <n v="0.46432105858052974"/>
    <n v="1.4941092190932375"/>
    <n v="1.3192018208792962"/>
  </r>
  <r>
    <x v="204"/>
    <n v="0.22235982814262159"/>
    <n v="3.7863311124370677E-2"/>
    <n v="0.63806633919554023"/>
    <n v="4.6490531901154278E-2"/>
    <n v="4.4414779369516502E-2"/>
    <n v="2.4831148779934701E-2"/>
    <n v="3.077148030327603E-2"/>
    <n v="0.46661494674511372"/>
    <n v="1.5114123655615277"/>
    <n v="1.2934358527204159"/>
  </r>
  <r>
    <x v="205"/>
    <n v="0.22162822758216891"/>
    <n v="3.9021882531720599E-2"/>
    <n v="0.67100700841613514"/>
    <n v="4.6691355346950757E-2"/>
    <n v="4.3673276809584653E-2"/>
    <n v="2.4602625488347251E-2"/>
    <n v="3.0531842411887888E-2"/>
    <n v="0.4818930191678823"/>
    <n v="1.5590492377546776"/>
    <n v="1.2949830817721244"/>
  </r>
  <r>
    <x v="206"/>
    <n v="0.2243079007254862"/>
    <n v="3.9117774960660309E-2"/>
    <n v="0.67624247105307034"/>
    <n v="4.7819844827279842E-2"/>
    <n v="4.4331514106085532E-2"/>
    <n v="2.4853772867397601E-2"/>
    <n v="3.124394777550538E-2"/>
    <n v="0.48173453689021062"/>
    <n v="1.5696517632056959"/>
    <n v="1.3215663946765301"/>
  </r>
  <r>
    <x v="207"/>
    <n v="0.22121465823264619"/>
    <n v="3.8828367442660931E-2"/>
    <n v="0.67000870735606299"/>
    <n v="4.7754084762326503E-2"/>
    <n v="4.4254840809909282E-2"/>
    <n v="2.513151955688217E-2"/>
    <n v="3.2198862150546043E-2"/>
    <n v="0.4848363461757268"/>
    <n v="1.5642273864867609"/>
    <n v="1.3349790248733517"/>
  </r>
  <r>
    <x v="208"/>
    <n v="0.223111991500554"/>
    <n v="3.8695290030833933E-2"/>
    <n v="0.6002681322877893"/>
    <n v="3.9002458496322973E-2"/>
    <n v="4.3210557346322238E-2"/>
    <n v="2.510014977346953E-2"/>
    <n v="2.9988639243672649E-2"/>
    <n v="0.45402684376733393"/>
    <n v="1.4534040624462987"/>
    <n v="1.3734524370704642"/>
  </r>
  <r>
    <x v="209"/>
    <n v="0.22208892857511281"/>
    <n v="3.851917251879311E-2"/>
    <n v="0.59211723215977186"/>
    <n v="4.3194170055943108E-2"/>
    <n v="4.3909039727244997E-2"/>
    <n v="2.480972710348673E-2"/>
    <n v="2.6824871510884009E-2"/>
    <n v="0.45650383850122567"/>
    <n v="1.4479669801524622"/>
    <n v="1.3915211728823196"/>
  </r>
  <r>
    <x v="210"/>
    <n v="0.2112883032763446"/>
    <n v="3.8957538806214519E-2"/>
    <n v="0.6206379722677311"/>
    <n v="4.6878014857999167E-2"/>
    <n v="4.4673544286014479E-2"/>
    <n v="2.487391422481431E-2"/>
    <n v="3.1306653477419101E-2"/>
    <n v="0.46326536003731"/>
    <n v="1.4818813012338472"/>
    <n v="1.3273203716208106"/>
  </r>
  <r>
    <x v="211"/>
    <n v="0.21825582247026251"/>
    <n v="3.7399497681975667E-2"/>
    <n v="0.63722166227775301"/>
    <n v="4.4983873173660087E-2"/>
    <n v="4.4948813507155842E-2"/>
    <n v="2.4860559382757851E-2"/>
    <n v="3.1213748576389241E-2"/>
    <n v="0.46515427502074091"/>
    <n v="1.504038252090695"/>
    <n v="1.2992824716692832"/>
  </r>
  <r>
    <x v="212"/>
    <n v="0.2177050401440509"/>
    <n v="3.9042666181933583E-2"/>
    <n v="0.64498680825385257"/>
    <n v="4.5775052307975232E-2"/>
    <n v="4.3379719778466462E-2"/>
    <n v="2.4685930368435371E-2"/>
    <n v="3.110759682518607E-2"/>
    <n v="0.47362835741572251"/>
    <n v="1.5203111712756228"/>
    <n v="1.2991445570956226"/>
  </r>
  <r>
    <x v="213"/>
    <n v="0.21606724718663181"/>
    <n v="3.8160232639734538E-2"/>
    <n v="0.64769547026372787"/>
    <n v="4.6556233856406191E-2"/>
    <n v="4.3735930996395493E-2"/>
    <n v="2.469228543255236E-2"/>
    <n v="2.974864860665458E-2"/>
    <n v="0.4726207814242791"/>
    <n v="1.519276830406382"/>
    <n v="1.336013820079569"/>
  </r>
  <r>
    <x v="214"/>
    <n v="0.2153047524224351"/>
    <n v="3.8855817617721278E-2"/>
    <n v="0.63938392794303711"/>
    <n v="4.7504205030893289E-2"/>
    <n v="4.61340675570132E-2"/>
    <n v="2.52911039209722E-2"/>
    <n v="2.9824793653150661E-2"/>
    <n v="0.48014126833849557"/>
    <n v="1.5224399364837182"/>
    <n v="1.3425002200702367"/>
  </r>
  <r>
    <x v="215"/>
    <n v="0.22246176867386361"/>
    <n v="3.8280346775052577E-2"/>
    <n v="0.58418035821222292"/>
    <n v="4.0884741545244088E-2"/>
    <n v="4.5036246816964769E-2"/>
    <n v="2.48274511541649E-2"/>
    <n v="2.8277058509845129E-2"/>
    <n v="0.44804014210396959"/>
    <n v="1.4319881137913275"/>
    <n v="1.3905328251402367"/>
  </r>
  <r>
    <x v="216"/>
    <n v="0.2231755639831513"/>
    <n v="3.8024745178949972E-2"/>
    <n v="0.57802714505265984"/>
    <n v="4.3277016049316858E-2"/>
    <n v="4.3267025023004953E-2"/>
    <n v="2.4833491921970308E-2"/>
    <n v="2.4265793197460021E-2"/>
    <n v="0.45416199185624928"/>
    <n v="1.4290327722627625"/>
    <n v="1.3788990905443845"/>
  </r>
  <r>
    <x v="217"/>
    <n v="0.21932149628617539"/>
    <n v="3.8310164933728283E-2"/>
    <n v="0.61399151780705963"/>
    <n v="4.5531214278651588E-2"/>
    <n v="4.4899089715269853E-2"/>
    <n v="2.3982731343651049E-2"/>
    <n v="2.772737914095056E-2"/>
    <n v="0.4591932281325668"/>
    <n v="1.4729568216380531"/>
    <n v="1.2931803808836453"/>
  </r>
  <r>
    <x v="218"/>
    <n v="0.21929893733334169"/>
    <n v="3.7632682310155548E-2"/>
    <n v="0.6246341403733513"/>
    <n v="4.4090186991558547E-2"/>
    <n v="4.5450929949527742E-2"/>
    <n v="2.2679537270871158E-2"/>
    <n v="2.845772948082893E-2"/>
    <n v="0.45920011107022818"/>
    <n v="1.481444254779863"/>
    <n v="1.2770079910085432"/>
  </r>
  <r>
    <x v="219"/>
    <n v="0.22314715480912611"/>
    <n v="3.9619041000594928E-2"/>
    <n v="0.61371461482160383"/>
    <n v="4.3537073333306343E-2"/>
    <n v="4.4468657421933823E-2"/>
    <n v="2.4909136692553579E-2"/>
    <n v="2.8311001222328588E-2"/>
    <n v="0.46655293735845005"/>
    <n v="1.4842596166598974"/>
    <n v="1.2905983271241046"/>
  </r>
  <r>
    <x v="220"/>
    <n v="0.22284880893299769"/>
    <n v="3.919581300239474E-2"/>
    <n v="0.64245233918726996"/>
    <n v="4.5913360271820969E-2"/>
    <n v="4.4429121242362368E-2"/>
    <n v="2.2899647904116669E-2"/>
    <n v="2.8517668260554369E-2"/>
    <n v="0.47198754282627631"/>
    <n v="1.5182443016277929"/>
    <n v="1.3101795677901491"/>
  </r>
  <r>
    <x v="221"/>
    <n v="0.19571980089625399"/>
    <n v="3.8382087953437102E-2"/>
    <n v="0.65502420588813404"/>
    <n v="4.6890956264063817E-2"/>
    <n v="4.5685735140576639E-2"/>
    <n v="2.5100504553680899E-2"/>
    <n v="2.929090647784308E-2"/>
    <n v="0.47329890935880981"/>
    <n v="1.5093931065327992"/>
    <n v="1.312521271155092"/>
  </r>
  <r>
    <x v="222"/>
    <n v="0.1665989009983182"/>
    <n v="3.8207872232843401E-2"/>
    <n v="0.58691688849296719"/>
    <n v="4.0150395019761281E-2"/>
    <n v="4.4797749782306752E-2"/>
    <n v="2.5622978002271059E-2"/>
    <n v="2.6509121435446779E-2"/>
    <n v="0.43402070216527144"/>
    <n v="1.3628246081291862"/>
    <n v="1.3551554651646476"/>
  </r>
  <r>
    <x v="223"/>
    <n v="0.20250395041411359"/>
    <n v="3.8384900213593927E-2"/>
    <n v="0.57036737870846399"/>
    <n v="4.345752171063165E-2"/>
    <n v="4.307571298648645E-2"/>
    <n v="2.5415863839520009E-2"/>
    <n v="2.3141182552611338E-2"/>
    <n v="0.44224700879278234"/>
    <n v="1.3885935192182033"/>
    <n v="1.3662388242443735"/>
  </r>
  <r>
    <x v="224"/>
    <n v="0.2232065586419065"/>
    <n v="3.9755060220935591E-2"/>
    <n v="0.62127549200690912"/>
    <n v="4.5938705397072808E-2"/>
    <n v="4.5507342647181107E-2"/>
    <n v="2.5805337172389031E-2"/>
    <n v="2.7885123119212579E-2"/>
    <n v="0.45750733772969299"/>
    <n v="1.4868809569352996"/>
    <n v="1.2856226017230667"/>
  </r>
  <r>
    <x v="225"/>
    <n v="0.2229514236500286"/>
    <n v="3.800966057679607E-2"/>
    <n v="0.61883220066066991"/>
    <n v="4.4863009067651137E-2"/>
    <n v="4.6048248906813027E-2"/>
    <n v="2.5184798453898979E-2"/>
    <n v="2.8469821388016289E-2"/>
    <n v="0.45301155515748492"/>
    <n v="1.4773707178613589"/>
    <n v="1.2716863375101661"/>
  </r>
  <r>
    <x v="226"/>
    <n v="0.22576240984659379"/>
    <n v="3.9624869611048753E-2"/>
    <n v="0.62683701508200385"/>
    <n v="4.4513473713235788E-2"/>
    <n v="4.4444935111799172E-2"/>
    <n v="2.3561716882820681E-2"/>
    <n v="2.747534906738237E-2"/>
    <n v="0.46862931065321489"/>
    <n v="1.5008490799680994"/>
    <n v="1.2815126097653853"/>
  </r>
  <r>
    <x v="227"/>
    <n v="0.21872350745884209"/>
    <n v="3.9297218197450093E-2"/>
    <n v="0.63537805114897916"/>
    <n v="4.5209460098747753E-2"/>
    <n v="4.5549725603409148E-2"/>
    <n v="1.8287492484376149E-2"/>
    <n v="2.8338198655196871E-2"/>
    <n v="0.46872269444801562"/>
    <n v="1.499506348095017"/>
    <n v="1.303520323726403"/>
  </r>
  <r>
    <x v="228"/>
    <n v="0.21864413547383019"/>
    <n v="3.9394595027986798E-2"/>
    <n v="0.6496251328796141"/>
    <n v="4.7732000177655158E-2"/>
    <n v="4.631508331155703E-2"/>
    <n v="2.5645527871418401E-2"/>
    <n v="2.8907709240532958E-2"/>
    <n v="0.48022666850415185"/>
    <n v="1.5364908524867467"/>
    <n v="1.3342308207184146"/>
  </r>
  <r>
    <x v="229"/>
    <n v="0.21906995918633959"/>
    <n v="3.8631120675850693E-2"/>
    <n v="0.56952631313093394"/>
    <n v="4.0634866118113233E-2"/>
    <n v="4.4683562234786263E-2"/>
    <n v="2.5511369877184768E-2"/>
    <n v="2.7664661770711429E-2"/>
    <n v="0.44358619027196933"/>
    <n v="1.4093080432658893"/>
    <n v="1.3660335576681104"/>
  </r>
  <r>
    <x v="230"/>
    <n v="0.22040250692135899"/>
    <n v="3.8748034552330182E-2"/>
    <n v="0.55331148271644448"/>
    <n v="4.4011163643340567E-2"/>
    <n v="4.4124138581826872E-2"/>
    <n v="2.521609117087447E-2"/>
    <n v="2.377567456324152E-2"/>
    <n v="0.44949038443487366"/>
    <n v="1.3990794765842907"/>
    <n v="1.384118418170204"/>
  </r>
  <r>
    <x v="231"/>
    <n v="0.21761919081775399"/>
    <n v="3.9273390655018517E-2"/>
    <n v="0.6040477679589582"/>
    <n v="4.7581963616578418E-2"/>
    <n v="4.5862499745289408E-2"/>
    <n v="2.5128444457197079E-2"/>
    <n v="2.829777889406283E-2"/>
    <n v="0.46581125624948849"/>
    <n v="1.4736222923943469"/>
    <n v="1.3123739980631695"/>
  </r>
  <r>
    <x v="232"/>
    <n v="0.21973494306982139"/>
    <n v="3.8084275926943807E-2"/>
    <n v="0.6066324201443678"/>
    <n v="4.6322587489771527E-2"/>
    <n v="4.5512986223159288E-2"/>
    <n v="2.5398773111804818E-2"/>
    <n v="2.875191047896564E-2"/>
    <n v="0.4617788847487998"/>
    <n v="1.472216781193634"/>
    <n v="1.3135988475592626"/>
  </r>
  <r>
    <x v="233"/>
    <n v="0.2206208303754541"/>
    <n v="3.9226436157853518E-2"/>
    <n v="0.61367813673031602"/>
    <n v="4.646191559388306E-2"/>
    <n v="4.4637942733127219E-2"/>
    <n v="2.5473379737923008E-2"/>
    <n v="2.8309317862819379E-2"/>
    <n v="0.4701102595388007"/>
    <n v="1.4885182187301771"/>
    <n v="1.2860838062452313"/>
  </r>
  <r>
    <x v="234"/>
    <n v="0.21909070966072361"/>
    <n v="3.9051573561119809E-2"/>
    <n v="0.64280065182755408"/>
    <n v="4.8391112705317083E-2"/>
    <n v="4.5808554234443633E-2"/>
    <n v="2.492303466642742E-2"/>
    <n v="2.8685382297929309E-2"/>
    <n v="0.47553439141875975"/>
    <n v="1.5242854103722747"/>
    <n v="1.3013499072971713"/>
  </r>
  <r>
    <x v="235"/>
    <n v="0.21850130214430469"/>
    <n v="3.9468683418953758E-2"/>
    <n v="0.63200450946334419"/>
    <n v="4.9204130316562109E-2"/>
    <n v="4.6257039670687027E-2"/>
    <n v="2.5543423634264002E-2"/>
    <n v="2.903781550316778E-2"/>
    <n v="0.47936070352082849"/>
    <n v="1.5193776076721122"/>
    <n v="1.3219048124884187"/>
  </r>
  <r>
    <x v="236"/>
    <n v="0.21214942962494229"/>
    <n v="3.8914817688820359E-2"/>
    <n v="0.56712159915654237"/>
    <n v="4.141549717284361E-2"/>
    <n v="4.489237492195898E-2"/>
    <n v="2.550145083186274E-2"/>
    <n v="2.7435977574821489E-2"/>
    <n v="0.44087080136666279"/>
    <n v="1.3983019483384547"/>
    <n v="1.3519333931610573"/>
  </r>
  <r>
    <x v="237"/>
    <n v="0.21453866525932649"/>
    <n v="3.8334311798001668E-2"/>
    <n v="0.54256134615030505"/>
    <n v="4.4255007266553237E-2"/>
    <n v="4.3609769456581432E-2"/>
    <n v="2.5234081043432249E-2"/>
    <n v="2.3734573327049219E-2"/>
    <n v="0.44481686142194576"/>
    <n v="1.3770846157231951"/>
    <n v="1.3636625975075471"/>
  </r>
  <r>
    <x v="238"/>
    <n v="0.2190014025762804"/>
    <n v="3.894932989062385E-2"/>
    <n v="0.59130906947136519"/>
    <n v="4.8320088125659147E-2"/>
    <n v="4.6739619949098497E-2"/>
    <n v="2.5178449261948559E-2"/>
    <n v="2.9101263147242009E-2"/>
    <n v="0.4595371596892478"/>
    <n v="1.4581363821114655"/>
    <n v="1.3028444337817389"/>
  </r>
  <r>
    <x v="239"/>
    <n v="0.21405232311353781"/>
    <n v="3.7757352280890208E-2"/>
    <n v="0.60407668766711575"/>
    <n v="4.7150585504853487E-2"/>
    <n v="4.6249480197986928E-2"/>
    <n v="2.5119309737557011E-2"/>
    <n v="2.8798832075224851E-2"/>
    <n v="0.45606251574004508"/>
    <n v="1.4592670863172112"/>
    <n v="1.275226106056085"/>
  </r>
  <r>
    <x v="240"/>
    <n v="0.21365538700848949"/>
    <n v="3.8968571467104453E-2"/>
    <n v="0.61113212711749398"/>
    <n v="4.825070177286641E-2"/>
    <n v="4.4824847967748063E-2"/>
    <n v="2.5091859572217941E-2"/>
    <n v="2.865164613563017E-2"/>
    <n v="0.46349427841615976"/>
    <n v="1.4740694194577102"/>
    <n v="1.3066240476909836"/>
  </r>
  <r>
    <x v="241"/>
    <n v="0.21295844266993669"/>
    <n v="3.9333138769467431E-2"/>
    <n v="0.63717638639110419"/>
    <n v="4.9704081246343852E-2"/>
    <n v="4.5289004282380557E-2"/>
    <n v="2.509732591751148E-2"/>
    <n v="2.9262576023441979E-2"/>
    <n v="0.4670176442168108"/>
    <n v="1.5058385995169969"/>
    <n v="1.3047396104596711"/>
  </r>
  <r>
    <x v="242"/>
    <n v="0.21551560544387369"/>
    <n v="3.9005257836618207E-2"/>
    <n v="0.65386582845834651"/>
    <n v="5.0789510477864279E-2"/>
    <n v="4.6341280588173828E-2"/>
    <n v="2.5965001708937351E-2"/>
    <n v="2.8665723876321301E-2"/>
    <n v="0.48089901584800732"/>
    <n v="1.5410472242381426"/>
    <n v="1.3200566987596045"/>
  </r>
  <r>
    <x v="243"/>
    <n v="0.2158902290014994"/>
    <n v="3.8689392999273223E-2"/>
    <n v="0.55907077445621478"/>
    <n v="4.1181796053824229E-2"/>
    <n v="4.4992576040909643E-2"/>
    <n v="2.5423787841208811E-2"/>
    <n v="2.6217540228352171E-2"/>
    <n v="0.43801498602192279"/>
    <n v="1.3894810826432051"/>
    <n v="1.3514241014793029"/>
  </r>
  <r>
    <x v="244"/>
    <n v="0.21430655665847839"/>
    <n v="3.7764773812938378E-2"/>
    <n v="0.42753469494022001"/>
    <n v="4.3460152406534239E-2"/>
    <n v="4.2793945359505169E-2"/>
    <n v="2.457540750187787E-2"/>
    <n v="2.3330892521302309E-2"/>
    <n v="0.40843913026154754"/>
    <n v="1.2222055534624039"/>
    <n v="1.3575287679647243"/>
  </r>
  <r>
    <x v="245"/>
    <n v="0.21177288182757401"/>
    <n v="3.8587415980627551E-2"/>
    <n v="0.52506627217586122"/>
    <n v="4.9017172799678509E-2"/>
    <n v="4.5993873038125993E-2"/>
    <n v="2.409995005050744E-2"/>
    <n v="2.8836493995418901E-2"/>
    <n v="0.4355544708008009"/>
    <n v="1.3589285306685945"/>
    <n v="1.3012058398388138"/>
  </r>
  <r>
    <x v="246"/>
    <n v="0.2129580647597803"/>
    <n v="3.6317106128080867E-2"/>
    <n v="0.52567511211092155"/>
    <n v="4.5872083688237877E-2"/>
    <n v="4.4523264935793512E-2"/>
    <n v="2.4507270993875958E-2"/>
    <n v="2.8005025723805262E-2"/>
    <n v="0.42520380535178304"/>
    <n v="1.3430617336922783"/>
    <n v="1.2464120476232685"/>
  </r>
  <r>
    <x v="247"/>
    <n v="0.2124796428629219"/>
    <n v="3.7777237706139687E-2"/>
    <n v="0.55589235779370627"/>
    <n v="4.879937148623522E-2"/>
    <n v="4.3856411763099568E-2"/>
    <n v="2.3968043896359849E-2"/>
    <n v="2.888224696874275E-2"/>
    <n v="0.43977586299042681"/>
    <n v="1.3914311754676321"/>
    <n v="1.2542051762873001"/>
  </r>
  <r>
    <x v="248"/>
    <n v="0.21107282574767841"/>
    <n v="3.8306886926028363E-2"/>
    <n v="0.59631620104763794"/>
    <n v="4.9981260009241468E-2"/>
    <n v="4.5944547157639307E-2"/>
    <n v="2.2217376227932139E-2"/>
    <n v="2.9272529972352E-2"/>
    <n v="0.44910811444982079"/>
    <n v="1.4422197415383304"/>
    <n v="1.2838122381473334"/>
  </r>
  <r>
    <x v="249"/>
    <n v="0.2109558976313457"/>
    <n v="3.9399098565525897E-2"/>
    <n v="0.59607300153614873"/>
    <n v="4.8973429134371929E-2"/>
    <n v="4.6825829675859923E-2"/>
    <n v="2.4841651183240009E-2"/>
    <n v="2.9363954335428929E-2"/>
    <n v="0.4529661942372174"/>
    <n v="1.4493990562991386"/>
    <n v="1.2827812297276409"/>
  </r>
  <r>
    <x v="250"/>
    <n v="0.2124265071408889"/>
    <n v="3.8615079228842407E-2"/>
    <n v="0.52303484463641992"/>
    <n v="3.8945724673109763E-2"/>
    <n v="4.4510631346900399E-2"/>
    <n v="2.4750567696549299E-2"/>
    <n v="2.7118149865178659E-2"/>
    <n v="0.41697293016760673"/>
    <n v="1.326374434755496"/>
    <n v="1.314171080675"/>
  </r>
  <r>
    <x v="251"/>
    <n v="0.21499937224317769"/>
    <n v="3.8187667865487031E-2"/>
    <n v="0.52298362142974686"/>
    <n v="4.3709136563815337E-2"/>
    <n v="4.2568140584940357E-2"/>
    <n v="2.219731930459537E-2"/>
    <n v="2.3291077339771711E-2"/>
    <n v="0.42402234876448086"/>
    <n v="1.3319586840960154"/>
    <n v="1.3292674190395626"/>
  </r>
  <r>
    <x v="252"/>
    <n v="0.2123584437247506"/>
    <n v="3.8493927343154433E-2"/>
    <n v="0.58904055065040661"/>
    <n v="4.9029473994136777E-2"/>
    <n v="4.4739953592877982E-2"/>
    <n v="2.27435394374313E-2"/>
    <n v="2.867577356860268E-2"/>
    <n v="0.44943499454884361"/>
    <n v="1.4345166568602041"/>
    <n v="1.2321260745990477"/>
  </r>
  <r>
    <x v="253"/>
    <n v="0.21189749728222901"/>
    <n v="3.7048520816189673E-2"/>
    <n v="0.59614030181365663"/>
    <n v="4.7689810379342348E-2"/>
    <n v="4.3415768625509991E-2"/>
    <n v="2.4694650734875812E-2"/>
    <n v="2.9385144077612241E-2"/>
    <n v="0.44011315395361983"/>
    <n v="1.4303848476830356"/>
    <n v="1.2034286974052943"/>
  </r>
  <r>
    <x v="254"/>
    <n v="0.21210933198527951"/>
    <n v="3.8705484548053379E-2"/>
    <n v="0.59464088540956583"/>
    <n v="4.8765968181687998E-2"/>
    <n v="4.3431858583625568E-2"/>
    <n v="2.471997221213619E-2"/>
    <n v="2.8482968258728709E-2"/>
    <n v="0.44518722123603005"/>
    <n v="1.4360436904151073"/>
    <n v="1.2289024420613119"/>
  </r>
  <r>
    <x v="255"/>
    <n v="0.21402436484851431"/>
    <n v="3.8597567733193942E-2"/>
    <n v="0.62602935052388842"/>
    <n v="5.0219145448316363E-2"/>
    <n v="4.426727211115096E-2"/>
    <n v="2.438162009740974E-2"/>
    <n v="2.8684181074117139E-2"/>
    <n v="0.45330288862800638"/>
    <n v="1.4795063904645973"/>
    <n v="1.2592232570073267"/>
  </r>
  <r>
    <x v="256"/>
    <n v="0.1960161857798868"/>
    <n v="3.9173525271675912E-2"/>
    <n v="0.63913266986360195"/>
    <n v="5.1392656326586558E-2"/>
    <n v="4.4493059089897258E-2"/>
    <n v="2.484046991099503E-2"/>
    <n v="2.9229918322114221E-2"/>
    <n v="0.45925253217657325"/>
    <n v="1.4835310167413309"/>
    <n v="1.2738970155316391"/>
  </r>
  <r>
    <x v="257"/>
    <n v="0.19383894452903869"/>
    <n v="3.8587717983016363E-2"/>
    <n v="0.53787423986242455"/>
    <n v="4.000603522565279E-2"/>
    <n v="4.3105117194061328E-2"/>
    <n v="2.4822860613907149E-2"/>
    <n v="2.7422663479993701E-2"/>
    <n v="0.41890228919345551"/>
    <n v="1.32455986808155"/>
    <n v="1.3188966047438397"/>
  </r>
  <r>
    <x v="258"/>
    <n v="0.21166700690972551"/>
    <n v="3.838443811589972E-2"/>
    <n v="0.53043459224432832"/>
    <n v="4.4557189180053462E-2"/>
    <n v="4.12865182695316E-2"/>
    <n v="2.4852636954792728E-2"/>
    <n v="2.3646476410176569E-2"/>
    <n v="0.42427522404708207"/>
    <n v="1.33910408213159"/>
    <n v="1.3243690553987559"/>
  </r>
  <r>
    <x v="259"/>
    <n v="0.21462367463882551"/>
    <n v="3.9339908016889608E-2"/>
    <n v="0.59856660422039087"/>
    <n v="4.9861633591459509E-2"/>
    <n v="4.484554537922264E-2"/>
    <n v="2.518366257852837E-2"/>
    <n v="2.911954589687794E-2"/>
    <n v="0.43762298973364944"/>
    <n v="1.4391635640558438"/>
    <n v="1.2495749915384613"/>
  </r>
  <r>
    <x v="260"/>
    <n v="0.21202248923570671"/>
    <n v="3.7627326808010127E-2"/>
    <n v="0.59956566582787607"/>
    <n v="4.8445082894354063E-2"/>
    <n v="4.2527204521721852E-2"/>
    <n v="2.4818077082042419E-2"/>
    <n v="2.7911766288623231E-2"/>
    <n v="0.43384893898651078"/>
    <n v="1.4267665516448453"/>
    <n v="1.2307097730467629"/>
  </r>
  <r>
    <x v="261"/>
    <n v="0.21273261585439551"/>
    <n v="3.9479438117657882E-2"/>
    <n v="0.60164736910250749"/>
    <n v="4.8703847391638307E-2"/>
    <n v="4.0959371742585897E-2"/>
    <n v="2.4873061299117202E-2"/>
    <n v="2.947183406316637E-2"/>
    <n v="0.44167774473847299"/>
    <n v="1.4395452823095416"/>
    <n v="1.2198890836671665"/>
  </r>
  <r>
    <x v="262"/>
    <n v="0.21155834537516011"/>
    <n v="3.9233007854740078E-2"/>
    <n v="0.61246080454272411"/>
    <n v="5.0095326563683568E-2"/>
    <n v="4.2808922507905273E-2"/>
    <n v="2.4511001992999128E-2"/>
    <n v="2.8905412032655439E-2"/>
    <n v="0.44501584487528234"/>
    <n v="1.4545886657451501"/>
    <n v="1.2499715600333328"/>
  </r>
  <r>
    <x v="263"/>
    <n v="0.21394818933653301"/>
    <n v="3.9896929573855593E-2"/>
    <n v="0.62498678636111316"/>
    <n v="5.1230385433131458E-2"/>
    <n v="4.3682370337692469E-2"/>
    <n v="2.4022310931639989E-2"/>
    <n v="3.0288042223603141E-2"/>
    <n v="0.45315088271410087"/>
    <n v="1.4812058969116695"/>
    <n v="1.2554368026307021"/>
  </r>
  <r>
    <x v="264"/>
    <n v="0.21307971671581419"/>
    <n v="3.8948122483685503E-2"/>
    <n v="0.54342182970059028"/>
    <n v="3.861943186958864E-2"/>
    <n v="4.1966735752373391E-2"/>
    <n v="2.078835999998473E-2"/>
    <n v="2.794338229577422E-2"/>
    <n v="0.41959564240835956"/>
    <n v="1.3443632212261705"/>
    <n v="1.3093610578177786"/>
  </r>
  <r>
    <x v="265"/>
    <n v="0.21240187558868789"/>
    <n v="3.9076960209732281E-2"/>
    <n v="0.54250966066845585"/>
    <n v="4.3001801475650643E-2"/>
    <n v="4.0736879839870233E-2"/>
    <n v="2.021250607232658E-2"/>
    <n v="2.3559308560579219E-2"/>
    <n v="0.4219794053544621"/>
    <n v="1.3434783977697649"/>
    <n v="1.3093016395129902"/>
  </r>
  <r>
    <x v="266"/>
    <n v="0.21220420399126241"/>
    <n v="3.9261643983109468E-2"/>
    <n v="0.59532716759244997"/>
    <n v="4.8715388346690272E-2"/>
    <n v="4.3189474015305089E-2"/>
    <n v="2.4770100648598518E-2"/>
    <n v="2.8619322035258469E-2"/>
    <n v="0.44181903666078837"/>
    <n v="1.4339063372734626"/>
    <n v="1.2380943668809914"/>
  </r>
  <r>
    <x v="267"/>
    <n v="0.210375483648922"/>
    <n v="3.7901215389852819E-2"/>
    <n v="0.60621956867477211"/>
    <n v="4.686976067385356E-2"/>
    <n v="4.1365908902654208E-2"/>
    <n v="2.474822098038016E-2"/>
    <n v="2.953336982489059E-2"/>
    <n v="0.4328335355907621"/>
    <n v="1.4298470636860876"/>
    <n v="1.2015136982436183"/>
  </r>
  <r>
    <x v="268"/>
    <n v="0.21332013036966579"/>
    <n v="3.973121348713065E-2"/>
    <n v="0.60484163789743839"/>
    <n v="4.8346801754162907E-2"/>
    <n v="4.0450901457754568E-2"/>
    <n v="2.4734096376308589E-2"/>
    <n v="2.8910913179088629E-2"/>
    <n v="0.44488676122571036"/>
    <n v="1.4452224557472599"/>
    <n v="1.2239180400318923"/>
  </r>
  <r>
    <x v="269"/>
    <n v="0.2129848598610723"/>
    <n v="4.0717578989414228E-2"/>
    <n v="0.62535646307286108"/>
    <n v="4.9745818008456628E-2"/>
    <n v="4.1713424174528349E-2"/>
    <n v="2.4422164375164351E-2"/>
    <n v="2.967517788610434E-2"/>
    <n v="0.44995391474444668"/>
    <n v="1.474569401112048"/>
    <n v="1.237851029060941"/>
  </r>
  <r>
    <x v="270"/>
    <n v="0.21518781284022559"/>
    <n v="4.0387383636130758E-2"/>
    <n v="0.62758746221583861"/>
    <n v="4.9925107643596173E-2"/>
    <n v="4.2715546602142038E-2"/>
    <n v="2.4890463728893281E-2"/>
    <n v="3.0804886969168319E-2"/>
    <n v="0.45774505191932247"/>
    <n v="1.4892437155553173"/>
    <n v="1.2439255177655646"/>
  </r>
  <r>
    <x v="271"/>
    <n v="0.21381334437024829"/>
    <n v="4.021418038111739E-2"/>
    <n v="0.530180435552977"/>
    <n v="3.8097507566249598E-2"/>
    <n v="4.0649877758065327E-2"/>
    <n v="2.46936148146264E-2"/>
    <n v="2.9090833760714151E-2"/>
    <n v="0.42133863965415885"/>
    <n v="1.3380784338581571"/>
    <n v="1.2977057669594303"/>
  </r>
  <r>
    <x v="272"/>
    <n v="0.2161852494779897"/>
    <n v="3.9903122812528002E-2"/>
    <n v="0.5282355750795189"/>
    <n v="4.2665862314762763E-2"/>
    <n v="3.9387999151998539E-2"/>
    <n v="2.436243378719645E-2"/>
    <n v="2.4603140132575359E-2"/>
    <n v="0.42231113109103968"/>
    <n v="1.3376545138476095"/>
    <n v="1.3017037167693606"/>
  </r>
  <r>
    <x v="273"/>
    <n v="0.2168284331335274"/>
    <n v="4.0448899010742008E-2"/>
    <n v="0.59420468994268616"/>
    <n v="4.8773565989904323E-2"/>
    <n v="4.1983716221407237E-2"/>
    <n v="2.3256994177609201E-2"/>
    <n v="2.9422102348550191E-2"/>
    <n v="0.4387387519544752"/>
    <n v="1.4336571527789017"/>
    <n v="1.2213820114212504"/>
  </r>
  <r>
    <x v="274"/>
    <n v="0.19074762902071299"/>
    <n v="3.96491773939582E-2"/>
    <n v="0.59739006039149523"/>
    <n v="4.5621501919941382E-2"/>
    <n v="3.8591667775925022E-2"/>
    <n v="2.4176967159076041E-2"/>
    <n v="2.9394674929105181E-2"/>
    <n v="0.43154154138593348"/>
    <n v="1.3971132199761476"/>
    <n v="1.1762933422398001"/>
  </r>
  <r>
    <x v="275"/>
    <n v="0.2156937494410445"/>
    <n v="4.0907089553918433E-2"/>
    <n v="0.59220609089533971"/>
    <n v="4.7178417960366627E-2"/>
    <n v="3.7512046550823568E-2"/>
    <n v="2.4129585807075402E-2"/>
    <n v="3.0401653937840719E-2"/>
    <n v="0.44959992001317861"/>
    <n v="1.4376285541595875"/>
    <n v="1.1850228428483458"/>
  </r>
  <r>
    <x v="276"/>
    <n v="0.2099803348371993"/>
    <n v="4.1193484435836397E-2"/>
    <n v="0.62590407720074648"/>
    <n v="4.6447189823987482E-2"/>
    <n v="3.9586803764065689E-2"/>
    <n v="2.417340084224134E-2"/>
    <n v="3.045191938089736E-2"/>
    <n v="0.45401297322293521"/>
    <n v="1.4717501835079092"/>
    <n v="1.2113322019778809"/>
  </r>
  <r>
    <x v="277"/>
    <n v="0.2103405956504584"/>
    <n v="4.199358933591002E-2"/>
    <n v="0.63634637545573214"/>
    <n v="4.8236853326116921E-2"/>
    <n v="4.0841392774356597E-2"/>
    <n v="2.4375666954189301E-2"/>
    <n v="3.1050186651989262E-2"/>
    <n v="0.45932805193929394"/>
    <n v="1.4925127120880466"/>
    <n v="1.2138489598742102"/>
  </r>
  <r>
    <x v="278"/>
    <n v="0.2159481888308625"/>
    <n v="4.1608088912578979E-2"/>
    <n v="0.54361853502061186"/>
    <n v="3.5371159085386322E-2"/>
    <n v="3.8562128631853619E-2"/>
    <n v="2.4747853707048559E-2"/>
    <n v="2.840730728484727E-2"/>
    <n v="0.42901655226524582"/>
    <n v="1.357279813738435"/>
    <n v="1.2509956474826969"/>
  </r>
  <r>
    <x v="279"/>
    <n v="0.21689742012782501"/>
    <n v="4.1214767762827627E-2"/>
    <n v="0.54218145986787492"/>
    <n v="4.079821948506232E-2"/>
    <n v="3.7131788020509947E-2"/>
    <n v="2.473841608045612E-2"/>
    <n v="2.4681081775936961E-2"/>
    <n v="0.43182176567353625"/>
    <n v="1.3594649187940293"/>
    <n v="1.2530798444326248"/>
  </r>
  <r>
    <x v="280"/>
    <n v="0.2162446502398534"/>
    <n v="4.1507289755839838E-2"/>
    <n v="0.59564688161845292"/>
    <n v="4.7370560083187498E-2"/>
    <n v="3.9555284945257403E-2"/>
    <n v="2.4422304516487268E-2"/>
    <n v="2.96310382423037E-2"/>
    <n v="0.44589257169470309"/>
    <n v="1.4402705810960852"/>
    <n v="1.1874642298168709"/>
  </r>
  <r>
    <x v="281"/>
    <n v="0.21539631780960439"/>
    <n v="4.0272385725108127E-2"/>
    <n v="0.59824488386099894"/>
    <n v="4.5400522520028387E-2"/>
    <n v="3.698646359647443E-2"/>
    <n v="2.4508816555959861E-2"/>
    <n v="2.9739435095825599E-2"/>
    <n v="0.43939069263964581"/>
    <n v="1.4299395178036454"/>
    <n v="1.144788415096065"/>
  </r>
  <r>
    <x v="282"/>
    <n v="0.21602519896130989"/>
    <n v="4.1632889794930211E-2"/>
    <n v="0.59310104841867028"/>
    <n v="4.5115478626759187E-2"/>
    <n v="3.6373177444934547E-2"/>
    <n v="2.4810701143398051E-2"/>
    <n v="2.8989268249070249E-2"/>
    <n v="0.44587846291861433"/>
    <n v="1.4319262255576866"/>
    <n v="1.1473310216373918"/>
  </r>
  <r>
    <x v="283"/>
    <n v="0.20860260776731299"/>
    <n v="4.1953277204122952E-2"/>
    <n v="0.60926899541229351"/>
    <n v="4.7147270551205017E-2"/>
    <n v="3.8877194433603532E-2"/>
    <n v="2.465045019931825E-2"/>
    <n v="3.0356112779802939E-2"/>
    <n v="0.45266027717685398"/>
    <n v="1.4535161855245131"/>
    <n v="1.1877669834047819"/>
  </r>
  <r>
    <x v="284"/>
    <n v="0.2082163235146465"/>
    <n v="4.2167103969516492E-2"/>
    <n v="0.62859007623198515"/>
    <n v="4.8294828683519288E-2"/>
    <n v="3.9382083513979323E-2"/>
    <n v="2.4321159444829758E-2"/>
    <n v="3.0360537536425349E-2"/>
    <n v="0.45745186622742473"/>
    <n v="1.4787839791223265"/>
    <n v="1.2130447289584794"/>
  </r>
  <r>
    <x v="285"/>
    <n v="0.20848166152439479"/>
    <n v="4.1700165204462333E-2"/>
    <n v="0.55262101843516731"/>
    <n v="3.4371976555423463E-2"/>
    <n v="3.7274220207633581E-2"/>
    <n v="4.1107781029218271E-3"/>
    <n v="2.8768975517577379E-2"/>
    <n v="0.42813911075388089"/>
    <n v="1.3354679063014616"/>
    <n v="1.1913920334697055"/>
  </r>
  <r>
    <x v="286"/>
    <n v="0.21057314864746651"/>
    <n v="4.1307832942368193E-2"/>
    <n v="0.531125842111557"/>
    <n v="3.9420222743608999E-2"/>
    <n v="3.6062574222513737E-2"/>
    <n v="1.7503085030094821E-2"/>
    <n v="2.379467598045033E-2"/>
    <n v="0.43102570379870841"/>
    <n v="1.3308130854767679"/>
    <n v="1.2391387877389972"/>
  </r>
  <r>
    <x v="287"/>
    <n v="0.21156414069641069"/>
    <n v="4.1821728209033217E-2"/>
    <n v="0.60791470811888593"/>
    <n v="4.5847555853447713E-2"/>
    <n v="3.9717285365225258E-2"/>
    <n v="2.4780156401621171E-2"/>
    <n v="2.996565871989311E-2"/>
    <n v="0.44832126526844496"/>
    <n v="1.449932498632962"/>
    <n v="1.190541227916222"/>
  </r>
  <r>
    <x v="288"/>
    <n v="0.2094909848690461"/>
    <n v="4.0500434336001277E-2"/>
    <n v="0.60337875567135857"/>
    <n v="4.4223019123024447E-2"/>
    <n v="3.7146765620173758E-2"/>
    <n v="2.45419667755153E-2"/>
    <n v="2.965851429079349E-2"/>
    <n v="0.44247724142193012"/>
    <n v="1.431417682107843"/>
    <n v="1.162443539840343"/>
  </r>
  <r>
    <x v="289"/>
    <n v="0.21236229740036511"/>
    <n v="4.1821362983740402E-2"/>
    <n v="0.60215131088243945"/>
    <n v="4.5118253568321318E-2"/>
    <n v="3.6586243342693912E-2"/>
    <n v="2.475801431660446E-2"/>
    <n v="2.9688472431613259E-2"/>
    <n v="0.4501288820989805"/>
    <n v="1.4426148370247582"/>
    <n v="1.1579901919617865"/>
  </r>
  <r>
    <x v="290"/>
    <n v="0.2126002422262375"/>
    <n v="4.1804198724948553E-2"/>
    <n v="0.62157339950436541"/>
    <n v="4.692149045185217E-2"/>
    <n v="3.8905065534201373E-2"/>
    <n v="2.4476008412740079E-2"/>
    <n v="2.9333660866919509E-2"/>
    <n v="0.45589483768997519"/>
    <n v="1.4715089034112396"/>
    <n v="1.1841362840138985"/>
  </r>
  <r>
    <x v="291"/>
    <n v="0.21315037145457069"/>
    <n v="4.1969446080038011E-2"/>
    <n v="0.64391131415588254"/>
    <n v="4.7135032355406149E-2"/>
    <n v="3.942870986621206E-2"/>
    <n v="2.4907443046283659E-2"/>
    <n v="3.032153677508766E-2"/>
    <n v="0.46373459201632139"/>
    <n v="1.5045584457498022"/>
    <n v="1.207512651542628"/>
  </r>
  <r>
    <x v="292"/>
    <n v="0.215788289483726"/>
    <n v="4.1873208492534147E-2"/>
    <n v="0.5495002309263497"/>
    <n v="3.476226327902867E-2"/>
    <n v="3.7703729295651668E-2"/>
    <n v="2.4279329065619731E-2"/>
    <n v="2.8466034919879118E-2"/>
    <n v="0.43238357292498697"/>
    <n v="1.3647566583877759"/>
    <n v="1.251762198136148"/>
  </r>
  <r>
    <x v="293"/>
    <n v="0.21309722757715369"/>
    <n v="4.1095537462346829E-2"/>
    <n v="0.53212695708987856"/>
    <n v="3.8996247359879617E-2"/>
    <n v="3.6405339042785173E-2"/>
    <n v="2.46827955213632E-2"/>
    <n v="2.3958858156361861E-2"/>
    <n v="0.43013943229291074"/>
    <n v="1.3405023945026797"/>
    <n v="1.2534915433656926"/>
  </r>
  <r>
    <x v="294"/>
    <n v="0.21324945500111489"/>
    <n v="4.1833336617055107E-2"/>
    <n v="0.59810860453336312"/>
    <n v="4.6463679977709317E-2"/>
    <n v="3.9268705413492047E-2"/>
    <n v="2.393665611276611E-2"/>
    <n v="3.0201551569456839E-2"/>
    <n v="0.44569535926140846"/>
    <n v="1.4387573484863658"/>
    <n v="1.1777585463252571"/>
  </r>
  <r>
    <x v="295"/>
    <n v="0.21198990815373611"/>
    <n v="4.0450797527188539E-2"/>
    <n v="0.61007405904525558"/>
    <n v="4.4663350712206833E-2"/>
    <n v="3.6627363292428682E-2"/>
    <n v="2.4458241592616871E-2"/>
    <n v="2.9210888391385251E-2"/>
    <n v="0.44729880925551724"/>
    <n v="1.4447734179703351"/>
    <n v="1.1466895538375179"/>
  </r>
  <r>
    <x v="296"/>
    <n v="0.21300296850770201"/>
    <n v="4.2066001050597539E-2"/>
    <n v="0.6152405123374417"/>
    <n v="4.5688220527316109E-2"/>
    <n v="3.7142097391835563E-2"/>
    <n v="2.4628410515901179E-2"/>
    <n v="2.968375771325741E-2"/>
    <n v="0.45812632900663663"/>
    <n v="1.4655782970506883"/>
    <n v="1.1481105871647348"/>
  </r>
  <r>
    <x v="297"/>
    <n v="0.21147713338626711"/>
    <n v="4.235620532815202E-2"/>
    <n v="0.63068079421288503"/>
    <n v="4.68516394096649E-2"/>
    <n v="3.8177422574972947E-2"/>
    <n v="2.40659931419668E-2"/>
    <n v="3.022037104518726E-2"/>
    <n v="0.46106378397299053"/>
    <n v="1.4848933430720865"/>
    <n v="1.1820918534943754"/>
  </r>
  <r>
    <x v="298"/>
    <n v="0.21408057462145"/>
    <n v="4.2615408263701478E-2"/>
    <n v="0.62998742115045259"/>
    <n v="4.5976326794979122E-2"/>
    <n v="3.8734686827036277E-2"/>
    <n v="2.4680029158705669E-2"/>
    <n v="2.9785335506124951E-2"/>
    <n v="0.46559491474403369"/>
    <n v="1.4914546970664839"/>
    <n v="1.2108811819388734"/>
  </r>
  <r>
    <x v="299"/>
    <n v="0.20746312192952021"/>
    <n v="4.2047437444805068E-2"/>
    <n v="0.54468585090350907"/>
    <n v="3.4637849821897458E-2"/>
    <n v="3.851526829527991E-2"/>
    <n v="2.4662521678528691E-2"/>
    <n v="2.880532478158673E-2"/>
    <n v="0.4301369627789613"/>
    <n v="1.3509543376340885"/>
    <n v="1.2562426603982038"/>
  </r>
  <r>
    <x v="300"/>
    <n v="0.2105906535081209"/>
    <n v="3.9038898320269348E-2"/>
    <n v="0.52242848977931311"/>
    <n v="3.8094312450878673E-2"/>
    <n v="3.5659985388066633E-2"/>
    <n v="2.4578232608699201E-2"/>
    <n v="2.5642454479577869E-2"/>
    <n v="0.43806300965243461"/>
    <n v="1.3340960361873604"/>
    <n v="1.1913643300034336"/>
  </r>
  <r>
    <x v="301"/>
    <n v="0.21250072146022089"/>
    <n v="4.1191834419630861E-2"/>
    <n v="0.57836630260298061"/>
    <n v="4.3364565422255329E-2"/>
    <n v="3.7580255127126913E-2"/>
    <n v="2.426547447630871E-2"/>
    <n v="2.9788360622283329E-2"/>
    <n v="0.45522009736305857"/>
    <n v="1.4222776114938651"/>
    <n v="1.1061044478186899"/>
  </r>
  <r>
    <x v="302"/>
    <n v="0.21293074465136799"/>
    <n v="4.1194608577538663E-2"/>
    <n v="0.56376345137580663"/>
    <n v="4.1603000454200838E-2"/>
    <n v="3.4875731888437567E-2"/>
    <n v="2.415526274796375E-2"/>
    <n v="3.098306530470216E-2"/>
    <n v="0.44996194158495684"/>
    <n v="1.3994678065849744"/>
    <n v="1.0660191547356557"/>
  </r>
  <r>
    <x v="303"/>
    <n v="0.2126824463266061"/>
    <n v="4.200243995762349E-2"/>
    <n v="0.56209339300391492"/>
    <n v="4.2938756653974279E-2"/>
    <n v="3.5622338388155317E-2"/>
    <n v="2.4359857151315289E-2"/>
    <n v="3.1159428872965821E-2"/>
    <n v="0.46038628510356072"/>
    <n v="1.411244945458116"/>
    <n v="1.0602097059582631"/>
  </r>
  <r>
    <x v="304"/>
    <n v="0.2114736524608952"/>
    <n v="4.2059290713955089E-2"/>
    <n v="0.54991857954515699"/>
    <n v="4.3989301375937449E-2"/>
    <n v="3.6259552041838332E-2"/>
    <n v="2.3939801332524092E-2"/>
    <n v="3.1846203996688791E-2"/>
    <n v="0.45697333723217082"/>
    <n v="1.3964597186991667"/>
    <n v="1.0965393157953482"/>
  </r>
  <r>
    <x v="305"/>
    <n v="0.20956653354632401"/>
    <n v="4.2386805884699723E-2"/>
    <n v="0.56223235001765237"/>
    <n v="4.0357936837739541E-2"/>
    <n v="3.8579698966309119E-2"/>
    <n v="2.4561835718686399E-2"/>
    <n v="3.1691973447211773E-2"/>
    <n v="0.45979988215815693"/>
    <n v="1.4091770165767799"/>
    <n v="1.1150505612648722"/>
  </r>
  <r>
    <x v="306"/>
    <n v="0.21371286674914339"/>
    <n v="4.2153553114612143E-2"/>
    <n v="0.51790232785376811"/>
    <n v="2.9380043448604641E-2"/>
    <n v="3.7021114619657979E-2"/>
    <n v="2.470757261105834E-2"/>
    <n v="2.873147799618209E-2"/>
    <n v="0.43937164968929687"/>
    <n v="1.3329806060823237"/>
    <n v="1.1429927230864441"/>
  </r>
  <r>
    <x v="307"/>
    <n v="0.2149160467284133"/>
    <n v="4.0850438192177221E-2"/>
    <n v="0.48500110662256918"/>
    <n v="3.8177285660537387E-2"/>
    <n v="3.576410842863563E-2"/>
    <n v="2.4199049341259469E-2"/>
    <n v="2.49555565556739E-2"/>
    <n v="0.43304947310986031"/>
    <n v="1.2969130646391265"/>
    <n v="1.16522652924716"/>
  </r>
  <r>
    <x v="308"/>
    <n v="0.2104935682326998"/>
    <n v="4.1785284320169903E-2"/>
    <n v="0.59265293811702446"/>
    <n v="4.507487307937675E-2"/>
    <n v="3.8166933723969489E-2"/>
    <n v="2.4698044510365939E-2"/>
    <n v="3.078125903259098E-2"/>
    <n v="0.4623097548480436"/>
    <n v="1.4459626558642409"/>
    <n v="1.0937807519532097"/>
  </r>
  <r>
    <x v="309"/>
    <n v="0.21129915078011621"/>
    <n v="4.0998994292790657E-2"/>
    <n v="0.58194757958291754"/>
    <n v="4.2096356296913502E-2"/>
    <n v="3.5577707642069342E-2"/>
    <n v="2.4053495158764041E-2"/>
    <n v="3.0403243369518142E-2"/>
    <n v="0.45565609356792547"/>
    <n v="1.422032620691015"/>
    <n v="1.0336799402705252"/>
  </r>
  <r>
    <x v="310"/>
    <n v="0.21208508555489941"/>
    <n v="4.2058016457348517E-2"/>
    <n v="0.58875015202743985"/>
    <n v="4.3127524158014949E-2"/>
    <n v="3.5887098556638998E-2"/>
    <n v="2.4234978723487569E-2"/>
    <n v="3.12368570053186E-2"/>
    <n v="0.47169229041930893"/>
    <n v="1.4490720029024569"/>
    <n v="1.0106453397497348"/>
  </r>
  <r>
    <x v="311"/>
    <n v="0.21149902320312169"/>
    <n v="4.2273782425088273E-2"/>
    <n v="0.61365444115823009"/>
    <n v="4.1973508245912318E-2"/>
    <n v="3.6097877232047902E-2"/>
    <n v="2.4189152621877281E-2"/>
    <n v="3.0856343053726219E-2"/>
    <n v="0.47636867810697425"/>
    <n v="1.4769128060469781"/>
    <n v="1.030948930159939"/>
  </r>
  <r>
    <x v="312"/>
    <n v="0.2096115508129697"/>
    <n v="4.2639402781772237E-2"/>
    <n v="0.63359499321872181"/>
    <n v="4.3718687777377398E-2"/>
    <n v="3.8103727681301831E-2"/>
    <n v="2.4677714156602842E-2"/>
    <n v="3.192288891257631E-2"/>
    <n v="0.48093433444738798"/>
    <n v="1.5052032997887101"/>
    <n v="1.0684637558695476"/>
  </r>
  <r>
    <x v="313"/>
    <n v="0.2108271214628076"/>
    <n v="3.9214550292176763E-2"/>
    <n v="0.55339281407360574"/>
    <n v="2.8674006127488771E-2"/>
    <n v="3.6374146423175983E-2"/>
    <n v="2.453078357958002E-2"/>
    <n v="3.040494554776001E-2"/>
    <n v="0.44733290259991332"/>
    <n v="1.3707512701065081"/>
    <n v="1.0875284439081268"/>
  </r>
  <r>
    <x v="314"/>
    <n v="0.21188755283142249"/>
    <n v="4.1288583263694167E-2"/>
    <n v="0.51621947752107655"/>
    <n v="3.6172627781350192E-2"/>
    <n v="3.5584205973765243E-2"/>
    <n v="2.4176794572550491E-2"/>
    <n v="2.669628088166497E-2"/>
    <n v="0.4492629969631915"/>
    <n v="1.3412885197887157"/>
    <n v="1.1192182996136599"/>
  </r>
  <r>
    <x v="315"/>
    <n v="0.2101959308423611"/>
    <n v="4.2030992218533139E-2"/>
    <n v="0.56759195340192359"/>
    <n v="4.2925333146789008E-2"/>
    <n v="3.7626059445055718E-2"/>
    <n v="2.4008285800301739E-2"/>
    <n v="3.0696315602770918E-2"/>
    <n v="0.45946831708213476"/>
    <n v="1.41454318753987"/>
    <n v="1.0688791197272713"/>
  </r>
  <r>
    <x v="316"/>
    <n v="0.21024578415255471"/>
    <n v="4.1294075054590131E-2"/>
    <n v="0.58830098500974415"/>
    <n v="4.0662235157272658E-2"/>
    <n v="3.4999085120928537E-2"/>
    <n v="2.4325020382816549E-2"/>
    <n v="3.10498939251353E-2"/>
    <n v="0.45700397711557184"/>
    <n v="1.4278810559186139"/>
    <n v="0.99177589723444837"/>
  </r>
  <r>
    <x v="317"/>
    <n v="0.2127341753370208"/>
    <n v="4.2473726476843721E-2"/>
    <n v="0.60104561157398595"/>
    <n v="4.2274610593082802E-2"/>
    <n v="3.4843922526457918E-2"/>
    <n v="2.396101668969074E-2"/>
    <n v="3.1284224765072033E-2"/>
    <n v="0.47339656490494164"/>
    <n v="1.4620138528670956"/>
    <n v="0.99289014961275435"/>
  </r>
  <r>
    <x v="318"/>
    <n v="0.21172236104319139"/>
    <n v="4.2061917141751948E-2"/>
    <n v="0.6186329057628619"/>
    <n v="4.4090458916133411E-2"/>
    <n v="3.5669890437573078E-2"/>
    <n v="2.4138701485313479E-2"/>
    <n v="3.1454937835052522E-2"/>
    <n v="0.47598417130769999"/>
    <n v="1.4837553439295776"/>
    <n v="1.0336168580534097"/>
  </r>
  <r>
    <x v="319"/>
    <n v="0.21020055285066391"/>
    <n v="4.2507976883680063E-2"/>
    <n v="0.63583346387147854"/>
    <n v="4.5137360911279567E-2"/>
    <n v="3.8650888995905047E-2"/>
    <n v="2.3611396598136061E-2"/>
    <n v="3.106808537813556E-2"/>
    <n v="0.48026659716896525"/>
    <n v="1.507276322658244"/>
    <n v="1.0950510278056271"/>
  </r>
  <r>
    <x v="320"/>
    <n v="0.211082660385041"/>
    <n v="4.1891942114088747E-2"/>
    <n v="0.54474677106699732"/>
    <n v="2.9002875970361539E-2"/>
    <n v="3.5782966319943668E-2"/>
    <n v="2.4254332520152581E-2"/>
    <n v="2.4555904238348851E-2"/>
    <n v="0.45005275932069677"/>
    <n v="1.3613702119356306"/>
    <n v="1.096400274178247"/>
  </r>
  <r>
    <x v="321"/>
    <n v="0.20712174618856119"/>
    <n v="4.1507552512188191E-2"/>
    <n v="0.51131632927229542"/>
    <n v="3.654725673447743E-2"/>
    <n v="3.5730685272029938E-2"/>
    <n v="2.444273533275167E-2"/>
    <n v="2.570448910223027E-2"/>
    <n v="0.44580872143534966"/>
    <n v="1.3281795158498837"/>
    <n v="1.1229250170817693"/>
  </r>
  <r>
    <x v="322"/>
    <n v="0.20912974734008011"/>
    <n v="4.2007101892084557E-2"/>
    <n v="0.58485701847776672"/>
    <n v="4.3991519753321558E-2"/>
    <n v="3.735204238673049E-2"/>
    <n v="2.4122346115920072E-2"/>
    <n v="3.003991459879353E-2"/>
    <n v="0.46365499648089414"/>
    <n v="1.4351546870455913"/>
    <n v="1.0583107572776247"/>
  </r>
  <r>
    <x v="323"/>
    <n v="0.20847532118500189"/>
    <n v="4.112001378419549E-2"/>
    <n v="0.61021891006491935"/>
    <n v="4.1187883601941963E-2"/>
    <n v="3.529280404710973E-2"/>
    <n v="2.4077565323151778E-2"/>
    <n v="2.8705615902020309E-2"/>
    <n v="0.46551630370747943"/>
    <n v="1.4545944176158199"/>
    <n v="0.98783174671116114"/>
  </r>
  <r>
    <x v="324"/>
    <n v="0.20876311506164771"/>
    <n v="4.1984278764964557E-2"/>
    <n v="0.61192606714959119"/>
    <n v="4.2378816473684418E-2"/>
    <n v="3.6093738363019323E-2"/>
    <n v="2.401067040718825E-2"/>
    <n v="3.0608287637551641E-2"/>
    <n v="0.47652902298133648"/>
    <n v="1.4722939968389837"/>
    <n v="0.99624993847870935"/>
  </r>
  <r>
    <x v="325"/>
    <n v="0.21007702982393131"/>
    <n v="4.2216451394955293E-2"/>
    <n v="0.62852512029562924"/>
    <n v="4.3983107501149192E-2"/>
    <n v="3.6212237526454437E-2"/>
    <n v="2.3769953226339721E-2"/>
    <n v="3.0446220614667521E-2"/>
    <n v="0.47556113138424339"/>
    <n v="1.49079125176737"/>
    <n v="1.038199164631864"/>
  </r>
  <r>
    <x v="326"/>
    <n v="0.21027306919506791"/>
    <n v="4.2760753304056827E-2"/>
    <n v="0.6512281146505805"/>
    <n v="4.5882761171949497E-2"/>
    <n v="3.8714786461090188E-2"/>
    <n v="2.437308747359895E-2"/>
    <n v="3.0633305463253709E-2"/>
    <n v="0.48669733286313477"/>
    <n v="1.5305632105827323"/>
    <n v="1.0761492326685598"/>
  </r>
  <r>
    <x v="327"/>
    <n v="0.21037515236593379"/>
    <n v="4.1787279119729633E-2"/>
    <n v="0.5948342113738061"/>
    <n v="2.916016415519767E-2"/>
    <n v="3.5885291468905199E-2"/>
    <n v="2.4310337417472631E-2"/>
    <n v="2.9828877749081689E-2"/>
    <n v="0.46030923122396761"/>
    <n v="1.4264905448740943"/>
    <n v="1.0856515671540705"/>
  </r>
  <r>
    <x v="328"/>
    <n v="0.2107309694261357"/>
    <n v="4.1680748030171591E-2"/>
    <n v="0.54514238091138334"/>
    <n v="3.7025921692723417E-2"/>
    <n v="3.4884775012554797E-2"/>
    <n v="2.4068130955625711E-2"/>
    <n v="2.6868506276015499E-2"/>
    <n v="0.46120400087644686"/>
    <n v="1.381605433181057"/>
    <n v="1.1120392393716219"/>
  </r>
  <r>
    <x v="329"/>
    <n v="0.21093339160464669"/>
    <n v="4.1924342995055847E-2"/>
    <n v="0.57350115263862089"/>
    <n v="4.1983333161920239E-2"/>
    <n v="3.7760878523593819E-2"/>
    <n v="2.4273146508444109E-2"/>
    <n v="3.1474434799918051E-2"/>
    <n v="0.4695351282213146"/>
    <n v="1.4313858084535143"/>
    <n v="1.0396985725403447"/>
  </r>
  <r>
    <x v="330"/>
    <n v="0.20836683347883761"/>
    <n v="4.1510144372466168E-2"/>
    <n v="0.60055248744074896"/>
    <n v="4.113334222910129E-2"/>
    <n v="3.4048481071907839E-2"/>
    <n v="2.3987582738783389E-2"/>
    <n v="3.1613081348980741E-2"/>
    <n v="0.46905712666764265"/>
    <n v="1.4502690793484687"/>
    <n v="0.97544560010736914"/>
  </r>
  <r>
    <x v="331"/>
    <n v="0.21088921002691091"/>
    <n v="4.2555566074521947E-2"/>
    <n v="0.64324966297858099"/>
    <n v="4.2275200716154149E-2"/>
    <n v="3.5458198438182272E-2"/>
    <n v="2.399254342153213E-2"/>
    <n v="3.1066980512580229E-2"/>
    <n v="0.49130348472017826"/>
    <n v="1.5207908468886409"/>
    <n v="0.981688363569167"/>
  </r>
  <r>
    <x v="332"/>
    <n v="0.20867367827116029"/>
    <n v="4.2536470506261567E-2"/>
    <n v="0.50574118629037579"/>
    <n v="4.4399614202837549E-2"/>
    <n v="3.5827672428714832E-2"/>
    <n v="2.3745083525346721E-2"/>
    <n v="3.224994993776787E-2"/>
    <n v="0.45764288613925785"/>
    <n v="1.3508165413017226"/>
    <n v="1.0370787146515623"/>
  </r>
  <r>
    <x v="333"/>
    <n v="0.20887829635276031"/>
    <n v="4.262127288721692E-2"/>
    <n v="0.37017057016248972"/>
    <n v="4.6325673297051603E-2"/>
    <n v="3.8915541093574153E-2"/>
    <n v="2.406436525471773E-2"/>
    <n v="3.2949206971669309E-2"/>
    <n v="0.43408202433855592"/>
    <n v="1.1980069503580357"/>
    <n v="1.0889703653032172"/>
  </r>
  <r>
    <x v="334"/>
    <n v="0.20573195354992699"/>
    <n v="4.1576860655477929E-2"/>
    <n v="0.53482033551091046"/>
    <n v="2.9950269039098601E-2"/>
    <n v="3.5002233105164912E-2"/>
    <n v="2.41723433100186E-2"/>
    <n v="3.0719633889242329E-2"/>
    <n v="0.45804471924847379"/>
    <n v="1.3600183483083137"/>
    <n v="1.0772116693208342"/>
  </r>
  <r>
    <x v="335"/>
    <n v="0.2107655233949248"/>
    <n v="4.1350070687448739E-2"/>
    <n v="0.64052525082083522"/>
    <n v="3.7287364939384539E-2"/>
    <n v="3.4819857617772093E-2"/>
    <n v="2.3862756065320491E-2"/>
    <n v="2.7321571925740279E-2"/>
    <n v="0.48988950024803879"/>
    <n v="1.5058218956994651"/>
    <n v="1.10814353555255"/>
  </r>
  <r>
    <x v="336"/>
    <n v="0.20912033066172619"/>
    <n v="4.1848812483872358E-2"/>
    <n v="0.64938543246690883"/>
    <n v="4.489797894730025E-2"/>
    <n v="3.8272215980708742E-2"/>
    <n v="2.3821097707519709E-2"/>
    <n v="3.2336264015615762E-2"/>
    <n v="0.48692974911361242"/>
    <n v="1.5266118813772642"/>
    <n v="1.0672081396902178"/>
  </r>
  <r>
    <x v="337"/>
    <n v="0.20749751920063339"/>
    <n v="4.1048404194560108E-2"/>
    <n v="0.62962064742781132"/>
    <n v="4.207480113624619E-2"/>
    <n v="3.503454926254268E-2"/>
    <n v="2.4134433213053821E-2"/>
    <n v="3.2242269111216658E-2"/>
    <n v="0.47472422914187407"/>
    <n v="1.4863768526879384"/>
    <n v="0.99530405717102255"/>
  </r>
  <r>
    <x v="338"/>
    <n v="0.20837917166420061"/>
    <n v="4.1926568837769962E-2"/>
    <n v="0.62652686372075228"/>
    <n v="4.3628250459210302E-2"/>
    <n v="3.4567819509585297E-2"/>
    <n v="2.3346451386246941E-2"/>
    <n v="3.2181585148868673E-2"/>
    <n v="0.48717701046079354"/>
    <n v="1.4977337211874275"/>
    <n v="1.0216536774398564"/>
  </r>
  <r>
    <x v="339"/>
    <n v="0.2089005491159745"/>
    <n v="4.2402157932427353E-2"/>
    <n v="0.64432056793858072"/>
    <n v="4.1306870069288668E-2"/>
    <n v="3.5673618415321212E-2"/>
    <n v="2.3500644235296169E-2"/>
    <n v="3.1938627381750351E-2"/>
    <n v="0.49125267916118487"/>
    <n v="1.5192957142498238"/>
    <n v="1.038312903453757"/>
  </r>
  <r>
    <x v="340"/>
    <n v="0.2112615541670477"/>
    <n v="4.2472584945428403E-2"/>
    <n v="0.6422799066697068"/>
    <n v="4.2765191354693297E-2"/>
    <n v="3.9189868700375989E-2"/>
    <n v="2.4030633866263699E-2"/>
    <n v="3.2701350875879061E-2"/>
    <n v="0.48615440566096413"/>
    <n v="1.5208554962403591"/>
    <n v="1.0909167565431579"/>
  </r>
  <r>
    <x v="341"/>
    <n v="0.20565993504112279"/>
    <n v="4.1548800453566098E-2"/>
    <n v="0.54833955375596988"/>
    <n v="2.9326860965213711E-2"/>
    <n v="3.5882103214395451E-2"/>
    <n v="2.3831204665390852E-2"/>
    <n v="3.106570473120775E-2"/>
    <n v="0.45957877773632028"/>
    <n v="1.3752329405631869"/>
    <n v="1.0964113599519341"/>
  </r>
  <r>
    <x v="342"/>
    <n v="0.20436632263144849"/>
    <n v="4.0717617911585062E-2"/>
    <n v="0.51514969815802047"/>
    <n v="3.746891744806459E-2"/>
    <n v="3.4937930815499778E-2"/>
    <n v="2.247858086444228E-2"/>
    <n v="2.7747766290259209E-2"/>
    <n v="0.45451246348843022"/>
    <n v="1.3373792976077501"/>
    <n v="1.1367584525763601"/>
  </r>
  <r>
    <x v="343"/>
    <n v="0.19918036328527269"/>
    <n v="4.1646750027646201E-2"/>
    <n v="0.58455500652516712"/>
    <n v="4.5254473231823883E-2"/>
    <n v="3.6554304838101008E-2"/>
    <n v="2.3754058859762318E-2"/>
    <n v="3.2070731725306043E-2"/>
    <n v="0.46836366256761597"/>
    <n v="1.4313793510606951"/>
    <n v="1.0839922468171515"/>
  </r>
  <r>
    <x v="344"/>
    <n v="0.19136862382389069"/>
    <n v="4.1036367726758727E-2"/>
    <n v="0.60978303280451962"/>
    <n v="3.9991214554532063E-2"/>
    <n v="3.474720696104109E-2"/>
    <n v="2.3628051349713321E-2"/>
    <n v="3.1954942843355177E-2"/>
    <n v="0.47117004237393723"/>
    <n v="1.4436794824377479"/>
    <n v="1.0087043031202871"/>
  </r>
  <r>
    <x v="345"/>
    <n v="0.19695814799781361"/>
    <n v="4.1570128177355732E-2"/>
    <n v="0.61613936541503134"/>
    <n v="4.3238326065680351E-2"/>
    <n v="3.3371785108465793E-2"/>
    <n v="2.3526480300472961E-2"/>
    <n v="3.1549938032786211E-2"/>
    <n v="0.48393936787247482"/>
    <n v="1.4702935389700809"/>
    <n v="1.0364230538032091"/>
  </r>
  <r>
    <x v="346"/>
    <n v="0.20186543394776801"/>
    <n v="4.1479382404067497E-2"/>
    <n v="0.64305339757358027"/>
    <n v="4.3572381151743077E-2"/>
    <n v="3.5023330645975903E-2"/>
    <n v="2.3563360758635628E-2"/>
    <n v="3.2122201840190517E-2"/>
    <n v="0.48902116137198348"/>
    <n v="1.5097006496939445"/>
    <n v="1.0642514529272413"/>
  </r>
  <r>
    <x v="347"/>
    <n v="0.20890107617602999"/>
    <n v="4.1942787130828073E-2"/>
    <n v="0.63720254028913226"/>
    <n v="4.3640046805366803E-2"/>
    <n v="3.8117240812661428E-2"/>
    <n v="2.4051328615723271E-2"/>
    <n v="3.2806457874364682E-2"/>
    <n v="0.49499578981860237"/>
    <n v="1.5216572675227089"/>
    <n v="1.1113708686657722"/>
  </r>
  <r>
    <x v="348"/>
    <n v="0.206968645271774"/>
    <n v="4.1501446883346747E-2"/>
    <n v="0.54596671639822969"/>
    <n v="2.9090201985526469E-2"/>
    <n v="3.6574336720128359E-2"/>
    <n v="2.4225734106703079E-2"/>
    <n v="3.1648904496466103E-2"/>
    <n v="0.46006792213785253"/>
    <n v="1.3760439080000268"/>
    <n v="1.1279835398191802"/>
  </r>
  <r>
    <x v="349"/>
    <n v="0.20660197167582001"/>
    <n v="4.1292485943260328E-2"/>
    <n v="0.50688615830372352"/>
    <n v="3.7072468542770118E-2"/>
    <n v="3.5748861841484611E-2"/>
    <n v="2.36406179598408E-2"/>
    <n v="2.8980749113868651E-2"/>
    <n v="0.46242065345886807"/>
    <n v="1.3426439668396362"/>
    <n v="1.1578091630036726"/>
  </r>
  <r>
    <x v="350"/>
    <n v="0.19218871459726891"/>
    <n v="4.1979436398311892E-2"/>
    <n v="0.58197960415746175"/>
    <n v="4.4144160316699287E-2"/>
    <n v="3.9191893699269717E-2"/>
    <n v="2.4158042716893799E-2"/>
    <n v="3.4600158663520883E-2"/>
    <n v="0.47825865879711504"/>
    <n v="1.4365006693465412"/>
    <n v="1.1053697542354219"/>
  </r>
  <r>
    <x v="351"/>
    <n v="0.20376371007081981"/>
    <n v="4.1333129801190159E-2"/>
    <n v="0.59917725927588028"/>
    <n v="4.086791175747944E-2"/>
    <n v="3.5092522117739569E-2"/>
    <n v="2.468992155017247E-2"/>
    <n v="3.4822215996521903E-2"/>
    <n v="0.4831144578452029"/>
    <n v="1.4628611284150066"/>
    <n v="1.0488849325491252"/>
  </r>
  <r>
    <x v="352"/>
    <n v="0.20839796648902181"/>
    <n v="4.1970431248066972E-2"/>
    <n v="0.62192492107987773"/>
    <n v="4.3466931187955297E-2"/>
    <n v="3.546471825883591E-2"/>
    <n v="2.4949488569621609E-2"/>
    <n v="3.5183172530892003E-2"/>
    <n v="0.50149859112383366"/>
    <n v="1.5128562204881051"/>
    <n v="1.0722916155066577"/>
  </r>
  <r>
    <x v="353"/>
    <n v="0.20862073238091211"/>
    <n v="4.1993087405741952E-2"/>
    <n v="0.66120413307850445"/>
    <n v="4.5962184917686909E-2"/>
    <n v="3.5854297165285813E-2"/>
    <n v="2.4664597910882349E-2"/>
    <n v="3.6281618163322142E-2"/>
    <n v="0.50724352200993494"/>
    <n v="1.5618241730322706"/>
    <n v="1.1275849426489766"/>
  </r>
  <r>
    <x v="354"/>
    <n v="0.2096767449373895"/>
    <n v="4.1225572890906413E-2"/>
    <n v="0.68266246219639171"/>
    <n v="4.7783172683609793E-2"/>
    <n v="3.8931791125371179E-2"/>
    <n v="2.5338722071753521E-2"/>
    <n v="3.6962562337668411E-2"/>
    <n v="0.52181217429558546"/>
    <n v="1.604393202538676"/>
    <n v="1.165728839321184"/>
  </r>
  <r>
    <x v="355"/>
    <n v="0.20815159400726371"/>
    <n v="4.107867616377691E-2"/>
    <n v="0.65615520174576192"/>
    <n v="3.6218330686544807E-2"/>
    <n v="3.7049683093302373E-2"/>
    <n v="2.5747676340030969E-2"/>
    <n v="3.6505109341309058E-2"/>
    <n v="0.50366740534659438"/>
    <n v="1.5445736767245841"/>
    <n v="1.2032918879825441"/>
  </r>
  <r>
    <x v="356"/>
    <n v="0.2051543160744391"/>
    <n v="4.1130919931935857E-2"/>
    <n v="0.61696174738284204"/>
    <n v="3.8736683341814182E-2"/>
    <n v="3.5936986980961289E-2"/>
    <n v="2.5321314496371521E-2"/>
    <n v="3.3406400392881369E-2"/>
    <n v="0.50099938465937621"/>
    <n v="1.4976477532606216"/>
    <n v="1.1974556179543907"/>
  </r>
  <r>
    <x v="357"/>
    <n v="0.20732222827210281"/>
    <n v="4.1634290308904767E-2"/>
    <n v="0.61822764119879392"/>
    <n v="4.3257345069023768E-2"/>
    <n v="3.8073740945179339E-2"/>
    <n v="2.5545027765717831E-2"/>
    <n v="3.5359659194995861E-2"/>
    <n v="0.50121157009013895"/>
    <n v="1.5106315028448574"/>
    <n v="1.1257797513598644"/>
  </r>
  <r>
    <x v="358"/>
    <n v="0.2057684414660722"/>
    <n v="4.1053050208340172E-2"/>
    <n v="0.58423575946909356"/>
    <n v="2.976947321718974E-2"/>
    <n v="3.7590389910369393E-2"/>
    <n v="2.5632732590218581E-2"/>
    <n v="3.4459005590571072E-2"/>
    <n v="0.49133328551637667"/>
    <n v="1.4498421379682314"/>
    <n v="1.0049179316694898"/>
  </r>
  <r>
    <x v="359"/>
    <n v="0.20553531325479091"/>
    <n v="4.1480253276037E-2"/>
    <n v="0.43581398661279669"/>
    <n v="1.801052608686278E-2"/>
    <n v="3.7385817308448678E-2"/>
    <n v="2.575078613490293E-2"/>
    <n v="2.4410853307121221E-2"/>
    <n v="0.46567704899798334"/>
    <n v="1.2540645849789436"/>
    <n v="0.88497349133395731"/>
  </r>
  <r>
    <x v="360"/>
    <n v="0.20728639855250741"/>
    <n v="4.1783216157687722E-2"/>
    <n v="0.58545001277206787"/>
    <n v="3.6564463543136243E-2"/>
    <n v="3.8221612618321757E-2"/>
    <n v="2.6297059802910722E-2"/>
    <n v="3.5471082974808013E-2"/>
    <n v="0.48699299579796107"/>
    <n v="1.458066842219401"/>
    <n v="1.0655599270838743"/>
  </r>
  <r>
    <x v="361"/>
    <n v="0.21128062632011971"/>
    <n v="4.2251782069269037E-2"/>
    <n v="0.66294882876661321"/>
    <n v="4.123596083350916E-2"/>
    <n v="4.130184605702189E-2"/>
    <n v="2.6513670491619332E-2"/>
    <n v="3.6624867787530248E-2"/>
    <n v="0.51356617302253893"/>
    <n v="1.5757237553482215"/>
    <n v="1.1405887332418454"/>
  </r>
  <r>
    <x v="362"/>
    <n v="0.20969999427868249"/>
    <n v="4.1712204437332839E-2"/>
    <n v="0.61015264760881138"/>
    <n v="3.3692350263791797E-2"/>
    <n v="3.993530515383286E-2"/>
    <n v="2.686483698740225E-2"/>
    <n v="3.5990460466694463E-2"/>
    <n v="0.49554531591938766"/>
    <n v="1.4935931151159356"/>
    <n v="1.1823960676198255"/>
  </r>
  <r>
    <x v="363"/>
    <n v="0.1990926274651548"/>
    <n v="4.1327921181960763E-2"/>
    <n v="0.59329410582442699"/>
    <n v="3.8272912843504432E-2"/>
    <n v="3.97729964218956E-2"/>
    <n v="2.6766751987880571E-2"/>
    <n v="3.1896646531180572E-2"/>
    <n v="0.49562091430441191"/>
    <n v="1.4660448765604157"/>
    <n v="1.1709321169631135"/>
  </r>
  <r>
    <x v="364"/>
    <n v="0.20812213243803721"/>
    <n v="3.9015723241665981E-2"/>
    <n v="0.5852620769054816"/>
    <n v="4.1757185401802947E-2"/>
    <n v="4.1834893971632127E-2"/>
    <n v="2.6407866158606779E-2"/>
    <n v="3.5133935133551113E-2"/>
    <n v="0.48889419086734509"/>
    <n v="1.4664280041181228"/>
    <n v="1.1061600019662552"/>
  </r>
  <r>
    <x v="365"/>
    <n v="0.21044459757336581"/>
    <n v="4.0732373798792187E-2"/>
    <n v="0.58710877823596663"/>
    <n v="2.8997237133327362E-2"/>
    <n v="3.1295020038914267E-2"/>
    <n v="2.647325342585442E-2"/>
    <n v="3.2858443118577323E-2"/>
    <n v="0.47851331506109263"/>
    <n v="1.4364230183858906"/>
    <n v="1.0004065601835452"/>
  </r>
</pivotCacheRecords>
</file>

<file path=xl/pivotCache/pivotCacheRecords19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66">
  <r>
    <x v="0"/>
    <n v="9.6147785052422137"/>
    <n v="2.3830293858883622"/>
    <n v="1.7388046775736614"/>
    <n v="1.135823004820776"/>
    <n v="0.65504875306734278"/>
    <n v="0.52998294702038751"/>
    <n v="0.35067267163141214"/>
    <n v="6.2601089157602017"/>
    <n v="22.668248861004358"/>
  </r>
  <r>
    <x v="1"/>
    <n v="10.310341867017101"/>
    <n v="2.2899358068093609"/>
    <n v="1.9991711326791655"/>
    <n v="1.324977866237032"/>
    <n v="0.67475928826527187"/>
    <n v="0.52915717458815459"/>
    <n v="0.36337820321226033"/>
    <n v="7.0326042753197884"/>
    <n v="24.524325614128131"/>
  </r>
  <r>
    <x v="2"/>
    <n v="10.302339810642698"/>
    <n v="2.3157027795901555"/>
    <n v="2.0151341005934871"/>
    <n v="1.241653709623094"/>
    <n v="0.68243300384300798"/>
    <n v="0.53415490425415191"/>
    <n v="0.37354262847693903"/>
    <n v="7.2014939118324284"/>
    <n v="24.666454848855963"/>
  </r>
  <r>
    <x v="3"/>
    <n v="10.178000165440462"/>
    <n v="2.3431321377116472"/>
    <n v="1.8962364243209948"/>
    <n v="1.0953523396698595"/>
    <n v="0.68537481210419959"/>
    <n v="0.5634159469186143"/>
    <n v="0.37481318163502375"/>
    <n v="7.0770077281086268"/>
    <n v="24.213332735909425"/>
  </r>
  <r>
    <x v="4"/>
    <n v="9.8191387141884636"/>
    <n v="2.3838605785587101"/>
    <n v="1.8120991994326965"/>
    <n v="1.2194295179166272"/>
    <n v="0.68704713276225549"/>
    <n v="0.59110659726628068"/>
    <n v="0.36846041584459971"/>
    <n v="6.9530471512580281"/>
    <n v="23.83418930722766"/>
  </r>
  <r>
    <x v="5"/>
    <n v="9.9705622425040588"/>
    <n v="2.2533633293140389"/>
    <n v="2.1051235176258771"/>
    <n v="1.5247505121251259"/>
    <n v="0.69228639317484864"/>
    <n v="0.69111048426516586"/>
    <n v="0.35702543742183629"/>
    <n v="6.7219172066304687"/>
    <n v="24.316139123061422"/>
  </r>
  <r>
    <x v="6"/>
    <n v="9.8160610001983102"/>
    <n v="2.3007413115238875"/>
    <n v="2.1411051620421602"/>
    <n v="1.7655562809607528"/>
    <n v="0.69139366385950174"/>
    <n v="0.72803806163272267"/>
    <n v="0.36464875637034516"/>
    <n v="6.9722755203488909"/>
    <n v="24.779819756936572"/>
  </r>
  <r>
    <x v="7"/>
    <n v="9.966868985715875"/>
    <n v="2.3605871837889598"/>
    <n v="1.9583957589963248"/>
    <n v="1.9157963126018682"/>
    <n v="0.70297262824667517"/>
    <n v="0.70915712642085582"/>
    <n v="0.35829599057992101"/>
    <n v="6.7954270034870463"/>
    <n v="24.767500989837529"/>
  </r>
  <r>
    <x v="8"/>
    <n v="10.31772838059347"/>
    <n v="2.3497816790744328"/>
    <n v="2.0266029921249689"/>
    <n v="1.7310285729055424"/>
    <n v="0.7211929242112628"/>
    <n v="0.6873513738912882"/>
    <n v="0.36337820321226033"/>
    <n v="7.1593665120638477"/>
    <n v="25.356430638077075"/>
  </r>
  <r>
    <x v="9"/>
    <n v="10.017343495154405"/>
    <n v="2.3057284675459773"/>
    <n v="1.907973784763846"/>
    <n v="1.7413747890181994"/>
    <n v="0.72372792191068358"/>
    <n v="0.69420933483495872"/>
    <n v="0.37608373479310864"/>
    <n v="7.3788484583406779"/>
    <n v="25.145289986361856"/>
  </r>
  <r>
    <x v="10"/>
    <n v="9.8659199668388116"/>
    <n v="2.2949229628314503"/>
    <n v="1.7618707808906575"/>
    <n v="1.3340629368868648"/>
    <n v="0.71893591004617519"/>
    <n v="0.64407479035527981"/>
    <n v="0.31255607688886733"/>
    <n v="7.3356627075259766"/>
    <n v="24.268006132264084"/>
  </r>
  <r>
    <x v="11"/>
    <n v="9.4781280040793625"/>
    <n v="2.3290018623157276"/>
    <n v="1.8532885672311998"/>
    <n v="1.084063142437254"/>
    <n v="0.70969969719397896"/>
    <n v="0.61945862907061011"/>
    <n v="0.30747386425652801"/>
    <n v="6.889536158300178"/>
    <n v="23.27064992488484"/>
  </r>
  <r>
    <x v="12"/>
    <n v="9.7785128895184261"/>
    <n v="2.3140403942494592"/>
    <n v="2.0386195745731026"/>
    <n v="1.7443023133815594"/>
    <n v="0.72822913382989585"/>
    <n v="0.64681878547109983"/>
    <n v="0.31636773636312182"/>
    <n v="6.5916318734865147"/>
    <n v="24.158522700873185"/>
  </r>
  <r>
    <x v="13"/>
    <n v="9.6141629624441833"/>
    <n v="2.3655743398110491"/>
    <n v="2.0501501171763543"/>
    <n v="1.4263439918395799"/>
    <n v="0.72455877889724418"/>
    <n v="0.71951057002716257"/>
    <n v="0.32017939583737626"/>
    <n v="6.993515430756835"/>
    <n v="24.213995586789785"/>
  </r>
  <r>
    <x v="14"/>
    <n v="9.8536091108781925"/>
    <n v="2.3148715869198075"/>
    <n v="1.8546499089206263"/>
    <n v="1.4477620551684158"/>
    <n v="0.72569082154143294"/>
    <n v="0.73217530667102326"/>
    <n v="0.30874441741461284"/>
    <n v="6.9229172701480168"/>
    <n v="24.160420477662129"/>
  </r>
  <r>
    <x v="15"/>
    <n v="9.8000568874495055"/>
    <n v="2.2284275492035919"/>
    <n v="2.1223732724451594"/>
    <n v="1.6722150961301707"/>
    <n v="0.72683987907603786"/>
    <n v="0.74559143247112225"/>
    <n v="0.3138266300469521"/>
    <n v="7.0660884088170732"/>
    <n v="24.675419155639617"/>
  </r>
  <r>
    <x v="16"/>
    <n v="9.3956452691432251"/>
    <n v="2.1968422277303596"/>
    <n v="2.2228060942861645"/>
    <n v="1.7115708599369557"/>
    <n v="0.72628700562381066"/>
    <n v="0.73770401092330862"/>
    <n v="0.32017939583737626"/>
    <n v="7.0908221935130413"/>
    <n v="24.401857056994242"/>
  </r>
  <r>
    <x v="17"/>
    <n v="8.7462476172206554"/>
    <n v="2.2899358068093609"/>
    <n v="2.0284173975046098"/>
    <n v="1.5116203348511796"/>
    <n v="0.71606326620966254"/>
    <n v="0.6859139662779804"/>
    <n v="0.36591930952843005"/>
    <n v="7.0805501527177457"/>
    <n v="23.424667851119622"/>
  </r>
  <r>
    <x v="18"/>
    <n v="8.3436826273084641"/>
    <n v="2.3057284675459773"/>
    <n v="2.1737372177044447"/>
    <n v="1.4787907370568283"/>
    <n v="0.70483078686369316"/>
    <n v="0.62485584415617679"/>
    <n v="0.35321377794758174"/>
    <n v="6.7489198021159966"/>
    <n v="22.733759260699163"/>
  </r>
  <r>
    <x v="19"/>
    <n v="8.1350136187759983"/>
    <n v="2.1793871816530466"/>
    <n v="2.7069222106670763"/>
    <n v="2.2342469654058084"/>
    <n v="0.73132562291305359"/>
    <n v="0.705498453147685"/>
    <n v="0.37227207531885415"/>
    <n v="6.6378922856301568"/>
    <n v="23.702558413511682"/>
  </r>
  <r>
    <x v="20"/>
    <n v="7.7976961654550809"/>
    <n v="2.3290018623157276"/>
    <n v="2.5776051448290422"/>
    <n v="2.273300007258177"/>
    <n v="0.7298247769947771"/>
    <n v="0.72568499195629588"/>
    <n v="0.37735428795119347"/>
    <n v="6.9175475773541244"/>
    <n v="23.728014814114417"/>
  </r>
  <r>
    <x v="21"/>
    <n v="7.6875140046075563"/>
    <n v="2.3722238811738352"/>
    <n v="2.3512496504619733"/>
    <n v="2.4115539664101284"/>
    <n v="0.72890376318627081"/>
    <n v="0.74717829537045621"/>
    <n v="0.37100152216076931"/>
    <n v="6.9102121353690675"/>
    <n v="23.579837218740057"/>
  </r>
  <r>
    <x v="22"/>
    <n v="7.3951311755428915"/>
    <n v="2.2899358068093609"/>
    <n v="2.386700092038939"/>
    <n v="2.4650680278247821"/>
    <n v="0.7293390792138037"/>
    <n v="0.72464159924649085"/>
    <n v="0.36083709689609073"/>
    <n v="6.8844699518880379"/>
    <n v="23.236122829460399"/>
  </r>
  <r>
    <x v="23"/>
    <n v="7.3046463842323535"/>
    <n v="2.3115468162384145"/>
    <n v="2.2183571808977605"/>
    <n v="2.4582177644809855"/>
    <n v="0.73038626837851395"/>
    <n v="0.68857118090514013"/>
    <n v="0.36718986268651488"/>
    <n v="6.8398782764234474"/>
    <n v="22.918793734243131"/>
  </r>
  <r>
    <x v="24"/>
    <n v="6.9630201313252202"/>
    <n v="2.3880165419104515"/>
    <n v="1.9842809651009294"/>
    <n v="1.9225205283979343"/>
    <n v="0.713425295277333"/>
    <n v="0.64443080681805587"/>
    <n v="0.34940211847332731"/>
    <n v="6.7362785325047785"/>
    <n v="21.701374919808028"/>
  </r>
  <r>
    <x v="25"/>
    <n v="6.8202142021820578"/>
    <n v="2.4038092026470679"/>
    <n v="2.0712609495834458"/>
    <n v="1.5850618451402705"/>
    <n v="0.70303383765765326"/>
    <n v="0.6203779906194129"/>
    <n v="0.34431990584098798"/>
    <n v="6.3898619243263486"/>
    <n v="20.937939857997243"/>
  </r>
  <r>
    <x v="26"/>
    <n v="6.9710221876996208"/>
    <n v="2.2866110361279679"/>
    <n v="2.1949971596804669"/>
    <n v="1.7951962283025968"/>
    <n v="0.72577390724008894"/>
    <n v="0.73330414175764569"/>
    <n v="0.35194322478949691"/>
    <n v="5.8761031658466578"/>
    <n v="20.934951051444543"/>
  </r>
  <r>
    <x v="27"/>
    <n v="7.0005682420051034"/>
    <n v="2.3838605785587101"/>
    <n v="2.1989474879477564"/>
    <n v="1.4978009145598756"/>
    <n v="0.73067154400874001"/>
    <n v="0.73219801521612882"/>
    <n v="0.37354262847693903"/>
    <n v="6.3014663605746479"/>
    <n v="21.2190557713479"/>
  </r>
  <r>
    <x v="28"/>
    <n v="6.7020299849601308"/>
    <n v="2.4046403953174158"/>
    <n v="2.4240706777523591"/>
    <n v="1.4132301677672723"/>
    <n v="0.73252395733808484"/>
    <n v="0.67748421587132479"/>
    <n v="0.38243650058353273"/>
    <n v="6.3836961532660172"/>
    <n v="21.120112052856136"/>
  </r>
  <r>
    <x v="29"/>
    <n v="6.6669440454723699"/>
    <n v="2.4329009461092554"/>
    <n v="2.4557955307248234"/>
    <n v="1.4043359051522319"/>
    <n v="0.73272194879020136"/>
    <n v="0.67908288563986574"/>
    <n v="0.37481318163502375"/>
    <n v="6.4862591791934179"/>
    <n v="21.232853622717187"/>
  </r>
  <r>
    <x v="30"/>
    <n v="6.4274978970383616"/>
    <n v="2.4320697534389071"/>
    <n v="2.3028026611449075"/>
    <n v="1.2581989316949924"/>
    <n v="0.73102664698145348"/>
    <n v="0.70503900851066825"/>
    <n v="0.36846041584459971"/>
    <n v="6.4486145228164098"/>
    <n v="20.673709837470298"/>
  </r>
  <r>
    <x v="31"/>
    <n v="6.3696368740234597"/>
    <n v="2.3939558272509087"/>
    <n v="2.1665032354154428"/>
    <n v="1.1874754842747868"/>
    <n v="0.80195513997116707"/>
    <n v="0.69019044560505582"/>
    <n v="0.4179811545780151"/>
    <n v="6.5155374617107311"/>
    <n v="20.543235622829567"/>
  </r>
  <r>
    <x v="32"/>
    <n v="6.3856409867722626"/>
    <n v="2.3287476331140096"/>
    <n v="1.8700959147053628"/>
    <n v="1.2930785743040603"/>
    <n v="0.78882462257845298"/>
    <n v="0.64659660439946853"/>
    <n v="0.40812310847947703"/>
    <n v="5.9923927574925342"/>
    <n v="19.713500201845626"/>
  </r>
  <r>
    <x v="33"/>
    <n v="6.2551459135897183"/>
    <n v="2.2244145224949707"/>
    <n v="1.9710671375660689"/>
    <n v="1.8550512641671619"/>
    <n v="0.81491679604378375"/>
    <n v="0.74409899067840124"/>
    <n v="0.42586759145684561"/>
    <n v="5.6777679455475827"/>
    <n v="19.968330161544536"/>
  </r>
  <r>
    <x v="34"/>
    <n v="6.3314732205455462"/>
    <n v="2.3246721209804528"/>
    <n v="2.08449492157493"/>
    <n v="1.9788695241545688"/>
    <n v="0.81075874101189893"/>
    <n v="0.76358696327048581"/>
    <n v="0.43572563755538368"/>
    <n v="5.7803211844790665"/>
    <n v="20.509902313572333"/>
  </r>
  <r>
    <x v="35"/>
    <n v="6.4330377822206399"/>
    <n v="2.4037370563714435"/>
    <n v="2.4292909973149674"/>
    <n v="2.5582074000942985"/>
    <n v="0.81116961209472049"/>
    <n v="0.78619943702845985"/>
    <n v="0.42783920067655318"/>
    <n v="5.9893375738845114"/>
    <n v="21.838819059685594"/>
  </r>
  <r>
    <x v="36"/>
    <n v="6.6324736487826419"/>
    <n v="2.410257875785133"/>
    <n v="2.563084639795703"/>
    <n v="2.8513224242114128"/>
    <n v="0.81617172576626973"/>
    <n v="0.84098221276975837"/>
    <n v="0.40812310847947703"/>
    <n v="6.0149364755388657"/>
    <n v="22.537352111129259"/>
  </r>
  <r>
    <x v="37"/>
    <n v="6.5764592541618327"/>
    <n v="2.432265641306337"/>
    <n v="2.4673867992723215"/>
    <n v="2.6325123787302767"/>
    <n v="0.82483225341244049"/>
    <n v="0.83971326545904956"/>
    <n v="0.41206632691889222"/>
    <n v="5.9033914273571622"/>
    <n v="22.08862734661831"/>
  </r>
  <r>
    <x v="38"/>
    <n v="6.2003626045649698"/>
    <n v="2.4477525874138504"/>
    <n v="2.2775923822470352"/>
    <n v="1.7496611573067813"/>
    <n v="0.81312081580668316"/>
    <n v="0.72605402761843674"/>
    <n v="0.40812310847947703"/>
    <n v="5.9944185767724747"/>
    <n v="20.617085260209709"/>
  </r>
  <r>
    <x v="39"/>
    <n v="5.8852046919731631"/>
    <n v="2.3841745981303735"/>
    <n v="1.9633774998245495"/>
    <n v="1.1954881652057654"/>
    <n v="0.80278010562750191"/>
    <n v="0.70827898743910023"/>
    <n v="0.39629345316123127"/>
    <n v="5.9850133789729805"/>
    <n v="19.320610880334662"/>
  </r>
  <r>
    <x v="40"/>
    <n v="6.0914115293135058"/>
    <n v="2.2839169996448909"/>
    <n v="2.36865408607615"/>
    <n v="1.4936156491406944"/>
    <n v="0.82578690257892351"/>
    <n v="0.80333529375746748"/>
    <n v="0.3943218439415237"/>
    <n v="6.0939223183303293"/>
    <n v="20.354964622783488"/>
  </r>
  <r>
    <x v="41"/>
    <n v="6.0187774791458635"/>
    <n v="2.3532007059153464"/>
    <n v="2.3678390946934313"/>
    <n v="1.538763682504328"/>
    <n v="0.82391355856521442"/>
    <n v="0.74488928795315168"/>
    <n v="0.40812310847947703"/>
    <n v="6.4720883905561619"/>
    <n v="20.727595307812976"/>
  </r>
  <r>
    <x v="42"/>
    <n v="5.954761028150652"/>
    <n v="2.3931407248241974"/>
    <n v="2.4014217848461965"/>
    <n v="1.800978174991561"/>
    <n v="0.81992188524520249"/>
    <n v="0.76786288813827464"/>
    <n v="0.38249218862327794"/>
    <n v="6.7146428788735788"/>
    <n v="21.235221553692941"/>
  </r>
  <r>
    <x v="43"/>
    <n v="5.8242659549681077"/>
    <n v="2.4208542073323791"/>
    <n v="2.5439560158610228"/>
    <n v="2.1685012677045648"/>
    <n v="0.81908105009623"/>
    <n v="0.70425880338474944"/>
    <n v="0.39235023472181607"/>
    <n v="6.7015663311715929"/>
    <n v="21.574833865240464"/>
  </r>
  <r>
    <x v="44"/>
    <n v="5.957223199342776"/>
    <n v="2.4901379136028345"/>
    <n v="2.5952651566790563"/>
    <n v="2.4103244635052277"/>
    <n v="0.81683402912306879"/>
    <n v="0.70517994234626802"/>
    <n v="0.38643540706269319"/>
    <n v="6.7976978857301482"/>
    <n v="22.159097997392074"/>
  </r>
  <r>
    <x v="45"/>
    <n v="5.8925912055495342"/>
    <n v="2.4909530160295459"/>
    <n v="2.2996029709474621"/>
    <n v="1.2098569349792074"/>
    <n v="0.79871032464841418"/>
    <n v="0.64339961242950516"/>
    <n v="0.34700322266854083"/>
    <n v="6.8109180745899902"/>
    <n v="20.493035361842196"/>
  </r>
  <r>
    <x v="46"/>
    <n v="5.9960023956187207"/>
    <n v="2.5105154742706155"/>
    <n v="2.1561082143744317"/>
    <n v="1.0154856779138262"/>
    <n v="0.78858583630642098"/>
    <n v="0.63140493417736576"/>
    <n v="0.33517356735029513"/>
    <n v="6.4948219617779968"/>
    <n v="19.928098061789672"/>
  </r>
  <r>
    <x v="47"/>
    <n v="6.1794341494319207"/>
    <n v="2.4061823636515771"/>
    <n v="2.1838113238375825"/>
    <n v="1.6436910212053337"/>
    <n v="0.80937983087818122"/>
    <n v="0.73437784741480661"/>
    <n v="0.34700322266854083"/>
    <n v="6.4782737194068511"/>
    <n v="20.782153478494795"/>
  </r>
  <r>
    <x v="48"/>
    <n v="6.2871541390873231"/>
    <n v="2.4567187141076738"/>
    <n v="2.2335975950433355"/>
    <n v="1.5853437813410447"/>
    <n v="0.8028324253610416"/>
    <n v="0.78770539133725337"/>
    <n v="0.34897483188824846"/>
    <n v="7.0983670000060712"/>
    <n v="21.600693878171992"/>
  </r>
  <r>
    <x v="49"/>
    <n v="6.551837542240599"/>
    <n v="2.5308930349383965"/>
    <n v="2.5467848121413268"/>
    <n v="1.9388055799069972"/>
    <n v="0.7975887978484133"/>
    <n v="0.76600236107676933"/>
    <n v="0.36474770564590936"/>
    <n v="7.1785225779002841"/>
    <n v="22.675182411698696"/>
  </r>
  <r>
    <x v="50"/>
    <n v="6.2766899115207986"/>
    <n v="2.5186664985377281"/>
    <n v="2.6635917056593934"/>
    <n v="1.7758695496590096"/>
    <n v="0.79326907236028255"/>
    <n v="0.75133981050567222"/>
    <n v="0.38052057940357031"/>
    <n v="7.1691621550562692"/>
    <n v="22.329109282702724"/>
  </r>
  <r>
    <x v="51"/>
    <n v="6.240372886436977"/>
    <n v="2.4371562558666042"/>
    <n v="2.6360426683766902"/>
    <n v="1.5502812354362487"/>
    <n v="0.79123331400786012"/>
    <n v="0.72730025833414924"/>
    <n v="0.36277609642620184"/>
    <n v="7.1956295315293364"/>
    <n v="21.94079224641407"/>
  </r>
  <r>
    <x v="52"/>
    <n v="6.2323708300625755"/>
    <n v="2.3474949889283678"/>
    <n v="2.194875413994692"/>
    <n v="1.1523291796961428"/>
    <n v="0.7732591299091508"/>
    <n v="0.65049186825424288"/>
    <n v="0.33517356735029513"/>
    <n v="7.181272954559657"/>
    <n v="20.867267932755123"/>
  </r>
  <r>
    <x v="53"/>
    <n v="5.9806138256679491"/>
    <n v="2.3474949889283678"/>
    <n v="1.9737379807545787"/>
    <n v="1.0829767668533385"/>
    <n v="0.7597784918351187"/>
    <n v="0.61542094368132749"/>
    <n v="0.34108839500941801"/>
    <n v="6.6164407329345547"/>
    <n v="19.717552125664653"/>
  </r>
  <r>
    <x v="54"/>
    <n v="6.4022606423190966"/>
    <n v="2.2945133311921371"/>
    <n v="2.1752178218435141"/>
    <n v="1.7720114043249886"/>
    <n v="0.76893196559634625"/>
    <n v="0.66000160810317043"/>
    <n v="0.33714517657000276"/>
    <n v="6.4680299512689983"/>
    <n v="20.878111901218254"/>
  </r>
  <r>
    <x v="55"/>
    <n v="6.6312425631865803"/>
    <n v="2.4094427733584221"/>
    <n v="2.114323994273573"/>
    <n v="1.7210238422218023"/>
    <n v="0.78878147739534443"/>
    <n v="0.72210559681637232"/>
    <n v="0.34503161344883326"/>
    <n v="6.9618841988940305"/>
    <n v="21.693836059594961"/>
  </r>
  <r>
    <x v="56"/>
    <n v="6.7765106635218659"/>
    <n v="2.4355260510131815"/>
    <n v="2.3649648917503763"/>
    <n v="2.1734220745089541"/>
    <n v="0.79335313107909766"/>
    <n v="0.72560782986104266"/>
    <n v="0.34503161344883326"/>
    <n v="7.1636962003175562"/>
    <n v="22.77811245550091"/>
  </r>
  <r>
    <x v="57"/>
    <n v="6.7371159244478909"/>
    <n v="2.4477525874138504"/>
    <n v="2.5469881718958711"/>
    <n v="2.3773024415894275"/>
    <n v="0.79042248211840549"/>
    <n v="0.74940544397397124"/>
    <n v="0.35686126876707897"/>
    <n v="7.0927440492050833"/>
    <n v="23.098592369411577"/>
  </r>
  <r>
    <x v="58"/>
    <n v="7.001799327601165"/>
    <n v="2.3996615442378868"/>
    <n v="2.5647619696795645"/>
    <n v="2.0990599832610153"/>
    <n v="0.79135481481086711"/>
    <n v="0.75619045679772601"/>
    <n v="0.3785489701838628"/>
    <n v="6.8706326131928188"/>
    <n v="22.86200967976491"/>
  </r>
  <r>
    <x v="59"/>
    <n v="7.0270365823204308"/>
    <n v="2.4086276709317107"/>
    <n v="2.0741437548321318"/>
    <n v="1.1097027739215799"/>
    <n v="0.77124420026581519"/>
    <n v="0.67221470704839847"/>
    <n v="0.30559942905468085"/>
    <n v="8.4861663865676711"/>
    <n v="22.854735504942418"/>
  </r>
  <r>
    <x v="60"/>
    <n v="9.2344545879822171"/>
    <n v="2.1332005409141614"/>
    <n v="1.8811150735903925"/>
    <n v="0.84404144551575089"/>
    <n v="0.81957661312393659"/>
    <n v="0.69051077182157594"/>
    <n v="0.33874363390522383"/>
    <n v="8.053406901307941"/>
    <n v="23.9950495681612"/>
  </r>
  <r>
    <x v="61"/>
    <n v="9.7414776128037204"/>
    <n v="1.9985491174053434"/>
    <n v="2.1420445708571512"/>
    <n v="2.056871412701299"/>
    <n v="0.84515129200926176"/>
    <n v="0.80480876406470159"/>
    <n v="0.32482266264884474"/>
    <n v="7.6278959538573741"/>
    <n v="25.5416213863477"/>
  </r>
  <r>
    <x v="62"/>
    <n v="9.771252454865385"/>
    <n v="2.1493001676380419"/>
    <n v="2.0921358394965521"/>
    <n v="2.2278183466937889"/>
    <n v="0.84681040414710518"/>
    <n v="0.80460311589033395"/>
    <n v="0.29698072013608662"/>
    <n v="7.8470366797288262"/>
    <n v="26.035937728596121"/>
  </r>
  <r>
    <x v="63"/>
    <n v="9.8137879435249076"/>
    <n v="2.1778404150121937"/>
    <n v="2.1219171888771227"/>
    <n v="2.4317113908984398"/>
    <n v="0.84409855451377669"/>
    <n v="0.83762964648981042"/>
    <n v="0.2505774826148231"/>
    <n v="8.068727725799576"/>
    <n v="26.546290347730647"/>
  </r>
  <r>
    <x v="64"/>
    <n v="9.441177062867494"/>
    <n v="2.1178327154050032"/>
    <n v="2.0868036457770587"/>
    <n v="2.2135248379781571"/>
    <n v="0.8411216348457613"/>
    <n v="0.8476355589511575"/>
    <n v="0.25521780636694941"/>
    <n v="7.9354472117267241"/>
    <n v="25.738760473918308"/>
  </r>
  <r>
    <x v="65"/>
    <n v="10.030718935688469"/>
    <n v="2.0724610400922492"/>
    <n v="2.1646781340398302"/>
    <n v="1.9667378845550794"/>
    <n v="0.84196075390882041"/>
    <n v="0.8371178126467248"/>
    <n v="0.2505774826148231"/>
    <n v="7.7700139930776739"/>
    <n v="25.934266036623669"/>
  </r>
  <r>
    <x v="66"/>
    <n v="9.5296508792793002"/>
    <n v="1.9846448943256285"/>
    <n v="1.8493082544878527"/>
    <n v="1.4567738142546156"/>
    <n v="0.82378594682517714"/>
    <n v="0.75716338008071615"/>
    <n v="0.30394120576427613"/>
    <n v="7.8961485539382545"/>
    <n v="24.601416928955818"/>
  </r>
  <r>
    <x v="67"/>
    <n v="9.2999592405178824"/>
    <n v="2.0688020340186397"/>
    <n v="1.675556131465932"/>
    <n v="0.90785278729977259"/>
    <n v="0.79444075444847428"/>
    <n v="0.71359243835881003"/>
    <n v="0.31786217702065522"/>
    <n v="7.467802854661806"/>
    <n v="23.245868417791975"/>
  </r>
  <r>
    <x v="68"/>
    <n v="10.016256869544232"/>
    <n v="2.0073307319820053"/>
    <n v="1.9915841922266104"/>
    <n v="1.868179702299988"/>
    <n v="0.80245642919659399"/>
    <n v="0.76947350060755781"/>
    <n v="0.32714282452490795"/>
    <n v="7.2086737585417682"/>
    <n v="24.991098008923665"/>
  </r>
  <r>
    <x v="69"/>
    <n v="9.8146386532980969"/>
    <n v="1.9970855149758997"/>
    <n v="2.1924830107755144"/>
    <n v="1.4382824628548418"/>
    <n v="0.82455448829769995"/>
    <n v="0.779882748687037"/>
    <n v="0.32250250077278159"/>
    <n v="7.4864634114110187"/>
    <n v="24.85589279107289"/>
  </r>
  <r>
    <x v="70"/>
    <n v="9.7338212248450056"/>
    <n v="1.7519321080440833"/>
    <n v="2.1906882516999713"/>
    <n v="1.4006836193671983"/>
    <n v="0.82358552801846252"/>
    <n v="0.7539284682407893"/>
    <n v="0.36658557641798195"/>
    <n v="7.4532642561419546"/>
    <n v="24.474489032775445"/>
  </r>
  <r>
    <x v="71"/>
    <n v="9.6708687016289119"/>
    <n v="1.8360892477370949"/>
    <n v="2.0997577785112629"/>
    <n v="1.1670001392572986"/>
    <n v="0.82254599014868868"/>
    <n v="0.77701473216043515"/>
    <n v="0.38514687142648735"/>
    <n v="7.5231205127057281"/>
    <n v="24.281543973575907"/>
  </r>
  <r>
    <x v="72"/>
    <n v="9.9005603403903297"/>
    <n v="1.9685452676017481"/>
    <n v="2.0634150646427813"/>
    <n v="1.4533140872020385"/>
    <n v="0.82083650392904994"/>
    <n v="0.77119993868746339"/>
    <n v="0.44315091832806675"/>
    <n v="7.5643510764123771"/>
    <n v="24.985373197193852"/>
  </r>
  <r>
    <x v="73"/>
    <n v="9.7882666503291933"/>
    <n v="2.0205031538469984"/>
    <n v="2.1472687395248067"/>
    <n v="1.331690470710126"/>
    <n v="0.80394502372066001"/>
    <n v="0.75739874186352252"/>
    <n v="0.42458962331956135"/>
    <n v="7.4566234151975088"/>
    <n v="24.730285818512378"/>
  </r>
  <r>
    <x v="74"/>
    <n v="9.6691672820825314"/>
    <n v="2.0058671295525619"/>
    <n v="2.1398177115742545"/>
    <n v="0.91494003829806747"/>
    <n v="0.80270560580440464"/>
    <n v="0.70583036307285152"/>
    <n v="0.40834849018711911"/>
    <n v="7.1793316015769868"/>
    <n v="23.826008222148779"/>
  </r>
  <r>
    <x v="75"/>
    <n v="10.098775717543704"/>
    <n v="1.9158555801417756"/>
    <n v="2.4481586324853626"/>
    <n v="1.7649526006765608"/>
    <n v="0.83138650681369042"/>
    <n v="0.83420157199828249"/>
    <n v="0.42922994707168771"/>
    <n v="6.9917866112025502"/>
    <n v="25.314347167933612"/>
  </r>
  <r>
    <x v="76"/>
    <n v="9.989884866575327"/>
    <n v="2.0000127198347868"/>
    <n v="2.301645412088245"/>
    <n v="1.6982593735336087"/>
    <n v="0.82351333414722661"/>
    <n v="0.8394609048887397"/>
    <n v="0.44315091832806675"/>
    <n v="7.5913791149433711"/>
    <n v="25.687306644339369"/>
  </r>
  <r>
    <x v="77"/>
    <n v="9.5270987499597286"/>
    <n v="2.0812426546689111"/>
    <n v="2.1630519712059062"/>
    <n v="1.5758950404174266"/>
    <n v="0.82014527454997777"/>
    <n v="0.77147948373493813"/>
    <n v="0.38282670955042414"/>
    <n v="7.6446282515510982"/>
    <n v="24.966368135638412"/>
  </r>
  <r>
    <x v="78"/>
    <n v="9.8750390471946172"/>
    <n v="2.131736938484718"/>
    <n v="2.110846550082472"/>
    <n v="1.9358794044893781"/>
    <n v="0.81908176184983073"/>
    <n v="0.74353257676705786"/>
    <n v="0.38282670955042414"/>
    <n v="7.6204898090282596"/>
    <n v="25.619432797446759"/>
  </r>
  <r>
    <x v="79"/>
    <n v="10.069000875482038"/>
    <n v="2.1493001676380419"/>
    <n v="2.0114812493639693"/>
    <n v="1.596365367797334"/>
    <n v="0.82193746046539784"/>
    <n v="0.69713847929220107"/>
    <n v="0.38050654767436098"/>
    <n v="7.5577801645020157"/>
    <n v="25.283510312215359"/>
  </r>
  <r>
    <x v="80"/>
    <n v="10.154922562574273"/>
    <n v="2.0592886182272556"/>
    <n v="2.0914336766596033"/>
    <n v="0.85562492053316552"/>
    <n v="0.81250861762584647"/>
    <n v="0.65769257523566382"/>
    <n v="0.34338395765735014"/>
    <n v="7.5364356115790088"/>
    <n v="24.511290540092165"/>
  </r>
  <r>
    <x v="81"/>
    <n v="9.8333542683082875"/>
    <n v="2.037334581785601"/>
    <n v="2.0460550530085975"/>
    <n v="0.8589178018198439"/>
    <n v="0.80222018283437802"/>
    <n v="0.62029468406046462"/>
    <n v="0.34106379578128704"/>
    <n v="7.2133693652386093"/>
    <n v="23.752609732837069"/>
  </r>
  <r>
    <x v="82"/>
    <n v="10.502862859809161"/>
    <n v="1.7694953371974076"/>
    <n v="2.2864377996119409"/>
    <n v="1.0795631321180761"/>
    <n v="0.83203571289458056"/>
    <n v="0.73063500755480626"/>
    <n v="0.37818638579829783"/>
    <n v="6.9657873992069277"/>
    <n v="24.545003634191197"/>
  </r>
  <r>
    <x v="83"/>
    <n v="10.232337151934603"/>
    <n v="1.8324302416634857"/>
    <n v="2.1825084404532666"/>
    <n v="1.1787974947892368"/>
    <n v="0.83560392191842758"/>
    <n v="0.77933987041428809"/>
    <n v="0.35730492891372928"/>
    <n v="7.3185242402724855"/>
    <n v="24.716846290359523"/>
  </r>
  <r>
    <x v="84"/>
    <n v="9.9175745358541398"/>
    <n v="1.721928258240488"/>
    <n v="2.1207065366890197"/>
    <n v="1.3224771622521547"/>
    <n v="0.82986854985692005"/>
    <n v="0.76688539207966966"/>
    <n v="0.35498476703766607"/>
    <n v="7.4585473123963526"/>
    <n v="24.492972514406411"/>
  </r>
  <r>
    <x v="85"/>
    <n v="10.560711124386112"/>
    <n v="1.57556801529612"/>
    <n v="2.0300411106810716"/>
    <n v="1.3263994658917688"/>
    <n v="0.81714168625042338"/>
    <n v="0.74412607463985314"/>
    <n v="0.37818638579829783"/>
    <n v="7.3858286941750757"/>
    <n v="24.818002557118724"/>
  </r>
  <r>
    <x v="86"/>
    <n v="10.352287229954456"/>
    <n v="1.4540890136522948"/>
    <n v="2.0143412126113902"/>
    <n v="1.3048345225533613"/>
    <n v="0.80459692360271584"/>
    <n v="0.73136555581701346"/>
    <n v="0.36658557641798195"/>
    <n v="7.4664983571769445"/>
    <n v="24.494598391786159"/>
  </r>
  <r>
    <x v="87"/>
    <n v="10.478192276386638"/>
    <n v="1.4196943565603684"/>
    <n v="1.7275809964312934"/>
    <n v="0.9063138496052221"/>
    <n v="0.7772330219832525"/>
    <n v="0.66101415983245482"/>
    <n v="0.28305974887970758"/>
    <n v="7.3302153713860809"/>
    <n v="23.58330378106502"/>
  </r>
  <r>
    <x v="88"/>
    <n v="10.618559388963064"/>
    <n v="1.4248169650634213"/>
    <n v="1.7206361430093555"/>
    <n v="0.78154756810910997"/>
    <n v="0.75780802177869167"/>
    <n v="0.69634477751368284"/>
    <n v="0.2900202345078971"/>
    <n v="6.8656825641848425"/>
    <n v="23.155415663130064"/>
  </r>
  <r>
    <x v="89"/>
    <n v="10.817625475889624"/>
    <n v="1.4116445431984281"/>
    <n v="1.8545914511302626"/>
    <n v="1.366812178401378"/>
    <n v="0.76562651028149542"/>
    <n v="0.78282415395500715"/>
    <n v="0.32018233889671838"/>
    <n v="6.7729841147965368"/>
    <n v="24.09229076654945"/>
  </r>
  <r>
    <x v="90"/>
    <n v="10.771687148137342"/>
    <n v="1.4204261577750901"/>
    <n v="2.0116729938309823"/>
    <n v="1.605253856109051"/>
    <n v="0.76405279164059892"/>
    <n v="0.75783694499775056"/>
    <n v="0.29234039638396025"/>
    <n v="7.9390353535978164"/>
    <n v="25.562305642472595"/>
  </r>
  <r>
    <x v="91"/>
    <n v="12.672092799872628"/>
    <n v="0.74006990819144935"/>
    <n v="1.7283689131035294"/>
    <n v="1.7664705973139578"/>
    <n v="0.75585123998360582"/>
    <n v="0.70791269133065959"/>
    <n v="0.31547269077359746"/>
    <n v="8.0742837448292697"/>
    <n v="26.760522585398697"/>
  </r>
  <r>
    <x v="92"/>
    <n v="12.757313317607148"/>
    <n v="0.75530992136867159"/>
    <n v="1.7072543777255078"/>
    <n v="1.4656784307893393"/>
    <n v="0.75674878252321964"/>
    <n v="0.69278570949668616"/>
    <n v="0.32165842980837389"/>
    <n v="8.1773484662252862"/>
    <n v="26.634097435544234"/>
  </r>
  <r>
    <x v="93"/>
    <n v="12.52444329821631"/>
    <n v="0.78467482480770956"/>
    <n v="1.7819640714354652"/>
    <n v="1.5126658817965615"/>
    <n v="0.75005333996474077"/>
    <n v="0.68821255293227834"/>
    <n v="0.32372034281996603"/>
    <n v="7.895077243543783"/>
    <n v="26.260811555516817"/>
  </r>
  <r>
    <x v="94"/>
    <n v="10.963718700171315"/>
    <n v="0.78318799425383423"/>
    <n v="1.8342937754362236"/>
    <n v="1.2354651018016327"/>
    <n v="0.74447005804866939"/>
    <n v="0.59845383394577867"/>
    <n v="0.30310121270404466"/>
    <n v="7.4261757755536184"/>
    <n v="23.888866451915121"/>
  </r>
  <r>
    <x v="95"/>
    <n v="11.830787921307422"/>
    <n v="0.79359580813096164"/>
    <n v="1.7293327096680378"/>
    <n v="0.85793013278641284"/>
    <n v="0.74388320331122959"/>
    <n v="0.59345260095705565"/>
    <n v="0.29691547366926824"/>
    <n v="7.3229609557212409"/>
    <n v="24.168858805551629"/>
  </r>
  <r>
    <x v="96"/>
    <n v="12.363911625274538"/>
    <n v="0.77315188801517565"/>
    <n v="1.7998022263952493"/>
    <n v="0.95259898669096699"/>
    <n v="0.75837822096201168"/>
    <n v="0.67979289981430158"/>
    <n v="0.25980103946060967"/>
    <n v="7.2765892588286256"/>
    <n v="24.864026145441478"/>
  </r>
  <r>
    <x v="97"/>
    <n v="12.574981047105386"/>
    <n v="0.79099385466167971"/>
    <n v="1.8924285060843251"/>
    <n v="1.4807200376378535"/>
    <n v="0.75593740834906664"/>
    <n v="0.68216409828979363"/>
    <n v="0.22268660525195116"/>
    <n v="7.7082783633561691"/>
    <n v="26.108189920736223"/>
  </r>
  <r>
    <x v="98"/>
    <n v="12.578944792116294"/>
    <n v="0.767947981076612"/>
    <n v="2.0080588299873967"/>
    <n v="1.5304331218417451"/>
    <n v="0.75695483731019109"/>
    <n v="0.66526759299303828"/>
    <n v="0.25361530042583325"/>
    <n v="7.9616850324366828"/>
    <n v="26.522907488187791"/>
  </r>
  <r>
    <x v="99"/>
    <n v="12.329228856429093"/>
    <n v="0.76646115052273667"/>
    <n v="1.9203710650109072"/>
    <n v="1.4820210862307326"/>
    <n v="0.75338982189196368"/>
    <n v="0.6608336931348695"/>
    <n v="0.27011060451857039"/>
    <n v="8.0610961196197568"/>
    <n v="26.243512397358636"/>
  </r>
  <r>
    <x v="100"/>
    <n v="12.531379851985399"/>
    <n v="0.76943481163048733"/>
    <n v="1.7585837091575485"/>
    <n v="1.213599874678134"/>
    <n v="0.74967789208666147"/>
    <n v="0.67091707576929027"/>
    <n v="0.2804201695765311"/>
    <n v="8.0486289968368752"/>
    <n v="26.022642381720924"/>
  </r>
  <r>
    <x v="101"/>
    <n v="12.008165510545552"/>
    <n v="0.77426701093058214"/>
    <n v="1.5836908316312397"/>
    <n v="1.0464215049631771"/>
    <n v="0.74374966910512719"/>
    <n v="0.60839657572402406"/>
    <n v="0.27011060451857039"/>
    <n v="7.8400430810319355"/>
    <n v="24.874844788450211"/>
  </r>
  <r>
    <x v="102"/>
    <n v="11.668274375860197"/>
    <n v="0.79582605396177464"/>
    <n v="1.5602474982945309"/>
    <n v="0.92932948949355154"/>
    <n v="0.73332436729884343"/>
    <n v="0.60037176072720477"/>
    <n v="0.25773912644901759"/>
    <n v="7.5246125978608838"/>
    <n v="24.069725269946005"/>
  </r>
  <r>
    <x v="103"/>
    <n v="12.460032441789053"/>
    <n v="0.78839190119239788"/>
    <n v="1.8088187770409963"/>
    <n v="0.75271853584049186"/>
    <n v="0.74842309871509038"/>
    <n v="0.72377869700123687"/>
    <n v="0.25361530042583325"/>
    <n v="7.1627660069226033"/>
    <n v="24.698544758927699"/>
  </r>
  <r>
    <x v="104"/>
    <n v="12.698848078696257"/>
    <n v="0.80995094422359015"/>
    <n v="1.9715650275201553"/>
    <n v="1.1541472385257008"/>
    <n v="0.74786139871787827"/>
    <n v="0.68472902164191773"/>
    <n v="0.24742956139105685"/>
    <n v="7.4302093442192811"/>
    <n v="25.744740614935839"/>
  </r>
  <r>
    <x v="105"/>
    <n v="12.063657940698263"/>
    <n v="0.82853632614703188"/>
    <n v="1.9943085148381914"/>
    <n v="1.1689342279573613"/>
    <n v="0.75147859684189733"/>
    <n v="0.66186161150846601"/>
    <n v="0.22268660525195116"/>
    <n v="7.5132382821073787"/>
    <n v="25.204702105350542"/>
  </r>
  <r>
    <x v="106"/>
    <n v="11.814932941263789"/>
    <n v="0.81850021990837341"/>
    <n v="1.8250291112773909"/>
    <n v="1.4013855659662047"/>
    <n v="0.75994825139728739"/>
    <n v="0.65466923176409841"/>
    <n v="0.23505808332150402"/>
    <n v="7.2896533516445166"/>
    <n v="24.799176756543169"/>
  </r>
  <r>
    <x v="107"/>
    <n v="12.323283238912733"/>
    <n v="0.83002315670090732"/>
    <n v="1.8772513496987733"/>
    <n v="1.3848140877298802"/>
    <n v="0.75462588301017353"/>
    <n v="0.64784896389534485"/>
    <n v="0.23711999633309613"/>
    <n v="7.3562404801777603"/>
    <n v="25.411207156458669"/>
  </r>
  <r>
    <x v="108"/>
    <n v="12.368866306538171"/>
    <n v="0.82704949559315655"/>
    <n v="1.6249085947245239"/>
    <n v="1.1314897849392691"/>
    <n v="0.74751378161622106"/>
    <n v="0.59745834957199861"/>
    <n v="0.23505808332150402"/>
    <n v="7.3003196912541153"/>
    <n v="24.83266408755896"/>
  </r>
  <r>
    <x v="109"/>
    <n v="11.373966308800284"/>
    <n v="0.81180948241593431"/>
    <n v="1.6469752374285955"/>
    <n v="0.92490671776992117"/>
    <n v="0.7202366770827151"/>
    <n v="0.54673475366577839"/>
    <n v="0.22474851826354331"/>
    <n v="7.1697332098578057"/>
    <n v="23.41911090528458"/>
  </r>
  <r>
    <x v="110"/>
    <n v="11.907090012767398"/>
    <n v="0.79545434632330581"/>
    <n v="1.8470222249008368"/>
    <n v="0.94036933391707234"/>
    <n v="0.74292411193914365"/>
    <n v="0.65058316504350322"/>
    <n v="0.2391819093446883"/>
    <n v="6.9045575733119628"/>
    <n v="24.027182677547909"/>
  </r>
  <r>
    <x v="111"/>
    <n v="12.384721286581806"/>
    <n v="0.79322410049249281"/>
    <n v="1.8083719464741175"/>
    <n v="0.90840692884052976"/>
    <n v="0.74236267954555102"/>
    <n v="0.6353591430762906"/>
    <n v="0.27217251753016253"/>
    <n v="7.0757500961554323"/>
    <n v="24.620368698696382"/>
  </r>
  <r>
    <x v="112"/>
    <n v="12.076540111983714"/>
    <n v="0.78839190119239788"/>
    <n v="1.7217848552737627"/>
    <n v="0.98709257025444042"/>
    <n v="0.73929380123777177"/>
    <n v="0.64791732967926929"/>
    <n v="0.27011060451857039"/>
    <n v="7.4786995235707368"/>
    <n v="24.709830697710665"/>
  </r>
  <r>
    <x v="113"/>
    <n v="11.955645889151022"/>
    <n v="0.80511874492349533"/>
    <n v="1.8914711197473577"/>
    <n v="1.3491059139433492"/>
    <n v="0.74057321414233168"/>
    <n v="0.66116985452164478"/>
    <n v="0.27835825656493896"/>
    <n v="7.6150253245728567"/>
    <n v="25.296468317566998"/>
  </r>
  <r>
    <x v="114"/>
    <n v="11.734667104792905"/>
    <n v="0.79805629979258763"/>
    <n v="1.8177455845011592"/>
    <n v="1.253685832765379"/>
    <n v="0.74114133662641046"/>
    <n v="0.6518054068450545"/>
    <n v="0.28248208258812324"/>
    <n v="7.6109774447501897"/>
    <n v="24.890561092661809"/>
  </r>
  <r>
    <x v="115"/>
    <n v="11.793132343703798"/>
    <n v="0.79359580813096164"/>
    <n v="1.7165925709649659"/>
    <n v="1.0235780380567903"/>
    <n v="0.72824498299818441"/>
    <n v="0.58081540557944478"/>
    <n v="0.28454399559971538"/>
    <n v="7.5696085851300019"/>
    <n v="24.490111730163861"/>
  </r>
  <r>
    <x v="116"/>
    <n v="12.247972083705482"/>
    <n v="0.77129334982283149"/>
    <n v="1.5865844837580154"/>
    <n v="1.089485222154535"/>
    <n v="0.7110517180525523"/>
    <n v="0.53289218815203288"/>
    <n v="0.27217251753016253"/>
    <n v="7.2084727120778576"/>
    <n v="24.419924275253468"/>
  </r>
  <r>
    <x v="117"/>
    <n v="12.448141206756331"/>
    <n v="0.74861918387623261"/>
    <n v="1.7051423962866141"/>
    <n v="1.5143310665655954"/>
    <n v="0.72658209410696184"/>
    <n v="0.60572166856629817"/>
    <n v="0.2804201695765311"/>
    <n v="7.3628762809211334"/>
    <n v="25.391834066655697"/>
  </r>
  <r>
    <x v="118"/>
    <n v="11.885289415207406"/>
    <n v="0.73337917069901037"/>
    <n v="1.7331392536111969"/>
    <n v="1.6302261524975536"/>
    <n v="0.72398152213320899"/>
    <n v="0.61180309964573321"/>
    <n v="0.29072973463449175"/>
    <n v="7.7277793615940578"/>
    <n v="25.336327710022658"/>
  </r>
  <r>
    <x v="119"/>
    <n v="12.418413119174522"/>
    <n v="0.76869139635354966"/>
    <n v="1.6854931635101889"/>
    <n v="1.4851210282375156"/>
    <n v="0.72158138527041926"/>
    <n v="0.56906025039517849"/>
    <n v="0.29279164764608395"/>
    <n v="7.6595404055503344"/>
    <n v="25.600692396137791"/>
  </r>
  <r>
    <x v="120"/>
    <n v="12.23508991242003"/>
    <n v="0.78802019355392905"/>
    <n v="1.7423484881554039"/>
    <n v="1.1206540391052449"/>
    <n v="0.71174695225586682"/>
    <n v="0.57179256236572218"/>
    <n v="0.27835825656493896"/>
    <n v="7.0382329989675245"/>
    <n v="24.486243403388663"/>
  </r>
  <r>
    <x v="121"/>
    <n v="10.950750691083648"/>
    <n v="1.1298952453404569"/>
    <n v="1.5357309309349534"/>
    <n v="0.91517572992426055"/>
    <n v="0.73891983286968688"/>
    <n v="0.5036789457532066"/>
    <n v="0.32585165034294272"/>
    <n v="7.2325846361248747"/>
    <n v="23.332587662374031"/>
  </r>
  <r>
    <x v="122"/>
    <n v="11.065475691491285"/>
    <n v="1.0877426474706129"/>
    <n v="1.4936046630649196"/>
    <n v="0.91531082850674084"/>
    <n v="0.72786109711553815"/>
    <n v="0.46352592090921302"/>
    <n v="0.33060860874210979"/>
    <n v="7.6084213298657613"/>
    <n v="23.692550787166176"/>
  </r>
  <r>
    <x v="123"/>
    <n v="12.086029390769646"/>
    <n v="1.1011081053317828"/>
    <n v="1.6044755525678327"/>
    <n v="0.9970083112491489"/>
    <n v="0.71831519385434672"/>
    <n v="0.44254015215000259"/>
    <n v="0.31871621274419215"/>
    <n v="7.40186298256965"/>
    <n v="24.670055901236601"/>
  </r>
  <r>
    <x v="124"/>
    <n v="12.943972872078923"/>
    <n v="1.0790036942536938"/>
    <n v="1.767996481253546"/>
    <n v="1.4552266787273771"/>
    <n v="0.72487438669420001"/>
    <n v="0.44558301409088158"/>
    <n v="0.31158077514544158"/>
    <n v="7.212560979658126"/>
    <n v="25.940798881902186"/>
  </r>
  <r>
    <x v="125"/>
    <n v="12.933996785086954"/>
    <n v="1.1036783856897003"/>
    <n v="1.8530503377833467"/>
    <n v="1.3507059137888304"/>
    <n v="0.72226181451622007"/>
    <n v="0.44955666302904856"/>
    <n v="0.30920229594585807"/>
    <n v="7.8219730364529658"/>
    <n v="26.544425232292927"/>
  </r>
  <r>
    <x v="126"/>
    <n v="12.930006350290169"/>
    <n v="1.1499434321322122"/>
    <n v="1.8507014888802291"/>
    <n v="1.4110426483238896"/>
    <n v="0.72027542242852272"/>
    <n v="0.46115692722371376"/>
    <n v="0.30444533754669101"/>
    <n v="8.1880673862861393"/>
    <n v="27.015638993111569"/>
  </r>
  <r>
    <x v="127"/>
    <n v="13.228291351350022"/>
    <n v="1.1406904228437098"/>
    <n v="1.6046140614102209"/>
    <n v="1.5448431366869564"/>
    <n v="0.71608402756236988"/>
    <n v="0.49906910721479941"/>
    <n v="0.27352510795210522"/>
    <n v="7.9825474186499958"/>
    <n v="26.989664633670181"/>
  </r>
  <r>
    <x v="128"/>
    <n v="13.19736548167492"/>
    <n v="1.1638229460649656"/>
    <n v="1.6059349716532063"/>
    <n v="1.5961316758991979"/>
    <n v="0.71630321966453936"/>
    <n v="0.51283009736380736"/>
    <n v="0.28779598314960636"/>
    <n v="8.192046313866177"/>
    <n v="27.272230689336418"/>
  </r>
  <r>
    <x v="129"/>
    <n v="13.538547656800237"/>
    <n v="1.2311642914423995"/>
    <n v="1.6029599322505999"/>
    <n v="1.319230475162555"/>
    <n v="0.69434360135448869"/>
    <n v="0.48851266598284587"/>
    <n v="0.29255294154877343"/>
    <n v="8.1385076488998891"/>
    <n v="27.30581921344179"/>
  </r>
  <r>
    <x v="130"/>
    <n v="12.55490547939216"/>
    <n v="1.2681763285964092"/>
    <n v="1.4652350063996258"/>
    <n v="0.93479913809521265"/>
    <n v="0.69132316907127822"/>
    <n v="0.47376271464921488"/>
    <n v="0.29017446234918987"/>
    <n v="7.6867007012180668"/>
    <n v="25.365076999771155"/>
  </r>
  <r>
    <x v="131"/>
    <n v="12.089022216867235"/>
    <n v="1.1761602917829688"/>
    <n v="1.6879927586420278"/>
    <n v="1.0138525111360428"/>
    <n v="0.69777625432851642"/>
    <n v="0.54709324452254182"/>
    <n v="0.29255294154877343"/>
    <n v="7.2537670611825185"/>
    <n v="24.758217280010626"/>
  </r>
  <r>
    <x v="132"/>
    <n v="12.435192435488537"/>
    <n v="1.1653651142797159"/>
    <n v="1.7849474979594393"/>
    <n v="1.4627560404544673"/>
    <n v="0.71221706026388443"/>
    <n v="0.55753975517274545"/>
    <n v="0.3020668583471075"/>
    <n v="7.9696653509136475"/>
    <n v="26.389750112879543"/>
  </r>
  <r>
    <x v="133"/>
    <n v="12.704546784271683"/>
    <n v="1.2645779360953249"/>
    <n v="1.6435013253822068"/>
    <n v="1.7160670659304591"/>
    <n v="0.72080537893018704"/>
    <n v="0.5600534597370489"/>
    <n v="0.32347317114335922"/>
    <n v="8.149161405289993"/>
    <n v="27.082186526780262"/>
  </r>
  <r>
    <x v="134"/>
    <n v="13.044731350697802"/>
    <n v="1.291308851817665"/>
    <n v="1.7688648809329179"/>
    <n v="1.5716458087786016"/>
    <n v="0.72352144233942994"/>
    <n v="0.56095878258828247"/>
    <n v="0.32109469194377566"/>
    <n v="8.2156469668619483"/>
    <n v="27.497772775960421"/>
  </r>
  <r>
    <x v="135"/>
    <n v="13.284157438505044"/>
    <n v="1.3082727021799194"/>
    <n v="1.8207777775068823"/>
    <n v="1.432034140754185"/>
    <n v="0.73096001993931314"/>
    <n v="0.55546535888429915"/>
    <n v="0.34250100474002743"/>
    <n v="8.2459375089836051"/>
    <n v="27.720105951493277"/>
  </r>
  <r>
    <x v="136"/>
    <n v="12.97689395915242"/>
    <n v="1.3293490011148414"/>
    <n v="1.8023415979255379"/>
    <n v="1.0599575793096159"/>
    <n v="0.71768523458988887"/>
    <n v="0.50831176413073886"/>
    <n v="0.33774404634086036"/>
    <n v="8.3137341628664725"/>
    <n v="27.046017345430371"/>
  </r>
  <r>
    <x v="137"/>
    <n v="12.353388522154397"/>
    <n v="1.3221522161126731"/>
    <n v="1.7006706687836652"/>
    <n v="0.92877263851662539"/>
    <n v="0.70385898051657148"/>
    <n v="0.48350430320738652"/>
    <n v="0.31633773354460865"/>
    <n v="7.9278593794042527"/>
    <n v="25.736544442240181"/>
  </r>
  <r>
    <x v="138"/>
    <n v="12.424218739797372"/>
    <n v="1.2681763285964092"/>
    <n v="1.8213495797174748"/>
    <n v="1.3105232340521173"/>
    <n v="0.73218301884359283"/>
    <n v="0.56026483285186846"/>
    <n v="0.34250100474002743"/>
    <n v="7.610212389546545"/>
    <n v="26.069429128145408"/>
  </r>
  <r>
    <x v="139"/>
    <n v="13.362968525741595"/>
    <n v="1.2805136743144123"/>
    <n v="1.7960891202340639"/>
    <n v="1.5799011132833358"/>
    <n v="0.73376852776299895"/>
    <n v="0.57016500300254991"/>
    <n v="0.35201492153836145"/>
    <n v="8.0125558956740441"/>
    <n v="27.68797678155136"/>
  </r>
  <r>
    <x v="140"/>
    <n v="13.646289396313495"/>
    <n v="1.25789520716474"/>
    <n v="1.730327514952829"/>
    <n v="1.7150740769615087"/>
    <n v="0.73382201761286514"/>
    <n v="0.56378613090278684"/>
    <n v="0.34725796313919449"/>
    <n v="8.0417882042431135"/>
    <n v="28.036240511290536"/>
  </r>
  <r>
    <x v="141"/>
    <n v="12.955944176469284"/>
    <n v="1.2265377867981484"/>
    <n v="1.7853681007269013"/>
    <n v="1.2566521847100438"/>
    <n v="0.73793753828980535"/>
    <n v="0.56721965010876318"/>
    <n v="0.349636442338778"/>
    <n v="8.2005357336433153"/>
    <n v="27.079831613085041"/>
  </r>
  <r>
    <x v="142"/>
    <n v="13.166439611999818"/>
    <n v="1.2291080671560659"/>
    <n v="1.9191433490382543"/>
    <n v="1.0836579480878192"/>
    <n v="0.74209550199979168"/>
    <n v="0.55283634107322044"/>
    <n v="0.32347317114335922"/>
    <n v="8.4150978529318454"/>
    <n v="27.431851843430174"/>
  </r>
  <r>
    <x v="143"/>
    <n v="13.144492220617488"/>
    <n v="1.2784574500280783"/>
    <n v="1.7602229444159494"/>
    <n v="0.87793414808891301"/>
    <n v="0.72406070142367973"/>
    <n v="0.50287630758850732"/>
    <n v="0.32347317114335922"/>
    <n v="8.2601992335023002"/>
    <n v="26.871716176808278"/>
  </r>
  <r>
    <x v="144"/>
    <n v="12.9200302632982"/>
    <n v="1.3391160664749273"/>
    <n v="1.6978635078994506"/>
    <n v="0.79188640617669437"/>
    <n v="0.70838962894138702"/>
    <n v="0.48376515543527487"/>
    <n v="0.30920229594585807"/>
    <n v="8.0100985432746192"/>
    <n v="26.260351867446413"/>
  </r>
  <r>
    <x v="145"/>
    <n v="12.580716033669182"/>
    <n v="1.3545377486224313"/>
    <n v="1.844373230172893"/>
    <n v="1.3380089147440042"/>
    <n v="0.72690671028341303"/>
    <n v="0.564850035346533"/>
    <n v="0.31871621274419215"/>
    <n v="7.8940900833404966"/>
    <n v="26.622198968923147"/>
  </r>
  <r>
    <x v="146"/>
    <n v="12.268797454322009"/>
    <n v="1.3879513932753564"/>
    <n v="2.215621888758919"/>
    <n v="1.6796844023710802"/>
    <n v="0.72198622550712643"/>
    <n v="0.57725190257800796"/>
    <n v="0.33774404634086036"/>
    <n v="8.1107988557444006"/>
    <n v="27.299836168897762"/>
  </r>
  <r>
    <x v="147"/>
    <n v="12.752078709977193"/>
    <n v="1.3792124400584378"/>
    <n v="2.3403802839485146"/>
    <n v="1.6108528183205117"/>
    <n v="0.71891462901969616"/>
    <n v="0.573848195055219"/>
    <n v="0.33774404634086036"/>
    <n v="8.4210373357560258"/>
    <n v="28.13406845847646"/>
  </r>
  <r>
    <x v="148"/>
    <n v="12.051224618110714"/>
    <n v="1.3308911693295919"/>
    <n v="2.2867073823458783"/>
    <n v="1.4495126204400639"/>
    <n v="0.71320138978370629"/>
    <n v="0.5678620504763322"/>
    <n v="0.41147690152794958"/>
    <n v="8.4494594889173946"/>
    <n v="27.260335620931631"/>
  </r>
  <r>
    <x v="149"/>
    <n v="11.417760342769856"/>
    <n v="1.2363048521582343"/>
    <n v="2.3025989151840789"/>
    <n v="1.4449828989815034"/>
    <n v="0.71378658036947185"/>
    <n v="0.56137800938310545"/>
    <n v="0.40671994312878251"/>
    <n v="8.1984338047541083"/>
    <n v="26.281965346729137"/>
  </r>
  <r>
    <x v="150"/>
    <n v="11.313787482987467"/>
    <n v="1.2306502353708162"/>
    <n v="2.007027572122198"/>
    <n v="1.0097122878785347"/>
    <n v="0.6902737214733583"/>
    <n v="0.50761533008739268"/>
    <n v="0.3853136303325308"/>
    <n v="8.3143519403896882"/>
    <n v="25.458732200641983"/>
  </r>
  <r>
    <x v="151"/>
    <n v="11.346519679585626"/>
    <n v="1.2501843660909877"/>
    <n v="1.7751688462045467"/>
    <n v="0.91574594155191058"/>
    <n v="0.68727799917514043"/>
    <n v="0.48161353860634876"/>
    <n v="0.34487948393961093"/>
    <n v="7.5605973337195449"/>
    <n v="24.361987188873719"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</pivotCacheRecords>
</file>

<file path=xl/pivotCache/pivotCacheRecords20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66">
  <r>
    <x v="0"/>
    <n v="8.5562325167381284E-2"/>
    <n v="5.8666119772296688E-2"/>
    <n v="0.1124282551895727"/>
    <n v="6.8399175146097849E-2"/>
    <n v="0.10242518765742471"/>
  </r>
  <r>
    <x v="1"/>
    <n v="0.19167825082755885"/>
    <n v="0.14709506448483137"/>
    <n v="0.20208641665919191"/>
    <n v="9.4957666561433882E-2"/>
    <n v="0.12090581651338114"/>
  </r>
  <r>
    <x v="2"/>
    <n v="0.20893521951260183"/>
    <n v="0.14544844316341143"/>
    <n v="0.38219692636341535"/>
    <n v="0.10451539146725002"/>
    <n v="0.1709710170504149"/>
  </r>
  <r>
    <x v="3"/>
    <n v="0.18902270079168762"/>
    <n v="0.15744643653049339"/>
    <n v="0.32343484696803754"/>
    <n v="0.12181474549316125"/>
    <n v="0.1800276020293235"/>
  </r>
  <r>
    <x v="4"/>
    <n v="0.16120797041960375"/>
    <n v="0.16306302602761075"/>
    <n v="0.27081855464819393"/>
    <n v="0.10379521489902112"/>
    <n v="0.13855299630849785"/>
  </r>
  <r>
    <x v="5"/>
    <n v="0.1581543546067205"/>
    <n v="0.15611559623295035"/>
    <n v="0.31644371528550591"/>
    <n v="9.0328626839451628E-2"/>
    <n v="0.10571020305088986"/>
  </r>
  <r>
    <x v="6"/>
    <n v="0.10807498554332103"/>
    <n v="0.16006695567629278"/>
    <n v="0.36227437985562538"/>
    <n v="0.14742438519777076"/>
    <n v="0.15701525511946771"/>
  </r>
  <r>
    <x v="7"/>
    <n v="0.11196671571631935"/>
    <n v="0.16396791317127801"/>
    <n v="0.20570227849896458"/>
    <n v="0.1767042126257643"/>
    <n v="0.18847365277792302"/>
  </r>
  <r>
    <x v="8"/>
    <n v="0.18961517207882711"/>
    <n v="0.16368030231075603"/>
    <n v="0.3008648057546498"/>
    <n v="0.16578814621062382"/>
    <n v="0.14984266305285732"/>
  </r>
  <r>
    <x v="9"/>
    <n v="0.22076127542470464"/>
    <n v="0.178474686412327"/>
    <n v="0.42320679615045598"/>
    <n v="0.15730370198519589"/>
    <n v="0.16260654356843629"/>
  </r>
  <r>
    <x v="10"/>
    <n v="0.17322997719184829"/>
    <n v="0.18255842329919811"/>
    <n v="0.37102791308720651"/>
    <n v="0.18803310256953057"/>
    <n v="0.18117778912999041"/>
  </r>
  <r>
    <x v="11"/>
    <n v="7.3790659898918004E-2"/>
    <n v="0.14927124626946869"/>
    <n v="0.22546896800085947"/>
    <n v="0.11627425953235071"/>
    <n v="0.12812598945319204"/>
  </r>
  <r>
    <x v="12"/>
    <n v="6.1535817799784003E-2"/>
    <n v="6.5621343345499503E-2"/>
    <n v="0.12139654457141842"/>
    <n v="9.9261844109455488E-2"/>
    <n v="0.12143191259510955"/>
  </r>
  <r>
    <x v="13"/>
    <n v="0.17444918116938271"/>
    <n v="0.17768763317518729"/>
    <n v="0.23084395346282516"/>
    <n v="0.15958209102586909"/>
    <n v="0.19785984167258633"/>
  </r>
  <r>
    <x v="14"/>
    <n v="0.11791287271132968"/>
    <n v="0.17527313648730822"/>
    <n v="0.26689822517050993"/>
    <n v="0.15084016615787577"/>
    <n v="0.21688703132365172"/>
  </r>
  <r>
    <x v="15"/>
    <n v="0.15827156455755334"/>
    <n v="0.17368307983520864"/>
    <n v="0.28426217331361925"/>
    <n v="0.16426511027220844"/>
    <n v="0.2374184935051856"/>
  </r>
  <r>
    <x v="16"/>
    <n v="0.14723619182751571"/>
    <n v="0.18157965394589209"/>
    <n v="0.30942330117659045"/>
    <n v="0.17291577934889371"/>
    <n v="0.22213737047428769"/>
  </r>
  <r>
    <x v="17"/>
    <n v="0.16486540723036655"/>
    <n v="0.19410902997918192"/>
    <n v="0.43788210285871698"/>
    <n v="0.1704086021187747"/>
    <n v="0.22994171907597846"/>
  </r>
  <r>
    <x v="18"/>
    <n v="0.16915022514519223"/>
    <n v="0.17925130800749403"/>
    <n v="0.38816662712505939"/>
    <n v="0.14393234753157932"/>
    <n v="0.16324826323293187"/>
  </r>
  <r>
    <x v="19"/>
    <n v="0.16140504919387996"/>
    <n v="0.17634042279287199"/>
    <n v="0.38986231789267323"/>
    <n v="0.11868413008600212"/>
    <n v="0.12865088762138299"/>
  </r>
  <r>
    <x v="20"/>
    <n v="0.17952797462178791"/>
    <n v="0.18787370415064814"/>
    <n v="0.45321832126554656"/>
    <n v="0.20164170563872982"/>
    <n v="0.20205900872178928"/>
  </r>
  <r>
    <x v="21"/>
    <n v="0.21114508594755577"/>
    <n v="0.19379116977424521"/>
    <n v="0.44147364100407915"/>
    <n v="0.19764021077425642"/>
    <n v="0.17924675042848356"/>
  </r>
  <r>
    <x v="22"/>
    <n v="0.22509523113456967"/>
    <n v="0.19626961850051619"/>
    <n v="0.46185886200713355"/>
    <n v="0.17594653776806973"/>
    <n v="0.12750236717944563"/>
  </r>
  <r>
    <x v="23"/>
    <n v="0.23005792147746015"/>
    <n v="0.2025660753732148"/>
    <n v="0.45772603673948764"/>
    <n v="0.19611892944119277"/>
    <n v="0.14862311051791255"/>
  </r>
  <r>
    <x v="24"/>
    <n v="0.13939750495404563"/>
    <n v="0.19441508805167421"/>
    <n v="0.43897594267117657"/>
    <n v="0.15856971883693755"/>
    <n v="0.16548413383069727"/>
  </r>
  <r>
    <x v="25"/>
    <n v="7.8077847771757247E-2"/>
    <n v="0.15444931714836216"/>
    <n v="0.30585995802071958"/>
    <n v="0.11303430603753356"/>
    <n v="0.12924008336253764"/>
  </r>
  <r>
    <x v="26"/>
    <n v="7.2866788181786962E-2"/>
    <n v="7.0714632479151954E-2"/>
    <n v="0.22895646722182353"/>
    <n v="0.10288566294445574"/>
    <n v="6.410840850090134E-2"/>
  </r>
  <r>
    <x v="27"/>
    <n v="0.16650374809990981"/>
    <n v="0.18064261862376071"/>
    <n v="0.38948526845962006"/>
    <n v="0.15279475898936584"/>
    <n v="0.10212850208077942"/>
  </r>
  <r>
    <x v="28"/>
    <n v="0.19297026271437823"/>
    <n v="0.17847304932347027"/>
    <n v="0.42511418776796234"/>
    <n v="0.16403993291330193"/>
    <n v="0.12816955905060826"/>
  </r>
  <r>
    <x v="29"/>
    <n v="0.20906690415345239"/>
    <n v="0.18552721116497345"/>
    <n v="0.40279003681506026"/>
    <n v="0.16510967312228023"/>
    <n v="0.14616060670011585"/>
  </r>
  <r>
    <x v="30"/>
    <n v="0.18849963748901449"/>
    <n v="0.18272803752174782"/>
    <n v="0.43991494955702443"/>
    <n v="0.14628989088948935"/>
    <n v="9.4668341955120028E-2"/>
  </r>
  <r>
    <x v="31"/>
    <n v="0.29883574605058094"/>
    <n v="0.23109075939335669"/>
    <n v="0.48825400963101762"/>
    <n v="0.21827626079428256"/>
    <n v="0.10550761085887286"/>
  </r>
  <r>
    <x v="32"/>
    <n v="0.20273640606924387"/>
    <n v="0.18831787589210791"/>
    <n v="0.43413211449330891"/>
    <n v="0.13199687521164363"/>
    <n v="9.2850545784619293E-2"/>
  </r>
  <r>
    <x v="33"/>
    <n v="0.19089902804256392"/>
    <n v="0.15406971779870732"/>
    <n v="0.38409872031350623"/>
    <n v="0.10187984908939884"/>
    <n v="0.10153312610499578"/>
  </r>
  <r>
    <x v="34"/>
    <n v="0.26916277250814669"/>
    <n v="0.23992343939351313"/>
    <n v="0.39886294741443551"/>
    <n v="0.21544555805328142"/>
    <n v="0.21079138172780984"/>
  </r>
  <r>
    <x v="35"/>
    <n v="0.24719830997062328"/>
    <n v="0.23985190253394417"/>
    <n v="0.48287122127917309"/>
    <n v="0.18336385055027307"/>
    <n v="0.2318094228127299"/>
  </r>
  <r>
    <x v="36"/>
    <n v="0.22090712083872885"/>
    <n v="0.22612757754406601"/>
    <n v="0.46619474421843476"/>
    <n v="0.17227541376498329"/>
    <n v="0.23474022043391612"/>
  </r>
  <r>
    <x v="37"/>
    <n v="0.1804163051131781"/>
    <n v="0.20102389664325965"/>
    <n v="0.35594311665229461"/>
    <n v="0.19908882544336851"/>
    <n v="0.20987001096612651"/>
  </r>
  <r>
    <x v="38"/>
    <n v="0.12149614396779465"/>
    <n v="0.14969815405450382"/>
    <n v="0.27164282012974961"/>
    <n v="0.20204574927266952"/>
    <n v="0.18233813572947291"/>
  </r>
  <r>
    <x v="39"/>
    <n v="8.851982606684243E-2"/>
    <n v="8.2336161926834003E-2"/>
    <n v="0.12972228773351707"/>
    <n v="0.14366899967607263"/>
    <n v="0.1223202285729711"/>
  </r>
  <r>
    <x v="40"/>
    <n v="0.15231686854474322"/>
    <n v="8.1978068188658174E-2"/>
    <n v="0.13705895516594757"/>
    <n v="0.10535681665555886"/>
    <n v="8.4196355997340461E-2"/>
  </r>
  <r>
    <x v="41"/>
    <n v="0.27651138384291385"/>
    <n v="0.22527507049243201"/>
    <n v="0.27149835221612589"/>
    <n v="0.15686570142401504"/>
    <n v="0.19196704584849825"/>
  </r>
  <r>
    <x v="42"/>
    <n v="0.18264813288118062"/>
    <n v="0.23433285118846597"/>
    <n v="0.42455858534576701"/>
    <n v="0.16031179107399302"/>
    <n v="0.2181542115968069"/>
  </r>
  <r>
    <x v="43"/>
    <n v="0.15285411700348353"/>
    <n v="0.21869801268140718"/>
    <n v="0.41948030311497347"/>
    <n v="0.1643582358163882"/>
    <n v="0.20954569842891532"/>
  </r>
  <r>
    <x v="44"/>
    <n v="0.17784732449421684"/>
    <n v="0.22711379167360563"/>
    <n v="0.44887599180651383"/>
    <n v="0.16972594571035568"/>
    <n v="0.17318432650372576"/>
  </r>
  <r>
    <x v="45"/>
    <n v="0.15971921094416983"/>
    <n v="0.21356164744713468"/>
    <n v="0.42182472365657581"/>
    <n v="0.17433659525877201"/>
    <n v="0.19810814835723972"/>
  </r>
  <r>
    <x v="46"/>
    <n v="0.11519090302297429"/>
    <n v="0.12463990592866248"/>
    <n v="0.305550858640117"/>
    <n v="0.13219367918099756"/>
    <n v="0.12343928816649841"/>
  </r>
  <r>
    <x v="47"/>
    <n v="7.5107850671578005E-2"/>
    <n v="7.4508800234988806E-2"/>
    <n v="0.32074070477387367"/>
    <n v="0.1107792638665762"/>
    <n v="0.10463147070905096"/>
  </r>
  <r>
    <x v="48"/>
    <n v="0.12857750296148171"/>
    <n v="0.20554705243642724"/>
    <n v="0.38751549497179832"/>
    <n v="0.18616661309549673"/>
    <n v="0.2068216213324334"/>
  </r>
  <r>
    <x v="49"/>
    <n v="0.15782959217076675"/>
    <n v="0.22072494546135435"/>
    <n v="0.35598692527617654"/>
    <n v="0.20583544218268091"/>
    <n v="0.24053402336747992"/>
  </r>
  <r>
    <x v="50"/>
    <n v="0.13090034131501915"/>
    <n v="0.21493124077027326"/>
    <n v="0.41496132172326777"/>
    <n v="0.21017411060514138"/>
    <n v="0.22470005552269617"/>
  </r>
  <r>
    <x v="51"/>
    <n v="0.14997165547879107"/>
    <n v="0.20335071910192043"/>
    <n v="0.4090967084187479"/>
    <n v="0.20387677505173615"/>
    <n v="0.19358996063214629"/>
  </r>
  <r>
    <x v="52"/>
    <n v="0.15145273784601543"/>
    <n v="0.20265104066385461"/>
    <n v="0.43873132762389228"/>
    <n v="0.17331718202794677"/>
    <n v="0.17550796188658427"/>
  </r>
  <r>
    <x v="53"/>
    <n v="0.10807575979677807"/>
    <n v="0.10211058376425111"/>
    <n v="0.33106178174597428"/>
    <n v="0.10271850832977403"/>
    <n v="0.14356853418246171"/>
  </r>
  <r>
    <x v="54"/>
    <n v="0.14660752504404598"/>
    <n v="9.6021631783147599E-2"/>
    <n v="0.33105881397305481"/>
    <n v="9.4894728641699497E-2"/>
    <n v="0.12670919260580374"/>
  </r>
  <r>
    <x v="55"/>
    <n v="0.20114143789692185"/>
    <n v="0.20508334163573466"/>
    <n v="0.40308276661721654"/>
    <n v="0.16298181589081645"/>
    <n v="0.18777781465660245"/>
  </r>
  <r>
    <x v="56"/>
    <n v="0.21260896094172316"/>
    <n v="0.21317169111382636"/>
    <n v="0.40774649623365788"/>
    <n v="0.1667264117496661"/>
    <n v="0.16545058916476854"/>
  </r>
  <r>
    <x v="57"/>
    <n v="0.21948549474537432"/>
    <n v="0.19680029935850149"/>
    <n v="0.38149275309861924"/>
    <n v="0.15481198964807841"/>
    <n v="0.17347806572837524"/>
  </r>
  <r>
    <x v="58"/>
    <n v="0.23904561980364941"/>
    <n v="0.10439078972805525"/>
    <n v="0.33802750073086169"/>
    <n v="0.17527229516390458"/>
    <n v="0.16651517629693902"/>
  </r>
  <r>
    <x v="59"/>
    <m/>
    <m/>
    <m/>
    <m/>
    <m/>
  </r>
  <r>
    <x v="60"/>
    <n v="0.28195203739586361"/>
    <n v="0.26148643121795478"/>
    <n v="0.53160161594059163"/>
    <n v="0.15714106133195199"/>
    <n v="0.2069485043347358"/>
  </r>
  <r>
    <x v="61"/>
    <n v="0.12611347327257549"/>
    <n v="0.12395121566679577"/>
    <n v="0.42562435464602005"/>
    <n v="0.11617467359419523"/>
    <n v="0.13574073193203459"/>
  </r>
  <r>
    <x v="62"/>
    <n v="0.12661343574863945"/>
    <n v="0.1039277124343737"/>
    <n v="0.1697962454369687"/>
    <n v="0.11603920637281906"/>
    <n v="0.11092758003869851"/>
  </r>
  <r>
    <x v="63"/>
    <n v="0.14739173633432376"/>
    <n v="0.10888258481933122"/>
    <n v="0.22284236816498931"/>
    <n v="0.14977005923168243"/>
    <n v="0.13071140266123085"/>
  </r>
  <r>
    <x v="64"/>
    <n v="0.19296656237489354"/>
    <n v="0.14235565660752911"/>
    <n v="0.31686893188255733"/>
    <n v="0.16645593165048969"/>
    <n v="0.15419757995269437"/>
  </r>
  <r>
    <x v="65"/>
    <n v="0.15629133254207536"/>
    <n v="0.11841106737736787"/>
    <n v="0.34282325868049796"/>
    <n v="0.18383967110764543"/>
    <n v="0.10959344758747087"/>
  </r>
  <r>
    <x v="66"/>
    <n v="0.12982212617383895"/>
    <n v="0.10660560441121032"/>
    <n v="0.273505166207829"/>
    <n v="0.17051472475843862"/>
    <n v="0.16623799387077559"/>
  </r>
  <r>
    <x v="67"/>
    <n v="0.17866042640489191"/>
    <n v="0.12798133225385203"/>
    <n v="0.2839714652167854"/>
    <n v="0.17966073673284538"/>
    <n v="0.19827979726699638"/>
  </r>
  <r>
    <x v="68"/>
    <n v="7.1880584198613748E-2"/>
    <n v="0.10251732526585046"/>
    <n v="0.17302179626112843"/>
    <n v="0.11814843986328231"/>
    <n v="0.15319557275977344"/>
  </r>
  <r>
    <x v="69"/>
    <n v="0.12740574325759166"/>
    <n v="0.10210008427540772"/>
    <n v="0.20478565261761317"/>
    <n v="0.1000432580605656"/>
    <n v="0.12395090369612365"/>
  </r>
  <r>
    <x v="70"/>
    <n v="0.14456599600762737"/>
    <n v="0.14041648721915267"/>
    <n v="0.31418326962287424"/>
    <n v="0.14016161617530221"/>
    <n v="0.17623119533866352"/>
  </r>
  <r>
    <x v="71"/>
    <n v="0.15704254338460014"/>
    <n v="0.13199272708157522"/>
    <n v="0.30594161778885015"/>
    <n v="0.1468414454818224"/>
    <n v="0.16128919090368746"/>
  </r>
  <r>
    <x v="72"/>
    <n v="0.13474585886504123"/>
    <n v="0.10669522596331324"/>
    <n v="0.24016445338262493"/>
    <n v="0.18121024648380865"/>
    <n v="0.11441712157911278"/>
  </r>
  <r>
    <x v="73"/>
    <n v="0.13073706428685009"/>
    <n v="0.1211511823175217"/>
    <n v="0.27947376115328343"/>
    <n v="0.1707228044783457"/>
    <n v="0.17723370238871999"/>
  </r>
  <r>
    <x v="74"/>
    <n v="0.11743271549851758"/>
    <n v="0.103657823531755"/>
    <n v="0.23795383510486914"/>
    <n v="0.16828878970278807"/>
    <n v="0.20139429701577533"/>
  </r>
  <r>
    <x v="75"/>
    <n v="0.1198046014481803"/>
    <n v="0.10157032048759179"/>
    <n v="0.17103041724289533"/>
    <n v="0.11680579848377821"/>
    <n v="0.14063998697717323"/>
  </r>
  <r>
    <x v="76"/>
    <n v="8.0825456875070034E-2"/>
    <n v="0.10207536298319406"/>
    <n v="0.14911556571569845"/>
    <n v="0.11969768007548569"/>
    <n v="0.10660065408785596"/>
  </r>
  <r>
    <x v="77"/>
    <n v="0.22835092742961116"/>
    <n v="0.25376557870928823"/>
    <n v="0.31465189144921268"/>
    <n v="0.15931374302387963"/>
    <n v="0.15473086789990156"/>
  </r>
  <r>
    <x v="78"/>
    <n v="0.22242258676515866"/>
    <n v="0.30421221585535546"/>
    <n v="0.52465426035244467"/>
    <n v="0.20631508828239989"/>
    <n v="0.13155396001388694"/>
  </r>
  <r>
    <x v="79"/>
    <n v="0.19598994311387391"/>
    <n v="0.30145258902300093"/>
    <n v="0.48653144996402875"/>
    <n v="0.17873552512111579"/>
    <n v="0.15802089087663951"/>
  </r>
  <r>
    <x v="80"/>
    <n v="0.21158888855640753"/>
    <n v="0.26802272584228487"/>
    <n v="0.49002032993443129"/>
    <n v="0.15643192920672674"/>
    <n v="0.18453344673094355"/>
  </r>
  <r>
    <x v="81"/>
    <n v="0.16625615680606617"/>
    <n v="0.27969606103448491"/>
    <n v="0.49878716150190938"/>
    <n v="0.15489270235174463"/>
    <n v="0.18955835696626885"/>
  </r>
  <r>
    <x v="82"/>
    <n v="0.16591483386705796"/>
    <n v="0.13267959779000446"/>
    <n v="0.38652979166411072"/>
    <n v="0.10925604020483465"/>
    <n v="0.16518079862195104"/>
  </r>
  <r>
    <x v="83"/>
    <n v="0.10599704205175546"/>
    <n v="0.1049630857835778"/>
    <n v="0.33597956540792728"/>
    <n v="0.11230415898879689"/>
    <n v="0.1317688003138843"/>
  </r>
  <r>
    <x v="84"/>
    <n v="0.16017257973429702"/>
    <n v="0.13566910557346987"/>
    <n v="0.33535487570690187"/>
    <n v="0.14260768375225319"/>
    <n v="0.12835102223895023"/>
  </r>
  <r>
    <x v="85"/>
    <n v="0.21468876518581856"/>
    <n v="0.17638136001649549"/>
    <n v="0.42319023042985826"/>
    <n v="0.15660140272504502"/>
    <n v="0.10440978318279634"/>
  </r>
  <r>
    <x v="86"/>
    <n v="0.22127421147120521"/>
    <n v="0.26014349547374571"/>
    <n v="0.48354028756330275"/>
    <n v="0.16564936066166833"/>
    <n v="0.13431514331333594"/>
  </r>
  <r>
    <x v="87"/>
    <n v="0.21105162610265468"/>
    <n v="0.2739577210841207"/>
    <n v="0.48716133679232893"/>
    <n v="0.14131688763263134"/>
    <n v="0.17047331348389899"/>
  </r>
  <r>
    <x v="88"/>
    <n v="0.18339264364651534"/>
    <n v="0.24119558003500904"/>
    <n v="0.42949784039370598"/>
    <n v="0.13921425032010229"/>
    <n v="0.19551644361204645"/>
  </r>
  <r>
    <x v="89"/>
    <n v="0.16287708085157296"/>
    <n v="0.123967071242575"/>
    <n v="0.3313701190163712"/>
    <n v="0.10486722455411088"/>
    <n v="0.17925109348584886"/>
  </r>
  <r>
    <x v="90"/>
    <n v="0.1313716667239842"/>
    <n v="0.10150848920739887"/>
    <n v="0.26003241770487157"/>
    <n v="0.10287086550224879"/>
    <n v="0.19112796619213937"/>
  </r>
  <r>
    <x v="91"/>
    <n v="0.1652896968741383"/>
    <n v="0.17457354970023542"/>
    <n v="0.34329441630824603"/>
    <n v="0.18046805992031797"/>
    <n v="0.25842359120323799"/>
  </r>
  <r>
    <x v="92"/>
    <n v="0.21212675135849585"/>
    <n v="0.13986204049661274"/>
    <n v="0.36437657140459484"/>
    <n v="0.20236458745017638"/>
    <n v="0.2192086980454028"/>
  </r>
  <r>
    <x v="93"/>
    <n v="0.21915054478036136"/>
    <n v="0.31726223006928395"/>
    <n v="0.4907265020819403"/>
    <n v="0.19723610090042826"/>
    <n v="0.15347906835152042"/>
  </r>
  <r>
    <x v="94"/>
    <n v="0.17831017361096824"/>
    <n v="0.30050071895568536"/>
    <n v="0.49024721766534379"/>
    <n v="0.18687430703561364"/>
    <n v="0.18787312619317972"/>
  </r>
  <r>
    <x v="95"/>
    <n v="0.15233391654102998"/>
    <n v="0.31037682997411858"/>
    <n v="0.47456092916218318"/>
    <n v="0.18254241560188103"/>
    <n v="0.17257102004460823"/>
  </r>
  <r>
    <x v="96"/>
    <n v="0.18330787895845302"/>
    <n v="0.14609497053365517"/>
    <n v="0.35497972160009122"/>
    <n v="0.14116149428260874"/>
    <n v="0.11191603209940397"/>
  </r>
  <r>
    <x v="97"/>
    <n v="0.1531151579105168"/>
    <n v="5.3609449487980888E-2"/>
    <n v="0.33105843582628297"/>
    <n v="0.12519793272325358"/>
    <n v="0.10691540627962128"/>
  </r>
  <r>
    <x v="98"/>
    <n v="0.18200753972535635"/>
    <n v="0.27766554812877298"/>
    <n v="0.4515081281379501"/>
    <n v="0.1675574653451801"/>
    <n v="0.17738546780300396"/>
  </r>
  <r>
    <x v="99"/>
    <n v="0.19808721549743324"/>
    <n v="0.21164015481476925"/>
    <n v="0.44621886027046787"/>
    <n v="0.17911973872609102"/>
    <n v="0.15058328979198363"/>
  </r>
  <r>
    <x v="100"/>
    <n v="0.19551029092522773"/>
    <n v="0.20021918260490659"/>
    <n v="0.43434517333778283"/>
    <n v="0.16940137084212215"/>
    <n v="0.1890990471526503"/>
  </r>
  <r>
    <x v="101"/>
    <n v="0.21841311393297339"/>
    <n v="0.22825301837270037"/>
    <n v="0.45757086820677445"/>
    <n v="0.20942577655725317"/>
    <n v="0.2034586424161075"/>
  </r>
  <r>
    <x v="102"/>
    <n v="0.20561964285323495"/>
    <n v="0.33496986350434516"/>
    <n v="0.45578087653377386"/>
    <n v="0.18650035524084341"/>
    <n v="0.18996721744405395"/>
  </r>
  <r>
    <x v="103"/>
    <n v="0.12281846553543668"/>
    <n v="0.14037559008890355"/>
    <n v="0.38389265801526279"/>
    <n v="0.14321991396306788"/>
    <n v="0.17511971746732125"/>
  </r>
  <r>
    <x v="104"/>
    <n v="0.10929140992977579"/>
    <n v="0.11458418020386783"/>
    <n v="0.34319781204317024"/>
    <n v="0.12691135452953139"/>
    <n v="0.14969853248561407"/>
  </r>
  <r>
    <x v="105"/>
    <n v="0.11120056490587525"/>
    <n v="0.26186536132449695"/>
    <n v="0.37319041627593119"/>
    <n v="0.14999556753500276"/>
    <n v="0.15583375092461804"/>
  </r>
  <r>
    <x v="106"/>
    <n v="0.20181764920323456"/>
    <n v="0.3340648793790848"/>
    <n v="0.35581633004883695"/>
    <n v="0.17404719154301704"/>
    <n v="0.2055124206232056"/>
  </r>
  <r>
    <x v="107"/>
    <n v="0.17703500995835192"/>
    <n v="0.29344153678310653"/>
    <n v="0.37869671523239262"/>
    <n v="0.17291764500349571"/>
    <n v="0.13466516083929028"/>
  </r>
  <r>
    <x v="108"/>
    <n v="0.14416846185207757"/>
    <n v="0.18583597931250934"/>
    <n v="0.29068920070637894"/>
    <n v="0.15248263013221772"/>
    <n v="0.17427524101446679"/>
  </r>
  <r>
    <x v="109"/>
    <n v="0.13980004761042358"/>
    <n v="6.5622375206317196E-2"/>
    <n v="0.20897035817858234"/>
    <n v="0.13381299973979216"/>
    <n v="0.12005292772524531"/>
  </r>
  <r>
    <x v="110"/>
    <n v="0.15077561663807462"/>
    <n v="5.1764375215037087E-2"/>
    <n v="0.21602893417325611"/>
    <n v="0.10058060361756747"/>
    <n v="9.9635039365333869E-2"/>
  </r>
  <r>
    <x v="111"/>
    <n v="0.11980991506372911"/>
    <n v="4.9295477826709302E-2"/>
    <n v="0.18504329030999089"/>
    <n v="9.0261836814283056E-2"/>
    <n v="0.11712130256685055"/>
  </r>
  <r>
    <x v="112"/>
    <n v="0.10029542368900612"/>
    <n v="4.9352977432241596E-2"/>
    <n v="0.13217421488203679"/>
    <n v="8.4823942562961843E-2"/>
    <n v="0.16903529336748588"/>
  </r>
  <r>
    <x v="113"/>
    <n v="0.12686517878124648"/>
    <n v="5.1696803827625065E-2"/>
    <n v="0.15728250169465022"/>
    <n v="0.17212559552240442"/>
    <n v="0.13996544675991426"/>
  </r>
  <r>
    <x v="114"/>
    <n v="0.15866854878254322"/>
    <n v="5.1189102275579011E-2"/>
    <n v="0.21164277929901656"/>
    <n v="0.15397634578740377"/>
    <n v="0.10455619412239409"/>
  </r>
  <r>
    <x v="115"/>
    <n v="0.12970964215184358"/>
    <n v="5.172648362105433E-2"/>
    <n v="0.2691673154973574"/>
    <n v="0.11309275808087485"/>
    <n v="0.10217008893670672"/>
  </r>
  <r>
    <x v="116"/>
    <n v="0.11576401066869743"/>
    <n v="0.11307966103102292"/>
    <n v="0.31629719435323445"/>
    <n v="0.12001925299107026"/>
    <n v="0.15270427340353271"/>
  </r>
  <r>
    <x v="117"/>
    <n v="7.9198144725509179E-2"/>
    <n v="4.8236968234529422E-2"/>
    <n v="0.23531810980539822"/>
    <n v="8.2962727916229606E-2"/>
    <n v="0.14101612096087274"/>
  </r>
  <r>
    <x v="118"/>
    <n v="0.13327004326780084"/>
    <n v="4.8967394542465043E-2"/>
    <n v="0.26525065340378251"/>
    <n v="8.4957985825664412E-2"/>
    <n v="0.12398297512261217"/>
  </r>
  <r>
    <x v="119"/>
    <n v="0.19412406278017047"/>
    <n v="0.23200668991133036"/>
    <n v="0.37975677211402764"/>
    <n v="0.15715772032426367"/>
    <n v="0.21064485663996974"/>
  </r>
  <r>
    <x v="120"/>
    <n v="0.20429465665745919"/>
    <n v="0.22429817612230438"/>
    <n v="0.36318085914734366"/>
    <n v="0.14810435001930725"/>
    <n v="0.20277027482567295"/>
  </r>
  <r>
    <x v="121"/>
    <n v="0.24560324600234765"/>
    <n v="5.0941334769707733E-2"/>
    <n v="0.22438992149892828"/>
    <n v="0.11680762460848883"/>
    <n v="0.11227626532918604"/>
  </r>
  <r>
    <x v="122"/>
    <n v="0.21495032085715501"/>
    <n v="0.18522548080958126"/>
    <n v="0.29425428835765183"/>
    <n v="0.16985454691497551"/>
    <n v="0.13014697509388368"/>
  </r>
  <r>
    <x v="123"/>
    <n v="0.18132269400100687"/>
    <n v="0.2433493699385991"/>
    <n v="0.34026871551627474"/>
    <n v="0.19480384195043496"/>
    <n v="0.13876960318433251"/>
  </r>
  <r>
    <x v="124"/>
    <n v="8.147943436966347E-2"/>
    <n v="6.9184004275772246E-2"/>
    <n v="0.28789911372334936"/>
    <n v="0.14928626345270093"/>
    <n v="0.11496277621341645"/>
  </r>
  <r>
    <x v="125"/>
    <n v="0.12543901638184213"/>
    <n v="4.7841624928498069E-2"/>
    <n v="0.24490230452572642"/>
    <n v="0.10412023228026827"/>
    <n v="8.8146766573779553E-2"/>
  </r>
  <r>
    <x v="126"/>
    <n v="0.17879458961483624"/>
    <n v="0.26576485945852751"/>
    <n v="0.38849238113597573"/>
    <n v="0.13924359023180422"/>
    <n v="0.175604845062167"/>
  </r>
  <r>
    <x v="127"/>
    <n v="0.23470241289394689"/>
    <n v="0.25768999398689091"/>
    <n v="0.45665372357174477"/>
    <n v="0.16264975470521997"/>
    <n v="0.15440526633757481"/>
  </r>
  <r>
    <x v="128"/>
    <n v="0.1623703160655145"/>
    <n v="0.11317020552414576"/>
    <n v="0.41158840422121956"/>
    <n v="0.18975403381109318"/>
    <n v="9.8654688876799124E-2"/>
  </r>
  <r>
    <x v="129"/>
    <n v="0.24490755567915676"/>
    <n v="0.26869559589132952"/>
    <n v="0.41648641241644463"/>
    <n v="0.17050128961492328"/>
    <n v="0.13196052843704401"/>
  </r>
  <r>
    <x v="130"/>
    <n v="0.22285596381439982"/>
    <n v="0.27531955381049561"/>
    <n v="0.43358948377909001"/>
    <n v="0.17123263909014205"/>
    <n v="0.13902499866718504"/>
  </r>
  <r>
    <x v="131"/>
    <n v="0.15679981190830403"/>
    <n v="5.2743167631053099E-2"/>
    <n v="0.32592139011976801"/>
    <n v="0.12529335309618755"/>
    <n v="0.14244597683886068"/>
  </r>
  <r>
    <x v="132"/>
    <n v="0.13967707596576862"/>
    <n v="4.9522685969370359E-2"/>
    <n v="0.18097386841692059"/>
    <n v="0.10589821643727775"/>
    <n v="9.4375798364830954E-2"/>
  </r>
  <r>
    <x v="133"/>
    <n v="0.17246590968618833"/>
    <n v="0.17044880722873593"/>
    <n v="0.32442835150751925"/>
    <n v="0.19967789837832453"/>
    <n v="0.1502856346564681"/>
  </r>
  <r>
    <x v="134"/>
    <n v="0.1818287069463827"/>
    <n v="0.22416679422139105"/>
    <n v="0.35040899899034017"/>
    <n v="0.16665903052981901"/>
    <n v="0.18993351300033501"/>
  </r>
  <r>
    <x v="135"/>
    <n v="0.16998947428011971"/>
    <n v="0.21393584692453713"/>
    <n v="0.37957856206953555"/>
    <n v="0.20188117192288993"/>
    <n v="0.18962382328123026"/>
  </r>
  <r>
    <x v="136"/>
    <n v="0.133755271752382"/>
    <n v="0.24741073631443578"/>
    <n v="0.4148178414114026"/>
    <n v="0.17315836933478831"/>
    <n v="0.16592654832396864"/>
  </r>
  <r>
    <x v="137"/>
    <n v="0.13005376731741586"/>
    <n v="0.26229049674108867"/>
    <n v="0.39074505506201079"/>
    <n v="0.17512631965461364"/>
    <n v="0.11513249850536965"/>
  </r>
  <r>
    <x v="138"/>
    <n v="0.11262402412793429"/>
    <n v="8.5380598029751384E-2"/>
    <n v="0.33924012147754462"/>
    <n v="0.13076257743499209"/>
    <n v="0.1383789382917702"/>
  </r>
  <r>
    <x v="139"/>
    <n v="9.7562971507288043E-2"/>
    <n v="4.4508620865125713E-2"/>
    <n v="0.29965444734695174"/>
    <n v="0.11274268623347213"/>
    <n v="0.14298103262975961"/>
  </r>
  <r>
    <x v="140"/>
    <n v="0.19492180368887591"/>
    <n v="0.22921324471240603"/>
    <n v="0.43188317772487606"/>
    <n v="0.14319322924434424"/>
    <n v="0.20591164344000309"/>
  </r>
  <r>
    <x v="141"/>
    <n v="0.20596918957781282"/>
    <n v="0.20888776274932297"/>
    <n v="0.39543850105289574"/>
    <n v="0.13678812395231685"/>
    <n v="0.20964588651602248"/>
  </r>
  <r>
    <x v="142"/>
    <n v="0.13687902566282364"/>
    <n v="0.2278630047218512"/>
    <n v="0.38868985423603303"/>
    <n v="0.13872471206871026"/>
    <n v="0.22616509547459102"/>
  </r>
  <r>
    <x v="143"/>
    <n v="0.14274110177128918"/>
    <n v="0.21800238392958374"/>
    <n v="0.3661874688188308"/>
    <n v="0.14360573602904492"/>
    <n v="0.20886606691569556"/>
  </r>
  <r>
    <x v="144"/>
    <n v="0.14420630619237731"/>
    <n v="0.22187730250808316"/>
    <n v="0.32907304033383539"/>
    <n v="0.14393190882506005"/>
    <n v="0.16369166843725327"/>
  </r>
  <r>
    <x v="145"/>
    <n v="0.12524347239617148"/>
    <n v="0.14714073772670794"/>
    <n v="0.2611991102768092"/>
    <n v="0.10864000335367921"/>
    <n v="0.12595175169898251"/>
  </r>
  <r>
    <x v="146"/>
    <n v="4.9178527549618899E-2"/>
    <n v="4.5300429156800458E-2"/>
    <n v="0.17682214541551067"/>
    <n v="9.1283836000476654E-2"/>
    <n v="0.12073226297978799"/>
  </r>
  <r>
    <x v="147"/>
    <n v="9.4972136218446093E-2"/>
    <n v="0.14641077792320165"/>
    <n v="0.30009180563568266"/>
    <n v="0.14641026537550841"/>
    <n v="0.17323315704843806"/>
  </r>
  <r>
    <x v="148"/>
    <n v="0.18424129693175187"/>
    <n v="0.17967748926944299"/>
    <n v="0.34822894112181263"/>
    <n v="0.13185353728275284"/>
    <n v="0.16216397545346667"/>
  </r>
  <r>
    <x v="149"/>
    <n v="0.15995939104519311"/>
    <n v="0.20294367704927591"/>
    <n v="0.33227077348972706"/>
    <n v="0.12459913560981657"/>
    <n v="0.1657936820916365"/>
  </r>
  <r>
    <x v="150"/>
    <n v="9.3298005253406063E-2"/>
    <n v="4.5759902837796886E-2"/>
    <n v="0.16338185829403087"/>
    <n v="0.1418184472516113"/>
    <n v="0.2110690282446043"/>
  </r>
  <r>
    <x v="151"/>
    <n v="0.10616886721750551"/>
    <n v="0.12568831069973743"/>
    <n v="0.25261759324476907"/>
    <n v="0.12159063123706802"/>
    <n v="0.21337952800743887"/>
  </r>
  <r>
    <x v="152"/>
    <n v="0.12383662983201932"/>
    <n v="4.8720675682385986E-2"/>
    <n v="0.23261307015010188"/>
    <n v="7.7271462018146289E-2"/>
    <n v="0.16177418689998382"/>
  </r>
  <r>
    <x v="153"/>
    <n v="6.7565538791577645E-2"/>
    <n v="4.635841811071538E-2"/>
    <n v="0.19382764105890379"/>
    <n v="7.7501408404967359E-2"/>
    <n v="0.14848490445901918"/>
  </r>
  <r>
    <x v="154"/>
    <n v="0.12339553127408222"/>
    <n v="0.24631622233729103"/>
    <n v="0.4018343971537337"/>
    <n v="0.11288385963426668"/>
    <n v="0.19794936591205059"/>
  </r>
  <r>
    <x v="155"/>
    <n v="0.23995572200994988"/>
    <n v="0.2352194626346959"/>
    <n v="0.41860653130078679"/>
    <n v="0.13623038501285717"/>
    <n v="0.18016843599126589"/>
  </r>
  <r>
    <x v="156"/>
    <n v="0.18741922539058348"/>
    <n v="0.24617524988849437"/>
    <n v="0.40166370121806244"/>
    <n v="0.13719039848915107"/>
    <n v="0.15600938749949297"/>
  </r>
  <r>
    <x v="157"/>
    <n v="0.17930804377443468"/>
    <n v="0.15723171026996077"/>
    <n v="0.35277311363135022"/>
    <n v="0.13162893051365923"/>
    <n v="0.14312872882758304"/>
  </r>
  <r>
    <x v="158"/>
    <n v="0.16728664606058324"/>
    <n v="8.7140237531742007E-2"/>
    <n v="0.33142515574667536"/>
    <n v="0.13008939348157494"/>
    <n v="0.13967594224475857"/>
  </r>
  <r>
    <x v="159"/>
    <n v="0.11209033594281247"/>
    <n v="4.1763809399149254E-2"/>
    <n v="0.14373179392287383"/>
    <n v="9.5870978442122237E-2"/>
    <n v="0.14256984904118042"/>
  </r>
  <r>
    <x v="160"/>
    <n v="0.15233573534178793"/>
    <n v="4.359619454754473E-2"/>
    <n v="0.14933936631795353"/>
    <n v="8.3636239367190904E-2"/>
    <n v="0.12327178943480893"/>
  </r>
  <r>
    <x v="161"/>
    <n v="0.20997508049269387"/>
    <n v="5.3303313494095561E-2"/>
    <n v="0.22252021269372413"/>
    <n v="0.15425681754270681"/>
    <n v="0.12818802882165098"/>
  </r>
  <r>
    <x v="162"/>
    <n v="0.19580395544997439"/>
    <n v="0.2965047372465186"/>
    <n v="0.44214996193836986"/>
    <n v="0.17276211549889098"/>
    <n v="0.1371011488477808"/>
  </r>
  <r>
    <x v="163"/>
    <n v="0.20363327205377593"/>
    <n v="0.25909490513725952"/>
    <n v="0.48709841377393281"/>
    <n v="0.17336188072619682"/>
    <n v="0.1623789044247381"/>
  </r>
  <r>
    <x v="164"/>
    <n v="0.17473825857834402"/>
    <n v="0.19490782684035377"/>
    <n v="0.38343786461182644"/>
    <n v="0.16625935842925713"/>
    <n v="0.15070720672840315"/>
  </r>
  <r>
    <x v="165"/>
    <n v="0.18915132577226504"/>
    <n v="0.26684853343896148"/>
    <n v="0.4292310192339045"/>
    <n v="0.15378212152509893"/>
    <n v="0.15282576497139563"/>
  </r>
  <r>
    <x v="166"/>
    <n v="0.14403210348862766"/>
    <n v="5.0101955600603772E-2"/>
    <n v="0.2592211621561103"/>
    <n v="0.12155440632722027"/>
    <n v="0.13601578644537834"/>
  </r>
  <r>
    <x v="167"/>
    <n v="0.12365743507916355"/>
    <n v="3.9431895219512403E-2"/>
    <n v="0.24073885772557899"/>
    <n v="8.7318607137597939E-2"/>
    <n v="0.13262816172716427"/>
  </r>
  <r>
    <x v="168"/>
    <n v="0.13662208941513007"/>
    <n v="0.21372955445352385"/>
    <n v="0.46007164800869238"/>
    <n v="0.17005359041052018"/>
    <n v="0.19158133443964606"/>
  </r>
  <r>
    <x v="169"/>
    <n v="0.20398960514299061"/>
    <n v="0.21306092252557737"/>
    <n v="0.47954084617309045"/>
    <n v="0.19541178110252383"/>
    <n v="0.14348048406025074"/>
  </r>
  <r>
    <x v="170"/>
    <n v="0.26017651288014976"/>
    <n v="0.2222746832751209"/>
    <n v="0.46891040515839372"/>
    <n v="0.19958973285109494"/>
    <n v="0.18892960336528886"/>
  </r>
  <r>
    <x v="171"/>
    <n v="0.18126671842101527"/>
    <n v="0.22106750781754392"/>
    <n v="0.40008118292828598"/>
    <n v="0.18953321400060424"/>
    <n v="0.16852224804805602"/>
  </r>
  <r>
    <x v="172"/>
    <n v="0.19767691643071281"/>
    <n v="0.2738896565227979"/>
    <n v="0.39453767222526204"/>
    <n v="0.20437049215016967"/>
    <n v="0.171951767748492"/>
  </r>
  <r>
    <x v="173"/>
    <n v="0.16285345825700664"/>
    <n v="5.5097175005916078E-2"/>
    <n v="0.28199473576626638"/>
    <n v="0.14336377943474626"/>
    <n v="0.14801247834568657"/>
  </r>
  <r>
    <x v="174"/>
    <n v="0"/>
    <n v="3.9759888473905755E-2"/>
    <n v="0.20009181820401895"/>
    <n v="9.9118105298823048E-2"/>
    <n v="0.11428440362807293"/>
  </r>
  <r>
    <x v="175"/>
    <n v="0.26142307761235972"/>
    <n v="0.22359579276853672"/>
    <n v="0.34569653742035966"/>
    <n v="0.16752955009795559"/>
    <n v="0.17811185821797046"/>
  </r>
  <r>
    <x v="176"/>
    <n v="0.22373251346486925"/>
    <n v="0.27313898750216936"/>
    <n v="0.43237390883307886"/>
    <n v="0.18580543944695913"/>
    <n v="0.19662151179961379"/>
  </r>
  <r>
    <x v="177"/>
    <n v="0.13643506280972262"/>
    <n v="0.24363352734490168"/>
    <n v="0.40394661413775201"/>
    <n v="0.20616372462847327"/>
    <n v="0.17510245461385371"/>
  </r>
  <r>
    <x v="178"/>
    <n v="0.17539603275477272"/>
    <n v="0.24617741745883862"/>
    <n v="0.3516482335366401"/>
    <n v="0.23031562340652709"/>
    <n v="0.18069013953798163"/>
  </r>
  <r>
    <x v="179"/>
    <n v="0.11045716715489001"/>
    <n v="0.27435735908755915"/>
    <n v="0.38596275424443638"/>
    <n v="0.22949401497633737"/>
    <n v="0.21196940186457616"/>
  </r>
  <r>
    <x v="180"/>
    <n v="0.13810430968365797"/>
    <n v="0.13764713818791977"/>
    <n v="0.27537307231490193"/>
    <n v="0.14844725415844234"/>
    <n v="0.17951409630026835"/>
  </r>
  <r>
    <x v="181"/>
    <n v="4.2643383316973552E-2"/>
    <n v="4.451857314230321E-2"/>
    <n v="0.15985084443863465"/>
    <n v="0.12554255377139556"/>
    <n v="0.14915173329489237"/>
  </r>
  <r>
    <x v="182"/>
    <n v="7.8808644813868262E-2"/>
    <n v="0.16094635070133961"/>
    <n v="0.26135557958667077"/>
    <n v="0.1697829928834016"/>
    <n v="0.15964906938358958"/>
  </r>
  <r>
    <x v="183"/>
    <n v="0.15429426731576387"/>
    <n v="0.17730400549827785"/>
    <n v="0.27451302348913931"/>
    <n v="0.16431894908020234"/>
    <n v="0.16075897188256857"/>
  </r>
  <r>
    <x v="184"/>
    <n v="0.17412005951335388"/>
    <n v="0.13781002216839741"/>
    <n v="0.28645567856892806"/>
    <n v="0.17669169496069151"/>
    <n v="0.16045468476398253"/>
  </r>
  <r>
    <x v="185"/>
    <n v="0.14932668113193906"/>
    <n v="0.14299029723892848"/>
    <n v="0.27851301213079754"/>
    <n v="0.16534271151856139"/>
    <n v="0.16306250993236898"/>
  </r>
  <r>
    <x v="186"/>
    <n v="0.15301528679329851"/>
    <n v="0.15848599072818564"/>
    <n v="0.28215937581685319"/>
    <n v="0.16986550347546714"/>
    <n v="0.16538927501813538"/>
  </r>
  <r>
    <x v="187"/>
    <n v="0.13658368776035068"/>
    <n v="5.3102666569707586E-2"/>
    <n v="0.18385553013689551"/>
    <n v="0.12617688129266"/>
    <n v="0.14074210532014717"/>
  </r>
  <r>
    <x v="188"/>
    <n v="0.14018475099909744"/>
    <n v="3.2830697715994311E-2"/>
    <n v="0.14109399218077809"/>
    <n v="9.3609211146654367E-2"/>
    <n v="0.12311843971187976"/>
  </r>
  <r>
    <x v="189"/>
    <n v="0.21834034174297948"/>
    <n v="0.16195991169576152"/>
    <n v="0.30624495441146699"/>
    <n v="0.17244376803535652"/>
    <n v="0.13969655014862931"/>
  </r>
  <r>
    <x v="190"/>
    <n v="0.21547206372489811"/>
    <n v="0.16532914973055629"/>
    <n v="0.30465035002820989"/>
    <n v="0.17829810171603"/>
    <n v="0.15218158751440861"/>
  </r>
  <r>
    <x v="191"/>
    <n v="0.20679636219786396"/>
    <n v="0.18717330870752372"/>
    <n v="0.36174748431715875"/>
    <n v="0.15205945500718709"/>
    <n v="0.16823448248889189"/>
  </r>
  <r>
    <x v="192"/>
    <n v="0.22242824214020623"/>
    <n v="0.1858267281230514"/>
    <n v="0.41987372534696099"/>
    <n v="0.1414682439244129"/>
    <n v="0.16934137716492095"/>
  </r>
  <r>
    <x v="193"/>
    <n v="0.15399265026305431"/>
    <n v="0.18284559384158749"/>
    <n v="0.40022536943910336"/>
    <n v="0.15093406447157415"/>
    <n v="0.18179224443334763"/>
  </r>
  <r>
    <x v="194"/>
    <n v="0.13131489838991486"/>
    <n v="9.1806299361777755E-2"/>
    <n v="0.25383572750089617"/>
    <n v="0.10401267149330069"/>
    <n v="0.13141017504582747"/>
  </r>
  <r>
    <x v="195"/>
    <n v="0.12584325572889257"/>
    <n v="5.1332233968765593E-2"/>
    <n v="0.23336126904012641"/>
    <n v="7.3137838843466113E-2"/>
    <n v="0.10712688074909743"/>
  </r>
  <r>
    <x v="196"/>
    <n v="0.2024389565035816"/>
    <n v="0.17401240859878006"/>
    <n v="0.36497948149155379"/>
    <n v="0.1403554661870956"/>
    <n v="0.15094167065160835"/>
  </r>
  <r>
    <x v="197"/>
    <n v="0.1932336400390729"/>
    <n v="0.20066513437646"/>
    <n v="0.37615020812276867"/>
    <n v="0.12408856867260376"/>
    <n v="0.15375026384090151"/>
  </r>
  <r>
    <x v="198"/>
    <n v="0.15637054909998202"/>
    <n v="0.22568620861315958"/>
    <n v="0.39124318893110738"/>
    <n v="0.15021735089727981"/>
    <n v="0.14668346248140041"/>
  </r>
  <r>
    <x v="199"/>
    <n v="0.16093400745743663"/>
    <n v="0.2341501635439277"/>
    <n v="0.39395319245753191"/>
    <n v="0.16272968133563334"/>
    <n v="0.17102721916168923"/>
  </r>
  <r>
    <x v="200"/>
    <n v="0.15709476368705078"/>
    <n v="0.22295460461140437"/>
    <n v="0.41505164317467574"/>
    <n v="0.14174148287192867"/>
    <n v="0.16716064929236149"/>
  </r>
  <r>
    <x v="201"/>
    <n v="7.5648249666091461E-2"/>
    <n v="0.13259710781128478"/>
    <n v="0.27311967283450922"/>
    <n v="0.11012360149356991"/>
    <n v="0.15087025603783702"/>
  </r>
  <r>
    <x v="202"/>
    <n v="7.6260819241464564E-2"/>
    <n v="8.9883639224526982E-2"/>
    <n v="0.22708817342674248"/>
    <n v="9.3444697994744835E-2"/>
    <n v="0.1269866079608617"/>
  </r>
  <r>
    <x v="203"/>
    <n v="9.7539085126334246E-2"/>
    <n v="0.20441640381637727"/>
    <n v="0.36585224764109753"/>
    <n v="0.14781511814536752"/>
    <n v="0.17051611372468922"/>
  </r>
  <r>
    <x v="204"/>
    <n v="0.15741082594012007"/>
    <n v="0.21068165884181067"/>
    <n v="0.43152346658828961"/>
    <n v="0.16356840512407347"/>
    <n v="0.17669455018438743"/>
  </r>
  <r>
    <x v="205"/>
    <n v="0.20520189968987085"/>
    <n v="0.22893508302993074"/>
    <n v="0.44229203461603295"/>
    <n v="0.1715689382026174"/>
    <n v="0.18982465371866022"/>
  </r>
  <r>
    <x v="206"/>
    <n v="0.18352325261653835"/>
    <n v="0.22790031515343273"/>
    <n v="0.44523393915136261"/>
    <n v="0.18449855477101373"/>
    <n v="0.1781305436937351"/>
  </r>
  <r>
    <x v="207"/>
    <n v="0.18630895103667158"/>
    <n v="0.22821053043269551"/>
    <n v="0.37777670354860365"/>
    <n v="0.19414397953955223"/>
    <n v="0.16658229243113176"/>
  </r>
  <r>
    <x v="208"/>
    <n v="0.14033414157482874"/>
    <n v="0.19994231144102895"/>
    <n v="0.23609546783269525"/>
    <n v="0.12322991668807028"/>
    <n v="0.11856595645014548"/>
  </r>
  <r>
    <x v="209"/>
    <n v="0.10954035542633127"/>
    <n v="7.7412516443778043E-2"/>
    <n v="0.21579245340039119"/>
    <n v="7.4432891104255799E-2"/>
    <n v="0.11717240065266904"/>
  </r>
  <r>
    <x v="210"/>
    <n v="0.16193392690274871"/>
    <n v="0.20404233484234979"/>
    <n v="0.3854053457987896"/>
    <n v="0.14177852514755032"/>
    <n v="0.15138314222962421"/>
  </r>
  <r>
    <x v="211"/>
    <n v="0.16281718047576296"/>
    <n v="0.12658498948635385"/>
    <n v="0.39179973233233006"/>
    <n v="0.15296114505094732"/>
    <n v="0.14808910864025374"/>
  </r>
  <r>
    <x v="212"/>
    <n v="0.14260354651172297"/>
    <n v="0.14279845791887513"/>
    <n v="0.38906965955298478"/>
    <n v="0.16168172164499059"/>
    <n v="0.15694651352781888"/>
  </r>
  <r>
    <x v="213"/>
    <n v="0.25600163760586703"/>
    <n v="0.25520492061521105"/>
    <n v="0.41976665485336317"/>
    <n v="0.18140448590809286"/>
    <n v="0.19350670022275984"/>
  </r>
  <r>
    <x v="214"/>
    <n v="0.25531781045944119"/>
    <n v="0.22508543973782072"/>
    <n v="0.41649737690893274"/>
    <n v="0.16647958713268304"/>
    <n v="0.17936254333953708"/>
  </r>
  <r>
    <x v="215"/>
    <n v="0.20193230394564782"/>
    <n v="0.17029754687540211"/>
    <n v="0.32026116094054435"/>
    <n v="0.11474520569091491"/>
    <n v="0.15558454508739758"/>
  </r>
  <r>
    <x v="216"/>
    <n v="0.16435220742223361"/>
    <n v="4.1503476222342739E-2"/>
    <n v="0.2560023331663035"/>
    <n v="9.5023688929934083E-2"/>
    <n v="0.13662918079220268"/>
  </r>
  <r>
    <x v="217"/>
    <n v="0.15426128076255191"/>
    <n v="0.20775466571271559"/>
    <n v="0.40074562587870183"/>
    <n v="0.14916533249358388"/>
    <n v="0.1801133537585064"/>
  </r>
  <r>
    <x v="218"/>
    <n v="0.16561851018094245"/>
    <n v="0.20058440497189403"/>
    <n v="0.4022491501403489"/>
    <n v="0.16259923597250114"/>
    <n v="0.18093655158961716"/>
  </r>
  <r>
    <x v="219"/>
    <n v="0.1430730611076062"/>
    <n v="0.20731811768761974"/>
    <n v="0.40924804793513997"/>
    <n v="0.14876801527196348"/>
    <n v="0.18467793237803973"/>
  </r>
  <r>
    <x v="220"/>
    <n v="0.23021582333142149"/>
    <n v="0.20904579448649932"/>
    <n v="0.29309418228799633"/>
    <n v="0.15425762547957758"/>
    <n v="0.15672501741384867"/>
  </r>
  <r>
    <x v="221"/>
    <n v="0.12111443728315494"/>
    <n v="0.12636015404278259"/>
    <n v="0.36575730288880276"/>
    <n v="0.14813758379648159"/>
    <n v="0.13514658147736136"/>
  </r>
  <r>
    <x v="222"/>
    <n v="5.8184148068311889E-2"/>
    <n v="4.297070822286065E-2"/>
    <n v="0.14734465327109317"/>
    <n v="0.13468743188819299"/>
    <n v="0.14166610445849701"/>
  </r>
  <r>
    <x v="223"/>
    <n v="7.0068913280625478E-2"/>
    <n v="4.362727534115364E-2"/>
    <n v="0.12989947584951855"/>
    <n v="0.12253443141206784"/>
    <n v="0.11129062800262678"/>
  </r>
  <r>
    <x v="224"/>
    <n v="0.22956541404414341"/>
    <n v="0.11576182541168094"/>
    <n v="0.33742545187584472"/>
    <n v="0.14146849642698289"/>
    <n v="0.12615983879535059"/>
  </r>
  <r>
    <x v="225"/>
    <n v="0.21092127144323711"/>
    <n v="0.1467901862944799"/>
    <n v="0.31758346056582609"/>
    <n v="0.13118193544139922"/>
    <n v="0.14522087780372461"/>
  </r>
  <r>
    <x v="226"/>
    <n v="0.20940649095264388"/>
    <n v="7.9213992293554095E-2"/>
    <n v="0.30482802360388628"/>
    <n v="9.6626700807021335E-2"/>
    <n v="0.15036855578254854"/>
  </r>
  <r>
    <x v="227"/>
    <n v="8.7003209992732353E-2"/>
    <n v="4.0177238794472332E-2"/>
    <n v="0.24701212603196301"/>
    <n v="8.4982609865105002E-2"/>
    <n v="0.12806655176227272"/>
  </r>
  <r>
    <x v="228"/>
    <n v="0.10690761189441653"/>
    <n v="9.3006232175648421E-2"/>
    <n v="0.27076037935598452"/>
    <n v="9.718798509123476E-2"/>
    <n v="0.14551529448277525"/>
  </r>
  <r>
    <x v="229"/>
    <n v="5.7097933510856569E-2"/>
    <n v="4.6371543109628495E-2"/>
    <n v="0.15683027457848533"/>
    <n v="0.1019963767650711"/>
    <n v="0.12702168168990524"/>
  </r>
  <r>
    <x v="230"/>
    <n v="5.9482229786690599E-2"/>
    <n v="4.5056746469360726E-2"/>
    <n v="0.17563149969885772"/>
    <n v="0.10047945358154498"/>
    <n v="0.10393714881857462"/>
  </r>
  <r>
    <x v="231"/>
    <n v="0.10980215912715474"/>
    <n v="0.15213008961167815"/>
    <n v="0.28431412678624396"/>
    <n v="0.13131310348934425"/>
    <n v="0.13719083514755662"/>
  </r>
  <r>
    <x v="232"/>
    <n v="0.18368202808908907"/>
    <n v="0.19897380241610829"/>
    <n v="0.36335342819399297"/>
    <n v="0.14999970131808124"/>
    <n v="0.12947549983158171"/>
  </r>
  <r>
    <x v="233"/>
    <n v="0.14164231578764822"/>
    <n v="0.2244757164749055"/>
    <n v="0.35968698436607638"/>
    <n v="0.15074511826245426"/>
    <n v="0.16041252124258099"/>
  </r>
  <r>
    <x v="234"/>
    <n v="0.10808653173086791"/>
    <n v="0.17707763267594986"/>
    <n v="0.33118954385607585"/>
    <n v="0.15189946802668972"/>
    <n v="0.15785418403708995"/>
  </r>
  <r>
    <x v="235"/>
    <n v="0.13003448394942202"/>
    <n v="0.18431764575804888"/>
    <n v="0.34914836895346074"/>
    <n v="0.1521336574464415"/>
    <n v="0.153922481284717"/>
  </r>
  <r>
    <x v="236"/>
    <n v="0.14734006656434409"/>
    <n v="0.12322602578464183"/>
    <n v="0.25233370261403093"/>
    <n v="0.12805981264320215"/>
    <n v="0.14501058202847492"/>
  </r>
  <r>
    <x v="237"/>
    <n v="0.16511917215055297"/>
    <n v="9.710272419181272E-2"/>
    <n v="0.23401169829606494"/>
    <n v="0.12531438322048785"/>
    <n v="0.11428882938914595"/>
  </r>
  <r>
    <x v="238"/>
    <n v="0.19706663500956986"/>
    <n v="0.25132616165988991"/>
    <n v="0.4318627510939444"/>
    <n v="0.17578319831864408"/>
    <n v="0.17397757080972878"/>
  </r>
  <r>
    <x v="239"/>
    <n v="0.26952747844773683"/>
    <n v="0.27119963570012789"/>
    <n v="0.47005839544039596"/>
    <n v="0.19242366607025937"/>
    <n v="0.20231403065460657"/>
  </r>
  <r>
    <x v="240"/>
    <n v="0.22536478504221394"/>
    <n v="0.28803233810366374"/>
    <n v="0.4730492262263265"/>
    <n v="0.20756614836329162"/>
    <n v="0.1967955762606132"/>
  </r>
  <r>
    <x v="241"/>
    <n v="0.14976822107883148"/>
    <n v="0.25085838904183683"/>
    <n v="0.47382814063581064"/>
    <n v="0.2075847047632115"/>
    <n v="0.18930727545263468"/>
  </r>
  <r>
    <x v="242"/>
    <n v="0.10916239557580215"/>
    <n v="0.25995043723266598"/>
    <n v="0.45322433218313912"/>
    <n v="0.20776215856433078"/>
    <n v="0.18701175092560579"/>
  </r>
  <r>
    <x v="243"/>
    <n v="7.456552121201511E-2"/>
    <n v="0.20063743176267471"/>
    <n v="0.28329465754654526"/>
    <n v="0.16421083027946989"/>
    <n v="0.14363264995226535"/>
  </r>
  <r>
    <x v="244"/>
    <n v="7.9797133388544064E-2"/>
    <n v="0.1130214196892198"/>
    <n v="0.24677601167576702"/>
    <n v="0.13499904187412465"/>
    <n v="0.12820790497117909"/>
  </r>
  <r>
    <x v="245"/>
    <n v="0.12311737783943827"/>
    <n v="0.17589326066906757"/>
    <n v="0.38376083216781109"/>
    <n v="0.20055271369389818"/>
    <n v="0.14262945464911592"/>
  </r>
  <r>
    <x v="246"/>
    <n v="0.13612196901333837"/>
    <n v="0.1765785306842462"/>
    <n v="0.3603194609912202"/>
    <n v="0.18187404093628357"/>
    <n v="0.21151025488475617"/>
  </r>
  <r>
    <x v="247"/>
    <n v="8.956608101473397E-2"/>
    <n v="0.20201500633285926"/>
    <n v="0.33297551791912239"/>
    <n v="0.16601005600592811"/>
    <n v="0.18689884382966701"/>
  </r>
  <r>
    <x v="248"/>
    <n v="0.10249320928360617"/>
    <n v="0.19770161439680123"/>
    <n v="0.30084964794272151"/>
    <n v="0.18240522865666914"/>
    <n v="0.12247163373562403"/>
  </r>
  <r>
    <x v="249"/>
    <n v="0.10095133542079537"/>
    <n v="0.20108162022394768"/>
    <n v="0.30525868366483822"/>
    <n v="0.1733097427295652"/>
    <n v="0.12276912725967194"/>
  </r>
  <r>
    <x v="250"/>
    <n v="0.12607233024016123"/>
    <n v="0.21223062316593241"/>
    <n v="0.28985243896939206"/>
    <n v="0.12654709658895616"/>
    <n v="0.1019843162375875"/>
  </r>
  <r>
    <x v="251"/>
    <n v="0.14128204885079124"/>
    <n v="0.16330359381472645"/>
    <n v="0.29886733150160139"/>
    <n v="9.6160400784565614E-2"/>
    <n v="0.11652780411111997"/>
  </r>
  <r>
    <x v="252"/>
    <n v="0.27157636709955552"/>
    <n v="0.21343801876225421"/>
    <n v="0.43052357866941421"/>
    <n v="0.1546734452485457"/>
    <n v="0.19283086981390038"/>
  </r>
  <r>
    <x v="253"/>
    <n v="0.18771387595638347"/>
    <n v="0.21499392069421108"/>
    <n v="0.33102694249771136"/>
    <n v="0.17685527953356953"/>
    <n v="9.8569603665440139E-2"/>
  </r>
  <r>
    <x v="254"/>
    <n v="9.4781259475509305E-2"/>
    <n v="0.18228406471962216"/>
    <n v="0.31872414849323755"/>
    <n v="0.16462105882145053"/>
    <n v="0.10048278829203566"/>
  </r>
  <r>
    <x v="255"/>
    <n v="0.12805174713620016"/>
    <n v="0.20181722668907612"/>
    <n v="0.36403595592391375"/>
    <n v="0.16037983285743346"/>
    <n v="0.15731141582771241"/>
  </r>
  <r>
    <x v="256"/>
    <n v="0.1625017380874211"/>
    <n v="0.19742649966173076"/>
    <n v="0.34974133546204339"/>
    <n v="0.16554645024677817"/>
    <n v="0.14116313740675007"/>
  </r>
  <r>
    <x v="257"/>
    <n v="9.761918067594931E-2"/>
    <n v="0.17132990193504713"/>
    <n v="0.30038879266365798"/>
    <n v="0.11590279189418178"/>
    <n v="0.11480827571747494"/>
  </r>
  <r>
    <x v="258"/>
    <n v="0.12716559954968548"/>
    <n v="3.2779443355240682E-2"/>
    <n v="0.1694187582623137"/>
    <n v="9.6853251450423491E-2"/>
    <n v="0.12012318102604312"/>
  </r>
  <r>
    <x v="259"/>
    <n v="0.25058514818175937"/>
    <n v="0.20291094104098978"/>
    <n v="0.41785231308152954"/>
    <n v="0.17392179058991497"/>
    <n v="0.21340454153914812"/>
  </r>
  <r>
    <x v="260"/>
    <n v="0.18985124756226718"/>
    <n v="0.21148599085460607"/>
    <n v="0.30678981126327554"/>
    <n v="0.17742932296755087"/>
    <n v="0.2082424678471779"/>
  </r>
  <r>
    <x v="261"/>
    <n v="0.23179961536346805"/>
    <n v="0.17731274855765192"/>
    <n v="0.34627884025964362"/>
    <n v="0.18144209206623793"/>
    <n v="0.21223038326021779"/>
  </r>
  <r>
    <x v="262"/>
    <n v="0.24106353102325323"/>
    <n v="0.20673229586944586"/>
    <n v="0.44961086175712967"/>
    <n v="0.17093977343833339"/>
    <n v="0.21120328997770976"/>
  </r>
  <r>
    <x v="263"/>
    <n v="0.18736726992870636"/>
    <n v="0.19131409247213693"/>
    <n v="0.44966747159850051"/>
    <n v="0.14312493058945108"/>
    <n v="0.19210043395662957"/>
  </r>
  <r>
    <x v="264"/>
    <n v="7.0917424009550187E-2"/>
    <n v="0.11924704993107704"/>
    <n v="0.31227331183004792"/>
    <n v="0.11292340146042697"/>
    <n v="0.12697591015894336"/>
  </r>
  <r>
    <x v="265"/>
    <n v="0.13557571635717694"/>
    <n v="5.8483317587192885E-2"/>
    <n v="0.27356165717263997"/>
    <n v="0.10408228682505268"/>
    <n v="0.11683542365505643"/>
  </r>
  <r>
    <x v="266"/>
    <n v="0.23001570344749672"/>
    <n v="0.20285389209197818"/>
    <n v="0.45902462746696227"/>
    <n v="0.15056661878767319"/>
    <n v="0.18405781295949539"/>
  </r>
  <r>
    <x v="267"/>
    <n v="0.24674360825166644"/>
    <n v="0.19106823734836709"/>
    <n v="0.46545077738717378"/>
    <n v="0.14707045296848525"/>
    <n v="0.17598317767969296"/>
  </r>
  <r>
    <x v="268"/>
    <n v="0.2587970823721143"/>
    <n v="0.19699512268049213"/>
    <n v="0.48431862318874558"/>
    <n v="0.15401057123836731"/>
    <n v="0.19589563006117272"/>
  </r>
  <r>
    <x v="269"/>
    <n v="0.11790477987270585"/>
    <n v="0.17849662510363079"/>
    <n v="0.44879597196251786"/>
    <n v="0.16234732515465575"/>
    <n v="0.19736526214019406"/>
  </r>
  <r>
    <x v="270"/>
    <n v="0.15611402023867843"/>
    <n v="0.16350886786742549"/>
    <n v="0.3696349355293142"/>
    <n v="0.15426733005331281"/>
    <n v="0.19907823331902452"/>
  </r>
  <r>
    <x v="271"/>
    <n v="9.9763906750859985E-2"/>
    <n v="6.1722902076375895E-2"/>
    <n v="0.15144110822478907"/>
    <n v="0.11578394996737182"/>
    <n v="0.16818279905670749"/>
  </r>
  <r>
    <x v="272"/>
    <n v="0.10926929991879794"/>
    <n v="3.3317145313100323E-2"/>
    <n v="0.12448045891198836"/>
    <n v="0.10451906267620983"/>
    <n v="0.11148396114521682"/>
  </r>
  <r>
    <x v="273"/>
    <n v="0.27333819835633855"/>
    <n v="0.1702344022509179"/>
    <n v="0.20866891707166718"/>
    <n v="0.13592138849061952"/>
    <n v="0.18853626183581376"/>
  </r>
  <r>
    <x v="274"/>
    <n v="0.14510438260240485"/>
    <n v="0.14822705563216168"/>
    <n v="0.28540950730522191"/>
    <n v="0.1661851943262139"/>
    <n v="0.14854827237722146"/>
  </r>
  <r>
    <x v="275"/>
    <n v="0.15319182890506672"/>
    <n v="0.1643318405472278"/>
    <n v="0.27775732270273745"/>
    <n v="0.14305773862194038"/>
    <n v="0.14844743519649345"/>
  </r>
  <r>
    <x v="276"/>
    <n v="0.17098463475893264"/>
    <n v="0.17171241211619007"/>
    <n v="0.28961467904412835"/>
    <n v="0.1487793681777341"/>
    <n v="0.15768052209073566"/>
  </r>
  <r>
    <x v="277"/>
    <n v="0.17108768150056675"/>
    <n v="0.15623812617038935"/>
    <n v="0.31306069142505866"/>
    <n v="0.12907890291302415"/>
    <n v="0.17592608345261301"/>
  </r>
  <r>
    <x v="278"/>
    <n v="0.1151117479965876"/>
    <n v="0.17224909519230192"/>
    <n v="0.26590089984425863"/>
    <n v="0.11242048711717886"/>
    <n v="0.15523174181906393"/>
  </r>
  <r>
    <x v="279"/>
    <n v="7.3633730393857205E-2"/>
    <n v="8.018761387308361E-2"/>
    <n v="0.23723441872299253"/>
    <n v="0.10177392629578784"/>
    <n v="0.12486880692399324"/>
  </r>
  <r>
    <x v="280"/>
    <n v="0.14070189762826707"/>
    <n v="0.18692051218320371"/>
    <n v="0.43366570177054009"/>
    <n v="0.14199076501122429"/>
    <n v="0.1833021025825855"/>
  </r>
  <r>
    <x v="281"/>
    <n v="9.8296034208735172E-2"/>
    <n v="0.17493555385653639"/>
    <n v="0.33917990339865833"/>
    <n v="0.12970185671861603"/>
    <n v="0.17634254855141002"/>
  </r>
  <r>
    <x v="282"/>
    <n v="9.3680867036131044E-2"/>
    <n v="0.16308000754519694"/>
    <n v="0.32117670353422029"/>
    <n v="0.15701850277345983"/>
    <n v="0.17615226224779565"/>
  </r>
  <r>
    <x v="283"/>
    <n v="9.2151207272037461E-2"/>
    <n v="0.15224332469948426"/>
    <n v="0.2411918712316187"/>
    <n v="0.15748186249036811"/>
    <n v="0.18744435417570712"/>
  </r>
  <r>
    <x v="284"/>
    <n v="9.0437780476371327E-2"/>
    <n v="0.13995909457809211"/>
    <n v="0.18595848773043164"/>
    <n v="0.15703804498173432"/>
    <n v="0.17761112971072407"/>
  </r>
  <r>
    <x v="285"/>
    <n v="0.12443170308779218"/>
    <n v="8.3539658524574484E-2"/>
    <n v="0.13864469858351983"/>
    <n v="0.12903510742840898"/>
    <n v="0.10282635913839383"/>
  </r>
  <r>
    <x v="286"/>
    <n v="0.14597253891308459"/>
    <n v="2.3082698019241635E-2"/>
    <n v="0.16149674150930726"/>
    <n v="0.10645838305895654"/>
    <n v="8.9797111851900854E-2"/>
  </r>
  <r>
    <x v="287"/>
    <n v="0.23830730019259336"/>
    <n v="0.19910379116270233"/>
    <n v="0.37951386570012696"/>
    <n v="0.16699059244508618"/>
    <n v="0.1261146637431273"/>
  </r>
  <r>
    <x v="288"/>
    <n v="0.14087698947963009"/>
    <n v="0.20299949859525573"/>
    <n v="0.40589895976440116"/>
    <n v="0.16167654412490973"/>
    <n v="0.17767168944301259"/>
  </r>
  <r>
    <x v="289"/>
    <n v="0.14983716854544635"/>
    <n v="0.17623199270214826"/>
    <n v="0.35049125032422634"/>
    <n v="0.14062335776077595"/>
    <n v="0.14962059297732846"/>
  </r>
  <r>
    <x v="290"/>
    <n v="0.21614651434843088"/>
    <n v="0.18140161868111748"/>
    <n v="0.38273606342792765"/>
    <n v="0.16464142966613041"/>
    <n v="0.17270725091825112"/>
  </r>
  <r>
    <x v="291"/>
    <n v="0.1698997280772844"/>
    <n v="0.17311384424859444"/>
    <n v="0.30232433358465133"/>
    <n v="0.16616651622918957"/>
    <n v="0.16485064963773519"/>
  </r>
  <r>
    <x v="292"/>
    <n v="0.10855256375137656"/>
    <n v="0.17045381143093966"/>
    <n v="0.27018466951056286"/>
    <n v="0.12131402645672514"/>
    <n v="0.12247554833887626"/>
  </r>
  <r>
    <x v="293"/>
    <n v="0.10644085195381577"/>
    <n v="0.18724169795539006"/>
    <n v="0.29048366240489032"/>
    <n v="9.2703141121295296E-2"/>
    <n v="0.11665052958914948"/>
  </r>
  <r>
    <x v="294"/>
    <n v="0.24682434592529057"/>
    <n v="0.1949726658903746"/>
    <n v="0.42587909491331272"/>
    <n v="0.16401286849570174"/>
    <n v="0.17961061476612514"/>
  </r>
  <r>
    <x v="295"/>
    <n v="0.19114591358829219"/>
    <n v="0.18870119542883915"/>
    <n v="0.42985164056206476"/>
    <n v="0.15875133419309304"/>
    <n v="0.17336615718897827"/>
  </r>
  <r>
    <x v="296"/>
    <n v="0.18276582155292942"/>
    <n v="0.18163229958369348"/>
    <n v="0.45205558835477927"/>
    <n v="0.14701812665699593"/>
    <n v="0.16297483522115305"/>
  </r>
  <r>
    <x v="297"/>
    <n v="0.14161584098439584"/>
    <n v="0.16277002736514329"/>
    <n v="0.37753721763288828"/>
    <n v="0.1635929104280886"/>
    <n v="0.14175464159575155"/>
  </r>
  <r>
    <x v="298"/>
    <n v="0.15264239512007599"/>
    <n v="0.14920763366685849"/>
    <n v="0.27488135000219738"/>
    <n v="0.1461944923718273"/>
    <n v="0.15182885664528789"/>
  </r>
  <r>
    <x v="299"/>
    <n v="0.11091249050301002"/>
    <n v="5.8650162987399099E-2"/>
    <n v="0.144754718567427"/>
    <n v="0.10199500749740753"/>
    <n v="0.12997350484552281"/>
  </r>
  <r>
    <x v="300"/>
    <n v="9.9018573231498555E-2"/>
    <n v="0.11996755240937255"/>
    <n v="0.17112367020918537"/>
    <n v="9.3017578742111848E-2"/>
    <n v="0.1403055497654028"/>
  </r>
  <r>
    <x v="301"/>
    <n v="0.25720119594082363"/>
    <n v="0.21348330652776357"/>
    <n v="0.42992740147586822"/>
    <n v="0.17477780178654079"/>
    <n v="0.16888851299566277"/>
  </r>
  <r>
    <x v="302"/>
    <n v="0.22876265710860361"/>
    <n v="0.21920467983703662"/>
    <n v="0.4850804933917518"/>
    <n v="0.18241099542988404"/>
    <n v="0.16734017929357706"/>
  </r>
  <r>
    <x v="303"/>
    <n v="0.20720640314013566"/>
    <n v="0.22069375853928519"/>
    <n v="0.46609063549998631"/>
    <n v="0.18631138345062895"/>
    <n v="0.16512529565774584"/>
  </r>
  <r>
    <x v="304"/>
    <n v="0.22874330061430689"/>
    <n v="0.2218637489481948"/>
    <n v="0.40137776261224023"/>
    <n v="0.16004458801133242"/>
    <n v="0.14442639727895534"/>
  </r>
  <r>
    <x v="305"/>
    <n v="0.12697087355949296"/>
    <n v="0.12002164421372509"/>
    <n v="0.20241915906956198"/>
    <n v="0.13154674182794654"/>
    <n v="9.4009651321047188E-2"/>
  </r>
  <r>
    <x v="306"/>
    <n v="8.2683819158129293E-2"/>
    <n v="7.0582257054419853E-2"/>
    <n v="0.13644424000757402"/>
    <n v="0.10586782117031079"/>
    <n v="8.3558447750003095E-2"/>
  </r>
  <r>
    <x v="307"/>
    <n v="0.1102419883283771"/>
    <n v="6.7486196661978706E-2"/>
    <n v="0.17351118730111068"/>
    <n v="8.1018306869119761E-2"/>
    <n v="7.239399285952873E-2"/>
  </r>
  <r>
    <x v="308"/>
    <n v="0.14683605186756638"/>
    <n v="0.14291289147881439"/>
    <n v="0.31748774286198206"/>
    <n v="0.12329863851684897"/>
    <n v="0.10002471853969454"/>
  </r>
  <r>
    <x v="309"/>
    <n v="0.18220879739345089"/>
    <n v="0.15860041570380742"/>
    <n v="0.38525479924427763"/>
    <n v="0.14375631431026936"/>
    <n v="0.1223002581681016"/>
  </r>
  <r>
    <x v="310"/>
    <n v="0.22209025673333446"/>
    <n v="0.1650226698620231"/>
    <n v="0.39689089449782139"/>
    <n v="0.19620185183274572"/>
    <n v="0.20182770856613128"/>
  </r>
  <r>
    <x v="311"/>
    <n v="0.13433895513657448"/>
    <n v="0.16346290570829311"/>
    <n v="0.36515742673986246"/>
    <n v="0.18741544139045552"/>
    <n v="0.15518570431616319"/>
  </r>
  <r>
    <x v="312"/>
    <n v="0.19996209308048754"/>
    <n v="0.17857445265438185"/>
    <n v="0.41094112565357566"/>
    <n v="0.14949277909623779"/>
    <n v="0.1325672750597448"/>
  </r>
  <r>
    <x v="313"/>
    <n v="0.13328872879787629"/>
    <n v="0.15082163104235385"/>
    <n v="0.32918730527986168"/>
    <n v="9.4079715485029983E-2"/>
    <n v="0.12296628506209724"/>
  </r>
  <r>
    <x v="314"/>
    <n v="0.13251242763048837"/>
    <n v="0.1328364160381279"/>
    <n v="0.31320328106255979"/>
    <n v="8.0967263845279955E-2"/>
    <n v="9.0659735185055199E-2"/>
  </r>
  <r>
    <x v="315"/>
    <n v="0.10859780658613924"/>
    <n v="0.15810135459718722"/>
    <n v="0.32540618780047509"/>
    <n v="0.17132767786873235"/>
    <n v="0.19306109699117446"/>
  </r>
  <r>
    <x v="316"/>
    <n v="0.11701733002380039"/>
    <n v="0.19672958970586091"/>
    <n v="0.32071992461618815"/>
    <n v="0.14494985607309405"/>
    <n v="0.1849223314951125"/>
  </r>
  <r>
    <x v="317"/>
    <n v="0.2166099652847179"/>
    <n v="0.20611697684071084"/>
    <n v="0.38775079264519491"/>
    <n v="0.159898169928197"/>
    <n v="0.20685806815221142"/>
  </r>
  <r>
    <x v="318"/>
    <n v="0.18732665049474012"/>
    <n v="0.2226225976913542"/>
    <n v="0.38863285727021241"/>
    <n v="0.20663792940388898"/>
    <n v="0.19062878679176132"/>
  </r>
  <r>
    <x v="319"/>
    <n v="0.18947278617766963"/>
    <n v="0.21869651355423253"/>
    <n v="0.33314019702480052"/>
    <n v="0.16556107070780371"/>
    <n v="0.21537880758475481"/>
  </r>
  <r>
    <x v="320"/>
    <n v="0.17270246626427524"/>
    <n v="0.20762534270685859"/>
    <n v="0.30865708111220869"/>
    <n v="0.12751697532242257"/>
    <n v="0.17120572849165658"/>
  </r>
  <r>
    <x v="321"/>
    <n v="0.16798484589131307"/>
    <n v="0.19646951461856149"/>
    <n v="0.30234021208101369"/>
    <n v="0.10062355982981083"/>
    <n v="0.13086232834704165"/>
  </r>
  <r>
    <x v="322"/>
    <n v="0.22745637572373553"/>
    <n v="0.2185174071745834"/>
    <n v="0.38520916675005007"/>
    <n v="0.16645153226933065"/>
    <n v="0.22939743064052792"/>
  </r>
  <r>
    <x v="323"/>
    <n v="0.2386641132561996"/>
    <n v="0.21461698110474753"/>
    <n v="0.38827308845415276"/>
    <n v="0.21980455172623445"/>
    <n v="0.26932481732246627"/>
  </r>
  <r>
    <x v="324"/>
    <n v="0.16486327890207417"/>
    <n v="0.21703447660816091"/>
    <n v="0.45279928297705674"/>
    <n v="0.19003474023718503"/>
    <n v="0.27853419847056066"/>
  </r>
  <r>
    <x v="325"/>
    <n v="0.14428111696737844"/>
    <n v="0.2097420358772708"/>
    <n v="0.43999722760572829"/>
    <n v="0.20300626320760493"/>
    <n v="0.27331056348763311"/>
  </r>
  <r>
    <x v="326"/>
    <n v="0.13610195696278499"/>
    <n v="0.19539543264465625"/>
    <n v="0.39413314347727957"/>
    <n v="0.17652130862554888"/>
    <n v="0.14300382060743183"/>
  </r>
  <r>
    <x v="327"/>
    <n v="0.10437123760734913"/>
    <n v="0.13644359172913087"/>
    <n v="0.19888171328095153"/>
    <n v="0.11716955549864022"/>
    <n v="9.4032583546226026E-2"/>
  </r>
  <r>
    <x v="328"/>
    <n v="0.1363581181676678"/>
    <n v="0.10761051292484999"/>
    <n v="0.27517988988980013"/>
    <n v="0.11358875598344596"/>
    <n v="0.10741183927431372"/>
  </r>
  <r>
    <x v="329"/>
    <n v="0.18006877189318587"/>
    <n v="0.16710331842411952"/>
    <n v="0.43690364673357546"/>
    <n v="0.19822435465624563"/>
    <n v="0.18792013308008187"/>
  </r>
  <r>
    <x v="330"/>
    <n v="0.12543517895506076"/>
    <n v="0.16103844533773295"/>
    <n v="0.4309883989544504"/>
    <n v="0.1699943906047833"/>
    <n v="0.14372507749255206"/>
  </r>
  <r>
    <x v="331"/>
    <n v="0.16496567257632808"/>
    <n v="0.14223387164341925"/>
    <n v="0.32994176650692542"/>
    <n v="0.16109401858185943"/>
    <n v="0.1098813317385218"/>
  </r>
  <r>
    <x v="332"/>
    <n v="0.12710086309923121"/>
    <n v="0.16094294293427705"/>
    <n v="0.24763125061661251"/>
    <n v="0.1426383756517218"/>
    <n v="0.13244119546034469"/>
  </r>
  <r>
    <x v="333"/>
    <n v="0.18962621445765182"/>
    <n v="0.16765688130506409"/>
    <n v="0.29846132695838568"/>
    <n v="0.14395877816510796"/>
    <n v="0.21046588478903117"/>
  </r>
  <r>
    <x v="334"/>
    <n v="0.15024249534822673"/>
    <n v="0.14493094692355707"/>
    <n v="0.32487267421681321"/>
    <n v="0.1166532878480223"/>
    <n v="0.12084351586388785"/>
  </r>
  <r>
    <x v="335"/>
    <n v="0.16756078077598299"/>
    <n v="0.19756490107583047"/>
    <n v="0.43251907565924325"/>
    <n v="0.10528829203880442"/>
    <n v="0.15041211674088931"/>
  </r>
  <r>
    <x v="336"/>
    <n v="0.26001882925827841"/>
    <n v="0.2651365421383724"/>
    <n v="0.53480857163842421"/>
    <n v="0.20046533960254054"/>
    <n v="0.18651215721907791"/>
  </r>
  <r>
    <x v="337"/>
    <n v="0.25139378067837009"/>
    <n v="0.29571561230456866"/>
    <n v="0.54366743769677073"/>
    <n v="0.19756075268283635"/>
    <n v="0.23621227950114712"/>
  </r>
  <r>
    <x v="338"/>
    <n v="0.22883910351939604"/>
    <n v="0.29788030887435374"/>
    <n v="0.54045364831605758"/>
    <n v="0.19269543197901351"/>
    <n v="0.27428546610107229"/>
  </r>
  <r>
    <x v="339"/>
    <n v="0.1730180566610382"/>
    <n v="0.29465938033779943"/>
    <n v="0.48347617278280275"/>
    <n v="0.22209356554640636"/>
    <n v="0.22592477142071454"/>
  </r>
  <r>
    <x v="340"/>
    <n v="0.1324984949075855"/>
    <n v="0.27568401882107224"/>
    <n v="0.28377588804742176"/>
    <n v="0.22152942653413388"/>
    <n v="0.23002812453626015"/>
  </r>
  <r>
    <x v="341"/>
    <n v="9.1029946920973714E-2"/>
    <n v="0.20236920169277256"/>
    <n v="0.19584344694933931"/>
    <n v="0.12743358668325541"/>
    <n v="0.22651857738119369"/>
  </r>
  <r>
    <x v="342"/>
    <n v="5.3193664164177097E-2"/>
    <n v="7.7579640737002062E-2"/>
    <n v="0.13957466166613311"/>
    <n v="0.11204085864780838"/>
    <n v="0.16597648114730892"/>
  </r>
  <r>
    <x v="343"/>
    <n v="0.13918587414102743"/>
    <n v="0.18353915762828577"/>
    <n v="0.27815706382190092"/>
    <n v="0.18940096501846559"/>
    <n v="0.20578559712944883"/>
  </r>
  <r>
    <x v="344"/>
    <n v="0.12810786558108408"/>
    <n v="0.21910691281933231"/>
    <n v="0.40384148287252858"/>
    <n v="0.17590465357463961"/>
    <n v="0.26638244961915714"/>
  </r>
  <r>
    <x v="345"/>
    <n v="0.21278680510178857"/>
    <n v="0.22870367933648833"/>
    <n v="0.50184957066641078"/>
    <n v="0.16465974758513535"/>
    <n v="0.19474685600797484"/>
  </r>
  <r>
    <x v="346"/>
    <n v="0.23981804424851089"/>
    <n v="0.21201301562657779"/>
    <n v="0.47218542933539298"/>
    <n v="0.21236172887624508"/>
    <n v="0.13688044485895437"/>
  </r>
  <r>
    <x v="347"/>
    <n v="0.16231324706687456"/>
    <n v="0.18793435294840927"/>
    <n v="0.40345971060526886"/>
    <n v="0.18873031912418997"/>
    <n v="0.10422682169460255"/>
  </r>
  <r>
    <x v="348"/>
    <n v="9.1167798286133472E-2"/>
    <n v="7.1369967663755959E-2"/>
    <n v="0.16984475184154371"/>
    <n v="0.11742069120128759"/>
    <n v="9.1871403093473344E-2"/>
  </r>
  <r>
    <x v="349"/>
    <n v="0.11641345725478544"/>
    <n v="7.0266637470545651E-2"/>
    <n v="0.13726447177194806"/>
    <n v="9.6967460377473932E-2"/>
    <n v="9.1901664004557002E-2"/>
  </r>
  <r>
    <x v="350"/>
    <n v="0.19302825249558267"/>
    <n v="0.21911914275461311"/>
    <n v="0.44752529421801013"/>
    <n v="0.18420551257534301"/>
    <n v="0.15609316841519227"/>
  </r>
  <r>
    <x v="351"/>
    <n v="0.28738053850597994"/>
    <n v="0.16092504263698246"/>
    <n v="0.41405056090794073"/>
    <n v="0.19676124202472658"/>
    <n v="0.21614113940498583"/>
  </r>
  <r>
    <x v="352"/>
    <n v="0.17454968860423001"/>
    <n v="0.16603490017234465"/>
    <n v="0.45545695227818134"/>
    <n v="0.18885294510878931"/>
    <n v="0.16114282905269445"/>
  </r>
  <r>
    <x v="353"/>
    <n v="0.13672666416011989"/>
    <n v="0.10022319706498085"/>
    <n v="0.33075900296972427"/>
    <n v="0.17488143980686557"/>
    <n v="9.9541633621440237E-2"/>
  </r>
  <r>
    <x v="354"/>
    <n v="0.19610243522788195"/>
    <n v="7.7356753737616385E-2"/>
    <n v="0.24078982256646819"/>
    <n v="0.11707803598002556"/>
    <n v="8.6903862815970484E-2"/>
  </r>
  <r>
    <x v="355"/>
    <n v="0.1390318577949369"/>
    <n v="6.8349055358576757E-2"/>
    <n v="0.23363897272397829"/>
    <n v="7.8269375974051161E-2"/>
    <n v="7.8566697793595611E-2"/>
  </r>
  <r>
    <x v="356"/>
    <n v="0.14791316773465848"/>
    <n v="6.7721684563562659E-2"/>
    <n v="0.20166314950746739"/>
    <n v="7.6558957159514648E-2"/>
    <n v="7.4152761777652496E-2"/>
  </r>
  <r>
    <x v="357"/>
    <n v="0.10164103811378856"/>
    <n v="6.8753631931333201E-2"/>
    <n v="0.1992381237161186"/>
    <n v="8.2778881331701526E-2"/>
    <n v="0.10494745851314864"/>
  </r>
  <r>
    <x v="358"/>
    <n v="0.13119331741875023"/>
    <n v="6.8897727696972486E-2"/>
    <n v="0.18378637836898268"/>
    <n v="7.4557201339937679E-2"/>
    <n v="8.1016270167508439E-2"/>
  </r>
  <r>
    <x v="359"/>
    <n v="0.12726105751383768"/>
    <n v="6.9851889431979425E-2"/>
    <n v="0.18758032971804964"/>
    <n v="8.4430517595408872E-2"/>
    <n v="8.8950424757296878E-2"/>
  </r>
  <r>
    <x v="360"/>
    <n v="8.7288577052118774E-2"/>
    <n v="7.0664563469503366E-2"/>
    <n v="0.21568398090508756"/>
    <n v="9.0583098171757678E-2"/>
    <n v="0.10807307718266795"/>
  </r>
  <r>
    <x v="361"/>
    <n v="0.11756611020059995"/>
    <n v="0.16121323416826105"/>
    <n v="0.27633330126075756"/>
    <n v="0.12259074487174017"/>
    <n v="0.13419120978448626"/>
  </r>
  <r>
    <x v="362"/>
    <n v="8.5810454189322788E-2"/>
    <n v="9.9583475204340591E-2"/>
    <n v="0.27055078882924055"/>
    <n v="8.8134288861149962E-2"/>
    <n v="0.12426995510110726"/>
  </r>
  <r>
    <x v="363"/>
    <n v="7.2701388065628883E-2"/>
    <n v="7.2735995522016345E-2"/>
    <n v="0.21580514895784361"/>
    <n v="9.5045383522570026E-2"/>
    <n v="0.12731596693409469"/>
  </r>
  <r>
    <x v="364"/>
    <n v="0.11444716693545479"/>
    <n v="0.14477412416675198"/>
    <n v="0.20901079652533808"/>
    <n v="0.10690531621032416"/>
    <n v="0.15322884727117722"/>
  </r>
  <r>
    <x v="365"/>
    <n v="0.16039377374640915"/>
    <n v="0.20473292646374"/>
    <n v="0.24796660510379803"/>
    <n v="9.6631818080583382E-2"/>
    <n v="0.15556589588498482"/>
  </r>
</pivotCacheRecords>
</file>

<file path=xl/pivotCache/pivotCacheRecords2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9">
  <r>
    <x v="0"/>
    <n v="0.11734386781565688"/>
    <n v="0.10300900234364128"/>
    <n v="0.21989128432695793"/>
    <n v="7.6236969696973522E-2"/>
    <n v="0.12261039850014632"/>
  </r>
  <r>
    <x v="1"/>
    <n v="0.10970027557637893"/>
    <n v="0.16999830917695016"/>
    <n v="0.24243982463401584"/>
    <n v="9.9574960502847934E-2"/>
    <n v="0.15127671042796748"/>
  </r>
  <r>
    <x v="2"/>
    <n v="0.10507782352545121"/>
    <n v="0.14075640041125415"/>
    <n v="0.19621321228564942"/>
    <n v="0.11484287952363369"/>
    <n v="0.14967499272563672"/>
  </r>
  <r>
    <x v="3"/>
    <n v="0.10757121965847713"/>
    <n v="0.13412705800980532"/>
    <n v="0.17763059309745052"/>
    <n v="9.8323503453895497E-2"/>
    <n v="0.10918999952060805"/>
  </r>
  <r>
    <x v="4"/>
    <n v="8.6931122080277576E-2"/>
    <n v="0.15431747302935514"/>
    <n v="0.24206421210652548"/>
    <n v="7.4604027513912805E-2"/>
    <n v="0.11359212913925418"/>
  </r>
  <r>
    <x v="5"/>
    <n v="0.12160838764519383"/>
    <n v="0.17684686875026953"/>
    <n v="0.32174646304307436"/>
    <n v="8.9239609886119037E-2"/>
    <n v="0.12995687285323512"/>
  </r>
  <r>
    <x v="6"/>
    <n v="0.11770683488926671"/>
    <n v="0.18163579617169959"/>
    <n v="0.38184597873265863"/>
    <n v="0.14256743484945922"/>
    <n v="0.20210970240195125"/>
  </r>
  <r>
    <x v="7"/>
    <n v="0.19229873225423083"/>
    <n v="0.17777527531896345"/>
    <n v="0.41029842076142653"/>
    <n v="0.16100398133505653"/>
    <n v="0.19401358170395772"/>
  </r>
  <r>
    <x v="8"/>
    <n v="0.19174806665127561"/>
    <n v="0.12382410474056614"/>
    <n v="0.32920742160831173"/>
    <n v="0.16493005988799603"/>
    <n v="0.1607163614270915"/>
  </r>
  <r>
    <x v="9"/>
    <n v="0.17289981271283406"/>
    <n v="0.15627080125321835"/>
    <n v="0.33004919832009044"/>
    <n v="0.16504122121318276"/>
    <n v="0.15951137518944991"/>
  </r>
  <r>
    <x v="10"/>
    <n v="6.8476352972161855E-2"/>
    <n v="0.1191913819366146"/>
    <n v="0.27864782043970271"/>
    <n v="0.12347977535743442"/>
    <n v="0.14988873427445443"/>
  </r>
  <r>
    <x v="11"/>
    <n v="8.9828233997142626E-2"/>
    <n v="6.8747818972843724E-2"/>
    <n v="0.18556664160244443"/>
    <n v="0.10647184451495401"/>
    <n v="0.15622513546627029"/>
  </r>
  <r>
    <x v="12"/>
    <n v="0.12583224136065391"/>
    <n v="0.16358257246701233"/>
    <n v="0.35001507387292724"/>
    <n v="0.1682085850542282"/>
    <n v="0.1904540648380893"/>
  </r>
  <r>
    <x v="13"/>
    <n v="0.12369144332236703"/>
    <n v="0.10636629575060266"/>
    <n v="0.22591204495517597"/>
    <n v="0.1917239795918276"/>
    <n v="0.12300621631899211"/>
  </r>
  <r>
    <x v="14"/>
    <n v="0.10670934450134308"/>
    <n v="0.14754881952179902"/>
    <n v="0.23881264206225514"/>
    <n v="0.18350268321288507"/>
    <n v="0.14322420765031826"/>
  </r>
  <r>
    <x v="15"/>
    <n v="0.11472388427647248"/>
    <n v="0.14461246207881698"/>
    <n v="0.34512231421897915"/>
    <n v="0.1683020388353868"/>
    <n v="0.13731043741041077"/>
  </r>
  <r>
    <x v="16"/>
    <n v="0.13619092167000146"/>
    <n v="0.172611489304386"/>
    <n v="0.35642969121112311"/>
    <n v="0.16790991637236241"/>
    <n v="0.14845292015241432"/>
  </r>
  <r>
    <x v="17"/>
    <n v="0.13260587803311746"/>
    <n v="0.1806230572185944"/>
    <n v="0.29855037538793122"/>
    <n v="0.11967641463209998"/>
    <n v="0.11830179567714685"/>
  </r>
  <r>
    <x v="18"/>
    <n v="0.1615153129041563"/>
    <n v="0.16118014278408735"/>
    <n v="0.29814980644820632"/>
    <n v="0.10841061203782744"/>
    <n v="9.043482028913026E-2"/>
  </r>
  <r>
    <x v="19"/>
    <n v="0.28350676664532065"/>
    <n v="0.2002534896698836"/>
    <n v="0.50450132899114153"/>
    <n v="0.18120568276608781"/>
    <n v="0.12215256735020741"/>
  </r>
  <r>
    <x v="20"/>
    <n v="0.30742917808558856"/>
    <n v="0.20285644546137402"/>
    <n v="0.47546095969490171"/>
    <n v="0.19599681501190103"/>
    <n v="0.15324666958670141"/>
  </r>
  <r>
    <x v="21"/>
    <n v="0.30475103308733537"/>
    <n v="0.20471832167398046"/>
    <n v="0.5397298875847053"/>
    <n v="0.18249732162048998"/>
    <n v="0.18319475835894342"/>
  </r>
  <r>
    <x v="22"/>
    <n v="0.29357229781019423"/>
    <n v="0.2034264091956445"/>
    <n v="0.56263137125798923"/>
    <n v="0.19374050866955136"/>
    <n v="0.24895835849104542"/>
  </r>
  <r>
    <x v="23"/>
    <n v="0.2966432566007034"/>
    <n v="0.19340358273725836"/>
    <n v="0.54663363804612275"/>
    <n v="0.2034417735193344"/>
    <n v="0.24940419678906431"/>
  </r>
  <r>
    <x v="24"/>
    <n v="0.15118368172220231"/>
    <n v="0.18413456094539848"/>
    <n v="0.43826566694911423"/>
    <n v="0.13884920578692064"/>
    <n v="0.173757654928547"/>
  </r>
  <r>
    <x v="25"/>
    <n v="0.11430350364610667"/>
    <n v="0.17936046875487288"/>
    <n v="0.32229912287237672"/>
    <n v="0.12290078349247163"/>
    <n v="0.12610602353428277"/>
  </r>
  <r>
    <x v="26"/>
    <n v="0.15010359149275615"/>
    <n v="0.15533857930799119"/>
    <n v="0.34252019819213497"/>
    <n v="0.15958385379167678"/>
    <n v="0.15066692575432838"/>
  </r>
  <r>
    <x v="27"/>
    <n v="0.13454566927896675"/>
    <n v="0.17985580857504357"/>
    <n v="0.2311890333255576"/>
    <n v="0.16538238725200846"/>
    <n v="0.15184146215215974"/>
  </r>
  <r>
    <x v="28"/>
    <n v="0.10901363516712972"/>
    <n v="0.14196548133021786"/>
    <n v="0.23721037760736036"/>
    <n v="0.14587717134937817"/>
    <n v="0.15206048027507874"/>
  </r>
  <r>
    <x v="29"/>
    <n v="0.11193696105539597"/>
    <n v="0.17722346551675777"/>
    <n v="0.2249424108875511"/>
    <n v="0.16524831287889563"/>
    <n v="0.14548458570956069"/>
  </r>
  <r>
    <x v="30"/>
    <n v="9.043921955547686E-2"/>
    <n v="0.13911650516340285"/>
    <n v="0.18640168242270799"/>
    <n v="0.15311869230200606"/>
    <n v="0.1353618282546806"/>
  </r>
  <r>
    <x v="31"/>
    <n v="7.9756263909618152E-2"/>
    <n v="8.6993012757254642E-2"/>
    <n v="0.19386844304343401"/>
    <n v="0.16759614703581771"/>
    <n v="0.11491349563131734"/>
  </r>
  <r>
    <x v="32"/>
    <n v="0.14258114851219214"/>
    <n v="8.9032460094661953E-2"/>
    <n v="0.2383239208610648"/>
    <n v="0.1141368408936211"/>
    <n v="0.10659490277201347"/>
  </r>
  <r>
    <x v="33"/>
    <n v="0.13401691383335568"/>
    <n v="0.15000977316282044"/>
    <n v="0.35437742691482221"/>
    <n v="0.17173293956254015"/>
    <n v="0.19095940936658384"/>
  </r>
  <r>
    <x v="34"/>
    <n v="0.17430277317911202"/>
    <n v="0.1946860497256733"/>
    <n v="0.3859950546425065"/>
    <n v="0.14901366948764666"/>
    <n v="0.16510799724779421"/>
  </r>
  <r>
    <x v="35"/>
    <n v="0.29788607359531355"/>
    <n v="0.25610010324411037"/>
    <n v="0.61109649732483984"/>
    <n v="0.15615311098973528"/>
    <n v="0.1716278892495687"/>
  </r>
  <r>
    <x v="36"/>
    <n v="0.32508444671210457"/>
    <n v="0.2313373021754733"/>
    <n v="0.72543566922866687"/>
    <n v="0.15677658287257598"/>
    <n v="0.19519821502329793"/>
  </r>
  <r>
    <x v="37"/>
    <n v="0.19753318482282928"/>
    <n v="0.26221065625303719"/>
    <n v="0.66494068865274036"/>
    <n v="0.18245228640182687"/>
    <n v="0.20916566957073349"/>
  </r>
  <r>
    <x v="38"/>
    <n v="0.10439770794596351"/>
    <n v="0.16912227613693476"/>
    <n v="0.37232106582392438"/>
    <n v="0.15112123959498203"/>
    <n v="0.17678304910313575"/>
  </r>
  <r>
    <x v="39"/>
    <n v="0.11741985054325497"/>
    <n v="8.9537226743789666E-2"/>
    <n v="0.19484747669996458"/>
    <n v="0.1217411276057819"/>
    <n v="0.13502426981455928"/>
  </r>
  <r>
    <x v="40"/>
    <n v="0.1314126596930244"/>
    <n v="9.8135528227864852E-2"/>
    <n v="0.25923733297702811"/>
    <n v="0.16163755058933282"/>
    <n v="0.14682731332464735"/>
  </r>
  <r>
    <x v="41"/>
    <n v="0.13660664572483613"/>
    <n v="0.12453646275257059"/>
    <n v="0.25617179265561374"/>
    <n v="0.15602096979733557"/>
    <n v="0.2082392703083854"/>
  </r>
  <r>
    <x v="42"/>
    <n v="0.18133569083682144"/>
    <n v="0.25316585782395223"/>
    <n v="0.29673190041368463"/>
    <n v="0.18202162860492466"/>
    <n v="0.23080190128964995"/>
  </r>
  <r>
    <x v="43"/>
    <n v="0.19809830776382048"/>
    <n v="0.27075122570672849"/>
    <n v="0.43673833419318431"/>
    <n v="0.19773756899221628"/>
    <n v="0.19050512198783906"/>
  </r>
  <r>
    <x v="44"/>
    <n v="0.21545529959020995"/>
    <n v="0.25730600370937506"/>
    <n v="0.5542097243316626"/>
    <n v="0.15861618841349034"/>
    <n v="0.2094073397946595"/>
  </r>
  <r>
    <x v="45"/>
    <n v="0.10837103728436666"/>
    <n v="9.0277547001153396E-2"/>
    <n v="0.22125344939359992"/>
    <n v="0.11675128021765505"/>
    <n v="0.14533028609389417"/>
  </r>
  <r>
    <x v="46"/>
    <n v="9.2658067758228449E-2"/>
    <n v="8.907386460517791E-2"/>
    <n v="0.17664232358364493"/>
    <n v="0.11467785487906963"/>
    <n v="0.11298580649476182"/>
  </r>
  <r>
    <x v="47"/>
    <n v="0.12605509752203053"/>
    <n v="0.14652208708880626"/>
    <n v="0.30534662436962084"/>
    <n v="0.20444793802585928"/>
    <n v="0.16820891242511532"/>
  </r>
  <r>
    <x v="48"/>
    <n v="0.13609629240808196"/>
    <n v="0.13955924855149082"/>
    <n v="0.26659833165109365"/>
    <n v="0.18651989666362631"/>
    <n v="0.18931787329972596"/>
  </r>
  <r>
    <x v="49"/>
    <n v="0.20728980211766712"/>
    <n v="0.21859350627083746"/>
    <n v="0.3392992954781433"/>
    <n v="0.18409413070158415"/>
    <n v="0.20230222453770774"/>
  </r>
  <r>
    <x v="50"/>
    <n v="0.14019436730340837"/>
    <n v="0.22069781132905633"/>
    <n v="0.32972235761913377"/>
    <n v="0.16168744021469569"/>
    <n v="0.19937374021616228"/>
  </r>
  <r>
    <x v="51"/>
    <n v="0.12426294166241564"/>
    <n v="0.21730054138860677"/>
    <n v="0.25401195410594402"/>
    <n v="0.18220348376050308"/>
    <n v="0.18748387508801731"/>
  </r>
  <r>
    <x v="52"/>
    <n v="9.3991942758046565E-2"/>
    <n v="9.2886207525928383E-2"/>
    <n v="0.17813129809105815"/>
    <n v="0.1232682527304616"/>
    <n v="0.16176930404413137"/>
  </r>
  <r>
    <x v="53"/>
    <n v="0.1031048098295454"/>
    <n v="9.2173426534155847E-2"/>
    <n v="0.17369552422814452"/>
    <n v="0.10016377234661027"/>
    <n v="0.13954567572210794"/>
  </r>
  <r>
    <x v="54"/>
    <n v="0.19302309298153802"/>
    <n v="0.15129822834397261"/>
    <n v="0.30112639416033427"/>
    <n v="0.15878596266596723"/>
    <n v="0.17916213579615362"/>
  </r>
  <r>
    <x v="55"/>
    <n v="0.20311221790988304"/>
    <n v="0.16472944348163671"/>
    <n v="0.32176227426596388"/>
    <n v="0.16308441295800985"/>
    <n v="0.12063735565137038"/>
  </r>
  <r>
    <x v="56"/>
    <n v="0.19584933006858746"/>
    <n v="0.253483788968831"/>
    <n v="0.47886217809608578"/>
    <n v="0.14989363814639739"/>
    <n v="0.12676014701502572"/>
  </r>
  <r>
    <x v="57"/>
    <n v="0.25299240841957032"/>
    <n v="0.24860455411408819"/>
    <n v="0.54664013294623404"/>
    <n v="0.14924892838353815"/>
    <n v="0.12992544304318776"/>
  </r>
  <r>
    <x v="58"/>
    <n v="0.22925672624619661"/>
    <n v="0.24332198403333163"/>
    <n v="0.43748430422677737"/>
    <n v="0.14116172462026849"/>
    <n v="0.140213732939137"/>
  </r>
  <r>
    <x v="59"/>
    <n v="9.725076272994275E-2"/>
    <n v="8.9852772582892523E-2"/>
    <n v="0.20546863322415601"/>
    <n v="0.12655345937785076"/>
    <n v="7.9174493865863102E-2"/>
  </r>
  <r>
    <x v="60"/>
    <n v="5.1898646824142372E-2"/>
    <n v="7.5188596205303507E-2"/>
    <n v="0.14498646281533964"/>
    <n v="7.74766484462759E-2"/>
    <n v="9.0797024595085193E-2"/>
  </r>
  <r>
    <x v="61"/>
    <n v="0.18688622662661084"/>
    <n v="0.21714046253404123"/>
    <n v="0.46543221064620216"/>
    <n v="0.14526319089614217"/>
    <n v="0.10129901313090713"/>
  </r>
  <r>
    <x v="62"/>
    <n v="0.2146615107793271"/>
    <n v="0.2218889895772243"/>
    <n v="0.53953459824851913"/>
    <n v="0.12180177663272596"/>
    <n v="0.10832722757669458"/>
  </r>
  <r>
    <x v="63"/>
    <n v="0.31947642730934761"/>
    <n v="0.20963252573851288"/>
    <n v="0.55483234823066274"/>
    <n v="0.13831946854217544"/>
    <n v="0.13147528033317613"/>
  </r>
  <r>
    <x v="64"/>
    <n v="0.28369384764322025"/>
    <n v="0.21296317927497882"/>
    <n v="0.46745746731470206"/>
    <n v="0.1381189131342041"/>
    <n v="0.10907244951640309"/>
  </r>
  <r>
    <x v="65"/>
    <n v="0.24977769048686724"/>
    <n v="0.21858020940828715"/>
    <n v="0.38574946671013022"/>
    <n v="0.12257108239489864"/>
    <n v="0.10670922652427986"/>
  </r>
  <r>
    <x v="66"/>
    <n v="0.12384600504012507"/>
    <n v="0.1634075417212428"/>
    <n v="0.29594234948134707"/>
    <n v="9.7215205418782633E-2"/>
    <n v="0.12005883392456554"/>
  </r>
  <r>
    <x v="67"/>
    <n v="6.1425365405814406E-2"/>
    <n v="7.7867356105120994E-2"/>
    <n v="0.16891025728465187"/>
    <n v="6.4651197195409724E-2"/>
    <n v="0.11110614379454326"/>
  </r>
  <r>
    <x v="68"/>
    <n v="0.14342350429398892"/>
    <n v="0.1885295564422784"/>
    <n v="0.40157530909943484"/>
    <n v="0.13584389166040009"/>
    <n v="0.14755948265938759"/>
  </r>
  <r>
    <x v="69"/>
    <n v="0.1106477703135232"/>
    <n v="0.13111917859627378"/>
    <n v="0.2581969298546985"/>
    <n v="0.13356599332914787"/>
    <n v="0.14217930219226263"/>
  </r>
  <r>
    <x v="70"/>
    <n v="0.11691790424381664"/>
    <n v="0.14507175297227751"/>
    <n v="0.23914799173650872"/>
    <n v="0.13580028326836716"/>
    <n v="0.17229284882954443"/>
  </r>
  <r>
    <x v="71"/>
    <n v="9.9971965758856515E-2"/>
    <n v="0.13352141645676213"/>
    <n v="0.18990954071455987"/>
    <n v="0.11433282373261397"/>
    <n v="0.17345529955247868"/>
  </r>
  <r>
    <x v="72"/>
    <n v="0.23714008411589513"/>
    <n v="0.15850452827465861"/>
    <n v="0.20361356755810983"/>
    <n v="0.10737213794869518"/>
    <n v="0.15698883294290147"/>
  </r>
  <r>
    <x v="73"/>
    <n v="0.10020086081414212"/>
    <n v="0.1762124785926984"/>
    <n v="0.24125138148699413"/>
    <n v="9.0798341817814626E-2"/>
    <n v="0.16167446184208095"/>
  </r>
  <r>
    <x v="74"/>
    <n v="0.1007926079657545"/>
    <n v="7.4854972982558096E-2"/>
    <n v="0.15580118682769831"/>
    <n v="6.5750270330834373E-2"/>
    <n v="0.13739664063831494"/>
  </r>
  <r>
    <x v="75"/>
    <n v="0.16820175381748861"/>
    <n v="0.20812936655698833"/>
    <n v="0.38422481202925723"/>
    <n v="9.6187406418818067E-2"/>
    <n v="0.12187449829237924"/>
  </r>
  <r>
    <x v="76"/>
    <n v="0.12509002933382851"/>
    <n v="0.19603812142078333"/>
    <n v="0.38279893473392185"/>
    <n v="9.976148531335044E-2"/>
    <n v="0.10995073545600445"/>
  </r>
  <r>
    <x v="77"/>
    <n v="0.17415160921853931"/>
    <n v="0.14172345485643276"/>
    <n v="0.32425177834232333"/>
    <n v="9.562596574949396E-2"/>
    <n v="0.11945292411526531"/>
  </r>
  <r>
    <x v="78"/>
    <n v="0.27426225406626592"/>
    <n v="0.15235653574370106"/>
    <n v="0.40458995348316207"/>
    <n v="9.7050581092585325E-2"/>
    <n v="0.11756207038022148"/>
  </r>
  <r>
    <x v="79"/>
    <n v="0.16671015889784302"/>
    <n v="7.274932742351313E-2"/>
    <n v="0.34022957203271936"/>
    <n v="9.4732892715154352E-2"/>
    <n v="0.126956081661138"/>
  </r>
  <r>
    <x v="80"/>
    <n v="7.1623424999710514E-2"/>
    <n v="7.0754091001814651E-2"/>
    <n v="0.146125050194649"/>
    <n v="7.101912139927441E-2"/>
    <n v="0.13617053861509992"/>
  </r>
  <r>
    <x v="81"/>
    <n v="9.8152415163489395E-2"/>
    <n v="7.0596450167687536E-2"/>
    <n v="0.14098810371773063"/>
    <n v="6.9508305906402709E-2"/>
    <n v="0.13507595086906757"/>
  </r>
  <r>
    <x v="82"/>
    <n v="0.10010468015573222"/>
    <n v="8.611519115545492E-2"/>
    <n v="0.19852347673881154"/>
    <n v="8.2833472141709358E-2"/>
    <n v="0.13322676275811027"/>
  </r>
  <r>
    <x v="83"/>
    <n v="7.4071583123050691E-2"/>
    <n v="9.4150433109061071E-2"/>
    <n v="0.24833680490903548"/>
    <n v="7.1284535297504809E-2"/>
    <n v="0.1334924204350097"/>
  </r>
  <r>
    <x v="84"/>
    <n v="0.12370448108929301"/>
    <n v="8.6585994286826881E-2"/>
    <n v="0.2692583580494799"/>
    <n v="9.3484856281882911E-2"/>
    <n v="0.13643571351022965"/>
  </r>
  <r>
    <x v="85"/>
    <n v="0.16749926091619077"/>
    <n v="8.3458610056397237E-2"/>
    <n v="0.25896654380667128"/>
    <n v="8.9874783283311679E-2"/>
    <n v="0.11183925937966901"/>
  </r>
  <r>
    <x v="86"/>
    <n v="0.13217861841728865"/>
    <n v="8.5049228275674224E-2"/>
    <n v="0.26199237644488582"/>
    <n v="9.295379108027417E-2"/>
    <n v="0.12708668002072698"/>
  </r>
  <r>
    <x v="87"/>
    <n v="7.68239902438725E-2"/>
    <n v="6.8537537004984994E-2"/>
    <n v="0.16367568859227327"/>
    <n v="8.143318950822423E-2"/>
    <n v="0.13030581335714292"/>
  </r>
  <r>
    <x v="88"/>
    <n v="6.4691849332179405E-2"/>
    <n v="6.8812141622637976E-2"/>
    <n v="0.14004297867738269"/>
    <n v="8.9480188813404624E-2"/>
    <n v="0.12365918006163867"/>
  </r>
  <r>
    <x v="89"/>
    <n v="0.13475705535494009"/>
    <n v="7.6369213107553791E-2"/>
    <n v="0.27040669318612354"/>
    <n v="0.10005464099591292"/>
    <n v="0.13468632017323037"/>
  </r>
  <r>
    <x v="90"/>
    <n v="0.16794406753925464"/>
    <n v="0.11268211229275098"/>
    <n v="0.32465086163710716"/>
    <n v="9.5121053912428699E-2"/>
    <n v="0.13595272772629846"/>
  </r>
  <r>
    <x v="91"/>
    <n v="0.19685686446009493"/>
    <n v="0.35184010011245692"/>
    <n v="0.35011205380168992"/>
    <n v="8.0318720403139837E-2"/>
    <n v="0.11406716097120902"/>
  </r>
  <r>
    <x v="92"/>
    <n v="0.11286473324176514"/>
    <n v="0.22813988902705473"/>
    <n v="0.29101518230991746"/>
    <n v="8.4638131105284869E-2"/>
    <n v="0.11297736584415174"/>
  </r>
  <r>
    <x v="93"/>
    <n v="0.18323268129249745"/>
    <n v="0.17379210697353981"/>
    <n v="0.27237821986721361"/>
    <n v="8.0407226776329457E-2"/>
    <n v="0.11815453734300554"/>
  </r>
  <r>
    <x v="94"/>
    <n v="0.11875173479593415"/>
    <n v="9.1045660127160921E-2"/>
    <n v="0.24801315614354374"/>
    <n v="7.2641596034363556E-2"/>
    <n v="0.10782681735180555"/>
  </r>
  <r>
    <x v="95"/>
    <n v="6.4080256006766673E-2"/>
    <n v="8.8701252639849501E-2"/>
    <n v="0.15446887055485722"/>
    <n v="6.6371428539019242E-2"/>
    <n v="0.10451080950830155"/>
  </r>
  <r>
    <x v="96"/>
    <n v="6.2593641175696546E-2"/>
    <n v="8.9214714747858817E-2"/>
    <n v="0.18062480172922471"/>
    <n v="8.0908356508187715E-2"/>
    <n v="0.1192680201634741"/>
  </r>
  <r>
    <x v="97"/>
    <n v="0.144763917837782"/>
    <n v="9.0316889269318149E-2"/>
    <n v="0.29268174555108151"/>
    <n v="8.0689930262412696E-2"/>
    <n v="0.11670329885404994"/>
  </r>
  <r>
    <x v="98"/>
    <n v="0.16887197609957952"/>
    <n v="8.5032934945850749E-2"/>
    <n v="0.30315135382550784"/>
    <n v="8.1816342079558707E-2"/>
    <n v="0.11474858469639773"/>
  </r>
  <r>
    <x v="99"/>
    <n v="0.15518740045992782"/>
    <n v="8.7402780782239675E-2"/>
    <n v="0.30875052722449053"/>
    <n v="8.001765060440999E-2"/>
    <n v="0.12008587370119178"/>
  </r>
  <r>
    <x v="100"/>
    <n v="0.13150184574223273"/>
    <n v="8.554478069885052E-2"/>
    <n v="0.21723121136808371"/>
    <n v="7.7273587812953792E-2"/>
    <n v="0.12527453355298912"/>
  </r>
  <r>
    <x v="101"/>
    <n v="8.6690506944638604E-2"/>
    <n v="8.5680054219286331E-2"/>
    <n v="0.18554230878371672"/>
    <n v="8.3946554149103444E-2"/>
    <n v="0.11129613484981898"/>
  </r>
  <r>
    <x v="102"/>
    <n v="0.10726336123037249"/>
    <n v="8.5044729652332993E-2"/>
    <n v="0.16937661611935781"/>
    <n v="7.8071556356418964E-2"/>
    <n v="0.10901770643987785"/>
  </r>
  <r>
    <x v="103"/>
    <n v="5.6672333893561168E-2"/>
    <n v="8.4665275939160414E-2"/>
    <n v="0.13412076230910241"/>
    <n v="6.318440805809257E-2"/>
    <n v="0.10814037849922375"/>
  </r>
  <r>
    <x v="104"/>
    <n v="0.11410545846142577"/>
    <n v="8.945425856026272E-2"/>
    <n v="0.19541116539148243"/>
    <n v="8.3089363886454173E-2"/>
    <n v="9.4517443921113928E-2"/>
  </r>
  <r>
    <x v="105"/>
    <n v="0.1071382873483408"/>
    <n v="8.9716323585798591E-2"/>
    <n v="0.20078697514732616"/>
    <n v="6.8091884064479413E-2"/>
    <n v="9.5682122541360104E-2"/>
  </r>
  <r>
    <x v="106"/>
    <n v="0.11736182646561069"/>
    <n v="8.8344576967759228E-2"/>
    <n v="0.26299556725345424"/>
    <n v="9.0170067024249956E-2"/>
    <n v="8.1226009143113412E-2"/>
  </r>
  <r>
    <x v="107"/>
    <n v="7.849025363996355E-2"/>
    <n v="8.7878797332529443E-2"/>
    <n v="0.28596192177801449"/>
    <n v="8.6207563942364826E-2"/>
    <n v="7.9598603564139545E-2"/>
  </r>
  <r>
    <x v="108"/>
    <n v="0.1220854500770073"/>
    <n v="8.5954257301250336E-2"/>
    <n v="0.20013413119651438"/>
    <n v="8.2239239646842321E-2"/>
    <n v="9.5353274449905157E-2"/>
  </r>
  <r>
    <x v="109"/>
    <n v="7.7189782600093682E-2"/>
    <n v="8.5359120284808021E-2"/>
    <n v="0.17266269072727886"/>
    <n v="7.7383397573433405E-2"/>
    <n v="9.5957598072126005E-2"/>
  </r>
  <r>
    <x v="110"/>
    <n v="6.8664727409514487E-2"/>
    <n v="8.5119948723860708E-2"/>
    <n v="0.16147207065368785"/>
    <n v="9.4322690599016532E-2"/>
    <n v="8.3642715440500379E-2"/>
  </r>
  <r>
    <x v="111"/>
    <n v="6.8906536914775746E-2"/>
    <n v="8.4188389453401152E-2"/>
    <n v="0.14989302512730621"/>
    <n v="0.1041748463711358"/>
    <n v="8.0098446405337725E-2"/>
  </r>
  <r>
    <x v="112"/>
    <n v="8.8415283092117811E-2"/>
    <n v="8.3268773250511394E-2"/>
    <n v="0.15547129666556414"/>
    <n v="9.5738019293579432E-2"/>
    <n v="8.9508909307895235E-2"/>
  </r>
  <r>
    <x v="113"/>
    <n v="0.12860040962105768"/>
    <n v="8.3364317791071521E-2"/>
    <n v="0.2646757598168995"/>
    <n v="8.5193122519066217E-2"/>
    <n v="9.1283349093482444E-2"/>
  </r>
  <r>
    <x v="114"/>
    <n v="0.13529714320699415"/>
    <n v="8.2750102887471824E-2"/>
    <n v="0.21874077921406557"/>
    <n v="8.6820660571246891E-2"/>
    <n v="9.2999710849596753E-2"/>
  </r>
  <r>
    <x v="115"/>
    <n v="0.10535816174140976"/>
    <n v="8.0559403064632829E-2"/>
    <n v="0.17582330532480683"/>
    <n v="7.5899296690992449E-2"/>
    <n v="0.10139182502533915"/>
  </r>
  <r>
    <x v="116"/>
    <n v="0.10880093615348199"/>
    <n v="8.032395401825293E-2"/>
    <n v="0.19804812375932546"/>
    <n v="7.9696591284613261E-2"/>
    <n v="9.8264924568884374E-2"/>
  </r>
  <r>
    <x v="117"/>
    <n v="0.14409789743066359"/>
    <n v="0.14634934638358896"/>
    <n v="0.31850420027812737"/>
    <n v="9.2723753500467854E-2"/>
    <n v="9.7157189719562984E-2"/>
  </r>
  <r>
    <x v="118"/>
    <n v="0.16282507081628764"/>
    <n v="0.1421190917779144"/>
    <n v="0.36018342499865208"/>
    <n v="8.3026284920367954E-2"/>
    <n v="8.2218671790420139E-2"/>
  </r>
  <r>
    <x v="119"/>
    <n v="0.12254850138248459"/>
    <n v="8.1829670698599297E-2"/>
    <n v="0.34150292444310543"/>
    <n v="7.3218015073093903E-2"/>
    <n v="7.7319123940493589E-2"/>
  </r>
  <r>
    <x v="120"/>
    <n v="8.341594105633135E-2"/>
    <n v="8.2586312246511889E-2"/>
    <n v="0.22356442352475867"/>
    <n v="7.6556730697017683E-2"/>
    <n v="6.9330215278612842E-2"/>
  </r>
  <r>
    <x v="121"/>
    <n v="0.12133301828073823"/>
    <n v="4.7155607254419155E-2"/>
    <n v="0.15309943017916949"/>
    <n v="6.8381649118091248E-2"/>
    <n v="7.600610169229266E-2"/>
  </r>
  <r>
    <x v="122"/>
    <n v="0.12329526437942859"/>
    <n v="4.7300043689283214E-2"/>
    <n v="0.15358999662421205"/>
    <n v="6.7126536990847613E-2"/>
    <n v="9.3207962919877999E-2"/>
  </r>
  <r>
    <x v="123"/>
    <n v="0.17015170147490735"/>
    <n v="4.7219159285759336E-2"/>
    <n v="0.15789196755534596"/>
    <n v="7.7006765436450922E-2"/>
    <n v="0.10195800696032847"/>
  </r>
  <r>
    <x v="124"/>
    <n v="0.13106220810764344"/>
    <n v="9.447298331588605E-2"/>
    <n v="0.31961080540665793"/>
    <n v="9.6431065875923802E-2"/>
    <n v="9.163865138013351E-2"/>
  </r>
  <r>
    <x v="125"/>
    <n v="9.014474613888851E-2"/>
    <n v="0.12264097684307552"/>
    <n v="0.305107675662036"/>
    <n v="9.6590668254096165E-2"/>
    <n v="9.1290352324146867E-2"/>
  </r>
  <r>
    <x v="126"/>
    <n v="0.12870610271525876"/>
    <n v="0.141657477857278"/>
    <n v="0.29129831694793012"/>
    <n v="9.8793075562924187E-2"/>
    <n v="0.10342441698608724"/>
  </r>
  <r>
    <x v="127"/>
    <n v="0.15391149515492814"/>
    <n v="0.15091205237325217"/>
    <n v="0.31757674346785597"/>
    <n v="8.9776840279020859E-2"/>
    <n v="9.7496186868090778E-2"/>
  </r>
  <r>
    <x v="128"/>
    <n v="0.15974823991982237"/>
    <n v="7.7614702488987566E-2"/>
    <n v="0.33928205209227019"/>
    <n v="0.1038384874800594"/>
    <n v="9.5068501864698632E-2"/>
  </r>
  <r>
    <x v="129"/>
    <n v="0.13562347688482129"/>
    <n v="4.3884575947829012E-2"/>
    <n v="0.25248393066013564"/>
    <n v="9.3563140427007127E-2"/>
    <n v="0.11592854445303878"/>
  </r>
  <r>
    <x v="130"/>
    <n v="6.9772313998938254E-2"/>
    <n v="4.38261410930385E-2"/>
    <n v="0.19126868213508014"/>
    <n v="8.6035934649867821E-2"/>
    <n v="9.9560478605942179E-2"/>
  </r>
  <r>
    <x v="131"/>
    <n v="9.5882144784136494E-2"/>
    <n v="4.3277007523536089E-2"/>
    <n v="0.18787241055311962"/>
    <n v="9.0504974165732929E-2"/>
    <n v="9.1480876183110502E-2"/>
  </r>
  <r>
    <x v="132"/>
    <n v="0.13138716606029283"/>
    <n v="0.18451465681014267"/>
    <n v="0.27992642382514804"/>
    <n v="9.2137432801751198E-2"/>
    <n v="0.11296368590401835"/>
  </r>
  <r>
    <x v="133"/>
    <n v="0.13424000205090877"/>
    <n v="0.27086742375797107"/>
    <n v="0.38441197640368951"/>
    <n v="0.10278785473002078"/>
    <n v="0.11391307983259367"/>
  </r>
  <r>
    <x v="134"/>
    <n v="0.13441145422513701"/>
    <n v="0.14050349354116398"/>
    <n v="0.34450937165057749"/>
    <n v="9.2324920095613536E-2"/>
    <n v="9.8444615462695811E-2"/>
  </r>
  <r>
    <x v="135"/>
    <n v="0.12132340414012729"/>
    <n v="0.13085324432084644"/>
    <n v="0.28602760389395249"/>
    <n v="0.10038275006568341"/>
    <n v="9.0605165243617614E-2"/>
  </r>
  <r>
    <x v="136"/>
    <n v="8.5732496541180037E-2"/>
    <n v="4.8517642835187259E-2"/>
    <n v="0.19184715924262646"/>
    <n v="8.6911771183483408E-2"/>
    <n v="9.8485508970776875E-2"/>
  </r>
  <r>
    <x v="137"/>
    <n v="9.3030590678935335E-2"/>
    <n v="4.6982283532582277E-2"/>
    <n v="0.17833710307389533"/>
    <n v="7.6158287732164806E-2"/>
    <n v="0.10142881162689336"/>
  </r>
  <r>
    <x v="138"/>
    <n v="9.0489390188979418E-2"/>
    <n v="9.7429308264683684E-2"/>
    <n v="0.25837935982271032"/>
    <n v="0.10666753952292328"/>
    <n v="0.1158526213788619"/>
  </r>
  <r>
    <x v="139"/>
    <n v="0.12322828586650579"/>
    <n v="0.21370739544346773"/>
    <n v="0.30844494923799581"/>
    <n v="0.11850914165542642"/>
    <n v="0.124934931374864"/>
  </r>
  <r>
    <x v="140"/>
    <n v="0.13441241563919809"/>
    <n v="0.30048555909119579"/>
    <n v="0.37322595258971886"/>
    <n v="0.1095625107603133"/>
    <n v="0.13341391230109265"/>
  </r>
  <r>
    <x v="141"/>
    <n v="0.13485306375053227"/>
    <n v="0.1371730704510222"/>
    <n v="0.20936953142957096"/>
    <n v="7.9021124501904919E-2"/>
    <n v="0.13590166039049315"/>
  </r>
  <r>
    <x v="142"/>
    <n v="8.6011627090250647E-2"/>
    <n v="5.1130497941878149E-2"/>
    <n v="0.19759888366596559"/>
    <n v="7.5155573835302872E-2"/>
    <n v="0.13692756418194715"/>
  </r>
  <r>
    <x v="143"/>
    <n v="7.1269624348807667E-2"/>
    <n v="5.2606486267836233E-2"/>
    <n v="0.16312243271445867"/>
    <n v="7.8557296808467389E-2"/>
    <n v="0.1048149550645424"/>
  </r>
  <r>
    <x v="144"/>
    <n v="5.5640137822405601E-2"/>
    <n v="5.2482422972205775E-2"/>
    <n v="0.15101977176181267"/>
    <n v="6.5226817896897257E-2"/>
    <n v="8.9032145805890986E-2"/>
  </r>
  <r>
    <x v="145"/>
    <n v="0.1050934250363921"/>
    <n v="0.18191582053389452"/>
    <n v="0.25023872686501081"/>
    <n v="8.2864611101800975E-2"/>
    <n v="0.11979473106268014"/>
  </r>
  <r>
    <x v="146"/>
    <n v="0.14208065419047408"/>
    <n v="0.20651425165907097"/>
    <n v="0.37111786084232223"/>
    <n v="9.7928239936885972E-2"/>
    <n v="0.10791956728051531"/>
  </r>
  <r>
    <x v="147"/>
    <n v="0.17462900675741641"/>
    <n v="0.22510542985390306"/>
    <n v="0.31356874768222842"/>
    <n v="9.0820797083977084E-2"/>
    <n v="0.12395859114053444"/>
  </r>
  <r>
    <x v="148"/>
    <n v="0.12740659137601501"/>
    <n v="0.15823457879247618"/>
    <n v="0.27731223211829159"/>
    <n v="9.4055600345964982E-2"/>
    <n v="0.15127505075333134"/>
  </r>
  <r>
    <x v="149"/>
    <n v="0.10827925863057419"/>
    <n v="0.171136166377934"/>
    <n v="0.27820205669286585"/>
    <n v="0.10517887292747792"/>
    <n v="0.15295680761258515"/>
  </r>
  <r>
    <x v="150"/>
    <n v="8.2580803966892588E-2"/>
    <n v="7.571129908894364E-2"/>
    <n v="0.16306279912598867"/>
    <n v="9.8716871995577021E-2"/>
    <n v="0.12366208963617985"/>
  </r>
  <r>
    <x v="151"/>
    <n v="8.4879722268990751E-2"/>
    <n v="6.3965401900839089E-2"/>
    <n v="0.15571627797254042"/>
    <n v="9.2990252594540745E-2"/>
    <n v="0.13345611879396341"/>
  </r>
  <r>
    <x v="152"/>
    <m/>
    <m/>
    <m/>
    <m/>
    <m/>
  </r>
  <r>
    <x v="152"/>
    <m/>
    <m/>
    <m/>
    <m/>
    <m/>
  </r>
  <r>
    <x v="152"/>
    <m/>
    <m/>
    <m/>
    <m/>
    <m/>
  </r>
  <r>
    <x v="152"/>
    <m/>
    <m/>
    <m/>
    <m/>
    <m/>
  </r>
  <r>
    <x v="152"/>
    <m/>
    <m/>
    <m/>
    <m/>
    <m/>
  </r>
  <r>
    <x v="152"/>
    <m/>
    <m/>
    <m/>
    <m/>
    <m/>
  </r>
  <r>
    <x v="152"/>
    <m/>
    <m/>
    <m/>
    <m/>
    <m/>
  </r>
</pivotCacheRecords>
</file>

<file path=xl/pivotCache/pivotCacheRecords2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66">
  <r>
    <x v="0"/>
    <n v="0.79919646071260841"/>
    <n v="0.66104713458387765"/>
    <n v="1.2156848827809144"/>
    <n v="0.82922736289244581"/>
    <n v="0.60488790833222517"/>
  </r>
  <r>
    <x v="1"/>
    <n v="1.2164004832919266"/>
    <n v="0.90240503267585703"/>
    <n v="1.8800500113884844"/>
    <n v="0.90676075482767138"/>
    <n v="0.61309796577921638"/>
  </r>
  <r>
    <x v="2"/>
    <n v="1.3264165276539881"/>
    <n v="1.0064725599084359"/>
    <n v="2.7174907089444109"/>
    <n v="1.059820432065103"/>
    <n v="0.84749863851203011"/>
  </r>
  <r>
    <x v="3"/>
    <n v="1.2785286274794623"/>
    <n v="1.0525674118615747"/>
    <n v="2.4236011348497342"/>
    <n v="1.1711242090604554"/>
    <n v="0.87574800634072825"/>
  </r>
  <r>
    <x v="4"/>
    <n v="1.114994947939332"/>
    <n v="0.98341944335345322"/>
    <n v="2.0597812404839431"/>
    <n v="1.0278072427233658"/>
    <n v="0.66067833859392444"/>
  </r>
  <r>
    <x v="5"/>
    <n v="1.0163557677826542"/>
    <n v="0.8692804170250451"/>
    <n v="2.1236489756997443"/>
    <n v="0.86678912226481486"/>
    <n v="0.53829755764750276"/>
  </r>
  <r>
    <x v="6"/>
    <n v="0.92736723018676936"/>
    <n v="1.0006318606615969"/>
    <n v="2.5151735889090174"/>
    <n v="1.1312322027191413"/>
    <n v="0.68307883313413509"/>
  </r>
  <r>
    <x v="7"/>
    <n v="0.98917172018461552"/>
    <n v="0.99808473520934293"/>
    <n v="1.880008500411112"/>
    <n v="1.2922613776529719"/>
    <n v="0.88779508637880422"/>
  </r>
  <r>
    <x v="8"/>
    <n v="1.2973119706288496"/>
    <n v="1.0416473642206501"/>
    <n v="2.3754168893030791"/>
    <n v="1.2411184025235313"/>
    <n v="0.78489303014618017"/>
  </r>
  <r>
    <x v="9"/>
    <n v="1.3793279495033177"/>
    <n v="1.1106746797536267"/>
    <n v="2.9287245866535705"/>
    <n v="1.2392227130894868"/>
    <n v="0.83434265222980364"/>
  </r>
  <r>
    <x v="10"/>
    <n v="1.1827497902966448"/>
    <n v="1.103044550014787"/>
    <n v="2.6643588756688144"/>
    <n v="1.3770623828653885"/>
    <n v="0.90223345522214171"/>
  </r>
  <r>
    <x v="11"/>
    <n v="0.79398742134265299"/>
    <n v="0.92776893301505947"/>
    <n v="1.8958555442021034"/>
    <n v="1.0705920103346325"/>
    <n v="0.64438225340327426"/>
  </r>
  <r>
    <x v="12"/>
    <n v="0.71621635643376136"/>
    <n v="0.64949670890500633"/>
    <n v="1.3361177109267377"/>
    <n v="0.91236982085161167"/>
    <n v="0.56869458660290462"/>
  </r>
  <r>
    <x v="13"/>
    <n v="1.1824364034713342"/>
    <n v="0.98726812257690066"/>
    <n v="2.040390583726035"/>
    <n v="1.1563334026895493"/>
    <n v="0.89742901593609714"/>
  </r>
  <r>
    <x v="14"/>
    <n v="0.99637913298268155"/>
    <n v="1.0375353256610496"/>
    <n v="2.17244915868572"/>
    <n v="1.1698430386314975"/>
    <n v="0.95506839401825572"/>
  </r>
  <r>
    <x v="15"/>
    <n v="1.1421499736961771"/>
    <n v="1.0504650686089494"/>
    <n v="2.2093640212493053"/>
    <n v="1.2188203089366587"/>
    <n v="1.0100207843111126"/>
  </r>
  <r>
    <x v="16"/>
    <n v="1.1800970541077356"/>
    <n v="1.0566759691921648"/>
    <n v="2.3414892497781081"/>
    <n v="1.2162010971411625"/>
    <n v="0.96925413878899636"/>
  </r>
  <r>
    <x v="17"/>
    <n v="1.2440037848807797"/>
    <n v="1.1568157818237872"/>
    <n v="3.0219725609992945"/>
    <n v="1.2178859105273363"/>
    <n v="1.0091206059311866"/>
  </r>
  <r>
    <x v="18"/>
    <n v="1.2019244184769924"/>
    <n v="1.0841502431812775"/>
    <n v="2.8451838810646497"/>
    <n v="1.1318990528715875"/>
    <n v="0.74995310678072502"/>
  </r>
  <r>
    <x v="19"/>
    <n v="1.1506025030999998"/>
    <n v="0.98754637220741748"/>
    <n v="2.791105877495148"/>
    <n v="1.0130999944042614"/>
    <n v="0.59697494524109196"/>
  </r>
  <r>
    <x v="20"/>
    <n v="1.271891929810254"/>
    <n v="1.1606067329188037"/>
    <n v="3.2157461131827132"/>
    <n v="1.3773644554326174"/>
    <n v="0.92921712354190789"/>
  </r>
  <r>
    <x v="21"/>
    <n v="1.3862694463041056"/>
    <n v="1.1693902649995671"/>
    <n v="3.1672898011909147"/>
    <n v="1.3833570492042897"/>
    <n v="0.87551522889107336"/>
  </r>
  <r>
    <x v="22"/>
    <n v="1.4629459975133623"/>
    <n v="1.1578902647465084"/>
    <n v="3.2663359522871298"/>
    <n v="1.329500650126999"/>
    <n v="0.720443907174391"/>
  </r>
  <r>
    <x v="23"/>
    <n v="1.4482327143662792"/>
    <n v="1.1888065818165419"/>
    <n v="3.2559636435658903"/>
    <n v="1.3765968049346609"/>
    <n v="0.76843137488677193"/>
  </r>
  <r>
    <x v="24"/>
    <n v="1.0666019102512461"/>
    <n v="1.136573867170743"/>
    <n v="3.122176485021126"/>
    <n v="1.266871705073785"/>
    <n v="0.8157717965588116"/>
  </r>
  <r>
    <x v="25"/>
    <n v="0.84016149388653749"/>
    <n v="0.94253675463449038"/>
    <n v="2.3198410150170354"/>
    <n v="1.0625370814078903"/>
    <n v="0.64199449898448335"/>
  </r>
  <r>
    <x v="26"/>
    <n v="0.84230813898133983"/>
    <n v="0.72738531242934434"/>
    <n v="1.817642930367577"/>
    <n v="0.94800314480268555"/>
    <n v="0.43079252680733882"/>
  </r>
  <r>
    <x v="27"/>
    <n v="1.2407658882286656"/>
    <n v="1.0792116694340526"/>
    <n v="2.7349264397487718"/>
    <n v="1.1798996213224546"/>
    <n v="0.66386241945768409"/>
  </r>
  <r>
    <x v="28"/>
    <n v="1.3362032834773221"/>
    <n v="1.1117331445170178"/>
    <n v="2.9409995705168623"/>
    <n v="1.259565847783044"/>
    <n v="0.72816103047728364"/>
  </r>
  <r>
    <x v="29"/>
    <n v="1.4126544706642492"/>
    <n v="1.120269880406948"/>
    <n v="2.8772767737371567"/>
    <n v="1.2745875209146873"/>
    <n v="0.77288210880915631"/>
  </r>
  <r>
    <x v="30"/>
    <n v="1.3729392542172505"/>
    <n v="1.1236144381312916"/>
    <n v="3.041288255192848"/>
    <n v="1.1972006842431755"/>
    <n v="0.62770668024724485"/>
  </r>
  <r>
    <x v="31"/>
    <n v="1.4729049750729781"/>
    <n v="1.1228403436214349"/>
    <n v="2.9601371555654605"/>
    <n v="1.2231335705511317"/>
    <n v="0.64289109260579536"/>
  </r>
  <r>
    <x v="32"/>
    <n v="1.2073507365474243"/>
    <n v="1.0301119758903141"/>
    <n v="2.6850341016848369"/>
    <n v="0.93004798351574891"/>
    <n v="0.53871178804895792"/>
  </r>
  <r>
    <x v="33"/>
    <n v="1.1359433122618541"/>
    <n v="0.92280642474685959"/>
    <n v="2.429817297788043"/>
    <n v="0.81809013427885025"/>
    <n v="0.51034874152430054"/>
  </r>
  <r>
    <x v="34"/>
    <n v="1.3084606266931242"/>
    <n v="1.1892504148129501"/>
    <n v="2.6513215160925601"/>
    <n v="1.2349864353587447"/>
    <n v="0.88591578602853582"/>
  </r>
  <r>
    <x v="35"/>
    <n v="1.2839229821757896"/>
    <n v="1.1538320150740495"/>
    <n v="2.9328598815449674"/>
    <n v="1.1590648359607219"/>
    <n v="0.90722066255632727"/>
  </r>
  <r>
    <x v="36"/>
    <n v="1.1799352824691161"/>
    <n v="1.0812128961266223"/>
    <n v="2.8545280530217947"/>
    <n v="1.1218950773648086"/>
    <n v="0.91007598933491607"/>
  </r>
  <r>
    <x v="37"/>
    <n v="1.0957514328720797"/>
    <n v="1.0322995686078293"/>
    <n v="2.4026996954761124"/>
    <n v="1.2008234924959496"/>
    <n v="0.86143818318388454"/>
  </r>
  <r>
    <x v="38"/>
    <n v="0.91578565810786561"/>
    <n v="0.93433444159150825"/>
    <n v="1.9949699328440482"/>
    <n v="1.1999018685409755"/>
    <n v="0.81226094431757623"/>
  </r>
  <r>
    <x v="39"/>
    <n v="0.82206780895688791"/>
    <n v="0.74720959777133733"/>
    <n v="1.3686841656305879"/>
    <n v="0.99548638613278095"/>
    <n v="0.58483943830183627"/>
  </r>
  <r>
    <x v="40"/>
    <n v="0.99067261022066477"/>
    <n v="0.70150770704616072"/>
    <n v="1.2975169391022783"/>
    <n v="0.79465416119446219"/>
    <n v="0.44400395399239373"/>
  </r>
  <r>
    <x v="41"/>
    <n v="1.3485455826591108"/>
    <n v="1.0932766681712129"/>
    <n v="2.0607520653729372"/>
    <n v="1.0367350578603713"/>
    <n v="0.81352800914810286"/>
  </r>
  <r>
    <x v="42"/>
    <n v="1.0980967265365016"/>
    <n v="1.1458909163826878"/>
    <n v="2.6470122042078512"/>
    <n v="1.083271820028239"/>
    <n v="0.88036708881745485"/>
  </r>
  <r>
    <x v="43"/>
    <n v="0.99365011510680257"/>
    <n v="1.1179607977916972"/>
    <n v="2.5947483976357142"/>
    <n v="1.1124222663908878"/>
    <n v="0.86020967482496691"/>
  </r>
  <r>
    <x v="44"/>
    <n v="1.0897178544624586"/>
    <n v="1.0969882536940849"/>
    <n v="2.6849553048913872"/>
    <n v="1.1035226400040281"/>
    <n v="0.78634409013288853"/>
  </r>
  <r>
    <x v="45"/>
    <n v="1.0373657971564871"/>
    <n v="1.0539447800374584"/>
    <n v="2.5479288243846137"/>
    <n v="1.0987569410362275"/>
    <n v="0.841445077305361"/>
  </r>
  <r>
    <x v="46"/>
    <n v="0.84635565876085006"/>
    <n v="0.84670079367358952"/>
    <n v="2.024995922822816"/>
    <n v="0.94350487295689223"/>
    <n v="0.57884754493511337"/>
  </r>
  <r>
    <x v="47"/>
    <n v="0.71536012635125301"/>
    <n v="0.68096426654901798"/>
    <n v="1.9665494908535128"/>
    <n v="0.83192250041892768"/>
    <n v="0.48205770955459498"/>
  </r>
  <r>
    <x v="48"/>
    <n v="0.933595536157384"/>
    <n v="1.0051371470593753"/>
    <n v="2.36452023199924"/>
    <n v="1.1198671917866947"/>
    <n v="0.84655673247161778"/>
  </r>
  <r>
    <x v="49"/>
    <n v="1.0226802964546833"/>
    <n v="1.0595027638821004"/>
    <n v="2.2709213020919101"/>
    <n v="1.1841675901542481"/>
    <n v="0.91999260616703593"/>
  </r>
  <r>
    <x v="50"/>
    <n v="0.93347286299611265"/>
    <n v="1.0619158595240135"/>
    <n v="2.5071063529049216"/>
    <n v="1.2061059035361694"/>
    <n v="0.89500420014093451"/>
  </r>
  <r>
    <x v="51"/>
    <n v="0.95014922754596898"/>
    <n v="1.0147472247500555"/>
    <n v="2.4158730515795166"/>
    <n v="1.1736797468202194"/>
    <n v="0.81667240610979541"/>
  </r>
  <r>
    <x v="52"/>
    <n v="0.97994980960765077"/>
    <n v="0.98763226138205606"/>
    <n v="2.5377495172339568"/>
    <n v="1.0518205991580771"/>
    <n v="0.77494127597110452"/>
  </r>
  <r>
    <x v="53"/>
    <n v="0.82978209491976507"/>
    <n v="0.76210245482954864"/>
    <n v="2.2323955572479646"/>
    <n v="0.9002866361658286"/>
    <n v="0.60763597677940462"/>
  </r>
  <r>
    <x v="54"/>
    <n v="0.92532794156281517"/>
    <n v="0.72442051155442677"/>
    <n v="2.069688346796879"/>
    <n v="0.83567640361536188"/>
    <n v="0.5194906180120229"/>
  </r>
  <r>
    <x v="55"/>
    <n v="1.1059343995170081"/>
    <n v="0.98561136741305222"/>
    <n v="2.4270288757366361"/>
    <n v="1.0691828090481821"/>
    <n v="0.79293910578516724"/>
  </r>
  <r>
    <x v="56"/>
    <n v="1.1280874997890782"/>
    <n v="0.98608525405111491"/>
    <n v="2.4134675660122644"/>
    <n v="1.0330844358225824"/>
    <n v="0.74086210866106694"/>
  </r>
  <r>
    <x v="57"/>
    <n v="1.1571983743001428"/>
    <n v="0.94427065262647103"/>
    <n v="2.2891908545915207"/>
    <n v="0.96453651506479887"/>
    <n v="0.76059598819747576"/>
  </r>
  <r>
    <x v="58"/>
    <n v="1.2167163635248486"/>
    <n v="0.79259764385553955"/>
    <n v="2.1170398675319024"/>
    <n v="1.0415992554181428"/>
    <n v="0.74428181305989005"/>
  </r>
  <r>
    <x v="59"/>
    <m/>
    <m/>
    <m/>
    <m/>
    <m/>
  </r>
  <r>
    <x v="60"/>
    <n v="1.2665839872460083"/>
    <n v="1.0075718213682743"/>
    <n v="2.544452047798865"/>
    <n v="0.99407295730632883"/>
    <n v="0.77888586083612588"/>
  </r>
  <r>
    <x v="61"/>
    <n v="0.85180416372988199"/>
    <n v="0.74588311387440531"/>
    <n v="2.1699440049817422"/>
    <n v="0.83539759173781647"/>
    <n v="0.53433705592113634"/>
  </r>
  <r>
    <x v="62"/>
    <n v="0.82604453957827784"/>
    <n v="0.61620085788698442"/>
    <n v="1.1691755681574079"/>
    <n v="0.78488757167232626"/>
    <n v="0.43337806847256255"/>
  </r>
  <r>
    <x v="63"/>
    <n v="0.98618969403066803"/>
    <n v="0.77442607100747263"/>
    <n v="1.5242498843536165"/>
    <n v="0.97011140819964659"/>
    <n v="0.61088978755825996"/>
  </r>
  <r>
    <x v="64"/>
    <n v="1.0858398980140915"/>
    <n v="0.83919106188012205"/>
    <n v="1.9338726336549539"/>
    <n v="1.0021603700364863"/>
    <n v="0.66465966933556064"/>
  </r>
  <r>
    <x v="65"/>
    <n v="0.95591167669321198"/>
    <n v="0.77030690678843416"/>
    <n v="1.927375427768574"/>
    <n v="1.0555864185865222"/>
    <n v="0.59153225350323035"/>
  </r>
  <r>
    <x v="66"/>
    <n v="0.93621667215414039"/>
    <n v="0.77987624940483746"/>
    <n v="1.6824675210584783"/>
    <n v="0.97283885170741946"/>
    <n v="0.71570767366751398"/>
  </r>
  <r>
    <x v="67"/>
    <n v="1.0644151958575891"/>
    <n v="0.82829097485789416"/>
    <n v="1.7871104939154847"/>
    <n v="1.012688388407357"/>
    <n v="0.77784811907401508"/>
  </r>
  <r>
    <x v="68"/>
    <n v="0.75623474998274609"/>
    <n v="0.69435425334489587"/>
    <n v="1.3749466791428713"/>
    <n v="0.81409871036110215"/>
    <n v="0.57619774731657991"/>
  </r>
  <r>
    <x v="69"/>
    <n v="0.89747145530712069"/>
    <n v="0.61754843576897489"/>
    <n v="1.4098258317811485"/>
    <n v="0.70502134113179948"/>
    <n v="0.45757512374495429"/>
  </r>
  <r>
    <x v="70"/>
    <n v="0.97831597493575018"/>
    <n v="0.87455610072069445"/>
    <n v="2.0296536075441787"/>
    <n v="0.92419180390518008"/>
    <n v="0.7009209446476129"/>
  </r>
  <r>
    <x v="71"/>
    <n v="1.004528414941436"/>
    <n v="0.86285077998169923"/>
    <n v="1.9306603024410496"/>
    <n v="1.0143706837229194"/>
    <n v="0.67712823034507463"/>
  </r>
  <r>
    <x v="72"/>
    <n v="0.92757147490920944"/>
    <n v="0.81698187833695779"/>
    <n v="1.7252424331125216"/>
    <n v="1.1069080221035423"/>
    <n v="0.60536916823599618"/>
  </r>
  <r>
    <x v="73"/>
    <n v="0.89900313488763028"/>
    <n v="0.82177210494455655"/>
    <n v="1.8537803540287348"/>
    <n v="1.0606370305569339"/>
    <n v="0.72917419231761071"/>
  </r>
  <r>
    <x v="74"/>
    <n v="0.85301492001797197"/>
    <n v="0.74241597492371203"/>
    <n v="1.6360404838203144"/>
    <n v="1.0008577074146578"/>
    <n v="0.76089026094453782"/>
  </r>
  <r>
    <x v="75"/>
    <n v="0.85002204826673522"/>
    <n v="0.68638039166496578"/>
    <n v="1.3423434020651173"/>
    <n v="0.79194320164609722"/>
    <n v="0.54619286191480398"/>
  </r>
  <r>
    <x v="76"/>
    <n v="0.77749826420235002"/>
    <n v="0.69753933593816475"/>
    <n v="1.2185507314626438"/>
    <n v="0.78271950240465682"/>
    <n v="0.45334048516841352"/>
  </r>
  <r>
    <x v="77"/>
    <n v="1.1622682096344883"/>
    <n v="1.0472773590861406"/>
    <n v="1.9928509993231693"/>
    <n v="0.98868541484876538"/>
    <n v="0.68190669663751446"/>
  </r>
  <r>
    <x v="78"/>
    <n v="1.1133253062429405"/>
    <n v="1.1252621008363073"/>
    <n v="2.6331520332982432"/>
    <n v="1.156566845208447"/>
    <n v="0.64060472330548413"/>
  </r>
  <r>
    <x v="79"/>
    <n v="1.0226656562871801"/>
    <n v="1.0985012818715059"/>
    <n v="2.4467766770532982"/>
    <n v="1.0705311067760088"/>
    <n v="0.68328993188593812"/>
  </r>
  <r>
    <x v="80"/>
    <n v="1.0595299136613412"/>
    <n v="1.0361714879073367"/>
    <n v="2.3534303563890488"/>
    <n v="0.99066508848124024"/>
    <n v="0.7409133461553925"/>
  </r>
  <r>
    <x v="81"/>
    <n v="0.96767621671636905"/>
    <n v="1.0324728637424569"/>
    <n v="2.3208497692275269"/>
    <n v="0.95029784143587093"/>
    <n v="0.73935070337938225"/>
  </r>
  <r>
    <x v="82"/>
    <n v="0.96322509079163943"/>
    <n v="0.75629861342219562"/>
    <n v="1.9793235023378493"/>
    <n v="0.76319132369897325"/>
    <n v="0.59447599383357974"/>
  </r>
  <r>
    <x v="83"/>
    <n v="0.8075801960621668"/>
    <n v="0.67186848935721588"/>
    <n v="1.7944911231900436"/>
    <n v="0.71016181670255241"/>
    <n v="0.47963818710130179"/>
  </r>
  <r>
    <x v="84"/>
    <n v="0.98791914400070402"/>
    <n v="0.8426485726356594"/>
    <n v="2.0274887555771022"/>
    <n v="0.88764026080647629"/>
    <n v="0.6118202542879696"/>
  </r>
  <r>
    <x v="85"/>
    <n v="1.1242772852753351"/>
    <n v="0.92103157983419504"/>
    <n v="2.2795882156065361"/>
    <n v="0.98999820294348362"/>
    <n v="0.5747995305483159"/>
  </r>
  <r>
    <x v="86"/>
    <n v="1.1180675814596737"/>
    <n v="1.0325619096149161"/>
    <n v="2.4043349946868631"/>
    <n v="1.0273518834714095"/>
    <n v="0.64102714219393309"/>
  </r>
  <r>
    <x v="87"/>
    <n v="1.0963278921808242"/>
    <n v="1.0406614530971756"/>
    <n v="2.3517834815972338"/>
    <n v="0.95434976259003956"/>
    <n v="0.71018125349768946"/>
  </r>
  <r>
    <x v="88"/>
    <n v="1.0330524979328179"/>
    <n v="0.96683659652476395"/>
    <n v="2.1235730936381234"/>
    <n v="0.92919195446064162"/>
    <n v="0.75981602365034684"/>
  </r>
  <r>
    <x v="89"/>
    <n v="0.95921183270959343"/>
    <n v="0.7266125497765209"/>
    <n v="1.7549746248742899"/>
    <n v="0.78940886813087263"/>
    <n v="0.63139061423744103"/>
  </r>
  <r>
    <x v="90"/>
    <n v="0.87636846378651789"/>
    <n v="0.64471688546554751"/>
    <n v="1.5379564257719387"/>
    <n v="0.71979892245783283"/>
    <n v="0.60070802445598159"/>
  </r>
  <r>
    <x v="91"/>
    <n v="1.0307153312781265"/>
    <n v="0.79885207224672461"/>
    <n v="2.008884569638425"/>
    <n v="0.96281300397664649"/>
    <n v="0.87918840754575645"/>
  </r>
  <r>
    <x v="92"/>
    <n v="1.1823642615761212"/>
    <n v="0.79021694385545582"/>
    <n v="1.9756284676395812"/>
    <n v="1.0231922011844321"/>
    <n v="0.80313650536391723"/>
  </r>
  <r>
    <x v="93"/>
    <n v="1.225841502084756"/>
    <n v="1.1222796850874344"/>
    <n v="2.413686639539669"/>
    <n v="1.048994883025786"/>
    <n v="0.69146378018040067"/>
  </r>
  <r>
    <x v="94"/>
    <n v="1.1034707112663138"/>
    <n v="1.1073358907953286"/>
    <n v="2.5173455674102208"/>
    <n v="1.042739400198466"/>
    <n v="0.77689073015828325"/>
  </r>
  <r>
    <x v="95"/>
    <n v="0.98160626210263324"/>
    <n v="1.0793436121802893"/>
    <n v="2.4488011435648827"/>
    <n v="1.0458735189919997"/>
    <n v="0.75850410291259385"/>
  </r>
  <r>
    <x v="96"/>
    <n v="1.0334115621033171"/>
    <n v="0.79457881921649065"/>
    <n v="1.8780555933695975"/>
    <n v="0.8816079462783305"/>
    <n v="0.54778618642816901"/>
  </r>
  <r>
    <x v="97"/>
    <n v="0.90637231481332692"/>
    <n v="0.60301755948611491"/>
    <n v="1.6801127315469666"/>
    <n v="0.80581267876206086"/>
    <n v="0.47267873652918435"/>
  </r>
  <r>
    <x v="98"/>
    <n v="1.0315678795689636"/>
    <n v="0.98057210340512513"/>
    <n v="2.2147799590742858"/>
    <n v="0.98843494269395626"/>
    <n v="0.72943724706234192"/>
  </r>
  <r>
    <x v="99"/>
    <n v="1.0973279211150841"/>
    <n v="0.8993557569207119"/>
    <n v="2.2929948514729701"/>
    <n v="0.9933696629194807"/>
    <n v="0.68813326809151087"/>
  </r>
  <r>
    <x v="100"/>
    <n v="1.122950196118671"/>
    <n v="0.88468844067697594"/>
    <n v="2.3376231111546542"/>
    <n v="0.97222995726539896"/>
    <n v="0.76396408741899013"/>
  </r>
  <r>
    <x v="101"/>
    <n v="1.1873999283438368"/>
    <n v="0.93828130466275139"/>
    <n v="2.4760715399306852"/>
    <n v="1.0980707601379009"/>
    <n v="0.75501138716770411"/>
  </r>
  <r>
    <x v="102"/>
    <n v="1.1295699650363373"/>
    <n v="1.1128445584136171"/>
    <n v="2.5086128474754745"/>
    <n v="1.037187533173249"/>
    <n v="0.65162365559359003"/>
  </r>
  <r>
    <x v="103"/>
    <n v="0.92880062932006535"/>
    <n v="0.84400302049958287"/>
    <n v="2.2712167514699204"/>
    <n v="0.91013050956800645"/>
    <n v="0.60652487695229018"/>
  </r>
  <r>
    <x v="104"/>
    <n v="0.86160988776419389"/>
    <n v="0.7626530610611616"/>
    <n v="1.9978445288047111"/>
    <n v="0.8365338711924879"/>
    <n v="0.49989006421190102"/>
  </r>
  <r>
    <x v="105"/>
    <n v="0.85515120198165362"/>
    <n v="0.92762112028835286"/>
    <n v="2.0526012571247181"/>
    <n v="0.88130648077153328"/>
    <n v="0.64290239534442861"/>
  </r>
  <r>
    <x v="106"/>
    <n v="1.0825176867001443"/>
    <n v="1.0412616709512701"/>
    <n v="1.9603300415948288"/>
    <n v="0.97933678724629081"/>
    <n v="0.74793877388941166"/>
  </r>
  <r>
    <x v="107"/>
    <n v="1.0056964049737884"/>
    <n v="0.9568008617112812"/>
    <n v="1.962971948322948"/>
    <n v="0.95438976618785998"/>
    <n v="0.60824456106751068"/>
  </r>
  <r>
    <x v="108"/>
    <n v="0.89667499505122983"/>
    <n v="0.75736704539124022"/>
    <n v="1.6131146389362823"/>
    <n v="0.88380893824493378"/>
    <n v="0.68895899946201022"/>
  </r>
  <r>
    <x v="109"/>
    <n v="0.83183133253618124"/>
    <n v="0.57565687417959066"/>
    <n v="1.2016468889562413"/>
    <n v="0.82589617904305146"/>
    <n v="0.55815498622110082"/>
  </r>
  <r>
    <x v="110"/>
    <n v="0.83421033750613116"/>
    <n v="0.51804660708497541"/>
    <n v="1.2680730203723343"/>
    <n v="0.68100921427977523"/>
    <n v="0.44647553312835875"/>
  </r>
  <r>
    <x v="111"/>
    <n v="0.71562527768673634"/>
    <n v="0.47576303734243997"/>
    <n v="1.0852802891578806"/>
    <n v="0.58691761792193342"/>
    <n v="0.44506011740837648"/>
  </r>
  <r>
    <x v="112"/>
    <n v="0.67631420107576745"/>
    <n v="0.44566647158459977"/>
    <n v="0.92567801636837521"/>
    <n v="0.59579257050743273"/>
    <n v="0.6644530165560173"/>
  </r>
  <r>
    <x v="113"/>
    <n v="0.83144694919789175"/>
    <n v="0.57236912173775389"/>
    <n v="1.1377614746771596"/>
    <n v="0.92251113874987656"/>
    <n v="0.66061917809372794"/>
  </r>
  <r>
    <x v="114"/>
    <n v="0.94516971045138976"/>
    <n v="0.61203624968904313"/>
    <n v="1.2574087137406538"/>
    <n v="0.83843303617821863"/>
    <n v="0.59766609203652177"/>
  </r>
  <r>
    <x v="115"/>
    <n v="0.89206550918124061"/>
    <n v="0.64791846367123995"/>
    <n v="1.4842799636266373"/>
    <n v="0.69475560087959887"/>
    <n v="0.58416841594150415"/>
  </r>
  <r>
    <x v="116"/>
    <n v="0.86920508287902187"/>
    <n v="0.74721237917071248"/>
    <n v="1.7805410808441475"/>
    <n v="0.7548560879636016"/>
    <n v="0.68139033311106423"/>
  </r>
  <r>
    <x v="117"/>
    <n v="0.77542264131354333"/>
    <n v="0.62515730111626555"/>
    <n v="1.5503372994522477"/>
    <n v="0.65256627034100811"/>
    <n v="0.55699394913410938"/>
  </r>
  <r>
    <x v="118"/>
    <n v="0.84881482010883214"/>
    <n v="0.58244337163164317"/>
    <n v="1.60879198133146"/>
    <n v="0.65409238892656962"/>
    <n v="0.45288974364291384"/>
  </r>
  <r>
    <x v="119"/>
    <n v="1.0326697355938876"/>
    <n v="0.86347682065793274"/>
    <n v="2.0782331972695722"/>
    <n v="0.90434888023185644"/>
    <n v="0.75294701934405295"/>
  </r>
  <r>
    <x v="120"/>
    <n v="1.0760711844925153"/>
    <n v="0.87798533243529642"/>
    <n v="1.9642789994883514"/>
    <n v="0.89338900665141496"/>
    <n v="0.74367367610205104"/>
  </r>
  <r>
    <x v="121"/>
    <n v="1.1394187657854249"/>
    <n v="0.53450174656375093"/>
    <n v="1.3718006324570484"/>
    <n v="0.72684770082618921"/>
    <n v="0.53910800750445087"/>
  </r>
  <r>
    <x v="122"/>
    <n v="1.0850056638484891"/>
    <n v="0.81749937701150643"/>
    <n v="1.717387675222928"/>
    <n v="0.88443977179705902"/>
    <n v="0.59733539096556643"/>
  </r>
  <r>
    <x v="123"/>
    <n v="1.0408282916424736"/>
    <n v="0.90633434739366037"/>
    <n v="1.9371311079815605"/>
    <n v="0.95298088649611179"/>
    <n v="0.64808375881337399"/>
  </r>
  <r>
    <x v="124"/>
    <n v="0.79349732937231809"/>
    <n v="0.70017930231812797"/>
    <n v="1.8747878708441028"/>
    <n v="0.82143122465532015"/>
    <n v="0.50736313837993618"/>
  </r>
  <r>
    <x v="125"/>
    <n v="0.85026792164493303"/>
    <n v="0.63035341117054178"/>
    <n v="1.6534207250467852"/>
    <n v="0.72287595440074759"/>
    <n v="0.41085625237300982"/>
  </r>
  <r>
    <x v="126"/>
    <n v="0.94504684701956287"/>
    <n v="0.94147839837105929"/>
    <n v="2.1548644933581009"/>
    <n v="0.84359037728385233"/>
    <n v="0.71902345620206842"/>
  </r>
  <r>
    <x v="127"/>
    <n v="1.1520357043332559"/>
    <n v="0.92426032561339955"/>
    <n v="2.3251658323440507"/>
    <n v="0.92464954621070516"/>
    <n v="0.6669689583781182"/>
  </r>
  <r>
    <x v="128"/>
    <n v="0.97959750949946622"/>
    <n v="0.65412439093130315"/>
    <n v="2.1131009747675056"/>
    <n v="0.98166952190219303"/>
    <n v="0.55089528754956496"/>
  </r>
  <r>
    <x v="129"/>
    <n v="1.1804349821861173"/>
    <n v="0.91643847689015456"/>
    <n v="2.0639269972635232"/>
    <n v="0.89104358187143418"/>
    <n v="0.62641899141811908"/>
  </r>
  <r>
    <x v="130"/>
    <n v="1.1250384530232433"/>
    <n v="0.90989345497851826"/>
    <n v="2.1232493509586563"/>
    <n v="0.86259790053999186"/>
    <n v="0.63370926862640431"/>
  </r>
  <r>
    <x v="131"/>
    <n v="0.92101472722692879"/>
    <n v="0.58704306446605892"/>
    <n v="1.8046506641886244"/>
    <n v="0.7262511724689874"/>
    <n v="0.54743887533721425"/>
  </r>
  <r>
    <x v="132"/>
    <n v="0.84441731935974151"/>
    <n v="0.55664635051191069"/>
    <n v="1.351719305426142"/>
    <n v="0.67232679705183274"/>
    <n v="0.40393900769268948"/>
  </r>
  <r>
    <x v="133"/>
    <n v="0.9277727688280496"/>
    <n v="0.7428343756569461"/>
    <n v="1.8425101347289765"/>
    <n v="0.91490215820668297"/>
    <n v="0.6522533198400432"/>
  </r>
  <r>
    <x v="134"/>
    <n v="0.9618842149198974"/>
    <n v="0.84363617180140638"/>
    <n v="1.9598135327833437"/>
    <n v="0.90879076822220861"/>
    <n v="0.73000213746726705"/>
  </r>
  <r>
    <x v="135"/>
    <n v="0.93181437295926994"/>
    <n v="0.83588148137016582"/>
    <n v="2.0445027386135601"/>
    <n v="1.0410105684640443"/>
    <n v="0.71617471743114891"/>
  </r>
  <r>
    <x v="136"/>
    <n v="0.86546175072744025"/>
    <n v="0.88304899415164817"/>
    <n v="2.1414687572773863"/>
    <n v="0.92200875777703728"/>
    <n v="0.69159925353280949"/>
  </r>
  <r>
    <x v="137"/>
    <n v="0.85934509874291831"/>
    <n v="0.90457827162894444"/>
    <n v="1.9608908534890706"/>
    <n v="0.90322951435962118"/>
    <n v="0.61397016861794329"/>
  </r>
  <r>
    <x v="138"/>
    <n v="0.77653100137315223"/>
    <n v="0.62063419933063158"/>
    <n v="1.6306900166982503"/>
    <n v="0.76465454344757711"/>
    <n v="0.56409396073881612"/>
  </r>
  <r>
    <x v="139"/>
    <n v="0.70364482556569319"/>
    <n v="0.52144625891456375"/>
    <n v="1.4118915726513486"/>
    <n v="0.6722834105140828"/>
    <n v="0.51394402608352419"/>
  </r>
  <r>
    <x v="140"/>
    <n v="0.95936700311747192"/>
    <n v="0.79507347367153824"/>
    <n v="1.9642662136314097"/>
    <n v="0.77107842432689011"/>
    <n v="0.77955558186089569"/>
  </r>
  <r>
    <x v="141"/>
    <n v="1.0184526283856603"/>
    <n v="0.79487449100336682"/>
    <n v="1.9276721316772722"/>
    <n v="0.76393534532318264"/>
    <n v="0.7750719131769106"/>
  </r>
  <r>
    <x v="142"/>
    <n v="0.85223133858669931"/>
    <n v="0.79789468644073402"/>
    <n v="1.9333765296373568"/>
    <n v="0.75596996876440981"/>
    <n v="0.80211848964910737"/>
  </r>
  <r>
    <x v="143"/>
    <n v="0.85141929202016009"/>
    <n v="0.77007376887071199"/>
    <n v="1.8093132086441091"/>
    <n v="0.76176517777397768"/>
    <n v="0.76997966930733197"/>
  </r>
  <r>
    <x v="144"/>
    <n v="0.8509744535280126"/>
    <n v="0.78074767670488376"/>
    <n v="1.615818507127545"/>
    <n v="0.75840171991365712"/>
    <n v="0.69580312200481786"/>
  </r>
  <r>
    <x v="145"/>
    <n v="0.7617342267807572"/>
    <n v="0.6467383811438846"/>
    <n v="1.4337295111490522"/>
    <n v="0.6392599127852896"/>
    <n v="0.5117862054535981"/>
  </r>
  <r>
    <x v="146"/>
    <n v="0.55391365943188198"/>
    <n v="0.47808796536373377"/>
    <n v="1.0426151306950657"/>
    <n v="0.5641230997103801"/>
    <n v="0.44582179363904156"/>
  </r>
  <r>
    <x v="147"/>
    <n v="0.68894468493122485"/>
    <n v="0.64005668293864482"/>
    <n v="1.5293375066293382"/>
    <n v="0.73628176054261574"/>
    <n v="0.6958239582727338"/>
  </r>
  <r>
    <x v="148"/>
    <n v="0.9890099667152501"/>
    <n v="0.77953943764072231"/>
    <n v="1.8074960923158974"/>
    <n v="0.74160033323323193"/>
    <n v="0.66990814056510151"/>
  </r>
  <r>
    <x v="149"/>
    <n v="0.93800901393748037"/>
    <n v="0.80240339607639322"/>
    <n v="1.7937946868200594"/>
    <n v="0.74032621147152322"/>
    <n v="0.68611209174871024"/>
  </r>
  <r>
    <x v="150"/>
    <n v="0.69182411907564922"/>
    <n v="0.49067233786270148"/>
    <n v="1.0482625103073777"/>
    <n v="0.77424569022634715"/>
    <n v="0.77359163863663449"/>
  </r>
  <r>
    <x v="151"/>
    <n v="0.73376307948887054"/>
    <n v="0.60111441130103782"/>
    <n v="1.304239238234385"/>
    <n v="0.70628966358168666"/>
    <n v="0.78042424121440868"/>
  </r>
  <r>
    <x v="152"/>
    <n v="0.71684668897345594"/>
    <n v="0.45423121517049658"/>
    <n v="1.1160778618264229"/>
    <n v="0.56282454699896822"/>
    <n v="0.61016000556527517"/>
  </r>
  <r>
    <x v="153"/>
    <n v="0.56333425742631582"/>
    <n v="0.43099989160256091"/>
    <n v="0.96084935783777048"/>
    <n v="0.51393937767522779"/>
    <n v="0.53172852765820744"/>
  </r>
  <r>
    <x v="154"/>
    <n v="0.76422944891438338"/>
    <n v="0.74017327389482346"/>
    <n v="1.6287037958911494"/>
    <n v="0.62403847122438494"/>
    <n v="0.78069867340932952"/>
  </r>
  <r>
    <x v="155"/>
    <n v="1.076970461341155"/>
    <n v="0.76860298721628662"/>
    <n v="1.6948104099201431"/>
    <n v="0.73032781586178874"/>
    <n v="0.72745205641863675"/>
  </r>
  <r>
    <x v="156"/>
    <n v="0.95475954560521537"/>
    <n v="0.83776346816908009"/>
    <n v="1.6466483719079261"/>
    <n v="0.73505818631189168"/>
    <n v="0.70267496193303547"/>
  </r>
  <r>
    <x v="157"/>
    <n v="0.939699914957009"/>
    <n v="0.72866372635378163"/>
    <n v="1.6114047187959759"/>
    <n v="0.72915506804440011"/>
    <n v="0.67453534305318785"/>
  </r>
  <r>
    <x v="158"/>
    <n v="0.89482690647828278"/>
    <n v="0.62619051432398765"/>
    <n v="1.4938549767001497"/>
    <n v="0.71782799102542805"/>
    <n v="0.66411368982480801"/>
  </r>
  <r>
    <x v="159"/>
    <n v="0.77802634461921782"/>
    <n v="0.54475680260853998"/>
    <n v="1.0137371663625399"/>
    <n v="0.6089174336141322"/>
    <n v="0.59568657928071278"/>
  </r>
  <r>
    <x v="160"/>
    <n v="0.84982492655505415"/>
    <n v="0.52138195791825825"/>
    <n v="0.97611079505855447"/>
    <n v="0.54909760706573951"/>
    <n v="0.51537468313044144"/>
  </r>
  <r>
    <x v="161"/>
    <n v="1.0043959966306124"/>
    <n v="0.54888203865901353"/>
    <n v="1.1520889354164003"/>
    <n v="0.73005074920115487"/>
    <n v="0.63268932374578191"/>
  </r>
  <r>
    <x v="162"/>
    <n v="1.0051222524123125"/>
    <n v="0.94759563085778342"/>
    <n v="1.8029620800312367"/>
    <n v="0.8280905643935601"/>
    <n v="0.65107539499921252"/>
  </r>
  <r>
    <x v="163"/>
    <n v="1.0104413376664845"/>
    <n v="0.87475655316001566"/>
    <n v="1.9564729368791494"/>
    <n v="0.83113943666151002"/>
    <n v="0.71998873747005965"/>
  </r>
  <r>
    <x v="164"/>
    <n v="0.94510935959749753"/>
    <n v="0.75239385575626971"/>
    <n v="1.6235702075004586"/>
    <n v="0.81040951267555383"/>
    <n v="0.6844167025713257"/>
  </r>
  <r>
    <x v="165"/>
    <n v="0.95132736067054857"/>
    <n v="0.82451561937867002"/>
    <n v="1.7142330284844725"/>
    <n v="0.77476991625216007"/>
    <n v="0.68997034273670599"/>
  </r>
  <r>
    <x v="166"/>
    <n v="0.83263571263060387"/>
    <n v="0.52754877743458328"/>
    <n v="1.2389911093095793"/>
    <n v="0.67419010925307898"/>
    <n v="0.57917649739774779"/>
  </r>
  <r>
    <x v="167"/>
    <n v="0.76493671533808405"/>
    <n v="0.47731485816200581"/>
    <n v="1.2113820762799241"/>
    <n v="0.55572061522166216"/>
    <n v="0.53223788575514619"/>
  </r>
  <r>
    <x v="168"/>
    <n v="0.64544742548633116"/>
    <n v="1.3052739189883553"/>
    <n v="2.6213546261549974"/>
    <n v="1.1759193072939527"/>
    <n v="1.3037053284073945"/>
  </r>
  <r>
    <x v="169"/>
    <n v="0.81057524043782292"/>
    <n v="1.312876423761256"/>
    <n v="2.6755900201772973"/>
    <n v="1.2402311834056401"/>
    <n v="1.2029687620926848"/>
  </r>
  <r>
    <x v="170"/>
    <n v="0.93381888774752242"/>
    <n v="1.3382455080176918"/>
    <n v="2.6476813972205009"/>
    <n v="1.2513110756398824"/>
    <n v="1.3126165827780156"/>
  </r>
  <r>
    <x v="171"/>
    <n v="0.77726565535307202"/>
    <n v="1.3652754834219964"/>
    <n v="2.4640634142010298"/>
    <n v="1.2264366685648354"/>
    <n v="1.2768176445104307"/>
  </r>
  <r>
    <x v="172"/>
    <n v="0.81673140630987995"/>
    <n v="1.4533258614207423"/>
    <n v="2.4703455135926395"/>
    <n v="1.2657316441858391"/>
    <n v="1.2933571847744074"/>
  </r>
  <r>
    <x v="173"/>
    <n v="0.71479652382660674"/>
    <n v="1.1553928689536643"/>
    <n v="2.1500470229837081"/>
    <n v="1.109469339127825"/>
    <n v="1.2428638317384335"/>
  </r>
  <r>
    <x v="174"/>
    <n v="0.31774626703502501"/>
    <n v="1.084746679572385"/>
    <n v="1.8483506721930314"/>
    <n v="1.0142790217968545"/>
    <n v="0.97008135504596515"/>
  </r>
  <r>
    <x v="175"/>
    <n v="0.91440093179022908"/>
    <n v="1.4219980882076089"/>
    <n v="2.3817888026778498"/>
    <n v="1.1334297817109709"/>
    <n v="1.4481347849260982"/>
  </r>
  <r>
    <x v="176"/>
    <n v="0.85214727420132885"/>
    <n v="1.498375062484971"/>
    <n v="2.5562029554790024"/>
    <n v="1.2121573352731587"/>
    <n v="1.4375875067526236"/>
  </r>
  <r>
    <x v="177"/>
    <n v="0.67337499305527404"/>
    <n v="1.4439181819617082"/>
    <n v="2.5067774588518548"/>
    <n v="1.2568866935119498"/>
    <n v="1.394394943168408"/>
  </r>
  <r>
    <x v="178"/>
    <n v="0.74717589783215077"/>
    <n v="1.4638918441937676"/>
    <n v="2.3509928418249242"/>
    <n v="1.3234120884679847"/>
    <n v="1.429876931269886"/>
  </r>
  <r>
    <x v="179"/>
    <n v="0.59290456278764925"/>
    <n v="1.510682998503504"/>
    <n v="2.4292907574003211"/>
    <n v="1.3310170675631474"/>
    <n v="1.4707671604336106"/>
  </r>
  <r>
    <x v="180"/>
    <n v="0.61258071786883028"/>
    <n v="1.2988318275544419"/>
    <n v="2.1193260481479683"/>
    <n v="1.1106518873964368"/>
    <n v="1.211373441762261"/>
  </r>
  <r>
    <x v="181"/>
    <n v="0.4297998291369351"/>
    <n v="1.2223225335044821"/>
    <n v="1.8111677071900305"/>
    <n v="1.051763189906991"/>
    <n v="1.3068021469631301"/>
  </r>
  <r>
    <x v="182"/>
    <n v="0.55354349035354566"/>
    <n v="1.4112169682839757"/>
    <n v="2.194692524660268"/>
    <n v="1.2621741642052815"/>
    <n v="1.3949802481733142"/>
  </r>
  <r>
    <x v="183"/>
    <n v="0.75723284236545974"/>
    <n v="1.4447560283933372"/>
    <n v="2.2692667037849161"/>
    <n v="1.2441986909508838"/>
    <n v="1.4049600867320333"/>
  </r>
  <r>
    <x v="184"/>
    <n v="0.79834321900712901"/>
    <n v="1.3975028097621369"/>
    <n v="2.3455612136988329"/>
    <n v="1.2847479946418672"/>
    <n v="1.4121582650694788"/>
  </r>
  <r>
    <x v="185"/>
    <n v="0.71849299375378051"/>
    <n v="1.4151266152822086"/>
    <n v="2.2953380575625419"/>
    <n v="1.2485472901644106"/>
    <n v="1.4260876756814982"/>
  </r>
  <r>
    <x v="186"/>
    <n v="0.71959877308012543"/>
    <n v="1.4465892723779596"/>
    <n v="2.2773959585595751"/>
    <n v="1.260949311655007"/>
    <n v="1.440041328749506"/>
  </r>
  <r>
    <x v="187"/>
    <n v="0.69668686483559594"/>
    <n v="1.3036520042255988"/>
    <n v="1.9777860246290966"/>
    <n v="1.1220737802979959"/>
    <n v="1.382690717384869"/>
  </r>
  <r>
    <x v="188"/>
    <n v="0.72644926457654924"/>
    <n v="1.2888464409889389"/>
    <n v="1.9150471070824007"/>
    <n v="1.019311172453111"/>
    <n v="1.3453642925056968"/>
  </r>
  <r>
    <x v="189"/>
    <n v="0.91842448322820014"/>
    <n v="1.4925076308098661"/>
    <n v="2.4875453386433382"/>
    <n v="1.2696996128221556"/>
    <n v="1.3966881514716909"/>
  </r>
  <r>
    <x v="190"/>
    <n v="0.89366607555913369"/>
    <n v="1.5090695244237589"/>
    <n v="2.4875892714959198"/>
    <n v="1.2876739212920563"/>
    <n v="1.4367807356346636"/>
  </r>
  <r>
    <x v="191"/>
    <n v="0.85647955340126103"/>
    <n v="1.5439940032926371"/>
    <n v="2.6095700151464607"/>
    <n v="1.2040329893827024"/>
    <n v="1.4858916036052785"/>
  </r>
  <r>
    <x v="192"/>
    <n v="0.89815975620422195"/>
    <n v="1.5537008543384809"/>
    <n v="2.7700439020683727"/>
    <n v="1.1727962031324641"/>
    <n v="1.4963351329890024"/>
  </r>
  <r>
    <x v="193"/>
    <n v="0.73841184309480135"/>
    <n v="1.5591936305409846"/>
    <n v="2.6910381375466432"/>
    <n v="1.2016578937055018"/>
    <n v="1.5362994494812046"/>
  </r>
  <r>
    <x v="194"/>
    <n v="0.6930222586134025"/>
    <n v="1.4394698546256115"/>
    <n v="2.2469959104938058"/>
    <n v="1.0520303157029467"/>
    <n v="1.4126056306289123"/>
  </r>
  <r>
    <x v="195"/>
    <n v="0.69413598604819249"/>
    <n v="1.4000956705190606"/>
    <n v="2.2215663336350504"/>
    <n v="0.95522349233572867"/>
    <n v="1.3576436506987053"/>
  </r>
  <r>
    <x v="196"/>
    <n v="0.88462225125943084"/>
    <n v="1.5920702693246656"/>
    <n v="2.6435791379203679"/>
    <n v="1.1764303372880245"/>
    <n v="1.4797260441987736"/>
  </r>
  <r>
    <x v="197"/>
    <n v="0.83739696032740651"/>
    <n v="1.6327509437264462"/>
    <n v="2.6634465112471566"/>
    <n v="1.1138105718506441"/>
    <n v="1.4942296448907368"/>
  </r>
  <r>
    <x v="198"/>
    <n v="0.75598751959925881"/>
    <n v="1.676063473311854"/>
    <n v="2.6658768913587454"/>
    <n v="1.1952665755072116"/>
    <n v="1.4841500138991139"/>
  </r>
  <r>
    <x v="199"/>
    <n v="0.77607064715314178"/>
    <n v="1.7005435482927129"/>
    <n v="2.6391629552618268"/>
    <n v="1.2354646551156498"/>
    <n v="1.554816253729689"/>
  </r>
  <r>
    <x v="200"/>
    <n v="0.78712711642392408"/>
    <n v="1.69365430050699"/>
    <n v="2.7076584064818165"/>
    <n v="1.1676069413561934"/>
    <n v="1.5526270293532225"/>
  </r>
  <r>
    <x v="201"/>
    <n v="0.56236312500442076"/>
    <n v="1.5724523015076661"/>
    <n v="2.258975701185661"/>
    <n v="1.065341698098051"/>
    <n v="1.5167476818323697"/>
  </r>
  <r>
    <x v="202"/>
    <n v="0.56814178817789318"/>
    <n v="1.5207716919656404"/>
    <n v="2.1172545663084619"/>
    <n v="1.0114386500597092"/>
    <n v="1.462897835065448"/>
  </r>
  <r>
    <x v="203"/>
    <n v="0.60997862750829535"/>
    <n v="1.6985167792381968"/>
    <n v="2.5593193902671474"/>
    <n v="1.1823114318157868"/>
    <n v="1.5841625130737671"/>
  </r>
  <r>
    <x v="204"/>
    <n v="0.75966095143144396"/>
    <n v="1.7181547606784651"/>
    <n v="2.7648077799991317"/>
    <n v="1.2310327888135921"/>
    <n v="1.6075366627457939"/>
  </r>
  <r>
    <x v="205"/>
    <n v="0.87986592155988363"/>
    <n v="1.755496565828699"/>
    <n v="2.8005696135325975"/>
    <n v="1.2554291549388823"/>
    <n v="1.6496408377538094"/>
  </r>
  <r>
    <x v="206"/>
    <n v="0.82905883575012795"/>
    <n v="1.7655538461198215"/>
    <n v="2.8113873739399957"/>
    <n v="1.296626420144833"/>
    <n v="1.6267665156414086"/>
  </r>
  <r>
    <x v="207"/>
    <n v="0.83851326911136981"/>
    <n v="1.7773432606762847"/>
    <n v="2.6003046399989964"/>
    <n v="1.3270341616320327"/>
    <n v="1.6055468386051943"/>
  </r>
  <r>
    <x v="208"/>
    <n v="0.75117760908565467"/>
    <n v="1.7501890521820669"/>
    <n v="2.1536346172419965"/>
    <n v="1.1053397826710234"/>
    <n v="1.4893707340393285"/>
  </r>
  <r>
    <x v="209"/>
    <n v="0.6826740273437375"/>
    <n v="1.5869302860666785"/>
    <n v="2.0964759411447949"/>
    <n v="0.95160013588642756"/>
    <n v="1.492274947251069"/>
  </r>
  <r>
    <x v="210"/>
    <n v="0.79433673767253921"/>
    <n v="1.7749913217708635"/>
    <n v="2.6311216335101943"/>
    <n v="1.1614723475469804"/>
    <n v="1.5892684275840552"/>
  </r>
  <r>
    <x v="211"/>
    <n v="0.80411417466887225"/>
    <n v="1.6737737739809189"/>
    <n v="2.6509462779895774"/>
    <n v="1.1950631192493557"/>
    <n v="1.589325480850126"/>
  </r>
  <r>
    <x v="212"/>
    <n v="0.75760685928963889"/>
    <n v="1.7104269444704538"/>
    <n v="2.647347833825453"/>
    <n v="1.2232553961364578"/>
    <n v="1.6199250492253257"/>
  </r>
  <r>
    <x v="213"/>
    <n v="0.94140851556586302"/>
    <n v="1.8518230190335443"/>
    <n v="2.7082668415854596"/>
    <n v="1.2308622492064065"/>
    <n v="1.7070054594849899"/>
  </r>
  <r>
    <x v="214"/>
    <n v="0.94212475974192755"/>
    <n v="1.8220046425312737"/>
    <n v="2.6999033603226037"/>
    <n v="1.1902613892139313"/>
    <n v="1.6788157674428466"/>
  </r>
  <r>
    <x v="215"/>
    <n v="0.82831630061397044"/>
    <n v="1.7604916897153522"/>
    <n v="2.4142418248441802"/>
    <n v="1.040659242435418"/>
    <n v="1.6256919206791953"/>
  </r>
  <r>
    <x v="216"/>
    <n v="0.75094330086824523"/>
    <n v="1.5989771861107389"/>
    <n v="2.2097720144211146"/>
    <n v="0.9828925134558274"/>
    <n v="1.5859312579855689"/>
  </r>
  <r>
    <x v="217"/>
    <n v="0.73903034993689654"/>
    <n v="1.830367200119889"/>
    <n v="2.6539196830038811"/>
    <n v="1.1359406221993742"/>
    <n v="1.7037224836901572"/>
  </r>
  <r>
    <x v="218"/>
    <n v="0.77332692934068448"/>
    <n v="1.8317657894276944"/>
    <n v="2.6601978990313353"/>
    <n v="1.1747157240188548"/>
    <n v="1.7135463622135232"/>
  </r>
  <r>
    <x v="219"/>
    <n v="0.73254792259932966"/>
    <n v="1.8516922987789817"/>
    <n v="2.6898093998583055"/>
    <n v="1.1368880158521939"/>
    <n v="1.7308091043356877"/>
  </r>
  <r>
    <x v="220"/>
    <n v="0.91082880468735949"/>
    <n v="1.8646855993422151"/>
    <n v="2.3310244084180924"/>
    <n v="1.1496323200015262"/>
    <n v="1.6680840459842785"/>
  </r>
  <r>
    <x v="221"/>
    <n v="0.67740322779618378"/>
    <n v="1.7658182158050799"/>
    <n v="2.5537262211361789"/>
    <n v="1.1305924997683221"/>
    <n v="1.621588630195036"/>
  </r>
  <r>
    <x v="222"/>
    <n v="0.55213804698642566"/>
    <n v="1.6673141976188017"/>
    <n v="1.8839801877241866"/>
    <n v="1.0915099826541659"/>
    <n v="1.6448996160065137"/>
  </r>
  <r>
    <x v="223"/>
    <n v="0.60766373274518892"/>
    <n v="1.6948646740137665"/>
    <n v="1.8372381650794416"/>
    <n v="1.0563818425874925"/>
    <n v="1.5781447636730752"/>
  </r>
  <r>
    <x v="224"/>
    <n v="0.97956586776733434"/>
    <n v="1.8156227838420385"/>
    <n v="2.5223707898303989"/>
    <n v="1.1117506501155232"/>
    <n v="1.6254683797874263"/>
  </r>
  <r>
    <x v="225"/>
    <n v="0.93597429487089423"/>
    <n v="1.8787423280460926"/>
    <n v="2.5164435656797743"/>
    <n v="1.0839995213968845"/>
    <n v="1.6795484941192265"/>
  </r>
  <r>
    <x v="226"/>
    <n v="0.9256817270962604"/>
    <n v="1.7712107376122237"/>
    <n v="2.4637622213890036"/>
    <n v="0.98563867055612098"/>
    <n v="1.6985787014173626"/>
  </r>
  <r>
    <x v="227"/>
    <n v="0.64548568328460443"/>
    <n v="1.7207691594551271"/>
    <n v="2.259347674161063"/>
    <n v="0.95159156599421524"/>
    <n v="1.649478535879904"/>
  </r>
  <r>
    <x v="228"/>
    <n v="0.70507852567250118"/>
    <n v="1.802967636428463"/>
    <n v="2.2967439027147334"/>
    <n v="0.98614880756938128"/>
    <n v="1.7013419971039716"/>
  </r>
  <r>
    <x v="229"/>
    <n v="0.58118016944140272"/>
    <n v="1.7502340495496875"/>
    <n v="1.9327658268531456"/>
    <n v="0.99754905315863396"/>
    <n v="1.6616194627921359"/>
  </r>
  <r>
    <x v="230"/>
    <n v="0.60860085973826494"/>
    <n v="1.7620401872743812"/>
    <n v="2.0011685743055696"/>
    <n v="0.99089647970614503"/>
    <n v="1.6120369373024157"/>
  </r>
  <r>
    <x v="231"/>
    <n v="0.72554835567649578"/>
    <n v="1.9273263291654317"/>
    <n v="2.3406134769065221"/>
    <n v="1.079669914623451"/>
    <n v="1.705506337409298"/>
  </r>
  <r>
    <x v="232"/>
    <n v="0.89135026660497829"/>
    <n v="2.0173632143484088"/>
    <n v="2.63487133545555"/>
    <n v="1.1330490776397275"/>
    <n v="1.6932158807735278"/>
  </r>
  <r>
    <x v="233"/>
    <n v="0.7871819892452383"/>
    <n v="2.0513860522381129"/>
    <n v="2.6310553097506344"/>
    <n v="1.1345546960949597"/>
    <n v="1.7778097026896937"/>
  </r>
  <r>
    <x v="234"/>
    <n v="0.69996091620446665"/>
    <n v="1.9825907401230849"/>
    <n v="2.4869120244226095"/>
    <n v="1.1378269714199873"/>
    <n v="1.7788953276434103"/>
  </r>
  <r>
    <x v="235"/>
    <n v="0.72974004045628438"/>
    <n v="1.9983416007679484"/>
    <n v="2.5291171381390121"/>
    <n v="1.1391674580431328"/>
    <n v="1.7765796095512636"/>
  </r>
  <r>
    <x v="236"/>
    <n v="0.76347420017585055"/>
    <n v="1.92819769678205"/>
    <n v="2.2290216330893493"/>
    <n v="1.0688017041767779"/>
    <n v="1.7608655230925783"/>
  </r>
  <r>
    <x v="237"/>
    <n v="0.80431313492273615"/>
    <n v="1.9038267827537985"/>
    <n v="2.1749139652558567"/>
    <n v="1.0601230005776145"/>
    <n v="1.6911332804122154"/>
  </r>
  <r>
    <x v="238"/>
    <n v="0.88022275906808045"/>
    <n v="2.1204426112895076"/>
    <n v="2.7836271855547485"/>
    <n v="1.2041487918928424"/>
    <n v="1.850401243563768"/>
  </r>
  <r>
    <x v="239"/>
    <n v="1.0369301594211113"/>
    <n v="2.157760643274369"/>
    <n v="2.9019418881335546"/>
    <n v="1.2499140785197904"/>
    <n v="1.9294119824458522"/>
  </r>
  <r>
    <x v="240"/>
    <n v="0.9695291142275948"/>
    <n v="2.1918263296782947"/>
    <n v="2.9132346308411359"/>
    <n v="1.2934073054695807"/>
    <n v="1.9232109747804764"/>
  </r>
  <r>
    <x v="241"/>
    <n v="0.82696913608970424"/>
    <n v="2.1560111970428566"/>
    <n v="2.917245474842034"/>
    <n v="1.2934198503125705"/>
    <n v="1.9119682713443884"/>
  </r>
  <r>
    <x v="242"/>
    <n v="0.71485659271313839"/>
    <n v="2.179444998086042"/>
    <n v="2.8568465117772299"/>
    <n v="1.2935134956415513"/>
    <n v="1.913446487140968"/>
  </r>
  <r>
    <x v="243"/>
    <n v="0.67105997672452011"/>
    <n v="2.1103531388046655"/>
    <n v="2.3350544045557164"/>
    <n v="1.168846842530469"/>
    <n v="1.81104783964283"/>
  </r>
  <r>
    <x v="244"/>
    <n v="0.72921411979733963"/>
    <n v="2.0325153790602006"/>
    <n v="2.233475654264629"/>
    <n v="1.101313117770359"/>
    <n v="1.7542731387296246"/>
  </r>
  <r>
    <x v="245"/>
    <n v="0.81244916744631035"/>
    <n v="2.1527350849995437"/>
    <n v="2.7414608668753084"/>
    <n v="1.2976114743251836"/>
    <n v="1.7957961744530047"/>
  </r>
  <r>
    <x v="246"/>
    <n v="0.80516551083838628"/>
    <n v="2.1574697326526424"/>
    <n v="2.6574458605709954"/>
    <n v="1.2408982814384235"/>
    <n v="1.9605556451808599"/>
  </r>
  <r>
    <x v="247"/>
    <n v="0.73368140524127778"/>
    <n v="2.2044563477143111"/>
    <n v="2.5199180244938724"/>
    <n v="1.1930815249226636"/>
    <n v="1.913180527173804"/>
  </r>
  <r>
    <x v="248"/>
    <n v="0.79549868010267188"/>
    <n v="2.2451696724421466"/>
    <n v="2.5261762565033212"/>
    <n v="1.2455428796491677"/>
    <n v="1.7744884619632419"/>
  </r>
  <r>
    <x v="249"/>
    <n v="0.78763773712612462"/>
    <n v="2.2698706973661498"/>
    <n v="2.577178680358855"/>
    <n v="1.2403905781595606"/>
    <n v="1.7851175864884823"/>
  </r>
  <r>
    <x v="250"/>
    <n v="0.85476557196966396"/>
    <n v="2.2823339977308557"/>
    <n v="2.541439265278532"/>
    <n v="1.0892102118399065"/>
    <n v="1.7427581674891106"/>
  </r>
  <r>
    <x v="251"/>
    <n v="0.91113171104834634"/>
    <n v="2.2565968309744329"/>
    <n v="2.600151799765563"/>
    <n v="1.0182752957811063"/>
    <n v="1.7830933617464875"/>
  </r>
  <r>
    <x v="252"/>
    <n v="1.1807227000613225"/>
    <n v="2.3488158160445574"/>
    <n v="3.0098818081029703"/>
    <n v="1.1846927931814817"/>
    <n v="1.9678969953937426"/>
  </r>
  <r>
    <x v="253"/>
    <n v="0.98325518335156836"/>
    <n v="2.3270970347475739"/>
    <n v="2.6843617689524142"/>
    <n v="1.2442531316341918"/>
    <n v="1.7692527966382132"/>
  </r>
  <r>
    <x v="254"/>
    <n v="0.74389872201016349"/>
    <n v="2.2620514054787071"/>
    <n v="2.5934270877170471"/>
    <n v="1.1923872163328999"/>
    <n v="1.7738799744173175"/>
  </r>
  <r>
    <x v="255"/>
    <n v="0.81305669442018969"/>
    <n v="2.2726810960783301"/>
    <n v="2.6176631530378915"/>
    <n v="1.1742692242874051"/>
    <n v="1.9075110708716951"/>
  </r>
  <r>
    <x v="256"/>
    <n v="0.93005098933504504"/>
    <n v="2.2774387453032103"/>
    <n v="2.590325058839885"/>
    <n v="1.1870829309217907"/>
    <n v="1.8778042451535923"/>
  </r>
  <r>
    <x v="257"/>
    <n v="0.7923438772336695"/>
    <n v="2.2490036304543537"/>
    <n v="2.5251615606593592"/>
    <n v="1.0386246995780828"/>
    <n v="1.8240878426872416"/>
  </r>
  <r>
    <x v="258"/>
    <n v="0.83856178928132308"/>
    <n v="2.0598229022264696"/>
    <n v="2.0687633841325836"/>
    <n v="0.98079760027465479"/>
    <n v="1.8440729851261668"/>
  </r>
  <r>
    <x v="259"/>
    <n v="1.1272645894483784"/>
    <n v="2.3201045859834961"/>
    <n v="2.8764499642818517"/>
    <n v="1.2089109956929569"/>
    <n v="2.0651474106009862"/>
  </r>
  <r>
    <x v="260"/>
    <n v="1.0263181298681472"/>
    <n v="2.3497181062969856"/>
    <n v="2.609857959354152"/>
    <n v="1.2183504877817037"/>
    <n v="2.0603159934344126"/>
  </r>
  <r>
    <x v="261"/>
    <n v="1.1267820670749094"/>
    <n v="2.347242658336484"/>
    <n v="2.8190325023170737"/>
    <n v="1.2333211872124714"/>
    <n v="2.0775941480492186"/>
  </r>
  <r>
    <x v="262"/>
    <n v="1.1227384464034442"/>
    <n v="2.407980937749322"/>
    <n v="3.1671262710741304"/>
    <n v="1.2163562271702939"/>
    <n v="2.0829467117772009"/>
  </r>
  <r>
    <x v="263"/>
    <n v="0.99834589462629741"/>
    <n v="2.3768326229335424"/>
    <n v="3.1460288903153719"/>
    <n v="1.1509791897408126"/>
    <n v="2.0476853493877125"/>
  </r>
  <r>
    <x v="264"/>
    <n v="0.71097336176715631"/>
    <n v="2.2518519310794263"/>
    <n v="2.6048230359766595"/>
    <n v="1.0661535595828004"/>
    <n v="1.9064941512382676"/>
  </r>
  <r>
    <x v="265"/>
    <n v="0.8589152795385776"/>
    <n v="2.1787943473633091"/>
    <n v="2.402060715302071"/>
    <n v="1.040502058024515"/>
    <n v="1.89294360386255"/>
  </r>
  <r>
    <x v="266"/>
    <n v="1.0837205458474559"/>
    <n v="2.4295290270931864"/>
    <n v="3.0176690062473948"/>
    <n v="1.1715933232165083"/>
    <n v="2.0568506669031206"/>
  </r>
  <r>
    <x v="267"/>
    <n v="1.1083740078516737"/>
    <n v="2.4270736064270704"/>
    <n v="3.054440135181955"/>
    <n v="1.1517356485338934"/>
    <n v="2.0414474053789418"/>
  </r>
  <r>
    <x v="268"/>
    <n v="1.1442308228110565"/>
    <n v="2.4450280164426932"/>
    <n v="3.1100179933422329"/>
    <n v="1.1672458482039447"/>
    <n v="2.0981549199451366"/>
  </r>
  <r>
    <x v="269"/>
    <n v="0.84439930006132335"/>
    <n v="2.4045000471662981"/>
    <n v="2.9769430576797626"/>
    <n v="1.1838056279914411"/>
    <n v="2.10650128076461"/>
  </r>
  <r>
    <x v="270"/>
    <n v="0.96101622274691356"/>
    <n v="2.409844287748879"/>
    <n v="2.7360624003697063"/>
    <n v="1.1572792214593199"/>
    <n v="2.1189732681306075"/>
  </r>
  <r>
    <x v="271"/>
    <n v="0.83193625112285263"/>
    <n v="2.2804816748530525"/>
    <n v="2.1063981235432863"/>
    <n v="1.0380064363208952"/>
    <n v="2.0553462610173514"/>
  </r>
  <r>
    <x v="272"/>
    <n v="0.85207413442645419"/>
    <n v="2.2401195890825827"/>
    <n v="2.0062250275364808"/>
    <n v="1.0063948006784267"/>
    <n v="1.931363444126708"/>
  </r>
  <r>
    <x v="273"/>
    <n v="1.2360492157882523"/>
    <n v="2.4589995517719663"/>
    <n v="2.2984637217132327"/>
    <n v="1.0944787553282755"/>
    <n v="2.1155690547228008"/>
  </r>
  <r>
    <x v="274"/>
    <n v="1.00525554046182"/>
    <n v="2.4337926069354001"/>
    <n v="2.6735634815006586"/>
    <n v="1.1922898008342375"/>
    <n v="2.0410086225341337"/>
  </r>
  <r>
    <x v="275"/>
    <n v="1.0951960208900415"/>
    <n v="2.5296184311617336"/>
    <n v="2.7848028190602068"/>
    <n v="1.1305045499148545"/>
    <n v="2.0544949351267219"/>
  </r>
  <r>
    <x v="276"/>
    <n v="1.14582571594619"/>
    <n v="2.6067488699499655"/>
    <n v="2.8851718985273616"/>
    <n v="1.1957027261495723"/>
    <n v="2.0827652712203495"/>
  </r>
  <r>
    <x v="277"/>
    <n v="1.0809343862633327"/>
    <n v="2.5402686974111162"/>
    <n v="2.9604734690915899"/>
    <n v="1.1630835442198915"/>
    <n v="2.1319808566346072"/>
  </r>
  <r>
    <x v="278"/>
    <n v="0.94587592313138424"/>
    <n v="2.5553060231556191"/>
    <n v="2.7968228233023962"/>
    <n v="1.0738144586718941"/>
    <n v="2.0892543262141103"/>
  </r>
  <r>
    <x v="279"/>
    <n v="0.838743946552717"/>
    <n v="2.4333556730836876"/>
    <n v="2.7573550931266104"/>
    <n v="1.0445334480085728"/>
    <n v="2.026268630711741"/>
  </r>
  <r>
    <x v="280"/>
    <n v="1.0184766430947358"/>
    <n v="2.6316629397281917"/>
    <n v="3.4252495213097056"/>
    <n v="1.1748230397437018"/>
    <n v="2.1713030450159945"/>
  </r>
  <r>
    <x v="281"/>
    <n v="0.91091358814416923"/>
    <n v="2.5921466111445755"/>
    <n v="2.9636903129672123"/>
    <n v="1.1371237836024375"/>
    <n v="2.1608771977661076"/>
  </r>
  <r>
    <x v="282"/>
    <n v="0.92618797788396445"/>
    <n v="2.6119898412714333"/>
    <n v="2.9177183564266915"/>
    <n v="1.2106001263412056"/>
    <n v="2.1727838120035741"/>
  </r>
  <r>
    <x v="283"/>
    <n v="0.90398593810427752"/>
    <n v="2.6018474836092205"/>
    <n v="2.6603101006363428"/>
    <n v="1.2054709208216245"/>
    <n v="2.2082003075072838"/>
  </r>
  <r>
    <x v="284"/>
    <n v="0.87867022597227018"/>
    <n v="2.5691994008504029"/>
    <n v="2.3946135378466535"/>
    <n v="1.2082877725519023"/>
    <n v="2.1890206873482168"/>
  </r>
  <r>
    <x v="285"/>
    <n v="1.0048315059994359"/>
    <n v="2.4668391993291299"/>
    <n v="2.1441035732509626"/>
    <n v="1.1261445288333134"/>
    <n v="2.0165366668222835"/>
  </r>
  <r>
    <x v="286"/>
    <n v="1.059478012359039"/>
    <n v="2.3605234109807793"/>
    <n v="2.1379276945563865"/>
    <n v="1.0462137435328207"/>
    <n v="1.995598774490797"/>
  </r>
  <r>
    <x v="287"/>
    <n v="1.3007288015183129"/>
    <n v="2.6478441551425731"/>
    <n v="2.9307006122161332"/>
    <n v="1.2140352509177001"/>
    <n v="2.1002205401367711"/>
  </r>
  <r>
    <x v="288"/>
    <n v="1.0523087133205291"/>
    <n v="2.7340255614696067"/>
    <n v="3.0939830078566186"/>
    <n v="1.1982367139653767"/>
    <n v="2.2501669768142278"/>
  </r>
  <r>
    <x v="289"/>
    <n v="1.0775658903064638"/>
    <n v="2.7045818062172748"/>
    <n v="2.9891985421573413"/>
    <n v="1.156457611262897"/>
    <n v="2.1859099461744003"/>
  </r>
  <r>
    <x v="290"/>
    <n v="1.2714919861642988"/>
    <n v="2.7096133830871225"/>
    <n v="3.0630656695276821"/>
    <n v="1.2410730264548924"/>
    <n v="2.2411403300635246"/>
  </r>
  <r>
    <x v="291"/>
    <n v="1.1503346702099277"/>
    <n v="2.7117129510758762"/>
    <n v="2.7974656657910075"/>
    <n v="1.2359390217141464"/>
    <n v="2.2223980085154982"/>
  </r>
  <r>
    <x v="292"/>
    <n v="1.0064317560550486"/>
    <n v="2.7220646135962885"/>
    <n v="2.7250112987396249"/>
    <n v="1.0861695051804432"/>
    <n v="2.1344966096659594"/>
  </r>
  <r>
    <x v="293"/>
    <n v="1.0253395812349524"/>
    <n v="2.7702190607173209"/>
    <n v="2.7717173975998532"/>
    <n v="0.97982122410883654"/>
    <n v="2.1489081373600261"/>
  </r>
  <r>
    <x v="294"/>
    <n v="1.3588616953544461"/>
    <n v="2.8185474166443374"/>
    <n v="3.2264584923860329"/>
    <n v="1.187084155438596"/>
    <n v="2.3220629663313481"/>
  </r>
  <r>
    <x v="295"/>
    <n v="1.2335485853592532"/>
    <n v="2.8355562170240343"/>
    <n v="3.3022673957480357"/>
    <n v="1.1706773076972092"/>
    <n v="2.3169088731764953"/>
  </r>
  <r>
    <x v="296"/>
    <n v="1.206494760204412"/>
    <n v="2.7914893779024714"/>
    <n v="3.3772308290046018"/>
    <n v="1.1428441243284941"/>
    <n v="2.2957298608796188"/>
  </r>
  <r>
    <x v="297"/>
    <n v="1.0935482957419593"/>
    <n v="2.7672523762647208"/>
    <n v="3.0590453318834929"/>
    <n v="1.2129335286343386"/>
    <n v="2.2422746908128035"/>
  </r>
  <r>
    <x v="298"/>
    <n v="1.1255381027547802"/>
    <n v="2.7628224703956992"/>
    <n v="2.7050678410064273"/>
    <n v="1.1526138909837893"/>
    <n v="2.2626023409688978"/>
  </r>
  <r>
    <x v="299"/>
    <n v="1.0412477403355964"/>
    <n v="2.6122546281962475"/>
    <n v="2.2270397550838932"/>
    <n v="1.0250968735105155"/>
    <n v="2.2121258228962297"/>
  </r>
  <r>
    <x v="300"/>
    <n v="1.0555099352833079"/>
    <n v="2.7633460880967067"/>
    <n v="2.4382012633231414"/>
    <n v="1.006595149519401"/>
    <n v="2.242264885746907"/>
  </r>
  <r>
    <x v="301"/>
    <n v="1.4789282225211895"/>
    <n v="2.9412802901090669"/>
    <n v="3.5088509177349851"/>
    <n v="1.2580216075643924"/>
    <n v="2.3141769001373182"/>
  </r>
  <r>
    <x v="302"/>
    <n v="1.3847436849107837"/>
    <n v="2.95964861260178"/>
    <n v="3.7493107735989306"/>
    <n v="1.2778445313874616"/>
    <n v="2.3179039399363406"/>
  </r>
  <r>
    <x v="303"/>
    <n v="1.3231550722857295"/>
    <n v="2.9798990162262347"/>
    <n v="3.7584238304467621"/>
    <n v="1.3132532286526335"/>
    <n v="2.3180256422815599"/>
  </r>
  <r>
    <x v="304"/>
    <n v="1.3769899171270563"/>
    <n v="2.9814911466023521"/>
    <n v="3.5662926283942329"/>
    <n v="1.2608968461503394"/>
    <n v="2.2702439862270203"/>
  </r>
  <r>
    <x v="305"/>
    <n v="0.92307511023384747"/>
    <n v="0.72175578733094925"/>
    <n v="1.7749950185840959"/>
    <n v="0.79985444962350882"/>
    <n v="0.45384223010988017"/>
  </r>
  <r>
    <x v="306"/>
    <n v="0.79504056861410033"/>
    <n v="0.64716083366004329"/>
    <n v="1.2739986059546791"/>
    <n v="0.74822954098729855"/>
    <n v="0.46888413889025871"/>
  </r>
  <r>
    <x v="307"/>
    <n v="0.88160945548409586"/>
    <n v="0.6490158358053888"/>
    <n v="1.4160021841376584"/>
    <n v="0.65138935828544653"/>
    <n v="0.40503226766220402"/>
  </r>
  <r>
    <x v="308"/>
    <n v="1.0270849320568376"/>
    <n v="0.86563967890139604"/>
    <n v="2.1186731395761469"/>
    <n v="0.8141522568827656"/>
    <n v="0.59917787299092518"/>
  </r>
  <r>
    <x v="309"/>
    <n v="1.1279026803584609"/>
    <n v="0.93206526217732688"/>
    <n v="2.4513128780247428"/>
    <n v="0.86342551507748999"/>
    <n v="0.67170571030738213"/>
  </r>
  <r>
    <x v="310"/>
    <n v="1.2916212434663668"/>
    <n v="0.9464474553086919"/>
    <n v="2.5392489295720622"/>
    <n v="1.0614168131797259"/>
    <n v="0.84486899521208858"/>
  </r>
  <r>
    <x v="311"/>
    <n v="1.0300045892260397"/>
    <n v="0.98093877520557404"/>
    <n v="2.4268277449561189"/>
    <n v="1.064379622743072"/>
    <n v="0.75742065578872952"/>
  </r>
  <r>
    <x v="312"/>
    <n v="1.2432924130554666"/>
    <n v="1.04370652098173"/>
    <n v="2.6594522418393201"/>
    <n v="0.96061139456911337"/>
    <n v="0.73221529172507793"/>
  </r>
  <r>
    <x v="313"/>
    <n v="1.0600166796962187"/>
    <n v="0.96316877877324725"/>
    <n v="2.3244426180230953"/>
    <n v="0.81024613280170565"/>
    <n v="0.6324093957623762"/>
  </r>
  <r>
    <x v="314"/>
    <n v="1.0041537189889551"/>
    <n v="0.86814097779002575"/>
    <n v="2.2761084163939711"/>
    <n v="0.74002358992714146"/>
    <n v="0.49706236273045146"/>
  </r>
  <r>
    <x v="315"/>
    <n v="0.95821112271699571"/>
    <n v="0.91452382128042309"/>
    <n v="2.436034438459648"/>
    <n v="1.0390687999993586"/>
    <n v="0.8398585002709803"/>
  </r>
  <r>
    <x v="316"/>
    <n v="0.99055379371224606"/>
    <n v="1.0780936708986308"/>
    <n v="2.3455224189107624"/>
    <n v="0.95776633263598054"/>
    <n v="0.81906727304392712"/>
  </r>
  <r>
    <x v="317"/>
    <n v="1.2939576200466765"/>
    <n v="1.0975815778582576"/>
    <n v="2.6301626079610712"/>
    <n v="1.0123763726413233"/>
    <n v="0.85320112579264706"/>
  </r>
  <r>
    <x v="318"/>
    <n v="1.2124621301299965"/>
    <n v="1.155520787520268"/>
    <n v="2.6337146647754301"/>
    <n v="1.157004250106511"/>
    <n v="0.85209386486137395"/>
  </r>
  <r>
    <x v="319"/>
    <n v="1.1936633057795649"/>
    <n v="1.1721753670230752"/>
    <n v="2.3888334544455123"/>
    <n v="1.0048515658760091"/>
    <n v="0.92499503577891351"/>
  </r>
  <r>
    <x v="320"/>
    <n v="1.1221834025902757"/>
    <n v="1.0952593337109355"/>
    <n v="2.268316064182458"/>
    <n v="0.87799775103972855"/>
    <n v="0.76111332835067214"/>
  </r>
  <r>
    <x v="321"/>
    <n v="1.1017103889621003"/>
    <n v="1.0120273067433545"/>
    <n v="2.1946642244158259"/>
    <n v="0.78016065454447692"/>
    <n v="0.58840985652716471"/>
  </r>
  <r>
    <x v="322"/>
    <n v="1.335479287134516"/>
    <n v="1.1379003810986867"/>
    <n v="2.5808796442550199"/>
    <n v="1.048043622657358"/>
    <n v="0.92977944738995255"/>
  </r>
  <r>
    <x v="323"/>
    <n v="1.3940000918869671"/>
    <n v="1.1421101101204298"/>
    <n v="2.6229962914583265"/>
    <n v="1.1700358312070442"/>
    <n v="1.0260016029532855"/>
  </r>
  <r>
    <x v="324"/>
    <n v="1.1373675264295482"/>
    <n v="1.1683788268052859"/>
    <n v="2.9317223307441003"/>
    <n v="1.0866857822962668"/>
    <n v="1.0459694727064475"/>
  </r>
  <r>
    <x v="325"/>
    <n v="1.0891986512767799"/>
    <n v="1.1142479015846583"/>
    <n v="2.8403532296036782"/>
    <n v="1.1357834065013683"/>
    <n v="1.0224344694145899"/>
  </r>
  <r>
    <x v="326"/>
    <n v="1.0260541327429127"/>
    <n v="1.0288855444526717"/>
    <n v="2.6191461056712591"/>
    <n v="1.0585392572405672"/>
    <n v="0.74783392044233099"/>
  </r>
  <r>
    <x v="327"/>
    <n v="0.8892522921621917"/>
    <n v="0.87191941921880622"/>
    <n v="1.752754528774249"/>
    <n v="0.82400681048510771"/>
    <n v="0.56817646831031443"/>
  </r>
  <r>
    <x v="328"/>
    <n v="0.95662828095129293"/>
    <n v="0.78755759321478636"/>
    <n v="2.012142746137858"/>
    <n v="0.7780796672814817"/>
    <n v="0.52331059190448603"/>
  </r>
  <r>
    <x v="329"/>
    <n v="1.1040160551734957"/>
    <n v="0.95432091715349887"/>
    <n v="2.8013075045196349"/>
    <n v="1.058127621543584"/>
    <n v="0.80880887708212801"/>
  </r>
  <r>
    <x v="330"/>
    <n v="0.94526072808879835"/>
    <n v="0.91828739615140587"/>
    <n v="2.6850705644676638"/>
    <n v="1.0126281085727702"/>
    <n v="0.71024917371244078"/>
  </r>
  <r>
    <x v="331"/>
    <n v="1.078383625909435"/>
    <n v="0.87195845323740462"/>
    <n v="2.2310221971891631"/>
    <n v="0.9834568692913348"/>
    <n v="0.64033031816852282"/>
  </r>
  <r>
    <x v="332"/>
    <n v="0.99444699251267932"/>
    <n v="0.92327199091842005"/>
    <n v="1.8796623732783366"/>
    <n v="0.93252585422765355"/>
    <n v="0.6982756739695658"/>
  </r>
  <r>
    <x v="333"/>
    <n v="1.2469155815791693"/>
    <n v="0.976352226771666"/>
    <n v="2.2319409266717378"/>
    <n v="0.96130895234768032"/>
    <n v="0.86875095128203972"/>
  </r>
  <r>
    <x v="334"/>
    <n v="1.1334515337775299"/>
    <n v="0.95934597176260539"/>
    <n v="2.4196262406286433"/>
    <n v="0.88616768110917143"/>
    <n v="0.62634349398593969"/>
  </r>
  <r>
    <x v="335"/>
    <n v="1.1002698471287142"/>
    <n v="0.97590672017433233"/>
    <n v="2.483318279021494"/>
    <n v="0.82503720959484217"/>
    <n v="0.60497032184760224"/>
  </r>
  <r>
    <x v="336"/>
    <n v="1.3572276071271583"/>
    <n v="1.1909359696626458"/>
    <n v="2.886447275622833"/>
    <n v="1.1098607235859348"/>
    <n v="0.79071877478640018"/>
  </r>
  <r>
    <x v="337"/>
    <n v="1.2999665553998219"/>
    <n v="1.2786388054829558"/>
    <n v="2.8758826694724502"/>
    <n v="1.1257267648877824"/>
    <n v="0.8918915180171838"/>
  </r>
  <r>
    <x v="338"/>
    <n v="1.2585167084442801"/>
    <n v="1.2958916211279172"/>
    <n v="2.9247019358866635"/>
    <n v="1.1753863122769983"/>
    <n v="0.96210908575086129"/>
  </r>
  <r>
    <x v="339"/>
    <n v="1.0836876959820794"/>
    <n v="1.2700494597566019"/>
    <n v="2.8095824698937779"/>
    <n v="1.2557571519635702"/>
    <n v="0.87249077600893021"/>
  </r>
  <r>
    <x v="340"/>
    <n v="0.91372043720518636"/>
    <n v="1.1928188395731516"/>
    <n v="2.0547109697943706"/>
    <n v="1.2349429527310263"/>
    <n v="0.75719804619493891"/>
  </r>
  <r>
    <x v="341"/>
    <n v="0.8096487004221633"/>
    <n v="0.96717827053598238"/>
    <n v="1.5369386035906811"/>
    <n v="0.92204766679055084"/>
    <n v="0.80742921008560542"/>
  </r>
  <r>
    <x v="342"/>
    <n v="0.71122552514697124"/>
    <n v="0.70260931812975791"/>
    <n v="1.2413685421898819"/>
    <n v="0.84468319300422623"/>
    <n v="0.6377629480159005"/>
  </r>
  <r>
    <x v="343"/>
    <n v="1.0002240963984841"/>
    <n v="0.98126051889474575"/>
    <n v="1.8969284628119216"/>
    <n v="1.1074072053705111"/>
    <n v="0.75638621260986172"/>
  </r>
  <r>
    <x v="344"/>
    <n v="0.95620699576108015"/>
    <n v="1.1023654865255244"/>
    <n v="2.4399419904529998"/>
    <n v="1.1081462198505898"/>
    <n v="0.9431484957384173"/>
  </r>
  <r>
    <x v="345"/>
    <n v="1.2107916053976429"/>
    <n v="1.108350416732472"/>
    <n v="2.7693682472649841"/>
    <n v="1.1229549493495545"/>
    <n v="0.81612909201136752"/>
  </r>
  <r>
    <x v="346"/>
    <n v="1.2754557742991672"/>
    <n v="1.0787864691615479"/>
    <n v="2.6623957968478233"/>
    <n v="1.2792591494887988"/>
    <n v="0.70429092064801402"/>
  </r>
  <r>
    <x v="347"/>
    <n v="1.0577993702923145"/>
    <n v="0.98973381921935732"/>
    <n v="2.4506147958289057"/>
    <n v="1.2019532227400251"/>
    <n v="0.60789619724750654"/>
  </r>
  <r>
    <x v="348"/>
    <n v="0.87749856865499098"/>
    <n v="0.72635033556462114"/>
    <n v="1.5499167466024901"/>
    <n v="0.94050477499533836"/>
    <n v="0.54088899851515659"/>
  </r>
  <r>
    <x v="349"/>
    <n v="0.92087165623363487"/>
    <n v="0.68365491917296584"/>
    <n v="1.2751122067525318"/>
    <n v="0.81635561024140046"/>
    <n v="0.487120393355637"/>
  </r>
  <r>
    <x v="350"/>
    <n v="1.1431186440058791"/>
    <n v="0.99549047637673338"/>
    <n v="2.4155173338781868"/>
    <n v="1.0723074809432038"/>
    <n v="0.72407203813300813"/>
  </r>
  <r>
    <x v="351"/>
    <n v="1.4046097472765025"/>
    <n v="0.86713596430576645"/>
    <n v="2.2201629561077181"/>
    <n v="1.0842714287809638"/>
    <n v="0.84030260219103714"/>
  </r>
  <r>
    <x v="352"/>
    <n v="1.1054402563302237"/>
    <n v="0.91142135523811951"/>
    <n v="2.4211446116067981"/>
    <n v="1.0556744593258249"/>
    <n v="0.74240048688314864"/>
  </r>
  <r>
    <x v="353"/>
    <n v="0.92472409793187715"/>
    <n v="0.75752907553559423"/>
    <n v="2.0531410656194629"/>
    <n v="1.0308653287007921"/>
    <n v="0.6225174010183574"/>
  </r>
  <r>
    <x v="354"/>
    <n v="1.1188029495097711"/>
    <n v="0.75479768088530641"/>
    <n v="1.7311964591454911"/>
    <n v="0.88549302847686739"/>
    <n v="0.58511127325974688"/>
  </r>
  <r>
    <x v="355"/>
    <n v="0.96355372263750239"/>
    <n v="0.74294640460512218"/>
    <n v="1.705657523725826"/>
    <n v="0.73824802906821985"/>
    <n v="0.50255541391428715"/>
  </r>
  <r>
    <x v="356"/>
    <n v="0.96436564862591756"/>
    <n v="0.6937084140244848"/>
    <n v="1.5084777014737629"/>
    <n v="0.7198353165012924"/>
    <n v="0.44161046422601552"/>
  </r>
  <r>
    <x v="357"/>
    <n v="0.87556665402641365"/>
    <n v="0.75914243100691137"/>
    <n v="1.6022360295230449"/>
    <n v="0.80689447883663901"/>
    <n v="0.62409562741354407"/>
  </r>
  <r>
    <x v="358"/>
    <n v="0.91669815603441462"/>
    <n v="0.70753018171552973"/>
    <n v="1.4951302017480945"/>
    <n v="0.77779579728709558"/>
    <n v="0.50250431357539227"/>
  </r>
  <r>
    <x v="359"/>
    <n v="0.81684551289724061"/>
    <n v="0.66374831361236974"/>
    <n v="1.4003530354554687"/>
    <n v="0.71749104376486494"/>
    <n v="0.43160234450979174"/>
  </r>
  <r>
    <x v="360"/>
    <n v="0.77999107498804576"/>
    <n v="0.77044181844105697"/>
    <n v="1.5817120915522165"/>
    <n v="0.78428517867542669"/>
    <n v="0.61072264552112121"/>
  </r>
  <r>
    <x v="361"/>
    <n v="0.89199908218994761"/>
    <n v="0.89223040742230009"/>
    <n v="1.962686828545944"/>
    <n v="0.95565412008284256"/>
    <n v="0.67191049145993587"/>
  </r>
  <r>
    <x v="362"/>
    <n v="0.77126591831967284"/>
    <n v="0.80874304164856547"/>
    <n v="2.0226785549285973"/>
    <n v="0.86679293628327203"/>
    <n v="0.5967988391846254"/>
  </r>
  <r>
    <x v="363"/>
    <n v="0.72855305203360676"/>
    <n v="0.79017974274643532"/>
    <n v="1.7589993213939221"/>
    <n v="0.86541005467193166"/>
    <n v="0.55160563424482523"/>
  </r>
  <r>
    <x v="364"/>
    <n v="0.89176181075161187"/>
    <n v="0.98412802619811279"/>
    <n v="1.7666170335761147"/>
    <n v="0.97278941282281628"/>
    <n v="0.72212636232394556"/>
  </r>
  <r>
    <x v="365"/>
    <n v="1.0167376265708894"/>
    <n v="1.0861931419659085"/>
    <n v="1.8384716366715779"/>
    <n v="0.92155957687295387"/>
    <n v="0.66263029357784642"/>
  </r>
</pivotCacheRecords>
</file>

<file path=xl/pivotCache/pivotCacheRecords2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66">
  <r>
    <x v="0"/>
    <n v="14.700140368194106"/>
    <n v="3.4672674141616708"/>
    <n v="5.1068582431759006"/>
    <n v="1.8363513204063842"/>
    <n v="2.3272329420622779"/>
    <n v="1.3791543770825689"/>
    <n v="9.3754891063915019E-2"/>
    <n v="9.9639736423031025"/>
    <n v="38.874733198449924"/>
  </r>
  <r>
    <x v="1"/>
    <n v="15.975472953538581"/>
    <n v="3.4536654378578984"/>
    <n v="5.023781972249922"/>
    <n v="3.0776557591451077"/>
    <n v="2.3818883556486115"/>
    <n v="1.3543655714154383"/>
    <n v="0.10739196612775721"/>
    <n v="11.307793531423492"/>
    <n v="42.682015547406806"/>
  </r>
  <r>
    <x v="2"/>
    <n v="15.865330593895196"/>
    <n v="3.4981809966702451"/>
    <n v="4.9401493445526876"/>
    <n v="4.1343767796861473"/>
    <n v="2.4195033995454347"/>
    <n v="1.4133669525296322"/>
    <n v="0.1048350145532868"/>
    <n v="11.668366756306369"/>
    <n v="44.044109837739001"/>
  </r>
  <r>
    <x v="3"/>
    <n v="15.575482279044177"/>
    <n v="3.5328042090798482"/>
    <n v="4.4626850730050407"/>
    <n v="3.8318033264671243"/>
    <n v="2.4478051451883247"/>
    <n v="1.564822318180505"/>
    <n v="9.6311842638385436E-2"/>
    <n v="11.499297928998839"/>
    <n v="43.011012122602246"/>
  </r>
  <r>
    <x v="4"/>
    <n v="15.705914020727135"/>
    <n v="3.5723735946908226"/>
    <n v="3.7571898156890833"/>
    <n v="3.2902060681255123"/>
    <n v="2.462913367720323"/>
    <n v="1.5792381182567656"/>
    <n v="0.10313038017030653"/>
    <n v="11.205389218840704"/>
    <n v="41.676354584220654"/>
  </r>
  <r>
    <x v="5"/>
    <n v="15.176457765599279"/>
    <n v="3.5439330987829347"/>
    <n v="4.2948016434202891"/>
    <n v="3.4163131228710384"/>
    <n v="2.4544815594534439"/>
    <n v="1.6410886235736402"/>
    <n v="0.10398269736179666"/>
    <n v="10.81412945862763"/>
    <n v="41.445187969690053"/>
  </r>
  <r>
    <x v="6"/>
    <n v="15.61895952627183"/>
    <n v="3.3683439501342338"/>
    <n v="4.2105849203663386"/>
    <n v="3.7635901444692692"/>
    <n v="2.4465481495699515"/>
    <n v="1.8782546492303549"/>
    <n v="9.9721111404345975E-2"/>
    <n v="11.309402505647366"/>
    <n v="42.695404957093686"/>
  </r>
  <r>
    <x v="7"/>
    <n v="15.278870836846634"/>
    <n v="3.4647943275609849"/>
    <n v="4.8037254335362682"/>
    <n v="3.1082650795131457"/>
    <n v="2.4895750261411713"/>
    <n v="1.9637717118008318"/>
    <n v="0.10142574578732626"/>
    <n v="11.007188807350353"/>
    <n v="42.217616968536717"/>
  </r>
  <r>
    <x v="8"/>
    <n v="15.652775163004449"/>
    <n v="3.5896852008956244"/>
    <n v="5.3007747314817131"/>
    <n v="3.7791620792571021"/>
    <n v="2.5690980156876089"/>
    <n v="2.0062094697202846"/>
    <n v="0.10142574578732626"/>
    <n v="11.688537621692277"/>
    <n v="44.687668027526378"/>
  </r>
  <r>
    <x v="9"/>
    <n v="15.622824170469842"/>
    <n v="3.5797928544928808"/>
    <n v="5.3603627607699638"/>
    <n v="4.5124835731836637"/>
    <n v="2.5884407279853039"/>
    <n v="2.1002305684087528"/>
    <n v="0.10398269736179666"/>
    <n v="12.161437686508606"/>
    <n v="46.029555039180806"/>
  </r>
  <r>
    <x v="10"/>
    <n v="15.710744825974654"/>
    <n v="3.5909217441959673"/>
    <n v="4.8403704825238609"/>
    <n v="4.1801191006680423"/>
    <n v="2.5995299023663421"/>
    <n v="2.0154089731642006"/>
    <n v="0.10313038017030653"/>
    <n v="12.068972870256999"/>
    <n v="45.109198279320374"/>
  </r>
  <r>
    <x v="11"/>
    <n v="15.294329413638692"/>
    <n v="3.6391469329093429"/>
    <n v="5.188828140807475"/>
    <n v="2.8249736453047016"/>
    <n v="2.5460738310085227"/>
    <n v="1.900050320204788"/>
    <n v="0.10824428331924735"/>
    <n v="11.191252559505187"/>
    <n v="42.692899126697952"/>
  </r>
  <r>
    <x v="12"/>
    <n v="14.814147372035507"/>
    <n v="3.6168891535031693"/>
    <n v="5.8767426826579756"/>
    <n v="1.876465253136177"/>
    <n v="2.4930569874497608"/>
    <n v="1.6607640567722983"/>
    <n v="9.2902573872424885E-2"/>
    <n v="10.682182722566196"/>
    <n v="41.113150801993513"/>
  </r>
  <r>
    <x v="13"/>
    <n v="14.807384244688981"/>
    <n v="3.4351172883527537"/>
    <n v="5.7637808597558484"/>
    <n v="3.3808931613050319"/>
    <n v="2.5555403659039237"/>
    <n v="1.7539510113666767"/>
    <n v="0.12529062714905007"/>
    <n v="11.483372756528389"/>
    <n v="43.305330315050654"/>
  </r>
  <r>
    <x v="14"/>
    <n v="14.660527765164465"/>
    <n v="3.3411399975266884"/>
    <n v="5.5956866169215909"/>
    <n v="3.2736808353886078"/>
    <n v="2.551950683787966"/>
    <n v="2.0367776130328168"/>
    <n v="0.12443830995755994"/>
    <n v="11.414754864509913"/>
    <n v="42.998956686289603"/>
  </r>
  <r>
    <x v="15"/>
    <n v="14.951342241064987"/>
    <n v="3.4239883986496671"/>
    <n v="5.4929175353800206"/>
    <n v="3.5818955761975908"/>
    <n v="2.5634123294113826"/>
    <n v="1.9836216577113517"/>
    <n v="0.14063233659587254"/>
    <n v="11.592476287725148"/>
    <n v="43.730286362736024"/>
  </r>
  <r>
    <x v="16"/>
    <n v="14.859556941362166"/>
    <n v="3.5080733430729887"/>
    <n v="4.6976768586621427"/>
    <n v="3.7828367689454758"/>
    <n v="2.5749073533131384"/>
    <n v="1.9730700557778269"/>
    <n v="0.14404160536183308"/>
    <n v="11.627506498518308"/>
    <n v="43.167669425013877"/>
  </r>
  <r>
    <x v="17"/>
    <n v="14.841199881421602"/>
    <n v="3.52538494927779"/>
    <n v="4.5146370659812645"/>
    <n v="4.4583567928513608"/>
    <n v="2.5602967705672914"/>
    <n v="1.9649184619991209"/>
    <n v="0.14233697097885281"/>
    <n v="11.579154651786666"/>
    <n v="43.586285544863948"/>
  </r>
  <r>
    <x v="18"/>
    <n v="14.307878982095728"/>
    <n v="3.5872121142949385"/>
    <n v="5.2156973197474459"/>
    <n v="4.0432658769211631"/>
    <n v="2.4956703549242909"/>
    <n v="1.7664466715760359"/>
    <n v="8.2674767574543243E-2"/>
    <n v="11.075040802748024"/>
    <n v="42.573886889882168"/>
  </r>
  <r>
    <x v="19"/>
    <n v="13.653787951581933"/>
    <n v="3.5773197678921949"/>
    <n v="5.7989232699424447"/>
    <n v="3.9123108052102311"/>
    <n v="2.4843786350815114"/>
    <n v="1.6766288790649573"/>
    <n v="7.841318161709257E-2"/>
    <n v="10.99871257882409"/>
    <n v="42.180475069214459"/>
  </r>
  <r>
    <x v="20"/>
    <n v="13.606446060156268"/>
    <n v="3.4511923512572125"/>
    <n v="5.5707797447702641"/>
    <n v="4.6919044474742178"/>
    <n v="2.5662874129319828"/>
    <n v="1.901908872252174"/>
    <n v="0.11250586927669803"/>
    <n v="11.551154840738761"/>
    <n v="43.452179598857576"/>
  </r>
  <r>
    <x v="21"/>
    <n v="13.67021268942349"/>
    <n v="3.401730619243494"/>
    <n v="5.3948228017542093"/>
    <n v="4.7117547268168254"/>
    <n v="2.5911785054063716"/>
    <n v="1.9692587781565964"/>
    <n v="0.12188135838308953"/>
    <n v="11.524143020307452"/>
    <n v="43.384982499491528"/>
  </r>
  <r>
    <x v="22"/>
    <n v="13.536882464592024"/>
    <n v="3.3930748161410929"/>
    <n v="5.2134314735807532"/>
    <n v="4.7627917016947512"/>
    <n v="2.6363362816106695"/>
    <n v="1.9542741866484086"/>
    <n v="0.1465985569363035"/>
    <n v="11.449463409713381"/>
    <n v="43.092852890917385"/>
  </r>
  <r>
    <x v="23"/>
    <n v="13.29437604116667"/>
    <n v="3.53775038228122"/>
    <n v="5.7062732243772061"/>
    <n v="4.822028302950585"/>
    <n v="2.6392538465764286"/>
    <n v="1.9772448598790666"/>
    <n v="0.14489392255332323"/>
    <n v="11.375769802525095"/>
    <n v="43.497590382309596"/>
  </r>
  <r>
    <x v="24"/>
    <n v="13.043174168295788"/>
    <n v="3.4709770440626997"/>
    <n v="5.3676873323938086"/>
    <n v="4.3884430353514388"/>
    <n v="2.6404524302077084"/>
    <n v="2.0093330305801582"/>
    <n v="0.12529062714905007"/>
    <n v="11.282811369180504"/>
    <n v="42.328169037221159"/>
  </r>
  <r>
    <x v="25"/>
    <n v="12.824821771108022"/>
    <n v="3.4153325955472664"/>
    <n v="4.9352776564146472"/>
    <n v="3.2152875632260938"/>
    <n v="2.5909160307630659"/>
    <n v="1.912756829106129"/>
    <n v="0.13637075063842186"/>
    <n v="10.585621986585732"/>
    <n v="39.616385183389383"/>
  </r>
  <r>
    <x v="26"/>
    <n v="11.995855590634111"/>
    <n v="3.1840989983831323"/>
    <n v="5.006451696584632"/>
    <n v="2.4702678297830176"/>
    <n v="2.551484905085684"/>
    <n v="1.7664303370528625"/>
    <n v="0.1304045302979909"/>
    <n v="9.7079358972217769"/>
    <n v="36.81292978504321"/>
  </r>
  <r>
    <x v="27"/>
    <n v="12.269279167643571"/>
    <n v="3.1754431952807312"/>
    <n v="5.9093236326099614"/>
    <n v="4.0789374016692266"/>
    <n v="2.6225237431560289"/>
    <n v="2.0459235292399947"/>
    <n v="0.13722306782991198"/>
    <n v="10.546805868642473"/>
    <n v="40.785459606071896"/>
  </r>
  <r>
    <x v="28"/>
    <n v="11.552387668912054"/>
    <n v="3.3485592573287462"/>
    <n v="6.5375463236094848"/>
    <n v="4.3800634087390238"/>
    <n v="2.6054272372711296"/>
    <n v="2.0022307632365282"/>
    <n v="0.15682636323418514"/>
    <n v="10.770370627075348"/>
    <n v="41.353411649406496"/>
  </r>
  <r>
    <x v="29"/>
    <n v="11.456737725011219"/>
    <n v="3.42522494195001"/>
    <n v="6.4986584118545823"/>
    <n v="4.3968459502774797"/>
    <n v="2.5905761792017921"/>
    <n v="1.9880374793688023"/>
    <n v="0.16108794919163583"/>
    <n v="10.992301132949681"/>
    <n v="41.509469769805207"/>
  </r>
  <r>
    <x v="30"/>
    <n v="11.210366657387855"/>
    <n v="3.5056002564723028"/>
    <n v="5.766029270240252"/>
    <n v="4.3843406293223506"/>
    <n v="2.5851438644020512"/>
    <n v="2.0893121064190598"/>
    <n v="0.16961112110653717"/>
    <n v="10.947929998817866"/>
    <n v="40.658333904168281"/>
  </r>
  <r>
    <x v="31"/>
    <n v="10.429708529389114"/>
    <n v="3.4833424770661292"/>
    <n v="4.4910957247656533"/>
    <n v="4.3046241770242384"/>
    <n v="2.5888799557843614"/>
    <n v="2.003894217739278"/>
    <n v="0.17216807268100759"/>
    <n v="10.337304461919079"/>
    <n v="37.811017616368858"/>
  </r>
  <r>
    <x v="32"/>
    <n v="10.233577836339926"/>
    <n v="3.4116229656462376"/>
    <n v="3.887719673560456"/>
    <n v="3.5721440075921227"/>
    <n v="2.5483579672830681"/>
    <n v="1.7470345908938456"/>
    <n v="0.16534953514908649"/>
    <n v="9.4072758469139117"/>
    <n v="34.973082423378656"/>
  </r>
  <r>
    <x v="33"/>
    <n v="9.8925229858652273"/>
    <n v="3.401730619243494"/>
    <n v="4.4026389607911689"/>
    <n v="3.2145720751600213"/>
    <n v="2.5184927527388705"/>
    <n v="1.616576171369992"/>
    <n v="0.17131575548951744"/>
    <n v="8.8753109046058256"/>
    <n v="34.093160225264114"/>
  </r>
  <r>
    <x v="34"/>
    <n v="9.5360095585984759"/>
    <n v="3.2978609820146847"/>
    <n v="4.8693636445791633"/>
    <n v="3.835903199364469"/>
    <n v="2.5983510422631722"/>
    <n v="1.6796208470060008"/>
    <n v="0.18239587897888923"/>
    <n v="9.0881167398450593"/>
    <n v="35.087621892649906"/>
  </r>
  <r>
    <x v="35"/>
    <n v="9.16113907139116"/>
    <n v="3.3782362965369774"/>
    <n v="4.9126413856160909"/>
    <n v="4.2666716440510726"/>
    <n v="2.60974896571885"/>
    <n v="1.8273627754958746"/>
    <n v="0.19262368527677087"/>
    <n v="9.4845550465985902"/>
    <n v="35.832978870685388"/>
  </r>
  <r>
    <x v="36"/>
    <n v="9.1688683597871883"/>
    <n v="3.5439330987829347"/>
    <n v="4.8662688109726808"/>
    <n v="4.1174869340834608"/>
    <n v="2.6236593632168042"/>
    <n v="1.9795546947988176"/>
    <n v="0.18665746493633992"/>
    <n v="9.5660967980824871"/>
    <n v="36.052525524660709"/>
  </r>
  <r>
    <x v="37"/>
    <n v="9.4558181914896942"/>
    <n v="3.5290945791788189"/>
    <n v="5.3991872700438117"/>
    <n v="3.4186837234601763"/>
    <n v="2.6227126338675402"/>
    <n v="1.8448335481025617"/>
    <n v="0.17472502425547801"/>
    <n v="9.3420841339105181"/>
    <n v="35.787139104308594"/>
  </r>
  <r>
    <x v="38"/>
    <n v="10.015225439152159"/>
    <n v="3.389365186240064"/>
    <n v="5.3530690978556335"/>
    <n v="2.8807954731377703"/>
    <n v="2.6046337445633334"/>
    <n v="1.9461396774475115"/>
    <n v="0.1627925835746161"/>
    <n v="9.5130965705304575"/>
    <n v="35.865117772501549"/>
  </r>
  <r>
    <x v="39"/>
    <n v="10.826800720735008"/>
    <n v="3.4462461780558407"/>
    <n v="5.3064349879778723"/>
    <n v="1.9261596447133038"/>
    <n v="2.545589845972601"/>
    <n v="1.9724504273094929"/>
    <n v="0.15682636323418514"/>
    <n v="9.4520585850854886"/>
    <n v="35.632566753083793"/>
  </r>
  <r>
    <x v="40"/>
    <n v="11.395869578892505"/>
    <n v="3.4474827213561836"/>
    <n v="5.2643206824682984"/>
    <n v="1.9380634280493598"/>
    <n v="2.5020827773516348"/>
    <n v="1.7031855635079816"/>
    <n v="0.15853099761716541"/>
    <n v="9.5356724915899882"/>
    <n v="35.945208240833125"/>
  </r>
  <r>
    <x v="41"/>
    <n v="11.68475173269402"/>
    <n v="3.3745266666359486"/>
    <n v="5.1237098301092283"/>
    <n v="3.2243966256291836"/>
    <n v="2.5689895362830057"/>
    <n v="1.9280823621158572"/>
    <n v="0.17131575548951744"/>
    <n v="10.176635397387749"/>
    <n v="38.252407906344509"/>
  </r>
  <r>
    <x v="42"/>
    <n v="12.24029433615847"/>
    <n v="3.400494075943151"/>
    <n v="4.9282035245909688"/>
    <n v="3.6932304480661049"/>
    <n v="2.5607542046999883"/>
    <n v="1.948748284130406"/>
    <n v="0.17472502425547801"/>
    <n v="10.505337396434506"/>
    <n v="39.451787294279072"/>
  </r>
  <r>
    <x v="43"/>
    <n v="12.292467032831652"/>
    <n v="3.4462461780558407"/>
    <n v="4.72970541449794"/>
    <n v="3.5934318966661793"/>
    <n v="2.5520364052755196"/>
    <n v="1.9618257367187071"/>
    <n v="0.20114685719167225"/>
    <n v="10.44292261116842"/>
    <n v="39.219782132405932"/>
  </r>
  <r>
    <x v="44"/>
    <n v="12.469274504890773"/>
    <n v="3.5229118626771041"/>
    <n v="4.6669543939360736"/>
    <n v="3.8120012700650334"/>
    <n v="2.5395286540650561"/>
    <n v="2.0293884081214033"/>
    <n v="0.21563624944700455"/>
    <n v="10.567138627696824"/>
    <n v="39.822833970899268"/>
  </r>
  <r>
    <x v="45"/>
    <n v="12.665405197939963"/>
    <n v="3.5229118626771041"/>
    <n v="4.7970095257305481"/>
    <n v="3.6612019797761097"/>
    <n v="2.524795937164376"/>
    <n v="2.0923883304974922"/>
    <n v="0.22330710417041577"/>
    <n v="10.578747762879654"/>
    <n v="40.065767700835664"/>
  </r>
  <r>
    <x v="46"/>
    <n v="12.467342182791766"/>
    <n v="3.4685039574620138"/>
    <n v="4.7485327812471345"/>
    <n v="2.6740395947637383"/>
    <n v="2.4623709706973074"/>
    <n v="1.7707769870050376"/>
    <n v="0.21819320102147496"/>
    <n v="10.036893513452412"/>
    <n v="37.846653188440882"/>
  </r>
  <r>
    <x v="47"/>
    <n v="12.74173192085073"/>
    <n v="3.4363538316530966"/>
    <n v="5.4490025994084936"/>
    <n v="2.4905325368450697"/>
    <n v="2.4235361024466253"/>
    <n v="1.5929196148448637"/>
    <n v="0.21734088382998482"/>
    <n v="9.9609187318659984"/>
    <n v="38.312336221744857"/>
  </r>
  <r>
    <x v="48"/>
    <n v="13.706926809304619"/>
    <n v="3.389365186240064"/>
    <n v="6.0500692152412734"/>
    <n v="3.4567201411848494"/>
    <n v="2.4875230206205319"/>
    <n v="1.7797532241857834"/>
    <n v="0.20881771191508347"/>
    <n v="10.984174748302145"/>
    <n v="42.063350056994352"/>
  </r>
  <r>
    <x v="49"/>
    <n v="13.533983981443512"/>
    <n v="3.4375903749534396"/>
    <n v="5.6226366340249063"/>
    <n v="3.3926528372567266"/>
    <n v="2.4880009368785734"/>
    <n v="1.9354653165719748"/>
    <n v="0.21478393225551443"/>
    <n v="11.192873984915771"/>
    <n v="41.817987998300424"/>
  </r>
  <r>
    <x v="50"/>
    <n v="13.5880890002157"/>
    <n v="3.5835024843939096"/>
    <n v="5.1728150516860962"/>
    <n v="3.5726904056592028"/>
    <n v="2.4963781261445335"/>
    <n v="1.6874876700414252"/>
    <n v="0.21478393225551443"/>
    <n v="11.089204384684578"/>
    <n v="41.404951055080957"/>
  </r>
  <r>
    <x v="51"/>
    <n v="14.016098345145704"/>
    <n v="3.5550619884860213"/>
    <n v="5.2492197965430938"/>
    <n v="3.6167631513428966"/>
    <n v="2.4989763216743635"/>
    <n v="1.7021399040066789"/>
    <n v="0.20285149157465251"/>
    <n v="11.089040133895207"/>
    <n v="41.930151132668612"/>
  </r>
  <r>
    <x v="52"/>
    <n v="13.867309543522181"/>
    <n v="3.5488792719843065"/>
    <n v="4.4950187532809132"/>
    <n v="3.7022166166597046"/>
    <n v="2.5025834515267258"/>
    <n v="1.7163176867452716"/>
    <n v="0.19603295404273141"/>
    <n v="11.092338725796377"/>
    <n v="41.120697003558206"/>
  </r>
  <r>
    <x v="53"/>
    <n v="13.301139168513192"/>
    <n v="3.5414600121822488"/>
    <n v="4.4164575315370422"/>
    <n v="2.7850435655574639"/>
    <n v="2.4444900752714323"/>
    <n v="1.5010838420066512"/>
    <n v="0.15341709446822457"/>
    <n v="10.170530226062141"/>
    <n v="38.313621515598392"/>
  </r>
  <r>
    <x v="54"/>
    <n v="12.861535890989151"/>
    <n v="3.5352772956805341"/>
    <n v="5.0821502963088827"/>
    <n v="2.7679339758992527"/>
    <n v="2.4234359676116068"/>
    <n v="1.4254193304494058"/>
    <n v="0.16194026638312595"/>
    <n v="9.9400717800023592"/>
    <n v="38.197764803324318"/>
  </r>
  <r>
    <x v="55"/>
    <n v="13.381330535621975"/>
    <n v="3.4450096347554977"/>
    <n v="5.326717441667272"/>
    <n v="3.653418678167577"/>
    <n v="2.4950285816634921"/>
    <n v="1.6117842389825365"/>
    <n v="0.19177136808528072"/>
    <n v="10.758475935953054"/>
    <n v="40.863536414896686"/>
  </r>
  <r>
    <x v="56"/>
    <n v="13.832527745740057"/>
    <n v="3.52538494927779"/>
    <n v="5.2729592705120014"/>
    <n v="3.6520010943078267"/>
    <n v="2.4826520677746813"/>
    <n v="1.6281355133760249"/>
    <n v="0.20199917438316237"/>
    <n v="11.047844493359843"/>
    <n v="41.643504308731387"/>
  </r>
  <r>
    <x v="57"/>
    <n v="13.732046996591707"/>
    <n v="3.5315676657795048"/>
    <n v="5.027670129400601"/>
    <n v="3.4770352534415525"/>
    <n v="2.4797610537121462"/>
    <n v="1.7768775147132443"/>
    <n v="0.18665746493633992"/>
    <n v="10.982764117002102"/>
    <n v="41.194380195577196"/>
  </r>
  <r>
    <x v="58"/>
    <n v="13.35427802623588"/>
    <n v="3.500654083270931"/>
    <n v="5.4582855151659153"/>
    <n v="3.1971695303102821"/>
    <n v="2.4651079895211403"/>
    <n v="1.8562758815854552"/>
    <n v="0.17472502425547801"/>
    <n v="10.667757616119875"/>
    <n v="40.674253666464956"/>
  </r>
  <r>
    <x v="59"/>
    <m/>
    <m/>
    <m/>
    <m/>
    <m/>
    <m/>
    <m/>
    <m/>
    <m/>
  </r>
  <r>
    <x v="60"/>
    <n v="13.579393550770172"/>
    <n v="3.4858155636668151"/>
    <n v="4.9703867802986892"/>
    <n v="3.6734948758219628"/>
    <n v="2.4540620551824963"/>
    <n v="1.6463998437870797"/>
    <n v="0.18580514774484977"/>
    <n v="10.99820710483624"/>
    <n v="40.993564922108305"/>
  </r>
  <r>
    <x v="61"/>
    <n v="13.406450722909064"/>
    <n v="3.5909217441959673"/>
    <n v="4.8890517000086753"/>
    <n v="2.6767293653566573"/>
    <n v="2.4262799486455724"/>
    <n v="1.4692554402276581"/>
    <n v="0.17302038987249774"/>
    <n v="10.351065740414573"/>
    <n v="38.982775051630668"/>
  </r>
  <r>
    <x v="62"/>
    <n v="13.088583737622448"/>
    <n v="3.500654083270931"/>
    <n v="6.0718804612551045"/>
    <n v="1.6817052088116333"/>
    <n v="2.4077284532639687"/>
    <n v="1.54191023255082"/>
    <n v="0.16534953514908649"/>
    <n v="9.8341247196741008"/>
    <n v="38.291936431598089"/>
  </r>
  <r>
    <x v="63"/>
    <n v="12.718544055662647"/>
    <n v="3.3992575326428081"/>
    <n v="6.2292779130044202"/>
    <n v="2.0732239248198532"/>
    <n v="2.457390021252384"/>
    <n v="1.7682476360952952"/>
    <n v="0.16534953514908649"/>
    <n v="10.334921956135577"/>
    <n v="39.146212574762075"/>
  </r>
  <r>
    <x v="64"/>
    <n v="12.853806602593124"/>
    <n v="3.5142560595747034"/>
    <n v="5.970999188586938"/>
    <n v="2.5711269728025994"/>
    <n v="2.4383780573491429"/>
    <n v="1.5947386640147798"/>
    <n v="0.1627925835746161"/>
    <n v="10.589293229354844"/>
    <n v="39.695391357850752"/>
  </r>
  <r>
    <x v="65"/>
    <n v="12.535939617306507"/>
    <n v="3.6069968071004257"/>
    <n v="5.5074390811345877"/>
    <n v="2.5707577162555375"/>
    <n v="2.4397465667610594"/>
    <n v="1.7172028345545756"/>
    <n v="0.16620185234057663"/>
    <n v="10.455884431841604"/>
    <n v="39.000168907294878"/>
  </r>
  <r>
    <x v="66"/>
    <n v="12.543668905702537"/>
    <n v="3.6156526102028264"/>
    <n v="5.1727952384107665"/>
    <n v="2.2844331385996903"/>
    <n v="2.4245253132410478"/>
    <n v="1.7246933801811866"/>
    <n v="0.15086014289375418"/>
    <n v="10.18082277147905"/>
    <n v="38.097451500710861"/>
  </r>
  <r>
    <x v="67"/>
    <n v="12.905013138216804"/>
    <n v="3.7096299010288916"/>
    <n v="4.2653599088115239"/>
    <n v="2.4935715514468701"/>
    <n v="2.3416288417906235"/>
    <n v="1.6298227196088997"/>
    <n v="0.13892770221289227"/>
    <n v="10.235374277556527"/>
    <n v="37.719328040673034"/>
  </r>
  <r>
    <x v="68"/>
    <n v="12.948490385444458"/>
    <n v="3.6824259484213466"/>
    <n v="4.1483474599010144"/>
    <n v="1.611478343664533"/>
    <n v="2.3346011970057052"/>
    <n v="1.4179381188360365"/>
    <n v="0.14404160536183308"/>
    <n v="9.5151336697793383"/>
    <n v="35.802456728414263"/>
  </r>
  <r>
    <x v="69"/>
    <n v="12.261549879247545"/>
    <n v="3.6552219958138013"/>
    <n v="4.8941001225626568"/>
    <n v="1.7595088319250269"/>
    <n v="2.3330642790076221"/>
    <n v="1.3733083679140123"/>
    <n v="0.14148465378736266"/>
    <n v="9.2496825882470404"/>
    <n v="35.667920718505073"/>
  </r>
  <r>
    <x v="70"/>
    <n v="12.049960609406302"/>
    <n v="3.6032871771993968"/>
    <n v="4.5783193104836224"/>
    <n v="2.417825632931808"/>
    <n v="2.3941897684111582"/>
    <n v="1.5270944033356215"/>
    <n v="0.14745087412779362"/>
    <n v="9.7475638900169805"/>
    <n v="36.465691665912686"/>
  </r>
  <r>
    <x v="71"/>
    <n v="11.954310665505465"/>
    <n v="3.7121029876295779"/>
    <n v="4.3255114276501487"/>
    <n v="2.4978280333413849"/>
    <n v="2.3852261834825534"/>
    <n v="1.513872440220879"/>
    <n v="0.15512172885120487"/>
    <n v="9.6593307437065192"/>
    <n v="36.203304210387742"/>
  </r>
  <r>
    <x v="72"/>
    <n v="12.469274504890773"/>
    <n v="3.7529089165408953"/>
    <n v="4.1650104244532047"/>
    <n v="2.1979085005323356"/>
    <n v="2.3928007768738975"/>
    <n v="1.533446199346723"/>
    <n v="0.15341709446822457"/>
    <n v="9.6693081274354107"/>
    <n v="36.334074544541465"/>
  </r>
  <r>
    <x v="73"/>
    <n v="12.488597725880842"/>
    <n v="3.7541454598412383"/>
    <n v="4.2571651381352034"/>
    <n v="2.3855049766804943"/>
    <n v="2.3929426345568401"/>
    <n v="1.6408868588766889"/>
    <n v="0.15682636323418514"/>
    <n v="9.7254697063933015"/>
    <n v="36.801538863598793"/>
  </r>
  <r>
    <x v="74"/>
    <n v="12.353335178950367"/>
    <n v="3.7071568144282057"/>
    <n v="4.3657949865192682"/>
    <n v="2.192008546640567"/>
    <n v="2.3893157811763679"/>
    <n v="1.6119382502010278"/>
    <n v="0.15000782570226404"/>
    <n v="9.6098151928859927"/>
    <n v="36.379372576504068"/>
  </r>
  <r>
    <x v="75"/>
    <n v="12.087640890336933"/>
    <n v="3.6453296494110576"/>
    <n v="4.4272169325720263"/>
    <n v="1.7076347062506965"/>
    <n v="2.3588596193861151"/>
    <n v="1.4784748617891161"/>
    <n v="0.13210916468097117"/>
    <n v="9.2872154727628882"/>
    <n v="35.12448129718981"/>
  </r>
  <r>
    <x v="76"/>
    <n v="11.739822912515713"/>
    <n v="3.6440931061107147"/>
    <n v="4.9249026329210581"/>
    <n v="1.4733997975786346"/>
    <n v="2.3252476930983175"/>
    <n v="1.4208910005966289"/>
    <n v="0.14063233659587254"/>
    <n v="9.0714572279078958"/>
    <n v="34.740446707324836"/>
  </r>
  <r>
    <x v="77"/>
    <n v="12.160102969049689"/>
    <n v="3.5674274214894508"/>
    <n v="4.7190720258940528"/>
    <n v="2.7450346796438696"/>
    <n v="2.3749949825742855"/>
    <n v="1.5546082408329589"/>
    <n v="0.16108794919163583"/>
    <n v="9.9140603224209904"/>
    <n v="37.196388591096934"/>
  </r>
  <r>
    <x v="78"/>
    <n v="11.778469354495849"/>
    <n v="3.7195222474316356"/>
    <n v="4.7259456473713959"/>
    <n v="3.5615059585358337"/>
    <n v="2.3632162433066446"/>
    <n v="1.5964002017112384"/>
    <n v="0.15682636323418514"/>
    <n v="10.063502256095148"/>
    <n v="37.965388272181926"/>
  </r>
  <r>
    <x v="79"/>
    <n v="11.915664223525329"/>
    <n v="3.7813494124487836"/>
    <n v="4.7383146788941559"/>
    <n v="3.326080291728382"/>
    <n v="2.350766904083275"/>
    <n v="1.4525568071985253"/>
    <n v="0.16023563200014568"/>
    <n v="9.9958274139456371"/>
    <n v="37.720795363824237"/>
  </r>
  <r>
    <x v="80"/>
    <n v="11.910833418277813"/>
    <n v="3.7788763258480977"/>
    <n v="4.2912320837369089"/>
    <n v="3.3126451468755578"/>
    <n v="2.3539294959559358"/>
    <n v="1.4199267636929813"/>
    <n v="0.16023563200014568"/>
    <n v="9.9794790352039158"/>
    <n v="37.207157901591351"/>
  </r>
  <r>
    <x v="81"/>
    <n v="12.427729579762127"/>
    <n v="3.3300111078236019"/>
    <n v="3.9733677076242158"/>
    <n v="3.2548436908930301"/>
    <n v="2.3531875878601185"/>
    <n v="1.4009282964725718"/>
    <n v="0.16534953514908649"/>
    <n v="9.8153291324861094"/>
    <n v="36.720746638070864"/>
  </r>
  <r>
    <x v="82"/>
    <n v="12.052859092554812"/>
    <n v="3.500654083270931"/>
    <n v="3.9882783861062561"/>
    <n v="2.5810873181953404"/>
    <n v="2.3143762361237203"/>
    <n v="1.4689687526780857"/>
    <n v="0.16875880391504705"/>
    <n v="9.3989506756748789"/>
    <n v="35.473933348519068"/>
  </r>
  <r>
    <x v="83"/>
    <n v="11.622917425525802"/>
    <n v="3.6589316257148301"/>
    <n v="4.5879929440305443"/>
    <n v="2.1499346657723923"/>
    <n v="2.2888752314724021"/>
    <n v="1.3465407514396024"/>
    <n v="0.16364490076610622"/>
    <n v="9.0900348382604044"/>
    <n v="34.908872382982082"/>
  </r>
  <r>
    <x v="84"/>
    <n v="12.107930272376505"/>
    <n v="3.6490392793120865"/>
    <n v="4.6208314665618158"/>
    <n v="2.4297176199193715"/>
    <n v="2.3350229770683582"/>
    <n v="1.5531374670321305"/>
    <n v="0.16705416953206678"/>
    <n v="9.6771055311890386"/>
    <n v="36.539838782991374"/>
  </r>
  <r>
    <x v="85"/>
    <n v="12.055757575703321"/>
    <n v="3.7739301526467259"/>
    <n v="4.2089903479678128"/>
    <n v="2.9587609811691773"/>
    <n v="2.3363307987014754"/>
    <n v="1.495011232998767"/>
    <n v="0.17216807268100759"/>
    <n v="9.8875977909912542"/>
    <n v="36.888546952859542"/>
  </r>
  <r>
    <x v="86"/>
    <n v="12.090539373485443"/>
    <n v="3.7739301526467259"/>
    <n v="4.1130441659187422"/>
    <n v="3.3029125026638124"/>
    <n v="2.3374641429705454"/>
    <n v="1.4219821634124861"/>
    <n v="0.14745087412779362"/>
    <n v="9.8404412686464191"/>
    <n v="37.027764643871976"/>
  </r>
  <r>
    <x v="87"/>
    <n v="12.334978119009802"/>
    <n v="3.835757317663874"/>
    <n v="4.1611721967563549"/>
    <n v="3.3354009197704264"/>
    <n v="2.3360963921558642"/>
    <n v="1.4714306820100362"/>
    <n v="0.15000782570226404"/>
    <n v="9.9453945700390207"/>
    <n v="37.570238023107642"/>
  </r>
  <r>
    <x v="88"/>
    <n v="12.116625721822036"/>
    <n v="3.8728536166741629"/>
    <n v="3.6197657305340254"/>
    <n v="2.9872065615916958"/>
    <n v="2.3294624593359043"/>
    <n v="1.4993367147423406"/>
    <n v="0.15171246008524431"/>
    <n v="9.7789215068372428"/>
    <n v="36.355884771622648"/>
  </r>
  <r>
    <x v="89"/>
    <n v="11.582338661446659"/>
    <n v="3.9173691754865096"/>
    <n v="4.059679882677024"/>
    <n v="2.3082793229475445"/>
    <n v="2.2787456825936228"/>
    <n v="1.4660427062055634"/>
    <n v="0.15682636323418514"/>
    <n v="9.1307513874403128"/>
    <n v="34.900033182031422"/>
  </r>
  <r>
    <x v="90"/>
    <n v="11.457703886060722"/>
    <n v="3.9643578208995423"/>
    <n v="4.7848861788218757"/>
    <n v="1.8888736112633051"/>
    <n v="2.2275464380098895"/>
    <n v="1.2735318499890762"/>
    <n v="0.14830319131928377"/>
    <n v="9.0193491688679863"/>
    <n v="34.764552145231676"/>
  </r>
  <r>
    <x v="91"/>
    <n v="12.020009616871697"/>
    <n v="3.5971044606976821"/>
    <n v="4.6375958750836928"/>
    <n v="2.723351390320802"/>
    <n v="2.28265169975657"/>
    <n v="1.5224387308736167"/>
    <n v="0.13807538502140212"/>
    <n v="9.7628239489891087"/>
    <n v="36.684051107614572"/>
  </r>
  <r>
    <x v="92"/>
    <n v="12.373624560989938"/>
    <n v="3.6811894051210037"/>
    <n v="4.2736608786436117"/>
    <n v="2.8743480138672597"/>
    <n v="2.2754594393716596"/>
    <n v="1.6539645614832026"/>
    <n v="0.16108794919163583"/>
    <n v="9.9719436160900656"/>
    <n v="37.265278424758378"/>
  </r>
  <r>
    <x v="93"/>
    <n v="12.427729579762127"/>
    <n v="3.8444131207662751"/>
    <n v="4.4721526484885343"/>
    <n v="3.397337715236278"/>
    <n v="2.2848114260845778"/>
    <n v="1.6387400358310558"/>
    <n v="0.15086014289375418"/>
    <n v="10.099385540833822"/>
    <n v="38.315430209896427"/>
  </r>
  <r>
    <x v="94"/>
    <n v="11.582338661446659"/>
    <n v="3.9025306558823942"/>
    <n v="4.4587580818347146"/>
    <n v="3.3276745759506006"/>
    <n v="2.2749185595431141"/>
    <n v="1.5240324302952644"/>
    <n v="0.16194026638312595"/>
    <n v="9.8278397738677761"/>
    <n v="37.06003300520365"/>
  </r>
  <r>
    <x v="95"/>
    <n v="10.447099428280175"/>
    <n v="3.9569385610974845"/>
    <n v="3.9506133497046956"/>
    <n v="3.2094566702558431"/>
    <n v="2.2721974712612165"/>
    <n v="1.4285039718076364"/>
    <n v="0.17472502425547801"/>
    <n v="9.3608292056952287"/>
    <n v="34.800363682357755"/>
  </r>
  <r>
    <x v="96"/>
    <n v="11.127276807130562"/>
    <n v="3.8654343568721052"/>
    <n v="3.7652934452988878"/>
    <n v="2.547412394103858"/>
    <n v="2.2346552526989516"/>
    <n v="1.2047483396579848"/>
    <n v="0.14830319131928377"/>
    <n v="9.0444131569439605"/>
    <n v="33.937536944025595"/>
  </r>
  <r>
    <x v="97"/>
    <n v="11.63644368021885"/>
    <n v="3.7838224990494695"/>
    <n v="4.5269181265615606"/>
    <n v="2.2726748286083076"/>
    <n v="2.191365901484426"/>
    <n v="1.1449826528702081"/>
    <n v="0.13637075063842186"/>
    <n v="8.9888154993097906"/>
    <n v="34.681393938741031"/>
  </r>
  <r>
    <x v="98"/>
    <n v="11.862525365802643"/>
    <n v="3.4932348234688733"/>
    <n v="4.2846096945907455"/>
    <n v="3.1069434955285069"/>
    <n v="2.2508657170133857"/>
    <n v="1.3829480700895669"/>
    <n v="0.13296148187246132"/>
    <n v="9.6474663173405411"/>
    <n v="36.161554965706728"/>
  </r>
  <r>
    <x v="99"/>
    <n v="12.45961289439574"/>
    <n v="3.808553365056329"/>
    <n v="3.9172216405262223"/>
    <n v="3.0986849519692732"/>
    <n v="2.2225085937723419"/>
    <n v="1.4596226552226312"/>
    <n v="0.13978001940438239"/>
    <n v="9.9094614005435737"/>
    <n v="37.015445520890495"/>
  </r>
  <r>
    <x v="100"/>
    <n v="12.819990965860505"/>
    <n v="3.7677474361450112"/>
    <n v="4.0314372474912057"/>
    <n v="3.0844198207037632"/>
    <n v="2.2164367815035071"/>
    <n v="1.7165002833793157"/>
    <n v="0.16534953514908649"/>
    <n v="9.9866876024467821"/>
    <n v="37.788569672679174"/>
  </r>
  <r>
    <x v="101"/>
    <n v="12.578450703484657"/>
    <n v="3.8122629949573579"/>
    <n v="4.1286372136031337"/>
    <n v="3.3064500407316633"/>
    <n v="2.2076757420366437"/>
    <n v="1.5883418647255481"/>
    <n v="0.1679064867235569"/>
    <n v="9.9885114705560021"/>
    <n v="37.778236516818559"/>
  </r>
  <r>
    <x v="102"/>
    <n v="12.033535871564744"/>
    <n v="3.7566185464419246"/>
    <n v="3.8255154993976856"/>
    <n v="3.291009068460153"/>
    <n v="2.2082363453932992"/>
    <n v="1.5884479557867699"/>
    <n v="0.16534953514908649"/>
    <n v="9.800471969111765"/>
    <n v="36.669184791305426"/>
  </r>
  <r>
    <x v="103"/>
    <n v="11.896341002535262"/>
    <n v="3.8802728764762207"/>
    <n v="3.8192370687112431"/>
    <n v="2.6632455594566578"/>
    <n v="2.1898600859729771"/>
    <n v="1.283813932290242"/>
    <n v="0.13807538502140212"/>
    <n v="9.3270211863737629"/>
    <n v="35.197867096837768"/>
  </r>
  <r>
    <x v="104"/>
    <n v="11.286693380298622"/>
    <n v="3.8431765774659321"/>
    <n v="3.9473441592753122"/>
    <n v="2.3089901042626151"/>
    <n v="2.1763047119809968"/>
    <n v="1.2576151905871629"/>
    <n v="0.1304045302979909"/>
    <n v="8.9416964122220151"/>
    <n v="33.892225066390651"/>
  </r>
  <r>
    <x v="105"/>
    <n v="11.63934216336736"/>
    <n v="3.7195222474316356"/>
    <n v="3.9991281356767421"/>
    <n v="2.6633616369553672"/>
    <n v="2.2269661111251247"/>
    <n v="1.30729747621278"/>
    <n v="0.13381379906395144"/>
    <n v="9.2358126535889902"/>
    <n v="34.925244223421956"/>
  </r>
  <r>
    <x v="106"/>
    <n v="11.502147294337879"/>
    <n v="3.7838224990494695"/>
    <n v="3.9273557345918042"/>
    <n v="2.8827521419856854"/>
    <n v="2.214365811051993"/>
    <n v="1.3268523172939288"/>
    <n v="0.13722306782991198"/>
    <n v="9.3196142650677984"/>
    <n v="35.094133131208466"/>
  </r>
  <r>
    <x v="107"/>
    <n v="10.948537012972436"/>
    <n v="3.5550619884860213"/>
    <n v="3.9239216977116791"/>
    <n v="2.8482401412391862"/>
    <n v="2.2219032331788222"/>
    <n v="1.4032632165529095"/>
    <n v="0.14489392255332323"/>
    <n v="9.0288923189916659"/>
    <n v="34.074713531686044"/>
  </r>
  <r>
    <x v="108"/>
    <n v="11.527267481624966"/>
    <n v="3.353505430530118"/>
    <n v="3.9664703102164776"/>
    <n v="2.3926353148667534"/>
    <n v="2.2287275739047638"/>
    <n v="1.2973026648370143"/>
    <n v="0.15512172885120487"/>
    <n v="8.9670007379504497"/>
    <n v="33.88803124278175"/>
  </r>
  <r>
    <x v="109"/>
    <n v="11.617120459228783"/>
    <n v="3.4400634615541255"/>
    <n v="3.4099692983170486"/>
    <n v="1.9565333852377982"/>
    <n v="2.2288148125867875"/>
    <n v="1.3283974298430763"/>
    <n v="0.14830319131928377"/>
    <n v="8.8986572191821089"/>
    <n v="33.027859257269007"/>
  </r>
  <r>
    <x v="110"/>
    <n v="11.709871919981108"/>
    <n v="3.5216753193767611"/>
    <n v="3.0800251645014081"/>
    <n v="1.8048808363834006"/>
    <n v="2.1934960425202692"/>
    <n v="1.1251497081980935"/>
    <n v="0.15000782570226404"/>
    <n v="8.6207316972425829"/>
    <n v="32.205838513905888"/>
  </r>
  <r>
    <x v="111"/>
    <n v="11.438380665070655"/>
    <n v="3.5896852008956244"/>
    <n v="3.8395971904399353"/>
    <n v="1.5379638119028844"/>
    <n v="2.1216637117421282"/>
    <n v="1.0869205901778825"/>
    <n v="0.13466611625544159"/>
    <n v="8.2846825068415839"/>
    <n v="32.033559793326134"/>
  </r>
  <r>
    <x v="112"/>
    <n v="11.53403060897149"/>
    <n v="3.4882886502675015"/>
    <n v="4.2594404946740543"/>
    <n v="1.3567475082226497"/>
    <n v="2.1687650140624624"/>
    <n v="1.2421525642579443"/>
    <n v="0.13296148187246132"/>
    <n v="8.5573653430864915"/>
    <n v="32.739751665415049"/>
  </r>
  <r>
    <x v="113"/>
    <n v="11.978464691743051"/>
    <n v="3.6774797752199748"/>
    <n v="4.5192646545672455"/>
    <n v="1.7307728499599593"/>
    <n v="2.141208969501565"/>
    <n v="1.3326559900452812"/>
    <n v="0.13210916468097117"/>
    <n v="9.097075709700313"/>
    <n v="34.609031805418368"/>
  </r>
  <r>
    <x v="114"/>
    <n v="12.009381845327159"/>
    <n v="3.7022106412268339"/>
    <n v="4.3678539820915194"/>
    <n v="1.9693394887766691"/>
    <n v="2.1248900257825274"/>
    <n v="1.4278643418823556"/>
    <n v="0.13466611625544159"/>
    <n v="9.3293288803705288"/>
    <n v="35.065535321713035"/>
  </r>
  <r>
    <x v="115"/>
    <n v="11.89537484148576"/>
    <n v="3.7887686722508414"/>
    <n v="4.0729888559814196"/>
    <n v="2.1035998346935147"/>
    <n v="2.1188493160003268"/>
    <n v="1.3570788523896882"/>
    <n v="0.13551843344693171"/>
    <n v="9.2912517016460541"/>
    <n v="34.76343050789454"/>
  </r>
  <r>
    <x v="116"/>
    <n v="11.707939597882101"/>
    <n v="3.9284980651895962"/>
    <n v="3.5511055987378599"/>
    <n v="2.307855652923545"/>
    <n v="2.1059288878940308"/>
    <n v="1.3393031409039655"/>
    <n v="0.13892770221289227"/>
    <n v="9.2296318712496905"/>
    <n v="34.309190516993681"/>
  </r>
  <r>
    <x v="117"/>
    <n v="11.57364321200113"/>
    <n v="3.9309711517902821"/>
    <n v="3.6531938961391051"/>
    <n v="1.6382697814332268"/>
    <n v="2.0793241242658067"/>
    <n v="1.141654910470669"/>
    <n v="0.14148465378736266"/>
    <n v="8.664597129688083"/>
    <n v="32.823138859575664"/>
  </r>
  <r>
    <x v="118"/>
    <n v="11.786198642891875"/>
    <n v="3.9186057187868526"/>
    <n v="4.3185022833695514"/>
    <n v="1.7956591207454493"/>
    <n v="2.0118658651446002"/>
    <n v="1.0098248076972784"/>
    <n v="0.14233697097885281"/>
    <n v="8.7708684162218518"/>
    <n v="33.75386182583631"/>
  </r>
  <r>
    <x v="119"/>
    <n v="11.567846245704109"/>
    <n v="3.7529089165408953"/>
    <n v="4.6566285073653013"/>
    <n v="2.7792041962598439"/>
    <n v="2.0872484309824797"/>
    <n v="1.0826792812322941"/>
    <n v="0.16449721795759636"/>
    <n v="9.2930270750877142"/>
    <n v="35.384039871130234"/>
  </r>
  <r>
    <x v="120"/>
    <n v="11.128242968180066"/>
    <n v="3.8691439867731341"/>
    <n v="4.7722714626850289"/>
    <n v="2.771391383875017"/>
    <n v="2.0735694056411962"/>
    <n v="1.1294971082049041"/>
    <n v="0.17046343829802732"/>
    <n v="9.310177205540807"/>
    <n v="35.224756959198182"/>
  </r>
  <r>
    <x v="121"/>
    <n v="9.4954307945193346"/>
    <n v="3.734360767035751"/>
    <n v="4.6940859006414071"/>
    <n v="1.9709622657748385"/>
    <n v="2.0088883709972767"/>
    <n v="1.0356037688226845"/>
    <n v="0.14233697097885281"/>
    <n v="8.3526002100155807"/>
    <n v="31.434269048785726"/>
  </r>
  <r>
    <x v="122"/>
    <n v="9.8500118996870789"/>
    <n v="3.4796328471651004"/>
    <n v="4.683840059702967"/>
    <n v="2.33005761621278"/>
    <n v="2.0121768900109447"/>
    <n v="0.89180437751525432"/>
    <n v="0.14148465378736266"/>
    <n v="8.4384664576790698"/>
    <n v="31.827474801760555"/>
  </r>
  <r>
    <x v="123"/>
    <n v="10.652891731824397"/>
    <n v="3.4919982801685303"/>
    <n v="4.3758339768632677"/>
    <n v="2.4706360971245012"/>
    <n v="2.0376354132171035"/>
    <n v="0.86372349871347309"/>
    <n v="0.13722306782991198"/>
    <n v="8.7779701917599198"/>
    <n v="32.807912257501101"/>
  </r>
  <r>
    <x v="124"/>
    <n v="10.81907143233898"/>
    <n v="3.3930748161410929"/>
    <n v="3.9389052890469318"/>
    <n v="1.8539156661944614"/>
    <n v="2.0314247776542662"/>
    <n v="0.8654626253950054"/>
    <n v="0.11591513804265857"/>
    <n v="8.4600190859696944"/>
    <n v="31.477788830783087"/>
  </r>
  <r>
    <x v="125"/>
    <n v="10.660621020220423"/>
    <n v="3.4314076584517248"/>
    <n v="4.3691600732012468"/>
    <n v="1.659957623830135"/>
    <n v="2.0089490587760759"/>
    <n v="0.87678670026370009"/>
    <n v="0.11932440680861912"/>
    <n v="8.1890940147804017"/>
    <n v="31.315300556332325"/>
  </r>
  <r>
    <x v="126"/>
    <n v="11.10408894194248"/>
    <n v="3.4833424770661292"/>
    <n v="4.4666889396836442"/>
    <n v="2.6658786362374944"/>
    <n v="2.0313117466662534"/>
    <n v="1.0298491829802556"/>
    <n v="0.13722306782991198"/>
    <n v="8.9574131050483352"/>
    <n v="33.875796097454504"/>
  </r>
  <r>
    <x v="127"/>
    <n v="11.488621039644832"/>
    <n v="3.7034471845271768"/>
    <n v="4.3693566208925159"/>
    <n v="3.0294560012814427"/>
    <n v="2.0067787120867782"/>
    <n v="1.1532965084683953"/>
    <n v="0.14489392255332323"/>
    <n v="9.3765661551032231"/>
    <n v="35.272416144557681"/>
  </r>
  <r>
    <x v="128"/>
    <n v="11.296354990793656"/>
    <n v="3.7034471845271768"/>
    <n v="4.3571801744059604"/>
    <n v="2.5978485574581334"/>
    <n v="1.9956212639545912"/>
    <n v="1.2073822815196784"/>
    <n v="0.15426941165971472"/>
    <n v="9.1273635773142026"/>
    <n v="34.439467441633113"/>
  </r>
  <r>
    <x v="129"/>
    <n v="11.647071451763388"/>
    <n v="3.6576950824144872"/>
    <n v="4.534344142155093"/>
    <n v="2.9106644822703873"/>
    <n v="1.9310638806599747"/>
    <n v="1.2945727993213791"/>
    <n v="0.1465985569363035"/>
    <n v="9.3596051178527624"/>
    <n v="35.481615513373775"/>
  </r>
  <r>
    <x v="130"/>
    <n v="11.36302010320939"/>
    <n v="3.7764032392474118"/>
    <n v="4.0758380049738152"/>
    <n v="2.9267644625906359"/>
    <n v="1.9560232468855123"/>
    <n v="1.2251540760534161"/>
    <n v="0.14063233659587254"/>
    <n v="9.352511888328543"/>
    <n v="34.816347357884595"/>
  </r>
  <r>
    <x v="131"/>
    <n v="11.046119278972277"/>
    <n v="3.8505958372679898"/>
    <n v="3.92481567269455"/>
    <n v="2.1902308670149973"/>
    <n v="1.9642623714547045"/>
    <n v="1.1225158496758034"/>
    <n v="0.11932440680861912"/>
    <n v="8.7896797850335275"/>
    <n v="33.007544068922471"/>
  </r>
  <r>
    <x v="132"/>
    <n v="10.603617518299725"/>
    <n v="3.8048437351553002"/>
    <n v="4.403994188823714"/>
    <n v="1.5510608725083019"/>
    <n v="1.9598981615618249"/>
    <n v="1.0464543925375658"/>
    <n v="0.11761977242563884"/>
    <n v="8.294647274495393"/>
    <n v="31.782135915807462"/>
  </r>
  <r>
    <x v="133"/>
    <n v="11.332102949625282"/>
    <n v="3.697264468025462"/>
    <n v="4.443974208314784"/>
    <n v="2.4222226416110804"/>
    <n v="2.0203629127736877"/>
    <n v="1.2486015340140459"/>
    <n v="0.12784757872352048"/>
    <n v="9.104059599073917"/>
    <n v="34.396435892161783"/>
  </r>
  <r>
    <x v="134"/>
    <n v="11.535962931070497"/>
    <n v="3.734360767035751"/>
    <n v="4.5057147518348417"/>
    <n v="2.5857517378789519"/>
    <n v="2.033746085193326"/>
    <n v="1.4016152631792935"/>
    <n v="0.14404160536183308"/>
    <n v="9.3314632625750527"/>
    <n v="35.272656404129549"/>
  </r>
  <r>
    <x v="135"/>
    <n v="11.594898755090204"/>
    <n v="3.6502758226124294"/>
    <n v="4.3322748873166592"/>
    <n v="2.7142060997236181"/>
    <n v="2.0355052721812603"/>
    <n v="1.3116608773851488"/>
    <n v="0.15256477727673445"/>
    <n v="9.3665754956639411"/>
    <n v="35.15796198724999"/>
  </r>
  <r>
    <x v="136"/>
    <n v="11.59103411089219"/>
    <n v="3.7405434835374658"/>
    <n v="4.2831355869062238"/>
    <n v="2.8140037482319786"/>
    <n v="2.031627323116008"/>
    <n v="1.30247820850083"/>
    <n v="0.16194026638312595"/>
    <n v="9.372097079789441"/>
    <n v="35.296859807357265"/>
  </r>
  <r>
    <x v="137"/>
    <n v="11.848032950060093"/>
    <n v="3.8172091681587297"/>
    <n v="4.148795239923464"/>
    <n v="2.6945075542661545"/>
    <n v="2.0373372845037538"/>
    <n v="1.3002136268774227"/>
    <n v="0.14489392255332323"/>
    <n v="9.42714008154665"/>
    <n v="35.418129827889587"/>
  </r>
  <r>
    <x v="138"/>
    <n v="11.644172968614876"/>
    <n v="3.7529089165408953"/>
    <n v="4.2656174813908088"/>
    <n v="2.2682924214121774"/>
    <n v="1.9987519947433823"/>
    <n v="1.1964489017766797"/>
    <n v="0.14404160536183308"/>
    <n v="8.9454384438406009"/>
    <n v="34.215672733681252"/>
  </r>
  <r>
    <x v="139"/>
    <n v="10.953367818219952"/>
    <n v="3.6576950824144872"/>
    <n v="4.6806984667667066"/>
    <n v="1.9105083139389822"/>
    <n v="1.9646143605717383"/>
    <n v="1.0806264650343114"/>
    <n v="0.1465985569363035"/>
    <n v="8.6466872097802749"/>
    <n v="33.040796273662757"/>
  </r>
  <r>
    <x v="140"/>
    <n v="10.93597691932889"/>
    <n v="3.672533602018603"/>
    <n v="4.4375903710035889"/>
    <n v="2.8892533929711051"/>
    <n v="2.014828187347224"/>
    <n v="1.3200196529220625"/>
    <n v="0.14830319131928377"/>
    <n v="9.2615857835287123"/>
    <n v="34.680091100439469"/>
  </r>
  <r>
    <x v="141"/>
    <n v="10.999743548596115"/>
    <n v="3.8827459630769066"/>
    <n v="4.6592914115695994"/>
    <n v="2.8438291796217277"/>
    <n v="2.0114774633602868"/>
    <n v="1.3325491489294239"/>
    <n v="0.14574623974481335"/>
    <n v="9.2551185927670794"/>
    <n v="35.130501547665951"/>
  </r>
  <r>
    <x v="142"/>
    <n v="11.332102949625282"/>
    <n v="4.0014541199098312"/>
    <n v="4.9371369341715763"/>
    <n v="2.6919460912202582"/>
    <n v="2.0102242607280885"/>
    <n v="1.2070816762896477"/>
    <n v="0.14063233659587254"/>
    <n v="9.3952035726204102"/>
    <n v="35.715781941160969"/>
  </r>
  <r>
    <x v="143"/>
    <n v="11.739822912515713"/>
    <n v="3.9878521436060588"/>
    <n v="4.9840912265786645"/>
    <n v="2.6371411164254899"/>
    <n v="2.0131114818044482"/>
    <n v="1.2250028150352554"/>
    <n v="0.14148465378736266"/>
    <n v="9.627421070902848"/>
    <n v="36.355927420655846"/>
  </r>
  <r>
    <x v="144"/>
    <n v="11.493451844892348"/>
    <n v="3.9594116476981704"/>
    <n v="4.5331735738486207"/>
    <n v="2.424532855092786"/>
    <n v="2.0208742073100692"/>
    <n v="1.257649109724569"/>
    <n v="0.14318928817034293"/>
    <n v="9.4831860749771302"/>
    <n v="35.315468601714031"/>
  </r>
  <r>
    <x v="145"/>
    <n v="11.620018942377293"/>
    <n v="3.8048437351553002"/>
    <n v="4.5664226274447213"/>
    <n v="2.0042682150182389"/>
    <n v="1.9858141189006813"/>
    <n v="1.1496619937229333"/>
    <n v="0.13296148187246132"/>
    <n v="9.0731619582348628"/>
    <n v="34.337153072726494"/>
  </r>
  <r>
    <x v="146"/>
    <n v="11.403598867288533"/>
    <n v="3.7961879320528991"/>
    <n v="4.4834129291238503"/>
    <n v="1.3369764598591638"/>
    <n v="1.9520307496377762"/>
    <n v="1.1326565883478776"/>
    <n v="0.13125684748948102"/>
    <n v="8.7403450257306474"/>
    <n v="32.976465399530227"/>
  </r>
  <r>
    <x v="147"/>
    <n v="11.213265140536365"/>
    <n v="3.6688239721175742"/>
    <n v="5.1672063097057945"/>
    <n v="2.2425698452506988"/>
    <n v="2.0070017396738646"/>
    <n v="1.4086386914467908"/>
    <n v="0.13892770221289227"/>
    <n v="9.0742376700170979"/>
    <n v="34.920671070961077"/>
  </r>
  <r>
    <x v="148"/>
    <n v="11.281862575051106"/>
    <n v="3.8975844826810224"/>
    <n v="5.4668836841279465"/>
    <n v="2.5726889993359388"/>
    <n v="2.0056180583172485"/>
    <n v="1.4888062810174179"/>
    <n v="0.13807538502140212"/>
    <n v="9.5798185758768248"/>
    <n v="36.431338041428909"/>
  </r>
  <r>
    <x v="149"/>
    <n v="11.306982762338194"/>
    <n v="3.9977444900088024"/>
    <n v="5.5242359834280057"/>
    <n v="2.399915127320325"/>
    <n v="1.9940615880394585"/>
    <n v="1.3216533552576042"/>
    <n v="0.13722306782991198"/>
    <n v="9.6050154100935252"/>
    <n v="36.286831784315822"/>
  </r>
  <r>
    <x v="150"/>
    <n v="11.204569691090834"/>
    <n v="4.0694640014286945"/>
    <n v="5.547930283129161"/>
    <n v="1.590026339446551"/>
    <n v="1.9896996539382841"/>
    <n v="1.2643836836179911"/>
    <n v="0.13722306782991198"/>
    <n v="9.2931245801076408"/>
    <n v="35.096421300589071"/>
  </r>
  <r>
    <x v="151"/>
    <n v="11.166889410160202"/>
    <n v="4.0830659777324669"/>
    <n v="4.929068968457365"/>
    <n v="2.022489995144451"/>
    <n v="1.988078531647117"/>
    <n v="1.3875535722303967"/>
    <n v="0.14318928817034293"/>
    <n v="9.4934923070883279"/>
    <n v="35.213828050630667"/>
  </r>
  <r>
    <x v="152"/>
    <n v="11.090562687249433"/>
    <n v="3.9866156003057158"/>
    <n v="4.9205468824725997"/>
    <n v="1.7130263232559053"/>
    <n v="1.9482658315605366"/>
    <n v="1.1523834419587704"/>
    <n v="0.12273367557457966"/>
    <n v="8.9735234242066539"/>
    <n v="33.907657866584195"/>
  </r>
  <r>
    <x v="153"/>
    <n v="10.638399316081847"/>
    <n v="3.8369938609642169"/>
    <n v="5.151161519343888"/>
    <n v="1.4393038303327448"/>
    <n v="1.9299737764332985"/>
    <n v="1.1514832930567558"/>
    <n v="0.12017672400010926"/>
    <n v="8.6380553882847764"/>
    <n v="32.905547708497636"/>
  </r>
  <r>
    <x v="154"/>
    <n v="11.973633886495534"/>
    <n v="3.7195222474316356"/>
    <n v="5.2018002884312677"/>
    <n v="2.483654181947395"/>
    <n v="1.9921658535492262"/>
    <n v="1.3188175653595546"/>
    <n v="0.12017672400010926"/>
    <n v="9.6283794813384489"/>
    <n v="36.43815022855317"/>
  </r>
  <r>
    <x v="155"/>
    <n v="12.364929111544408"/>
    <n v="3.6218353267045416"/>
    <n v="5.7284736031185099"/>
    <n v="2.7255571060129427"/>
    <n v="1.9862321059771588"/>
    <n v="1.4227648037549372"/>
    <n v="0.11761977242563884"/>
    <n v="9.9012164929315425"/>
    <n v="37.868628322469675"/>
  </r>
  <r>
    <x v="156"/>
    <n v="12.391015459880999"/>
    <n v="3.7590916330426105"/>
    <n v="5.8424673013998021"/>
    <n v="2.6124281894288419"/>
    <n v="1.9902640502811142"/>
    <n v="1.4570829702267991"/>
    <n v="0.11761977242563884"/>
    <n v="10.105459546937229"/>
    <n v="38.275428923623032"/>
  </r>
  <r>
    <x v="157"/>
    <n v="11.981363174891561"/>
    <n v="3.9594116476981704"/>
    <n v="5.4991000698138679"/>
    <n v="2.4029293527754683"/>
    <n v="1.9882188721355896"/>
    <n v="1.4541832590059238"/>
    <n v="0.12188135838308953"/>
    <n v="9.9914802601031631"/>
    <n v="37.398567994806832"/>
  </r>
  <r>
    <x v="158"/>
    <n v="10.806511338695437"/>
    <n v="3.8951113960803365"/>
    <n v="4.7142859311054366"/>
    <n v="2.212545104777738"/>
    <n v="2.003262613902614"/>
    <n v="1.530296636592819"/>
    <n v="0.12699526153203036"/>
    <n v="9.4085819730893512"/>
    <n v="34.697590255775765"/>
  </r>
  <r>
    <x v="159"/>
    <n v="10.976555683408034"/>
    <n v="3.8233918846604444"/>
    <n v="4.5049578847172507"/>
    <n v="1.3955422726599418"/>
    <n v="1.9426453846465188"/>
    <n v="1.2470879237595898"/>
    <n v="0.12614294434054021"/>
    <n v="8.7154350152501756"/>
    <n v="32.731758993442497"/>
  </r>
  <r>
    <x v="160"/>
    <n v="12.338842763207815"/>
    <n v="3.8691439867731341"/>
    <n v="5.2513723107749017"/>
    <n v="1.4225616356136381"/>
    <n v="1.9198548479158086"/>
    <n v="1.1375415275101366"/>
    <n v="0.12699526153203036"/>
    <n v="9.1160822854970078"/>
    <n v="35.182394618824475"/>
  </r>
  <r>
    <x v="161"/>
    <n v="13.050903456691817"/>
    <n v="3.8023706485546143"/>
    <n v="5.3107091077319728"/>
    <n v="1.9315006826995695"/>
    <n v="2.0037678396611152"/>
    <n v="1.3803451304861407"/>
    <n v="0.13296148187246132"/>
    <n v="9.9215144759643827"/>
    <n v="37.534072823662072"/>
  </r>
  <r>
    <x v="162"/>
    <n v="12.745596565048741"/>
    <n v="3.8765632465751918"/>
    <n v="5.0204042050717321"/>
    <n v="2.6647480226542886"/>
    <n v="2.0102606733953681"/>
    <n v="1.3397940099932035"/>
    <n v="0.12699526153203036"/>
    <n v="10.13544256727927"/>
    <n v="37.919804551549824"/>
  </r>
  <r>
    <x v="163"/>
    <n v="12.713713250415132"/>
    <n v="3.8580150970700475"/>
    <n v="4.8532831903216644"/>
    <n v="2.9444960189034095"/>
    <n v="1.9635659791929865"/>
    <n v="1.3355124481155098"/>
    <n v="0.12784757872352048"/>
    <n v="10.07060764501654"/>
    <n v="37.86704120775881"/>
  </r>
  <r>
    <x v="164"/>
    <n v="12.387150815682986"/>
    <n v="3.673770145318946"/>
    <n v="4.3600863856313046"/>
    <n v="2.4881204547336"/>
    <n v="1.9953398243804115"/>
    <n v="1.3247174951224641"/>
    <n v="0.12699526153203036"/>
    <n v="9.6923305806001814"/>
    <n v="36.048510963001931"/>
  </r>
  <r>
    <x v="165"/>
    <n v="12.378455366237455"/>
    <n v="3.5661908781891078"/>
    <n v="4.5175187087452011"/>
    <n v="2.7492063334609229"/>
    <n v="1.9977521635876694"/>
    <n v="1.4056708919328917"/>
    <n v="0.12102904119159939"/>
    <n v="9.5743301070104607"/>
    <n v="36.310153490355304"/>
  </r>
  <r>
    <x v="166"/>
    <n v="12.400677070376032"/>
    <n v="3.7900052155511843"/>
    <n v="4.8552161734628196"/>
    <n v="1.8879922874907453"/>
    <n v="1.9577103671361229"/>
    <n v="1.2529506841483398"/>
    <n v="0.12869989591501063"/>
    <n v="9.3363554169302994"/>
    <n v="35.609607111010554"/>
  </r>
  <r>
    <x v="167"/>
    <n v="11.829675890119528"/>
    <n v="3.6589316257148301"/>
    <n v="5.7768948704310006"/>
    <n v="1.7120274539562803"/>
    <n v="1.9137542089520443"/>
    <n v="1.0433755015982076"/>
    <n v="0.14063233659587254"/>
    <n v="9.0526054955078337"/>
    <n v="35.127897382875602"/>
  </r>
  <r>
    <x v="168"/>
    <n v="12.304060965425693"/>
    <n v="3.3856555563390351"/>
    <n v="5.8947291740021823"/>
    <n v="2.7544200546595348"/>
    <n v="1.9966081989573095"/>
    <n v="1.2046106629626672"/>
    <n v="0.14148465378736266"/>
    <n v="9.9260721676756987"/>
    <n v="37.607641433809484"/>
  </r>
  <r>
    <x v="169"/>
    <n v="12.874095984632694"/>
    <n v="3.4437730914551548"/>
    <n v="6.0073644741268772"/>
    <n v="2.8647908426139179"/>
    <n v="2.0153220341472"/>
    <n v="1.3565678151646952"/>
    <n v="0.14404160536183308"/>
    <n v="10.322204766431522"/>
    <n v="39.028160613933892"/>
  </r>
  <r>
    <x v="170"/>
    <n v="13.216116996156895"/>
    <n v="3.4709770440626997"/>
    <n v="5.8036491323740602"/>
    <n v="2.9819077989811049"/>
    <n v="2.025832398837943"/>
    <n v="1.3826079619820661"/>
    <n v="0.1304045302979909"/>
    <n v="10.547520988755529"/>
    <n v="39.559016851448291"/>
  </r>
  <r>
    <x v="171"/>
    <n v="13.117568569107551"/>
    <n v="3.5773197678921949"/>
    <n v="5.3742138252873772"/>
    <n v="2.5510499595718561"/>
    <n v="2.0385753151912525"/>
    <n v="1.4335983428920096"/>
    <n v="0.12784757872352048"/>
    <n v="10.316900779059527"/>
    <n v="38.537074137725284"/>
  </r>
  <r>
    <x v="172"/>
    <n v="13.253797277087529"/>
    <n v="3.6601681690151731"/>
    <n v="4.9884002176973441"/>
    <n v="2.5802734105411078"/>
    <n v="2.0457213011448285"/>
    <n v="1.4874981857330909"/>
    <n v="0.14063233659587254"/>
    <n v="10.299170310400566"/>
    <n v="38.45566120821551"/>
  </r>
  <r>
    <x v="173"/>
    <n v="12.86733285728617"/>
    <n v="3.7652743495443253"/>
    <n v="5.0198272424941344"/>
    <n v="1.9743549282459631"/>
    <n v="1.9767943977766875"/>
    <n v="1.2998791858493894"/>
    <n v="0.1465985569363035"/>
    <n v="9.7248837385594165"/>
    <n v="36.774945256692391"/>
  </r>
  <r>
    <x v="174"/>
    <n v="11.899239485683772"/>
    <n v="3.735597310336094"/>
    <n v="5.7738000368245181"/>
    <n v="1.2867747855248994"/>
    <n v="1.9504521087917688"/>
    <n v="1.1727514256042137"/>
    <n v="0.14574623974481335"/>
    <n v="9.0680008599479009"/>
    <n v="35.032362252457979"/>
  </r>
  <r>
    <x v="175"/>
    <n v="12.139813587010117"/>
    <n v="3.5723735946908226"/>
    <n v="5.9373784379456556"/>
    <n v="2.5351569268648384"/>
    <n v="2.0307139720450835"/>
    <n v="1.379827509448236"/>
    <n v="0.15853099761716541"/>
    <n v="9.9561076215131017"/>
    <n v="37.709902647135024"/>
  </r>
  <r>
    <x v="176"/>
    <n v="11.953344504455963"/>
    <n v="3.6886086649230614"/>
    <n v="6.1985950748290106"/>
    <n v="2.8176206179654852"/>
    <n v="2.0291080216986161"/>
    <n v="1.396537893333325"/>
    <n v="0.16534953514908649"/>
    <n v="10.105044033833078"/>
    <n v="38.354208346187619"/>
  </r>
  <r>
    <x v="177"/>
    <n v="12.245125141405987"/>
    <n v="3.7751666959470689"/>
    <n v="6.3241145516350343"/>
    <n v="2.5719266067978754"/>
    <n v="2.0240049380988596"/>
    <n v="1.4911259499868332"/>
    <n v="0.15767868042567526"/>
    <n v="10.273899070953771"/>
    <n v="38.863041635251108"/>
  </r>
  <r>
    <x v="178"/>
    <n v="12.724341021959667"/>
    <n v="3.7393069402371228"/>
    <n v="6.466172565624178"/>
    <n v="2.4693047752310022"/>
    <n v="2.0077011663245226"/>
    <n v="1.6007046819250175"/>
    <n v="0.15512172885120487"/>
    <n v="10.468414249567044"/>
    <n v="39.631067129719753"/>
  </r>
  <r>
    <x v="179"/>
    <n v="12.813227838513981"/>
    <n v="3.6416200195100288"/>
    <n v="6.2959131280619021"/>
    <n v="2.4818553668575052"/>
    <n v="2.0034075059744967"/>
    <n v="1.5638838331526757"/>
    <n v="0.14915550851077389"/>
    <n v="10.504782742431825"/>
    <n v="39.453845943013192"/>
  </r>
  <r>
    <x v="180"/>
    <n v="12.691491546276556"/>
    <n v="3.5921582874963103"/>
    <n v="6.0000185041656762"/>
    <n v="2.0077489723245443"/>
    <n v="1.9441132702962185"/>
    <n v="1.3506635517527805"/>
    <n v="0.14830319131928377"/>
    <n v="10.079689499147694"/>
    <n v="37.814186822779064"/>
  </r>
  <r>
    <x v="181"/>
    <n v="12.193918605782306"/>
    <n v="3.5835024843939096"/>
    <n v="6.5330281043033231"/>
    <n v="1.322974784800822"/>
    <n v="1.8764941885611948"/>
    <n v="1.2589313697936724"/>
    <n v="0.14574623974481335"/>
    <n v="9.4766546040974262"/>
    <n v="36.391250381477462"/>
  </r>
  <r>
    <x v="182"/>
    <n v="12.832551059504048"/>
    <n v="3.4054402491445228"/>
    <n v="6.5330281043033231"/>
    <n v="2.2244717383440236"/>
    <n v="1.9275447480868704"/>
    <n v="1.4660149541840497"/>
    <n v="0.18324819617037935"/>
    <n v="10.308368311779994"/>
    <n v="38.880667361517212"/>
  </r>
  <r>
    <x v="183"/>
    <n v="12.998730760018633"/>
    <n v="3.5426965554825918"/>
    <n v="6.8326737774849482"/>
    <n v="2.4498190361043504"/>
    <n v="1.9379178066780809"/>
    <n v="1.496834699157092"/>
    <n v="0.19603295404273141"/>
    <n v="10.627075919430339"/>
    <n v="40.081781508398763"/>
  </r>
  <r>
    <x v="184"/>
    <n v="13.478912801621817"/>
    <n v="3.5328042090798482"/>
    <n v="6.637626347423323"/>
    <n v="2.51349417096979"/>
    <n v="1.9564230276283505"/>
    <n v="1.5161619403260662"/>
    <n v="0.19944222280869195"/>
    <n v="10.764313361349004"/>
    <n v="40.599178081206887"/>
  </r>
  <r>
    <x v="185"/>
    <n v="13.221913962453916"/>
    <n v="3.5847390276942526"/>
    <n v="6.0323735827789049"/>
    <n v="2.5545988438776628"/>
    <n v="1.9589544666015015"/>
    <n v="1.5040375571612838"/>
    <n v="0.19773758842571168"/>
    <n v="10.480935374091565"/>
    <n v="39.535290403084801"/>
  </r>
  <r>
    <x v="186"/>
    <n v="12.746562726098247"/>
    <n v="3.462321240960299"/>
    <n v="6.3927976668305817"/>
    <n v="2.57586618284135"/>
    <n v="1.9635963230823861"/>
    <n v="1.4612101875283865"/>
    <n v="0.18836209931932019"/>
    <n v="10.385884536286824"/>
    <n v="39.17660096294739"/>
  </r>
  <r>
    <x v="187"/>
    <n v="12.238362014059463"/>
    <n v="3.3349572810249737"/>
    <n v="6.2868529135191853"/>
    <n v="1.9448799136920225"/>
    <n v="1.9079797667993241"/>
    <n v="1.241535102614113"/>
    <n v="0.15682636323418514"/>
    <n v="9.7759891068910463"/>
    <n v="36.887382461834314"/>
  </r>
  <r>
    <x v="188"/>
    <n v="12.071216152495376"/>
    <n v="3.2100664076903342"/>
    <n v="6.1081395476392766"/>
    <n v="1.6054668280295115"/>
    <n v="1.8796894001149593"/>
    <n v="1.1499036779943748"/>
    <n v="0.15938331480865553"/>
    <n v="9.441101359643028"/>
    <n v="35.624966688415512"/>
  </r>
  <r>
    <x v="189"/>
    <n v="12.932065647602899"/>
    <n v="2.9850155270279148"/>
    <n v="6.4158516014730864"/>
    <n v="2.8062051671670472"/>
    <n v="1.9672664165052525"/>
    <n v="1.4130836818956221"/>
    <n v="0.17813429302143854"/>
    <n v="10.353943860139641"/>
    <n v="39.051566194832901"/>
  </r>
  <r>
    <x v="190"/>
    <n v="12.646081976949892"/>
    <n v="3.1655508488779875"/>
    <n v="6.6763050309907452"/>
    <n v="2.8592721614915533"/>
    <n v="1.9643920915818871"/>
    <n v="1.478581786244378"/>
    <n v="0.19944222280869195"/>
    <n v="10.457685890957862"/>
    <n v="39.447312009902994"/>
  </r>
  <r>
    <x v="191"/>
    <n v="12.409372519821563"/>
    <n v="3.117325660164612"/>
    <n v="7.1012950316244785"/>
    <n v="3.0493912462100758"/>
    <n v="1.9534159481888622"/>
    <n v="1.4476721180544783"/>
    <n v="0.18921441651081031"/>
    <n v="10.559619044908889"/>
    <n v="39.827305985483768"/>
  </r>
  <r>
    <x v="192"/>
    <n v="12.74752888714775"/>
    <n v="3.153185415874558"/>
    <n v="7.1333021891229205"/>
    <n v="3.3505005497035696"/>
    <n v="1.9576071979121648"/>
    <n v="1.4743913143351961"/>
    <n v="0.19432831965975114"/>
    <n v="10.828604726743873"/>
    <n v="40.839448600499779"/>
  </r>
  <r>
    <x v="193"/>
    <n v="12.680863774732016"/>
    <n v="3.1197987467652979"/>
    <n v="7.0379583306438693"/>
    <n v="3.124095250147588"/>
    <n v="1.962332500088898"/>
    <n v="1.4542415132492812"/>
    <n v="0.20370380876614264"/>
    <n v="10.67388384269174"/>
    <n v="40.256877767084831"/>
  </r>
  <r>
    <x v="194"/>
    <n v="12.509853268969914"/>
    <n v="3.3201187614208583"/>
    <n v="6.6426715998532506"/>
    <n v="2.2127336018535795"/>
    <n v="1.9232161922640354"/>
    <n v="1.3014898031700379"/>
    <n v="0.19177136808528072"/>
    <n v="10.138073597736138"/>
    <n v="38.239928193353094"/>
  </r>
  <r>
    <x v="195"/>
    <n v="12.349470534752353"/>
    <n v="3.3040436985163995"/>
    <n v="6.5681768547380255"/>
    <n v="1.8953819643475651"/>
    <n v="1.8921683246304932"/>
    <n v="1.2259133813627627"/>
    <n v="0.18921441651081031"/>
    <n v="9.8899379769188798"/>
    <n v="37.314307151777285"/>
  </r>
  <r>
    <x v="196"/>
    <n v="13.302105329562698"/>
    <n v="3.0876486209563807"/>
    <n v="7.0631402110567709"/>
    <n v="3.0086233217835106"/>
    <n v="1.9454848140970746"/>
    <n v="1.2883504294046049"/>
    <n v="0.21307929787253416"/>
    <n v="10.791659811654249"/>
    <n v="40.70009183638782"/>
  </r>
  <r>
    <x v="197"/>
    <n v="13.451860292235722"/>
    <n v="3.1729701086800453"/>
    <n v="7.2399546726290911"/>
    <n v="3.008641776793151"/>
    <n v="1.9484858247586827"/>
    <n v="1.5007976544935027"/>
    <n v="0.22075015259594538"/>
    <n v="11.020371826261378"/>
    <n v="41.563832308447516"/>
  </r>
  <r>
    <x v="198"/>
    <n v="13.615141509601795"/>
    <n v="3.1828624550827893"/>
    <n v="7.2681877974427502"/>
    <n v="3.0551741358556161"/>
    <n v="1.9602372545258642"/>
    <n v="1.5665531109216428"/>
    <n v="0.22075015259594538"/>
    <n v="11.13400530226637"/>
    <n v="42.002911718292765"/>
  </r>
  <r>
    <x v="199"/>
    <n v="14.181311884610784"/>
    <n v="3.3732901233356056"/>
    <n v="6.9963924565954185"/>
    <n v="3.1733707760959655"/>
    <n v="1.9708803737327301"/>
    <n v="1.6652350491151602"/>
    <n v="0.20967002910657359"/>
    <n v="11.387403112038889"/>
    <n v="42.957553804631125"/>
  </r>
  <r>
    <x v="200"/>
    <n v="14.236383064432477"/>
    <n v="3.5402234688819059"/>
    <n v="7.1781031747671875"/>
    <n v="3.2004017526937711"/>
    <n v="1.9781970440641783"/>
    <n v="1.6425951499787617"/>
    <n v="0.21222698068104401"/>
    <n v="11.538379293215733"/>
    <n v="43.526509928715058"/>
  </r>
  <r>
    <x v="201"/>
    <n v="13.837358550987576"/>
    <n v="3.6502758226124294"/>
    <n v="6.8617176615250948"/>
    <n v="2.1717315086948989"/>
    <n v="1.9387249541361067"/>
    <n v="1.4585363260922026"/>
    <n v="0.16364490076610622"/>
    <n v="10.84505008201128"/>
    <n v="40.92703980682569"/>
  </r>
  <r>
    <x v="202"/>
    <n v="13.45669109748324"/>
    <n v="3.6094698937011116"/>
    <n v="6.8524949781246756"/>
    <n v="1.85135732415285"/>
    <n v="1.9138611711621774"/>
    <n v="1.3673762691411797"/>
    <n v="0.15853099761716541"/>
    <n v="10.525195723454186"/>
    <n v="39.734977454836582"/>
  </r>
  <r>
    <x v="203"/>
    <n v="14.304014337897716"/>
    <n v="3.4734501306633856"/>
    <n v="6.8243450690673999"/>
    <n v="2.8930949692063659"/>
    <n v="1.9733579523021969"/>
    <n v="1.6067552893302604"/>
    <n v="0.19773758842571168"/>
    <n v="11.272957869787401"/>
    <n v="42.545713206680432"/>
  </r>
  <r>
    <x v="204"/>
    <n v="14.500145030946905"/>
    <n v="3.6515123659127724"/>
    <n v="6.4116916061848839"/>
    <n v="3.323564154680291"/>
    <n v="1.9813050169359192"/>
    <n v="1.6398663678753778"/>
    <n v="0.22586405574488619"/>
    <n v="11.443647824319928"/>
    <n v="43.177596422600963"/>
  </r>
  <r>
    <x v="205"/>
    <n v="15.203510274985375"/>
    <n v="3.7504358299402094"/>
    <n v="6.2938216387181098"/>
    <n v="3.5004164327316714"/>
    <n v="1.9850729694020992"/>
    <n v="1.6847781393403531"/>
    <n v="0.22927332451084673"/>
    <n v="11.775479417528125"/>
    <n v="44.422788027156798"/>
  </r>
  <r>
    <x v="206"/>
    <n v="15.267276904252597"/>
    <n v="3.6082333504007686"/>
    <n v="6.146153297686638"/>
    <n v="3.4456409397804864"/>
    <n v="1.9895077288378322"/>
    <n v="1.7448221797373071"/>
    <n v="0.21904551821296511"/>
    <n v="11.689002721931757"/>
    <n v="44.109682640840354"/>
  </r>
  <r>
    <x v="207"/>
    <n v="15.40543793433158"/>
    <n v="3.3102264150181147"/>
    <n v="6.2407521770132961"/>
    <n v="3.1503310015754677"/>
    <n v="1.9893802845023545"/>
    <n v="1.7543107042341051"/>
    <n v="0.21052234629806374"/>
    <n v="11.561040289009725"/>
    <n v="43.622001151982701"/>
  </r>
  <r>
    <x v="208"/>
    <n v="14.986124038847111"/>
    <n v="3.1395834395707856"/>
    <n v="6.1521931765381117"/>
    <n v="2.2614027559602428"/>
    <n v="1.9396428567904409"/>
    <n v="1.5403470353510169"/>
    <n v="0.20370380876614264"/>
    <n v="10.89583728435565"/>
    <n v="41.118834396179508"/>
  </r>
  <r>
    <x v="209"/>
    <n v="14.788061023698914"/>
    <n v="2.9590481177207129"/>
    <n v="6.2511874328638868"/>
    <n v="1.9775994426457357"/>
    <n v="1.9169759714090338"/>
    <n v="1.4195091499398107"/>
    <n v="0.19773758842571168"/>
    <n v="10.617231875487754"/>
    <n v="40.127350602191555"/>
  </r>
  <r>
    <x v="210"/>
    <n v="15.2122057244309"/>
    <n v="2.8106629216795569"/>
    <n v="7.0983444386623953"/>
    <n v="3.0597855123548978"/>
    <n v="1.9783517979001155"/>
    <n v="1.8043881853132309"/>
    <n v="0.21904551821296511"/>
    <n v="11.582871159389285"/>
    <n v="43.765655257943344"/>
  </r>
  <r>
    <x v="211"/>
    <n v="15.275972353698128"/>
    <n v="2.9775962672258571"/>
    <n v="7.1587820611967787"/>
    <n v="2.9842393401968565"/>
    <n v="1.9903740468801872"/>
    <n v="1.8938887047134898"/>
    <n v="0.24205808238319879"/>
    <n v="11.725190675954337"/>
    <n v="44.248101532248832"/>
  </r>
  <r>
    <x v="212"/>
    <n v="15.203510274985375"/>
    <n v="3.1358738096697567"/>
    <n v="6.8469631116526513"/>
    <n v="2.9941712203181847"/>
    <n v="2.0092972549069343"/>
    <n v="1.9391966717048215"/>
    <n v="0.23950113080872837"/>
    <n v="11.670379638897323"/>
    <n v="44.038893112943768"/>
  </r>
  <r>
    <x v="213"/>
    <n v="14.900135705441308"/>
    <n v="3.1470026993728433"/>
    <n v="6.7017183304594958"/>
    <n v="3.2261771091274762"/>
    <n v="1.9782880757323766"/>
    <n v="1.9966261883212013"/>
    <n v="0.23950113080872837"/>
    <n v="11.608333270979202"/>
    <n v="43.797782510242634"/>
  </r>
  <r>
    <x v="214"/>
    <n v="14.033489244036765"/>
    <n v="3.1222718333659838"/>
    <n v="6.5958139962297722"/>
    <n v="3.1394349999097431"/>
    <n v="1.9774968588162853"/>
    <n v="2.0313986378839699"/>
    <n v="0.2446150339576692"/>
    <n v="11.229035926856472"/>
    <n v="42.373556531056664"/>
  </r>
  <r>
    <x v="215"/>
    <n v="13.709825292453129"/>
    <n v="3.0505523219460922"/>
    <n v="6.4976178186342723"/>
    <n v="2.5274314244132059"/>
    <n v="1.9448893152676101"/>
    <n v="1.7697108260103649"/>
    <n v="0.2377964964257481"/>
    <n v="10.699395030056969"/>
    <n v="40.437218525207385"/>
  </r>
  <r>
    <x v="216"/>
    <n v="13.500168344710891"/>
    <n v="3.0048002198334025"/>
    <n v="6.5762234221148805"/>
    <n v="2.0806856369694073"/>
    <n v="1.9255223278583953"/>
    <n v="1.6221224087025576"/>
    <n v="0.19688527123422156"/>
    <n v="10.401642835226923"/>
    <n v="39.308050466650677"/>
  </r>
  <r>
    <x v="217"/>
    <n v="14.140733120531642"/>
    <n v="2.9343172517138534"/>
    <n v="7.1040546246123846"/>
    <n v="2.855791579995075"/>
    <n v="1.9844076796270156"/>
    <n v="1.9205149775588088"/>
    <n v="0.20455612595763278"/>
    <n v="11.228038730352104"/>
    <n v="42.372414090348514"/>
  </r>
  <r>
    <x v="218"/>
    <n v="14.797722634193947"/>
    <n v="3.0777562745536371"/>
    <n v="7.2555532680305754"/>
    <n v="2.915203078443604"/>
    <n v="1.9832773697468851"/>
    <n v="2.0427096284662447"/>
    <n v="0.2216024697874355"/>
    <n v="11.642424907697311"/>
    <n v="43.93624963091964"/>
  </r>
  <r>
    <x v="219"/>
    <n v="14.691444918748575"/>
    <n v="2.9689404641234565"/>
    <n v="7.0894641286596709"/>
    <n v="2.8557332948372616"/>
    <n v="1.9741188253288888"/>
    <n v="2.0076416573770866"/>
    <n v="0.2377964964257481"/>
    <n v="11.474641776282276"/>
    <n v="43.299781561782964"/>
  </r>
  <r>
    <x v="220"/>
    <n v="14.80158727839196"/>
    <n v="2.8564150237922465"/>
    <n v="6.8793942732431459"/>
    <n v="2.6039265672920537"/>
    <n v="1.9888469906461588"/>
    <n v="1.999466228528852"/>
    <n v="0.25143357148959028"/>
    <n v="11.313897496097557"/>
    <n v="42.694967429481565"/>
  </r>
  <r>
    <x v="221"/>
    <n v="14.683715630352546"/>
    <n v="2.9454461414169399"/>
    <n v="6.8166091738477128"/>
    <n v="2.6038191136691156"/>
    <n v="2.0024319499303034"/>
    <n v="1.9472060884603966"/>
    <n v="0.2377964964257481"/>
    <n v="11.260750415184038"/>
    <n v="42.497775009286798"/>
  </r>
  <r>
    <x v="222"/>
    <n v="13.553307202433579"/>
    <n v="2.8761997165977342"/>
    <n v="6.2144179565072246"/>
    <n v="1.4700955823816579"/>
    <n v="1.9684422422194821"/>
    <n v="1.66291296330303"/>
    <n v="0.23268259327680729"/>
    <n v="10.081785351264365"/>
    <n v="38.059843607983879"/>
  </r>
  <r>
    <x v="223"/>
    <n v="12.390049298831496"/>
    <n v="2.8761997165977342"/>
    <n v="6.0537814305070263"/>
    <n v="1.3532071955415454"/>
    <n v="1.939172526504749"/>
    <n v="1.5243889562653425"/>
    <n v="0.21989783540445523"/>
    <n v="9.5052873774527207"/>
    <n v="35.861984337105071"/>
  </r>
  <r>
    <x v="224"/>
    <n v="13.239304861344976"/>
    <n v="2.9021671259049362"/>
    <n v="7.0688163181731936"/>
    <n v="2.676175097649665"/>
    <n v="2.0031882713735856"/>
    <n v="1.5359774670627564"/>
    <n v="0.23097795889382702"/>
    <n v="10.695880698071559"/>
    <n v="40.352487798474499"/>
  </r>
  <r>
    <x v="225"/>
    <n v="14.130105348987104"/>
    <n v="3.1556585024752439"/>
    <n v="7.3699368915703527"/>
    <n v="2.6062200184587412"/>
    <n v="2.0046963626767393"/>
    <n v="1.6003721577032755"/>
    <n v="0.23353491046829741"/>
    <n v="11.218491309347879"/>
    <n v="42.319015501687637"/>
  </r>
  <r>
    <x v="226"/>
    <n v="14.735888327025732"/>
    <n v="3.116089116864269"/>
    <n v="7.2027469266221376"/>
    <n v="2.4942252085117484"/>
    <n v="2.0012637101884234"/>
    <n v="1.5892492641557048"/>
    <n v="0.23609186204276783"/>
    <n v="11.314798530827066"/>
    <n v="42.690352946237844"/>
  </r>
  <r>
    <x v="227"/>
    <n v="14.175514918313763"/>
    <n v="3.0208752827378609"/>
    <n v="6.9961459794503185"/>
    <n v="1.8626021462014788"/>
    <n v="2.0116519407243336"/>
    <n v="1.5183206809064631"/>
    <n v="0.23609186204276783"/>
    <n v="10.750741260053037"/>
    <n v="40.571944070430021"/>
  </r>
  <r>
    <x v="228"/>
    <n v="13.978418064215072"/>
    <n v="2.646202662733943"/>
    <n v="6.7318107330300858"/>
    <n v="2.1354504668348215"/>
    <n v="2.0111406461879526"/>
    <n v="1.5697372595281838"/>
    <n v="0.23864881361723825"/>
    <n v="10.566319226728226"/>
    <n v="39.877727872875525"/>
  </r>
  <r>
    <x v="229"/>
    <n v="13.909820629700331"/>
    <n v="2.7846955123723549"/>
    <n v="6.3368980768776888"/>
    <n v="1.4488666485101949"/>
    <n v="1.9770030120163089"/>
    <n v="1.5227792556781374"/>
    <n v="0.24376271676617906"/>
    <n v="10.169409610711341"/>
    <n v="38.393235462632532"/>
  </r>
  <r>
    <x v="230"/>
    <n v="13.619006153799809"/>
    <n v="2.7958244020754415"/>
    <n v="6.4123200832783391"/>
    <n v="1.4757268579625464"/>
    <n v="1.9450357245339625"/>
    <n v="1.5342765098282312"/>
    <n v="0.24887661991511989"/>
    <n v="10.101013881484555"/>
    <n v="38.132080232878003"/>
  </r>
  <r>
    <x v="231"/>
    <n v="14.461498588966768"/>
    <n v="2.7748031659696109"/>
    <n v="7.2591545289544817"/>
    <n v="2.3126236510657709"/>
    <n v="2.0126897017417957"/>
    <n v="1.8311312166634774"/>
    <n v="0.25654747463853111"/>
    <n v="11.143341152706597"/>
    <n v="42.051789480707029"/>
  </r>
  <r>
    <x v="232"/>
    <n v="14.517535929837964"/>
    <n v="3.0221118260382038"/>
    <n v="7.2074918097980696"/>
    <n v="2.7304038053509689"/>
    <n v="2.0319717262606916"/>
    <n v="1.8507048091105145"/>
    <n v="0.26677528093641273"/>
    <n v="11.407935156985289"/>
    <n v="43.034930344318113"/>
  </r>
  <r>
    <x v="233"/>
    <n v="14.849895330867129"/>
    <n v="3.1049602271611825"/>
    <n v="7.1273756422063324"/>
    <n v="2.674496975747561"/>
    <n v="2.0412250953330617"/>
    <n v="1.8283518475418987"/>
    <n v="0.2591044262130015"/>
    <n v="11.496213815907264"/>
    <n v="43.381623360977429"/>
  </r>
  <r>
    <x v="234"/>
    <n v="14.961003851560021"/>
    <n v="3.0641542982498646"/>
    <n v="6.9683447840388437"/>
    <n v="2.5268693786255265"/>
    <n v="2.0404103619026857"/>
    <n v="1.8421255175107603"/>
    <n v="0.26677528093641273"/>
    <n v="11.421621702229217"/>
    <n v="43.091305175053336"/>
  </r>
  <r>
    <x v="235"/>
    <n v="15.315584956727767"/>
    <n v="3.117325660164612"/>
    <n v="6.3066329025462258"/>
    <n v="2.6097105452525078"/>
    <n v="2.0462075619724551"/>
    <n v="1.7733450907376151"/>
    <n v="0.26933223251088317"/>
    <n v="11.337569619315769"/>
    <n v="42.775708569227831"/>
  </r>
  <r>
    <x v="236"/>
    <n v="15.001582615639165"/>
    <n v="3.1556585024752439"/>
    <n v="5.5155102169728512"/>
    <n v="2.1748974199727371"/>
    <n v="1.999229152404189"/>
    <n v="1.4509816091245535"/>
    <n v="0.21222698068104401"/>
    <n v="10.640973411894787"/>
    <n v="40.151059909164573"/>
  </r>
  <r>
    <x v="237"/>
    <n v="14.008369056749677"/>
    <n v="3.017165652836832"/>
    <n v="5.2467328342237236"/>
    <n v="2.004593818302173"/>
    <n v="1.970467696836897"/>
    <n v="1.3088712575168846"/>
    <n v="0.19944222280869195"/>
    <n v="10.005836018387125"/>
    <n v="37.761478557662002"/>
  </r>
  <r>
    <x v="238"/>
    <n v="14.625745967382343"/>
    <n v="3.0048002198334025"/>
    <n v="5.9098839520362834"/>
    <n v="3.1576348027770456"/>
    <n v="2.0196794166649648"/>
    <n v="1.5633376266992178"/>
    <n v="0.2377964964257481"/>
    <n v="11.006330038747681"/>
    <n v="41.525208520566693"/>
  </r>
  <r>
    <x v="239"/>
    <n v="15.092401754292482"/>
    <n v="3.1296910931680415"/>
    <n v="6.0206845428654576"/>
    <n v="3.5108691823207647"/>
    <n v="2.0311858195252452"/>
    <n v="1.6777051241275085"/>
    <n v="0.24291039957468893"/>
    <n v="11.434407334742126"/>
    <n v="43.139855250616314"/>
  </r>
  <r>
    <x v="240"/>
    <n v="14.528163701382502"/>
    <n v="3.2743666593081686"/>
    <n v="6.2888009547495907"/>
    <n v="3.4720201302741684"/>
    <n v="2.027392074753076"/>
    <n v="1.7017864615945462"/>
    <n v="0.24972893710661001"/>
    <n v="11.37596660020148"/>
    <n v="42.918225519370139"/>
  </r>
  <r>
    <x v="241"/>
    <n v="13.834460067839066"/>
    <n v="3.4326442017520677"/>
    <n v="6.0583448240809386"/>
    <n v="3.3290580445346873"/>
    <n v="2.013491539019177"/>
    <n v="1.7351678931660623"/>
    <n v="0.25654747463853111"/>
    <n v="11.056402800135945"/>
    <n v="41.716116845166468"/>
  </r>
  <r>
    <x v="242"/>
    <n v="13.867309543522181"/>
    <n v="3.4981809966702451"/>
    <n v="6.0593671890879452"/>
    <n v="3.1699466139117054"/>
    <n v="2.0112415396202059"/>
    <n v="1.6901806162011124"/>
    <n v="0.2608090605959818"/>
    <n v="11.016643235066223"/>
    <n v="41.573678794675594"/>
  </r>
  <r>
    <x v="243"/>
    <n v="13.239304861344976"/>
    <n v="3.4709770440626997"/>
    <n v="5.6349929850514542"/>
    <n v="2.277945383296486"/>
    <n v="1.9759963534854812"/>
    <n v="1.3963265446049196"/>
    <n v="0.2377964964257481"/>
    <n v="10.174763379489026"/>
    <n v="38.40810304776079"/>
  </r>
  <r>
    <x v="244"/>
    <n v="12.355267501049374"/>
    <n v="3.4351172883527537"/>
    <n v="5.6544575467352489"/>
    <n v="1.8960374159912468"/>
    <n v="1.9630857871432399"/>
    <n v="1.3308264401104681"/>
    <n v="0.22415942136190592"/>
    <n v="9.6827237448233419"/>
    <n v="36.541675145567581"/>
  </r>
  <r>
    <x v="245"/>
    <n v="12.870231340434682"/>
    <n v="3.154421959174901"/>
    <n v="5.9303130239631221"/>
    <n v="2.8249702117505748"/>
    <n v="2.0127792162155242"/>
    <n v="1.6567379301676965"/>
    <n v="0.21904551821296511"/>
    <n v="10.334989018939137"/>
    <n v="39.003488218858607"/>
  </r>
  <r>
    <x v="246"/>
    <n v="13.026749430454233"/>
    <n v="3.1482392426731862"/>
    <n v="6.4142998257492714"/>
    <n v="2.8121153411674222"/>
    <n v="2.0217405253524241"/>
    <n v="1.7450659474938479"/>
    <n v="0.23097795889382702"/>
    <n v="10.601526068409797"/>
    <n v="40.000714340194008"/>
  </r>
  <r>
    <x v="247"/>
    <n v="12.975542894830552"/>
    <n v="3.2224318406937642"/>
    <n v="6.8144526969608394"/>
    <n v="2.5702497710276249"/>
    <n v="2.0278108204267888"/>
    <n v="1.700586374177733"/>
    <n v="0.23694417923425798"/>
    <n v="10.652956388515811"/>
    <n v="40.200974965867374"/>
  </r>
  <r>
    <x v="248"/>
    <n v="13.315631584255744"/>
    <n v="3.1964644313865618"/>
    <n v="6.5324463865396476"/>
    <n v="2.4420628061181491"/>
    <n v="2.0344447532467491"/>
    <n v="1.7060911918265376"/>
    <n v="0.2446150339576692"/>
    <n v="10.623969458392438"/>
    <n v="40.095725645723491"/>
  </r>
  <r>
    <x v="249"/>
    <n v="13.680840460968026"/>
    <n v="3.1457661560725003"/>
    <n v="6.3520504773187501"/>
    <n v="2.4346610481947821"/>
    <n v="2.0297930350018096"/>
    <n v="1.7740543090651906"/>
    <n v="0.25654747463853111"/>
    <n v="10.699061671653396"/>
    <n v="40.372774632912979"/>
  </r>
  <r>
    <x v="250"/>
    <n v="13.504032988908907"/>
    <n v="3.1235083766663267"/>
    <n v="5.8252432248902783"/>
    <n v="2.3672048315712808"/>
    <n v="1.9995910032852775"/>
    <n v="1.6057542164100684"/>
    <n v="0.23694417923425798"/>
    <n v="10.306535713637562"/>
    <n v="38.968814534603965"/>
  </r>
  <r>
    <x v="251"/>
    <n v="13.683738944116538"/>
    <n v="3.0567350384478069"/>
    <n v="5.4607122451282839"/>
    <n v="2.3028424487855506"/>
    <n v="1.974801562840377"/>
    <n v="1.5701033695297164"/>
    <n v="0.22671637293637634"/>
    <n v="10.165687459562907"/>
    <n v="38.441337441347557"/>
  </r>
  <r>
    <x v="252"/>
    <n v="14.092425068056473"/>
    <n v="2.9219518187104239"/>
    <n v="6.0121386809502964"/>
    <n v="3.2088321470035432"/>
    <n v="2.0206853165985574"/>
    <n v="1.8734818015664028"/>
    <n v="0.24120576519170867"/>
    <n v="10.95246129796541"/>
    <n v="41.323181896042819"/>
  </r>
  <r>
    <x v="253"/>
    <n v="13.994842802056629"/>
    <n v="3.0987775106594677"/>
    <n v="6.3000334967994442"/>
    <n v="2.6756302275107227"/>
    <n v="2.0192902562834165"/>
    <n v="1.9997774178631844"/>
    <n v="0.24205808238319879"/>
    <n v="10.938421812253846"/>
    <n v="41.268831605809908"/>
  </r>
  <r>
    <x v="254"/>
    <n v="13.521423887799966"/>
    <n v="3.2298511004958219"/>
    <n v="6.5202842056113282"/>
    <n v="2.4721640621825065"/>
    <n v="2.0252793814536374"/>
    <n v="1.9903600652173559"/>
    <n v="0.23609186204276783"/>
    <n v="10.784203227625696"/>
    <n v="40.779657792429077"/>
  </r>
  <r>
    <x v="255"/>
    <n v="13.679874299918524"/>
    <n v="3.2756032026085116"/>
    <n v="6.5657081206319576"/>
    <n v="2.7321042294926081"/>
    <n v="2.0323259911694307"/>
    <n v="1.6961346332371825"/>
    <n v="0.25228588868108043"/>
    <n v="10.872133129116367"/>
    <n v="41.106169494855664"/>
  </r>
  <r>
    <x v="256"/>
    <n v="11.921461189822351"/>
    <n v="3.1494757859735292"/>
    <n v="6.2421612971547367"/>
    <n v="2.7527764427321548"/>
    <n v="2.0402207125939391"/>
    <n v="1.6020086102391475"/>
    <n v="0.25399052306406072"/>
    <n v="10.055635515643072"/>
    <n v="38.017730077222993"/>
  </r>
  <r>
    <x v="257"/>
    <n v="12.564924448791611"/>
    <n v="3.1185622034649549"/>
    <n v="5.6363696114213546"/>
    <n v="2.1853535605961589"/>
    <n v="2.0082701142507626"/>
    <n v="1.3841266559401626"/>
    <n v="0.24887661991511989"/>
    <n v="9.7555134303231732"/>
    <n v="36.901996644703296"/>
  </r>
  <r>
    <x v="258"/>
    <n v="12.676032969484497"/>
    <n v="3.154421959174901"/>
    <n v="5.7367420791790567"/>
    <n v="1.6022670546832469"/>
    <n v="1.9938286986883174"/>
    <n v="1.3502606890741087"/>
    <n v="0.23694417923425798"/>
    <n v="9.6133389021863849"/>
    <n v="36.36383653170477"/>
  </r>
  <r>
    <x v="259"/>
    <n v="12.774581396533845"/>
    <n v="3.0517888652464351"/>
    <n v="6.3635136458934403"/>
    <n v="3.1929839594254745"/>
    <n v="2.0696444235473743"/>
    <n v="1.5107617969686176"/>
    <n v="0.24802430272362974"/>
    <n v="10.538316545868419"/>
    <n v="39.749614936207237"/>
  </r>
  <r>
    <x v="260"/>
    <n v="12.569755254039126"/>
    <n v="3.1556585024752439"/>
    <n v="6.1003996897645232"/>
    <n v="2.6793132859696862"/>
    <n v="2.0768897857387336"/>
    <n v="1.6410512041812688"/>
    <n v="0.24972893710661001"/>
    <n v="10.272061863881067"/>
    <n v="38.74485852315626"/>
  </r>
  <r>
    <x v="261"/>
    <n v="12.245125141405987"/>
    <n v="3.2323241870965078"/>
    <n v="5.917894062986532"/>
    <n v="2.8572275214847562"/>
    <n v="2.0815847440260677"/>
    <n v="1.6212502618402689"/>
    <n v="0.24802430272362974"/>
    <n v="10.174985009891536"/>
    <n v="38.378415231455286"/>
  </r>
  <r>
    <x v="262"/>
    <n v="12.484733081682828"/>
    <n v="3.216249124192049"/>
    <n v="5.6842115385632077"/>
    <n v="3.4042531334220261"/>
    <n v="2.0907577017915284"/>
    <n v="1.4478936341901651"/>
    <n v="0.24887661991511989"/>
    <n v="10.309769691886206"/>
    <n v="38.886744525643124"/>
  </r>
  <r>
    <x v="263"/>
    <n v="12.553330516197569"/>
    <n v="3.2100664076903342"/>
    <n v="5.5079621516032891"/>
    <n v="3.1708624478120719"/>
    <n v="2.1172820541128443"/>
    <n v="1.471835628173807"/>
    <n v="0.2377964964257481"/>
    <n v="10.196051297381249"/>
    <n v="38.465186999396913"/>
  </r>
  <r>
    <x v="264"/>
    <n v="12.093437856633955"/>
    <n v="3.2793128325095404"/>
    <n v="5.103654040289598"/>
    <n v="2.2127946213290808"/>
    <n v="2.1071092651916707"/>
    <n v="1.3691270633392649"/>
    <n v="0.2377964964257481"/>
    <n v="9.5179349958436248"/>
    <n v="35.92116717156248"/>
  </r>
  <r>
    <x v="265"/>
    <n v="11.602628043486231"/>
    <n v="3.2978609820146847"/>
    <n v="5.4828587317606914"/>
    <n v="2.0606957068254652"/>
    <n v="2.1118345673684034"/>
    <n v="1.2806976219585122"/>
    <n v="0.24205808238319879"/>
    <n v="9.4018146692549429"/>
    <n v="35.48044840505213"/>
  </r>
  <r>
    <x v="266"/>
    <n v="12.217106470970389"/>
    <n v="3.0456061487447204"/>
    <n v="6.1949312039550612"/>
    <n v="3.3533144456066148"/>
    <n v="2.1977874270785898"/>
    <n v="1.4525216379700601"/>
    <n v="0.24376271676617906"/>
    <n v="10.353742738716306"/>
    <n v="39.058772789807918"/>
  </r>
  <r>
    <x v="267"/>
    <n v="12.426763418712625"/>
    <n v="3.2310876437961649"/>
    <n v="5.8130002057986161"/>
    <n v="3.4664928924834939"/>
    <n v="2.2102929024973483"/>
    <n v="1.5576537960107388"/>
    <n v="0.24120576519170867"/>
    <n v="10.441867510881075"/>
    <n v="39.388364135371774"/>
  </r>
  <r>
    <x v="268"/>
    <n v="12.263482201346552"/>
    <n v="3.2113029509906772"/>
    <n v="5.8316421202907254"/>
    <n v="3.550789194107502"/>
    <n v="2.2167303586334466"/>
    <n v="1.4694618719312305"/>
    <n v="0.23694417923425798"/>
    <n v="10.381220256889328"/>
    <n v="39.161573133423722"/>
  </r>
  <r>
    <x v="269"/>
    <n v="12.139813587010117"/>
    <n v="3.0851755343556948"/>
    <n v="5.8571505234810584"/>
    <n v="3.1387713682055378"/>
    <n v="2.20818931236473"/>
    <n v="1.5027250448885479"/>
    <n v="0.23353491046829741"/>
    <n v="10.156443774081918"/>
    <n v="38.321804054855903"/>
  </r>
  <r>
    <x v="270"/>
    <n v="12.245125141405987"/>
    <n v="2.9664673775227706"/>
    <n v="5.5107970350374469"/>
    <n v="2.8725207427746793"/>
    <n v="2.2139076183220605"/>
    <n v="1.5631318617108767"/>
    <n v="0.23694417923425798"/>
    <n v="9.9559032244462422"/>
    <n v="37.56479718045432"/>
  </r>
  <r>
    <x v="271"/>
    <n v="11.886679392040229"/>
    <n v="2.8588881103929324"/>
    <n v="5.3395786349492189"/>
    <n v="1.7409960363914481"/>
    <n v="2.1696495384384575"/>
    <n v="1.4512957153380242"/>
    <n v="0.24205808238319879"/>
    <n v="9.2317522286631046"/>
    <n v="34.920897738596608"/>
  </r>
  <r>
    <x v="272"/>
    <n v="11.848032950060093"/>
    <n v="2.7352337803586364"/>
    <n v="5.080843412668143"/>
    <n v="1.574826118267012"/>
    <n v="2.140668089673019"/>
    <n v="1.3523032545254059"/>
    <n v="0.2446150339576692"/>
    <n v="8.9706063109863337"/>
    <n v="33.947128950496314"/>
  </r>
  <r>
    <x v="273"/>
    <n v="10.928247630932864"/>
    <n v="2.4891616635903864"/>
    <n v="5.7150132563905967"/>
    <n v="2.4159302906512057"/>
    <n v="2.1956542516538069"/>
    <n v="1.5914870104910424"/>
    <n v="0.24972893710661001"/>
    <n v="9.2263241253883166"/>
    <n v="34.811547166204825"/>
  </r>
  <r>
    <x v="274"/>
    <n v="9.7475988284397186"/>
    <n v="2.6239448833277694"/>
    <n v="6.0813559620487299"/>
    <n v="2.9137785715806586"/>
    <n v="2.1672804392735934"/>
    <n v="1.6567047610849266"/>
    <n v="0.24035344800021852"/>
    <n v="9.1713940499747046"/>
    <n v="34.60241094373032"/>
  </r>
  <r>
    <x v="275"/>
    <n v="10.19493139435979"/>
    <n v="2.7352337803586364"/>
    <n v="6.4501951403983924"/>
    <n v="2.8709686757978004"/>
    <n v="2.1811104254646385"/>
    <n v="1.6719138689473434"/>
    <n v="0.23353491046829741"/>
    <n v="9.5028603774303768"/>
    <n v="35.84074857322527"/>
  </r>
  <r>
    <x v="276"/>
    <n v="10.842259297527061"/>
    <n v="2.7228683473552064"/>
    <n v="6.0074001380224704"/>
    <n v="2.9835966790632407"/>
    <n v="2.1682544781233166"/>
    <n v="1.6677306475663047"/>
    <n v="0.24205808238319879"/>
    <n v="9.5998911715384416"/>
    <n v="36.234058841579241"/>
  </r>
  <r>
    <x v="277"/>
    <n v="11.47123014075377"/>
    <n v="2.9380268816148822"/>
    <n v="5.5354463346094898"/>
    <n v="3.0818283174638768"/>
    <n v="2.1756181814833337"/>
    <n v="1.6260061916052206"/>
    <n v="0.24546735114915932"/>
    <n v="9.7601048362806431"/>
    <n v="36.833728234960375"/>
  </r>
  <r>
    <x v="278"/>
    <n v="11.8499652721591"/>
    <n v="3.0443696054443774"/>
    <n v="4.6579694698396086"/>
    <n v="2.5396155749019473"/>
    <n v="2.1457552427308411"/>
    <n v="1.3234536530616319"/>
    <n v="0.25143357148959028"/>
    <n v="9.3074521379909712"/>
    <n v="35.120014527618061"/>
  </r>
  <r>
    <x v="279"/>
    <n v="11.950446021307453"/>
    <n v="3.1000140539598107"/>
    <n v="4.6816796201610282"/>
    <n v="2.1569293318132026"/>
    <n v="2.1352334990815733"/>
    <n v="1.2288560957160741"/>
    <n v="0.25228588868108043"/>
    <n v="9.1941907447637199"/>
    <n v="34.69963525548394"/>
  </r>
  <r>
    <x v="280"/>
    <n v="11.799724897584923"/>
    <n v="2.9899617002292866"/>
    <n v="5.1973850981568201"/>
    <n v="3.5841701649826909"/>
    <n v="2.2085086818006592"/>
    <n v="1.4618836532516692"/>
    <n v="0.25654747463853111"/>
    <n v="9.9143295215886909"/>
    <n v="37.412511192233268"/>
  </r>
  <r>
    <x v="281"/>
    <n v="11.964938437050003"/>
    <n v="3.0035636765330596"/>
    <n v="4.7294518045737215"/>
    <n v="3.0273837458773833"/>
    <n v="2.223896068115133"/>
    <n v="1.5477239893700501"/>
    <n v="0.26336601217045219"/>
    <n v="9.6450850536815551"/>
    <n v="36.405408787371357"/>
  </r>
  <r>
    <x v="282"/>
    <n v="11.963972276000499"/>
    <n v="2.7797493391709831"/>
    <n v="4.578931144425801"/>
    <n v="2.9437781416346054"/>
    <n v="2.2384543076517658"/>
    <n v="1.3564277216266627"/>
    <n v="0.27018454970237332"/>
    <n v="9.4195314276331352"/>
    <n v="35.551028907845826"/>
  </r>
  <r>
    <x v="283"/>
    <n v="12.422898774514612"/>
    <n v="2.9714135507241424"/>
    <n v="4.7893441657710349"/>
    <n v="2.6076718794286897"/>
    <n v="2.2420576445179532"/>
    <n v="1.3994242702495694"/>
    <n v="0.26677528093641273"/>
    <n v="9.6225603917997979"/>
    <n v="36.322145957942212"/>
  </r>
  <r>
    <x v="284"/>
    <n v="12.946558063345449"/>
    <n v="3.1383468962704426"/>
    <n v="4.4842672775560617"/>
    <n v="2.2753507273490277"/>
    <n v="2.2392068361088726"/>
    <n v="1.4939615732060749"/>
    <n v="0.26507064655343249"/>
    <n v="9.675218147001555"/>
    <n v="36.517980167390917"/>
  </r>
  <r>
    <x v="285"/>
    <n v="12.504056302672893"/>
    <n v="3.2038836911886195"/>
    <n v="4.005569035220887"/>
    <n v="1.8796038443888801"/>
    <n v="2.2108004040475548"/>
    <n v="1.2269958768806091"/>
    <n v="0.23438722765978756"/>
    <n v="9.1063262762955333"/>
    <n v="34.371622658354759"/>
  </r>
  <r>
    <x v="286"/>
    <n v="11.979430852792554"/>
    <n v="3.227378013895136"/>
    <n v="4.0867741404247386"/>
    <n v="1.883203541562809"/>
    <n v="2.1824872794461401"/>
    <n v="1.0504471833805888"/>
    <n v="0.21393161506402428"/>
    <n v="8.8763437835685934"/>
    <n v="33.499996410134585"/>
  </r>
  <r>
    <x v="287"/>
    <n v="11.692481021090046"/>
    <n v="3.1321641797687274"/>
    <n v="4.7558629005880722"/>
    <n v="3.3941046216847477"/>
    <n v="2.2189909783937076"/>
    <n v="1.2697559916145225"/>
    <n v="0.24120576519170867"/>
    <n v="9.628523373264855"/>
    <n v="36.333088831596385"/>
  </r>
  <r>
    <x v="288"/>
    <n v="12.236429691960456"/>
    <n v="3.2632377696050816"/>
    <n v="4.6793210478657929"/>
    <n v="3.407137377900082"/>
    <n v="2.2282390372854324"/>
    <n v="1.3528945475963983"/>
    <n v="0.26677528093641273"/>
    <n v="9.8924857441990035"/>
    <n v="37.32652049734866"/>
  </r>
  <r>
    <x v="289"/>
    <n v="12.773615235484343"/>
    <n v="3.3436130841273743"/>
    <n v="4.8115762457528666"/>
    <n v="3.2345163316576699"/>
    <n v="2.2370493855725702"/>
    <n v="1.3504247843604769"/>
    <n v="0.26762759812790288"/>
    <n v="10.100648666496305"/>
    <n v="38.119071331579505"/>
  </r>
  <r>
    <x v="290"/>
    <n v="12.562992126692603"/>
    <n v="3.3745266666359486"/>
    <n v="4.4423701255440999"/>
    <n v="3.628370874140598"/>
    <n v="2.2418080660276427"/>
    <n v="1.429955577545557"/>
    <n v="0.25569515744704097"/>
    <n v="10.069958296895297"/>
    <n v="38.005676890928783"/>
  </r>
  <r>
    <x v="291"/>
    <n v="12.317587220118741"/>
    <n v="3.3559785171308043"/>
    <n v="4.1427807220644119"/>
    <n v="3.1457944661802504"/>
    <n v="2.2523313268713805"/>
    <n v="1.4919132573359051"/>
    <n v="0.25654747463853111"/>
    <n v="9.7185890128512682"/>
    <n v="36.68152199719129"/>
  </r>
  <r>
    <x v="292"/>
    <n v="11.869288493149167"/>
    <n v="3.3040436985163995"/>
    <n v="4.2494561889699654"/>
    <n v="2.5526680875720134"/>
    <n v="2.2282299341186125"/>
    <n v="1.3307876872876341"/>
    <n v="0.23950113080872837"/>
    <n v="9.287903156861141"/>
    <n v="35.061878377283662"/>
  </r>
  <r>
    <x v="293"/>
    <n v="11.337899915922302"/>
    <n v="3.217485667492392"/>
    <n v="4.136265324605028"/>
    <n v="2.5918058892217561"/>
    <n v="2.202461144643344"/>
    <n v="1.1332500482433729"/>
    <n v="0.23609186204276783"/>
    <n v="8.9561621184629701"/>
    <n v="33.81142197063393"/>
  </r>
  <r>
    <x v="294"/>
    <n v="12.170730740594225"/>
    <n v="3.0530254085467781"/>
    <n v="4.511512908727294"/>
    <n v="3.8532582294260771"/>
    <n v="2.2600530881263117"/>
    <n v="1.3144140779338882"/>
    <n v="0.25313820587257058"/>
    <n v="9.8882222316345896"/>
    <n v="37.304354890861738"/>
  </r>
  <r>
    <x v="295"/>
    <n v="12.345605890554339"/>
    <n v="3.0109829363351173"/>
    <n v="4.5808118205200863"/>
    <n v="3.718856144766959"/>
    <n v="2.2596297908691891"/>
    <n v="1.2732554965255931"/>
    <n v="0.24631966834064947"/>
    <n v="9.8927082748940087"/>
    <n v="37.328170022805942"/>
  </r>
  <r>
    <x v="296"/>
    <n v="12.362030628395898"/>
    <n v="3.0369503456423192"/>
    <n v="4.3800272584540219"/>
    <n v="3.8092270683363423"/>
    <n v="2.2565187836085077"/>
    <n v="1.3675108622785517"/>
    <n v="0.24631966834064947"/>
    <n v="9.8954434210831401"/>
    <n v="37.354028036139425"/>
  </r>
  <r>
    <x v="297"/>
    <n v="12.136915103861607"/>
    <n v="2.9998540466320307"/>
    <n v="4.623764623841609"/>
    <n v="3.3362592872402845"/>
    <n v="2.2599157820267788"/>
    <n v="1.4793459252391532"/>
    <n v="0.25569515744704097"/>
    <n v="9.7693079249151218"/>
    <n v="36.861057851203626"/>
  </r>
  <r>
    <x v="298"/>
    <n v="12.286670066534633"/>
    <n v="2.8947478661028785"/>
    <n v="4.5933916652923523"/>
    <n v="2.8595353652025532"/>
    <n v="2.2655787103859555"/>
    <n v="1.4664758210878679"/>
    <n v="0.25399052306406072"/>
    <n v="9.6019021787128906"/>
    <n v="36.222292196383194"/>
  </r>
  <r>
    <x v="299"/>
    <n v="11.809386508079957"/>
    <n v="2.8403399608877882"/>
    <n v="4.1147504851901271"/>
    <n v="1.8221584564225408"/>
    <n v="2.2429027218377287"/>
    <n v="1.2250912381428412"/>
    <n v="0.25995674340449165"/>
    <n v="8.7683624627123251"/>
    <n v="33.082948576677801"/>
  </r>
  <r>
    <x v="300"/>
    <n v="11.248046938318486"/>
    <n v="2.6622777256384014"/>
    <n v="3.8604288681214713"/>
    <n v="1.9650269140176753"/>
    <n v="2.2253950562514668"/>
    <n v="1.0973340987190701"/>
    <n v="0.26507064655343249"/>
    <n v="8.4112900254414704"/>
    <n v="31.734870273061475"/>
  </r>
  <r>
    <x v="301"/>
    <n v="11.312779728635213"/>
    <n v="2.4903982068907293"/>
    <n v="4.7422963547043908"/>
    <n v="3.9432548051866734"/>
    <n v="2.2780773584295995"/>
    <n v="1.2582813224428984"/>
    <n v="0.26421832936194234"/>
    <n v="9.4796588569128524"/>
    <n v="35.768964962564297"/>
  </r>
  <r>
    <x v="302"/>
    <n v="11.773638549248332"/>
    <n v="2.4112594356687795"/>
    <n v="4.9367525566301822"/>
    <n v="4.1599587851382545"/>
    <n v="2.3039417311564767"/>
    <n v="1.4641915713651286"/>
    <n v="0.27188918408535356"/>
    <n v="9.8501720148813092"/>
    <n v="37.171803828173815"/>
  </r>
  <r>
    <x v="303"/>
    <n v="11.505045777486389"/>
    <n v="2.5410964822047908"/>
    <n v="4.866618317149495"/>
    <n v="4.06492763035377"/>
    <n v="2.3379215771032427"/>
    <n v="1.3259320835955639"/>
    <n v="0.25484284025555082"/>
    <n v="9.6968327577529045"/>
    <n v="36.593217465901709"/>
  </r>
  <r>
    <x v="304"/>
    <n v="12.030637388416233"/>
    <n v="2.6251814266281124"/>
    <n v="5.0725281772778184"/>
    <n v="3.7821498595030976"/>
    <n v="2.3749570527125368"/>
    <n v="1.3303584060179112"/>
    <n v="0.24376271676617906"/>
    <n v="9.907192092384161"/>
    <n v="37.366767119706047"/>
  </r>
  <r>
    <x v="305"/>
    <n v="12.054791414653819"/>
    <n v="2.7265779772562353"/>
    <n v="4.7196791046501518"/>
    <n v="2.5724447621131121"/>
    <n v="2.3868852356354697"/>
    <n v="1.289250161609599"/>
    <n v="0.25399052306406072"/>
    <n v="9.3798571563891464"/>
    <n v="35.38347633537159"/>
  </r>
  <r>
    <x v="306"/>
    <n v="12.38618465463348"/>
    <n v="2.7958244020754415"/>
    <n v="4.473954864012514"/>
    <n v="1.8504072245318164"/>
    <n v="2.3617104277951961"/>
    <n v="1.1794557472940042"/>
    <n v="0.26336601217045219"/>
    <n v="9.1239504323770433"/>
    <n v="34.434853764889944"/>
  </r>
  <r>
    <x v="307"/>
    <n v="11.670259316951469"/>
    <n v="2.8749631732973913"/>
    <n v="4.3226464280374888"/>
    <n v="2.1817371086255051"/>
    <n v="2.3447102637591404"/>
    <n v="1.1693847637030321"/>
    <n v="0.25143357148959028"/>
    <n v="8.948963462370557"/>
    <n v="33.764098088234171"/>
  </r>
  <r>
    <x v="308"/>
    <n v="11.939818249762915"/>
    <n v="2.8032436618774992"/>
    <n v="4.7202735029100404"/>
    <n v="3.3383155181685473"/>
    <n v="2.3423252340523417"/>
    <n v="1.2181714840938522"/>
    <n v="0.24291039957468893"/>
    <n v="9.5945667138233226"/>
    <n v="36.199624764263206"/>
  </r>
  <r>
    <x v="309"/>
    <n v="12.211309504673368"/>
    <n v="2.9986175033316873"/>
    <n v="5.0083545635472859"/>
    <n v="3.8402577300340912"/>
    <n v="2.383815192625478"/>
    <n v="1.35318206854001"/>
    <n v="0.25739979183002126"/>
    <n v="10.122544582506698"/>
    <n v="38.175480937088636"/>
  </r>
  <r>
    <x v="310"/>
    <n v="12.605503212870751"/>
    <n v="3.116089116864269"/>
    <n v="4.8195697135518385"/>
    <n v="4.1476741505023238"/>
    <n v="2.3715160556546362"/>
    <n v="1.3922816666344302"/>
    <n v="0.26592296374492264"/>
    <n v="10.360113786835274"/>
    <n v="39.078670666658454"/>
  </r>
  <r>
    <x v="311"/>
    <n v="12.654777426395423"/>
    <n v="3.1840989983831323"/>
    <n v="5.0205579560882905"/>
    <n v="3.7135243862046448"/>
    <n v="2.3580517133308541"/>
    <n v="1.4533843674797029"/>
    <n v="0.26166137778747195"/>
    <n v="10.330822977628539"/>
    <n v="38.976879203298061"/>
  </r>
  <r>
    <x v="312"/>
    <n v="12.823855610058516"/>
    <n v="3.0728101013522653"/>
    <n v="5.2442189258499035"/>
    <n v="4.0577389650302598"/>
    <n v="2.3777737242460426"/>
    <n v="1.3949925307659659"/>
    <n v="0.26251369497896204"/>
    <n v="10.547036462155447"/>
    <n v="39.780940014437363"/>
  </r>
  <r>
    <x v="313"/>
    <n v="12.472172988039283"/>
    <n v="2.9726500940244853"/>
    <n v="4.8167150168423509"/>
    <n v="3.2037500354499691"/>
    <n v="2.3721327952066802"/>
    <n v="1.2820245519481304"/>
    <n v="0.27103686689386342"/>
    <n v="9.8735991420375164"/>
    <n v="37.26408149044228"/>
  </r>
  <r>
    <x v="314"/>
    <n v="12.068317669346866"/>
    <n v="2.907113299106308"/>
    <n v="4.2505855456637516"/>
    <n v="2.9807716748027322"/>
    <n v="2.3528386331320243"/>
    <n v="1.2055862340252521"/>
    <n v="0.25654747463853111"/>
    <n v="9.3827389761536786"/>
    <n v="35.404499506869143"/>
  </r>
  <r>
    <x v="315"/>
    <n v="12.634488044355855"/>
    <n v="2.8551784804919036"/>
    <n v="4.6967955641754822"/>
    <n v="3.2940883786205175"/>
    <n v="2.4213020335895887"/>
    <n v="1.4687237348304865"/>
    <n v="0.24887661991511989"/>
    <n v="9.9548160030277231"/>
    <n v="37.574268859006679"/>
  </r>
  <r>
    <x v="316"/>
    <n v="12.738833437702219"/>
    <n v="3.0691004714512364"/>
    <n v="5.8990286547487045"/>
    <n v="3.3611666409559682"/>
    <n v="2.4138905386037672"/>
    <n v="1.4258666963697846"/>
    <n v="0.25228588868108043"/>
    <n v="10.512931758861573"/>
    <n v="39.673104087374327"/>
  </r>
  <r>
    <x v="317"/>
    <n v="12.574586059286643"/>
    <n v="3.1445296127721574"/>
    <n v="6.100848262317986"/>
    <n v="4.0367454160596514"/>
    <n v="2.4182570242883514"/>
    <n v="1.4934336180820811"/>
    <n v="0.25825210902151136"/>
    <n v="10.83250511233701"/>
    <n v="40.859157214165393"/>
  </r>
  <r>
    <x v="318"/>
    <n v="12.93593029180091"/>
    <n v="3.1816259117824464"/>
    <n v="5.9305238372126281"/>
    <n v="4.0329952154964372"/>
    <n v="2.4277834883653164"/>
    <n v="1.4732097282660586"/>
    <n v="0.25484284025555082"/>
    <n v="10.903301912930164"/>
    <n v="41.140213226109516"/>
  </r>
  <r>
    <x v="319"/>
    <n v="13.541713269839539"/>
    <n v="3.1853355416834752"/>
    <n v="5.3889881884351496"/>
    <n v="3.707681613171256"/>
    <n v="2.4519736369945773"/>
    <n v="1.4764332964106661"/>
    <n v="0.25825210902151136"/>
    <n v="10.824567888636608"/>
    <n v="40.834945544192777"/>
  </r>
  <r>
    <x v="320"/>
    <n v="13.097279187067977"/>
    <n v="3.1989375179872477"/>
    <n v="4.651152910595215"/>
    <n v="3.3334847568127719"/>
    <n v="2.4322963833162534"/>
    <n v="1.330495999373825"/>
    <n v="0.2591044262130015"/>
    <n v="10.213923851873854"/>
    <n v="38.516675033240148"/>
  </r>
  <r>
    <x v="321"/>
    <n v="12.89052072247425"/>
    <n v="3.2001740612875906"/>
    <n v="4.7355931273948828"/>
    <n v="3.1395390864296737"/>
    <n v="2.3923911343670046"/>
    <n v="1.237344297347315"/>
    <n v="0.26421832936194234"/>
    <n v="10.050435402387958"/>
    <n v="37.910216161050613"/>
  </r>
  <r>
    <x v="322"/>
    <n v="13.378432052473466"/>
    <n v="3.190281714884847"/>
    <n v="5.1743176904870927"/>
    <n v="4.0605695377035671"/>
    <n v="2.4596149869426003"/>
    <n v="1.5031256574033134"/>
    <n v="0.27359381846833386"/>
    <n v="10.838334943597658"/>
    <n v="40.878270401960876"/>
  </r>
  <r>
    <x v="323"/>
    <n v="13.773591921720353"/>
    <n v="3.0221118260382038"/>
    <n v="4.9896151677405545"/>
    <n v="4.2286082765275124"/>
    <n v="2.4795190611941855"/>
    <n v="1.4823013905212685"/>
    <n v="0.26762759812790288"/>
    <n v="10.904676595421176"/>
    <n v="41.148051837291156"/>
  </r>
  <r>
    <x v="324"/>
    <n v="14.538791472927038"/>
    <n v="3.2038836911886195"/>
    <n v="4.564026013660853"/>
    <n v="4.3994306099670126"/>
    <n v="2.5051664751118565"/>
    <n v="1.5452669770629326"/>
    <n v="0.26166137778747195"/>
    <n v="11.182834362498916"/>
    <n v="42.201060980204701"/>
  </r>
  <r>
    <x v="325"/>
    <n v="14.231552259184962"/>
    <n v="3.2545819665026809"/>
    <n v="4.625180876762168"/>
    <n v="4.2549475966173151"/>
    <n v="2.5509318877013785"/>
    <n v="1.5899181462117706"/>
    <n v="0.26251369497896204"/>
    <n v="11.098282794053105"/>
    <n v="41.867909222012344"/>
  </r>
  <r>
    <x v="326"/>
    <n v="13.773591921720353"/>
    <n v="3.2780762892091975"/>
    <n v="4.7949806463367981"/>
    <n v="3.7789438435077112"/>
    <n v="2.5689303656986771"/>
    <n v="1.7521435463739095"/>
    <n v="0.26762759812790288"/>
    <n v="10.899853136634974"/>
    <n v="41.114147347609517"/>
  </r>
  <r>
    <x v="327"/>
    <n v="13.853783288829133"/>
    <n v="3.290441722212627"/>
    <n v="4.4548509039397182"/>
    <n v="2.321205404679259"/>
    <n v="2.5266673965430888"/>
    <n v="1.4208241623946651"/>
    <n v="0.26847991531939303"/>
    <n v="10.148254002684251"/>
    <n v="38.284506796602138"/>
  </r>
  <r>
    <x v="328"/>
    <n v="13.019020142058203"/>
    <n v="3.2929148088133129"/>
    <n v="4.3112791557153933"/>
    <n v="2.7944664959771774"/>
    <n v="2.4981191067988284"/>
    <n v="1.3345161255413422"/>
    <n v="0.24887661991511989"/>
    <n v="9.9176785011027846"/>
    <n v="37.416870955922164"/>
  </r>
  <r>
    <x v="329"/>
    <n v="14.271164862214599"/>
    <n v="3.0864120776560378"/>
    <n v="4.4583317001496221"/>
    <n v="4.2159011551470309"/>
    <n v="2.5689500892267865"/>
    <n v="1.510262760617793"/>
    <n v="0.24717198553213962"/>
    <n v="10.951820255765963"/>
    <n v="41.310014886309972"/>
  </r>
  <r>
    <x v="330"/>
    <n v="14.806418083639478"/>
    <n v="3.2298511004958219"/>
    <n v="4.3874746723849114"/>
    <n v="3.9500982174074966"/>
    <n v="2.5793519745129263"/>
    <n v="1.6572247156261415"/>
    <n v="0.24291039957468893"/>
    <n v="11.125518203932472"/>
    <n v="41.978847367573941"/>
  </r>
  <r>
    <x v="331"/>
    <n v="15.004481098787675"/>
    <n v="3.2385069035982226"/>
    <n v="4.3473924163931397"/>
    <n v="3.3842826202319531"/>
    <n v="2.5673737241724837"/>
    <n v="1.7326451260692319"/>
    <n v="0.23438722765978756"/>
    <n v="11.003063728172304"/>
    <n v="41.512132845084793"/>
  </r>
  <r>
    <x v="332"/>
    <n v="15.060518439658869"/>
    <n v="3.1964644313865618"/>
    <n v="4.3001575680073856"/>
    <n v="2.8863578820862941"/>
    <n v="2.5657427401172619"/>
    <n v="1.7810563191058735"/>
    <n v="0.23097795889382702"/>
    <n v="10.829112627504543"/>
    <n v="40.850387966760614"/>
  </r>
  <r>
    <x v="333"/>
    <n v="15.569685312747158"/>
    <n v="3.1185622034649549"/>
    <n v="4.3300027009018605"/>
    <n v="3.4059690086399086"/>
    <n v="2.5441689933514708"/>
    <n v="1.7391145139793001"/>
    <n v="0.24035344800021852"/>
    <n v="11.164335774620874"/>
    <n v="42.11219195570574"/>
  </r>
  <r>
    <x v="334"/>
    <n v="15.078875499599434"/>
    <n v="3.1284545498676986"/>
    <n v="3.9273216557582376"/>
    <n v="3.2167250811170343"/>
    <n v="2.4836276238188746"/>
    <n v="1.5708620081238307"/>
    <n v="0.21222698068104401"/>
    <n v="10.676895685391091"/>
    <n v="40.294989084357248"/>
  </r>
  <r>
    <x v="335"/>
    <n v="14.165853307818729"/>
    <n v="3.1074333137618684"/>
    <n v="4.1669862042690715"/>
    <n v="3.1520007096805087"/>
    <n v="2.4483945752399094"/>
    <n v="1.4776558854665449"/>
    <n v="0.19944222280869195"/>
    <n v="10.359269333188607"/>
    <n v="39.07703555223393"/>
  </r>
  <r>
    <x v="336"/>
    <n v="14.528163701382502"/>
    <n v="2.980069353826543"/>
    <n v="5.2254454512096062"/>
    <n v="4.0648117015046212"/>
    <n v="2.5186573683388622"/>
    <n v="1.7242879339809922"/>
    <n v="0.21819320102147496"/>
    <n v="11.276513788823539"/>
    <n v="42.536142500088133"/>
  </r>
  <r>
    <x v="337"/>
    <n v="14.775500930055369"/>
    <n v="3.0666273848505505"/>
    <n v="5.1655221813027792"/>
    <n v="4.1846885314687059"/>
    <n v="2.5373840996817481"/>
    <n v="1.6895039002410757"/>
    <n v="0.21648856663849469"/>
    <n v="11.40942585425686"/>
    <n v="43.045141448495585"/>
  </r>
  <r>
    <x v="338"/>
    <n v="15.029601286074762"/>
    <n v="3.09135825085741"/>
    <n v="5.1713853257383127"/>
    <n v="4.1310454159651213"/>
    <n v="2.5510562976479165"/>
    <n v="1.7310186742618334"/>
    <n v="0.20796539472359332"/>
    <n v="11.509952635068998"/>
    <n v="43.423383280337951"/>
  </r>
  <r>
    <x v="339"/>
    <n v="15.355197559757405"/>
    <n v="3.1358738096697567"/>
    <n v="4.9008136527753363"/>
    <n v="3.7915778571774958"/>
    <n v="2.5280260441909506"/>
    <n v="1.8115702918058405"/>
    <n v="0.2054084431491229"/>
    <n v="11.433857199361771"/>
    <n v="43.162324857887683"/>
  </r>
  <r>
    <x v="340"/>
    <n v="15.477900013044334"/>
    <n v="3.1618412189769587"/>
    <n v="4.9873271307054932"/>
    <n v="2.9216184244738539"/>
    <n v="2.5221765009119665"/>
    <n v="1.8959670227690795"/>
    <n v="0.20626076034061305"/>
    <n v="11.23063925348837"/>
    <n v="42.403730324710672"/>
  </r>
  <r>
    <x v="341"/>
    <n v="15.17452544350027"/>
    <n v="3.1692604787790164"/>
    <n v="4.5137739997079072"/>
    <n v="2.1971040664081811"/>
    <n v="2.4837831362520468"/>
    <n v="1.7861516069236907"/>
    <n v="0.19944222280869195"/>
    <n v="10.63523460736144"/>
    <n v="40.159275561741246"/>
  </r>
  <r>
    <x v="342"/>
    <n v="14.422852146986632"/>
    <n v="3.1309276364683845"/>
    <n v="4.3604144934707634"/>
    <n v="1.6220006151704238"/>
    <n v="2.4505459569983321"/>
    <n v="1.5412558515510411"/>
    <n v="0.19858990561720183"/>
    <n v="9.9864732991741789"/>
    <n v="37.713059905436964"/>
  </r>
  <r>
    <x v="343"/>
    <n v="15.088537110094467"/>
    <n v="3.0493157786457492"/>
    <n v="4.6099864721774084"/>
    <n v="2.8373344639091775"/>
    <n v="2.4889203567273777"/>
    <n v="1.8247102489471017"/>
    <n v="0.19944222280869195"/>
    <n v="10.847812177888802"/>
    <n v="40.946058831198769"/>
  </r>
  <r>
    <x v="344"/>
    <n v="15.12911587417361"/>
    <n v="3.1754431952807312"/>
    <n v="5.1327042645778507"/>
    <n v="3.3146536970829179"/>
    <n v="2.495649114201711"/>
    <n v="1.7895307697354634"/>
    <n v="0.19944222280869195"/>
    <n v="11.254183729929885"/>
    <n v="42.490722867790865"/>
  </r>
  <r>
    <x v="345"/>
    <n v="15.194814825539844"/>
    <n v="3.3559785171308043"/>
    <n v="5.6354867318726685"/>
    <n v="3.8301107712317823"/>
    <n v="2.5013196285332375"/>
    <n v="1.7848971822155046"/>
    <n v="0.2071130775321032"/>
    <n v="11.71877008785691"/>
    <n v="44.228490821912857"/>
  </r>
  <r>
    <x v="346"/>
    <n v="15.426693477420654"/>
    <n v="3.4450096347554977"/>
    <n v="5.587491053714257"/>
    <n v="3.8341328871989941"/>
    <n v="2.5141619211243302"/>
    <n v="1.7290838666598376"/>
    <n v="0.19603295404273141"/>
    <n v="11.800123056655913"/>
    <n v="44.532728851572209"/>
  </r>
  <r>
    <x v="347"/>
    <n v="15.139743645718147"/>
    <n v="3.3782362965369774"/>
    <n v="5.3669003490977172"/>
    <n v="3.2867629806130152"/>
    <n v="2.5296259257595377"/>
    <n v="1.8182839475088726"/>
    <n v="0.20455612595763278"/>
    <n v="11.428901165894846"/>
    <n v="43.153010437086749"/>
  </r>
  <r>
    <x v="348"/>
    <n v="14.916560443282863"/>
    <n v="3.1136160302635831"/>
    <n v="4.7293487755420074"/>
    <n v="1.8922509487855133"/>
    <n v="2.5114393156479626"/>
    <n v="1.6214811953286019"/>
    <n v="0.21648856663849469"/>
    <n v="10.447561247737543"/>
    <n v="39.448746523226575"/>
  </r>
  <r>
    <x v="349"/>
    <n v="14.983225555698601"/>
    <n v="3.1606046756766157"/>
    <n v="4.6820853960397786"/>
    <n v="1.7468135500458966"/>
    <n v="2.4767592844533031"/>
    <n v="1.5326600587493062"/>
    <n v="0.20881771191508347"/>
    <n v="10.373591746512464"/>
    <n v="39.16455797909105"/>
  </r>
  <r>
    <x v="350"/>
    <n v="14.849895330867129"/>
    <n v="2.9825424404272289"/>
    <n v="5.2111331336425204"/>
    <n v="3.4997477547708282"/>
    <n v="2.4835623844566652"/>
    <n v="1.7774602238256305"/>
    <n v="0.21393161506402428"/>
    <n v="11.186470349403361"/>
    <n v="42.204743232457389"/>
  </r>
  <r>
    <x v="351"/>
    <n v="15.448915181559233"/>
    <n v="3.0641542982498646"/>
    <n v="5.4677190118158423"/>
    <n v="3.5942387920485643"/>
    <n v="2.5093911031134981"/>
    <n v="1.8630544586841609"/>
    <n v="0.21478393225551443"/>
    <n v="11.60371081281523"/>
    <n v="43.765967590541905"/>
  </r>
  <r>
    <x v="352"/>
    <n v="16.067258253241405"/>
    <n v="3.1618412189769587"/>
    <n v="5.5853060457109089"/>
    <n v="3.4572266805032319"/>
    <n v="2.5049768258031095"/>
    <n v="1.727433163085891"/>
    <n v="0.22075015259594538"/>
    <n v="11.796619698794814"/>
    <n v="44.521412038712263"/>
  </r>
  <r>
    <x v="353"/>
    <n v="16.091412279478988"/>
    <n v="3.2706570294071398"/>
    <n v="5.7005955321987569"/>
    <n v="2.675674051391923"/>
    <n v="2.4964706750072017"/>
    <n v="1.8421321846630758"/>
    <n v="0.22075015259594538"/>
    <n v="11.645959213585648"/>
    <n v="43.943651118328681"/>
  </r>
  <r>
    <x v="354"/>
    <n v="15.839244245558604"/>
    <n v="3.3510323439294321"/>
    <n v="5.4941047468377704"/>
    <n v="2.3403392433047592"/>
    <n v="2.508007421756882"/>
    <n v="1.7284776558355388"/>
    <n v="0.21478393225551443"/>
    <n v="11.351896289471245"/>
    <n v="42.827885878949743"/>
  </r>
  <r>
    <x v="355"/>
    <n v="15.857601305499168"/>
    <n v="3.4660308708613279"/>
    <n v="4.9688508551951394"/>
    <n v="2.0541923413720915"/>
    <n v="2.5015684484263132"/>
    <n v="1.6902022011067339"/>
    <n v="0.19858990561720183"/>
    <n v="11.086535458848875"/>
    <n v="41.823571386926844"/>
  </r>
  <r>
    <x v="356"/>
    <n v="15.809293253023998"/>
    <n v="3.3930748161410929"/>
    <n v="4.8122118556254394"/>
    <n v="1.9028684804014317"/>
    <n v="2.4721462546673481"/>
    <n v="1.6664148850568148"/>
    <n v="0.19773758842571168"/>
    <n v="10.909035709568236"/>
    <n v="41.162782842910062"/>
  </r>
  <r>
    <x v="357"/>
    <n v="16.093344601577996"/>
    <n v="3.2187222107927349"/>
    <n v="4.7828168803464521"/>
    <n v="1.8816079639112697"/>
    <n v="2.513946479509594"/>
    <n v="1.7820353070840196"/>
    <n v="0.2002945400001821"/>
    <n v="10.986676673648436"/>
    <n v="41.459444656870687"/>
  </r>
  <r>
    <x v="358"/>
    <n v="15.989965369281133"/>
    <n v="3.3720535800352627"/>
    <n v="4.1211858370171797"/>
    <n v="1.79836901538922"/>
    <n v="2.5035438356262194"/>
    <n v="1.7970453171104115"/>
    <n v="0.20285149157465251"/>
    <n v="10.739558158594551"/>
    <n v="40.524572604628631"/>
  </r>
  <r>
    <x v="359"/>
    <n v="15.778376099439891"/>
    <n v="3.4709770440626997"/>
    <n v="3.8334273365022993"/>
    <n v="1.7847198411320209"/>
    <n v="2.5112951821733152"/>
    <n v="1.8341708547435776"/>
    <n v="0.19432831965975114"/>
    <n v="10.601686075555687"/>
    <n v="40.008980753269235"/>
  </r>
  <r>
    <x v="360"/>
    <n v="15.531038870767022"/>
    <n v="3.4573750677589272"/>
    <n v="4.3530162164626924"/>
    <n v="1.8813102272689886"/>
    <n v="2.5183819975425625"/>
    <n v="1.8465151705953715"/>
    <n v="0.19858990561720183"/>
    <n v="10.734153469776395"/>
    <n v="40.520380925789155"/>
  </r>
  <r>
    <x v="361"/>
    <n v="15.631519619915375"/>
    <n v="3.5847390276942526"/>
    <n v="4.3225402288817216"/>
    <n v="2.4659714306013236"/>
    <n v="2.5318759251585088"/>
    <n v="1.6077169427123867"/>
    <n v="0.2071130775321032"/>
    <n v="10.94002744291614"/>
    <n v="41.291503695411812"/>
  </r>
  <r>
    <x v="362"/>
    <n v="15.421862672173139"/>
    <n v="3.5278580358784759"/>
    <n v="3.9942588251317415"/>
    <n v="2.1999394177823244"/>
    <n v="2.5327687941040882"/>
    <n v="1.5056700094057662"/>
    <n v="0.23183027608531714"/>
    <n v="10.598714811674594"/>
    <n v="40.012902842235448"/>
  </r>
  <r>
    <x v="363"/>
    <n v="15.07984166064894"/>
    <n v="3.4549019811582413"/>
    <n v="3.85202486925767"/>
    <n v="1.8455566061750452"/>
    <n v="2.5046020787690262"/>
    <n v="1.4122051178992292"/>
    <n v="0.23950113080872837"/>
    <n v="10.226342277275478"/>
    <n v="38.614975721992359"/>
  </r>
  <r>
    <x v="364"/>
    <n v="14.90400034963932"/>
    <n v="3.3708170367349197"/>
    <n v="4.3720662844265918"/>
    <n v="2.1007361174210528"/>
    <n v="2.498182070369332"/>
    <n v="1.44315262217852"/>
    <n v="0.24120576519170867"/>
    <n v="10.427364775081461"/>
    <n v="39.357525021042903"/>
  </r>
  <r>
    <x v="365"/>
    <n v="15.516546455024471"/>
    <n v="3.5093098863733316"/>
    <n v="4.478772660041658"/>
    <n v="2.4111666280877295"/>
    <n v="2.4144496247659526"/>
    <n v="1.2636635478284994"/>
    <n v="0.23609186204276783"/>
    <n v="10.753814143578801"/>
    <n v="40.583814807743209"/>
  </r>
</pivotCacheRecords>
</file>

<file path=xl/pivotCache/pivotCacheRecords2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66">
  <r>
    <x v="0"/>
    <n v="15.091435593242979"/>
    <n v="3.5451696420832777"/>
    <n v="3.8446329324977055"/>
    <n v="2.133944856553188"/>
    <n v="2.2487772988254671"/>
    <n v="1.2899791313759097"/>
    <n v="0.23523954485127768"/>
    <n v="9.9653821938387797"/>
    <n v="38.354561193268587"/>
  </r>
  <r>
    <x v="1"/>
    <n v="16.183197579181812"/>
    <n v="3.4066767924448658"/>
    <n v="4.4203234978193526"/>
    <n v="2.5003487900049124"/>
    <n v="2.3164434135890599"/>
    <n v="1.2809473901521362"/>
    <n v="0.24376271676617906"/>
    <n v="11.288105330884324"/>
    <n v="41.639805510842642"/>
  </r>
  <r>
    <x v="2"/>
    <n v="16.170637485538268"/>
    <n v="3.4450096347554977"/>
    <n v="4.4556188664914931"/>
    <n v="2.3280723700764141"/>
    <n v="2.3427872197684487"/>
    <n v="1.294731810904107"/>
    <n v="0.25058125429810013"/>
    <n v="11.647071080892692"/>
    <n v="41.934509722725018"/>
  </r>
  <r>
    <x v="3"/>
    <n v="15.975472953538581"/>
    <n v="3.4858155636668151"/>
    <n v="4.1927268190462685"/>
    <n v="2.0601006897585243"/>
    <n v="2.3528864247578287"/>
    <n v="1.3832059222053743"/>
    <n v="0.25143357148959028"/>
    <n v="11.461506492830393"/>
    <n v="41.163148437293373"/>
  </r>
  <r>
    <x v="4"/>
    <n v="15.412201061678104"/>
    <n v="3.5464061853836206"/>
    <n v="4.0066928441975813"/>
    <n v="2.3060515915450988"/>
    <n v="2.3586274886322092"/>
    <n v="1.4752153743614085"/>
    <n v="0.24717198553213962"/>
    <n v="11.158056568339113"/>
    <n v="40.510423099669275"/>
  </r>
  <r>
    <x v="5"/>
    <n v="15.649876679855939"/>
    <n v="3.352268887229775"/>
    <n v="4.654592495192432"/>
    <n v="2.8765175490783013"/>
    <n v="2.3766138290737477"/>
    <n v="1.77847963141469"/>
    <n v="0.23950113080872837"/>
    <n v="10.761385791373556"/>
    <n v="41.689235994027172"/>
  </r>
  <r>
    <x v="6"/>
    <n v="15.407370256430587"/>
    <n v="3.4227518553493241"/>
    <n v="4.734150720950888"/>
    <n v="3.3311880813483845"/>
    <n v="2.3735490962444006"/>
    <n v="1.957593345089341"/>
    <n v="0.2446150339576692"/>
    <n v="11.254888152861369"/>
    <n v="42.72610654223196"/>
  </r>
  <r>
    <x v="7"/>
    <n v="15.644079713558918"/>
    <n v="3.5117829729740175"/>
    <n v="4.330165962290577"/>
    <n v="3.5974774459015837"/>
    <n v="2.4132995913577124"/>
    <n v="1.8473072282904686"/>
    <n v="0.24035344800021852"/>
    <n v="10.942315155249233"/>
    <n v="42.526781517622723"/>
  </r>
  <r>
    <x v="8"/>
    <n v="16.194791511775851"/>
    <n v="3.4957079100695592"/>
    <n v="4.4809774813203358"/>
    <n v="3.2358963363930489"/>
    <n v="2.4758497263685539"/>
    <n v="1.7288075965357586"/>
    <n v="0.24376271676617906"/>
    <n v="11.623045385130061"/>
    <n v="43.478838664359344"/>
  </r>
  <r>
    <x v="9"/>
    <n v="15.723304919618197"/>
    <n v="3.4301711151513818"/>
    <n v="4.2186790396039857"/>
    <n v="3.2751782113220358"/>
    <n v="2.4845523538483234"/>
    <n v="1.7508930386177084"/>
    <n v="0.25228588868108043"/>
    <n v="12.086231393552437"/>
    <n v="43.221295960395146"/>
  </r>
  <r>
    <x v="10"/>
    <n v="15.485629301440362"/>
    <n v="3.4140960522469235"/>
    <n v="3.8956338882581094"/>
    <n v="2.5179338839053931"/>
    <n v="2.4681014142103983"/>
    <n v="1.6459015574908906"/>
    <n v="0.20967002910657359"/>
    <n v="11.984121967146081"/>
    <n v="41.62108809380473"/>
  </r>
  <r>
    <x v="11"/>
    <n v="14.876947840253226"/>
    <n v="3.4647943275609849"/>
    <n v="4.097765753046585"/>
    <n v="2.0395256669096828"/>
    <n v="2.4363935669824173"/>
    <n v="1.6215651181083752"/>
    <n v="0.20626076034061305"/>
    <n v="11.110577134048263"/>
    <n v="39.853830167250145"/>
  </r>
  <r>
    <x v="12"/>
    <n v="15.348434432410881"/>
    <n v="3.4425365481548114"/>
    <n v="4.5075470835373226"/>
    <n v="3.2890793963791158"/>
    <n v="2.5000049795250057"/>
    <n v="1.648654258003206"/>
    <n v="0.21222698068104401"/>
    <n v="10.62134173881188"/>
    <n v="41.569825417503267"/>
  </r>
  <r>
    <x v="13"/>
    <n v="15.090469432193474"/>
    <n v="3.5192022327760752"/>
    <n v="4.5330420137004328"/>
    <n v="2.6902790586553929"/>
    <n v="2.487404679451874"/>
    <n v="1.8876024968132934"/>
    <n v="0.21478393225551443"/>
    <n v="11.430406928779407"/>
    <n v="41.853190774625467"/>
  </r>
  <r>
    <x v="14"/>
    <n v="15.466306080450295"/>
    <n v="3.4437730914551548"/>
    <n v="4.1007757858346574"/>
    <n v="2.7316647026510483"/>
    <n v="2.4912909730867114"/>
    <n v="1.9362217883415873"/>
    <n v="0.2071130775321032"/>
    <n v="11.334431368552446"/>
    <n v="41.711576867904007"/>
  </r>
  <r>
    <x v="15"/>
    <n v="15.382250069143499"/>
    <n v="3.3151725882194865"/>
    <n v="4.6927330502019027"/>
    <n v="3.1486646103729186"/>
    <n v="2.4952356787086432"/>
    <n v="1.9650072184643226"/>
    <n v="0.21052234629806374"/>
    <n v="11.523958210605624"/>
    <n v="42.733543772014457"/>
  </r>
  <r>
    <x v="16"/>
    <n v="14.747482259619771"/>
    <n v="3.2681839428064539"/>
    <n v="4.9147978625029651"/>
    <n v="3.210128933415151"/>
    <n v="2.4933376684267059"/>
    <n v="1.9418559487453153"/>
    <n v="0.21478393225551443"/>
    <n v="11.566595971723265"/>
    <n v="42.357166519495138"/>
  </r>
  <r>
    <x v="17"/>
    <n v="13.728182352393693"/>
    <n v="3.4066767924448658"/>
    <n v="4.4849892733090719"/>
    <n v="2.8279014873214576"/>
    <n v="2.4582396501555692"/>
    <n v="1.8160759533407438"/>
    <n v="0.24546735114915932"/>
    <n v="11.521268223458183"/>
    <n v="40.488801083572739"/>
  </r>
  <r>
    <x v="18"/>
    <n v="13.096313026018475"/>
    <n v="3.4301711151513818"/>
    <n v="4.8063027443911412"/>
    <n v="2.7691750472508274"/>
    <n v="2.4196786355067168"/>
    <n v="1.6306192776318096"/>
    <n v="0.23694417923425798"/>
    <n v="11.027870005275757"/>
    <n v="39.417074030460363"/>
  </r>
  <r>
    <x v="19"/>
    <n v="12.768784430236826"/>
    <n v="3.2422165334992514"/>
    <n v="5.9852164024324432"/>
    <n v="4.1887366697435979"/>
    <n v="2.5106352025788765"/>
    <n v="1.8126242852475376"/>
    <n v="0.24972893710661001"/>
    <n v="10.937398282310044"/>
    <n v="41.695340743155185"/>
  </r>
  <r>
    <x v="20"/>
    <n v="12.239328175108966"/>
    <n v="3.4647943275609849"/>
    <n v="5.6992862709649774"/>
    <n v="4.248802940655759"/>
    <n v="2.505482810158846"/>
    <n v="1.8504187882761733"/>
    <n v="0.25313820587257058"/>
    <n v="11.500979186205361"/>
    <n v="41.762230704803635"/>
  </r>
  <r>
    <x v="21"/>
    <n v="12.066385347247859"/>
    <n v="3.5290945791788189"/>
    <n v="5.1987965958913005"/>
    <n v="4.5063254928482834"/>
    <n v="2.5023209768834205"/>
    <n v="2.0078262541568255"/>
    <n v="0.24887661991511989"/>
    <n v="11.463352241343673"/>
    <n v="41.522978107465299"/>
  </r>
  <r>
    <x v="22"/>
    <n v="11.607458848733748"/>
    <n v="3.4066767924448658"/>
    <n v="5.2771802906882179"/>
    <n v="4.6106569771431589"/>
    <n v="2.5038154134363446"/>
    <n v="1.9643569210953369"/>
    <n v="0.24205808238319879"/>
    <n v="11.386023031071927"/>
    <n v="40.998226356996803"/>
  </r>
  <r>
    <x v="23"/>
    <n v="11.46543317445675"/>
    <n v="3.4388269182537825"/>
    <n v="4.9049609675673276"/>
    <n v="4.6054201365284086"/>
    <n v="2.5074104057329474"/>
    <n v="1.7935843983433672"/>
    <n v="0.24631966834064947"/>
    <n v="11.31080379229828"/>
    <n v="40.272759461521517"/>
  </r>
  <r>
    <x v="24"/>
    <n v="10.929213791982367"/>
    <n v="3.5525889018853354"/>
    <n v="4.387400174469672"/>
    <n v="3.6147170015762828"/>
    <n v="2.4491835163642959"/>
    <n v="1.6599047441782178"/>
    <n v="0.23438722765978756"/>
    <n v="11.246296528883647"/>
    <n v="38.073691886999605"/>
  </r>
  <r>
    <x v="25"/>
    <n v="10.705064428497581"/>
    <n v="3.5760832245918515"/>
    <n v="4.5797197127839189"/>
    <n v="2.9782168911409683"/>
    <n v="2.4135097227918036"/>
    <n v="1.62573517186359"/>
    <n v="0.23097795889382702"/>
    <n v="10.550853821825092"/>
    <n v="36.660160932388628"/>
  </r>
  <r>
    <x v="26"/>
    <n v="10.941773885625912"/>
    <n v="3.401730619243494"/>
    <n v="4.8533101363761117"/>
    <n v="3.3658091063086055"/>
    <n v="2.4915762056470667"/>
    <n v="1.9728805419732551"/>
    <n v="0.23609186204276783"/>
    <n v="9.6775795799382287"/>
    <n v="36.94075193715544"/>
  </r>
  <r>
    <x v="27"/>
    <n v="10.988149616002074"/>
    <n v="3.5464061853836206"/>
    <n v="4.8620446206724113"/>
    <n v="2.807942664410771"/>
    <n v="2.5083897547633156"/>
    <n v="1.9595443205357024"/>
    <n v="0.25058125429810013"/>
    <n v="10.49814524001005"/>
    <n v="37.421203656076045"/>
  </r>
  <r>
    <x v="28"/>
    <n v="10.519561506992929"/>
    <n v="3.5773197678921949"/>
    <n v="5.359809574122762"/>
    <n v="2.6550575596607984"/>
    <n v="2.5147490753842101"/>
    <n v="1.7185298478835973"/>
    <n v="0.25654747463853111"/>
    <n v="10.740357315138191"/>
    <n v="37.341932121713214"/>
  </r>
  <r>
    <x v="29"/>
    <n v="10.464490327171236"/>
    <n v="3.6193622401038552"/>
    <n v="5.4299557015686464"/>
    <n v="2.6391112982212781"/>
    <n v="2.5154287785067586"/>
    <n v="1.6868633745664701"/>
    <n v="0.25143357148959028"/>
    <n v="10.958440163734329"/>
    <n v="37.565085455362166"/>
  </r>
  <r>
    <x v="30"/>
    <n v="10.088653678914417"/>
    <n v="3.6181256968035123"/>
    <n v="5.0916765190873523"/>
    <n v="2.3709738104360754"/>
    <n v="2.5096088205199392"/>
    <n v="1.755360780723817"/>
    <n v="0.24717198553213962"/>
    <n v="10.892492000667493"/>
    <n v="36.574063292684748"/>
  </r>
  <r>
    <x v="31"/>
    <n v="9.9978345402610973"/>
    <n v="3.6317276731072852"/>
    <n v="4.4242726798580483"/>
    <n v="1.611533618245965"/>
    <n v="2.4534559359917418"/>
    <n v="1.6020709481132984"/>
    <n v="0.18069124459590896"/>
    <n v="10.316841941335223"/>
    <n v="34.218428581508562"/>
  </r>
  <r>
    <x v="32"/>
    <n v="10.022954727548186"/>
    <n v="3.5328042090798482"/>
    <n v="3.818971570821827"/>
    <n v="1.749610525546029"/>
    <n v="2.4132851780102476"/>
    <n v="1.4967624438938718"/>
    <n v="0.17642965863845828"/>
    <n v="9.3994433869443945"/>
    <n v="32.610261700482866"/>
  </r>
  <r>
    <x v="33"/>
    <n v="9.8181285850534668"/>
    <n v="3.3745266666359486"/>
    <n v="4.0251675346459095"/>
    <n v="2.5082713863625723"/>
    <n v="2.4931100892562101"/>
    <n v="1.7661304818774668"/>
    <n v="0.1841005133618695"/>
    <n v="8.855335292885453"/>
    <n v="33.024770550078898"/>
  </r>
  <r>
    <x v="34"/>
    <n v="9.9379325551918871"/>
    <n v="3.526621492578133"/>
    <n v="4.2568013664001523"/>
    <n v="2.6597896900098879"/>
    <n v="2.4803891722227154"/>
    <n v="1.783700095017233"/>
    <n v="0.18836209931932019"/>
    <n v="9.0929595310530846"/>
    <n v="33.926556001792413"/>
  </r>
  <r>
    <x v="35"/>
    <n v="10.097349128359946"/>
    <n v="3.6465661927114006"/>
    <n v="4.9609184122841823"/>
    <n v="3.4305055594833438"/>
    <n v="2.4816461678410886"/>
    <n v="1.8654745516353306"/>
    <n v="0.18495283055335965"/>
    <n v="9.4761938201945846"/>
    <n v="36.143606663063238"/>
  </r>
  <r>
    <x v="36"/>
    <n v="10.410385308399047"/>
    <n v="3.6564585391141442"/>
    <n v="5.2341418940172728"/>
    <n v="3.8386494367276081"/>
    <n v="2.4969493498624784"/>
    <n v="2.002967983603829"/>
    <n v="0.17642965863845828"/>
    <n v="9.5141962255604895"/>
    <n v="37.330178395923326"/>
  </r>
  <r>
    <x v="37"/>
    <n v="10.322464652894237"/>
    <n v="3.6898452082234043"/>
    <n v="5.0387148416003313"/>
    <n v="3.5585311552713685"/>
    <n v="2.5234448754888645"/>
    <n v="2.0301712151426612"/>
    <n v="0.17813429302143854"/>
    <n v="9.3189452193840108"/>
    <n v="36.66025146102632"/>
  </r>
  <r>
    <x v="38"/>
    <n v="9.7321402516476656"/>
    <n v="3.7133395309299209"/>
    <n v="4.6511307197268454"/>
    <n v="2.3733617698594887"/>
    <n v="2.4876155694832005"/>
    <n v="1.7412737545961212"/>
    <n v="0.17642965863845828"/>
    <n v="9.4850392142341491"/>
    <n v="34.360330469115851"/>
  </r>
  <r>
    <x v="39"/>
    <n v="9.2374657943019276"/>
    <n v="3.6168891535031693"/>
    <n v="4.0094643251506854"/>
    <n v="1.6332058014126243"/>
    <n v="2.455979788992543"/>
    <n v="1.6821996181822827"/>
    <n v="0.17131575548951744"/>
    <n v="9.4014135177554845"/>
    <n v="32.207933754788236"/>
  </r>
  <r>
    <x v="40"/>
    <n v="9.5611297458855642"/>
    <n v="3.4647943275609849"/>
    <n v="4.8370901966602933"/>
    <n v="2.0284784781247351"/>
    <n v="2.5263654748435638"/>
    <n v="1.9298059043288516"/>
    <n v="0.17046343829802732"/>
    <n v="9.5217760659683197"/>
    <n v="34.039903631670342"/>
  </r>
  <r>
    <x v="41"/>
    <n v="9.447122742044165"/>
    <n v="3.5699005080901367"/>
    <n v="4.8354258815326068"/>
    <n v="2.0849760675946261"/>
    <n v="2.5206342727332385"/>
    <n v="1.7814933509401634"/>
    <n v="0.17642965863845828"/>
    <n v="10.135201724738003"/>
    <n v="34.551184206311397"/>
  </r>
  <r>
    <x v="42"/>
    <n v="9.3466419928958118"/>
    <n v="3.6304911298069422"/>
    <n v="4.9040059676964409"/>
    <n v="2.4227206978122338"/>
    <n v="2.5084223744444198"/>
    <n v="1.8371158192607955"/>
    <n v="0.16534953514908649"/>
    <n v="10.487083605538535"/>
    <n v="35.301831122604263"/>
  </r>
  <r>
    <x v="43"/>
    <n v="9.1418158504010929"/>
    <n v="3.672533602018603"/>
    <n v="5.1950788329084556"/>
    <n v="2.9112451209204777"/>
    <n v="2.5058499712205795"/>
    <n v="1.6452853459381183"/>
    <n v="0.16961112110653717"/>
    <n v="10.419795777404801"/>
    <n v="35.661215621918664"/>
  </r>
  <r>
    <x v="44"/>
    <n v="9.3505066370938259"/>
    <n v="3.7776397825477548"/>
    <n v="5.2998585656304726"/>
    <n v="3.2571392280172557"/>
    <n v="2.4989755630771286"/>
    <n v="1.6596464753653908"/>
    <n v="0.16705416953206678"/>
    <n v="10.53441448794587"/>
    <n v="36.545234909209768"/>
  </r>
  <r>
    <x v="45"/>
    <n v="9.2490597268959682"/>
    <n v="3.7788763258480977"/>
    <n v="4.6960791161395647"/>
    <n v="1.6476049583953123"/>
    <n v="2.4435289325747034"/>
    <n v="1.5110807368675159"/>
    <n v="0.15000782570226404"/>
    <n v="10.530783838248089"/>
    <n v="34.007021460671517"/>
  </r>
  <r>
    <x v="46"/>
    <n v="9.4113747832125387"/>
    <n v="3.808553365056329"/>
    <n v="4.4030447366699201"/>
    <n v="1.3863550256108346"/>
    <n v="2.4125546488729555"/>
    <n v="1.507702407449782"/>
    <n v="0.14489392255332323"/>
    <n v="10.01773370007716"/>
    <n v="33.092212589502843"/>
  </r>
  <r>
    <x v="47"/>
    <n v="9.699290775964549"/>
    <n v="3.6502758226124294"/>
    <n v="4.4596179779840188"/>
    <n v="2.2298418081087377"/>
    <n v="2.4761706129989531"/>
    <n v="1.6571630444672225"/>
    <n v="0.15000782570226404"/>
    <n v="9.9602335691749282"/>
    <n v="34.282601437013099"/>
  </r>
  <r>
    <x v="48"/>
    <n v="9.8683689596276434"/>
    <n v="3.7269415072336933"/>
    <n v="4.5612878190103032"/>
    <n v="2.1489632712846101"/>
    <n v="2.4561398530091254"/>
    <n v="1.7908163633807255"/>
    <n v="0.15086014289375418"/>
    <n v="10.984337255181456"/>
    <n v="35.687715171621313"/>
  </r>
  <r>
    <x v="49"/>
    <n v="10.283818210914102"/>
    <n v="3.8394669475649028"/>
    <n v="5.2008555914635526"/>
    <n v="2.6255803903498944"/>
    <n v="2.4400977972808584"/>
    <n v="1.7190257173370727"/>
    <n v="0.15767868042567526"/>
    <n v="11.150037870170678"/>
    <n v="37.416561205506738"/>
  </r>
  <r>
    <x v="50"/>
    <n v="9.851944221786086"/>
    <n v="3.8209187980597585"/>
    <n v="5.4393899907495866"/>
    <n v="2.4071998027486683"/>
    <n v="2.426882274850152"/>
    <n v="1.7203765657356236"/>
    <n v="0.16449721795759636"/>
    <n v="11.089699614009877"/>
    <n v="36.920908485897343"/>
  </r>
  <r>
    <x v="51"/>
    <n v="9.7949407198653855"/>
    <n v="3.697264468025462"/>
    <n v="5.3831313842477213"/>
    <n v="2.1024666732503849"/>
    <n v="2.4206541915509097"/>
    <n v="1.6020666978036975"/>
    <n v="0.15682636323418514"/>
    <n v="11.098658659663824"/>
    <n v="36.256009157641572"/>
  </r>
  <r>
    <x v="52"/>
    <n v="9.7823806262218405"/>
    <n v="3.561244704987736"/>
    <n v="4.4822122446388759"/>
    <n v="1.5674790647031762"/>
    <n v="2.3656649951811821"/>
    <n v="1.4771875180163716"/>
    <n v="0.14489392255332323"/>
    <n v="11.097058213861374"/>
    <n v="34.478121290163877"/>
  </r>
  <r>
    <x v="53"/>
    <n v="9.3872207569749548"/>
    <n v="3.561244704987736"/>
    <n v="4.0306217330786405"/>
    <n v="1.4595409150002217"/>
    <n v="2.3244230979038867"/>
    <n v="1.3237780100217875"/>
    <n v="0.14745087412779362"/>
    <n v="10.192832434520559"/>
    <n v="32.427112526615581"/>
  </r>
  <r>
    <x v="54"/>
    <n v="10.049041075884777"/>
    <n v="3.4808693904654433"/>
    <n v="4.4420689637590902"/>
    <n v="2.3974297827527895"/>
    <n v="2.3524267148334266"/>
    <n v="1.4391689986699312"/>
    <n v="0.14574623974481335"/>
    <n v="9.9583769093557724"/>
    <n v="34.265128075466045"/>
  </r>
  <r>
    <x v="55"/>
    <n v="10.408452986300039"/>
    <n v="3.6552219958138013"/>
    <n v="4.3177160926044724"/>
    <n v="2.3178165635938472"/>
    <n v="2.4131531820913596"/>
    <n v="1.7041377161980573"/>
    <n v="0.14915550851077389"/>
    <n v="10.768484779635406"/>
    <n v="35.73413882474776"/>
  </r>
  <r>
    <x v="56"/>
    <n v="10.63646699398284"/>
    <n v="3.6947913814247761"/>
    <n v="4.8295563968489672"/>
    <n v="2.9338970726470786"/>
    <n v="2.4271394393128127"/>
    <n v="1.7222508689303553"/>
    <n v="0.14915550851077389"/>
    <n v="11.064496843232558"/>
    <n v="37.457754504890161"/>
  </r>
  <r>
    <x v="57"/>
    <n v="10.574632686814622"/>
    <n v="3.7133395309299209"/>
    <n v="5.2012708777144603"/>
    <n v="3.2196559794605433"/>
    <n v="2.4181735785925027"/>
    <n v="1.7072728612350789"/>
    <n v="0.15426941165971472"/>
    <n v="10.96988467010504"/>
    <n v="37.958499596511885"/>
  </r>
  <r>
    <x v="58"/>
    <n v="10.990081938101081"/>
    <n v="3.6403834762096858"/>
    <n v="5.2375672130562521"/>
    <n v="2.852758008911167"/>
    <n v="2.4210259041960533"/>
    <n v="1.7517431005379513"/>
    <n v="0.16364490076610622"/>
    <n v="10.630854841458762"/>
    <n v="37.688059383237054"/>
  </r>
  <r>
    <x v="59"/>
    <n v="11.02969454113072"/>
    <n v="3.6539854525134583"/>
    <n v="4.2356629792165137"/>
    <n v="1.5264472925338928"/>
    <n v="2.3595006340496791"/>
    <n v="1.5914495077592672"/>
    <n v="0.13210916468097117"/>
    <n v="11.006929462749206"/>
    <n v="35.535779034633705"/>
  </r>
  <r>
    <x v="60"/>
    <n v="10.487678192359317"/>
    <n v="3.6045237204997398"/>
    <n v="3.8642496601360303"/>
    <n v="1.3332986799973743"/>
    <n v="2.3079971919747164"/>
    <n v="1.3545116653905547"/>
    <n v="0.12443830995755994"/>
    <n v="10.372630741921654"/>
    <n v="33.449328162236945"/>
  </r>
  <r>
    <x v="61"/>
    <n v="11.063510177863339"/>
    <n v="3.3769997532366345"/>
    <n v="4.4002597826895915"/>
    <n v="3.1977068675177334"/>
    <n v="2.3800176548671339"/>
    <n v="1.6325461679904307"/>
    <n v="0.11932440680861912"/>
    <n v="9.8135328256676075"/>
    <n v="35.983897636641089"/>
  </r>
  <r>
    <x v="62"/>
    <n v="11.097325814595957"/>
    <n v="3.6317276731072852"/>
    <n v="4.2977355932310957"/>
    <n v="3.4661135968851573"/>
    <n v="2.3846898552374181"/>
    <n v="1.5735397031725959"/>
    <n v="0.10909660051073748"/>
    <n v="10.311066936872631"/>
    <n v="36.871295773612879"/>
  </r>
  <r>
    <x v="63"/>
    <n v="11.145633867071126"/>
    <n v="3.6799528618206607"/>
    <n v="4.3589134397317926"/>
    <n v="3.7820779787123309"/>
    <n v="2.3770530568728052"/>
    <n v="1.7965696157926911"/>
    <n v="9.205025668093475E-2"/>
    <n v="10.614024681637849"/>
    <n v="37.846275758320189"/>
  </r>
  <r>
    <x v="64"/>
    <n v="10.722455327388641"/>
    <n v="3.5785563111925378"/>
    <n v="4.2867820220978823"/>
    <n v="3.4441952339968229"/>
    <n v="2.3686697988289653"/>
    <n v="1.6723516508362681"/>
    <n v="9.3754891063915019E-2"/>
    <n v="10.439329790787516"/>
    <n v="36.606095026192548"/>
  </r>
  <r>
    <x v="65"/>
    <n v="11.392004934694492"/>
    <n v="3.5018906265712739"/>
    <n v="4.446754407109033"/>
    <n v="3.0631690058414516"/>
    <n v="2.3710328292159493"/>
    <n v="1.6189473440910462"/>
    <n v="9.205025668093475E-2"/>
    <n v="10.174675565439202"/>
    <n v="36.660524969643383"/>
  </r>
  <r>
    <x v="66"/>
    <n v="10.822936076536994"/>
    <n v="3.353505430530118"/>
    <n v="3.7989110258161181"/>
    <n v="2.2765572188562193"/>
    <n v="2.319851032368621"/>
    <n v="1.5184560240984708"/>
    <n v="0.11165355208520789"/>
    <n v="10.266816121911315"/>
    <n v="34.468686482203069"/>
  </r>
  <r>
    <x v="67"/>
    <n v="10.562072593171079"/>
    <n v="3.4957079100695592"/>
    <n v="3.4419835885946086"/>
    <n v="1.4275015097946595"/>
    <n v="2.2372124839780918"/>
    <n v="1.4726340196636039"/>
    <n v="0.11676745523414871"/>
    <n v="9.5528383972142894"/>
    <n v="32.306717957720039"/>
  </r>
  <r>
    <x v="68"/>
    <n v="11.375580196852933"/>
    <n v="3.3918382728407499"/>
    <n v="4.0911790277960147"/>
    <n v="2.9129586112235346"/>
    <n v="2.2597853033023614"/>
    <n v="1.5042701574376953"/>
    <n v="0.12017672400010926"/>
    <n v="9.2607997738478165"/>
    <n v="34.916588067301213"/>
  </r>
  <r>
    <x v="69"/>
    <n v="11.146600028120631"/>
    <n v="3.3745266666359486"/>
    <n v="4.5038721172291893"/>
    <n v="2.2465320649877887"/>
    <n v="2.3220153102800385"/>
    <n v="1.6155285117229952"/>
    <n v="0.11847208961712899"/>
    <n v="9.7689705952011217"/>
    <n v="35.09651738379484"/>
  </r>
  <r>
    <x v="70"/>
    <n v="11.054814728417808"/>
    <n v="2.9602846610210558"/>
    <n v="4.5001852629558581"/>
    <n v="2.1881669958525487"/>
    <n v="2.3192866360257907"/>
    <n v="1.3553555601949054"/>
    <n v="0.13466611625544159"/>
    <n v="9.6951477346672341"/>
    <n v="34.207907695390645"/>
  </r>
  <r>
    <x v="71"/>
    <n v="10.983318810754557"/>
    <n v="3.1024871405604966"/>
    <n v="4.3133928359275551"/>
    <n v="1.823498212462958"/>
    <n v="2.3163592092959764"/>
    <n v="1.4023963200730696"/>
    <n v="0.14148465378736266"/>
    <n v="9.710049643294397"/>
    <n v="33.792986826156373"/>
  </r>
  <r>
    <x v="72"/>
    <n v="11.244182294120472"/>
    <n v="3.326301477922573"/>
    <n v="4.2387364144856408"/>
    <n v="2.2663578758851295"/>
    <n v="2.3115451512427496"/>
    <n v="1.4493165711731288"/>
    <n v="0.1627925835746161"/>
    <n v="9.7499689965097485"/>
    <n v="34.749201364914065"/>
  </r>
  <r>
    <x v="73"/>
    <n v="11.116649035586025"/>
    <n v="3.4140960522469235"/>
    <n v="4.4109914451391141"/>
    <n v="2.0769149861179765"/>
    <n v="2.2639773116228983"/>
    <n v="1.51142301179952"/>
    <n v="0.15597404604269499"/>
    <n v="9.6269966850473718"/>
    <n v="34.577022573602527"/>
  </r>
  <r>
    <x v="74"/>
    <n v="10.98138648865555"/>
    <n v="3.389365186240064"/>
    <n v="4.3956852936814954"/>
    <n v="1.4343347828598576"/>
    <n v="2.2604870057447237"/>
    <n v="1.348151118742039"/>
    <n v="0.15000782570226404"/>
    <n v="9.2834691642540683"/>
    <n v="33.242886865880067"/>
  </r>
  <r>
    <x v="75"/>
    <n v="11.469297818654763"/>
    <n v="3.2372703602978796"/>
    <n v="5.0290895524452139"/>
    <n v="2.7520251077341151"/>
    <n v="2.3412548533537754"/>
    <n v="1.6390296402597655"/>
    <n v="0.15767868042567526"/>
    <n v="9.050715491428555"/>
    <n v="35.67636150459974"/>
  </r>
  <r>
    <x v="76"/>
    <n v="11.345629204318328"/>
    <n v="3.3794728398373204"/>
    <n v="4.7281171823475203"/>
    <n v="2.6490264710654268"/>
    <n v="2.3190833319668145"/>
    <n v="1.6342642931421687"/>
    <n v="0.1627925835746161"/>
    <n v="9.8673309091396337"/>
    <n v="36.085716815391834"/>
  </r>
  <r>
    <x v="77"/>
    <n v="10.820037593388484"/>
    <n v="3.5167291461753893"/>
    <n v="4.4434138888884629"/>
    <n v="2.4601006119894615"/>
    <n v="2.3095985907377736"/>
    <n v="1.4685403048024031"/>
    <n v="0.14063233659587254"/>
    <n v="9.9337966816197181"/>
    <n v="35.092849154197566"/>
  </r>
  <r>
    <x v="78"/>
    <n v="11.215197462635372"/>
    <n v="3.6020506338990539"/>
    <n v="4.3361717623084841"/>
    <n v="3.0165773331129295"/>
    <n v="2.3066036488540456"/>
    <n v="1.392254748006956"/>
    <n v="0.14063233659587254"/>
    <n v="9.8526103983603939"/>
    <n v="35.862098323773111"/>
  </r>
  <r>
    <x v="79"/>
    <n v="11.435482181922145"/>
    <n v="3.6317276731072852"/>
    <n v="4.1320522297389433"/>
    <n v="2.4897597127681248"/>
    <n v="2.3146455381421407"/>
    <n v="1.2664696688987442"/>
    <n v="0.13978001940438239"/>
    <n v="9.7636081071170864"/>
    <n v="35.173525131098856"/>
  </r>
  <r>
    <x v="80"/>
    <n v="11.533064447921987"/>
    <n v="3.4796328471651004"/>
    <n v="4.2962931867871008"/>
    <n v="1.3454310939107603"/>
    <n v="2.2880931177231307"/>
    <n v="1.17142016196559"/>
    <n v="0.12614294434054021"/>
    <n v="9.6268171754830654"/>
    <n v="33.866894975297271"/>
  </r>
  <r>
    <x v="81"/>
    <n v="11.167855571209705"/>
    <n v="3.4425365481548114"/>
    <n v="4.2030748964854094"/>
    <n v="1.3518010738342674"/>
    <n v="2.2591200135272778"/>
    <n v="1.1834264531949821"/>
    <n v="0.12529062714905007"/>
    <n v="9.1409594170096309"/>
    <n v="32.874064600565127"/>
  </r>
  <r>
    <x v="82"/>
    <n v="11.928224317168874"/>
    <n v="2.9899617002292866"/>
    <n v="4.6968771948698409"/>
    <n v="1.697199248221521"/>
    <n v="2.3430830726900935"/>
    <n v="1.3458994547262428"/>
    <n v="0.13892770221289227"/>
    <n v="8.8478662043914227"/>
    <n v="33.988038894510169"/>
  </r>
  <r>
    <x v="83"/>
    <n v="11.620985103426795"/>
    <n v="3.0963044240587818"/>
    <n v="4.4833820204143349"/>
    <n v="1.8512276918712769"/>
    <n v="2.3531314516647295"/>
    <n v="1.470519198949086"/>
    <n v="0.13125684748948102"/>
    <n v="9.3742029507851061"/>
    <n v="34.381009688659589"/>
  </r>
  <r>
    <x v="84"/>
    <n v="11.263505515110541"/>
    <n v="2.9095863857069939"/>
    <n v="4.3564264774124224"/>
    <n v="2.0743807400908221"/>
    <n v="2.3369801579346241"/>
    <n v="1.4335529229168591"/>
    <n v="0.1304045302979909"/>
    <n v="9.5761952840276763"/>
    <n v="34.081032013497932"/>
  </r>
  <r>
    <x v="85"/>
    <n v="11.993923268535104"/>
    <n v="2.6622777256384014"/>
    <n v="4.1701785191901761"/>
    <n v="2.0804078604071887"/>
    <n v="2.3011402315676697"/>
    <n v="1.4203741296133605"/>
    <n v="0.13892770221289227"/>
    <n v="9.2690900782699863"/>
    <n v="34.036319515434784"/>
  </r>
  <r>
    <x v="86"/>
    <n v="11.757213811406773"/>
    <n v="2.4570115377814692"/>
    <n v="4.1379272621396739"/>
    <n v="2.0468895657083426"/>
    <n v="2.2658131169315667"/>
    <n v="1.4842426152573684"/>
    <n v="0.13466611625544159"/>
    <n v="9.317400852795382"/>
    <n v="33.601164878276016"/>
  </r>
  <r>
    <x v="87"/>
    <n v="11.900205646733276"/>
    <n v="2.39889400266535"/>
    <n v="3.5488548106604179"/>
    <n v="1.4277444108950887"/>
    <n v="2.1887540512043664"/>
    <n v="1.2616734862016876"/>
    <n v="0.10398269736179666"/>
    <n v="9.1638310385694215"/>
    <n v="31.993940144291408"/>
  </r>
  <r>
    <x v="88"/>
    <n v="12.059622219901335"/>
    <n v="2.4075498057677507"/>
    <n v="3.5345884598920962"/>
    <n v="1.2348433530446332"/>
    <n v="2.1340516045894642"/>
    <n v="1.3317421734810204"/>
    <n v="0.10653964893626708"/>
    <n v="8.5290207265084064"/>
    <n v="31.337957992120977"/>
  </r>
  <r>
    <x v="89"/>
    <n v="12.285703905485128"/>
    <n v="2.3852920263615776"/>
    <n v="3.8096149496801788"/>
    <n v="2.1336148023771071"/>
    <n v="2.1560691307377224"/>
    <n v="1.5392367878116562"/>
    <n v="0.11761977242563884"/>
    <n v="8.4435601666586173"/>
    <n v="32.870711541537631"/>
  </r>
  <r>
    <x v="90"/>
    <n v="12.233531208811947"/>
    <n v="2.400130545965693"/>
    <n v="4.1324508728385743"/>
    <n v="2.5061224007591778"/>
    <n v="2.1516374056909293"/>
    <n v="1.4797630389559"/>
    <n v="0.10739196612775721"/>
    <n v="9.1347265301199521"/>
    <n v="34.145753969269933"/>
  </r>
  <r>
    <x v="91"/>
    <n v="12.355267501049374"/>
    <n v="2.461957710982841"/>
    <n v="3.6326887412350004"/>
    <n v="2.3368417770238343"/>
    <n v="2.1426715449706197"/>
    <n v="1.5296917591989838"/>
    <n v="0.1304045302979909"/>
    <n v="9.2619125011866057"/>
    <n v="33.851436065945244"/>
  </r>
  <r>
    <x v="92"/>
    <n v="12.438357351306665"/>
    <n v="2.5126559862969029"/>
    <n v="3.58831017462076"/>
    <n v="1.9455426573012069"/>
    <n v="2.1452158800967656"/>
    <n v="1.3151612156902586"/>
    <n v="0.13296148187246132"/>
    <n v="9.3823209363415909"/>
    <n v="33.460525683526612"/>
  </r>
  <r>
    <x v="93"/>
    <n v="12.211309504673368"/>
    <n v="2.610342907023997"/>
    <n v="3.7453351367938801"/>
    <n v="2.0060080913906524"/>
    <n v="2.1262357772773939"/>
    <n v="1.3072873921449024"/>
    <n v="0.13381379906395144"/>
    <n v="9.1531545085269155"/>
    <n v="33.293487116895058"/>
  </r>
  <r>
    <x v="94"/>
    <n v="10.689605851705526"/>
    <n v="2.6053967338226252"/>
    <n v="3.8553217982725152"/>
    <n v="1.6429733587635638"/>
    <n v="2.1104084045666283"/>
    <n v="1.0891917556142021"/>
    <n v="0.12529062714905007"/>
    <n v="8.7032983701208888"/>
    <n v="30.821486900014996"/>
  </r>
  <r>
    <x v="95"/>
    <n v="11.534996770020994"/>
    <n v="2.6400199462322278"/>
    <n v="3.6347144505046982"/>
    <n v="1.1484443355388834"/>
    <n v="2.1087448008303022"/>
    <n v="1.1433671185247267"/>
    <n v="0.12273367557457966"/>
    <n v="8.4390564393081089"/>
    <n v="30.772077536534518"/>
  </r>
  <r>
    <x v="96"/>
    <n v="12.054791414653819"/>
    <n v="2.572010064713365"/>
    <n v="3.7828274014345662"/>
    <n v="1.2722422379771654"/>
    <n v="2.1498349786606004"/>
    <n v="1.2919393574961089"/>
    <n v="0.10739196612775721"/>
    <n v="8.252643146772586"/>
    <n v="31.483680567835968"/>
  </r>
  <r>
    <x v="97"/>
    <n v="12.26058371819804"/>
    <n v="2.6313641431298271"/>
    <n v="3.9775094746991146"/>
    <n v="1.9604128604655613"/>
    <n v="2.1429158132802852"/>
    <n v="1.3321781219030584"/>
    <n v="9.205025668093475E-2"/>
    <n v="8.835379135870145"/>
    <n v="33.232393524226964"/>
  </r>
  <r>
    <x v="98"/>
    <n v="12.264448362396054"/>
    <n v="2.5546984585085637"/>
    <n v="4.2205414874849669"/>
    <n v="2.0251876452783697"/>
    <n v="2.1457999999677053"/>
    <n v="1.2953456889535686"/>
    <n v="0.1048350145532868"/>
    <n v="9.0645503121293576"/>
    <n v="33.675406969271869"/>
  </r>
  <r>
    <x v="99"/>
    <n v="12.020975777921199"/>
    <n v="2.5497522853071914"/>
    <n v="4.0362391929000871"/>
    <n v="1.9618008981269244"/>
    <n v="2.1356939676032103"/>
    <n v="1.2855855613393128"/>
    <n v="0.11165355208520789"/>
    <n v="9.0947278215405252"/>
    <n v="33.196429056823661"/>
  </r>
  <r>
    <x v="100"/>
    <n v="12.218072632019892"/>
    <n v="2.5596446317099355"/>
    <n v="3.6961942513214185"/>
    <n v="1.6106339072735489"/>
    <n v="2.1251714653567078"/>
    <n v="1.2991663839274445"/>
    <n v="0.11591513804265857"/>
    <n v="9.1271562243440076"/>
    <n v="32.751954633995616"/>
  </r>
  <r>
    <x v="101"/>
    <n v="11.707939597882101"/>
    <n v="2.5757196946143939"/>
    <n v="3.3286041018485335"/>
    <n v="1.3941077074750403"/>
    <n v="2.1083662608100435"/>
    <n v="1.2041987162889651"/>
    <n v="0.11165355208520789"/>
    <n v="8.9482399106715"/>
    <n v="31.378829541675785"/>
  </r>
  <r>
    <x v="102"/>
    <n v="11.376546357902438"/>
    <n v="2.647439206034286"/>
    <n v="3.2793308636968703"/>
    <n v="1.240505730410649"/>
    <n v="2.0788128297294257"/>
    <n v="1.2632104314892481"/>
    <n v="0.10653964893626708"/>
    <n v="8.5575787016613845"/>
    <n v="30.549963769860568"/>
  </r>
  <r>
    <x v="103"/>
    <n v="12.148509036455648"/>
    <n v="2.6227083400274265"/>
    <n v="3.8017784030218174"/>
    <n v="1.0684255811302523"/>
    <n v="2.1216144029218542"/>
    <n v="1.5577379688087236"/>
    <n v="0.1048350145532868"/>
    <n v="8.1814448346212671"/>
    <n v="31.607053581540278"/>
  </r>
  <r>
    <x v="104"/>
    <n v="12.381353849385965"/>
    <n v="2.6944278514473186"/>
    <n v="4.1438387509670118"/>
    <n v="1.5310457791685101"/>
    <n v="2.1200221073256169"/>
    <n v="1.3234204839788617"/>
    <n v="0.10227806297881639"/>
    <n v="8.4924312504092025"/>
    <n v="32.788818135661302"/>
  </r>
  <r>
    <x v="105"/>
    <n v="11.762044616654292"/>
    <n v="2.7562550164644666"/>
    <n v="4.1916410515582063"/>
    <n v="1.5511294739427086"/>
    <n v="2.1302760661509343"/>
    <n v="1.3123355098600862"/>
    <n v="9.205025668093475E-2"/>
    <n v="8.5962016143278603"/>
    <n v="32.391933605639494"/>
  </r>
  <r>
    <x v="106"/>
    <n v="11.519538193228939"/>
    <n v="2.7228683473552064"/>
    <n v="3.8358493112785887"/>
    <n v="1.8111385848326933"/>
    <n v="2.1542856686382685"/>
    <n v="1.2834122363632254"/>
    <n v="9.7164159829875571E-2"/>
    <n v="8.3430192068532349"/>
    <n v="31.767275708380037"/>
  </r>
  <r>
    <x v="107"/>
    <n v="12.01517881162418"/>
    <n v="2.7612011896658384"/>
    <n v="3.9456101014184668"/>
    <n v="1.7944837489517749"/>
    <n v="2.1391979282316145"/>
    <n v="1.2766669950260974"/>
    <n v="9.8016477021365706E-2"/>
    <n v="8.3172089946873804"/>
    <n v="32.347564246626717"/>
  </r>
  <r>
    <x v="108"/>
    <n v="12.059622219901335"/>
    <n v="2.7513088432630948"/>
    <n v="3.4152356668996551"/>
    <n v="1.4574884917037507"/>
    <n v="2.1190366895173689"/>
    <n v="1.1788011996154173"/>
    <n v="9.7164159829875571E-2"/>
    <n v="8.2429502079993853"/>
    <n v="31.321607478729884"/>
  </r>
  <r>
    <x v="109"/>
    <n v="11.08959652619993"/>
    <n v="2.7006105679490333"/>
    <n v="3.4616153743221845"/>
    <n v="1.1914395091468442"/>
    <n v="2.0417121147579231"/>
    <n v="0.99552534942892568"/>
    <n v="9.2902573872424885E-2"/>
    <n v="8.0111948883650399"/>
    <n v="29.584596904042307"/>
  </r>
  <r>
    <x v="110"/>
    <n v="11.609391170832755"/>
    <n v="2.646202662733943"/>
    <n v="3.8820744751535474"/>
    <n v="1.2210157918411575"/>
    <n v="2.1060259883401091"/>
    <n v="1.2982087308367085"/>
    <n v="9.886879421285584E-2"/>
    <n v="7.7067401521184262"/>
    <n v="30.568527766069501"/>
  </r>
  <r>
    <x v="111"/>
    <n v="12.07508079669339"/>
    <n v="2.6387834029318848"/>
    <n v="3.8008392537711941"/>
    <n v="1.1846805212812381"/>
    <n v="2.1044344513411066"/>
    <n v="1.2072261034766851"/>
    <n v="0.11250586927669803"/>
    <n v="7.9791606042249787"/>
    <n v="31.102711002997179"/>
  </r>
  <r>
    <x v="112"/>
    <n v="11.774604710297835"/>
    <n v="2.6227083400274265"/>
    <n v="3.6188503572137982"/>
    <n v="1.2633680499911455"/>
    <n v="2.0957348582502773"/>
    <n v="1.1931911644764548"/>
    <n v="0.11165355208520789"/>
    <n v="8.4633852491703525"/>
    <n v="31.143496281512505"/>
  </r>
  <r>
    <x v="113"/>
    <n v="11.656733062258422"/>
    <n v="2.6783527885428597"/>
    <n v="3.9754972384566405"/>
    <n v="1.7295491885692451"/>
    <n v="2.0993617116307495"/>
    <n v="1.2319053178276278"/>
    <n v="0.11506282085116844"/>
    <n v="8.6482125091582951"/>
    <n v="32.134674637295007"/>
  </r>
  <r>
    <x v="114"/>
    <n v="11.441279148219165"/>
    <n v="2.6548584658363437"/>
    <n v="3.8205407822279307"/>
    <n v="1.6134022701931483"/>
    <n v="2.1009722135606266"/>
    <n v="1.2231004264613938"/>
    <n v="0.11676745523414871"/>
    <n v="8.6882666984554486"/>
    <n v="31.659187460188207"/>
  </r>
  <r>
    <x v="115"/>
    <n v="11.498282650139865"/>
    <n v="2.6400199462322278"/>
    <n v="3.6042487658269002"/>
    <n v="1.317706022427068"/>
    <n v="2.0644138956121401"/>
    <n v="1.0105297757152523"/>
    <n v="0.11761977242563884"/>
    <n v="8.6508267332237185"/>
    <n v="30.90364756160281"/>
  </r>
  <r>
    <x v="116"/>
    <n v="11.941750571861922"/>
    <n v="2.5658273482116503"/>
    <n v="3.3124372617105977"/>
    <n v="1.399622238844427"/>
    <n v="2.0156747818614691"/>
    <n v="0.98642785341543937"/>
    <n v="0.11250586927669803"/>
    <n v="8.1581191883490032"/>
    <n v="30.492365113531207"/>
  </r>
  <r>
    <x v="117"/>
    <n v="12.136915103861607"/>
    <n v="2.4903982068907293"/>
    <n v="3.5838712084159177"/>
    <n v="1.9410551397937437"/>
    <n v="2.0596999723939318"/>
    <n v="1.1159650391680804"/>
    <n v="0.11591513804265857"/>
    <n v="8.3105714347301145"/>
    <n v="31.754391243296787"/>
  </r>
  <r>
    <x v="118"/>
    <n v="11.58813562774368"/>
    <n v="2.4396999315766679"/>
    <n v="3.6427150510827886"/>
    <n v="2.0928924560818558"/>
    <n v="2.0523279244643295"/>
    <n v="1.1036519755927656"/>
    <n v="0.12017672400010926"/>
    <n v="8.9236411572300263"/>
    <n v="31.963240847772223"/>
  </r>
  <r>
    <x v="119"/>
    <n v="12.107930272376505"/>
    <n v="2.5571715451092496"/>
    <n v="3.5425724173189099"/>
    <n v="1.9156110410007634"/>
    <n v="2.0455240658637321"/>
    <n v="1.0166601389300711"/>
    <n v="0.12102904119159939"/>
    <n v="8.9272664675174855"/>
    <n v="32.233764989308312"/>
  </r>
  <r>
    <x v="120"/>
    <n v="11.929190478218377"/>
    <n v="2.6214717967270835"/>
    <n v="3.6620710360177768"/>
    <n v="1.4340877580767522"/>
    <n v="2.0176456174779651"/>
    <n v="0.9991489467124709"/>
    <n v="0.11506282085116844"/>
    <n v="8.1426826877091365"/>
    <n v="30.921361141790729"/>
  </r>
  <r>
    <x v="121"/>
    <n v="10.605549840398732"/>
    <n v="2.7179221741538346"/>
    <n v="3.3608791317015774"/>
    <n v="1.1611237757613146"/>
    <n v="1.9282130722508939"/>
    <n v="0.93868145880406961"/>
    <n v="0.11676745523414871"/>
    <n v="8.2738285480954481"/>
    <n v="29.102965456400021"/>
  </r>
  <r>
    <x v="122"/>
    <n v="10.716658361091621"/>
    <n v="2.6165256235257117"/>
    <n v="3.2686876600518713"/>
    <n v="1.1612951812860246"/>
    <n v="1.8993552748347589"/>
    <n v="0.84094875642149014"/>
    <n v="0.11847208961712899"/>
    <n v="8.7285088157714803"/>
    <n v="29.350451762600088"/>
  </r>
  <r>
    <x v="123"/>
    <n v="11.705041114733591"/>
    <n v="2.6486757493346289"/>
    <n v="3.5113236917535171"/>
    <n v="1.2649483776398116"/>
    <n v="1.8744452174294952"/>
    <n v="0.87261272955649971"/>
    <n v="0.1142105036596783"/>
    <n v="8.4137690573729778"/>
    <n v="30.405026441480199"/>
  </r>
  <r>
    <x v="124"/>
    <n v="12.535939617306507"/>
    <n v="2.5955043874198811"/>
    <n v="3.8691820025721291"/>
    <n v="1.8463102118457275"/>
    <n v="1.8915614468425035"/>
    <n v="0.84891625345688093"/>
    <n v="0.11165355208520789"/>
    <n v="8.1440629134545475"/>
    <n v="31.843130384983386"/>
  </r>
  <r>
    <x v="125"/>
    <n v="12.526278006811474"/>
    <n v="2.6548584658363437"/>
    <n v="4.0553186009329618"/>
    <n v="1.7137001116620716"/>
    <n v="1.8847439334916769"/>
    <n v="0.82402285683779863"/>
    <n v="0.11080123489371775"/>
    <n v="8.8793337427481109"/>
    <n v="32.649056953214156"/>
  </r>
  <r>
    <x v="126"/>
    <n v="12.522413362613459"/>
    <n v="2.7661473628672102"/>
    <n v="4.0501782491284937"/>
    <n v="1.7902519855041088"/>
    <n v="1.8795604385850115"/>
    <n v="0.93858178487695143"/>
    <n v="0.10909660051073748"/>
    <n v="9.2973841284290764"/>
    <n v="33.353613912515058"/>
  </r>
  <r>
    <x v="127"/>
    <n v="12.811295516414974"/>
    <n v="2.7438895834610371"/>
    <n v="3.5116268122211469"/>
    <n v="1.9600105610070775"/>
    <n v="1.8686229836509709"/>
    <n v="0.91431393382388315"/>
    <n v="9.8016477021365706E-2"/>
    <n v="9.0706715996033633"/>
    <n v="32.978447467203821"/>
  </r>
  <r>
    <x v="128"/>
    <n v="12.781344523880369"/>
    <n v="2.7995340319764703"/>
    <n v="3.5145175657907179"/>
    <n v="2.0250825907344483"/>
    <n v="1.8691949659661509"/>
    <n v="0.94779303917682267"/>
    <n v="0.10313038017030653"/>
    <n v="9.2701586779665153"/>
    <n v="33.310755775661804"/>
  </r>
  <r>
    <x v="129"/>
    <n v="13.11177160281053"/>
    <n v="2.9615212043213988"/>
    <n v="3.5080068238092936"/>
    <n v="1.6737658357121303"/>
    <n v="1.8118912894324786"/>
    <n v="1.017931898234278"/>
    <n v="0.1048350145532868"/>
    <n v="9.2938909830277563"/>
    <n v="33.483614651901149"/>
  </r>
  <r>
    <x v="130"/>
    <n v="12.159136808000184"/>
    <n v="3.0505523219460922"/>
    <n v="3.2066019228049969"/>
    <n v="1.1860208584130223"/>
    <n v="1.804009464160965"/>
    <n v="0.9926777253355159"/>
    <n v="0.10398269736179666"/>
    <n v="8.7391259856508459"/>
    <n v="31.242107783673418"/>
  </r>
  <r>
    <x v="131"/>
    <n v="11.707939597882101"/>
    <n v="2.8292110711847016"/>
    <n v="3.6940973986436276"/>
    <n v="1.2863193562757584"/>
    <n v="1.8208488055832035"/>
    <n v="1.0191701550980983"/>
    <n v="0.1048350145532868"/>
    <n v="8.2378016089695851"/>
    <n v="30.700223008190363"/>
  </r>
  <r>
    <x v="132"/>
    <n v="12.043197482059778"/>
    <n v="2.8032436618774992"/>
    <n v="3.9062785519483127"/>
    <n v="1.8558630448501112"/>
    <n v="1.8585321232311756"/>
    <n v="1.1287472202482038"/>
    <n v="0.10824428331924735"/>
    <n v="9.0392630485451786"/>
    <n v="32.743369416079503"/>
  </r>
  <r>
    <x v="133"/>
    <n v="12.304060965425693"/>
    <n v="3.0418965188436911"/>
    <n v="3.596729867280962"/>
    <n v="2.1772499050184813"/>
    <n v="1.8809433613443927"/>
    <n v="1.0776360805419434"/>
    <n v="0.11591513804265857"/>
    <n v="9.3135564107708966"/>
    <n v="33.50798824726872"/>
  </r>
  <r>
    <x v="134"/>
    <n v="12.633521883306351"/>
    <n v="3.1061967704615254"/>
    <n v="3.8710824568128985"/>
    <n v="1.9940162921491378"/>
    <n v="1.8880309353108746"/>
    <n v="1.0698451797035124"/>
    <n v="0.11506282085116844"/>
    <n v="9.384048208258017"/>
    <n v="34.061804546853487"/>
  </r>
  <r>
    <x v="135"/>
    <n v="12.865400535187165"/>
    <n v="3.1470026993728433"/>
    <n v="3.9846915319751735"/>
    <n v="1.8168848169402601"/>
    <n v="1.9074419213597187"/>
    <n v="1.1495123161534473"/>
    <n v="0.12273367557457966"/>
    <n v="9.3973712512311387"/>
    <n v="34.391038747794326"/>
  </r>
  <r>
    <x v="136"/>
    <n v="12.567822931940119"/>
    <n v="3.1977009746869047"/>
    <n v="3.9443447694172811"/>
    <n v="1.3448148878867885"/>
    <n v="1.8728013372212784"/>
    <n v="1.1013251394346106"/>
    <n v="0.12102904119159939"/>
    <n v="9.4541678583688338"/>
    <n v="33.604006940147414"/>
  </r>
  <r>
    <x v="137"/>
    <n v="11.963972276000499"/>
    <n v="3.1803893684821034"/>
    <n v="3.7218424435407029"/>
    <n v="1.1783747728400447"/>
    <n v="1.8367216941280686"/>
    <n v="0.93252501035581647"/>
    <n v="0.11335818646818817"/>
    <n v="8.9575273750379978"/>
    <n v="31.884711126853421"/>
  </r>
  <r>
    <x v="138"/>
    <n v="12.03256971051524"/>
    <n v="3.0505523219460922"/>
    <n v="3.9859428957904943"/>
    <n v="1.6627185752308544"/>
    <n v="1.9106333399273083"/>
    <n v="1.2081119180012205"/>
    <n v="0.12273367557457966"/>
    <n v="8.6736353629608622"/>
    <n v="32.646897799946657"/>
  </r>
  <r>
    <x v="139"/>
    <n v="12.941727258097933"/>
    <n v="3.080229361154323"/>
    <n v="3.9306614988837434"/>
    <n v="2.0044901607441776"/>
    <n v="1.9147707292469267"/>
    <n v="1.1587006521172338"/>
    <n v="0.12614294434054021"/>
    <n v="9.270856949544628"/>
    <n v="34.427579554129501"/>
  </r>
  <r>
    <x v="140"/>
    <n v="13.216116996156895"/>
    <n v="3.0258214559392327"/>
    <n v="3.7867451380129342"/>
    <n v="2.1759900561575281"/>
    <n v="1.9149103111381642"/>
    <n v="1.1335206512879832"/>
    <n v="0.12443830995755994"/>
    <n v="9.2728211862786338"/>
    <n v="34.650364104928933"/>
  </r>
  <r>
    <x v="141"/>
    <n v="12.547533549900548"/>
    <n v="2.9503923146183118"/>
    <n v="3.9071990224782884"/>
    <n v="1.5943700011034905"/>
    <n v="1.9256497721938732"/>
    <n v="1.1978220851354884"/>
    <n v="0.12529062714905007"/>
    <n v="9.4613164730964705"/>
    <n v="33.709573845675521"/>
  </r>
  <r>
    <x v="142"/>
    <n v="12.751393531345764"/>
    <n v="2.956575031120027"/>
    <n v="4.1999602291006655"/>
    <n v="1.3748845901121309"/>
    <n v="1.9364999884458902"/>
    <n v="1.1198644065392811"/>
    <n v="0.11591513804265857"/>
    <n v="9.6940969826244761"/>
    <n v="34.149189897330899"/>
  </r>
  <r>
    <x v="143"/>
    <n v="12.73013798825669"/>
    <n v="3.0752831879529512"/>
    <n v="3.8521699614582037"/>
    <n v="1.1138737398369993"/>
    <n v="1.8894381331817753"/>
    <n v="0.98497949791427286"/>
    <n v="0.11591513804265857"/>
    <n v="9.5466462034094342"/>
    <n v="33.308443850052988"/>
  </r>
  <r>
    <x v="144"/>
    <n v="12.512751752118426"/>
    <n v="3.2211952973934213"/>
    <n v="3.7156990962621914"/>
    <n v="1.004701177980361"/>
    <n v="1.8485444320353388"/>
    <n v="0.95370855340827021"/>
    <n v="0.11080123489371775"/>
    <n v="9.1333506829955766"/>
    <n v="32.500752227087304"/>
  </r>
  <r>
    <x v="145"/>
    <n v="12.184133735381261"/>
    <n v="3.2582915964037098"/>
    <n v="4.0363291351977431"/>
    <n v="1.6975908694808062"/>
    <n v="1.8968648001122967"/>
    <n v="1.1608604761098826"/>
    <n v="0.1142105036596783"/>
    <n v="8.7845960568297112"/>
    <n v="33.132877173175089"/>
  </r>
  <r>
    <x v="146"/>
    <n v="11.882047774999906"/>
    <n v="3.3386669109260025"/>
    <n v="4.8487903835717443"/>
    <n v="2.1310896165591102"/>
    <n v="1.8840247833129091"/>
    <n v="1.285124611096091"/>
    <n v="0.12102904119159939"/>
    <n v="9.099206134903703"/>
    <n v="34.589979256561065"/>
  </r>
  <r>
    <x v="147"/>
    <n v="12.350094540775954"/>
    <n v="3.3176456748201724"/>
    <n v="5.1218186064532238"/>
    <n v="2.0437599528113153"/>
    <n v="1.876009444928038"/>
    <n v="1.169879133047236"/>
    <n v="0.12102904119159939"/>
    <n v="9.5786787900387438"/>
    <n v="35.578915184066275"/>
  </r>
  <r>
    <x v="148"/>
    <n v="11.67133349399316"/>
    <n v="3.2014106045879336"/>
    <n v="5.0043578382284464"/>
    <n v="1.8390605343067103"/>
    <n v="1.8611007334688412"/>
    <n v="1.0929361950334679"/>
    <n v="0.14745087412779362"/>
    <n v="9.644448968312993"/>
    <n v="34.462099242059352"/>
  </r>
  <r>
    <x v="149"/>
    <n v="11.057837932477941"/>
    <n v="2.9738866373248283"/>
    <n v="5.0391357540799833"/>
    <n v="1.8333134770901187"/>
    <n v="1.86262778970287"/>
    <n v="1.0646152987483242"/>
    <n v="0.14574623974481335"/>
    <n v="9.3567564285081772"/>
    <n v="33.333919557677056"/>
  </r>
  <r>
    <x v="150"/>
    <n v="10.957142612350824"/>
    <n v="2.9602846610210558"/>
    <n v="4.3922909593209738"/>
    <n v="1.2810664725900751"/>
    <n v="1.8012709281426627"/>
    <n v="1.0182948413384596"/>
    <n v="0.13807538502140212"/>
    <n v="9.5052835224707977"/>
    <n v="32.053709382256251"/>
  </r>
  <r>
    <x v="151"/>
    <n v="10.988842990909362"/>
    <n v="3.0072733064340884"/>
    <n v="3.8848784056354506"/>
    <n v="1.1618472283796821"/>
    <n v="1.7934535836361227"/>
    <n v="1.0428896328732058"/>
    <n v="0.12358599276606981"/>
    <n v="9.0252050409023141"/>
    <n v="31.027976181536292"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  <r>
    <x v="152"/>
    <m/>
    <m/>
    <m/>
    <m/>
    <m/>
    <m/>
    <m/>
    <m/>
    <m/>
  </r>
</pivotCacheRecords>
</file>

<file path=xl/pivotCache/pivotCacheRecords2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66">
  <r>
    <x v="0"/>
    <n v="38.874733198449924"/>
    <n v="14.586688271430516"/>
    <n v="22.144913901872378"/>
    <n v="17.750019625732584"/>
    <n v="2.204284723082881"/>
    <n v="1.9683864397260273"/>
    <n v="97.529026160294308"/>
  </r>
  <r>
    <x v="1"/>
    <n v="42.682015547406806"/>
    <n v="14.370026442934808"/>
    <n v="24.87758891715454"/>
    <n v="17.927689133098358"/>
    <n v="2.481534240349605"/>
    <n v="1.9683864397260273"/>
    <n v="104.30724072067014"/>
  </r>
  <r>
    <x v="2"/>
    <n v="44.044109837739001"/>
    <n v="17.400444486570901"/>
    <n v="25.475030033566288"/>
    <n v="17.743592101884943"/>
    <n v="2.542402188073952"/>
    <n v="1.9683864397260273"/>
    <n v="109.17396508756111"/>
  </r>
  <r>
    <x v="3"/>
    <n v="43.011012122602246"/>
    <n v="17.686224392998902"/>
    <n v="25.034664561074909"/>
    <n v="17.612895854631294"/>
    <n v="2.5388134236902786"/>
    <n v="1.9683864397260273"/>
    <n v="107.85199679472365"/>
  </r>
  <r>
    <x v="4"/>
    <n v="41.676354584220654"/>
    <n v="15.633805827354696"/>
    <n v="24.596158404309488"/>
    <n v="16.940826052915895"/>
    <n v="2.5089698875567006"/>
    <n v="1.9683864397260273"/>
    <n v="103.32450119608347"/>
  </r>
  <r>
    <x v="5"/>
    <n v="41.445187969690053"/>
    <n v="12.523481486990788"/>
    <n v="23.778544399058546"/>
    <n v="16.723141953705468"/>
    <n v="2.5302862493316622"/>
    <n v="1.9683864397260273"/>
    <n v="98.969028498502553"/>
  </r>
  <r>
    <x v="6"/>
    <n v="42.695404957093686"/>
    <n v="16.897225562248764"/>
    <n v="24.664178079960593"/>
    <n v="16.882314806559528"/>
    <n v="2.4773566035262844"/>
    <n v="1.9683864397260273"/>
    <n v="105.58486644911488"/>
  </r>
  <r>
    <x v="7"/>
    <n v="42.217616968536717"/>
    <n v="18.403581222336403"/>
    <n v="24.038582705777902"/>
    <n v="17.130855722337493"/>
    <n v="2.3980354877092722"/>
    <n v="1.9683864397260273"/>
    <n v="106.15705854642383"/>
  </r>
  <r>
    <x v="8"/>
    <n v="44.687668027526378"/>
    <n v="18.617394005472047"/>
    <n v="25.326005846712874"/>
    <n v="17.967623508318059"/>
    <n v="2.376080500800823"/>
    <n v="1.9683864397260273"/>
    <n v="110.94315832855621"/>
  </r>
  <r>
    <x v="9"/>
    <n v="46.029555039180806"/>
    <n v="18.842989394983814"/>
    <n v="26.102415469727486"/>
    <n v="18.480411034299756"/>
    <n v="2.585857436328368"/>
    <n v="1.9683864397260273"/>
    <n v="114.00961481424626"/>
  </r>
  <r>
    <x v="10"/>
    <n v="45.109198279320374"/>
    <n v="18.955558253343632"/>
    <n v="25.949647403476813"/>
    <n v="18.039283326702744"/>
    <n v="2.185763080920585"/>
    <n v="1.9683864397260273"/>
    <n v="112.20783678349018"/>
  </r>
  <r>
    <x v="11"/>
    <n v="42.692899126697952"/>
    <n v="16.731817153360684"/>
    <n v="24.371490512775971"/>
    <n v="17.299743758387425"/>
    <n v="2.3841751996011116"/>
    <n v="1.9683864397260273"/>
    <n v="105.44851219054917"/>
  </r>
  <r>
    <x v="12"/>
    <n v="41.113150801993513"/>
    <n v="13.140729619638474"/>
    <n v="23.317664640579256"/>
    <n v="16.425210757778821"/>
    <n v="2.3561259484728581"/>
    <n v="1.9683864397260273"/>
    <n v="98.32126820818894"/>
  </r>
  <r>
    <x v="13"/>
    <n v="43.305330315050654"/>
    <n v="17.846223653890682"/>
    <n v="24.739313511883072"/>
    <n v="16.626337744158302"/>
    <n v="2.407309367273081"/>
    <n v="1.9683864397260273"/>
    <n v="106.89290103198184"/>
  </r>
  <r>
    <x v="14"/>
    <n v="42.998956686289603"/>
    <n v="19.277531312795354"/>
    <n v="24.489575015420666"/>
    <n v="17.634740739029443"/>
    <n v="2.3360738362290925"/>
    <n v="1.9683864397260273"/>
    <n v="108.70526402949018"/>
  </r>
  <r>
    <x v="15"/>
    <n v="43.730286362736024"/>
    <n v="19.612792152289114"/>
    <n v="24.996037855240807"/>
    <n v="17.598911084501459"/>
    <n v="2.0437974127331655"/>
    <n v="1.9683864397260273"/>
    <n v="109.9502113072266"/>
  </r>
  <r>
    <x v="16"/>
    <n v="43.167669425013877"/>
    <n v="19.210478946961917"/>
    <n v="25.083532743896932"/>
    <n v="17.20866240200786"/>
    <n v="2.41496439536526"/>
    <n v="1.9683864397260273"/>
    <n v="109.05369435297187"/>
  </r>
  <r>
    <x v="17"/>
    <n v="43.586285544863948"/>
    <n v="19.172906035183583"/>
    <n v="25.047195762852454"/>
    <n v="17.281587856556055"/>
    <n v="2.5033437331636677"/>
    <n v="1.9683864397260273"/>
    <n v="109.55970537234575"/>
  </r>
  <r>
    <x v="18"/>
    <n v="42.573886889882168"/>
    <n v="17.407250449473679"/>
    <n v="23.874065125646656"/>
    <n v="17.316818177530763"/>
    <n v="2.3758190450362271"/>
    <n v="1.9683864397260273"/>
    <n v="105.51622612729552"/>
  </r>
  <r>
    <x v="19"/>
    <n v="42.180475069214459"/>
    <n v="14.855344634536396"/>
    <n v="23.481309212546208"/>
    <n v="17.918445240736368"/>
    <n v="2.2917508771418209"/>
    <n v="1.9683864397260273"/>
    <n v="102.69571147390127"/>
  </r>
  <r>
    <x v="20"/>
    <n v="43.452179598857576"/>
    <n v="16.849691982261096"/>
    <n v="24.470579917060498"/>
    <n v="18.583600413612064"/>
    <n v="2.3875151455870811"/>
    <n v="1.9683864397260273"/>
    <n v="107.71195349710436"/>
  </r>
  <r>
    <x v="21"/>
    <n v="43.384982499491528"/>
    <n v="19.384986955219919"/>
    <n v="24.444631050454944"/>
    <n v="18.296248748743015"/>
    <n v="2.3591598746749121"/>
    <n v="1.9683864397260273"/>
    <n v="109.83839556831035"/>
  </r>
  <r>
    <x v="22"/>
    <n v="43.092852890917385"/>
    <n v="19.969405851927217"/>
    <n v="24.353568986758507"/>
    <n v="17.287454436512714"/>
    <n v="2.3547829704446839"/>
    <n v="1.9683864397260273"/>
    <n v="109.02645157628655"/>
  </r>
  <r>
    <x v="23"/>
    <n v="43.497590382309596"/>
    <n v="19.847487833818928"/>
    <n v="24.195827511779125"/>
    <n v="16.823182347497362"/>
    <n v="2.4287163061703652"/>
    <n v="1.9683864397260273"/>
    <n v="108.76119082130143"/>
  </r>
  <r>
    <x v="24"/>
    <n v="42.328169037221159"/>
    <n v="19.460604087616424"/>
    <n v="23.829347081453204"/>
    <n v="17.352181759881042"/>
    <n v="2.5077087234936002"/>
    <n v="1.9683864397260273"/>
    <n v="107.44639712939147"/>
  </r>
  <r>
    <x v="25"/>
    <n v="39.616385183389383"/>
    <n v="17.183114457228356"/>
    <n v="22.603910580983239"/>
    <n v="17.188936163287821"/>
    <n v="2.3977988791755274"/>
    <n v="1.9683864397260273"/>
    <n v="100.95853170379036"/>
  </r>
  <r>
    <x v="26"/>
    <n v="36.81292978504321"/>
    <n v="14.947952062997091"/>
    <n v="20.786507141847707"/>
    <n v="16.666367641353894"/>
    <n v="2.4212996884856808"/>
    <n v="1.9683864397260273"/>
    <n v="93.6034427594536"/>
  </r>
  <r>
    <x v="27"/>
    <n v="40.785459606071896"/>
    <n v="18.659492949984518"/>
    <n v="22.291214400304863"/>
    <n v="16.81120406350982"/>
    <n v="2.142866561754984"/>
    <n v="1.9683864397260273"/>
    <n v="102.65862402135211"/>
  </r>
  <r>
    <x v="28"/>
    <n v="41.353411649406496"/>
    <n v="19.651793771599266"/>
    <n v="22.582099383908709"/>
    <n v="17.14813485331511"/>
    <n v="2.3279685981213811"/>
    <n v="1.9683864397260273"/>
    <n v="105.031794696077"/>
  </r>
  <r>
    <x v="29"/>
    <n v="41.509469769805207"/>
    <n v="19.665480797962218"/>
    <n v="22.944912461003867"/>
    <n v="17.644745703012457"/>
    <n v="2.3317209655178539"/>
    <n v="1.9683864397260273"/>
    <n v="106.06471613702765"/>
  </r>
  <r>
    <x v="30"/>
    <n v="40.658333904168281"/>
    <n v="19.624961627290272"/>
    <n v="22.81174582036672"/>
    <n v="17.754511427870007"/>
    <n v="2.41726030016153"/>
    <n v="1.9683864397260273"/>
    <n v="105.23519951958284"/>
  </r>
  <r>
    <x v="31"/>
    <n v="37.811017616368858"/>
    <n v="19.69298186411298"/>
    <n v="23.048483349987649"/>
    <n v="17.095810980018964"/>
    <n v="2.509596028609284"/>
    <n v="1.9683864397260273"/>
    <n v="102.12627627882377"/>
  </r>
  <r>
    <x v="32"/>
    <n v="34.973082423378656"/>
    <n v="17.506473413135126"/>
    <n v="21.197877459734439"/>
    <n v="15.983183485691345"/>
    <n v="2.419327008263239"/>
    <n v="1.9683864397260273"/>
    <n v="94.048330229928837"/>
  </r>
  <r>
    <x v="33"/>
    <n v="34.093160225264114"/>
    <n v="15.002131973912549"/>
    <n v="20.084903314129235"/>
    <n v="15.833048601300099"/>
    <n v="2.3539647780314712"/>
    <n v="1.9683864397260273"/>
    <n v="89.335595332363511"/>
  </r>
  <r>
    <x v="34"/>
    <n v="35.087621892649906"/>
    <n v="18.84177240360777"/>
    <n v="20.44768177007245"/>
    <n v="15.775425943628626"/>
    <n v="2.3601934921355361"/>
    <n v="1.9683864397260273"/>
    <n v="94.481081941820307"/>
  </r>
  <r>
    <x v="35"/>
    <n v="35.832978870685388"/>
    <n v="19.717206782296593"/>
    <n v="21.187069855767081"/>
    <n v="15.556717588925927"/>
    <n v="2.3350251090946985"/>
    <n v="1.9683864397260273"/>
    <n v="96.597384646495712"/>
  </r>
  <r>
    <x v="36"/>
    <n v="36.052525524660709"/>
    <n v="19.872105713959083"/>
    <n v="21.27762506506879"/>
    <n v="15.765207110831064"/>
    <n v="2.332498566537295"/>
    <n v="1.9683864397260273"/>
    <n v="97.268348420782971"/>
  </r>
  <r>
    <x v="37"/>
    <n v="35.787139104308594"/>
    <n v="20.026002789272972"/>
    <n v="20.883038401896641"/>
    <n v="16.361714585166297"/>
    <n v="2.3951739756872374"/>
    <n v="1.9683864397260273"/>
    <n v="97.421455296057772"/>
  </r>
  <r>
    <x v="38"/>
    <n v="35.865117772501549"/>
    <n v="19.610277986273477"/>
    <n v="21.205043723794493"/>
    <n v="16.787002841665739"/>
    <n v="2.481288450672511"/>
    <n v="1.9683864397260273"/>
    <n v="97.917117214633791"/>
  </r>
  <r>
    <x v="39"/>
    <n v="35.632566753083793"/>
    <n v="17.378677498030829"/>
    <n v="21.171773169191916"/>
    <n v="17.509535893419166"/>
    <n v="2.387277591322869"/>
    <n v="1.9683864397260273"/>
    <n v="96.048217344774599"/>
  </r>
  <r>
    <x v="40"/>
    <n v="35.945208240833125"/>
    <n v="15.144542976356684"/>
    <n v="21.557034690623425"/>
    <n v="17.202491811877149"/>
    <n v="2.3717593483464858"/>
    <n v="1.9683864397260273"/>
    <n v="94.189423507762911"/>
  </r>
  <r>
    <x v="41"/>
    <n v="38.252407906344509"/>
    <n v="19.129528760497312"/>
    <n v="22.894783797346971"/>
    <n v="16.480198387485519"/>
    <n v="2.4151933638991281"/>
    <n v="1.9683864397260273"/>
    <n v="101.14049865529947"/>
  </r>
  <r>
    <x v="42"/>
    <n v="39.451787294279072"/>
    <n v="19.907372955433527"/>
    <n v="23.752811721873844"/>
    <n v="16.1094761043184"/>
    <n v="2.3062871333199766"/>
    <n v="1.9683864397260273"/>
    <n v="103.49612164895086"/>
  </r>
  <r>
    <x v="43"/>
    <n v="39.219782132405932"/>
    <n v="19.592603388374826"/>
    <n v="23.706553896827835"/>
    <n v="15.960983050667783"/>
    <n v="2.326888021258628"/>
    <n v="1.9683864397260273"/>
    <n v="102.77519692926103"/>
  </r>
  <r>
    <x v="44"/>
    <n v="39.822833970899268"/>
    <n v="19.996482120189736"/>
    <n v="24.046615871403535"/>
    <n v="15.577947259744894"/>
    <n v="2.4606031405480291"/>
    <n v="1.9683864397260273"/>
    <n v="103.87286880251149"/>
  </r>
  <r>
    <x v="45"/>
    <n v="40.065767700835664"/>
    <n v="19.706436048552479"/>
    <n v="24.093381821965615"/>
    <n v="15.163212155690644"/>
    <n v="2.560250394728536"/>
    <n v="1.9683864397260273"/>
    <n v="103.55743456149898"/>
  </r>
  <r>
    <x v="46"/>
    <n v="37.846653188440882"/>
    <n v="17.409673675227907"/>
    <n v="22.97520300157554"/>
    <n v="15.541326598292704"/>
    <n v="2.4605756813260751"/>
    <n v="1.9683864397260273"/>
    <n v="98.201818584589134"/>
  </r>
  <r>
    <x v="47"/>
    <n v="38.312336221744857"/>
    <n v="14.946353768830383"/>
    <n v="22.916664179413239"/>
    <n v="15.874521752937214"/>
    <n v="2.3903878459790597"/>
    <n v="1.9683864397260273"/>
    <n v="96.408650208630789"/>
  </r>
  <r>
    <x v="48"/>
    <n v="42.063350056994352"/>
    <n v="17.13274144391389"/>
    <n v="25.110222230045299"/>
    <n v="15.718807101498282"/>
    <n v="2.4489463552535646"/>
    <n v="1.9683864397260273"/>
    <n v="104.44245362743142"/>
  </r>
  <r>
    <x v="49"/>
    <n v="41.817987998300424"/>
    <n v="19.248524445651444"/>
    <n v="25.393769752158434"/>
    <n v="15.715327982077355"/>
    <n v="2.4098671334727721"/>
    <n v="1.9683864397260273"/>
    <n v="106.55386375138646"/>
  </r>
  <r>
    <x v="50"/>
    <n v="41.404951055080957"/>
    <n v="19.953422398785118"/>
    <n v="25.360657587377407"/>
    <n v="15.458758123022282"/>
    <n v="2.3635896914686261"/>
    <n v="1.9683864397260273"/>
    <n v="106.50976529546043"/>
  </r>
  <r>
    <x v="51"/>
    <n v="41.930151132668612"/>
    <n v="19.817339494896171"/>
    <n v="25.454284995636861"/>
    <n v="14.818128285036771"/>
    <n v="2.4561435175212374"/>
    <n v="1.9683864397260273"/>
    <n v="106.44443386548571"/>
  </r>
  <r>
    <x v="52"/>
    <n v="41.120697003558206"/>
    <n v="19.441470973667354"/>
    <n v="25.40349911232439"/>
    <n v="14.753633764702045"/>
    <n v="2.5359529595598711"/>
    <n v="1.9683864397260273"/>
    <n v="105.22364025353789"/>
  </r>
  <r>
    <x v="53"/>
    <n v="38.313621515598392"/>
    <n v="17.26291668295973"/>
    <n v="23.405425103515832"/>
    <n v="15.170482942797621"/>
    <n v="2.4506401479474742"/>
    <n v="1.9683864397260273"/>
    <n v="98.571472832545069"/>
  </r>
  <r>
    <x v="54"/>
    <n v="38.197764803324318"/>
    <n v="14.726242800418101"/>
    <n v="22.880427211894606"/>
    <n v="14.63733219499469"/>
    <n v="2.445241546829517"/>
    <n v="1.9683864397260273"/>
    <n v="94.855394997187261"/>
  </r>
  <r>
    <x v="55"/>
    <n v="40.863536414896686"/>
    <n v="18.531936979528091"/>
    <n v="24.627419147801241"/>
    <n v="14.297545087430585"/>
    <n v="2.4508255297940651"/>
    <n v="1.9683864397260273"/>
    <n v="102.73964959917669"/>
  </r>
  <r>
    <x v="56"/>
    <n v="41.643504308731387"/>
    <n v="19.520976796534175"/>
    <n v="25.341321965791721"/>
    <n v="14.312954269305784"/>
    <n v="2.4080570342843055"/>
    <n v="1.9683864397260273"/>
    <n v="105.19520081437342"/>
  </r>
  <r>
    <x v="57"/>
    <n v="41.194380195577196"/>
    <n v="19.828445620692225"/>
    <n v="25.090331240441447"/>
    <n v="14.401910749099908"/>
    <n v="2.4188426298023922"/>
    <n v="1.9683864397260273"/>
    <n v="104.9022968753392"/>
  </r>
  <r>
    <x v="58"/>
    <n v="40.674253666464956"/>
    <n v="19.525101310272785"/>
    <n v="24.304619890479174"/>
    <n v="14.536746010567757"/>
    <n v="2.4862701761229231"/>
    <n v="1.9683864397260273"/>
    <n v="103.49537749363363"/>
  </r>
  <r>
    <x v="59"/>
    <m/>
    <m/>
    <m/>
    <m/>
    <m/>
    <m/>
    <m/>
  </r>
  <r>
    <x v="60"/>
    <n v="40.993564922108305"/>
    <n v="19.586137839839111"/>
    <n v="30.024304725876"/>
    <n v="13.910311292026485"/>
    <n v="2.5382646431143612"/>
    <n v="1.9683864397260273"/>
    <n v="109.02096986269029"/>
  </r>
  <r>
    <x v="61"/>
    <n v="38.982775051630668"/>
    <n v="17.393834428466693"/>
    <n v="28.493189017489954"/>
    <n v="13.912786782041838"/>
    <n v="2.4525326197418647"/>
    <n v="1.9683864397260273"/>
    <n v="103.20350433909704"/>
  </r>
  <r>
    <x v="62"/>
    <n v="38.291936431598089"/>
    <n v="14.869687231393968"/>
    <n v="26.987718847747114"/>
    <n v="13.224353020540537"/>
    <n v="2.4359308466619103"/>
    <n v="1.9683864397260273"/>
    <n v="97.778012817667644"/>
  </r>
  <r>
    <x v="63"/>
    <n v="39.146212574762075"/>
    <n v="18.524563503644845"/>
    <n v="27.763045141352265"/>
    <n v="13.282215861817496"/>
    <n v="2.4254880835957038"/>
    <n v="1.9683864397260273"/>
    <n v="103.10991160489841"/>
  </r>
  <r>
    <x v="64"/>
    <n v="39.695391357850752"/>
    <n v="19.37658199564255"/>
    <n v="28.547394542368259"/>
    <n v="13.484481090700257"/>
    <n v="2.410306968775072"/>
    <n v="1.9683864397260273"/>
    <n v="105.48254239506292"/>
  </r>
  <r>
    <x v="65"/>
    <n v="39.000168907294878"/>
    <n v="19.703975592345515"/>
    <n v="28.075844187796058"/>
    <n v="13.255343064341529"/>
    <n v="2.441037190251806"/>
    <n v="1.9683864397260273"/>
    <n v="104.44475538175583"/>
  </r>
  <r>
    <x v="66"/>
    <n v="38.097451500710861"/>
    <n v="19.770523903844577"/>
    <n v="27.490536624611387"/>
    <n v="13.282339603584209"/>
    <n v="2.4805334301026081"/>
    <n v="1.9683864397260273"/>
    <n v="103.08977150257968"/>
  </r>
  <r>
    <x v="67"/>
    <n v="37.719328040673034"/>
    <n v="19.506156037071275"/>
    <n v="27.936804387842734"/>
    <n v="12.895617965337824"/>
    <n v="2.554036360071279"/>
    <n v="1.9683864397260273"/>
    <n v="102.58032923072217"/>
  </r>
  <r>
    <x v="68"/>
    <n v="35.802456728414263"/>
    <n v="17.333813594654213"/>
    <n v="26.421304783280281"/>
    <n v="12.252934076186486"/>
    <n v="2.4726524558748895"/>
    <n v="1.9683864397260273"/>
    <n v="96.251548078136167"/>
  </r>
  <r>
    <x v="69"/>
    <n v="35.667920718505073"/>
    <n v="14.96006482835768"/>
    <n v="25.50449846687766"/>
    <n v="11.883379159273426"/>
    <n v="2.5232142520821692"/>
    <n v="1.9683864397260273"/>
    <n v="92.507463864822043"/>
  </r>
  <r>
    <x v="70"/>
    <n v="36.465691665912686"/>
    <n v="18.561870559326742"/>
    <n v="26.487326378506094"/>
    <n v="11.894163762535705"/>
    <n v="2.5105278221797906"/>
    <n v="1.9683864397260273"/>
    <n v="97.887966628187058"/>
  </r>
  <r>
    <x v="71"/>
    <n v="36.203304210387742"/>
    <n v="19.621727046837677"/>
    <n v="26.369866796754572"/>
    <n v="11.967993924890672"/>
    <n v="2.431038015087553"/>
    <n v="1.9683864397260273"/>
    <n v="98.562316433684245"/>
  </r>
  <r>
    <x v="72"/>
    <n v="36.334074544541465"/>
    <n v="19.67045453773633"/>
    <n v="26.628503770868608"/>
    <n v="11.67666214653033"/>
    <n v="2.4200341889280819"/>
    <n v="1.9683864397260273"/>
    <n v="98.698115628330854"/>
  </r>
  <r>
    <x v="73"/>
    <n v="36.801538863598793"/>
    <n v="19.853657450293614"/>
    <n v="26.774441645887798"/>
    <n v="11.376706190081801"/>
    <n v="2.4670430575339815"/>
    <n v="1.9683864397260273"/>
    <n v="99.241773647122017"/>
  </r>
  <r>
    <x v="74"/>
    <n v="36.379372576504068"/>
    <n v="19.644167009580766"/>
    <n v="26.400418360785839"/>
    <n v="11.016681884289431"/>
    <n v="2.58036734550865"/>
    <n v="1.9683864397260273"/>
    <n v="97.989393616394779"/>
  </r>
  <r>
    <x v="75"/>
    <n v="35.12448129718981"/>
    <n v="17.076761574700999"/>
    <n v="25.454056696511522"/>
    <n v="11.14963101076393"/>
    <n v="2.5056085390673108"/>
    <n v="1.9683864397260273"/>
    <n v="93.27892555795961"/>
  </r>
  <r>
    <x v="76"/>
    <n v="34.740446707324836"/>
    <n v="15.266846974479162"/>
    <n v="24.802078032834466"/>
    <n v="11.229088185049893"/>
    <n v="2.4953697341502838"/>
    <n v="1.9683864397260273"/>
    <n v="90.502216073564682"/>
  </r>
  <r>
    <x v="77"/>
    <n v="37.196388591096934"/>
    <n v="18.933038404362261"/>
    <n v="26.984753823486802"/>
    <n v="11.302092728877803"/>
    <n v="2.492587644163728"/>
    <n v="1.9683864397260273"/>
    <n v="98.877247631713573"/>
  </r>
  <r>
    <x v="78"/>
    <n v="37.965388272181926"/>
    <n v="19.531950725136692"/>
    <n v="27.244217639824715"/>
    <n v="11.1023125422007"/>
    <n v="2.4242422469745"/>
    <n v="1.9683864397260273"/>
    <n v="100.23649786604457"/>
  </r>
  <r>
    <x v="79"/>
    <n v="37.720795363824237"/>
    <n v="19.259073997870455"/>
    <n v="27.21165248926679"/>
    <n v="10.963679433473946"/>
    <n v="2.4607081817024925"/>
    <n v="1.9683864397260273"/>
    <n v="99.584295905863954"/>
  </r>
  <r>
    <x v="80"/>
    <n v="37.207157901591351"/>
    <n v="19.158636775218881"/>
    <n v="27.129987470108198"/>
    <n v="11.210645780741983"/>
    <n v="2.5103646521876031"/>
    <n v="1.9683864397260273"/>
    <n v="99.185179019574051"/>
  </r>
  <r>
    <x v="81"/>
    <n v="36.720746638070864"/>
    <n v="19.388524204414374"/>
    <n v="27.05974740701096"/>
    <n v="11.32026589497595"/>
    <n v="2.56761183053935"/>
    <n v="1.9683864397260273"/>
    <n v="99.025282414737518"/>
  </r>
  <r>
    <x v="82"/>
    <n v="35.473933348519068"/>
    <n v="17.046164900178582"/>
    <n v="25.938844806184552"/>
    <n v="11.530771383877649"/>
    <n v="2.4904748204656717"/>
    <n v="1.9683864397260273"/>
    <n v="94.448575698951558"/>
  </r>
  <r>
    <x v="83"/>
    <n v="34.908872382982082"/>
    <n v="14.742107897004397"/>
    <n v="25.054001249470627"/>
    <n v="11.008274099856958"/>
    <n v="2.5031541892109921"/>
    <n v="1.9683864397260273"/>
    <n v="90.184796258251083"/>
  </r>
  <r>
    <x v="84"/>
    <n v="36.539838782991374"/>
    <n v="19.008857072712615"/>
    <n v="26.475861529072873"/>
    <n v="10.752350698297271"/>
    <n v="2.5121094826580421"/>
    <n v="1.9683864397260273"/>
    <n v="97.257404005458227"/>
  </r>
  <r>
    <x v="85"/>
    <n v="36.888546952859542"/>
    <n v="19.669982254012751"/>
    <n v="27.025845144155028"/>
    <n v="10.881616215704149"/>
    <n v="2.2695318007555221"/>
    <n v="1.9683864397260273"/>
    <n v="98.703908807213026"/>
  </r>
  <r>
    <x v="86"/>
    <n v="37.027764643871976"/>
    <n v="19.825696414026712"/>
    <n v="27.00667548843052"/>
    <n v="10.551172308710983"/>
    <n v="2.4686303920855996"/>
    <n v="1.9683864397260273"/>
    <n v="98.848325686851823"/>
  </r>
  <r>
    <x v="87"/>
    <n v="37.570238023107642"/>
    <n v="19.913680175947491"/>
    <n v="27.336837070907748"/>
    <n v="10.544864991890034"/>
    <n v="2.5416603884389981"/>
    <n v="1.9683864397260273"/>
    <n v="99.875667090017956"/>
  </r>
  <r>
    <x v="88"/>
    <n v="36.355884771622648"/>
    <n v="19.597004065356209"/>
    <n v="26.837868799586744"/>
    <n v="10.186409904116593"/>
    <n v="2.5806640170010269"/>
    <n v="1.9683864397260273"/>
    <n v="97.526217997409248"/>
  </r>
  <r>
    <x v="89"/>
    <n v="34.900033182031422"/>
    <n v="17.590867070154463"/>
    <n v="25.137090595792557"/>
    <n v="10.147512305608126"/>
    <n v="2.4859368133736561"/>
    <n v="1.9683864397260273"/>
    <n v="92.229826406686257"/>
  </r>
  <r>
    <x v="90"/>
    <n v="34.764552145231676"/>
    <n v="15.173971758641581"/>
    <n v="24.813620230589912"/>
    <n v="10.840582867232342"/>
    <n v="2.5336883955872769"/>
    <n v="1.9683864397260273"/>
    <n v="90.094801837008831"/>
  </r>
  <r>
    <x v="91"/>
    <n v="36.684051107614572"/>
    <n v="18.831356643398426"/>
    <n v="29.085585455757588"/>
    <n v="11.186889201193601"/>
    <n v="2.5462925973845785"/>
    <n v="1.9683864397260273"/>
    <n v="100.3025614450748"/>
  </r>
  <r>
    <x v="92"/>
    <n v="37.265278424758378"/>
    <n v="19.665062978318922"/>
    <n v="29.820641074311336"/>
    <n v="10.555274172382248"/>
    <n v="2.5142674212752318"/>
    <n v="1.9683864397260273"/>
    <n v="101.78891051077215"/>
  </r>
  <r>
    <x v="93"/>
    <n v="38.315430209896427"/>
    <n v="19.791992775154363"/>
    <n v="30.201288591949389"/>
    <n v="10.16557453875774"/>
    <n v="2.5386385833839018"/>
    <n v="1.9683864397260273"/>
    <n v="102.98131113886785"/>
  </r>
  <r>
    <x v="94"/>
    <n v="37.06003300520365"/>
    <n v="19.941200899994215"/>
    <n v="29.150387241569071"/>
    <n v="9.809220088253408"/>
    <n v="2.580002162701394"/>
    <n v="1.9683864397260273"/>
    <n v="100.50922983744776"/>
  </r>
  <r>
    <x v="95"/>
    <n v="34.800363682357755"/>
    <n v="19.692950283302569"/>
    <n v="27.461916354108421"/>
    <n v="9.4509430486447616"/>
    <n v="2.609189578348591"/>
    <n v="1.9683864397260273"/>
    <n v="95.983749386488128"/>
  </r>
  <r>
    <x v="96"/>
    <n v="33.937536944025595"/>
    <n v="17.611152389463328"/>
    <n v="27.074399513908297"/>
    <n v="9.0183437676143381"/>
    <n v="2.486666137833148"/>
    <n v="1.9683864397260273"/>
    <n v="92.096485192570739"/>
  </r>
  <r>
    <x v="97"/>
    <n v="34.681393938741031"/>
    <n v="15.079913317407627"/>
    <n v="27.179514455960021"/>
    <n v="8.4979820050522559"/>
    <n v="2.5211082547251191"/>
    <n v="1.9683864397260273"/>
    <n v="89.928298411612076"/>
  </r>
  <r>
    <x v="98"/>
    <n v="36.161554965706728"/>
    <n v="18.862428368539497"/>
    <n v="28.815137644340446"/>
    <n v="8.5726061088557675"/>
    <n v="2.5418493818701231"/>
    <n v="1.9683864397260273"/>
    <n v="96.921962909038584"/>
  </r>
  <r>
    <x v="99"/>
    <n v="37.015445520890495"/>
    <n v="19.863147047529811"/>
    <n v="29.778397286075958"/>
    <n v="9.2405408819782995"/>
    <n v="2.524428917571492"/>
    <n v="1.9683864397260273"/>
    <n v="100.3903460937721"/>
  </r>
  <r>
    <x v="100"/>
    <n v="37.788569672679174"/>
    <n v="19.916282350178477"/>
    <n v="30.150215919533295"/>
    <n v="9.8659145320715176"/>
    <n v="2.7954713398154709"/>
    <n v="1.9683864397260273"/>
    <n v="102.48484025400396"/>
  </r>
  <r>
    <x v="101"/>
    <n v="37.778236516818559"/>
    <n v="19.948390842612419"/>
    <n v="30.098129954253722"/>
    <n v="9.8599394429839684"/>
    <n v="1.7850303905184828"/>
    <n v="1.9683864397260273"/>
    <n v="101.43811358691319"/>
  </r>
  <r>
    <x v="102"/>
    <n v="36.669184791305426"/>
    <n v="19.080743697229121"/>
    <n v="29.318115618521347"/>
    <n v="9.610496204746422"/>
    <n v="2.6479332709720653"/>
    <n v="1.9683864397260273"/>
    <n v="99.294860022500416"/>
  </r>
  <r>
    <x v="103"/>
    <n v="35.197867096837768"/>
    <n v="18.068742746602691"/>
    <n v="28.138552281989565"/>
    <n v="9.3374812056513274"/>
    <n v="2.556466016409543"/>
    <n v="1.9683864397260273"/>
    <n v="95.26749578721693"/>
  </r>
  <r>
    <x v="104"/>
    <n v="33.892225066390651"/>
    <n v="14.910456192916342"/>
    <n v="26.785414285214685"/>
    <n v="9.4408051894068645"/>
    <n v="2.5139283506467569"/>
    <n v="1.9683864397260273"/>
    <n v="89.511215524301321"/>
  </r>
  <r>
    <x v="105"/>
    <n v="34.925244223421956"/>
    <n v="18.046084547937724"/>
    <n v="27.764898919433953"/>
    <n v="8.9403682594799534"/>
    <n v="2.5587236214018025"/>
    <n v="1.9683864397260273"/>
    <n v="94.203706011401422"/>
  </r>
  <r>
    <x v="106"/>
    <n v="35.094133131208466"/>
    <n v="19.560446532586933"/>
    <n v="27.924376080366237"/>
    <n v="8.4658901268478761"/>
    <n v="2.5467908790790892"/>
    <n v="1.9683864397260273"/>
    <n v="95.560023189814643"/>
  </r>
  <r>
    <x v="107"/>
    <n v="34.074713531686044"/>
    <n v="19.502340244734537"/>
    <n v="26.882063844242921"/>
    <n v="7.9587584005755101"/>
    <n v="2.572317898245716"/>
    <n v="1.9683864397260273"/>
    <n v="92.958580359210757"/>
  </r>
  <r>
    <x v="108"/>
    <n v="33.88803124278175"/>
    <n v="19.869661446245118"/>
    <n v="27.12514292325211"/>
    <n v="7.7410779614804106"/>
    <n v="2.6150523134228361"/>
    <n v="1.9683864397260273"/>
    <n v="93.207352326908264"/>
  </r>
  <r>
    <x v="109"/>
    <n v="33.027859257269007"/>
    <n v="18.849295299219854"/>
    <n v="26.918942569141578"/>
    <n v="8.0417793670617819"/>
    <n v="2.5619824495948871"/>
    <n v="1.9683864397260273"/>
    <n v="91.368245382013143"/>
  </r>
  <r>
    <x v="110"/>
    <n v="32.205838513905888"/>
    <n v="17.05801498798278"/>
    <n v="26.437422561569186"/>
    <n v="8.2205122078909163"/>
    <n v="2.4926624876158892"/>
    <n v="1.9683864397260273"/>
    <n v="88.382837198690694"/>
  </r>
  <r>
    <x v="111"/>
    <n v="32.033559793326134"/>
    <n v="14.185101572639329"/>
    <n v="25.43700741173204"/>
    <n v="8.1268829597408221"/>
    <n v="2.5054210821990548"/>
    <n v="1.9683864397260273"/>
    <n v="84.256359259363407"/>
  </r>
  <r>
    <x v="112"/>
    <n v="32.739751665415049"/>
    <n v="17.235200738135283"/>
    <n v="26.038808549042635"/>
    <n v="7.7413765710785221"/>
    <n v="2.5841549029252699"/>
    <n v="1.9683864397260273"/>
    <n v="88.307678866322789"/>
  </r>
  <r>
    <x v="113"/>
    <n v="34.609031805418368"/>
    <n v="19.564730746086383"/>
    <n v="27.510816003493233"/>
    <n v="7.5800713650358897"/>
    <n v="2.5592277338833433"/>
    <n v="1.9683864397260273"/>
    <n v="93.792264093643254"/>
  </r>
  <r>
    <x v="114"/>
    <n v="35.065535321713035"/>
    <n v="19.787227695010497"/>
    <n v="28.012298114932243"/>
    <n v="7.6768096721118821"/>
    <n v="2.5489521743840893"/>
    <n v="1.9683864397260273"/>
    <n v="95.059209417877781"/>
  </r>
  <r>
    <x v="115"/>
    <n v="34.76343050789454"/>
    <n v="19.867358127493922"/>
    <n v="27.953242161536036"/>
    <n v="7.7580253313781311"/>
    <n v="2.6188206410878356"/>
    <n v="1.9683864397260273"/>
    <n v="94.929263209116499"/>
  </r>
  <r>
    <x v="116"/>
    <n v="34.309190516993681"/>
    <n v="19.772839064167215"/>
    <n v="27.75825274853003"/>
    <n v="8.1750380597807766"/>
    <n v="2.6106062582856699"/>
    <n v="1.9683864397260273"/>
    <n v="94.5943130874834"/>
  </r>
  <r>
    <x v="117"/>
    <n v="32.823138859575664"/>
    <n v="17.688276289109439"/>
    <n v="26.427634716886871"/>
    <n v="8.4889517157203169"/>
    <n v="2.5495861100026396"/>
    <n v="1.9683864397260273"/>
    <n v="89.945974131020961"/>
  </r>
  <r>
    <x v="118"/>
    <n v="33.75386182583631"/>
    <n v="15.085193931111126"/>
    <n v="26.859716848205618"/>
    <n v="8.5025966890184463"/>
    <n v="2.58179842415122"/>
    <n v="1.9683864397260273"/>
    <n v="88.751554158048748"/>
  </r>
  <r>
    <x v="119"/>
    <n v="35.384039871130234"/>
    <n v="18.267711744039055"/>
    <n v="27.999454101929391"/>
    <n v="8.2154800055139887"/>
    <n v="2.5762771315574069"/>
    <n v="1.9683864397260273"/>
    <n v="94.411349293896095"/>
  </r>
  <r>
    <x v="120"/>
    <n v="35.224756959198182"/>
    <n v="19.929515406089095"/>
    <n v="27.752209268930478"/>
    <n v="7.7522632825123434"/>
    <n v="2.5378329504755559"/>
    <n v="1.9683864397260273"/>
    <n v="95.164964306931694"/>
  </r>
  <r>
    <x v="121"/>
    <n v="31.434269048785726"/>
    <n v="19.173115073182107"/>
    <n v="25.249295944586741"/>
    <n v="7.2731103096040695"/>
    <n v="2.5710262542364104"/>
    <n v="1.9683864397260273"/>
    <n v="87.669203070121085"/>
  </r>
  <r>
    <x v="122"/>
    <n v="31.827474801760555"/>
    <n v="19.966428903298979"/>
    <n v="25.843555770931644"/>
    <n v="7.0612997434970159"/>
    <n v="2.5740536090071204"/>
    <n v="1.9683864397260273"/>
    <n v="89.241199268221351"/>
  </r>
  <r>
    <x v="123"/>
    <n v="32.807912257501101"/>
    <n v="19.895576733961686"/>
    <n v="27.186499828155871"/>
    <n v="7.1820730347539179"/>
    <n v="2.6389535538503193"/>
    <n v="1.9683864397260273"/>
    <n v="91.679401847948924"/>
  </r>
  <r>
    <x v="124"/>
    <n v="31.477788830783087"/>
    <n v="17.939967878139186"/>
    <n v="26.448423132636044"/>
    <n v="7.4756626546174409"/>
    <n v="2.5434264172206715"/>
    <n v="1.9683864397260273"/>
    <n v="87.853655353122448"/>
  </r>
  <r>
    <x v="125"/>
    <n v="31.315300556332325"/>
    <n v="15.059559772258833"/>
    <n v="25.772007008121225"/>
    <n v="7.5245611647398274"/>
    <n v="2.55875916428226"/>
    <n v="1.9683864397260273"/>
    <n v="84.198574105460494"/>
  </r>
  <r>
    <x v="126"/>
    <n v="33.875796097454504"/>
    <n v="17.99688898589784"/>
    <n v="27.92807490359791"/>
    <n v="7.4557649255095386"/>
    <n v="2.5763747428513999"/>
    <n v="1.9683864397260273"/>
    <n v="91.801286095037227"/>
  </r>
  <r>
    <x v="127"/>
    <n v="35.272416144557681"/>
    <n v="19.694167221682399"/>
    <n v="29.235201683027626"/>
    <n v="7.3669311710473941"/>
    <n v="2.5301505782334957"/>
    <n v="1.9683864397260273"/>
    <n v="96.067253238274617"/>
  </r>
  <r>
    <x v="128"/>
    <n v="34.439467441633113"/>
    <n v="19.728169508979587"/>
    <n v="28.501399990848682"/>
    <n v="7.0999143572753418"/>
    <n v="2.5195322439764571"/>
    <n v="1.9683864397260273"/>
    <n v="94.256869982439213"/>
  </r>
  <r>
    <x v="129"/>
    <n v="35.481615513373775"/>
    <n v="19.866121245285086"/>
    <n v="29.249408301610103"/>
    <n v="6.8081916480772762"/>
    <n v="2.5633354105286128"/>
    <n v="1.9683864397260273"/>
    <n v="95.937058558600867"/>
  </r>
  <r>
    <x v="130"/>
    <n v="34.816347357884595"/>
    <n v="19.70891307038827"/>
    <n v="29.05825041363876"/>
    <n v="6.693305749145102"/>
    <n v="2.6345934526642436"/>
    <n v="1.9683864397260273"/>
    <n v="94.879796483446995"/>
  </r>
  <r>
    <x v="131"/>
    <n v="33.007544068922471"/>
    <n v="17.620643717087358"/>
    <n v="27.445089869870657"/>
    <n v="6.6673678571172106"/>
    <n v="2.5156609155564489"/>
    <n v="1.9683864397260273"/>
    <n v="89.224692868280187"/>
  </r>
  <r>
    <x v="132"/>
    <n v="31.782135915807462"/>
    <n v="14.866164976429118"/>
    <n v="25.899315795880369"/>
    <n v="6.9174431214511376"/>
    <n v="2.4825615308513478"/>
    <n v="1.9683864397260273"/>
    <n v="83.916007780145463"/>
  </r>
  <r>
    <x v="133"/>
    <n v="34.396435892161783"/>
    <n v="18.260815902031517"/>
    <n v="28.308359009837858"/>
    <n v="6.8790526258626876"/>
    <n v="2.5377567307948148"/>
    <n v="1.9683864397260273"/>
    <n v="92.350806600414685"/>
  </r>
  <r>
    <x v="134"/>
    <n v="35.272656404129549"/>
    <n v="19.75052448305874"/>
    <n v="28.940192856252011"/>
    <n v="6.8303797487972533"/>
    <n v="2.543579815248056"/>
    <n v="1.9683864397260273"/>
    <n v="95.30571974721164"/>
  </r>
  <r>
    <x v="135"/>
    <n v="35.15796198724999"/>
    <n v="19.888801166233215"/>
    <n v="29.176303650768805"/>
    <n v="6.581527706006999"/>
    <n v="2.5505745358690128"/>
    <n v="1.9683864397260273"/>
    <n v="95.323555485854058"/>
  </r>
  <r>
    <x v="136"/>
    <n v="35.296859807357265"/>
    <n v="19.91468776697884"/>
    <n v="29.283874735341037"/>
    <n v="6.3674636153768613"/>
    <n v="2.6276977278157014"/>
    <n v="1.9683864397260273"/>
    <n v="95.458970092595735"/>
  </r>
  <r>
    <x v="137"/>
    <n v="35.418129827889587"/>
    <n v="19.782995044357047"/>
    <n v="29.524641624202147"/>
    <n v="6.1931353014836494"/>
    <n v="2.6623173118865795"/>
    <n v="1.9683864397260273"/>
    <n v="95.549605549545049"/>
  </r>
  <r>
    <x v="138"/>
    <n v="34.215672733681252"/>
    <n v="17.698271928654059"/>
    <n v="28.154280908986475"/>
    <n v="6.020146831922589"/>
    <n v="2.5484470919401616"/>
    <n v="1.9683864397260273"/>
    <n v="90.605205934910572"/>
  </r>
  <r>
    <x v="139"/>
    <n v="33.040796273662757"/>
    <n v="14.958374004043312"/>
    <n v="27.026218193144018"/>
    <n v="6.0138052126538275"/>
    <n v="2.5610361296321473"/>
    <n v="1.9683864397260273"/>
    <n v="85.568616252862086"/>
  </r>
  <r>
    <x v="140"/>
    <n v="34.680091100439469"/>
    <n v="18.106212347818573"/>
    <n v="28.455064436664468"/>
    <n v="6.1654706793195579"/>
    <n v="2.5964566593234002"/>
    <n v="1.9683864397260273"/>
    <n v="91.971681663291491"/>
  </r>
  <r>
    <x v="141"/>
    <n v="35.130501547665951"/>
    <n v="19.660496156991261"/>
    <n v="28.530921886432917"/>
    <n v="6.2337741282829056"/>
    <n v="2.5566995521625575"/>
    <n v="1.9683864397260273"/>
    <n v="94.080779711261627"/>
  </r>
  <r>
    <x v="142"/>
    <n v="35.715781941160969"/>
    <n v="19.700408199400613"/>
    <n v="29.094131616153433"/>
    <n v="6.1160769684940171"/>
    <n v="2.5959618578578181"/>
    <n v="1.9683864397260273"/>
    <n v="95.190747022792877"/>
  </r>
  <r>
    <x v="143"/>
    <n v="36.355927420655846"/>
    <n v="19.850696962534244"/>
    <n v="29.855362191957276"/>
    <n v="5.8055014669122382"/>
    <n v="2.650484192550651"/>
    <n v="1.9683864397260273"/>
    <n v="96.486358674336273"/>
  </r>
  <r>
    <x v="144"/>
    <n v="35.315468601714031"/>
    <n v="19.72811768484998"/>
    <n v="29.305807752196124"/>
    <n v="5.675145582351024"/>
    <n v="2.7290205052044545"/>
    <n v="1.9683864397260273"/>
    <n v="94.721946566041638"/>
  </r>
  <r>
    <x v="145"/>
    <n v="34.337153072726494"/>
    <n v="17.486750742247764"/>
    <n v="28.418492260243234"/>
    <n v="5.6725633600026741"/>
    <n v="2.591866876513635"/>
    <n v="1.9683864397260273"/>
    <n v="90.475212751459836"/>
  </r>
  <r>
    <x v="146"/>
    <n v="32.976465399530227"/>
    <n v="14.813775272508707"/>
    <n v="27.363117318382912"/>
    <n v="5.5836220665472052"/>
    <n v="2.4906881801548022"/>
    <n v="1.9683864397260273"/>
    <n v="85.196054676849897"/>
  </r>
  <r>
    <x v="147"/>
    <n v="34.920671070961077"/>
    <n v="17.17094162374654"/>
    <n v="28.114290347903427"/>
    <n v="5.707156194801744"/>
    <n v="2.5357648548402212"/>
    <n v="1.9683864397260273"/>
    <n v="90.417210531979052"/>
  </r>
  <r>
    <x v="148"/>
    <n v="36.431338041428909"/>
    <n v="19.447313967113903"/>
    <n v="29.189663422648305"/>
    <n v="5.9548803253989453"/>
    <n v="2.5715983857131119"/>
    <n v="1.9683864397260273"/>
    <n v="95.563180582029219"/>
  </r>
  <r>
    <x v="149"/>
    <n v="36.286831784315822"/>
    <n v="19.775658956682701"/>
    <n v="29.288182530383956"/>
    <n v="6.0254035218768189"/>
    <n v="2.5807241869672031"/>
    <n v="1.9683864397260273"/>
    <n v="95.925187419952536"/>
  </r>
  <r>
    <x v="150"/>
    <n v="35.096421300589071"/>
    <n v="19.435241464082175"/>
    <n v="28.418057516206176"/>
    <n v="5.620623605820442"/>
    <n v="2.664350491049416"/>
    <n v="1.9683864397260273"/>
    <n v="93.203080817473307"/>
  </r>
  <r>
    <x v="151"/>
    <n v="35.213828050630667"/>
    <n v="19.528161386535309"/>
    <n v="28.819862095484851"/>
    <n v="5.3841762038762591"/>
    <n v="2.7342952978138269"/>
    <n v="1.9683864397260273"/>
    <n v="93.648709474066948"/>
  </r>
  <r>
    <x v="152"/>
    <n v="33.907657866584195"/>
    <n v="17.468659986075323"/>
    <n v="26.207138461241893"/>
    <n v="5.3205336333998066"/>
    <n v="2.651243613371669"/>
    <n v="1.9683864397260273"/>
    <n v="87.523620000398921"/>
  </r>
  <r>
    <x v="153"/>
    <n v="32.905547708497636"/>
    <n v="14.655387600437159"/>
    <n v="25.042571534077563"/>
    <n v="5.2644811948751613"/>
    <n v="2.6468030544969405"/>
    <n v="1.9683864397260273"/>
    <n v="82.483177532110489"/>
  </r>
  <r>
    <x v="154"/>
    <n v="36.43815022855317"/>
    <n v="17.698164179967247"/>
    <n v="28.282020159471948"/>
    <n v="5.397958364727959"/>
    <n v="2.6826796669192285"/>
    <n v="1.9683864397260273"/>
    <n v="92.467359039365576"/>
  </r>
  <r>
    <x v="155"/>
    <n v="37.868628322469675"/>
    <n v="18.827515847943481"/>
    <n v="29.144124597627133"/>
    <n v="5.3819159471805778"/>
    <n v="2.6651864596602319"/>
    <n v="1.9683864397260273"/>
    <n v="95.855757614607128"/>
  </r>
  <r>
    <x v="156"/>
    <n v="38.275428923623032"/>
    <n v="19.213047376165228"/>
    <n v="29.453629345625579"/>
    <n v="5.295056886082314"/>
    <n v="2.6606565389523338"/>
    <n v="1.9683864397260273"/>
    <n v="96.866205510174524"/>
  </r>
  <r>
    <x v="157"/>
    <n v="37.398567994806832"/>
    <n v="19.279618170381415"/>
    <n v="28.937139589565483"/>
    <n v="5.4459545570286645"/>
    <n v="2.7389014699429741"/>
    <n v="1.9683864397260273"/>
    <n v="95.768568221451417"/>
  </r>
  <r>
    <x v="158"/>
    <n v="34.697590255775765"/>
    <n v="18.523187542130195"/>
    <n v="26.8870171860301"/>
    <n v="5.4198085408687247"/>
    <n v="2.7855549105560291"/>
    <n v="1.9683864397260273"/>
    <n v="90.281544875086851"/>
  </r>
  <r>
    <x v="159"/>
    <n v="32.731758993442497"/>
    <n v="17.815691142987184"/>
    <n v="25.473052914942475"/>
    <n v="5.4639205279998215"/>
    <n v="2.6991894408404669"/>
    <n v="1.9683864397260273"/>
    <n v="86.15199945993848"/>
  </r>
  <r>
    <x v="160"/>
    <n v="35.182394618824475"/>
    <n v="16.175336046071777"/>
    <n v="27.247282843467929"/>
    <n v="5.3701831175912123"/>
    <n v="2.6822702760223658"/>
    <n v="1.9683864397260273"/>
    <n v="88.625853341703788"/>
  </r>
  <r>
    <x v="161"/>
    <n v="37.534072823662072"/>
    <n v="17.765623021790404"/>
    <n v="29.394489693774204"/>
    <n v="5.3608909738292043"/>
    <n v="2.708328877035667"/>
    <n v="1.9683864397260273"/>
    <n v="94.731791829817581"/>
  </r>
  <r>
    <x v="162"/>
    <n v="37.919804551549824"/>
    <n v="18.827515847943481"/>
    <n v="29.911063051503273"/>
    <n v="5.4341085518621721"/>
    <n v="2.7256896564990765"/>
    <n v="1.9683864397260273"/>
    <n v="96.786568099083851"/>
  </r>
  <r>
    <x v="163"/>
    <n v="37.86704120775881"/>
    <n v="19.213047376165228"/>
    <n v="29.87951053190681"/>
    <n v="5.4083599328820631"/>
    <n v="2.742785622711942"/>
    <n v="1.9683864397260273"/>
    <n v="97.0791311111509"/>
  </r>
  <r>
    <x v="164"/>
    <n v="36.048510963001931"/>
    <n v="19.073360996308175"/>
    <n v="28.796861849787788"/>
    <n v="5.4620536469567753"/>
    <n v="2.7894718174108242"/>
    <n v="1.9683864397260273"/>
    <n v="94.138645713191522"/>
  </r>
  <r>
    <x v="165"/>
    <n v="36.310153490355304"/>
    <n v="19.196299216080515"/>
    <n v="28.589088772271381"/>
    <n v="5.3916850814669868"/>
    <n v="2.832291727992589"/>
    <n v="1.9683864397260273"/>
    <n v="94.287904727892808"/>
  </r>
  <r>
    <x v="166"/>
    <n v="35.609607111010554"/>
    <n v="17.815691142987184"/>
    <n v="27.86393947285962"/>
    <n v="5.416159581502118"/>
    <n v="2.7323450121597661"/>
    <n v="1.9683864397260273"/>
    <n v="91.406128760245267"/>
  </r>
  <r>
    <x v="167"/>
    <n v="35.127897382875602"/>
    <n v="16.175336046071777"/>
    <n v="26.917822347266704"/>
    <n v="5.3900226299506748"/>
    <n v="2.7283257877824356"/>
    <n v="1.9683864397260273"/>
    <n v="88.307790633673235"/>
  </r>
  <r>
    <x v="168"/>
    <n v="37.607641433809484"/>
    <n v="17.940193966188456"/>
    <n v="29.208066572852299"/>
    <n v="5.2228356134585701"/>
    <n v="2.7607954650960349"/>
    <n v="1.9683864397260273"/>
    <n v="94.70791949113088"/>
  </r>
  <r>
    <x v="169"/>
    <n v="39.028160613933892"/>
    <n v="18.202212627377708"/>
    <n v="30.370994641968906"/>
    <n v="5.1745428756126559"/>
    <n v="2.746070517017194"/>
    <n v="1.9683864397260273"/>
    <n v="97.490367715636381"/>
  </r>
  <r>
    <x v="170"/>
    <n v="39.559016851448291"/>
    <n v="18.263421154271846"/>
    <n v="31.049265799619846"/>
    <n v="5.1773801077792339"/>
    <n v="2.7585676874969098"/>
    <n v="1.9683864397260273"/>
    <n v="98.776038040342158"/>
  </r>
  <r>
    <x v="171"/>
    <n v="38.537074137725284"/>
    <n v="17.856230274744355"/>
    <n v="30.381801916848868"/>
    <n v="5.3011693035992096"/>
    <n v="2.8014246384644732"/>
    <n v="1.9683864397260273"/>
    <n v="96.846086711108214"/>
  </r>
  <r>
    <x v="172"/>
    <n v="38.45566120821551"/>
    <n v="16.700773139612753"/>
    <n v="30.541388288282988"/>
    <n v="5.2868357108969377"/>
    <n v="2.8461754129990151"/>
    <n v="1.9683864397260273"/>
    <n v="95.799220199733242"/>
  </r>
  <r>
    <x v="173"/>
    <n v="36.774945256692391"/>
    <n v="16.135012443803827"/>
    <n v="28.996425344680105"/>
    <n v="5.1533853789293804"/>
    <n v="2.74597815623093"/>
    <n v="1.9683864397260273"/>
    <n v="91.774133020062678"/>
  </r>
  <r>
    <x v="174"/>
    <n v="35.032362252457979"/>
    <n v="15.692020713670807"/>
    <n v="26.778962080871032"/>
    <n v="5.0831157627444528"/>
    <n v="2.747872897718505"/>
    <n v="1.9683864397260273"/>
    <n v="87.302720147188808"/>
  </r>
  <r>
    <x v="175"/>
    <n v="37.709902647135024"/>
    <n v="17.940193966188456"/>
    <n v="29.082579717024863"/>
    <n v="5.0963018189461451"/>
    <n v="2.7617487141013806"/>
    <n v="1.9683864397260273"/>
    <n v="94.559113303121904"/>
  </r>
  <r>
    <x v="176"/>
    <n v="38.354208346187619"/>
    <n v="18.202212627377708"/>
    <n v="29.413910126380284"/>
    <n v="5.1019246210988882"/>
    <n v="2.7491434757087791"/>
    <n v="1.9683864397260273"/>
    <n v="95.789785636479309"/>
  </r>
  <r>
    <x v="177"/>
    <n v="38.863041635251108"/>
    <n v="18.263421154271846"/>
    <n v="29.769378178847532"/>
    <n v="5.18134622473164"/>
    <n v="2.7661768302671526"/>
    <n v="1.9683864397260273"/>
    <n v="96.811750463095322"/>
  </r>
  <r>
    <x v="178"/>
    <n v="39.631067129719753"/>
    <n v="17.856230274744355"/>
    <n v="30.360985581817737"/>
    <n v="5.1964978775704029"/>
    <n v="2.8256919283714828"/>
    <n v="1.9683864397260273"/>
    <n v="97.838859231949769"/>
  </r>
  <r>
    <x v="179"/>
    <n v="39.453845943013192"/>
    <n v="16.700773139612753"/>
    <n v="30.488874807474303"/>
    <n v="5.1139820124857573"/>
    <n v="2.8467675429753347"/>
    <n v="1.9683864397260273"/>
    <n v="96.57262988528737"/>
  </r>
  <r>
    <x v="180"/>
    <n v="37.814186822779064"/>
    <n v="16.135012443803827"/>
    <n v="29.395015409600376"/>
    <n v="5.0852582794639201"/>
    <n v="2.7520953899093499"/>
    <n v="1.9683864397260273"/>
    <n v="93.149954785282574"/>
  </r>
  <r>
    <x v="181"/>
    <n v="36.391250381477462"/>
    <n v="15.692020713670807"/>
    <n v="27.655336921300325"/>
    <n v="5.1104307332273278"/>
    <n v="2.7443866765843943"/>
    <n v="1.9683864397260273"/>
    <n v="89.561811865986357"/>
  </r>
  <r>
    <x v="182"/>
    <n v="38.880667361517212"/>
    <n v="17.940193966188456"/>
    <n v="26.081831268696732"/>
    <n v="5.029226820112572"/>
    <n v="2.7379806876362043"/>
    <n v="1.9683864397260273"/>
    <n v="92.638286543877214"/>
  </r>
  <r>
    <x v="183"/>
    <n v="40.081781508398763"/>
    <n v="18.202212627377708"/>
    <n v="26.814679681692827"/>
    <n v="5.0900333948069711"/>
    <n v="2.7252972471129251"/>
    <n v="1.9683864397260273"/>
    <n v="94.882390899115208"/>
  </r>
  <r>
    <x v="184"/>
    <n v="40.599178081206887"/>
    <n v="18.263421154271846"/>
    <n v="27.369351561485235"/>
    <n v="5.1609728294864174"/>
    <n v="2.7663989666868898"/>
    <n v="1.9683864397260273"/>
    <n v="96.127709032863308"/>
  </r>
  <r>
    <x v="185"/>
    <n v="39.535290403084801"/>
    <n v="17.856230274744355"/>
    <n v="26.875431128081203"/>
    <n v="5.1411890132283578"/>
    <n v="2.7031832861177811"/>
    <n v="1.9683864397260273"/>
    <n v="94.079710544982532"/>
  </r>
  <r>
    <x v="186"/>
    <n v="39.17660096294739"/>
    <n v="16.700773139612753"/>
    <n v="26.31188773292795"/>
    <n v="5.0741566551620609"/>
    <n v="2.6845423913447259"/>
    <n v="1.9683864397260273"/>
    <n v="91.916347321720892"/>
  </r>
  <r>
    <x v="187"/>
    <n v="36.887382461834314"/>
    <n v="16.135012443803827"/>
    <n v="24.759456771945469"/>
    <n v="5.090690571503103"/>
    <n v="2.7225279720975051"/>
    <n v="1.9683864397260273"/>
    <n v="87.563456660910248"/>
  </r>
  <r>
    <x v="188"/>
    <n v="35.624966688415512"/>
    <n v="15.692020713670807"/>
    <n v="24.012824456594711"/>
    <n v="5.1652805437972065"/>
    <n v="2.8074882834339974"/>
    <n v="1.9683864397260273"/>
    <n v="85.270967125638265"/>
  </r>
  <r>
    <x v="189"/>
    <n v="39.051566194832901"/>
    <n v="17.940193966188456"/>
    <n v="26.235451411787224"/>
    <n v="5.2511621626699032"/>
    <n v="2.8313192902309519"/>
    <n v="1.9683864397260273"/>
    <n v="93.278079465435468"/>
  </r>
  <r>
    <x v="190"/>
    <n v="39.447312009902994"/>
    <n v="18.202212627377708"/>
    <n v="26.295634388753243"/>
    <n v="5.2013589588052458"/>
    <n v="2.82946558067521"/>
    <n v="1.9683864397260273"/>
    <n v="93.94437000524043"/>
  </r>
  <r>
    <x v="191"/>
    <n v="39.827305985483768"/>
    <n v="18.263421154271846"/>
    <n v="26.292976654197382"/>
    <n v="5.0471934052856486"/>
    <n v="2.8333813749017196"/>
    <n v="1.9683864397260273"/>
    <n v="94.232665013866409"/>
  </r>
  <r>
    <x v="192"/>
    <n v="40.839448600499779"/>
    <n v="17.856230274744355"/>
    <n v="27.015939507765072"/>
    <n v="4.9976447119968359"/>
    <n v="2.843767117191522"/>
    <n v="1.9683864397260273"/>
    <n v="95.521416651923602"/>
  </r>
  <r>
    <x v="193"/>
    <n v="40.256877767084831"/>
    <n v="16.700773139612753"/>
    <n v="26.711763430904686"/>
    <n v="4.9501422450098538"/>
    <n v="2.8730055392056171"/>
    <n v="1.9683864397260273"/>
    <n v="93.460948561543773"/>
  </r>
  <r>
    <x v="194"/>
    <n v="38.239928193353094"/>
    <n v="16.135012443803827"/>
    <n v="25.563234045207874"/>
    <n v="5.0581002649066464"/>
    <n v="2.8153772044625338"/>
    <n v="1.9683864397260273"/>
    <n v="89.780038591460013"/>
  </r>
  <r>
    <x v="195"/>
    <n v="37.314307151777285"/>
    <n v="15.692020713670807"/>
    <n v="24.968114704319106"/>
    <n v="5.1469063588529984"/>
    <n v="2.8078197964296399"/>
    <n v="1.9683864397260273"/>
    <n v="87.897555164775881"/>
  </r>
  <r>
    <x v="196"/>
    <n v="40.70009183638782"/>
    <n v="17.940193966188456"/>
    <n v="27.245161058319827"/>
    <n v="5.1287065885360734"/>
    <n v="2.8118971646808189"/>
    <n v="1.9683864397260273"/>
    <n v="95.794437053839019"/>
  </r>
  <r>
    <x v="197"/>
    <n v="41.563832308447516"/>
    <n v="18.202212627377708"/>
    <n v="27.725475543551408"/>
    <n v="5.0553713795042903"/>
    <n v="2.8299596508986102"/>
    <n v="1.9683864397260273"/>
    <n v="97.345237949505574"/>
  </r>
  <r>
    <x v="198"/>
    <n v="42.002911718292765"/>
    <n v="18.263421154271846"/>
    <n v="28.033107984947783"/>
    <n v="4.9309757709429523"/>
    <n v="2.8322722352365037"/>
    <n v="1.9683864397260273"/>
    <n v="98.031075303417879"/>
  </r>
  <r>
    <x v="199"/>
    <n v="42.957553804631125"/>
    <n v="17.856230274744355"/>
    <n v="28.854453671228264"/>
    <n v="4.8619005596930212"/>
    <n v="2.8594877927931539"/>
    <n v="1.9683864397260273"/>
    <n v="99.358012542815956"/>
  </r>
  <r>
    <x v="200"/>
    <n v="43.526509928715058"/>
    <n v="16.700773139612753"/>
    <n v="29.197379852055981"/>
    <n v="4.8784544411965207"/>
    <n v="2.9055462378050683"/>
    <n v="1.9683864397260273"/>
    <n v="99.177050039111407"/>
  </r>
  <r>
    <x v="201"/>
    <n v="40.92703980682569"/>
    <n v="16.135012443803827"/>
    <n v="27.529233467897384"/>
    <n v="4.8265598089040678"/>
    <n v="2.8223491386656452"/>
    <n v="1.9683864397260273"/>
    <n v="94.208581105822645"/>
  </r>
  <r>
    <x v="202"/>
    <n v="39.734977454836582"/>
    <n v="15.692020713670807"/>
    <n v="26.660659842179538"/>
    <n v="4.8312637216412435"/>
    <n v="2.820402264842957"/>
    <n v="1.9683864397260273"/>
    <n v="91.707710436897159"/>
  </r>
  <r>
    <x v="203"/>
    <n v="42.545713206680432"/>
    <n v="17.940193966188456"/>
    <n v="28.701969860993536"/>
    <n v="4.8567365549387951"/>
    <n v="2.8133110399725334"/>
    <n v="1.9683864397260273"/>
    <n v="98.826311068499791"/>
  </r>
  <r>
    <x v="204"/>
    <n v="43.177596422600963"/>
    <n v="18.202212627377708"/>
    <n v="29.443711687402363"/>
    <n v="4.8607000270453735"/>
    <n v="2.8048482182819434"/>
    <n v="1.9683864397260273"/>
    <n v="100.45745542243439"/>
  </r>
  <r>
    <x v="205"/>
    <n v="44.422788027156798"/>
    <n v="18.263421154271846"/>
    <n v="30.535566407503666"/>
    <n v="4.9009520212271021"/>
    <n v="2.854032319526802"/>
    <n v="1.9683864397260273"/>
    <n v="102.94514636941224"/>
  </r>
  <r>
    <x v="206"/>
    <n v="44.109682640840354"/>
    <n v="17.856230274744355"/>
    <n v="30.363384980323616"/>
    <n v="4.8754711296685214"/>
    <n v="2.8912181578822258"/>
    <n v="1.9683864397260273"/>
    <n v="102.06437362318511"/>
  </r>
  <r>
    <x v="207"/>
    <n v="43.622001151982701"/>
    <n v="16.700773139612753"/>
    <n v="30.021131125570641"/>
    <n v="4.8374264515343759"/>
    <n v="2.8992064113601126"/>
    <n v="1.9683864397260273"/>
    <n v="100.04892471978661"/>
  </r>
  <r>
    <x v="208"/>
    <n v="41.118834396179508"/>
    <n v="16.135012443803827"/>
    <n v="28.349429825255747"/>
    <n v="4.8856530305729695"/>
    <n v="2.8268564995167629"/>
    <n v="1.9683864397260273"/>
    <n v="95.284172635054858"/>
  </r>
  <r>
    <x v="209"/>
    <n v="40.127350602191555"/>
    <n v="15.692020713670807"/>
    <n v="27.635545820873393"/>
    <n v="4.9089944111912063"/>
    <n v="2.8394881530347815"/>
    <n v="1.9683864397260273"/>
    <n v="93.171786140687772"/>
  </r>
  <r>
    <x v="210"/>
    <n v="43.765655257943344"/>
    <n v="17.940193966188456"/>
    <n v="29.599368944924308"/>
    <n v="4.8700010381582031"/>
    <n v="2.809201672854658"/>
    <n v="1.9683864397260273"/>
    <n v="100.952807319795"/>
  </r>
  <r>
    <x v="211"/>
    <n v="44.248101532248832"/>
    <n v="18.202212627377708"/>
    <n v="29.978472600268077"/>
    <n v="4.8958265606983282"/>
    <n v="2.8033207237599784"/>
    <n v="1.9683864397260273"/>
    <n v="102.09632048407896"/>
  </r>
  <r>
    <x v="212"/>
    <n v="44.038893112943768"/>
    <n v="18.263421154271846"/>
    <n v="29.944136479054922"/>
    <n v="4.9007863191601118"/>
    <n v="2.8194557283712456"/>
    <n v="1.9683864397260273"/>
    <n v="101.93507923352794"/>
  </r>
  <r>
    <x v="213"/>
    <n v="43.797782510242634"/>
    <n v="17.856230274744355"/>
    <n v="29.227232006425684"/>
    <n v="4.8964719819605165"/>
    <n v="2.855290650485951"/>
    <n v="1.9683864397260273"/>
    <n v="100.60139386358517"/>
  </r>
  <r>
    <x v="214"/>
    <n v="42.373556531056664"/>
    <n v="16.700773139612753"/>
    <n v="28.092079758603802"/>
    <n v="4.9234233824389602"/>
    <n v="2.864940156553955"/>
    <n v="1.9683864397260273"/>
    <n v="96.923159407992159"/>
  </r>
  <r>
    <x v="215"/>
    <n v="40.437218525207385"/>
    <n v="16.135012443803827"/>
    <n v="26.825558561876605"/>
    <n v="4.9355423721830327"/>
    <n v="2.8225209389315644"/>
    <n v="1.9683864397260273"/>
    <n v="93.12423928172845"/>
  </r>
  <r>
    <x v="216"/>
    <n v="39.308050466650677"/>
    <n v="15.692020713670807"/>
    <n v="25.992103306759038"/>
    <n v="4.9122535251935551"/>
    <n v="2.807931862807147"/>
    <n v="1.9683864397260273"/>
    <n v="90.680746314807251"/>
  </r>
  <r>
    <x v="217"/>
    <n v="42.372414090348514"/>
    <n v="17.940193966188456"/>
    <n v="27.868951868418975"/>
    <n v="4.8784179046583906"/>
    <n v="2.7661372025216986"/>
    <n v="1.9683864397260273"/>
    <n v="97.794501471862077"/>
  </r>
  <r>
    <x v="218"/>
    <n v="43.93624963091964"/>
    <n v="18.202212627377708"/>
    <n v="28.934579709301889"/>
    <n v="4.831044833664329"/>
    <n v="2.7584522457884062"/>
    <n v="1.9683864397260273"/>
    <n v="100.630925486778"/>
  </r>
  <r>
    <x v="219"/>
    <n v="43.299781561782964"/>
    <n v="18.263421154271846"/>
    <n v="28.627509476769909"/>
    <n v="4.8182429891863379"/>
    <n v="2.774857943784002"/>
    <n v="1.9683864397260273"/>
    <n v="99.752199565521082"/>
  </r>
  <r>
    <x v="220"/>
    <n v="42.694967429481565"/>
    <n v="17.856230274744355"/>
    <n v="28.354966281965318"/>
    <n v="4.8220482874390669"/>
    <n v="2.828423869417942"/>
    <n v="1.9683864397260273"/>
    <n v="98.525022582774284"/>
  </r>
  <r>
    <x v="221"/>
    <n v="42.497775009286798"/>
    <n v="16.700773139612753"/>
    <n v="28.216101794050648"/>
    <n v="4.8851172350132206"/>
    <n v="2.8219143776878912"/>
    <n v="1.9683864397260273"/>
    <n v="97.090067995377339"/>
  </r>
  <r>
    <x v="222"/>
    <n v="38.059843607983879"/>
    <n v="16.135012443803827"/>
    <n v="25.374026198265298"/>
    <n v="4.9068439726730819"/>
    <n v="2.717980073293834"/>
    <n v="1.9683864397260273"/>
    <n v="89.162092735745958"/>
  </r>
  <r>
    <x v="223"/>
    <n v="35.861984337105071"/>
    <n v="15.692020713670807"/>
    <n v="23.758547143680659"/>
    <n v="4.9132160717252038"/>
    <n v="2.754832343462577"/>
    <n v="1.9683864397260273"/>
    <n v="84.948987049370359"/>
  </r>
  <r>
    <x v="224"/>
    <n v="40.352487798474499"/>
    <n v="17.940193966188456"/>
    <n v="26.514860994766611"/>
    <n v="5.0651679056039729"/>
    <n v="2.7725035586583662"/>
    <n v="1.9683864397260273"/>
    <n v="94.613600663417941"/>
  </r>
  <r>
    <x v="225"/>
    <n v="42.319015501687637"/>
    <n v="18.202212627377708"/>
    <n v="27.906848680377905"/>
    <n v="5.1781693788285583"/>
    <n v="2.7490570553715248"/>
    <n v="1.9683864397260273"/>
    <n v="98.323689683369366"/>
  </r>
  <r>
    <x v="226"/>
    <n v="42.690352946237844"/>
    <n v="18.263421154271846"/>
    <n v="28.342391316996636"/>
    <n v="5.130046792862486"/>
    <n v="2.7823616897334844"/>
    <n v="1.9683864397260273"/>
    <n v="99.176960339828327"/>
  </r>
  <r>
    <x v="227"/>
    <n v="40.571944070430021"/>
    <n v="17.856230274744355"/>
    <n v="26.901385108672333"/>
    <n v="4.9523431798041102"/>
    <n v="2.8030266718214198"/>
    <n v="1.9683864397260273"/>
    <n v="95.053315745198262"/>
  </r>
  <r>
    <x v="228"/>
    <n v="39.877727872875525"/>
    <n v="16.700773139612753"/>
    <n v="26.471141667339726"/>
    <n v="4.8656155737011675"/>
    <n v="2.8707216732051615"/>
    <n v="1.9683864397260273"/>
    <n v="92.75436636646036"/>
  </r>
  <r>
    <x v="229"/>
    <n v="38.393235462632532"/>
    <n v="16.135012443803827"/>
    <n v="25.715915937786594"/>
    <n v="4.8154576780008203"/>
    <n v="2.7753416009339995"/>
    <n v="1.9683864397260273"/>
    <n v="89.80334956288381"/>
  </r>
  <r>
    <x v="230"/>
    <n v="38.132080232878003"/>
    <n v="15.692020713670807"/>
    <n v="25.419260978380883"/>
    <n v="4.8854389742243773"/>
    <n v="2.7831978947544949"/>
    <n v="1.9683864397260273"/>
    <n v="88.880385233634598"/>
  </r>
  <r>
    <x v="231"/>
    <n v="42.051789480707029"/>
    <n v="17.940193966188456"/>
    <n v="27.701371933006506"/>
    <n v="4.9726369881160499"/>
    <n v="2.7859962904575166"/>
    <n v="1.9683864397260273"/>
    <n v="97.420375098201589"/>
  </r>
  <r>
    <x v="232"/>
    <n v="43.034930344318113"/>
    <n v="18.202212627377708"/>
    <n v="28.427525065191695"/>
    <n v="5.0773644330629386"/>
    <n v="2.7858156287528963"/>
    <n v="1.9683864397260273"/>
    <n v="99.496234538429391"/>
  </r>
  <r>
    <x v="233"/>
    <n v="43.381623360977429"/>
    <n v="18.263421154271846"/>
    <n v="28.800358186096432"/>
    <n v="5.0519055798437087"/>
    <n v="2.7746020249754082"/>
    <n v="1.9683864397260273"/>
    <n v="100.24029674589084"/>
  </r>
  <r>
    <x v="234"/>
    <n v="43.091305175053336"/>
    <n v="17.856230274744355"/>
    <n v="28.701573554170039"/>
    <n v="4.9190203456468113"/>
    <n v="2.825635317669446"/>
    <n v="1.9683864397260273"/>
    <n v="99.362151107010035"/>
  </r>
  <r>
    <x v="235"/>
    <n v="42.775708569227831"/>
    <n v="16.700773139612753"/>
    <n v="28.888494337434064"/>
    <n v="4.8551252399560685"/>
    <n v="2.8412824201605309"/>
    <n v="1.9683864397260273"/>
    <n v="98.029770146117272"/>
  </r>
  <r>
    <x v="236"/>
    <n v="40.151059909164573"/>
    <n v="16.135012443803827"/>
    <n v="27.503961500271743"/>
    <n v="4.7912599348894087"/>
    <n v="2.7502353414995122"/>
    <n v="1.9683864397260273"/>
    <n v="93.299915569355107"/>
  </r>
  <r>
    <x v="237"/>
    <n v="37.761478557662002"/>
    <n v="15.692020713670807"/>
    <n v="25.823074308269423"/>
    <n v="4.7782675877440433"/>
    <n v="2.7407472132307422"/>
    <n v="1.9683864397260273"/>
    <n v="88.763974820303048"/>
  </r>
  <r>
    <x v="238"/>
    <n v="41.525208520566693"/>
    <n v="17.940193966188456"/>
    <n v="28.131504988238813"/>
    <n v="4.786249727222188"/>
    <n v="2.7609808158932045"/>
    <n v="1.9683864397260273"/>
    <n v="97.112524457835391"/>
  </r>
  <r>
    <x v="239"/>
    <n v="43.139855250616314"/>
    <n v="18.202212627377708"/>
    <n v="29.204917013896647"/>
    <n v="4.76261427105511"/>
    <n v="2.7344931923732965"/>
    <n v="1.9683864397260273"/>
    <n v="100.01247879504511"/>
  </r>
  <r>
    <x v="240"/>
    <n v="42.918225519370139"/>
    <n v="18.263421154271846"/>
    <n v="28.816906626788125"/>
    <n v="4.8362742453023415"/>
    <n v="2.7806934671486938"/>
    <n v="1.9683864397260273"/>
    <n v="99.583907452607178"/>
  </r>
  <r>
    <x v="241"/>
    <n v="41.716116845166468"/>
    <n v="17.856230274744355"/>
    <n v="28.0026236715415"/>
    <n v="4.8546329828644366"/>
    <n v="2.8105782099766681"/>
    <n v="1.9683864397260273"/>
    <n v="97.208568424019461"/>
  </r>
  <r>
    <x v="242"/>
    <n v="41.573678794675594"/>
    <n v="16.700773139612753"/>
    <n v="27.91433981729957"/>
    <n v="4.902503016925599"/>
    <n v="2.8611039229977471"/>
    <n v="1.9683864397260273"/>
    <n v="95.920785131237295"/>
  </r>
  <r>
    <x v="243"/>
    <n v="38.40810304776079"/>
    <n v="16.135012443803827"/>
    <n v="25.962255770558674"/>
    <n v="5.0002870288463139"/>
    <n v="2.7409051841225081"/>
    <n v="1.9683864397260273"/>
    <n v="90.214949914818149"/>
  </r>
  <r>
    <x v="244"/>
    <n v="36.541675145567581"/>
    <n v="15.692020713670807"/>
    <n v="27.318582304457856"/>
    <n v="5.2771882984574319"/>
    <n v="2.5797343214271282"/>
    <n v="1.9683864397260273"/>
    <n v="89.377587223306833"/>
  </r>
  <r>
    <x v="245"/>
    <n v="39.003488218858607"/>
    <n v="17.940193966188456"/>
    <n v="28.944300720051039"/>
    <n v="5.3338851379945602"/>
    <n v="2.6601343705074081"/>
    <n v="1.9683864397260273"/>
    <n v="95.850388853326109"/>
  </r>
  <r>
    <x v="246"/>
    <n v="40.000714340194008"/>
    <n v="18.202212627377708"/>
    <n v="29.474188617372022"/>
    <n v="5.3365512778310391"/>
    <n v="2.5894737813155468"/>
    <n v="1.9683864397260273"/>
    <n v="97.571527083816349"/>
  </r>
  <r>
    <x v="247"/>
    <n v="40.200974965867374"/>
    <n v="18.263421154271846"/>
    <n v="29.452130848374622"/>
    <n v="5.2596050061885649"/>
    <n v="2.6456363517549324"/>
    <n v="1.9683864397260273"/>
    <n v="97.790154766183363"/>
  </r>
  <r>
    <x v="248"/>
    <n v="40.095725645723491"/>
    <n v="17.856230274744355"/>
    <n v="29.647081941063181"/>
    <n v="5.5116661043420638"/>
    <n v="2.726031979685664"/>
    <n v="1.9683864397260273"/>
    <n v="97.80512238528479"/>
  </r>
  <r>
    <x v="249"/>
    <n v="40.372774632912979"/>
    <n v="16.700773139612753"/>
    <n v="30.073967617015779"/>
    <n v="5.6306324075349687"/>
    <n v="2.7321802860267796"/>
    <n v="1.9683864397260273"/>
    <n v="97.478714522829293"/>
  </r>
  <r>
    <x v="250"/>
    <n v="38.968814534603965"/>
    <n v="16.135012443803827"/>
    <n v="29.221438230167735"/>
    <n v="5.6462205321154055"/>
    <n v="2.640545515430496"/>
    <n v="1.9683864397260273"/>
    <n v="94.580417695847473"/>
  </r>
  <r>
    <x v="251"/>
    <n v="38.441337441347557"/>
    <n v="15.692020713670807"/>
    <n v="29.066438619484209"/>
    <n v="5.8309805902665213"/>
    <n v="2.6612261031355779"/>
    <n v="1.9683864397260273"/>
    <n v="93.660389907630702"/>
  </r>
  <r>
    <x v="252"/>
    <n v="41.323181896042819"/>
    <n v="17.940193966188456"/>
    <n v="30.925973712996004"/>
    <n v="5.8901362983029628"/>
    <n v="2.6666427314592518"/>
    <n v="1.9683864397260273"/>
    <n v="100.71451504471553"/>
  </r>
  <r>
    <x v="253"/>
    <n v="41.268831605809908"/>
    <n v="18.202212627377708"/>
    <n v="30.690638033441566"/>
    <n v="5.774518148454022"/>
    <n v="2.63381354508833"/>
    <n v="1.9683864397260273"/>
    <n v="100.53840039989757"/>
  </r>
  <r>
    <x v="254"/>
    <n v="40.779657792429077"/>
    <n v="18.263421154271846"/>
    <n v="29.982071484892437"/>
    <n v="5.5271205372343903"/>
    <n v="2.6649461324764192"/>
    <n v="1.9683864397260273"/>
    <n v="99.185603541030204"/>
  </r>
  <r>
    <x v="255"/>
    <n v="41.106169494855664"/>
    <n v="17.856230274744355"/>
    <n v="30.428679593596815"/>
    <n v="5.3154590713599088"/>
    <n v="2.7387296474719243"/>
    <n v="1.9683864397260273"/>
    <n v="99.413654521754708"/>
  </r>
  <r>
    <x v="256"/>
    <n v="38.017730077222993"/>
    <n v="16.700773139612753"/>
    <n v="27.73962215857366"/>
    <n v="5.4532264927753547"/>
    <n v="2.7574280322729701"/>
    <n v="1.9683864397260273"/>
    <n v="92.637166340183754"/>
  </r>
  <r>
    <x v="257"/>
    <n v="36.901996644703296"/>
    <n v="16.135012443803827"/>
    <n v="27.572222656885959"/>
    <n v="5.5847103639484015"/>
    <n v="2.64345647282539"/>
    <n v="1.9683864397260273"/>
    <n v="90.805785021892902"/>
  </r>
  <r>
    <x v="258"/>
    <n v="36.36383653170477"/>
    <n v="15.692020713670807"/>
    <n v="27.226804143156617"/>
    <n v="5.4220817716957104"/>
    <n v="2.663473137530346"/>
    <n v="1.9683864397260273"/>
    <n v="89.336602737484284"/>
  </r>
  <r>
    <x v="259"/>
    <n v="39.749614936207237"/>
    <n v="17.940193966188456"/>
    <n v="29.271904474024634"/>
    <n v="5.5408667800659206"/>
    <n v="2.6887385555943051"/>
    <n v="1.9683864397260273"/>
    <n v="97.159705151806591"/>
  </r>
  <r>
    <x v="260"/>
    <n v="38.74485852315626"/>
    <n v="18.202212627377708"/>
    <n v="28.618185457831853"/>
    <n v="5.8201625080423138"/>
    <n v="2.6574763246916082"/>
    <n v="1.9683864397260273"/>
    <n v="96.011281880825791"/>
  </r>
  <r>
    <x v="261"/>
    <n v="38.378415231455286"/>
    <n v="18.263421154271846"/>
    <n v="28.26513540379716"/>
    <n v="6.1018988074185714"/>
    <n v="2.6594343659767081"/>
    <n v="1.9683864397260273"/>
    <n v="95.63669140264561"/>
  </r>
  <r>
    <x v="262"/>
    <n v="38.886744525643124"/>
    <n v="17.856230274744355"/>
    <n v="28.912837466459884"/>
    <n v="6.2156509298970208"/>
    <n v="2.7045602257784829"/>
    <n v="1.9683864397260273"/>
    <n v="96.544409862248898"/>
  </r>
  <r>
    <x v="263"/>
    <n v="38.465186999396913"/>
    <n v="16.700773139612753"/>
    <n v="28.649372201831543"/>
    <n v="6.2035952637905201"/>
    <n v="2.7366426995423714"/>
    <n v="1.9683864397260273"/>
    <n v="94.723956743900132"/>
  </r>
  <r>
    <x v="264"/>
    <n v="35.92116717156248"/>
    <n v="16.135012443803827"/>
    <n v="26.8889316842046"/>
    <n v="5.9593829146766328"/>
    <n v="2.6537242790439493"/>
    <n v="1.9683864397260273"/>
    <n v="89.526604933017524"/>
  </r>
  <r>
    <x v="265"/>
    <n v="35.48044840505213"/>
    <n v="15.692020713670807"/>
    <n v="26.293798671190245"/>
    <n v="5.8422596516399619"/>
    <n v="2.652780037282755"/>
    <n v="1.9683864397260273"/>
    <n v="87.929693918561938"/>
  </r>
  <r>
    <x v="266"/>
    <n v="39.058772789807918"/>
    <n v="17.940193966188456"/>
    <n v="28.613943670188647"/>
    <n v="5.9730726187003018"/>
    <n v="2.672000704154454"/>
    <n v="1.9683864397260273"/>
    <n v="96.226370188765813"/>
  </r>
  <r>
    <x v="267"/>
    <n v="39.388364135371774"/>
    <n v="18.202212627377708"/>
    <n v="29.040762747101368"/>
    <n v="5.9760559775681363"/>
    <n v="2.6313607619297059"/>
    <n v="1.9683864397260273"/>
    <n v="97.207142689074715"/>
  </r>
  <r>
    <x v="268"/>
    <n v="39.161573133423722"/>
    <n v="18.263421154271846"/>
    <n v="28.872596423701481"/>
    <n v="5.9316719697334843"/>
    <n v="2.6691404957791525"/>
    <n v="1.9683864397260273"/>
    <n v="96.866789616635714"/>
  </r>
  <r>
    <x v="269"/>
    <n v="38.321804054855903"/>
    <n v="17.856230274744355"/>
    <n v="28.200163343107448"/>
    <n v="5.7688587765663071"/>
    <n v="2.7124204301729891"/>
    <n v="1.9683864397260273"/>
    <n v="94.827863319173019"/>
  </r>
  <r>
    <x v="270"/>
    <n v="37.56479718045432"/>
    <n v="16.700773139612753"/>
    <n v="27.833073237518477"/>
    <n v="5.7890819000698208"/>
    <n v="2.7331692333208819"/>
    <n v="1.9683864397260273"/>
    <n v="92.589281130702275"/>
  </r>
  <r>
    <x v="271"/>
    <n v="34.920897738596608"/>
    <n v="16.135012443803827"/>
    <n v="25.923590131380429"/>
    <n v="5.8219619453561009"/>
    <n v="2.6357842008175876"/>
    <n v="1.9683864397260273"/>
    <n v="87.405632899680583"/>
  </r>
  <r>
    <x v="272"/>
    <n v="33.947128950496314"/>
    <n v="15.692020713670807"/>
    <n v="25.387669779867284"/>
    <n v="5.9023603265468338"/>
    <n v="2.6393582306169701"/>
    <n v="1.9683864397260273"/>
    <n v="85.536924440924238"/>
  </r>
  <r>
    <x v="273"/>
    <n v="34.811547166204825"/>
    <n v="17.940193966188456"/>
    <n v="25.324108626105541"/>
    <n v="5.9791200836568148"/>
    <n v="2.6550391642001521"/>
    <n v="1.9683864397260273"/>
    <n v="88.678395446081808"/>
  </r>
  <r>
    <x v="274"/>
    <n v="34.60241094373032"/>
    <n v="18.202212627377708"/>
    <n v="25.140702615575506"/>
    <n v="5.8946815623592519"/>
    <n v="2.5734065622159479"/>
    <n v="1.9683864397260273"/>
    <n v="88.381800750984766"/>
  </r>
  <r>
    <x v="275"/>
    <n v="35.84074857322527"/>
    <n v="18.263421154271846"/>
    <n v="26.060670466561145"/>
    <n v="6.2478346561346578"/>
    <n v="2.6226513970079335"/>
    <n v="1.9683864397260273"/>
    <n v="91.003712686926875"/>
  </r>
  <r>
    <x v="276"/>
    <n v="36.234058841579241"/>
    <n v="17.856230274744355"/>
    <n v="26.7145477343966"/>
    <n v="6.7582258785018725"/>
    <n v="2.6830823854857901"/>
    <n v="1.9683864397260273"/>
    <n v="92.21453155443389"/>
  </r>
  <r>
    <x v="277"/>
    <n v="36.833728234960375"/>
    <n v="16.700773139612753"/>
    <n v="27.57807776086231"/>
    <n v="7.0105115091631935"/>
    <n v="2.7063616719622567"/>
    <n v="1.9683864397260273"/>
    <n v="92.797838756286922"/>
  </r>
  <r>
    <x v="278"/>
    <n v="35.120014527618061"/>
    <n v="16.135012443803827"/>
    <n v="27.08711146272006"/>
    <n v="7.1865837424853929"/>
    <n v="2.6082754612211319"/>
    <n v="1.9683864397260273"/>
    <n v="90.105384077574499"/>
  </r>
  <r>
    <x v="279"/>
    <n v="34.69963525548394"/>
    <n v="15.692020713670807"/>
    <n v="26.890142913010916"/>
    <n v="7.2268826675912976"/>
    <n v="2.6125447632266541"/>
    <n v="1.9683864397260273"/>
    <n v="89.089612752709641"/>
  </r>
  <r>
    <x v="280"/>
    <n v="37.412511192233268"/>
    <n v="17.940193966188456"/>
    <n v="28.18446182877069"/>
    <n v="7.090925287183012"/>
    <n v="2.6277348109129561"/>
    <n v="1.9683864397260273"/>
    <n v="95.22421352501442"/>
  </r>
  <r>
    <x v="281"/>
    <n v="36.405408787371357"/>
    <n v="18.202212627377708"/>
    <n v="27.754207541353292"/>
    <n v="6.9700121127684209"/>
    <n v="2.5747279328997106"/>
    <n v="1.9683864397260273"/>
    <n v="93.87495544149651"/>
  </r>
  <r>
    <x v="282"/>
    <n v="35.551028907845826"/>
    <n v="18.263421154271846"/>
    <n v="27.355751041460998"/>
    <n v="6.9098598544225958"/>
    <n v="2.5792572471950783"/>
    <n v="1.9683864397260273"/>
    <n v="92.627704644922375"/>
  </r>
  <r>
    <x v="283"/>
    <n v="36.322145957942212"/>
    <n v="17.856230274744355"/>
    <n v="28.065209086567556"/>
    <n v="6.8108408747388989"/>
    <n v="2.641283168929295"/>
    <n v="1.9683864397260273"/>
    <n v="93.664095802648347"/>
  </r>
  <r>
    <x v="284"/>
    <n v="36.517980167390917"/>
    <n v="16.700773139612753"/>
    <n v="28.524701985821121"/>
    <n v="6.7020397489871923"/>
    <n v="2.6918287080808057"/>
    <n v="1.9683864397260273"/>
    <n v="93.105710189618819"/>
  </r>
  <r>
    <x v="285"/>
    <n v="34.371622658354759"/>
    <n v="16.135012443803827"/>
    <n v="27.110367773068518"/>
    <n v="6.8440765673210358"/>
    <n v="2.5268599397711671"/>
    <n v="1.9683864397260273"/>
    <n v="88.956325822045343"/>
  </r>
  <r>
    <x v="286"/>
    <n v="33.499996410134585"/>
    <n v="15.692020713670807"/>
    <n v="26.363644499860872"/>
    <n v="6.8455808002340035"/>
    <n v="2.5699518732157651"/>
    <n v="1.9683864397260273"/>
    <n v="86.939580736842075"/>
  </r>
  <r>
    <x v="287"/>
    <n v="36.333088831596385"/>
    <n v="17.940193966188456"/>
    <n v="27.613308187902913"/>
    <n v="7.2091678044689189"/>
    <n v="2.640473726549184"/>
    <n v="1.9683864397260273"/>
    <n v="93.704618956431901"/>
  </r>
  <r>
    <x v="288"/>
    <n v="37.32652049734866"/>
    <n v="18.202212627377708"/>
    <n v="28.598752048653971"/>
    <n v="7.4125731726149713"/>
    <n v="2.593861221948186"/>
    <n v="1.9683864397260273"/>
    <n v="96.102306007669526"/>
  </r>
  <r>
    <x v="289"/>
    <n v="38.119071331579505"/>
    <n v="18.263421154271846"/>
    <n v="29.380229942504506"/>
    <n v="7.5313518702466453"/>
    <n v="2.6006050289865446"/>
    <n v="1.9683864397260273"/>
    <n v="97.863065767315092"/>
  </r>
  <r>
    <x v="290"/>
    <n v="38.005676890928783"/>
    <n v="17.856230274744355"/>
    <n v="29.170132993444913"/>
    <n v="7.4510279383695988"/>
    <n v="2.6556451874251383"/>
    <n v="1.9683864397260273"/>
    <n v="97.107099724638829"/>
  </r>
  <r>
    <x v="291"/>
    <n v="36.68152199719129"/>
    <n v="16.700773139612753"/>
    <n v="28.271364124271848"/>
    <n v="7.3648501352115439"/>
    <n v="2.71207109729243"/>
    <n v="1.9683864397260273"/>
    <n v="93.698966933305883"/>
  </r>
  <r>
    <x v="292"/>
    <n v="35.061878377283662"/>
    <n v="16.135012443803827"/>
    <n v="27.084329243080958"/>
    <n v="7.2737412001918393"/>
    <n v="2.6165188565239239"/>
    <n v="1.9683864397260273"/>
    <n v="90.139866560610244"/>
  </r>
  <r>
    <x v="293"/>
    <n v="33.81142197063393"/>
    <n v="15.692020713670807"/>
    <n v="26.110021796723178"/>
    <n v="7.2879392292036922"/>
    <n v="2.5939939378683725"/>
    <n v="1.9683864397260273"/>
    <n v="87.463784087826014"/>
  </r>
  <r>
    <x v="294"/>
    <n v="37.304354890861738"/>
    <n v="17.940193966188456"/>
    <n v="28.464768840043828"/>
    <n v="7.3206247510595768"/>
    <n v="2.6165158948116227"/>
    <n v="1.9683864397260273"/>
    <n v="95.614844782691264"/>
  </r>
  <r>
    <x v="295"/>
    <n v="37.328170022805942"/>
    <n v="18.202212627377708"/>
    <n v="28.574788582211291"/>
    <n v="7.6250563048176918"/>
    <n v="2.5914629718078528"/>
    <n v="1.9683864397260273"/>
    <n v="96.290076948746531"/>
  </r>
  <r>
    <x v="296"/>
    <n v="37.354028036139425"/>
    <n v="18.263421154271846"/>
    <n v="28.618300536368423"/>
    <n v="7.5428423846513644"/>
    <n v="2.6136888842154233"/>
    <n v="1.9683864397260273"/>
    <n v="96.360667435372505"/>
  </r>
  <r>
    <x v="297"/>
    <n v="36.861057851203626"/>
    <n v="17.856230274744355"/>
    <n v="28.129988456650601"/>
    <n v="7.7092515083285544"/>
    <n v="2.6669851965664622"/>
    <n v="1.9683864397260273"/>
    <n v="95.191899727219621"/>
  </r>
  <r>
    <x v="298"/>
    <n v="36.222292196383194"/>
    <n v="16.700773139612753"/>
    <n v="27.864255132250992"/>
    <n v="8.284291164716139"/>
    <n v="2.7023358790053571"/>
    <n v="1.9683864397260273"/>
    <n v="93.742333951694462"/>
  </r>
  <r>
    <x v="299"/>
    <n v="33.082948576677801"/>
    <n v="16.135012443803827"/>
    <n v="25.941489580304783"/>
    <n v="8.279826352667266"/>
    <n v="2.6071969980322924"/>
    <n v="1.9683864397260273"/>
    <n v="88.014860391212011"/>
  </r>
  <r>
    <x v="300"/>
    <n v="31.734870273061475"/>
    <n v="15.692020713670807"/>
    <n v="24.87416985577714"/>
    <n v="8.3233152237459347"/>
    <n v="2.5254603661907939"/>
    <n v="1.9683864397260273"/>
    <n v="85.118222872172197"/>
  </r>
  <r>
    <x v="301"/>
    <n v="35.768964962564297"/>
    <n v="17.940193966188456"/>
    <n v="27.010357853871952"/>
    <n v="8.9290025186374589"/>
    <n v="2.528382059312555"/>
    <n v="1.9683864397260273"/>
    <n v="94.14528780030075"/>
  </r>
  <r>
    <x v="302"/>
    <n v="37.171803828173815"/>
    <n v="18.202212627377708"/>
    <n v="27.931142095492639"/>
    <n v="9.1733091669252893"/>
    <n v="2.4654869613206301"/>
    <n v="1.9683864397260273"/>
    <n v="96.912341119016133"/>
  </r>
  <r>
    <x v="303"/>
    <n v="36.593217465901709"/>
    <n v="18.263421154271846"/>
    <n v="27.535744217922364"/>
    <n v="9.2525294845504309"/>
    <n v="2.4714546514163791"/>
    <n v="1.9683864397260273"/>
    <n v="96.084753413788775"/>
  </r>
  <r>
    <x v="304"/>
    <n v="37.366767119706047"/>
    <n v="17.856230274744355"/>
    <n v="28.266028276124779"/>
    <n v="9.4811670444776563"/>
    <n v="2.492999034494515"/>
    <n v="1.9683864397260273"/>
    <n v="97.431578189273395"/>
  </r>
  <r>
    <x v="305"/>
    <n v="35.38347633537159"/>
    <n v="19.83490452188115"/>
    <n v="26.338699843891796"/>
    <n v="9.8274490653468316"/>
    <n v="2.5242275778416521"/>
    <n v="1.9683864397260273"/>
    <n v="95.877143784059058"/>
  </r>
  <r>
    <x v="306"/>
    <n v="34.434853764889944"/>
    <n v="18.337917282630627"/>
    <n v="26.093943432277531"/>
    <n v="9.5337426381592323"/>
    <n v="2.4759733291687676"/>
    <n v="1.9683864397260273"/>
    <n v="92.844816886852129"/>
  </r>
  <r>
    <x v="307"/>
    <n v="33.764098088234171"/>
    <n v="16.155194387873848"/>
    <n v="25.280790900773109"/>
    <n v="9.7072301282839835"/>
    <n v="2.4621395938862864"/>
    <n v="1.9683864397260273"/>
    <n v="89.33783953877743"/>
  </r>
  <r>
    <x v="308"/>
    <n v="36.199624764263206"/>
    <n v="19.603069346457076"/>
    <n v="26.654098411474312"/>
    <n v="9.7932832381821768"/>
    <n v="2.5397434078174506"/>
    <n v="1.9683864397260273"/>
    <n v="96.75820560792026"/>
  </r>
  <r>
    <x v="309"/>
    <n v="38.175480937088636"/>
    <n v="20.571457637857165"/>
    <n v="27.901722909309385"/>
    <n v="9.7960551415747226"/>
    <n v="2.4557125609615404"/>
    <n v="1.9683864397260273"/>
    <n v="100.86881562651749"/>
  </r>
  <r>
    <x v="310"/>
    <n v="39.078670666658454"/>
    <n v="20.671357009379754"/>
    <n v="28.651598441656901"/>
    <n v="10.146540344664803"/>
    <n v="2.4597173426521914"/>
    <n v="1.9683864397260273"/>
    <n v="102.97627024473815"/>
  </r>
  <r>
    <x v="311"/>
    <n v="38.976879203298061"/>
    <n v="20.830084592965516"/>
    <n v="28.607395479370204"/>
    <n v="10.580865394106317"/>
    <n v="2.5078617362069169"/>
    <n v="1.9683864397260273"/>
    <n v="103.47147284567305"/>
  </r>
  <r>
    <x v="312"/>
    <n v="39.780940014437363"/>
    <n v="20.42002245828003"/>
    <n v="29.107641322136345"/>
    <n v="11.274063445570778"/>
    <n v="2.5736670556582579"/>
    <n v="1.9683864397260273"/>
    <n v="105.12472073580881"/>
  </r>
  <r>
    <x v="313"/>
    <n v="37.26408149044228"/>
    <n v="18.541205861750548"/>
    <n v="27.594340935370855"/>
    <n v="11.232518241501651"/>
    <n v="2.4582797140146351"/>
    <n v="1.9683864397260273"/>
    <n v="99.058812682806007"/>
  </r>
  <r>
    <x v="314"/>
    <n v="35.404499506869143"/>
    <n v="16.314034847221478"/>
    <n v="26.370021838838209"/>
    <n v="11.007096183486212"/>
    <n v="2.4605068194023758"/>
    <n v="1.9683864397260273"/>
    <n v="93.524545635543461"/>
  </r>
  <r>
    <x v="315"/>
    <n v="37.574268859006679"/>
    <n v="19.369671830480193"/>
    <n v="27.722942448734642"/>
    <n v="10.984362332381764"/>
    <n v="2.4834223072671415"/>
    <n v="1.9683864397260273"/>
    <n v="100.10305421759647"/>
  </r>
  <r>
    <x v="316"/>
    <n v="39.673104087374327"/>
    <n v="20.751757225838819"/>
    <n v="28.932272860209409"/>
    <n v="11.44297838951457"/>
    <n v="2.4196569531530621"/>
    <n v="1.9683864397260273"/>
    <n v="105.18815595581621"/>
  </r>
  <r>
    <x v="317"/>
    <n v="40.859157214165393"/>
    <n v="20.633230528787369"/>
    <n v="29.427738642609505"/>
    <n v="12.35406134388475"/>
    <n v="2.4549040024798501"/>
    <n v="1.9683864397260273"/>
    <n v="107.6974781716529"/>
  </r>
  <r>
    <x v="318"/>
    <n v="41.140213226109516"/>
    <n v="20.776926001566078"/>
    <n v="29.822362279111246"/>
    <n v="12.311642583428398"/>
    <n v="2.5173722019829876"/>
    <n v="1.9683864397260273"/>
    <n v="108.53690273192426"/>
  </r>
  <r>
    <x v="319"/>
    <n v="40.834945544192777"/>
    <n v="20.36203616493788"/>
    <n v="30.084504481498261"/>
    <n v="12.000688260729572"/>
    <n v="2.6023273504638711"/>
    <n v="1.9683864397260273"/>
    <n v="107.85288824154838"/>
  </r>
  <r>
    <x v="320"/>
    <n v="38.516675033240148"/>
    <n v="18.757652508378008"/>
    <n v="28.682035685155348"/>
    <n v="12.043895902152608"/>
    <n v="2.4577704861138776"/>
    <n v="1.9683864397260273"/>
    <n v="102.42641605476602"/>
  </r>
  <r>
    <x v="321"/>
    <n v="37.910216161050613"/>
    <n v="16.30078044493148"/>
    <n v="28.250520061222041"/>
    <n v="12.366448187871102"/>
    <n v="2.451104532931653"/>
    <n v="1.9683864397260273"/>
    <n v="99.247455827732921"/>
  </r>
  <r>
    <x v="322"/>
    <n v="40.878270401960876"/>
    <n v="19.911853355328422"/>
    <n v="29.99470881154507"/>
    <n v="12.744488563282296"/>
    <n v="2.493465444323216"/>
    <n v="1.9683864397260273"/>
    <n v="107.9911730161659"/>
  </r>
  <r>
    <x v="323"/>
    <n v="41.148051837291156"/>
    <n v="20.693217703843136"/>
    <n v="30.337551799179778"/>
    <n v="12.896401337380231"/>
    <n v="2.4424261643269811"/>
    <n v="1.9683864397260273"/>
    <n v="109.48603528174731"/>
  </r>
  <r>
    <x v="324"/>
    <n v="42.201060980204701"/>
    <n v="20.677343733473595"/>
    <n v="31.409304011687418"/>
    <n v="12.96932856135129"/>
    <n v="2.468543935317693"/>
    <n v="1.9683864397260273"/>
    <n v="111.69396766176074"/>
  </r>
  <r>
    <x v="325"/>
    <n v="41.867909222012344"/>
    <n v="20.801032886100234"/>
    <n v="31.049348251907908"/>
    <n v="12.867732901688321"/>
    <n v="2.5289904163992341"/>
    <n v="1.9683864397260273"/>
    <n v="111.08340011783409"/>
  </r>
  <r>
    <x v="326"/>
    <n v="41.114147347609517"/>
    <n v="20.411041603694251"/>
    <n v="30.324273705782367"/>
    <n v="12.372776933747197"/>
    <n v="2.606712443251292"/>
    <n v="1.9683864397260273"/>
    <n v="108.79733847381067"/>
  </r>
  <r>
    <x v="327"/>
    <n v="38.284506796602138"/>
    <n v="18.64274671811728"/>
    <n v="29.025036089458517"/>
    <n v="12.299170806472535"/>
    <n v="2.5121421120281648"/>
    <n v="1.9683864397260273"/>
    <n v="102.73198896240466"/>
  </r>
  <r>
    <x v="328"/>
    <n v="37.416870955922164"/>
    <n v="16.272847589091246"/>
    <n v="28.024541181022755"/>
    <n v="12.994925797649417"/>
    <n v="2.4936446725526791"/>
    <n v="1.9683864397260273"/>
    <n v="99.171216635964285"/>
  </r>
  <r>
    <x v="329"/>
    <n v="41.310014886309972"/>
    <n v="19.655069024162731"/>
    <n v="30.693769686611184"/>
    <n v="13.370000186736849"/>
    <n v="2.471084380993859"/>
    <n v="1.9683864397260273"/>
    <n v="109.46832460454063"/>
  </r>
  <r>
    <x v="330"/>
    <n v="41.978847367573941"/>
    <n v="20.575229554262993"/>
    <n v="31.387752721378583"/>
    <n v="12.815996138137859"/>
    <n v="2.425714679455838"/>
    <n v="1.9683864397260273"/>
    <n v="111.15192690053526"/>
  </r>
  <r>
    <x v="331"/>
    <n v="41.512132845084793"/>
    <n v="20.748660450318201"/>
    <n v="31.232390852146096"/>
    <n v="12.73444741261868"/>
    <n v="2.5024792104578077"/>
    <n v="1.9683864397260273"/>
    <n v="110.6984972103516"/>
  </r>
  <r>
    <x v="332"/>
    <n v="40.850387966760614"/>
    <n v="17.76378206357726"/>
    <n v="30.930979204077836"/>
    <n v="13.13404975053218"/>
    <n v="2.3878952559532847"/>
    <n v="1.9683864397260273"/>
    <n v="107.0354806806272"/>
  </r>
  <r>
    <x v="333"/>
    <n v="42.11219195570574"/>
    <n v="18.383817542886142"/>
    <n v="31.917398847611665"/>
    <n v="13.37403620169756"/>
    <n v="2.286977315661253"/>
    <n v="1.9683864397260273"/>
    <n v="110.04280830328838"/>
  </r>
  <r>
    <x v="334"/>
    <n v="40.294989084357248"/>
    <n v="17.741662017993924"/>
    <n v="30.67184368429794"/>
    <n v="13.571224067260623"/>
    <n v="2.4372300176291479"/>
    <n v="1.9683864397260273"/>
    <n v="106.68533531126492"/>
  </r>
  <r>
    <x v="335"/>
    <n v="39.07703555223393"/>
    <n v="16.594984320544164"/>
    <n v="26.153811237657436"/>
    <n v="13.86348450695154"/>
    <n v="2.6139654312520149"/>
    <n v="1.9683864397260273"/>
    <n v="100.27166748836511"/>
  </r>
  <r>
    <x v="336"/>
    <n v="42.536142500088133"/>
    <n v="19.93235318603428"/>
    <n v="28.033513318512426"/>
    <n v="14.533036984626836"/>
    <n v="2.593820021067482"/>
    <n v="1.9683864397260273"/>
    <n v="109.59725245005518"/>
  </r>
  <r>
    <x v="337"/>
    <n v="43.045141448495585"/>
    <n v="20.478078837259279"/>
    <n v="28.469545496799931"/>
    <n v="14.810500887812385"/>
    <n v="2.4816809098589609"/>
    <n v="1.9683864397260273"/>
    <n v="111.25333401995216"/>
  </r>
  <r>
    <x v="338"/>
    <n v="43.423383280337951"/>
    <n v="20.792285078027913"/>
    <n v="28.733456744973108"/>
    <n v="14.892449646732786"/>
    <n v="2.5193873986272841"/>
    <n v="1.9683864397260273"/>
    <n v="112.32934858842508"/>
  </r>
  <r>
    <x v="339"/>
    <n v="43.162324857887683"/>
    <n v="20.74996597987165"/>
    <n v="28.665350062673795"/>
    <n v="15.141256893272487"/>
    <n v="2.5576086177035808"/>
    <n v="1.9683864397260273"/>
    <n v="112.24489285113522"/>
  </r>
  <r>
    <x v="340"/>
    <n v="42.403730324710672"/>
    <n v="20.278912290915802"/>
    <n v="28.172457922548411"/>
    <n v="14.949872300489396"/>
    <n v="2.611772252783517"/>
    <n v="1.9683864397260273"/>
    <n v="110.38513153117384"/>
  </r>
  <r>
    <x v="341"/>
    <n v="40.159275561741246"/>
    <n v="19.005900947287262"/>
    <n v="26.846504961291682"/>
    <n v="14.593977912030844"/>
    <n v="2.4716443005151207"/>
    <n v="1.9683864397260273"/>
    <n v="105.04569012259219"/>
  </r>
  <r>
    <x v="342"/>
    <n v="37.713059905436964"/>
    <n v="16.468959653353469"/>
    <n v="25.319862269136717"/>
    <n v="14.156911742205068"/>
    <n v="2.4741377501841102"/>
    <n v="1.9683864397260273"/>
    <n v="98.101317760042363"/>
  </r>
  <r>
    <x v="343"/>
    <n v="40.946058831198769"/>
    <n v="19.983196431008203"/>
    <n v="27.29920255346633"/>
    <n v="13.726149769418278"/>
    <n v="2.5153715978778468"/>
    <n v="1.9683864397260273"/>
    <n v="106.43836562269544"/>
  </r>
  <r>
    <x v="344"/>
    <n v="42.490722867790865"/>
    <n v="20.65892083034322"/>
    <n v="28.153278176115915"/>
    <n v="14.200989874461548"/>
    <n v="2.4523837855580348"/>
    <n v="1.9683864397260273"/>
    <n v="109.92468197399562"/>
  </r>
  <r>
    <x v="345"/>
    <n v="44.228490821912857"/>
    <n v="20.61889387736537"/>
    <n v="29.153709241361604"/>
    <n v="14.981203444064555"/>
    <n v="2.50671659277329"/>
    <n v="1.9683864397260273"/>
    <n v="113.45740041720371"/>
  </r>
  <r>
    <x v="346"/>
    <n v="44.532728851572209"/>
    <n v="20.695110004952717"/>
    <n v="29.451605878507991"/>
    <n v="15.100509389495041"/>
    <n v="2.5739521026211856"/>
    <n v="1.9683864397260273"/>
    <n v="114.32229266687519"/>
  </r>
  <r>
    <x v="347"/>
    <n v="43.153010437086749"/>
    <n v="20.404981181593826"/>
    <n v="28.543124562002546"/>
    <n v="14.567028183944167"/>
    <n v="2.6330281361884813"/>
    <n v="1.9683864397260273"/>
    <n v="111.26955894054181"/>
  </r>
  <r>
    <x v="348"/>
    <n v="39.448746523226575"/>
    <n v="19.002975545482993"/>
    <n v="26.395238720180259"/>
    <n v="14.085639480980909"/>
    <n v="2.5040274478192073"/>
    <n v="1.9683864397260273"/>
    <n v="103.40501415741598"/>
  </r>
  <r>
    <x v="349"/>
    <n v="39.16455797909105"/>
    <n v="17.061514157005394"/>
    <n v="26.276496606023407"/>
    <n v="14.219361963129002"/>
    <n v="2.5004531298433088"/>
    <n v="1.9683864397260273"/>
    <n v="101.19077027481819"/>
  </r>
  <r>
    <x v="350"/>
    <n v="42.204743232457389"/>
    <n v="20.21394145347039"/>
    <n v="27.916649793009611"/>
    <n v="14.368255808122296"/>
    <n v="2.5418704235819631"/>
    <n v="1.9683864397260273"/>
    <n v="109.2138471503677"/>
  </r>
  <r>
    <x v="351"/>
    <n v="43.765967590541905"/>
    <n v="20.80494102001661"/>
    <n v="28.904798013988017"/>
    <n v="15.02791194655893"/>
    <n v="2.511746060964132"/>
    <n v="1.9683864397260273"/>
    <n v="112.98375107179562"/>
  </r>
  <r>
    <x v="352"/>
    <n v="44.521412038712263"/>
    <n v="20.775181446491107"/>
    <n v="29.571089624776693"/>
    <n v="16.441842307889484"/>
    <n v="2.5851478359947628"/>
    <n v="1.9683864397260273"/>
    <n v="115.86305969359034"/>
  </r>
  <r>
    <x v="353"/>
    <n v="43.943651118328681"/>
    <n v="20.765642109232314"/>
    <n v="29.182439535900372"/>
    <n v="16.896943575785002"/>
    <n v="2.6894091156812472"/>
    <n v="1.9683864397260273"/>
    <n v="115.44647189465364"/>
  </r>
  <r>
    <x v="354"/>
    <n v="42.827885878949743"/>
    <n v="20.355883079583048"/>
    <n v="28.557024144705693"/>
    <n v="16.248139136852188"/>
    <n v="2.7701220418598602"/>
    <n v="1.9683864397260273"/>
    <n v="112.72744072167657"/>
  </r>
  <r>
    <x v="355"/>
    <n v="41.823571386926844"/>
    <n v="18.543957782314827"/>
    <n v="28.031453910060321"/>
    <n v="15.877105887520809"/>
    <n v="2.7478655647071282"/>
    <n v="1.9683864397260273"/>
    <n v="108.99234097125596"/>
  </r>
  <r>
    <x v="356"/>
    <n v="41.162782842910062"/>
    <n v="16.377373614660812"/>
    <n v="27.634585345590864"/>
    <n v="15.560961357907182"/>
    <n v="2.6951033712150121"/>
    <n v="1.9683864397260273"/>
    <n v="105.39919297200997"/>
  </r>
  <r>
    <x v="357"/>
    <n v="41.459444656870687"/>
    <n v="19.571411419161979"/>
    <n v="27.862628918407573"/>
    <n v="15.508680106558101"/>
    <n v="2.636411254204722"/>
    <n v="1.9683864397260273"/>
    <n v="109.00696279492908"/>
  </r>
  <r>
    <x v="358"/>
    <n v="40.524572604628631"/>
    <n v="18.291621806231024"/>
    <n v="27.438108358629471"/>
    <n v="15.648354552491188"/>
    <n v="2.4547600696377212"/>
    <n v="1.9683864397260273"/>
    <n v="106.32580383134406"/>
  </r>
  <r>
    <x v="359"/>
    <n v="40.008980753269235"/>
    <n v="13.139490453241311"/>
    <n v="27.108734610004948"/>
    <n v="15.886457573694383"/>
    <n v="2.1390380763129011"/>
    <n v="1.9683864397260273"/>
    <n v="100.25108790624881"/>
  </r>
  <r>
    <x v="360"/>
    <n v="40.520380925789155"/>
    <n v="16.325826819136498"/>
    <n v="27.205671864504932"/>
    <n v="16.871350510220942"/>
    <n v="2.5236267693032755"/>
    <n v="1.9683864397260273"/>
    <n v="105.41524332868083"/>
  </r>
  <r>
    <x v="361"/>
    <n v="41.291503695411812"/>
    <n v="18.031225105594071"/>
    <n v="27.86933638527514"/>
    <n v="17.574638039242434"/>
    <n v="2.7163124885900669"/>
    <n v="1.9683864397260273"/>
    <n v="109.45140215383954"/>
  </r>
  <r>
    <x v="362"/>
    <n v="40.012902842235448"/>
    <n v="16.696853852001524"/>
    <n v="27.154126140784939"/>
    <n v="17.944066242562524"/>
    <n v="2.6759891827357611"/>
    <n v="1.9683864397260273"/>
    <n v="106.45232470004623"/>
  </r>
  <r>
    <x v="363"/>
    <n v="38.614975721992359"/>
    <n v="14.820456195928115"/>
    <n v="26.270591256723346"/>
    <n v="17.883846539179814"/>
    <n v="2.636976993523529"/>
    <n v="1.9683864397260273"/>
    <n v="102.1952331470732"/>
  </r>
  <r>
    <x v="364"/>
    <n v="39.357525021042903"/>
    <n v="18.078989947477147"/>
    <n v="26.535727282162441"/>
    <n v="18.299471694672505"/>
    <n v="2.572588006084378"/>
    <n v="1.9683864397260273"/>
    <n v="106.81268839116539"/>
  </r>
  <r>
    <x v="365"/>
    <n v="40.583814807743209"/>
    <n v="17.93129296146261"/>
    <n v="27.562235644092155"/>
    <n v="18.227212258808905"/>
    <n v="2.4368295785694358"/>
    <n v="1.9683864397260273"/>
    <n v="108.70977169040233"/>
  </r>
</pivotCacheRecords>
</file>

<file path=xl/pivotCache/pivotCacheRecords2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9">
  <r>
    <x v="0"/>
    <n v="38.354561193268587"/>
    <n v="13.856394533925686"/>
    <n v="22.668248861004358"/>
    <n v="17.253177853359976"/>
    <n v="2.299654302526362"/>
    <n v="1.6823468124655647"/>
    <n v="96.114383556550536"/>
  </r>
  <r>
    <x v="1"/>
    <n v="41.639805510842642"/>
    <n v="17.256187542374899"/>
    <n v="24.524325614128131"/>
    <n v="16.028897705805004"/>
    <n v="2.5971348486833081"/>
    <n v="1.6823468124655647"/>
    <n v="103.72869803429955"/>
  </r>
  <r>
    <x v="2"/>
    <n v="41.934509722725018"/>
    <n v="18.333030326584971"/>
    <n v="24.666454848855963"/>
    <n v="15.469212900848223"/>
    <n v="2.6889502170623092"/>
    <n v="1.6823468124655647"/>
    <n v="104.77450482854205"/>
  </r>
  <r>
    <x v="3"/>
    <n v="41.163148437293373"/>
    <n v="16.69168552177743"/>
    <n v="24.213332735909425"/>
    <n v="15.775118096536238"/>
    <n v="2.6882533539313611"/>
    <n v="1.6823468124655647"/>
    <n v="102.21388495791338"/>
  </r>
  <r>
    <x v="4"/>
    <n v="40.510423099669275"/>
    <n v="14.155259354606805"/>
    <n v="23.83418930722766"/>
    <n v="16.630294346893891"/>
    <n v="2.7030561298467024"/>
    <n v="1.6823468124655647"/>
    <n v="99.5155690507099"/>
  </r>
  <r>
    <x v="5"/>
    <n v="41.689235994027172"/>
    <n v="18.120144572848865"/>
    <n v="24.316139123061422"/>
    <n v="16.80140525606059"/>
    <n v="2.6225727951255386"/>
    <n v="1.6823468124655647"/>
    <n v="105.23184455358916"/>
  </r>
  <r>
    <x v="6"/>
    <n v="42.72610654223196"/>
    <n v="19.504968103639627"/>
    <n v="24.779819756936572"/>
    <n v="16.701446577781255"/>
    <n v="2.5118321805204609"/>
    <n v="1.6823468124655647"/>
    <n v="107.90651997357544"/>
  </r>
  <r>
    <x v="7"/>
    <n v="42.526781517622723"/>
    <n v="19.789033771288832"/>
    <n v="24.767500989837529"/>
    <n v="16.711324351970386"/>
    <n v="2.2704372483862336"/>
    <n v="1.6823468124655647"/>
    <n v="107.74742469157127"/>
  </r>
  <r>
    <x v="8"/>
    <n v="43.478838664359344"/>
    <n v="19.892564048634295"/>
    <n v="25.356430638077075"/>
    <n v="16.91128731980665"/>
    <n v="2.471521139790128"/>
    <n v="1.6823468124655647"/>
    <n v="109.79298862313306"/>
  </r>
  <r>
    <x v="9"/>
    <n v="43.221295960395146"/>
    <n v="19.864280688194501"/>
    <n v="25.145289986361856"/>
    <n v="17.141541111578988"/>
    <n v="2.6168593895098948"/>
    <n v="1.6823468124655647"/>
    <n v="109.67161394850596"/>
  </r>
  <r>
    <x v="10"/>
    <n v="41.62108809380473"/>
    <n v="18.229570769598652"/>
    <n v="24.268006132264084"/>
    <n v="17.477360067319822"/>
    <n v="2.4982071208584484"/>
    <n v="1.6823468124655647"/>
    <n v="105.77657899631131"/>
  </r>
  <r>
    <x v="11"/>
    <n v="39.853830167250145"/>
    <n v="15.484720365320717"/>
    <n v="23.27064992488484"/>
    <n v="18.12296625836694"/>
    <n v="2.5108928129674548"/>
    <n v="1.6823468124655647"/>
    <n v="100.92540634125567"/>
  </r>
  <r>
    <x v="12"/>
    <n v="41.569825417503267"/>
    <n v="19.307687591289628"/>
    <n v="24.158522700873185"/>
    <n v="17.897162414512085"/>
    <n v="2.531613894300476"/>
    <n v="1.6823468124655647"/>
    <n v="107.14715883094421"/>
  </r>
  <r>
    <x v="13"/>
    <n v="41.853190774625467"/>
    <n v="20.03468036750948"/>
    <n v="24.213995586789785"/>
    <n v="17.392679849880771"/>
    <n v="2.4445728774366491"/>
    <n v="1.6823468124655647"/>
    <n v="107.62146626870774"/>
  </r>
  <r>
    <x v="14"/>
    <n v="41.711576867904007"/>
    <n v="20.177038489597248"/>
    <n v="24.160420477662129"/>
    <n v="16.921984421225726"/>
    <n v="2.481080515886533"/>
    <n v="1.6823468124655647"/>
    <n v="107.13444758474121"/>
  </r>
  <r>
    <x v="15"/>
    <n v="42.733543772014457"/>
    <n v="20.192538293177744"/>
    <n v="24.675419155639617"/>
    <n v="16.699310888686799"/>
    <n v="2.5516339942234119"/>
    <n v="1.6823468124655647"/>
    <n v="108.53479291620759"/>
  </r>
  <r>
    <x v="16"/>
    <n v="42.357166519495138"/>
    <n v="19.891241528249854"/>
    <n v="24.401857056994242"/>
    <n v="17.231991086756938"/>
    <n v="2.6298604181120369"/>
    <n v="1.6823468124655647"/>
    <n v="108.19446342207377"/>
  </r>
  <r>
    <x v="17"/>
    <n v="40.488801083572739"/>
    <n v="18.375617231838991"/>
    <n v="23.424667851119622"/>
    <n v="17.119624911941809"/>
    <n v="2.4987313961184547"/>
    <n v="1.6823468124655647"/>
    <n v="103.58978928705719"/>
  </r>
  <r>
    <x v="18"/>
    <n v="39.417074030460363"/>
    <n v="15.610053743808734"/>
    <n v="22.733759260699163"/>
    <n v="17.590882455679676"/>
    <n v="2.4707076891355779"/>
    <n v="1.6823468124655647"/>
    <n v="99.504823992249086"/>
  </r>
  <r>
    <x v="19"/>
    <n v="41.695340743155185"/>
    <n v="17.966348711666022"/>
    <n v="23.702558413511682"/>
    <n v="18.135857274057386"/>
    <n v="2.5535285332524769"/>
    <n v="1.6823468124655647"/>
    <n v="105.73598048810831"/>
  </r>
  <r>
    <x v="20"/>
    <n v="41.762230704803635"/>
    <n v="19.62215260762483"/>
    <n v="23.728014814114417"/>
    <n v="18.026682926053493"/>
    <n v="2.4985182713203948"/>
    <n v="1.6823468124655647"/>
    <n v="107.31994613638234"/>
  </r>
  <r>
    <x v="21"/>
    <n v="41.522978107465299"/>
    <n v="19.741380602275392"/>
    <n v="23.579837218740057"/>
    <n v="17.391145781388154"/>
    <n v="2.47388283003552"/>
    <n v="1.6823468124655647"/>
    <n v="106.39157135236998"/>
  </r>
  <r>
    <x v="22"/>
    <n v="40.998226356996803"/>
    <n v="19.243512670621708"/>
    <n v="23.236122829460399"/>
    <n v="16.859131626862286"/>
    <n v="2.5426643527563595"/>
    <n v="1.6823468124655647"/>
    <n v="104.56200464916313"/>
  </r>
  <r>
    <x v="23"/>
    <n v="40.272759461521517"/>
    <n v="18.03528205221011"/>
    <n v="22.918793734243131"/>
    <n v="17.317154878420919"/>
    <n v="2.584805505602056"/>
    <n v="1.6823468124655647"/>
    <n v="102.8111424444633"/>
  </r>
  <r>
    <x v="24"/>
    <n v="38.073691886999605"/>
    <n v="15.9308019413312"/>
    <n v="21.701374919808028"/>
    <n v="17.573278034554551"/>
    <n v="2.4447790439732486"/>
    <n v="1.6823468124655647"/>
    <n v="97.406272639132197"/>
  </r>
  <r>
    <x v="25"/>
    <n v="36.660160932388628"/>
    <n v="13.535646256292674"/>
    <n v="20.937939857997243"/>
    <n v="17.432555042688474"/>
    <n v="2.4502810186972654"/>
    <n v="1.6823468124655647"/>
    <n v="92.698929920529849"/>
  </r>
  <r>
    <x v="26"/>
    <n v="36.94075193715544"/>
    <n v="17.30395797227834"/>
    <n v="20.934951051444543"/>
    <n v="17.131811551092966"/>
    <n v="2.4847036370669038"/>
    <n v="1.6823468124655647"/>
    <n v="96.478522961503757"/>
  </r>
  <r>
    <x v="27"/>
    <n v="37.421203656076045"/>
    <n v="18.191297068002623"/>
    <n v="21.2190557713479"/>
    <n v="16.62059717306958"/>
    <n v="2.374220154873544"/>
    <n v="1.6823468124655647"/>
    <n v="97.50872063583526"/>
  </r>
  <r>
    <x v="28"/>
    <n v="37.341932121713214"/>
    <n v="18.196355806300424"/>
    <n v="21.120112052856136"/>
    <n v="16.335989628653021"/>
    <n v="2.3701331576847613"/>
    <n v="1.6823468124655647"/>
    <n v="97.046869579673128"/>
  </r>
  <r>
    <x v="29"/>
    <n v="37.565085455362166"/>
    <n v="18.148144399875491"/>
    <n v="21.232853622717187"/>
    <n v="16.275659844853926"/>
    <n v="2.4336072411577132"/>
    <n v="1.6823468124655647"/>
    <n v="97.337697376432061"/>
  </r>
  <r>
    <x v="30"/>
    <n v="36.574063292684748"/>
    <n v="17.701256683747062"/>
    <n v="20.673709837470298"/>
    <n v="15.757889851761524"/>
    <n v="2.4848899600264245"/>
    <n v="1.6823468124655647"/>
    <n v="94.874156438155623"/>
  </r>
  <r>
    <x v="31"/>
    <n v="34.218428581508562"/>
    <n v="16.060987557774165"/>
    <n v="20.543235622829567"/>
    <n v="15.521848880756277"/>
    <n v="2.3302208786846852"/>
    <n v="1.6823468124655647"/>
    <n v="90.357068334018834"/>
  </r>
  <r>
    <x v="32"/>
    <n v="32.610261700482866"/>
    <n v="14.021158480570945"/>
    <n v="19.713500201845626"/>
    <n v="15.680787833176094"/>
    <n v="2.2861875989490481"/>
    <n v="1.6823468124655647"/>
    <n v="85.994242627490138"/>
  </r>
  <r>
    <x v="33"/>
    <n v="33.024770550078898"/>
    <n v="17.093216505531327"/>
    <n v="19.968330161544536"/>
    <n v="15.746271005951215"/>
    <n v="2.3018041162240204"/>
    <n v="1.6823468124655647"/>
    <n v="89.816739151795574"/>
  </r>
  <r>
    <x v="34"/>
    <n v="33.926556001792413"/>
    <n v="17.937476459821724"/>
    <n v="20.509902313572333"/>
    <n v="15.81513483816952"/>
    <n v="2.2085201187192181"/>
    <n v="1.6823468124655647"/>
    <n v="92.079936544540786"/>
  </r>
  <r>
    <x v="35"/>
    <n v="36.143606663063238"/>
    <n v="18.269544992582745"/>
    <n v="21.838819059685594"/>
    <n v="16.307411199569309"/>
    <n v="2.190858994924481"/>
    <n v="1.6823468124655647"/>
    <n v="96.432587722290933"/>
  </r>
  <r>
    <x v="36"/>
    <n v="37.330178395923326"/>
    <n v="18.779888372231433"/>
    <n v="22.537352111129259"/>
    <n v="16.549677970146256"/>
    <n v="2.2317543411270111"/>
    <n v="1.6823468124655647"/>
    <n v="99.111198003022849"/>
  </r>
  <r>
    <x v="37"/>
    <n v="36.66025146102632"/>
    <n v="18.084291364621148"/>
    <n v="22.08862734661831"/>
    <n v="16.19532671396103"/>
    <n v="2.3241284409333258"/>
    <n v="1.6823468124655647"/>
    <n v="97.034972139625694"/>
  </r>
  <r>
    <x v="38"/>
    <n v="34.360330469115851"/>
    <n v="15.963038742515923"/>
    <n v="20.617085260209709"/>
    <n v="16.45834650680009"/>
    <n v="2.2671697076353929"/>
    <n v="1.6823468124655647"/>
    <n v="91.348317498742517"/>
  </r>
  <r>
    <x v="39"/>
    <n v="32.207933754788236"/>
    <n v="13.551205705257187"/>
    <n v="19.320610880334662"/>
    <n v="16.333077062842875"/>
    <n v="2.179417001028165"/>
    <n v="1.6823468124655647"/>
    <n v="85.274591216716701"/>
  </r>
  <r>
    <x v="40"/>
    <n v="34.039903631670342"/>
    <n v="17.659731401007718"/>
    <n v="20.354964622783488"/>
    <n v="15.692016233662635"/>
    <n v="2.2136984941785638"/>
    <n v="1.6823468124655647"/>
    <n v="91.642661195768298"/>
  </r>
  <r>
    <x v="41"/>
    <n v="34.551184206311397"/>
    <n v="18.197973174172329"/>
    <n v="20.727595307812976"/>
    <n v="15.447659137516862"/>
    <n v="2.1314117690382681"/>
    <n v="1.6823468124655647"/>
    <n v="92.738170407317398"/>
  </r>
  <r>
    <x v="42"/>
    <n v="35.301831122604263"/>
    <n v="18.33002306289297"/>
    <n v="21.235221553692941"/>
    <n v="14.933565519089477"/>
    <n v="2.1546893573168671"/>
    <n v="1.6823468124655647"/>
    <n v="93.637677428062091"/>
  </r>
  <r>
    <x v="43"/>
    <n v="35.661215621918664"/>
    <n v="18.812873868108966"/>
    <n v="21.574833865240464"/>
    <n v="14.11233598445806"/>
    <n v="2.2203500323349545"/>
    <n v="1.6823468124655647"/>
    <n v="94.063956184526674"/>
  </r>
  <r>
    <x v="44"/>
    <n v="36.545234909209768"/>
    <n v="18.605914255173222"/>
    <n v="22.159097997392074"/>
    <n v="14.709905705564839"/>
    <n v="2.377056765869928"/>
    <n v="1.6823468124655647"/>
    <n v="96.079556445675394"/>
  </r>
  <r>
    <x v="45"/>
    <n v="34.007021460671517"/>
    <n v="16.42446548286776"/>
    <n v="20.493035361842196"/>
    <n v="15.307579412669837"/>
    <n v="2.2475886236098725"/>
    <n v="1.6823468124655647"/>
    <n v="90.16203715412675"/>
  </r>
  <r>
    <x v="46"/>
    <n v="33.092212589502843"/>
    <n v="13.905140028745601"/>
    <n v="19.928098061789672"/>
    <n v="14.453860592529901"/>
    <n v="2.1848633027352289"/>
    <n v="1.6823468124655647"/>
    <n v="85.246521387768809"/>
  </r>
  <r>
    <x v="47"/>
    <n v="34.282601437013099"/>
    <n v="16.729252464703727"/>
    <n v="20.782153478494795"/>
    <n v="14.359083984715726"/>
    <n v="2.2215953615243045"/>
    <n v="1.6823468124655647"/>
    <n v="90.057033538917224"/>
  </r>
  <r>
    <x v="48"/>
    <n v="35.687715171621313"/>
    <n v="18.344867037160149"/>
    <n v="21.600693878171992"/>
    <n v="14.158113124143242"/>
    <n v="2.1791768659675679"/>
    <n v="1.6823468124655647"/>
    <n v="93.65291288952983"/>
  </r>
  <r>
    <x v="49"/>
    <n v="37.416561205506738"/>
    <n v="18.361754096610078"/>
    <n v="22.675182411698696"/>
    <n v="13.896828193566535"/>
    <n v="2.1954457261525508"/>
    <n v="1.6823468124655647"/>
    <n v="96.228118446000167"/>
  </r>
  <r>
    <x v="50"/>
    <n v="36.920908485897343"/>
    <n v="18.545913171691961"/>
    <n v="22.329109282702724"/>
    <n v="13.918172986228573"/>
    <n v="2.2412535828556157"/>
    <n v="1.6823468124655647"/>
    <n v="95.637704321841795"/>
  </r>
  <r>
    <x v="51"/>
    <n v="36.256009157641572"/>
    <n v="18.060502210843541"/>
    <n v="21.94079224641407"/>
    <n v="13.935046612731155"/>
    <n v="2.3351165733226464"/>
    <n v="1.6823468124655647"/>
    <n v="94.209813613418547"/>
  </r>
  <r>
    <x v="52"/>
    <n v="34.478121290163877"/>
    <n v="16.003736950402473"/>
    <n v="20.867267932755123"/>
    <n v="13.175757373916575"/>
    <n v="2.2455179445417306"/>
    <n v="1.6823468124655647"/>
    <n v="88.452748304245361"/>
  </r>
  <r>
    <x v="53"/>
    <n v="32.427112526615581"/>
    <n v="13.544204960335987"/>
    <n v="19.717552125664653"/>
    <n v="12.31995361896027"/>
    <n v="2.222713625676386"/>
    <n v="1.6823468124655647"/>
    <n v="81.913883669718459"/>
  </r>
  <r>
    <x v="54"/>
    <n v="34.265128075466045"/>
    <n v="17.773312787673582"/>
    <n v="20.878111901218254"/>
    <n v="11.909752417727248"/>
    <n v="2.2411845378759838"/>
    <n v="1.6823468124655647"/>
    <n v="88.74983653242667"/>
  </r>
  <r>
    <x v="55"/>
    <n v="35.73413882474776"/>
    <n v="18.376974352585268"/>
    <n v="21.693836059594961"/>
    <n v="11.993718133256298"/>
    <n v="2.172060000483365"/>
    <n v="1.6823468124655647"/>
    <n v="91.653074183133214"/>
  </r>
  <r>
    <x v="56"/>
    <n v="37.457754504890161"/>
    <n v="18.645718582172453"/>
    <n v="22.77811245550091"/>
    <n v="13.181307740432089"/>
    <n v="2.204360512322296"/>
    <n v="1.6823468124655647"/>
    <n v="95.949600607783481"/>
  </r>
  <r>
    <x v="57"/>
    <n v="37.958499596511885"/>
    <n v="19.151538556712985"/>
    <n v="23.098592369411577"/>
    <n v="13.804734302499018"/>
    <n v="2.2582051378329258"/>
    <n v="1.6823468124655647"/>
    <n v="97.953916775433953"/>
  </r>
  <r>
    <x v="58"/>
    <n v="37.688059383237054"/>
    <n v="18.856992697789533"/>
    <n v="22.86200967976491"/>
    <n v="13.360767878330964"/>
    <n v="2.3480642850784732"/>
    <n v="1.6823468124655647"/>
    <n v="96.7982407366665"/>
  </r>
  <r>
    <x v="59"/>
    <n v="35.535779034633705"/>
    <n v="16.689322499716123"/>
    <n v="22.854735504942418"/>
    <n v="12.844043010208837"/>
    <n v="2.2582174716844241"/>
    <n v="1.6823468124655647"/>
    <n v="91.864444333651065"/>
  </r>
  <r>
    <x v="60"/>
    <n v="33.449328162236945"/>
    <n v="14.100726911679581"/>
    <n v="23.9950495681612"/>
    <n v="12.184915336548865"/>
    <n v="2.273698498305607"/>
    <n v="1.6823468124655647"/>
    <n v="87.68606528939776"/>
  </r>
  <r>
    <x v="61"/>
    <n v="35.983897636641089"/>
    <n v="18.685863933611383"/>
    <n v="25.5416213863477"/>
    <n v="12.290709115656584"/>
    <n v="2.2597667158615509"/>
    <n v="1.6823468124655647"/>
    <n v="96.444205600583871"/>
  </r>
  <r>
    <x v="62"/>
    <n v="36.871295773612879"/>
    <n v="19.369227632903542"/>
    <n v="26.035937728596121"/>
    <n v="12.095667811986543"/>
    <n v="2.1616896723349841"/>
    <n v="1.6823468124655647"/>
    <n v="98.21616543189964"/>
  </r>
  <r>
    <x v="63"/>
    <n v="37.846275758320189"/>
    <n v="19.332211860405963"/>
    <n v="26.546290347730647"/>
    <n v="12.339984839078088"/>
    <n v="2.1766062919120754"/>
    <n v="1.6823468124655647"/>
    <n v="99.923715909912531"/>
  </r>
  <r>
    <x v="64"/>
    <n v="36.606095026192548"/>
    <n v="19.375167650083256"/>
    <n v="25.738760473918308"/>
    <n v="12.265008182565055"/>
    <n v="2.2340521665593922"/>
    <n v="1.6823468124655647"/>
    <n v="97.901430311784125"/>
  </r>
  <r>
    <x v="65"/>
    <n v="36.660524969643383"/>
    <n v="19.095458361979901"/>
    <n v="25.934266036623669"/>
    <n v="12.318805006060897"/>
    <n v="2.3051097610136222"/>
    <n v="1.6823468124655647"/>
    <n v="97.996510947787044"/>
  </r>
  <r>
    <x v="66"/>
    <n v="34.468686482203069"/>
    <n v="16.423993713084155"/>
    <n v="24.601416928955818"/>
    <n v="12.184989742689961"/>
    <n v="2.2031735653608253"/>
    <n v="1.6823468124655647"/>
    <n v="91.564607244759401"/>
  </r>
  <r>
    <x v="67"/>
    <n v="32.306717957720039"/>
    <n v="13.843208591644482"/>
    <n v="23.245868417791975"/>
    <n v="11.513094882600795"/>
    <n v="2.2385264797022772"/>
    <n v="1.6823468124655647"/>
    <n v="84.829763141925127"/>
  </r>
  <r>
    <x v="68"/>
    <n v="34.916588067301213"/>
    <n v="18.37294767354506"/>
    <n v="24.991098008923665"/>
    <n v="11.111210423096006"/>
    <n v="2.1687309735847058"/>
    <n v="1.6823468124655647"/>
    <n v="93.242921958916227"/>
  </r>
  <r>
    <x v="69"/>
    <n v="35.09651738379484"/>
    <n v="18.277110943300634"/>
    <n v="24.85589279107289"/>
    <n v="10.985013527960358"/>
    <n v="2.0908344274680588"/>
    <n v="1.6823468124655647"/>
    <n v="92.987715886062347"/>
  </r>
  <r>
    <x v="70"/>
    <n v="34.207907695390645"/>
    <n v="18.517609017018898"/>
    <n v="24.474489032775445"/>
    <n v="10.403844066632285"/>
    <n v="2.1029397581364009"/>
    <n v="1.6823468124655647"/>
    <n v="91.389136382419252"/>
  </r>
  <r>
    <x v="71"/>
    <n v="33.792986826156373"/>
    <n v="18.263379741516673"/>
    <n v="24.281543973575907"/>
    <n v="10.240120240963144"/>
    <n v="2.1474986320437459"/>
    <n v="1.6823468124655647"/>
    <n v="90.407876226721413"/>
  </r>
  <r>
    <x v="72"/>
    <n v="34.749201364914065"/>
    <n v="17.710347005083079"/>
    <n v="24.985373197193852"/>
    <n v="10.70440871935438"/>
    <n v="2.220243852739463"/>
    <n v="1.6823468124655647"/>
    <n v="92.05192095175039"/>
  </r>
  <r>
    <x v="73"/>
    <n v="34.577022573602527"/>
    <n v="13.610905191012984"/>
    <n v="24.730285818512378"/>
    <n v="11.328678294749649"/>
    <n v="2.1212426380890439"/>
    <n v="1.6823468124655647"/>
    <n v="88.050481328432141"/>
  </r>
  <r>
    <x v="74"/>
    <n v="33.242886865880067"/>
    <n v="11.366366489417304"/>
    <n v="23.826008222148779"/>
    <n v="11.233581531801351"/>
    <n v="2.0955786370674963"/>
    <n v="1.6823468124655647"/>
    <n v="83.446768558780548"/>
  </r>
  <r>
    <x v="75"/>
    <n v="35.67636150459974"/>
    <n v="15.343183824967104"/>
    <n v="25.314347167933612"/>
    <n v="11.24015204494204"/>
    <n v="1.993051959676384"/>
    <n v="1.6823468124655647"/>
    <n v="91.24944331458444"/>
  </r>
  <r>
    <x v="76"/>
    <n v="36.085716815391834"/>
    <n v="15.467398529905701"/>
    <n v="25.687306644339369"/>
    <n v="10.59090590904912"/>
    <n v="1.8581530863857341"/>
    <n v="1.6823468124655647"/>
    <n v="91.371827797537335"/>
  </r>
  <r>
    <x v="77"/>
    <n v="35.092849154197566"/>
    <n v="14.633950393745744"/>
    <n v="24.966368135638412"/>
    <n v="10.053347281904397"/>
    <n v="1.7595914027770119"/>
    <n v="1.6823468124655647"/>
    <n v="88.188453180728686"/>
  </r>
  <r>
    <x v="78"/>
    <n v="35.862098323773111"/>
    <n v="14.41682015641203"/>
    <n v="25.619432797446759"/>
    <n v="10.005952338490173"/>
    <n v="1.669664820132567"/>
    <n v="1.6823468124655647"/>
    <n v="89.256315248720213"/>
  </r>
  <r>
    <x v="79"/>
    <n v="35.173525131098856"/>
    <n v="14.41682015641203"/>
    <n v="25.283510312215359"/>
    <n v="10.017940318680351"/>
    <n v="1.6223692566349579"/>
    <n v="1.6823468124655647"/>
    <n v="88.196511987507108"/>
  </r>
  <r>
    <x v="80"/>
    <n v="33.866894975297271"/>
    <n v="10.671944238902261"/>
    <n v="24.511290540092165"/>
    <n v="10.9734805547587"/>
    <n v="1.4770257800931641"/>
    <n v="1.6823468124655647"/>
    <n v="83.182982901609122"/>
  </r>
  <r>
    <x v="81"/>
    <n v="32.874064600565127"/>
    <n v="7.2746278566659743"/>
    <n v="23.752609732837069"/>
    <n v="11.554784714352987"/>
    <n v="1.312186830630844"/>
    <n v="1.6823468124655647"/>
    <n v="78.450620547517573"/>
  </r>
  <r>
    <x v="82"/>
    <n v="33.988038894510169"/>
    <n v="12.361960939120738"/>
    <n v="24.545003634191197"/>
    <n v="11.465405966153639"/>
    <n v="1.144219230448505"/>
    <n v="1.6823468124655647"/>
    <n v="85.186975476889813"/>
  </r>
  <r>
    <x v="83"/>
    <n v="34.381009688659589"/>
    <n v="12.402662314455101"/>
    <n v="24.716846290359523"/>
    <n v="11.139825988818801"/>
    <n v="1.0614149277990761"/>
    <n v="1.6823468124655647"/>
    <n v="85.38410602255766"/>
  </r>
  <r>
    <x v="84"/>
    <n v="34.081032013497932"/>
    <n v="12.363498211234472"/>
    <n v="24.492972514406411"/>
    <n v="10.806492206952253"/>
    <n v="0.97660876926777762"/>
    <n v="1.6823468124655647"/>
    <n v="84.402950527824416"/>
  </r>
  <r>
    <x v="85"/>
    <n v="34.036319515434784"/>
    <n v="12.466071884831088"/>
    <n v="24.818002557118724"/>
    <n v="10.722257708516899"/>
    <n v="0.92466225966801674"/>
    <n v="1.6823468124655647"/>
    <n v="84.649660738035081"/>
  </r>
  <r>
    <x v="86"/>
    <n v="33.601164878276016"/>
    <n v="12.272412878252343"/>
    <n v="24.494598391786159"/>
    <n v="10.505232896664328"/>
    <n v="0.87899826570818218"/>
    <n v="1.6823468124655647"/>
    <n v="83.434754123152587"/>
  </r>
  <r>
    <x v="87"/>
    <n v="31.993940144291408"/>
    <n v="8.9768822145890876"/>
    <n v="23.58330378106502"/>
    <n v="10.655145689909586"/>
    <n v="0.80735159201515372"/>
    <n v="1.6823468124655647"/>
    <n v="77.698970234335818"/>
  </r>
  <r>
    <x v="88"/>
    <n v="31.337957992120977"/>
    <n v="6.5251244774544448"/>
    <n v="23.155415663130064"/>
    <n v="10.996206954266629"/>
    <n v="0.75488197820598546"/>
    <n v="1.6823468124655647"/>
    <n v="74.451933877643668"/>
  </r>
  <r>
    <x v="89"/>
    <n v="32.870711541537631"/>
    <n v="11.166085066757988"/>
    <n v="24.09229076654945"/>
    <n v="11.012698444192548"/>
    <n v="0.69536579797384312"/>
    <n v="1.6823468124655647"/>
    <n v="81.519498429477039"/>
  </r>
  <r>
    <x v="90"/>
    <n v="34.145753969269933"/>
    <n v="11.945776518491524"/>
    <n v="25.562305642472595"/>
    <n v="10.934007740083118"/>
    <n v="0.72659661992954194"/>
    <n v="1.6823468124655647"/>
    <n v="84.996787302712278"/>
  </r>
  <r>
    <x v="91"/>
    <n v="33.851436065945244"/>
    <n v="11.78974688560521"/>
    <n v="26.760522585398697"/>
    <n v="11.153183319296655"/>
    <n v="0.71232101676678283"/>
    <n v="1.6823468124655647"/>
    <n v="85.949556685478157"/>
  </r>
  <r>
    <x v="92"/>
    <n v="33.460525683526612"/>
    <n v="11.833118351660529"/>
    <n v="26.634097435544234"/>
    <n v="10.718696413353996"/>
    <n v="0.67198169208246261"/>
    <n v="1.6823468124655647"/>
    <n v="85.000766388633409"/>
  </r>
  <r>
    <x v="93"/>
    <n v="33.293487116895058"/>
    <n v="12.349144852449147"/>
    <n v="26.260811555516817"/>
    <n v="10.298282958408389"/>
    <n v="0.68017854715709569"/>
    <n v="1.6823468124655647"/>
    <n v="84.564251842892077"/>
  </r>
  <r>
    <x v="94"/>
    <n v="30.821486900014996"/>
    <n v="8.7280208732874822"/>
    <n v="23.888866451915121"/>
    <n v="10.153287584405581"/>
    <n v="0.5930119795672093"/>
    <n v="1.6823468124655647"/>
    <n v="75.867020601655952"/>
  </r>
  <r>
    <x v="95"/>
    <n v="30.772077536534518"/>
    <n v="6.479977782611579"/>
    <n v="24.168858805551629"/>
    <n v="9.7678160508828071"/>
    <n v="0.58590007606273209"/>
    <n v="1.6823468124655647"/>
    <n v="73.456977064108827"/>
  </r>
  <r>
    <x v="96"/>
    <n v="31.483680567835968"/>
    <n v="10.348349827003235"/>
    <n v="24.864026145441478"/>
    <n v="9.1176522146419412"/>
    <n v="0.5987113577122587"/>
    <n v="1.6823468124655647"/>
    <n v="78.094766925100444"/>
  </r>
  <r>
    <x v="97"/>
    <n v="33.232393524226964"/>
    <n v="12.129878218399064"/>
    <n v="26.108189920736223"/>
    <n v="9.0994064804049302"/>
    <n v="0.61534450975027588"/>
    <n v="1.6823468124655647"/>
    <n v="82.867559465983007"/>
  </r>
  <r>
    <x v="98"/>
    <n v="33.675406969271869"/>
    <n v="12.196792198807266"/>
    <n v="26.522907488187791"/>
    <n v="9.1480925198729288"/>
    <n v="0.62871557774072762"/>
    <n v="1.6823468124655647"/>
    <n v="83.854261566346153"/>
  </r>
  <r>
    <x v="99"/>
    <n v="33.196429056823661"/>
    <n v="12.315234215316071"/>
    <n v="26.243512397358636"/>
    <n v="9.4824711804312596"/>
    <n v="0.6187098935414127"/>
    <n v="1.6823468124655647"/>
    <n v="83.538703555936593"/>
  </r>
  <r>
    <x v="100"/>
    <n v="32.751954633995616"/>
    <n v="11.002041028004538"/>
    <n v="26.022642381720924"/>
    <n v="9.8192524802884265"/>
    <n v="0.62528361443319735"/>
    <n v="1.6823468124655647"/>
    <n v="81.903520950908273"/>
  </r>
  <r>
    <x v="101"/>
    <n v="31.378829541675785"/>
    <n v="9.6187324332743085"/>
    <n v="24.874844788450211"/>
    <n v="9.4867012890073692"/>
    <n v="0.5641366219052919"/>
    <n v="1.6823468124655647"/>
    <n v="77.605591486778536"/>
  </r>
  <r>
    <x v="102"/>
    <n v="30.549963769860568"/>
    <n v="7.002179379436356"/>
    <n v="24.069725269946005"/>
    <n v="9.0185517407145959"/>
    <n v="0.53300699098505544"/>
    <n v="1.6823468124655647"/>
    <n v="72.855773963408154"/>
  </r>
  <r>
    <x v="103"/>
    <n v="31.607053581540278"/>
    <n v="10.525693420816797"/>
    <n v="24.698544758927699"/>
    <n v="9.433362859785575"/>
    <n v="0.53297312564780264"/>
    <n v="1.6823468124655647"/>
    <n v="78.479974559183717"/>
  </r>
  <r>
    <x v="104"/>
    <n v="32.788818135661302"/>
    <n v="12.17678943679535"/>
    <n v="25.744740614935839"/>
    <n v="9.7744895636023834"/>
    <n v="0.5656211162828213"/>
    <n v="1.6823468124655647"/>
    <n v="82.732805679743265"/>
  </r>
  <r>
    <x v="105"/>
    <n v="32.391933605639494"/>
    <n v="12.646424391381466"/>
    <n v="25.204702105350542"/>
    <n v="9.3277656927326724"/>
    <n v="0.59557768359233276"/>
    <n v="1.6823468124655647"/>
    <n v="81.848750291162077"/>
  </r>
  <r>
    <x v="106"/>
    <n v="31.767275708380037"/>
    <n v="12.763389938449858"/>
    <n v="24.799176756543169"/>
    <n v="8.7181872551523369"/>
    <n v="0.55770471619037254"/>
    <n v="1.6823468124655647"/>
    <n v="80.288081187181334"/>
  </r>
  <r>
    <x v="107"/>
    <n v="32.347564246626717"/>
    <n v="12.843707003860281"/>
    <n v="25.411207156458669"/>
    <n v="8.545298037995698"/>
    <n v="0.55453389020773369"/>
    <n v="1.6823468124655647"/>
    <n v="81.384657147614661"/>
  </r>
  <r>
    <x v="108"/>
    <n v="31.321607478729884"/>
    <n v="9.9091847418021128"/>
    <n v="24.83266408755896"/>
    <n v="8.4754052916640248"/>
    <n v="0.50946224560814524"/>
    <n v="1.6823468124655647"/>
    <n v="76.730670657828711"/>
  </r>
  <r>
    <x v="109"/>
    <n v="29.584596904042307"/>
    <n v="7.1786577103152176"/>
    <n v="23.41911090528458"/>
    <n v="8.2490473499096915"/>
    <n v="0.49306731401339771"/>
    <n v="1.6823468124655647"/>
    <n v="70.606826996030762"/>
  </r>
  <r>
    <x v="110"/>
    <n v="30.568527766069501"/>
    <n v="12.085169635817488"/>
    <n v="24.027182677547909"/>
    <n v="8.4573072693486875"/>
    <n v="0.52627303925618363"/>
    <n v="1.6823468124655647"/>
    <n v="77.346807200505339"/>
  </r>
  <r>
    <x v="111"/>
    <n v="31.102711002997179"/>
    <n v="12.593087860896453"/>
    <n v="24.620368698696382"/>
    <n v="8.6604769325784225"/>
    <n v="0.56628827458347097"/>
    <n v="1.6823468124655647"/>
    <n v="79.225279582217468"/>
  </r>
  <r>
    <x v="112"/>
    <n v="31.143496281512505"/>
    <n v="13.001372040583989"/>
    <n v="24.709830697710665"/>
    <n v="8.8523161473841068"/>
    <n v="0.60461541319724199"/>
    <n v="1.6823468124655647"/>
    <n v="79.993977392854063"/>
  </r>
  <r>
    <x v="113"/>
    <n v="32.134674637295007"/>
    <n v="12.897420606066561"/>
    <n v="25.296468317566998"/>
    <n v="8.693047161847419"/>
    <n v="0.62628510915031999"/>
    <n v="1.6823468124655647"/>
    <n v="81.330242644391859"/>
  </r>
  <r>
    <x v="114"/>
    <n v="31.659187460188207"/>
    <n v="13.153070033294082"/>
    <n v="24.890561092661809"/>
    <n v="8.1674332051187495"/>
    <n v="0.63342341188349183"/>
    <n v="1.6823468124655647"/>
    <n v="80.186022015611925"/>
  </r>
  <r>
    <x v="115"/>
    <n v="30.90364756160281"/>
    <n v="10.230298664927334"/>
    <n v="24.490111730163861"/>
    <n v="7.9954279022811434"/>
    <n v="0.58392008212362034"/>
    <n v="1.6823468124655647"/>
    <n v="75.885752753564333"/>
  </r>
  <r>
    <x v="116"/>
    <n v="30.492365113531207"/>
    <n v="7.975408530659732"/>
    <n v="24.419924275253468"/>
    <n v="7.9664121551053277"/>
    <n v="0.56982519365045692"/>
    <n v="1.6823468124655647"/>
    <n v="73.106282080665764"/>
  </r>
  <r>
    <x v="117"/>
    <n v="31.754391243296787"/>
    <n v="12.351504313904725"/>
    <n v="25.391834066655697"/>
    <n v="7.7998335521818944"/>
    <n v="0.57442754075503855"/>
    <n v="1.6823468124655647"/>
    <n v="79.554337529259712"/>
  </r>
  <r>
    <x v="118"/>
    <n v="31.963240847772223"/>
    <n v="13.409012842602273"/>
    <n v="25.336327710022658"/>
    <n v="7.4571374082812376"/>
    <n v="0.62083049795817991"/>
    <n v="1.6823468124655647"/>
    <n v="80.468896119102141"/>
  </r>
  <r>
    <x v="119"/>
    <n v="32.233764989308312"/>
    <n v="13.527077996909703"/>
    <n v="25.600692396137791"/>
    <n v="7.2681451679679405"/>
    <n v="0.66983038535716954"/>
    <n v="1.6823468124655647"/>
    <n v="80.981857748146496"/>
  </r>
  <r>
    <x v="120"/>
    <n v="30.921361141790729"/>
    <n v="14.093851373382266"/>
    <n v="24.486243403388663"/>
    <n v="7.2423060072584935"/>
    <n v="0.70412883284818428"/>
    <n v="1.6823468124655647"/>
    <n v="79.130237571133904"/>
  </r>
  <r>
    <x v="121"/>
    <n v="29.102965456400021"/>
    <n v="11.550534969477503"/>
    <n v="23.332587662374031"/>
    <n v="6.9201275797703046"/>
    <n v="0.70556035038599252"/>
    <n v="1.6823468124655647"/>
    <n v="73.29412283087342"/>
  </r>
  <r>
    <x v="122"/>
    <n v="29.350451762600088"/>
    <n v="10.818264783976067"/>
    <n v="23.692550787166176"/>
    <n v="6.6806509535055429"/>
    <n v="0.60959481936900428"/>
    <n v="1.6823468124655647"/>
    <n v="72.833859919082457"/>
  </r>
  <r>
    <x v="123"/>
    <n v="30.405026441480199"/>
    <n v="7.9518779047121493"/>
    <n v="24.670055901236601"/>
    <n v="6.6081305838278563"/>
    <n v="0.59958571907661762"/>
    <n v="1.6823468124655647"/>
    <n v="71.917023362798986"/>
  </r>
  <r>
    <x v="124"/>
    <n v="31.843130384983386"/>
    <n v="12.180032928005799"/>
    <n v="25.940798881902186"/>
    <n v="6.769677600850212"/>
    <n v="0.61638187172128278"/>
    <n v="1.6823468124655647"/>
    <n v="79.032368479928436"/>
  </r>
  <r>
    <x v="125"/>
    <n v="32.649056953214156"/>
    <n v="12.586941885660657"/>
    <n v="26.544425232292927"/>
    <n v="7.0481248281272961"/>
    <n v="0.68129272429899657"/>
    <n v="1.6823468124655647"/>
    <n v="81.19218843605961"/>
  </r>
  <r>
    <x v="126"/>
    <n v="33.353613912515058"/>
    <n v="13.522171882762654"/>
    <n v="27.015638993111569"/>
    <n v="7.0920983590952957"/>
    <n v="0.68750247453968105"/>
    <n v="1.6823468124655647"/>
    <n v="83.353372434489842"/>
  </r>
  <r>
    <x v="127"/>
    <n v="32.978447467203821"/>
    <n v="13.753598549861474"/>
    <n v="26.989664633670181"/>
    <n v="7.0018365741003148"/>
    <n v="0.71630272496276315"/>
    <n v="1.6823468124655647"/>
    <n v="83.12219676226411"/>
  </r>
  <r>
    <x v="128"/>
    <n v="33.310755775661804"/>
    <n v="13.857228690550905"/>
    <n v="27.272230689336418"/>
    <n v="6.7939589323686"/>
    <n v="0.72509394775408964"/>
    <n v="1.6823468124655647"/>
    <n v="83.64161484813738"/>
  </r>
  <r>
    <x v="129"/>
    <n v="33.483614651901149"/>
    <n v="11.665465808461514"/>
    <n v="27.30581921344179"/>
    <n v="6.7654568421780912"/>
    <n v="0.67193382567212501"/>
    <n v="1.6823468124655647"/>
    <n v="81.574637154120239"/>
  </r>
  <r>
    <x v="130"/>
    <n v="31.242107783673418"/>
    <n v="8.1554101776600874"/>
    <n v="25.365076999771155"/>
    <n v="6.5370592174347468"/>
    <n v="0.66244648786836147"/>
    <n v="1.6823468124655647"/>
    <n v="73.644447478873346"/>
  </r>
  <r>
    <x v="131"/>
    <n v="30.700223008190363"/>
    <n v="12.726631166752011"/>
    <n v="24.758217280010626"/>
    <n v="7.1695731570813201"/>
    <n v="0.67757792498639124"/>
    <n v="1.6823468124655647"/>
    <n v="77.714569349486283"/>
  </r>
  <r>
    <x v="132"/>
    <n v="32.743369416079503"/>
    <n v="13.968330298345661"/>
    <n v="26.389750112879543"/>
    <n v="7.5942163452080473"/>
    <n v="0.69705203206465083"/>
    <n v="1.6823468124655647"/>
    <n v="83.075065017042974"/>
  </r>
  <r>
    <x v="133"/>
    <n v="33.50798824726872"/>
    <n v="14.069524749312091"/>
    <n v="27.082186526780262"/>
    <n v="7.3468951184203855"/>
    <n v="0.72656733701589171"/>
    <n v="1.6823468124655647"/>
    <n v="84.415508791262923"/>
  </r>
  <r>
    <x v="134"/>
    <n v="34.061804546853487"/>
    <n v="14.29839892674168"/>
    <n v="27.497772775960421"/>
    <n v="6.9922246067747551"/>
    <n v="0.76128113772664718"/>
    <n v="1.6823468124655647"/>
    <n v="85.293828806522541"/>
  </r>
  <r>
    <x v="135"/>
    <n v="34.391038747794326"/>
    <n v="14.739668742808327"/>
    <n v="27.720105951493277"/>
    <n v="6.614068795343603"/>
    <n v="0.77546275450716506"/>
    <n v="1.6823468124655647"/>
    <n v="85.922691804412253"/>
  </r>
  <r>
    <x v="136"/>
    <n v="33.604006940147414"/>
    <n v="11.898268315060465"/>
    <n v="27.046017345430371"/>
    <n v="6.331480635910764"/>
    <n v="0.70918717931091391"/>
    <n v="1.6823468124655647"/>
    <n v="81.271307228325497"/>
  </r>
  <r>
    <x v="137"/>
    <n v="31.884711126853421"/>
    <n v="8.5617312249565369"/>
    <n v="25.736544442240181"/>
    <n v="6.1181564857423325"/>
    <n v="0.71378479610234469"/>
    <n v="1.6823468124655647"/>
    <n v="74.697274888360383"/>
  </r>
  <r>
    <x v="138"/>
    <n v="32.646897799946657"/>
    <n v="13.652322726297987"/>
    <n v="26.069429128145408"/>
    <n v="5.9249709430167758"/>
    <n v="0.69264738749139532"/>
    <n v="1.6823468124655647"/>
    <n v="80.668614797363787"/>
  </r>
  <r>
    <x v="139"/>
    <n v="34.427579554129501"/>
    <n v="14.280336299231278"/>
    <n v="27.68797678155136"/>
    <n v="5.8781986875201824"/>
    <n v="0.72278383379252675"/>
    <n v="1.6823468124655647"/>
    <n v="84.679221968690428"/>
  </r>
  <r>
    <x v="140"/>
    <n v="34.650364104928933"/>
    <n v="13.952711811604816"/>
    <n v="28.036240511290536"/>
    <n v="6.0127449699546647"/>
    <n v="0.77981800036141136"/>
    <n v="1.6823468124655647"/>
    <n v="85.114226210605935"/>
  </r>
  <r>
    <x v="141"/>
    <n v="33.709573845675521"/>
    <n v="13.169550795462433"/>
    <n v="27.079831613085041"/>
    <n v="5.9171918025742762"/>
    <n v="0.80322908283607775"/>
    <n v="1.6823468124655647"/>
    <n v="82.361723952098927"/>
  </r>
  <r>
    <x v="142"/>
    <n v="34.149189897330899"/>
    <n v="14.210228031511091"/>
    <n v="27.431851843430174"/>
    <n v="5.743078165614028"/>
    <n v="0.816487632625017"/>
    <n v="1.6823468124655647"/>
    <n v="84.033182382976761"/>
  </r>
  <r>
    <x v="143"/>
    <n v="33.308443850052988"/>
    <n v="11.098569698932291"/>
    <n v="26.871716176808278"/>
    <n v="6.0410779639198253"/>
    <n v="0.7260844647481115"/>
    <n v="1.6823468124655647"/>
    <n v="79.728238966927051"/>
  </r>
  <r>
    <x v="144"/>
    <n v="32.500752227087304"/>
    <n v="8.6070187664671582"/>
    <n v="26.260351867446413"/>
    <n v="6.1161224906367089"/>
    <n v="0.71194259524501247"/>
    <n v="1.6823468124655647"/>
    <n v="75.878534759348156"/>
  </r>
  <r>
    <x v="145"/>
    <n v="33.132877173175089"/>
    <n v="11.846153149987407"/>
    <n v="26.622198968923147"/>
    <n v="5.865464622945745"/>
    <n v="0.70533237390856973"/>
    <n v="1.6823468124655647"/>
    <n v="79.854373101405542"/>
  </r>
  <r>
    <x v="146"/>
    <n v="34.589979256561065"/>
    <n v="13.749767948165623"/>
    <n v="27.299836168897762"/>
    <n v="5.7383345108592376"/>
    <n v="0.72933743164193021"/>
    <n v="1.6823468124655647"/>
    <n v="83.78960212859117"/>
  </r>
  <r>
    <x v="147"/>
    <n v="35.578915184066275"/>
    <n v="14.667893310499711"/>
    <n v="28.13406845847646"/>
    <n v="5.6013635351155715"/>
    <n v="0.79281115874340202"/>
    <n v="1.6823468124655647"/>
    <n v="86.457398459366985"/>
  </r>
  <r>
    <x v="148"/>
    <n v="34.462099242059352"/>
    <n v="14.515760910333045"/>
    <n v="27.260335620931631"/>
    <n v="5.5415615788609465"/>
    <n v="0.8078736741091942"/>
    <n v="1.6823468124655647"/>
    <n v="84.269977838759729"/>
  </r>
  <r>
    <x v="149"/>
    <n v="33.333919557677056"/>
    <n v="15.488945862718488"/>
    <n v="26.281965346729137"/>
    <n v="5.5036708975527526"/>
    <n v="0.82759495827316565"/>
    <n v="1.6823468124655647"/>
    <n v="83.118443435416168"/>
  </r>
  <r>
    <x v="150"/>
    <n v="32.053709382256251"/>
    <n v="13.111504321842439"/>
    <n v="25.458732200641983"/>
    <n v="5.5478982419347114"/>
    <n v="0.7438591836044286"/>
    <n v="1.6823468124655647"/>
    <n v="78.598050142745393"/>
  </r>
  <r>
    <x v="151"/>
    <n v="31.027976181536292"/>
    <n v="10.100777194505016"/>
    <n v="24.361987188873719"/>
    <n v="5.6992024995618991"/>
    <n v="0.73548307717508798"/>
    <n v="1.6823468124655647"/>
    <n v="73.607772954117578"/>
  </r>
  <r>
    <x v="152"/>
    <m/>
    <m/>
    <m/>
    <m/>
    <m/>
    <m/>
    <m/>
  </r>
  <r>
    <x v="152"/>
    <m/>
    <m/>
    <m/>
    <m/>
    <m/>
    <m/>
    <m/>
  </r>
  <r>
    <x v="152"/>
    <m/>
    <m/>
    <m/>
    <m/>
    <m/>
    <m/>
    <m/>
  </r>
  <r>
    <x v="152"/>
    <m/>
    <m/>
    <m/>
    <m/>
    <m/>
    <m/>
    <m/>
  </r>
  <r>
    <x v="152"/>
    <m/>
    <m/>
    <m/>
    <m/>
    <m/>
    <m/>
    <m/>
  </r>
  <r>
    <x v="152"/>
    <m/>
    <m/>
    <m/>
    <m/>
    <m/>
    <m/>
    <m/>
  </r>
  <r>
    <x v="152"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6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5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3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4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9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199A183-6AFA-2A4B-946E-11D2C42F6AFB}" name="PivotTable24" cacheId="46" applyNumberFormats="0" applyBorderFormats="0" applyFontFormats="0" applyPatternFormats="0" applyAlignmentFormats="0" applyWidthHeightFormats="1" dataCaption="Values" updatedVersion="6" minRefreshableVersion="3" useAutoFormatting="1" rowGrandTotals="0" itemPrintTitles="1" createdVersion="6" indent="0" outline="1" outlineData="1" multipleFieldFilters="0">
  <location ref="X2:AG15" firstHeaderRow="0" firstDataRow="1" firstDataCol="1"/>
  <pivotFields count="11">
    <pivotField axis="axisRow" numFmtId="14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dataField="1" numFmtId="2" showAll="0"/>
    <pivotField dataField="1" numFmtId="2" showAll="0"/>
    <pivotField dataField="1" numFmtId="2" showAll="0"/>
    <pivotField dataField="1" numFmtId="2" showAll="0"/>
    <pivotField dataField="1" numFmtId="2" showAll="0"/>
    <pivotField dataField="1" numFmtId="2" showAll="0"/>
    <pivotField dataField="1" numFmtId="2" showAll="0"/>
    <pivotField dataField="1" numFmtId="2" showAll="0"/>
    <pivotField dataField="1" numFmtId="2" showAll="0"/>
    <pivotField axis="axisRow" showAll="0">
      <items count="5">
        <item x="0"/>
        <item x="1"/>
        <item x="2"/>
        <item x="3"/>
        <item t="default"/>
      </items>
    </pivotField>
  </pivotFields>
  <rowFields count="2">
    <field x="10"/>
    <field x="0"/>
  </rowFields>
  <rowItems count="13">
    <i>
      <x v="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</rowItems>
  <colFields count="1">
    <field x="-2"/>
  </colFields>
  <colItems count="9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</colItems>
  <dataFields count="9">
    <dataField name="Sum of China" fld="1" baseField="0" baseItem="0"/>
    <dataField name="Sum of India" fld="2" baseField="0" baseItem="0"/>
    <dataField name="Sum of US" fld="3" baseField="0" baseItem="0"/>
    <dataField name="Sum of EU" fld="4" baseField="0" baseItem="0"/>
    <dataField name="Sum of Russia" fld="5" baseField="0" baseItem="0"/>
    <dataField name="Sum of Japan" fld="6" baseField="0" baseItem="0"/>
    <dataField name="Sum of Brazil" fld="7" baseField="0" baseItem="0"/>
    <dataField name="Sum of ROW" fld="8" baseField="0" baseItem="0"/>
    <dataField name="Sum of World" fld="9" baseField="0" baseItem="0"/>
  </dataFields>
  <formats count="3">
    <format dxfId="28">
      <pivotArea field="10" type="button" dataOnly="0" labelOnly="1" outline="0" axis="axisRow" fieldPosition="0"/>
    </format>
    <format dxfId="27">
      <pivotArea dataOnly="0" labelOnly="1" outline="0" fieldPosition="0">
        <references count="1">
          <reference field="4294967294" count="9">
            <x v="0"/>
            <x v="1"/>
            <x v="2"/>
            <x v="3"/>
            <x v="4"/>
            <x v="5"/>
            <x v="6"/>
            <x v="7"/>
            <x v="8"/>
          </reference>
        </references>
      </pivotArea>
    </format>
    <format dxfId="26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7FEC024-5444-F340-9B25-EBBD276A97FE}" name="PivotTable23" cacheId="47" applyNumberFormats="0" applyBorderFormats="0" applyFontFormats="0" applyPatternFormats="0" applyAlignmentFormats="0" applyWidthHeightFormats="1" dataCaption="Values" updatedVersion="6" minRefreshableVersion="3" useAutoFormatting="1" rowGrandTotals="0" itemPrintTitles="1" createdVersion="6" indent="0" outline="1" outlineData="1" multipleFieldFilters="0">
  <location ref="X17:AG23" firstHeaderRow="0" firstDataRow="1" firstDataCol="1"/>
  <pivotFields count="11">
    <pivotField axis="axisRow" numFmtId="14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dataField="1" numFmtId="2" showAll="0"/>
    <pivotField dataField="1" numFmtId="2" showAll="0"/>
    <pivotField dataField="1" numFmtId="2" showAll="0"/>
    <pivotField dataField="1" numFmtId="2" showAll="0"/>
    <pivotField dataField="1" numFmtId="2" showAll="0"/>
    <pivotField dataField="1" numFmtId="2" showAll="0"/>
    <pivotField dataField="1" numFmtId="2" showAll="0"/>
    <pivotField dataField="1" numFmtId="2" showAll="0"/>
    <pivotField dataField="1" numFmtId="2" showAll="0"/>
    <pivotField axis="axisRow" showAll="0">
      <items count="4">
        <item x="0"/>
        <item x="1"/>
        <item x="2"/>
        <item t="default"/>
      </items>
    </pivotField>
  </pivotFields>
  <rowFields count="2">
    <field x="10"/>
    <field x="0"/>
  </rowFields>
  <rowItems count="6">
    <i>
      <x v="1"/>
    </i>
    <i r="1">
      <x v="1"/>
    </i>
    <i r="1">
      <x v="2"/>
    </i>
    <i r="1">
      <x v="3"/>
    </i>
    <i r="1">
      <x v="4"/>
    </i>
    <i r="1">
      <x v="5"/>
    </i>
  </rowItems>
  <colFields count="1">
    <field x="-2"/>
  </colFields>
  <colItems count="9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</colItems>
  <dataFields count="9">
    <dataField name="Sum of China" fld="1" baseField="0" baseItem="0"/>
    <dataField name="Sum of India" fld="2" baseField="0" baseItem="0"/>
    <dataField name="Sum of US" fld="3" baseField="0" baseItem="0"/>
    <dataField name="Sum of EU" fld="4" baseField="0" baseItem="0"/>
    <dataField name="Sum of Russia" fld="5" baseField="0" baseItem="0"/>
    <dataField name="Sum of Japan" fld="6" baseField="0" baseItem="0"/>
    <dataField name="Sum of Brazil" fld="7" baseField="0" baseItem="0"/>
    <dataField name="Sum of ROW" fld="8" baseField="0" baseItem="0"/>
    <dataField name="Sum of World" fld="9" baseField="0" baseItem="0"/>
  </dataFields>
  <formats count="1">
    <format dxfId="29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0A68B92-152D-9C44-8173-6215665A9FE8}" name="PivotTable19" cacheId="56" applyNumberFormats="0" applyBorderFormats="0" applyFontFormats="0" applyPatternFormats="0" applyAlignmentFormats="0" applyWidthHeightFormats="1" dataCaption="Values" updatedVersion="6" minRefreshableVersion="3" useAutoFormatting="1" rowGrandTotals="0" itemPrintTitles="1" createdVersion="6" indent="0" outline="1" outlineData="1" multipleFieldFilters="0">
  <location ref="AX2:BC15" firstHeaderRow="0" firstDataRow="1" firstDataCol="1"/>
  <pivotFields count="7"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dataField="1" numFmtId="2" showAll="0"/>
    <pivotField dataField="1" numFmtId="2" showAll="0"/>
    <pivotField dataField="1" numFmtId="2" showAll="0"/>
    <pivotField dataField="1" numFmtId="2" showAll="0"/>
    <pivotField dataField="1" numFmtId="2" showAll="0"/>
    <pivotField axis="axisRow" showAll="0">
      <items count="5">
        <item x="0"/>
        <item x="1"/>
        <item x="2"/>
        <item x="3"/>
        <item t="default"/>
      </items>
    </pivotField>
  </pivotFields>
  <rowFields count="2">
    <field x="6"/>
    <field x="0"/>
  </rowFields>
  <rowItems count="13">
    <i>
      <x v="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Sum of UK" fld="1" baseField="0" baseItem="0"/>
    <dataField name="Sum of France" fld="2" baseField="0" baseItem="0"/>
    <dataField name="Sum of Germany" fld="3" baseField="0" baseItem="0"/>
    <dataField name="Sum of Italy" fld="4" baseField="0" baseItem="0"/>
    <dataField name="Sum of Spain" fld="5" baseField="0" baseItem="0"/>
  </dataFields>
  <formats count="1">
    <format dxfId="30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E134C0D-35EF-DC4D-AE97-363CE2F694A6}" name="PivotTable18" cacheId="35" applyNumberFormats="0" applyBorderFormats="0" applyFontFormats="0" applyPatternFormats="0" applyAlignmentFormats="0" applyWidthHeightFormats="1" dataCaption="Values" updatedVersion="6" minRefreshableVersion="3" useAutoFormatting="1" rowGrandTotals="0" itemPrintTitles="1" createdVersion="6" indent="0" outline="1" outlineData="1" multipleFieldFilters="0">
  <location ref="AX17:BC23" firstHeaderRow="0" firstDataRow="1" firstDataCol="1"/>
  <pivotFields count="7">
    <pivotField axis="axisRow" numFmtId="14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dataField="1" showAll="0"/>
    <pivotField dataField="1" showAll="0"/>
    <pivotField dataField="1" showAll="0"/>
    <pivotField dataField="1" showAll="0"/>
    <pivotField dataField="1" showAll="0"/>
    <pivotField axis="axisRow" showAll="0">
      <items count="4">
        <item x="1"/>
        <item x="0"/>
        <item x="2"/>
        <item t="default"/>
      </items>
    </pivotField>
  </pivotFields>
  <rowFields count="2">
    <field x="6"/>
    <field x="0"/>
  </rowFields>
  <rowItems count="6">
    <i>
      <x/>
    </i>
    <i r="1">
      <x v="1"/>
    </i>
    <i r="1">
      <x v="2"/>
    </i>
    <i r="1">
      <x v="3"/>
    </i>
    <i r="1">
      <x v="4"/>
    </i>
    <i r="1">
      <x v="5"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Sum of UK" fld="1" baseField="0" baseItem="0"/>
    <dataField name="Sum of France" fld="2" baseField="0" baseItem="0"/>
    <dataField name="Sum of Germany" fld="3" baseField="0" baseItem="0"/>
    <dataField name="Sum of Italy" fld="4" baseField="0" baseItem="0"/>
    <dataField name="Sum of Spain" fld="5" baseField="0" baseItem="0"/>
  </dataFields>
  <formats count="1">
    <format dxfId="31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3822C7C-9BD7-104F-A5E7-85206AFBE9A3}" name="PivotTable3" cacheId="60" applyNumberFormats="0" applyBorderFormats="0" applyFontFormats="0" applyPatternFormats="0" applyAlignmentFormats="0" applyWidthHeightFormats="1" dataCaption="Values" updatedVersion="6" minRefreshableVersion="3" useAutoFormatting="1" rowGrandTotals="0" itemPrintTitles="1" createdVersion="6" indent="0" outline="1" outlineData="1" multipleFieldFilters="0">
  <location ref="T17:AA23" firstHeaderRow="0" firstDataRow="1" firstDataCol="1"/>
  <pivotFields count="9">
    <pivotField axis="axisRow" numFmtId="14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dataField="1" numFmtId="2" showAll="0"/>
    <pivotField dataField="1" numFmtId="2" showAll="0"/>
    <pivotField dataField="1" numFmtId="2" showAll="0"/>
    <pivotField dataField="1" numFmtId="2" showAll="0"/>
    <pivotField dataField="1" numFmtId="2" showAll="0"/>
    <pivotField dataField="1" numFmtId="2" showAll="0"/>
    <pivotField dataField="1" showAll="0"/>
    <pivotField axis="axisRow" showAll="0">
      <items count="4">
        <item x="1"/>
        <item x="0"/>
        <item x="2"/>
        <item t="default"/>
      </items>
    </pivotField>
  </pivotFields>
  <rowFields count="2">
    <field x="8"/>
    <field x="0"/>
  </rowFields>
  <rowItems count="6">
    <i>
      <x/>
    </i>
    <i r="1">
      <x v="1"/>
    </i>
    <i r="1">
      <x v="2"/>
    </i>
    <i r="1">
      <x v="3"/>
    </i>
    <i r="1">
      <x v="4"/>
    </i>
    <i r="1">
      <x v="5"/>
    </i>
  </rowItems>
  <colFields count="1">
    <field x="-2"/>
  </colFields>
  <colItems count="7">
    <i>
      <x/>
    </i>
    <i i="1">
      <x v="1"/>
    </i>
    <i i="2">
      <x v="2"/>
    </i>
    <i i="3">
      <x v="3"/>
    </i>
    <i i="4">
      <x v="4"/>
    </i>
    <i i="5">
      <x v="5"/>
    </i>
    <i i="6">
      <x v="6"/>
    </i>
  </colItems>
  <dataFields count="7">
    <dataField name="Sum of Power" fld="1" baseField="0" baseItem="0"/>
    <dataField name="Sum of Ground Transport" fld="2" baseField="0" baseItem="0"/>
    <dataField name="Sum of Industry" fld="3" baseField="0" baseItem="0"/>
    <dataField name="Sum of Residential" fld="4" baseField="0" baseItem="0"/>
    <dataField name="Sum of Aviation" fld="5" baseField="0" baseItem="0"/>
    <dataField name="Sum of International Shipping" fld="6" baseField="0" baseItem="0"/>
    <dataField name="Sum of Globe" fld="7" baseField="0" baseItem="0"/>
  </dataFields>
  <formats count="1">
    <format dxfId="24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0B2778F-5257-D44E-A395-B5B381B857AE}" name="PivotTable2" cacheId="59" applyNumberFormats="0" applyBorderFormats="0" applyFontFormats="0" applyPatternFormats="0" applyAlignmentFormats="0" applyWidthHeightFormats="1" dataCaption="Values" updatedVersion="6" minRefreshableVersion="3" useAutoFormatting="1" rowGrandTotals="0" itemPrintTitles="1" createdVersion="6" indent="0" outline="1" outlineData="1" multipleFieldFilters="0">
  <location ref="T2:AA15" firstHeaderRow="0" firstDataRow="1" firstDataCol="1"/>
  <pivotFields count="9">
    <pivotField axis="axisRow" numFmtId="14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dataField="1" numFmtId="2" showAll="0"/>
    <pivotField dataField="1" numFmtId="2" showAll="0"/>
    <pivotField dataField="1" numFmtId="2" showAll="0"/>
    <pivotField dataField="1" numFmtId="2" showAll="0"/>
    <pivotField dataField="1" numFmtId="2" showAll="0"/>
    <pivotField dataField="1" numFmtId="2" showAll="0"/>
    <pivotField dataField="1" showAll="0"/>
    <pivotField axis="axisRow" showAll="0">
      <items count="5">
        <item x="0"/>
        <item x="1"/>
        <item x="2"/>
        <item x="3"/>
        <item t="default"/>
      </items>
    </pivotField>
  </pivotFields>
  <rowFields count="2">
    <field x="8"/>
    <field x="0"/>
  </rowFields>
  <rowItems count="13">
    <i>
      <x v="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</rowItems>
  <colFields count="1">
    <field x="-2"/>
  </colFields>
  <colItems count="7">
    <i>
      <x/>
    </i>
    <i i="1">
      <x v="1"/>
    </i>
    <i i="2">
      <x v="2"/>
    </i>
    <i i="3">
      <x v="3"/>
    </i>
    <i i="4">
      <x v="4"/>
    </i>
    <i i="5">
      <x v="5"/>
    </i>
    <i i="6">
      <x v="6"/>
    </i>
  </colItems>
  <dataFields count="7">
    <dataField name="Sum of Power" fld="1" baseField="0" baseItem="0"/>
    <dataField name="Sum of Ground Transport" fld="2" baseField="0" baseItem="0"/>
    <dataField name="Sum of Industry" fld="3" baseField="0" baseItem="0"/>
    <dataField name="Sum of Residential" fld="4" baseField="0" baseItem="0"/>
    <dataField name="Sum of Aviation" fld="5" baseField="0" baseItem="0"/>
    <dataField name="Sum of International Shipping" fld="6" baseField="0" baseItem="0"/>
    <dataField name="Sum of Globe" fld="7" baseField="0" baseItem="0"/>
  </dataFields>
  <formats count="1">
    <format dxfId="25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50612B7-449D-3C49-861B-EBB35F95FD02}" name="PivotTable16" cacheId="36" applyNumberFormats="0" applyBorderFormats="0" applyFontFormats="0" applyPatternFormats="0" applyAlignmentFormats="0" applyWidthHeightFormats="1" dataCaption="Values" updatedVersion="6" minRefreshableVersion="3" useAutoFormatting="1" rowGrandTotals="0" itemPrintTitles="1" createdVersion="6" indent="0" outline="1" outlineData="1" multipleFieldFilters="0">
  <location ref="AX2:BC15" firstHeaderRow="0" firstDataRow="1" firstDataCol="1"/>
  <pivotFields count="7">
    <pivotField axis="axisRow" numFmtId="14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dataField="1" numFmtId="2" showAll="0"/>
    <pivotField dataField="1" numFmtId="2" showAll="0"/>
    <pivotField dataField="1" numFmtId="2" showAll="0"/>
    <pivotField dataField="1" numFmtId="2" showAll="0"/>
    <pivotField dataField="1" numFmtId="2" showAll="0"/>
    <pivotField axis="axisRow" showAll="0">
      <items count="5">
        <item x="0"/>
        <item x="1"/>
        <item x="2"/>
        <item x="3"/>
        <item t="default"/>
      </items>
    </pivotField>
  </pivotFields>
  <rowFields count="2">
    <field x="6"/>
    <field x="0"/>
  </rowFields>
  <rowItems count="13">
    <i>
      <x v="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Sum of UK" fld="1" baseField="0" baseItem="0"/>
    <dataField name="Sum of France" fld="2" baseField="0" baseItem="0"/>
    <dataField name="Sum of Germany" fld="3" baseField="0" baseItem="0"/>
    <dataField name="Sum of Italy" fld="4" baseField="0" baseItem="0"/>
    <dataField name="Sum of Spain" fld="5" baseField="0" baseItem="0"/>
  </dataFields>
  <formats count="1">
    <format dxfId="18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7914ACF-C9C4-D849-8219-CDF2C9FB9AD8}" name="PivotTable9" cacheId="57" applyNumberFormats="0" applyBorderFormats="0" applyFontFormats="0" applyPatternFormats="0" applyAlignmentFormats="0" applyWidthHeightFormats="1" dataCaption="Values" updatedVersion="6" minRefreshableVersion="3" useAutoFormatting="1" rowGrandTotals="0" itemPrintTitles="1" createdVersion="6" indent="0" outline="1" outlineData="1" multipleFieldFilters="0">
  <location ref="X2:AG15" firstHeaderRow="0" firstDataRow="1" firstDataCol="1"/>
  <pivotFields count="11">
    <pivotField axis="axisRow" numFmtId="14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dataField="1" numFmtId="2" showAll="0"/>
    <pivotField dataField="1" numFmtId="2" showAll="0"/>
    <pivotField dataField="1" numFmtId="2" showAll="0"/>
    <pivotField dataField="1" numFmtId="2" showAll="0"/>
    <pivotField dataField="1" numFmtId="2" showAll="0"/>
    <pivotField dataField="1" numFmtId="2" showAll="0"/>
    <pivotField dataField="1" numFmtId="2" showAll="0"/>
    <pivotField dataField="1" numFmtId="2" showAll="0"/>
    <pivotField dataField="1" showAll="0"/>
    <pivotField axis="axisRow" showAll="0">
      <items count="5">
        <item x="0"/>
        <item x="1"/>
        <item x="2"/>
        <item x="3"/>
        <item t="default"/>
      </items>
    </pivotField>
  </pivotFields>
  <rowFields count="2">
    <field x="10"/>
    <field x="0"/>
  </rowFields>
  <rowItems count="13">
    <i>
      <x v="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</rowItems>
  <colFields count="1">
    <field x="-2"/>
  </colFields>
  <colItems count="9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</colItems>
  <dataFields count="9">
    <dataField name="Sum of China" fld="1" baseField="0" baseItem="0"/>
    <dataField name="Sum of India" fld="2" baseField="0" baseItem="0"/>
    <dataField name="Sum of US" fld="3" baseField="0" baseItem="0"/>
    <dataField name="Sum of EU" fld="4" baseField="0" baseItem="0"/>
    <dataField name="Sum of Russia" fld="5" baseField="0" baseItem="0"/>
    <dataField name="Sum of Japan" fld="6" baseField="0" baseItem="0"/>
    <dataField name="Sum of Brazil" fld="7" baseField="0" baseItem="0"/>
    <dataField name="Sum of ROW" fld="8" baseField="0" baseItem="0"/>
    <dataField name="Sum of World" fld="9" baseField="0" baseItem="0"/>
  </dataFields>
  <formats count="3">
    <format dxfId="21">
      <pivotArea outline="0" collapsedLevelsAreSubtotals="1" fieldPosition="0"/>
    </format>
    <format dxfId="20">
      <pivotArea field="10" type="button" dataOnly="0" labelOnly="1" outline="0" axis="axisRow" fieldPosition="0"/>
    </format>
    <format dxfId="19">
      <pivotArea dataOnly="0" labelOnly="1" outline="0" fieldPosition="0">
        <references count="1">
          <reference field="4294967294" count="9">
            <x v="0"/>
            <x v="1"/>
            <x v="2"/>
            <x v="3"/>
            <x v="4"/>
            <x v="5"/>
            <x v="6"/>
            <x v="7"/>
            <x v="8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2E7D3F-DF2C-DF40-B672-7FBA4B4E2691}" name="PivotTable10" cacheId="58" applyNumberFormats="0" applyBorderFormats="0" applyFontFormats="0" applyPatternFormats="0" applyAlignmentFormats="0" applyWidthHeightFormats="1" dataCaption="Values" updatedVersion="6" minRefreshableVersion="3" useAutoFormatting="1" rowGrandTotals="0" itemPrintTitles="1" createdVersion="6" indent="0" outline="1" outlineData="1" multipleFieldFilters="0">
  <location ref="X17:AG23" firstHeaderRow="0" firstDataRow="1" firstDataCol="1"/>
  <pivotFields count="11">
    <pivotField axis="axisRow" numFmtId="14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dataField="1" numFmtId="2" showAll="0"/>
    <pivotField dataField="1" numFmtId="2" showAll="0"/>
    <pivotField dataField="1" numFmtId="2" showAll="0"/>
    <pivotField dataField="1" numFmtId="2" showAll="0"/>
    <pivotField dataField="1" numFmtId="2" showAll="0"/>
    <pivotField dataField="1" numFmtId="2" showAll="0"/>
    <pivotField dataField="1" numFmtId="2" showAll="0"/>
    <pivotField dataField="1" numFmtId="2" showAll="0"/>
    <pivotField dataField="1" numFmtId="2" showAll="0"/>
    <pivotField axis="axisRow" showAll="0">
      <items count="4">
        <item x="0"/>
        <item x="1"/>
        <item x="2"/>
        <item t="default"/>
      </items>
    </pivotField>
  </pivotFields>
  <rowFields count="2">
    <field x="10"/>
    <field x="0"/>
  </rowFields>
  <rowItems count="6">
    <i>
      <x v="1"/>
    </i>
    <i r="1">
      <x v="1"/>
    </i>
    <i r="1">
      <x v="2"/>
    </i>
    <i r="1">
      <x v="3"/>
    </i>
    <i r="1">
      <x v="4"/>
    </i>
    <i r="1">
      <x v="5"/>
    </i>
  </rowItems>
  <colFields count="1">
    <field x="-2"/>
  </colFields>
  <colItems count="9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</colItems>
  <dataFields count="9">
    <dataField name="Sum of China" fld="1" baseField="0" baseItem="0"/>
    <dataField name="Sum of India" fld="2" baseField="0" baseItem="0"/>
    <dataField name="Sum of US" fld="3" baseField="0" baseItem="0"/>
    <dataField name="Sum of EU" fld="4" baseField="0" baseItem="0"/>
    <dataField name="Sum of Russia" fld="5" baseField="0" baseItem="0"/>
    <dataField name="Sum of Japan" fld="6" baseField="0" baseItem="0"/>
    <dataField name="Sum of Brazil" fld="7" baseField="0" baseItem="0"/>
    <dataField name="Sum of ROW" fld="8" baseField="0" baseItem="0"/>
    <dataField name="Sum of World" fld="9" baseField="0" baseItem="0"/>
  </dataFields>
  <formats count="1">
    <format dxfId="22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01FC7FC-4A46-E141-A0C3-B636A4D617C1}" name="PivotTable17" cacheId="37" applyNumberFormats="0" applyBorderFormats="0" applyFontFormats="0" applyPatternFormats="0" applyAlignmentFormats="0" applyWidthHeightFormats="1" dataCaption="Values" updatedVersion="6" minRefreshableVersion="3" useAutoFormatting="1" rowGrandTotals="0" itemPrintTitles="1" createdVersion="6" indent="0" outline="1" outlineData="1" multipleFieldFilters="0">
  <location ref="AX17:BC23" firstHeaderRow="0" firstDataRow="1" firstDataCol="1"/>
  <pivotFields count="7">
    <pivotField axis="axisRow" numFmtId="14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dataField="1" showAll="0"/>
    <pivotField dataField="1" showAll="0"/>
    <pivotField dataField="1" showAll="0"/>
    <pivotField dataField="1" showAll="0"/>
    <pivotField dataField="1" showAll="0"/>
    <pivotField axis="axisRow" showAll="0">
      <items count="4">
        <item x="1"/>
        <item x="0"/>
        <item x="2"/>
        <item t="default"/>
      </items>
    </pivotField>
  </pivotFields>
  <rowFields count="2">
    <field x="6"/>
    <field x="0"/>
  </rowFields>
  <rowItems count="6">
    <i>
      <x/>
    </i>
    <i r="1">
      <x v="1"/>
    </i>
    <i r="1">
      <x v="2"/>
    </i>
    <i r="1">
      <x v="3"/>
    </i>
    <i r="1">
      <x v="4"/>
    </i>
    <i r="1">
      <x v="5"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Sum of UK" fld="1" baseField="0" baseItem="0"/>
    <dataField name="Sum of France" fld="2" baseField="0" baseItem="0"/>
    <dataField name="Sum of Germany" fld="3" baseField="0" baseItem="0"/>
    <dataField name="Sum of Italy" fld="4" baseField="0" baseItem="0"/>
    <dataField name="Sum of Spain" fld="5" baseField="0" baseItem="0"/>
  </dataFields>
  <formats count="1">
    <format dxfId="23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63F26FE-E633-0D40-B270-72B21A389BA1}" name="PivotTable15" cacheId="39" applyNumberFormats="0" applyBorderFormats="0" applyFontFormats="0" applyPatternFormats="0" applyAlignmentFormats="0" applyWidthHeightFormats="1" dataCaption="Values" updatedVersion="6" minRefreshableVersion="3" useAutoFormatting="1" rowGrandTotals="0" itemPrintTitles="1" createdVersion="6" indent="0" outline="1" outlineData="1" multipleFieldFilters="0">
  <location ref="AX17:BC23" firstHeaderRow="0" firstDataRow="1" firstDataCol="1"/>
  <pivotFields count="7">
    <pivotField axis="axisRow" numFmtId="14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dataField="1" showAll="0"/>
    <pivotField dataField="1" showAll="0"/>
    <pivotField dataField="1" showAll="0"/>
    <pivotField dataField="1" showAll="0"/>
    <pivotField dataField="1" showAll="0"/>
    <pivotField axis="axisRow" showAll="0">
      <items count="4">
        <item x="1"/>
        <item x="0"/>
        <item x="2"/>
        <item t="default"/>
      </items>
    </pivotField>
  </pivotFields>
  <rowFields count="2">
    <field x="6"/>
    <field x="0"/>
  </rowFields>
  <rowItems count="6">
    <i>
      <x/>
    </i>
    <i r="1">
      <x v="1"/>
    </i>
    <i r="1">
      <x v="2"/>
    </i>
    <i r="1">
      <x v="3"/>
    </i>
    <i r="1">
      <x v="4"/>
    </i>
    <i r="1">
      <x v="5"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Sum of UK" fld="1" baseField="0" baseItem="0"/>
    <dataField name="Sum of France" fld="2" baseField="0" baseItem="0"/>
    <dataField name="Sum of Germany" fld="3" baseField="0" baseItem="0"/>
    <dataField name="Sum of Italy" fld="4" baseField="0" baseItem="0"/>
    <dataField name="Sum of Spain" fld="5" baseField="0" baseItem="0"/>
  </dataFields>
  <formats count="1">
    <format dxfId="14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2CD240B-132A-C942-B460-815336E15EE3}" name="PivotTable13" cacheId="38" applyNumberFormats="0" applyBorderFormats="0" applyFontFormats="0" applyPatternFormats="0" applyAlignmentFormats="0" applyWidthHeightFormats="1" dataCaption="Values" updatedVersion="6" minRefreshableVersion="3" useAutoFormatting="1" rowGrandTotals="0" itemPrintTitles="1" createdVersion="6" indent="0" outline="1" outlineData="1" multipleFieldFilters="0">
  <location ref="AX2:BC15" firstHeaderRow="0" firstDataRow="1" firstDataCol="1"/>
  <pivotFields count="7"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dataField="1" numFmtId="2" showAll="0"/>
    <pivotField dataField="1" numFmtId="2" showAll="0"/>
    <pivotField dataField="1" numFmtId="2" showAll="0"/>
    <pivotField dataField="1" numFmtId="2" showAll="0"/>
    <pivotField dataField="1" numFmtId="2" showAll="0"/>
    <pivotField axis="axisRow" showAll="0">
      <items count="5">
        <item x="0"/>
        <item x="1"/>
        <item x="2"/>
        <item x="3"/>
        <item t="default"/>
      </items>
    </pivotField>
  </pivotFields>
  <rowFields count="2">
    <field x="6"/>
    <field x="0"/>
  </rowFields>
  <rowItems count="13">
    <i>
      <x v="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Sum of UK" fld="1" baseField="0" baseItem="0"/>
    <dataField name="Sum of France" fld="2" baseField="0" baseItem="0"/>
    <dataField name="Sum of Germany" fld="3" baseField="0" baseItem="0"/>
    <dataField name="Sum of Italy" fld="4" baseField="0" baseItem="0"/>
    <dataField name="Sum of Spain" fld="5" baseField="0" baseItem="0"/>
  </dataFields>
  <formats count="1">
    <format dxfId="15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ACE29A3-C61E-7C42-9958-B31D82CF2A82}" name="PivotTable11" cacheId="45" applyNumberFormats="0" applyBorderFormats="0" applyFontFormats="0" applyPatternFormats="0" applyAlignmentFormats="0" applyWidthHeightFormats="1" dataCaption="Values" updatedVersion="6" minRefreshableVersion="3" useAutoFormatting="1" rowGrandTotals="0" itemPrintTitles="1" createdVersion="6" indent="0" outline="1" outlineData="1" multipleFieldFilters="0">
  <location ref="X2:AG15" firstHeaderRow="0" firstDataRow="1" firstDataCol="1"/>
  <pivotFields count="11">
    <pivotField axis="axisRow" numFmtId="14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dataField="1" numFmtId="2" showAll="0"/>
    <pivotField dataField="1" numFmtId="2" showAll="0"/>
    <pivotField dataField="1" numFmtId="2" showAll="0"/>
    <pivotField dataField="1" numFmtId="2" showAll="0"/>
    <pivotField dataField="1" numFmtId="2" showAll="0"/>
    <pivotField dataField="1" numFmtId="2" showAll="0"/>
    <pivotField dataField="1" numFmtId="2" showAll="0"/>
    <pivotField dataField="1" numFmtId="2" showAll="0"/>
    <pivotField dataField="1" numFmtId="2" showAll="0"/>
    <pivotField axis="axisRow" showAll="0">
      <items count="5">
        <item x="0"/>
        <item x="1"/>
        <item x="2"/>
        <item x="3"/>
        <item t="default"/>
      </items>
    </pivotField>
  </pivotFields>
  <rowFields count="2">
    <field x="10"/>
    <field x="0"/>
  </rowFields>
  <rowItems count="13">
    <i>
      <x v="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</rowItems>
  <colFields count="1">
    <field x="-2"/>
  </colFields>
  <colItems count="9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</colItems>
  <dataFields count="9">
    <dataField name="Sum of China" fld="1" baseField="0" baseItem="0"/>
    <dataField name="Sum of India" fld="2" baseField="0" baseItem="0"/>
    <dataField name="Sum of US" fld="3" baseField="0" baseItem="0"/>
    <dataField name="Sum of EU" fld="4" baseField="0" baseItem="0"/>
    <dataField name="Sum of Russia" fld="5" baseField="0" baseItem="0"/>
    <dataField name="Sum of Japan" fld="6" baseField="0" baseItem="0"/>
    <dataField name="Sum of Brazil" fld="7" baseField="0" baseItem="0"/>
    <dataField name="Sum of ROW" fld="8" baseField="0" baseItem="0"/>
    <dataField name="Sum of World" fld="9" baseField="0" baseItem="0"/>
  </dataFields>
  <formats count="1">
    <format dxfId="16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28A8DB-A6BB-4D4E-9DE7-BDF1BB1CF97B}" name="PivotTable14" cacheId="44" applyNumberFormats="0" applyBorderFormats="0" applyFontFormats="0" applyPatternFormats="0" applyAlignmentFormats="0" applyWidthHeightFormats="1" dataCaption="Values" updatedVersion="6" minRefreshableVersion="3" useAutoFormatting="1" rowGrandTotals="0" itemPrintTitles="1" createdVersion="6" indent="0" outline="1" outlineData="1" multipleFieldFilters="0">
  <location ref="X17:AG23" firstHeaderRow="0" firstDataRow="1" firstDataCol="1"/>
  <pivotFields count="11">
    <pivotField axis="axisRow" numFmtId="14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dataField="1" numFmtId="2" showAll="0"/>
    <pivotField dataField="1" numFmtId="2" showAll="0"/>
    <pivotField dataField="1" numFmtId="2" showAll="0"/>
    <pivotField dataField="1" numFmtId="2" showAll="0"/>
    <pivotField dataField="1" showAll="0"/>
    <pivotField dataField="1" numFmtId="2" showAll="0"/>
    <pivotField dataField="1" numFmtId="2" showAll="0"/>
    <pivotField dataField="1" numFmtId="2" showAll="0"/>
    <pivotField dataField="1" showAll="0"/>
    <pivotField axis="axisRow" showAll="0">
      <items count="4">
        <item x="1"/>
        <item x="0"/>
        <item x="2"/>
        <item t="default"/>
      </items>
    </pivotField>
  </pivotFields>
  <rowFields count="2">
    <field x="10"/>
    <field x="0"/>
  </rowFields>
  <rowItems count="6">
    <i>
      <x/>
    </i>
    <i r="1">
      <x v="1"/>
    </i>
    <i r="1">
      <x v="2"/>
    </i>
    <i r="1">
      <x v="3"/>
    </i>
    <i r="1">
      <x v="4"/>
    </i>
    <i r="1">
      <x v="5"/>
    </i>
  </rowItems>
  <colFields count="1">
    <field x="-2"/>
  </colFields>
  <colItems count="9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</colItems>
  <dataFields count="9">
    <dataField name="Sum of China" fld="1" baseField="0" baseItem="0"/>
    <dataField name="Sum of India" fld="2" baseField="0" baseItem="0"/>
    <dataField name="Sum of US" fld="3" baseField="0" baseItem="0"/>
    <dataField name="Sum of EU" fld="4" baseField="0" baseItem="0"/>
    <dataField name="Sum of Russia" fld="5" baseField="0" baseItem="0"/>
    <dataField name="Sum of Japan" fld="6" baseField="0" baseItem="0"/>
    <dataField name="Sum of Brazil" fld="7" baseField="0" baseItem="0"/>
    <dataField name="Sum of ROW" fld="8" baseField="0" baseItem="0"/>
    <dataField name="Sum of World" fld="9" baseField="0" baseItem="0"/>
  </dataFields>
  <formats count="1">
    <format dxfId="17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D797A58-F498-314A-8A90-054512ADCA15}" name="PivotTable11" cacheId="54" applyNumberFormats="0" applyBorderFormats="0" applyFontFormats="0" applyPatternFormats="0" applyAlignmentFormats="0" applyWidthHeightFormats="1" dataCaption="Values" updatedVersion="6" minRefreshableVersion="3" useAutoFormatting="1" rowGrandTotals="0" itemPrintTitles="1" createdVersion="6" indent="0" outline="1" outlineData="1" multipleFieldFilters="0">
  <location ref="AY2:BD15" firstHeaderRow="0" firstDataRow="1" firstDataCol="1"/>
  <pivotFields count="7">
    <pivotField axis="axisRow" numFmtId="14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dataField="1" numFmtId="2" showAll="0"/>
    <pivotField dataField="1" numFmtId="2" showAll="0"/>
    <pivotField dataField="1" numFmtId="2" showAll="0"/>
    <pivotField dataField="1" numFmtId="2" showAll="0"/>
    <pivotField dataField="1" numFmtId="2" showAll="0"/>
    <pivotField axis="axisRow" showAll="0">
      <items count="5">
        <item x="0"/>
        <item x="1"/>
        <item x="2"/>
        <item x="3"/>
        <item t="default"/>
      </items>
    </pivotField>
  </pivotFields>
  <rowFields count="2">
    <field x="6"/>
    <field x="0"/>
  </rowFields>
  <rowItems count="13">
    <i>
      <x v="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Sum of UK" fld="1" baseField="0" baseItem="0"/>
    <dataField name="Sum of France" fld="2" baseField="0" baseItem="0"/>
    <dataField name="Sum of Germany" fld="3" baseField="0" baseItem="0"/>
    <dataField name="Sum of Italy" fld="4" baseField="0" baseItem="0"/>
    <dataField name="Sum of Spain" fld="5" baseField="0" baseItem="0"/>
  </dataFields>
  <formats count="1">
    <format dxfId="10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4B618C8-D2D5-404E-8594-379F0B520127}" name="PivotTable20" cacheId="53" applyNumberFormats="0" applyBorderFormats="0" applyFontFormats="0" applyPatternFormats="0" applyAlignmentFormats="0" applyWidthHeightFormats="1" dataCaption="Values" updatedVersion="6" minRefreshableVersion="3" useAutoFormatting="1" rowGrandTotals="0" itemPrintTitles="1" createdVersion="6" indent="0" outline="1" outlineData="1" multipleFieldFilters="0">
  <location ref="Y17:AH23" firstHeaderRow="0" firstDataRow="1" firstDataCol="1"/>
  <pivotFields count="11">
    <pivotField axis="axisRow" numFmtId="14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dataField="1" numFmtId="2" showAll="0"/>
    <pivotField dataField="1" numFmtId="2" showAll="0"/>
    <pivotField dataField="1" showAll="0"/>
    <pivotField dataField="1" numFmtId="2" showAll="0"/>
    <pivotField dataField="1" showAll="0"/>
    <pivotField dataField="1" numFmtId="2" showAll="0"/>
    <pivotField dataField="1" numFmtId="2" showAll="0"/>
    <pivotField dataField="1" numFmtId="2" showAll="0"/>
    <pivotField dataField="1" showAll="0"/>
    <pivotField axis="axisRow" showAll="0">
      <items count="4">
        <item x="1"/>
        <item x="0"/>
        <item x="2"/>
        <item t="default"/>
      </items>
    </pivotField>
  </pivotFields>
  <rowFields count="2">
    <field x="10"/>
    <field x="0"/>
  </rowFields>
  <rowItems count="6">
    <i>
      <x/>
    </i>
    <i r="1">
      <x v="1"/>
    </i>
    <i r="1">
      <x v="2"/>
    </i>
    <i r="1">
      <x v="3"/>
    </i>
    <i r="1">
      <x v="4"/>
    </i>
    <i r="1">
      <x v="5"/>
    </i>
  </rowItems>
  <colFields count="1">
    <field x="-2"/>
  </colFields>
  <colItems count="9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</colItems>
  <dataFields count="9">
    <dataField name="Sum of China" fld="1" baseField="0" baseItem="0"/>
    <dataField name="Sum of India" fld="2" baseField="0" baseItem="0"/>
    <dataField name="Sum of US" fld="3" baseField="0" baseItem="0"/>
    <dataField name="Sum of EU" fld="4" baseField="0" baseItem="0"/>
    <dataField name="Sum of Russia" fld="5" baseField="0" baseItem="0"/>
    <dataField name="Sum of Japan" fld="6" baseField="0" baseItem="0"/>
    <dataField name="Sum of Brazil" fld="7" baseField="0" baseItem="0"/>
    <dataField name="Sum of ROW" fld="8" baseField="0" baseItem="0"/>
    <dataField name="Sum of World" fld="9" baseField="0" baseItem="0"/>
  </dataFields>
  <formats count="1">
    <format dxfId="11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9DF7451-3DA1-2543-9A60-C6BF1297944F}" name="PivotTable19" cacheId="51" applyNumberFormats="0" applyBorderFormats="0" applyFontFormats="0" applyPatternFormats="0" applyAlignmentFormats="0" applyWidthHeightFormats="1" dataCaption="Values" updatedVersion="6" minRefreshableVersion="3" useAutoFormatting="1" rowGrandTotals="0" itemPrintTitles="1" createdVersion="6" indent="0" outline="1" outlineData="1" multipleFieldFilters="0">
  <location ref="Y2:AH15" firstHeaderRow="0" firstDataRow="1" firstDataCol="1"/>
  <pivotFields count="11">
    <pivotField axis="axisRow" numFmtId="14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dataField="1" numFmtId="2" showAll="0"/>
    <pivotField dataField="1" numFmtId="2" showAll="0"/>
    <pivotField dataField="1" showAll="0"/>
    <pivotField dataField="1" numFmtId="2" showAll="0"/>
    <pivotField dataField="1" numFmtId="2" showAll="0"/>
    <pivotField dataField="1" numFmtId="2" showAll="0"/>
    <pivotField dataField="1" numFmtId="2" showAll="0"/>
    <pivotField dataField="1" numFmtId="2" showAll="0"/>
    <pivotField dataField="1" numFmtId="2" showAll="0"/>
    <pivotField axis="axisRow" showAll="0">
      <items count="5">
        <item x="0"/>
        <item x="1"/>
        <item x="2"/>
        <item x="3"/>
        <item t="default"/>
      </items>
    </pivotField>
  </pivotFields>
  <rowFields count="2">
    <field x="10"/>
    <field x="0"/>
  </rowFields>
  <rowItems count="13">
    <i>
      <x v="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</rowItems>
  <colFields count="1">
    <field x="-2"/>
  </colFields>
  <colItems count="9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</colItems>
  <dataFields count="9">
    <dataField name="Sum of China" fld="1" baseField="0" baseItem="0"/>
    <dataField name="Sum of India" fld="2" baseField="0" baseItem="0"/>
    <dataField name="Sum of US" fld="3" baseField="0" baseItem="0"/>
    <dataField name="Sum of EU" fld="4" baseField="0" baseItem="0"/>
    <dataField name="Sum of Russia" fld="5" baseField="0" baseItem="0"/>
    <dataField name="Sum of Japan" fld="6" baseField="0" baseItem="0"/>
    <dataField name="Sum of Brazil" fld="7" baseField="0" baseItem="0"/>
    <dataField name="Sum of ROW" fld="8" baseField="0" baseItem="0"/>
    <dataField name="Sum of World" fld="9" baseField="0" baseItem="0"/>
  </dataFields>
  <formats count="1">
    <format dxfId="12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EB393C5-A830-AD4B-89D9-FB4567660675}" name="PivotTable12" cacheId="55" applyNumberFormats="0" applyBorderFormats="0" applyFontFormats="0" applyPatternFormats="0" applyAlignmentFormats="0" applyWidthHeightFormats="1" dataCaption="Values" updatedVersion="6" minRefreshableVersion="3" useAutoFormatting="1" rowGrandTotals="0" itemPrintTitles="1" createdVersion="6" indent="0" outline="1" outlineData="1" multipleFieldFilters="0">
  <location ref="AY17:BD23" firstHeaderRow="0" firstDataRow="1" firstDataCol="1"/>
  <pivotFields count="7">
    <pivotField axis="axisRow" numFmtId="14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dataField="1" showAll="0"/>
    <pivotField dataField="1" showAll="0"/>
    <pivotField dataField="1" showAll="0"/>
    <pivotField dataField="1" showAll="0"/>
    <pivotField dataField="1" showAll="0"/>
    <pivotField axis="axisRow" showAll="0">
      <items count="4">
        <item x="1"/>
        <item x="0"/>
        <item x="2"/>
        <item t="default"/>
      </items>
    </pivotField>
  </pivotFields>
  <rowFields count="2">
    <field x="6"/>
    <field x="0"/>
  </rowFields>
  <rowItems count="6">
    <i>
      <x/>
    </i>
    <i r="1">
      <x v="1"/>
    </i>
    <i r="1">
      <x v="2"/>
    </i>
    <i r="1">
      <x v="3"/>
    </i>
    <i r="1">
      <x v="4"/>
    </i>
    <i r="1">
      <x v="5"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Sum of UK" fld="1" baseField="0" baseItem="0"/>
    <dataField name="Sum of France" fld="2" baseField="0" baseItem="0"/>
    <dataField name="Sum of Germany" fld="3" baseField="0" baseItem="0"/>
    <dataField name="Sum of Italy" fld="4" baseField="0" baseItem="0"/>
    <dataField name="Sum of Spain" fld="5" baseField="0" baseItem="0"/>
  </dataFields>
  <formats count="1">
    <format dxfId="13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DB5AA0-9CF9-3C49-AA55-F94874143160}" name="PivotTable9" cacheId="40" applyNumberFormats="0" applyBorderFormats="0" applyFontFormats="0" applyPatternFormats="0" applyAlignmentFormats="0" applyWidthHeightFormats="1" dataCaption="Values" updatedVersion="6" minRefreshableVersion="3" useAutoFormatting="1" rowGrandTotals="0" itemPrintTitles="1" createdVersion="6" indent="0" outline="1" outlineData="1" multipleFieldFilters="0">
  <location ref="AY17:BD23" firstHeaderRow="0" firstDataRow="1" firstDataCol="1"/>
  <pivotFields count="7">
    <pivotField axis="axisRow" numFmtId="14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dataField="1" showAll="0"/>
    <pivotField dataField="1" showAll="0"/>
    <pivotField dataField="1" showAll="0"/>
    <pivotField dataField="1" showAll="0"/>
    <pivotField dataField="1" showAll="0"/>
    <pivotField axis="axisRow" showAll="0">
      <items count="4">
        <item x="1"/>
        <item x="0"/>
        <item x="2"/>
        <item t="default"/>
      </items>
    </pivotField>
  </pivotFields>
  <rowFields count="2">
    <field x="6"/>
    <field x="0"/>
  </rowFields>
  <rowItems count="6">
    <i>
      <x/>
    </i>
    <i r="1">
      <x v="1"/>
    </i>
    <i r="1">
      <x v="2"/>
    </i>
    <i r="1">
      <x v="3"/>
    </i>
    <i r="1">
      <x v="4"/>
    </i>
    <i r="1">
      <x v="5"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Sum of UK" fld="1" baseField="0" baseItem="0"/>
    <dataField name="Sum of France" fld="2" baseField="0" baseItem="0"/>
    <dataField name="Sum of Germany" fld="3" baseField="0" baseItem="0"/>
    <dataField name="Sum of Italy" fld="4" baseField="0" baseItem="0"/>
    <dataField name="Sum of Spain" fld="5" baseField="0" baseItem="0"/>
  </dataFields>
  <formats count="1">
    <format dxfId="6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2EBABD2-C109-CC41-86E0-4851DD0D4397}" name="PivotTable15" cacheId="48" applyNumberFormats="0" applyBorderFormats="0" applyFontFormats="0" applyPatternFormats="0" applyAlignmentFormats="0" applyWidthHeightFormats="1" dataCaption="Values" updatedVersion="6" minRefreshableVersion="3" useAutoFormatting="1" rowGrandTotals="0" itemPrintTitles="1" createdVersion="6" indent="0" outline="1" outlineData="1" multipleFieldFilters="0">
  <location ref="Y17:AH23" firstHeaderRow="0" firstDataRow="1" firstDataCol="1"/>
  <pivotFields count="11">
    <pivotField axis="axisRow" numFmtId="14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dataField="1" numFmtId="2" showAll="0"/>
    <pivotField dataField="1" numFmtId="2" showAll="0"/>
    <pivotField dataField="1" showAll="0"/>
    <pivotField dataField="1" numFmtId="2" showAll="0"/>
    <pivotField dataField="1" showAll="0"/>
    <pivotField dataField="1" numFmtId="2" showAll="0"/>
    <pivotField dataField="1" numFmtId="2" showAll="0"/>
    <pivotField dataField="1" numFmtId="2" showAll="0"/>
    <pivotField dataField="1" showAll="0"/>
    <pivotField axis="axisRow" showAll="0">
      <items count="4">
        <item x="1"/>
        <item x="0"/>
        <item x="2"/>
        <item t="default"/>
      </items>
    </pivotField>
  </pivotFields>
  <rowFields count="2">
    <field x="10"/>
    <field x="0"/>
  </rowFields>
  <rowItems count="6">
    <i>
      <x/>
    </i>
    <i r="1">
      <x v="1"/>
    </i>
    <i r="1">
      <x v="2"/>
    </i>
    <i r="1">
      <x v="3"/>
    </i>
    <i r="1">
      <x v="4"/>
    </i>
    <i r="1">
      <x v="5"/>
    </i>
  </rowItems>
  <colFields count="1">
    <field x="-2"/>
  </colFields>
  <colItems count="9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</colItems>
  <dataFields count="9">
    <dataField name="Sum of China" fld="1" baseField="0" baseItem="0"/>
    <dataField name="Sum of India" fld="2" baseField="0" baseItem="0"/>
    <dataField name="Sum of US" fld="3" baseField="0" baseItem="0"/>
    <dataField name="Sum of EU" fld="4" baseField="0" baseItem="0"/>
    <dataField name="Sum of Russia" fld="5" baseField="0" baseItem="0"/>
    <dataField name="Sum of Japan" fld="6" baseField="0" baseItem="0"/>
    <dataField name="Sum of Brazil" fld="7" baseField="0" baseItem="0"/>
    <dataField name="Sum of ROW" fld="8" baseField="0" baseItem="0"/>
    <dataField name="Sum of World" fld="9" baseField="0" baseItem="0"/>
  </dataFields>
  <formats count="1">
    <format dxfId="7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92DDEFB-DA0C-D64D-BC66-94048F64CCC4}" name="PivotTable16" cacheId="49" applyNumberFormats="0" applyBorderFormats="0" applyFontFormats="0" applyPatternFormats="0" applyAlignmentFormats="0" applyWidthHeightFormats="1" dataCaption="Values" updatedVersion="6" minRefreshableVersion="3" useAutoFormatting="1" rowGrandTotals="0" itemPrintTitles="1" createdVersion="6" indent="0" outline="1" outlineData="1" multipleFieldFilters="0">
  <location ref="Y2:AH15" firstHeaderRow="0" firstDataRow="1" firstDataCol="1"/>
  <pivotFields count="11">
    <pivotField axis="axisRow" numFmtId="14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dataField="1" numFmtId="2" showAll="0"/>
    <pivotField dataField="1" numFmtId="2" showAll="0"/>
    <pivotField dataField="1" showAll="0"/>
    <pivotField dataField="1" numFmtId="2" showAll="0"/>
    <pivotField dataField="1" numFmtId="2" showAll="0"/>
    <pivotField dataField="1" numFmtId="2" showAll="0"/>
    <pivotField dataField="1" numFmtId="2" showAll="0"/>
    <pivotField dataField="1" numFmtId="2" showAll="0"/>
    <pivotField dataField="1" numFmtId="2" showAll="0"/>
    <pivotField axis="axisRow" showAll="0">
      <items count="5">
        <item x="0"/>
        <item x="1"/>
        <item x="2"/>
        <item x="3"/>
        <item t="default"/>
      </items>
    </pivotField>
  </pivotFields>
  <rowFields count="2">
    <field x="10"/>
    <field x="0"/>
  </rowFields>
  <rowItems count="13">
    <i>
      <x v="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</rowItems>
  <colFields count="1">
    <field x="-2"/>
  </colFields>
  <colItems count="9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</colItems>
  <dataFields count="9">
    <dataField name="Sum of China" fld="1" baseField="0" baseItem="0"/>
    <dataField name="Sum of India" fld="2" baseField="0" baseItem="0"/>
    <dataField name="Sum of US" fld="3" baseField="0" baseItem="0"/>
    <dataField name="Sum of EU" fld="4" baseField="0" baseItem="0"/>
    <dataField name="Sum of Russia" fld="5" baseField="0" baseItem="0"/>
    <dataField name="Sum of Japan" fld="6" baseField="0" baseItem="0"/>
    <dataField name="Sum of Brazil" fld="7" baseField="0" baseItem="0"/>
    <dataField name="Sum of ROW" fld="8" baseField="0" baseItem="0"/>
    <dataField name="Sum of World" fld="9" baseField="0" baseItem="0"/>
  </dataFields>
  <formats count="1">
    <format dxfId="8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0097DAE-7E00-2E49-82F0-9D424F52310E}" name="PivotTable10" cacheId="41" applyNumberFormats="0" applyBorderFormats="0" applyFontFormats="0" applyPatternFormats="0" applyAlignmentFormats="0" applyWidthHeightFormats="1" dataCaption="Values" updatedVersion="6" minRefreshableVersion="3" useAutoFormatting="1" rowGrandTotals="0" itemPrintTitles="1" createdVersion="6" indent="0" outline="1" outlineData="1" multipleFieldFilters="0">
  <location ref="AY2:BD15" firstHeaderRow="0" firstDataRow="1" firstDataCol="1"/>
  <pivotFields count="7">
    <pivotField axis="axisRow" numFmtId="14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dataField="1" numFmtId="2" showAll="0"/>
    <pivotField dataField="1" numFmtId="2" showAll="0"/>
    <pivotField dataField="1" numFmtId="2" showAll="0"/>
    <pivotField dataField="1" numFmtId="2" showAll="0"/>
    <pivotField dataField="1" numFmtId="2" showAll="0"/>
    <pivotField axis="axisRow" showAll="0">
      <items count="5">
        <item x="0"/>
        <item x="1"/>
        <item x="2"/>
        <item x="3"/>
        <item t="default"/>
      </items>
    </pivotField>
  </pivotFields>
  <rowFields count="2">
    <field x="6"/>
    <field x="0"/>
  </rowFields>
  <rowItems count="13">
    <i>
      <x v="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Sum of UK" fld="1" baseField="0" baseItem="0"/>
    <dataField name="Sum of France" fld="2" baseField="0" baseItem="0"/>
    <dataField name="Sum of Germany" fld="3" baseField="0" baseItem="0"/>
    <dataField name="Sum of Italy" fld="4" baseField="0" baseItem="0"/>
    <dataField name="Sum of Spain" fld="5" baseField="0" baseItem="0"/>
  </dataFields>
  <formats count="1">
    <format dxfId="9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A2E23DE-849F-2D42-9F9C-D99F4E5CE067}" name="PivotTable6" cacheId="42" applyNumberFormats="0" applyBorderFormats="0" applyFontFormats="0" applyPatternFormats="0" applyAlignmentFormats="0" applyWidthHeightFormats="1" dataCaption="Values" updatedVersion="6" minRefreshableVersion="3" useAutoFormatting="1" rowGrandTotals="0" itemPrintTitles="1" createdVersion="6" indent="0" outline="1" outlineData="1" multipleFieldFilters="0">
  <location ref="BC17:BH23" firstHeaderRow="0" firstDataRow="1" firstDataCol="1"/>
  <pivotFields count="8"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dataField="1" showAll="0"/>
    <pivotField dataField="1" showAll="0"/>
    <pivotField dataField="1" showAll="0"/>
    <pivotField dataField="1" showAll="0"/>
    <pivotField dataField="1" showAll="0"/>
    <pivotField axis="axisRow" showAll="0">
      <items count="4">
        <item x="1"/>
        <item h="1" x="0"/>
        <item h="1" x="2"/>
        <item t="default"/>
      </items>
    </pivotField>
    <pivotField dragToRow="0" dragToCol="0" dragToPage="0" showAll="0" defaultSubtotal="0"/>
  </pivotFields>
  <rowFields count="2">
    <field x="6"/>
    <field x="0"/>
  </rowFields>
  <rowItems count="6">
    <i>
      <x/>
    </i>
    <i r="1">
      <x v="1"/>
    </i>
    <i r="1">
      <x v="2"/>
    </i>
    <i r="1">
      <x v="3"/>
    </i>
    <i r="1">
      <x v="4"/>
    </i>
    <i r="1">
      <x v="5"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Sum of UK" fld="1" baseField="0" baseItem="0"/>
    <dataField name="Sum of France" fld="2" baseField="0" baseItem="0"/>
    <dataField name="Sum of Germany" fld="3" baseField="0" baseItem="0"/>
    <dataField name="Sum of Italy" fld="4" baseField="0" baseItem="0"/>
    <dataField name="Sum of Spain" fld="5" baseField="0" baseItem="0"/>
  </dataFields>
  <formats count="1">
    <format dxfId="2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BC979A9-D1E7-2044-8A2F-04AE4F2DF1A7}" name="PivotTable5" cacheId="43" applyNumberFormats="0" applyBorderFormats="0" applyFontFormats="0" applyPatternFormats="0" applyAlignmentFormats="0" applyWidthHeightFormats="1" dataCaption="Values" updatedVersion="6" minRefreshableVersion="3" useAutoFormatting="1" rowGrandTotals="0" itemPrintTitles="1" createdVersion="6" indent="0" outline="1" outlineData="1" multipleFieldFilters="0">
  <location ref="BC2:BH15" firstHeaderRow="0" firstDataRow="1" firstDataCol="1"/>
  <pivotFields count="8"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dataField="1" showAll="0"/>
    <pivotField dataField="1" showAll="0"/>
    <pivotField dataField="1" showAll="0"/>
    <pivotField dataField="1" showAll="0"/>
    <pivotField dataField="1" showAll="0"/>
    <pivotField axis="axisRow" showAll="0">
      <items count="5">
        <item h="1" x="0"/>
        <item x="1"/>
        <item x="2"/>
        <item h="1" x="3"/>
        <item t="default"/>
      </items>
    </pivotField>
    <pivotField dragToRow="0" dragToCol="0" dragToPage="0" showAll="0" defaultSubtotal="0"/>
  </pivotFields>
  <rowFields count="2">
    <field x="6"/>
    <field x="0"/>
  </rowFields>
  <rowItems count="13">
    <i>
      <x v="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Sum of UK" fld="1" baseField="0" baseItem="0"/>
    <dataField name="Sum of France" fld="2" baseField="0" baseItem="0"/>
    <dataField name="Sum of Germany" fld="3" baseField="0" baseItem="0"/>
    <dataField name="Sum of Italy" fld="4" baseField="0" baseItem="0"/>
    <dataField name="Sum of Spain" fld="5" baseField="0" baseItem="0"/>
  </dataFields>
  <formats count="1">
    <format dxfId="3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4E924CD-7F86-6B44-9784-ECBDC58A0C37}" name="PivotTable30" cacheId="52" applyNumberFormats="0" applyBorderFormats="0" applyFontFormats="0" applyPatternFormats="0" applyAlignmentFormats="0" applyWidthHeightFormats="1" dataCaption="Values" updatedVersion="6" minRefreshableVersion="3" useAutoFormatting="1" rowGrandTotals="0" itemPrintTitles="1" createdVersion="6" indent="0" outline="1" outlineData="1" multipleFieldFilters="0">
  <location ref="AA2:AL15" firstHeaderRow="0" firstDataRow="1" firstDataCol="1"/>
  <pivotFields count="13"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dataField="1" numFmtId="2" showAll="0"/>
    <pivotField dataField="1" numFmtId="2" showAll="0"/>
    <pivotField dataField="1" numFmtId="2" showAll="0"/>
    <pivotField dataField="1" numFmtId="2" showAll="0"/>
    <pivotField dataField="1" numFmtId="2" showAll="0"/>
    <pivotField dataField="1" numFmtId="2" showAll="0"/>
    <pivotField dataField="1" numFmtId="2" showAll="0"/>
    <pivotField dataField="1" numFmtId="2" showAll="0"/>
    <pivotField dataField="1" showAll="0"/>
    <pivotField dataField="1" numFmtId="2" showAll="0"/>
    <pivotField axis="axisRow" showAll="0">
      <items count="5">
        <item h="1" x="0"/>
        <item x="1"/>
        <item x="2"/>
        <item h="1" x="3"/>
        <item t="default"/>
      </items>
    </pivotField>
    <pivotField dataField="1" dragToRow="0" dragToCol="0" dragToPage="0" showAll="0" defaultSubtotal="0"/>
  </pivotFields>
  <rowFields count="2">
    <field x="11"/>
    <field x="0"/>
  </rowFields>
  <rowItems count="13">
    <i>
      <x v="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</rowItems>
  <colFields count="1">
    <field x="-2"/>
  </colFields>
  <colItems count="11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</colItems>
  <dataFields count="11">
    <dataField name="Sum of China" fld="1" baseField="0" baseItem="0"/>
    <dataField name="Sum of India" fld="2" baseField="0" baseItem="0"/>
    <dataField name="Sum of US" fld="3" baseField="0" baseItem="0"/>
    <dataField name="Sum of EU" fld="4" baseField="0" baseItem="0"/>
    <dataField name="Sum of Russia" fld="5" baseField="0" baseItem="0"/>
    <dataField name="Sum of Japan" fld="6" baseField="0" baseItem="0"/>
    <dataField name="Sum of Brazil" fld="7" baseField="0" baseItem="0"/>
    <dataField name="Sum of ROW" fld="8" baseField="0" baseItem="0"/>
    <dataField name="Sum of Domestic Aviation" fld="9" baseField="0" baseItem="0"/>
    <dataField name="Sum of International Aviation" fld="10" baseField="0" baseItem="0"/>
    <dataField name="Sum of Aviation" fld="12" baseField="0" baseItem="0"/>
  </dataFields>
  <formats count="1">
    <format dxfId="4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C645390-0713-CD4F-9B59-14BA9B3A9C09}" name="PivotTable31" cacheId="50" applyNumberFormats="0" applyBorderFormats="0" applyFontFormats="0" applyPatternFormats="0" applyAlignmentFormats="0" applyWidthHeightFormats="1" dataCaption="Values" updatedVersion="6" minRefreshableVersion="3" useAutoFormatting="1" rowGrandTotals="0" itemPrintTitles="1" createdVersion="6" indent="0" outline="1" outlineData="1" multipleFieldFilters="0">
  <location ref="AA17:AL23" firstHeaderRow="0" firstDataRow="1" firstDataCol="1"/>
  <pivotFields count="13"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dataField="1" numFmtId="2" showAll="0"/>
    <pivotField dataField="1" numFmtId="2" showAll="0"/>
    <pivotField dataField="1" numFmtId="2" showAll="0"/>
    <pivotField dataField="1" numFmtId="2" showAll="0"/>
    <pivotField dataField="1" numFmtId="2" showAll="0"/>
    <pivotField dataField="1" numFmtId="2" showAll="0"/>
    <pivotField dataField="1" numFmtId="2" showAll="0"/>
    <pivotField dataField="1" numFmtId="2" showAll="0"/>
    <pivotField dataField="1" showAll="0"/>
    <pivotField dataField="1" numFmtId="2" showAll="0"/>
    <pivotField axis="axisRow" showAll="0">
      <items count="4">
        <item x="1"/>
        <item h="1" x="0"/>
        <item h="1" x="2"/>
        <item t="default"/>
      </items>
    </pivotField>
    <pivotField dataField="1" dragToRow="0" dragToCol="0" dragToPage="0" showAll="0" defaultSubtotal="0"/>
  </pivotFields>
  <rowFields count="2">
    <field x="11"/>
    <field x="0"/>
  </rowFields>
  <rowItems count="6">
    <i>
      <x/>
    </i>
    <i r="1">
      <x v="1"/>
    </i>
    <i r="1">
      <x v="2"/>
    </i>
    <i r="1">
      <x v="3"/>
    </i>
    <i r="1">
      <x v="4"/>
    </i>
    <i r="1">
      <x v="5"/>
    </i>
  </rowItems>
  <colFields count="1">
    <field x="-2"/>
  </colFields>
  <colItems count="11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</colItems>
  <dataFields count="11">
    <dataField name="Sum of China" fld="1" baseField="0" baseItem="0"/>
    <dataField name="Sum of India" fld="2" baseField="0" baseItem="0"/>
    <dataField name="Sum of US" fld="3" baseField="0" baseItem="0"/>
    <dataField name="Sum of EU" fld="4" baseField="0" baseItem="0"/>
    <dataField name="Sum of Russia" fld="5" baseField="0" baseItem="0"/>
    <dataField name="Sum of Japan" fld="6" baseField="0" baseItem="0"/>
    <dataField name="Sum of Brazil" fld="7" baseField="0" baseItem="0"/>
    <dataField name="Sum of ROW" fld="8" baseField="0" baseItem="0"/>
    <dataField name="Sum of Domestic Aviation" fld="9" baseField="0" baseItem="0"/>
    <dataField name="Sum of International Aviation" fld="10" baseField="0" baseItem="0"/>
    <dataField name="Sum of Aviation" fld="12" baseField="0" baseItem="0"/>
  </dataFields>
  <formats count="1">
    <format dxfId="5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5" Type="http://schemas.openxmlformats.org/officeDocument/2006/relationships/drawing" Target="../drawings/drawing1.xml"/><Relationship Id="rId4" Type="http://schemas.openxmlformats.org/officeDocument/2006/relationships/pivotTable" Target="../pivotTables/pivotTable4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6.xml"/><Relationship Id="rId1" Type="http://schemas.openxmlformats.org/officeDocument/2006/relationships/pivotTable" Target="../pivotTables/pivotTable5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9.xml"/><Relationship Id="rId2" Type="http://schemas.openxmlformats.org/officeDocument/2006/relationships/pivotTable" Target="../pivotTables/pivotTable8.xml"/><Relationship Id="rId1" Type="http://schemas.openxmlformats.org/officeDocument/2006/relationships/pivotTable" Target="../pivotTables/pivotTable7.xml"/><Relationship Id="rId5" Type="http://schemas.openxmlformats.org/officeDocument/2006/relationships/drawing" Target="../drawings/drawing2.xml"/><Relationship Id="rId4" Type="http://schemas.openxmlformats.org/officeDocument/2006/relationships/pivotTable" Target="../pivotTables/pivotTable10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13.xml"/><Relationship Id="rId2" Type="http://schemas.openxmlformats.org/officeDocument/2006/relationships/pivotTable" Target="../pivotTables/pivotTable12.xml"/><Relationship Id="rId1" Type="http://schemas.openxmlformats.org/officeDocument/2006/relationships/pivotTable" Target="../pivotTables/pivotTable11.xml"/><Relationship Id="rId5" Type="http://schemas.openxmlformats.org/officeDocument/2006/relationships/drawing" Target="../drawings/drawing3.xml"/><Relationship Id="rId4" Type="http://schemas.openxmlformats.org/officeDocument/2006/relationships/pivotTable" Target="../pivotTables/pivotTable14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17.xml"/><Relationship Id="rId2" Type="http://schemas.openxmlformats.org/officeDocument/2006/relationships/pivotTable" Target="../pivotTables/pivotTable16.xml"/><Relationship Id="rId1" Type="http://schemas.openxmlformats.org/officeDocument/2006/relationships/pivotTable" Target="../pivotTables/pivotTable15.xml"/><Relationship Id="rId5" Type="http://schemas.openxmlformats.org/officeDocument/2006/relationships/drawing" Target="../drawings/drawing4.xml"/><Relationship Id="rId4" Type="http://schemas.openxmlformats.org/officeDocument/2006/relationships/pivotTable" Target="../pivotTables/pivotTable18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21.xml"/><Relationship Id="rId2" Type="http://schemas.openxmlformats.org/officeDocument/2006/relationships/pivotTable" Target="../pivotTables/pivotTable20.xml"/><Relationship Id="rId1" Type="http://schemas.openxmlformats.org/officeDocument/2006/relationships/pivotTable" Target="../pivotTables/pivotTable19.xml"/><Relationship Id="rId5" Type="http://schemas.openxmlformats.org/officeDocument/2006/relationships/drawing" Target="../drawings/drawing5.xml"/><Relationship Id="rId4" Type="http://schemas.openxmlformats.org/officeDocument/2006/relationships/pivotTable" Target="../pivotTables/pivotTable22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25.xml"/><Relationship Id="rId2" Type="http://schemas.openxmlformats.org/officeDocument/2006/relationships/pivotTable" Target="../pivotTables/pivotTable24.xml"/><Relationship Id="rId1" Type="http://schemas.openxmlformats.org/officeDocument/2006/relationships/pivotTable" Target="../pivotTables/pivotTable23.xml"/><Relationship Id="rId5" Type="http://schemas.openxmlformats.org/officeDocument/2006/relationships/drawing" Target="../drawings/drawing6.xml"/><Relationship Id="rId4" Type="http://schemas.openxmlformats.org/officeDocument/2006/relationships/pivotTable" Target="../pivotTables/pivotTable26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2C4784-B97C-B64D-9F65-B59A61343864}">
  <dimension ref="A1:H271"/>
  <sheetViews>
    <sheetView tabSelected="1" zoomScale="125" zoomScaleNormal="125" workbookViewId="0">
      <selection activeCell="E19" sqref="E19"/>
    </sheetView>
  </sheetViews>
  <sheetFormatPr baseColWidth="10" defaultColWidth="10.6640625" defaultRowHeight="16" x14ac:dyDescent="0.2"/>
  <cols>
    <col min="1" max="1" width="15.33203125" customWidth="1"/>
    <col min="5" max="5" width="14.1640625" bestFit="1" customWidth="1"/>
  </cols>
  <sheetData>
    <row r="1" spans="1:7" s="120" customFormat="1" ht="51" x14ac:dyDescent="0.2">
      <c r="A1" s="119" t="s">
        <v>567</v>
      </c>
      <c r="B1" s="121" t="s">
        <v>561</v>
      </c>
      <c r="E1" s="119" t="s">
        <v>568</v>
      </c>
      <c r="F1" s="120" t="s">
        <v>565</v>
      </c>
      <c r="G1" s="120" t="s">
        <v>566</v>
      </c>
    </row>
    <row r="2" spans="1:7" x14ac:dyDescent="0.2">
      <c r="A2" s="117">
        <v>1751</v>
      </c>
      <c r="B2" s="123">
        <f t="shared" ref="B2:B65" si="0">F2*AVERAGE($H$221:$H$267)</f>
        <v>2.4333701419172009E-2</v>
      </c>
      <c r="E2" s="117">
        <v>1751</v>
      </c>
      <c r="F2" s="118">
        <v>2.5636529680365297E-2</v>
      </c>
    </row>
    <row r="3" spans="1:7" x14ac:dyDescent="0.2">
      <c r="A3" s="117">
        <v>1752</v>
      </c>
      <c r="B3" s="123">
        <f t="shared" si="0"/>
        <v>2.4276724993306804E-2</v>
      </c>
      <c r="C3" s="110"/>
      <c r="E3" s="117">
        <v>1752</v>
      </c>
      <c r="F3" s="118">
        <v>2.5576502732240439E-2</v>
      </c>
    </row>
    <row r="4" spans="1:7" x14ac:dyDescent="0.2">
      <c r="A4" s="117">
        <v>1753</v>
      </c>
      <c r="B4" s="123">
        <f t="shared" si="0"/>
        <v>2.4343236568630931E-2</v>
      </c>
      <c r="C4" s="110"/>
      <c r="E4" s="117">
        <v>1753</v>
      </c>
      <c r="F4" s="118">
        <v>2.5646575342465755E-2</v>
      </c>
    </row>
    <row r="5" spans="1:7" x14ac:dyDescent="0.2">
      <c r="A5" s="117">
        <v>1754</v>
      </c>
      <c r="B5" s="123">
        <f t="shared" si="0"/>
        <v>2.4352771718089854E-2</v>
      </c>
      <c r="C5" s="110"/>
      <c r="E5" s="117">
        <v>1754</v>
      </c>
      <c r="F5" s="118">
        <v>2.565662100456621E-2</v>
      </c>
    </row>
    <row r="6" spans="1:7" x14ac:dyDescent="0.2">
      <c r="A6" s="117">
        <v>1755</v>
      </c>
      <c r="B6" s="123">
        <f t="shared" si="0"/>
        <v>2.436230686754878E-2</v>
      </c>
      <c r="C6" s="110"/>
      <c r="E6" s="117">
        <v>1755</v>
      </c>
      <c r="F6" s="118">
        <v>2.5666666666666667E-2</v>
      </c>
    </row>
    <row r="7" spans="1:7" x14ac:dyDescent="0.2">
      <c r="A7" s="117">
        <v>1756</v>
      </c>
      <c r="B7" s="123">
        <f t="shared" si="0"/>
        <v>2.5969344283870304E-2</v>
      </c>
      <c r="C7" s="110"/>
      <c r="E7" s="117">
        <v>1756</v>
      </c>
      <c r="F7" s="118">
        <v>2.7359744990892533E-2</v>
      </c>
    </row>
    <row r="8" spans="1:7" x14ac:dyDescent="0.2">
      <c r="A8" s="117">
        <v>1757</v>
      </c>
      <c r="B8" s="123">
        <f t="shared" si="0"/>
        <v>2.6050028321778183E-2</v>
      </c>
      <c r="C8" s="110"/>
      <c r="E8" s="117">
        <v>1757</v>
      </c>
      <c r="F8" s="118">
        <v>2.7444748858447488E-2</v>
      </c>
    </row>
    <row r="9" spans="1:7" x14ac:dyDescent="0.2">
      <c r="A9" s="117">
        <v>1758</v>
      </c>
      <c r="B9" s="123">
        <f t="shared" si="0"/>
        <v>2.6059563471237109E-2</v>
      </c>
      <c r="C9" s="110"/>
      <c r="E9" s="117">
        <v>1758</v>
      </c>
      <c r="F9" s="118">
        <v>2.7454794520547946E-2</v>
      </c>
    </row>
    <row r="10" spans="1:7" x14ac:dyDescent="0.2">
      <c r="A10" s="117">
        <v>1759</v>
      </c>
      <c r="B10" s="123">
        <f t="shared" si="0"/>
        <v>2.6069098620696028E-2</v>
      </c>
      <c r="C10" s="110"/>
      <c r="E10" s="117">
        <v>1759</v>
      </c>
      <c r="F10" s="118">
        <v>2.7464840182648401E-2</v>
      </c>
    </row>
    <row r="11" spans="1:7" x14ac:dyDescent="0.2">
      <c r="A11" s="117">
        <v>1760</v>
      </c>
      <c r="B11" s="123">
        <f t="shared" si="0"/>
        <v>2.5997871575284295E-2</v>
      </c>
      <c r="C11" s="110"/>
      <c r="E11" s="117">
        <v>1760</v>
      </c>
      <c r="F11" s="118">
        <v>2.7389799635701276E-2</v>
      </c>
    </row>
    <row r="12" spans="1:7" x14ac:dyDescent="0.2">
      <c r="A12" s="117">
        <v>1761</v>
      </c>
      <c r="B12" s="123">
        <f t="shared" si="0"/>
        <v>2.8557772629474988E-2</v>
      </c>
      <c r="C12" s="110"/>
      <c r="E12" s="117">
        <v>1761</v>
      </c>
      <c r="F12" s="118">
        <v>3.0086757990867581E-2</v>
      </c>
    </row>
    <row r="13" spans="1:7" x14ac:dyDescent="0.2">
      <c r="A13" s="117">
        <v>1762</v>
      </c>
      <c r="B13" s="123">
        <f t="shared" si="0"/>
        <v>2.8567307778933907E-2</v>
      </c>
      <c r="C13" s="110"/>
      <c r="E13" s="117">
        <v>1762</v>
      </c>
      <c r="F13" s="118">
        <v>3.0096803652968036E-2</v>
      </c>
    </row>
    <row r="14" spans="1:7" x14ac:dyDescent="0.2">
      <c r="A14" s="117">
        <v>1763</v>
      </c>
      <c r="B14" s="123">
        <f t="shared" si="0"/>
        <v>2.8576842928392833E-2</v>
      </c>
      <c r="C14" s="110"/>
      <c r="E14" s="117">
        <v>1763</v>
      </c>
      <c r="F14" s="118">
        <v>3.0106849315068494E-2</v>
      </c>
    </row>
    <row r="15" spans="1:7" x14ac:dyDescent="0.2">
      <c r="A15" s="117">
        <v>1764</v>
      </c>
      <c r="B15" s="123">
        <f t="shared" si="0"/>
        <v>2.8508273219715548E-2</v>
      </c>
      <c r="C15" s="110"/>
      <c r="E15" s="117">
        <v>1764</v>
      </c>
      <c r="F15" s="118">
        <v>3.0034608378870675E-2</v>
      </c>
    </row>
    <row r="16" spans="1:7" x14ac:dyDescent="0.2">
      <c r="A16" s="117">
        <v>1765</v>
      </c>
      <c r="B16" s="123">
        <f t="shared" si="0"/>
        <v>2.8595913227310681E-2</v>
      </c>
      <c r="C16" s="110"/>
      <c r="E16" s="117">
        <v>1765</v>
      </c>
      <c r="F16" s="118">
        <v>3.012694063926941E-2</v>
      </c>
    </row>
    <row r="17" spans="1:6" x14ac:dyDescent="0.2">
      <c r="A17" s="117">
        <v>1766</v>
      </c>
      <c r="B17" s="123">
        <f t="shared" si="0"/>
        <v>3.1904610089557028E-2</v>
      </c>
      <c r="C17" s="110"/>
      <c r="E17" s="117">
        <v>1766</v>
      </c>
      <c r="F17" s="118">
        <v>3.3612785388127855E-2</v>
      </c>
    </row>
    <row r="18" spans="1:6" x14ac:dyDescent="0.2">
      <c r="A18" s="117">
        <v>1767</v>
      </c>
      <c r="B18" s="123">
        <f t="shared" si="0"/>
        <v>3.1914145239015958E-2</v>
      </c>
      <c r="C18" s="110"/>
      <c r="E18" s="117">
        <v>1767</v>
      </c>
      <c r="F18" s="118">
        <v>3.3622831050228313E-2</v>
      </c>
    </row>
    <row r="19" spans="1:6" x14ac:dyDescent="0.2">
      <c r="A19" s="117">
        <v>1768</v>
      </c>
      <c r="B19" s="123">
        <f t="shared" si="0"/>
        <v>3.1836457218014563E-2</v>
      </c>
      <c r="C19" s="110"/>
      <c r="E19" s="117">
        <v>1768</v>
      </c>
      <c r="F19" s="118">
        <v>3.3540983606557377E-2</v>
      </c>
    </row>
    <row r="20" spans="1:6" x14ac:dyDescent="0.2">
      <c r="A20" s="117">
        <v>1769</v>
      </c>
      <c r="B20" s="123">
        <f t="shared" si="0"/>
        <v>3.1933215537933796E-2</v>
      </c>
      <c r="C20" s="110"/>
      <c r="E20" s="117">
        <v>1769</v>
      </c>
      <c r="F20" s="118">
        <v>3.3642922374429222E-2</v>
      </c>
    </row>
    <row r="21" spans="1:6" x14ac:dyDescent="0.2">
      <c r="A21" s="117">
        <v>1770</v>
      </c>
      <c r="B21" s="123">
        <f t="shared" si="0"/>
        <v>3.1942750687392725E-2</v>
      </c>
      <c r="C21" s="110"/>
      <c r="E21" s="117">
        <v>1770</v>
      </c>
      <c r="F21" s="118">
        <v>3.365296803652968E-2</v>
      </c>
    </row>
    <row r="22" spans="1:6" x14ac:dyDescent="0.2">
      <c r="A22" s="117">
        <v>1771</v>
      </c>
      <c r="B22" s="123">
        <f t="shared" si="0"/>
        <v>3.5423080239899686E-2</v>
      </c>
      <c r="C22" s="110"/>
      <c r="E22" s="117">
        <v>1771</v>
      </c>
      <c r="F22" s="118">
        <v>3.7319634703196346E-2</v>
      </c>
    </row>
    <row r="23" spans="1:6" x14ac:dyDescent="0.2">
      <c r="A23" s="117">
        <v>1772</v>
      </c>
      <c r="B23" s="123">
        <f t="shared" si="0"/>
        <v>3.5335804964797525E-2</v>
      </c>
      <c r="C23" s="110"/>
      <c r="E23" s="117">
        <v>1772</v>
      </c>
      <c r="F23" s="118">
        <v>3.7227686703096542E-2</v>
      </c>
    </row>
    <row r="24" spans="1:6" x14ac:dyDescent="0.2">
      <c r="A24" s="117">
        <v>1773</v>
      </c>
      <c r="B24" s="123">
        <f t="shared" si="0"/>
        <v>3.5442150538817538E-2</v>
      </c>
      <c r="C24" s="110"/>
      <c r="E24" s="117">
        <v>1773</v>
      </c>
      <c r="F24" s="118">
        <v>3.7339726027397262E-2</v>
      </c>
    </row>
    <row r="25" spans="1:6" x14ac:dyDescent="0.2">
      <c r="A25" s="117">
        <v>1774</v>
      </c>
      <c r="B25" s="123">
        <f t="shared" si="0"/>
        <v>3.545168568827646E-2</v>
      </c>
      <c r="C25" s="110"/>
      <c r="E25" s="117">
        <v>1774</v>
      </c>
      <c r="F25" s="118">
        <v>3.734977168949772E-2</v>
      </c>
    </row>
    <row r="26" spans="1:6" x14ac:dyDescent="0.2">
      <c r="A26" s="117">
        <v>1775</v>
      </c>
      <c r="B26" s="123">
        <f t="shared" si="0"/>
        <v>3.5461220837735383E-2</v>
      </c>
      <c r="C26" s="110"/>
      <c r="E26" s="117">
        <v>1775</v>
      </c>
      <c r="F26" s="118">
        <v>3.7359817351598171E-2</v>
      </c>
    </row>
    <row r="27" spans="1:6" x14ac:dyDescent="0.2">
      <c r="A27" s="117">
        <v>1776</v>
      </c>
      <c r="B27" s="123">
        <f t="shared" si="0"/>
        <v>3.9025334654340431E-2</v>
      </c>
      <c r="C27" s="110"/>
      <c r="E27" s="117">
        <v>1776</v>
      </c>
      <c r="F27" s="118">
        <v>4.1114754098360656E-2</v>
      </c>
    </row>
    <row r="28" spans="1:6" x14ac:dyDescent="0.2">
      <c r="A28" s="117">
        <v>1777</v>
      </c>
      <c r="B28" s="123">
        <f t="shared" si="0"/>
        <v>3.9141788528879735E-2</v>
      </c>
      <c r="C28" s="110"/>
      <c r="E28" s="117">
        <v>1777</v>
      </c>
      <c r="F28" s="118">
        <v>4.1237442922374426E-2</v>
      </c>
    </row>
    <row r="29" spans="1:6" x14ac:dyDescent="0.2">
      <c r="A29" s="117">
        <v>1778</v>
      </c>
      <c r="B29" s="123">
        <f t="shared" si="0"/>
        <v>3.9151323678338658E-2</v>
      </c>
      <c r="C29" s="110"/>
      <c r="E29" s="117">
        <v>1778</v>
      </c>
      <c r="F29" s="118">
        <v>4.1247488584474884E-2</v>
      </c>
    </row>
    <row r="30" spans="1:6" x14ac:dyDescent="0.2">
      <c r="A30" s="117">
        <v>1779</v>
      </c>
      <c r="B30" s="123">
        <f t="shared" si="0"/>
        <v>3.9160858827797587E-2</v>
      </c>
      <c r="C30" s="110"/>
      <c r="E30" s="117">
        <v>1779</v>
      </c>
      <c r="F30" s="118">
        <v>4.1257534246575342E-2</v>
      </c>
    </row>
    <row r="31" spans="1:6" x14ac:dyDescent="0.2">
      <c r="A31" s="117">
        <v>1780</v>
      </c>
      <c r="B31" s="123">
        <f t="shared" si="0"/>
        <v>3.9072880140030415E-2</v>
      </c>
      <c r="C31" s="110"/>
      <c r="E31" s="117">
        <v>1780</v>
      </c>
      <c r="F31" s="118">
        <v>4.1164845173041892E-2</v>
      </c>
    </row>
    <row r="32" spans="1:6" x14ac:dyDescent="0.2">
      <c r="A32" s="117">
        <v>1781</v>
      </c>
      <c r="B32" s="123">
        <f t="shared" si="0"/>
        <v>4.3833082062669955E-2</v>
      </c>
      <c r="C32" s="110"/>
      <c r="E32" s="117">
        <v>1781</v>
      </c>
      <c r="F32" s="118">
        <v>4.6179908675799089E-2</v>
      </c>
    </row>
    <row r="33" spans="1:6" x14ac:dyDescent="0.2">
      <c r="A33" s="117">
        <v>1782</v>
      </c>
      <c r="B33" s="123">
        <f t="shared" si="0"/>
        <v>4.384261721212887E-2</v>
      </c>
      <c r="C33" s="110"/>
      <c r="E33" s="117">
        <v>1782</v>
      </c>
      <c r="F33" s="118">
        <v>4.618995433789954E-2</v>
      </c>
    </row>
    <row r="34" spans="1:6" x14ac:dyDescent="0.2">
      <c r="A34" s="117">
        <v>1783</v>
      </c>
      <c r="B34" s="123">
        <f t="shared" si="0"/>
        <v>4.3861687511046722E-2</v>
      </c>
      <c r="C34" s="110"/>
      <c r="E34" s="117">
        <v>1783</v>
      </c>
      <c r="F34" s="118">
        <v>4.6210045662100456E-2</v>
      </c>
    </row>
    <row r="35" spans="1:6" x14ac:dyDescent="0.2">
      <c r="A35" s="117">
        <v>1784</v>
      </c>
      <c r="B35" s="123">
        <f t="shared" si="0"/>
        <v>4.3751355931925036E-2</v>
      </c>
      <c r="C35" s="110"/>
      <c r="E35" s="117">
        <v>1784</v>
      </c>
      <c r="F35" s="118">
        <v>4.6093806921675778E-2</v>
      </c>
    </row>
    <row r="36" spans="1:6" x14ac:dyDescent="0.2">
      <c r="A36" s="117">
        <v>1785</v>
      </c>
      <c r="B36" s="123">
        <f t="shared" si="0"/>
        <v>4.3899828108882419E-2</v>
      </c>
      <c r="C36" s="110"/>
      <c r="E36" s="117">
        <v>1785</v>
      </c>
      <c r="F36" s="118">
        <v>4.6250228310502288E-2</v>
      </c>
    </row>
    <row r="37" spans="1:6" x14ac:dyDescent="0.2">
      <c r="A37" s="117">
        <v>1786</v>
      </c>
      <c r="B37" s="123">
        <f t="shared" si="0"/>
        <v>4.9840226221791573E-2</v>
      </c>
      <c r="C37" s="110"/>
      <c r="E37" s="117">
        <v>1786</v>
      </c>
      <c r="F37" s="118">
        <v>5.250867579908676E-2</v>
      </c>
    </row>
    <row r="38" spans="1:6" x14ac:dyDescent="0.2">
      <c r="A38" s="117">
        <v>1787</v>
      </c>
      <c r="B38" s="123">
        <f t="shared" si="0"/>
        <v>4.9859296520709417E-2</v>
      </c>
      <c r="C38" s="110"/>
      <c r="E38" s="117">
        <v>1787</v>
      </c>
      <c r="F38" s="118">
        <v>5.2528767123287669E-2</v>
      </c>
    </row>
    <row r="39" spans="1:6" x14ac:dyDescent="0.2">
      <c r="A39" s="117">
        <v>1788</v>
      </c>
      <c r="B39" s="123">
        <f t="shared" si="0"/>
        <v>4.9732578031725254E-2</v>
      </c>
      <c r="C39" s="110"/>
      <c r="E39" s="117">
        <v>1788</v>
      </c>
      <c r="F39" s="118">
        <v>5.2395264116575586E-2</v>
      </c>
    </row>
    <row r="40" spans="1:6" x14ac:dyDescent="0.2">
      <c r="A40" s="117">
        <v>1789</v>
      </c>
      <c r="B40" s="123">
        <f t="shared" si="0"/>
        <v>4.9887901969086185E-2</v>
      </c>
      <c r="C40" s="110"/>
      <c r="E40" s="117">
        <v>1789</v>
      </c>
      <c r="F40" s="118">
        <v>5.2558904109589043E-2</v>
      </c>
    </row>
    <row r="41" spans="1:6" x14ac:dyDescent="0.2">
      <c r="A41" s="117">
        <v>1790</v>
      </c>
      <c r="B41" s="123">
        <f t="shared" si="0"/>
        <v>4.990697226800403E-2</v>
      </c>
      <c r="C41" s="110"/>
      <c r="E41" s="117">
        <v>1790</v>
      </c>
      <c r="F41" s="118">
        <v>5.2578995433789952E-2</v>
      </c>
    </row>
    <row r="42" spans="1:6" x14ac:dyDescent="0.2">
      <c r="A42" s="117">
        <v>1791</v>
      </c>
      <c r="B42" s="123">
        <f t="shared" si="0"/>
        <v>5.574248373686503E-2</v>
      </c>
      <c r="C42" s="110"/>
      <c r="E42" s="117">
        <v>1791</v>
      </c>
      <c r="F42" s="118">
        <v>5.8726940639269407E-2</v>
      </c>
    </row>
    <row r="43" spans="1:6" x14ac:dyDescent="0.2">
      <c r="A43" s="117">
        <v>1792</v>
      </c>
      <c r="B43" s="123">
        <f t="shared" si="0"/>
        <v>5.6826364496671146E-2</v>
      </c>
      <c r="C43" s="110"/>
      <c r="E43" s="117">
        <v>1792</v>
      </c>
      <c r="F43" s="118">
        <v>5.9868852459016388E-2</v>
      </c>
    </row>
    <row r="44" spans="1:6" x14ac:dyDescent="0.2">
      <c r="A44" s="117">
        <v>1793</v>
      </c>
      <c r="B44" s="123">
        <f t="shared" si="0"/>
        <v>5.7029728913819661E-2</v>
      </c>
      <c r="C44" s="110"/>
      <c r="E44" s="117">
        <v>1793</v>
      </c>
      <c r="F44" s="118">
        <v>6.0083105022831047E-2</v>
      </c>
    </row>
    <row r="45" spans="1:6" x14ac:dyDescent="0.2">
      <c r="A45" s="117">
        <v>1794</v>
      </c>
      <c r="B45" s="123">
        <f t="shared" si="0"/>
        <v>5.6943912568689352E-2</v>
      </c>
      <c r="C45" s="110"/>
      <c r="E45" s="117">
        <v>1794</v>
      </c>
      <c r="F45" s="118">
        <v>5.9992694063926939E-2</v>
      </c>
    </row>
    <row r="46" spans="1:6" x14ac:dyDescent="0.2">
      <c r="A46" s="117">
        <v>1795</v>
      </c>
      <c r="B46" s="123">
        <f t="shared" si="0"/>
        <v>5.6972518017066126E-2</v>
      </c>
      <c r="C46" s="110"/>
      <c r="E46" s="117">
        <v>1795</v>
      </c>
      <c r="F46" s="118">
        <v>6.0022831050228313E-2</v>
      </c>
    </row>
    <row r="47" spans="1:6" x14ac:dyDescent="0.2">
      <c r="A47" s="117">
        <v>1796</v>
      </c>
      <c r="B47" s="123">
        <f t="shared" si="0"/>
        <v>5.9564984472414338E-2</v>
      </c>
      <c r="C47" s="110"/>
      <c r="E47" s="117">
        <v>1796</v>
      </c>
      <c r="F47" s="118">
        <v>6.2754098360655736E-2</v>
      </c>
    </row>
    <row r="48" spans="1:6" x14ac:dyDescent="0.2">
      <c r="A48" s="117">
        <v>1797</v>
      </c>
      <c r="B48" s="123">
        <f t="shared" si="0"/>
        <v>6.2703142841878959E-2</v>
      </c>
      <c r="C48" s="110"/>
      <c r="E48" s="117">
        <v>1797</v>
      </c>
      <c r="F48" s="118">
        <v>6.6060273972602737E-2</v>
      </c>
    </row>
    <row r="49" spans="1:6" x14ac:dyDescent="0.2">
      <c r="A49" s="117">
        <v>1798</v>
      </c>
      <c r="B49" s="123">
        <f t="shared" si="0"/>
        <v>6.5306238644165002E-2</v>
      </c>
      <c r="C49" s="110"/>
      <c r="E49" s="117">
        <v>1798</v>
      </c>
      <c r="F49" s="118">
        <v>6.8802739726027393E-2</v>
      </c>
    </row>
    <row r="50" spans="1:6" x14ac:dyDescent="0.2">
      <c r="A50" s="117">
        <v>1799</v>
      </c>
      <c r="B50" s="123">
        <f t="shared" si="0"/>
        <v>6.8777033047213054E-2</v>
      </c>
      <c r="C50" s="110"/>
      <c r="E50" s="117">
        <v>1799</v>
      </c>
      <c r="F50" s="118">
        <v>7.2459360730593614E-2</v>
      </c>
    </row>
    <row r="51" spans="1:6" x14ac:dyDescent="0.2">
      <c r="A51" s="117">
        <v>1800</v>
      </c>
      <c r="B51" s="123">
        <f t="shared" si="0"/>
        <v>7.310599090156418E-2</v>
      </c>
      <c r="C51" s="110"/>
      <c r="E51" s="117">
        <v>1800</v>
      </c>
      <c r="F51" s="118">
        <v>7.7020091324200915E-2</v>
      </c>
    </row>
    <row r="52" spans="1:6" x14ac:dyDescent="0.2">
      <c r="A52" s="117">
        <v>1801</v>
      </c>
      <c r="B52" s="123">
        <f t="shared" si="0"/>
        <v>7.2762725521042959E-2</v>
      </c>
      <c r="C52" s="110"/>
      <c r="E52" s="117">
        <v>1801</v>
      </c>
      <c r="F52" s="118">
        <v>7.6658447488584483E-2</v>
      </c>
    </row>
    <row r="53" spans="1:6" x14ac:dyDescent="0.2">
      <c r="A53" s="117">
        <v>1802</v>
      </c>
      <c r="B53" s="123">
        <f t="shared" si="0"/>
        <v>9.5723365418130008E-2</v>
      </c>
      <c r="C53" s="110"/>
      <c r="E53" s="117">
        <v>1802</v>
      </c>
      <c r="F53" s="118">
        <v>0.10084840182648401</v>
      </c>
    </row>
    <row r="54" spans="1:6" x14ac:dyDescent="0.2">
      <c r="A54" s="117">
        <v>1803</v>
      </c>
      <c r="B54" s="123">
        <f t="shared" si="0"/>
        <v>8.1945074449985986E-2</v>
      </c>
      <c r="C54" s="157"/>
      <c r="E54" s="117">
        <v>1803</v>
      </c>
      <c r="F54" s="118">
        <v>8.6332420091324205E-2</v>
      </c>
    </row>
    <row r="55" spans="1:6" x14ac:dyDescent="0.2">
      <c r="A55" s="117">
        <v>1804</v>
      </c>
      <c r="B55" s="123">
        <f t="shared" si="0"/>
        <v>8.9043185600205604E-2</v>
      </c>
      <c r="C55" s="110"/>
      <c r="E55" s="117">
        <v>1804</v>
      </c>
      <c r="F55" s="118">
        <v>9.3810564663023677E-2</v>
      </c>
    </row>
    <row r="56" spans="1:6" x14ac:dyDescent="0.2">
      <c r="A56" s="117">
        <v>1805</v>
      </c>
      <c r="B56" s="123">
        <f t="shared" si="0"/>
        <v>8.6970098214838518E-2</v>
      </c>
      <c r="C56" s="110"/>
      <c r="E56" s="117">
        <v>1805</v>
      </c>
      <c r="F56" s="118">
        <v>9.1626484018264842E-2</v>
      </c>
    </row>
    <row r="57" spans="1:6" x14ac:dyDescent="0.2">
      <c r="A57" s="117">
        <v>1806</v>
      </c>
      <c r="B57" s="123">
        <f t="shared" si="0"/>
        <v>9.1203704574600405E-2</v>
      </c>
      <c r="C57" s="110"/>
      <c r="E57" s="117">
        <v>1806</v>
      </c>
      <c r="F57" s="118">
        <v>9.6086757990867577E-2</v>
      </c>
    </row>
    <row r="58" spans="1:6" x14ac:dyDescent="0.2">
      <c r="A58" s="117">
        <v>1807</v>
      </c>
      <c r="B58" s="123">
        <f t="shared" si="0"/>
        <v>9.5961744154603096E-2</v>
      </c>
      <c r="C58" s="110"/>
      <c r="E58" s="117">
        <v>1807</v>
      </c>
      <c r="F58" s="118">
        <v>0.10109954337899543</v>
      </c>
    </row>
    <row r="59" spans="1:6" x14ac:dyDescent="0.2">
      <c r="A59" s="117">
        <v>1808</v>
      </c>
      <c r="B59" s="123">
        <f t="shared" si="0"/>
        <v>9.1002059610633027E-2</v>
      </c>
      <c r="C59" s="110"/>
      <c r="E59" s="117">
        <v>1808</v>
      </c>
      <c r="F59" s="118">
        <v>9.5874316939890722E-2</v>
      </c>
    </row>
    <row r="60" spans="1:6" x14ac:dyDescent="0.2">
      <c r="A60" s="117">
        <v>1809</v>
      </c>
      <c r="B60" s="123">
        <f t="shared" si="0"/>
        <v>9.1318126368107502E-2</v>
      </c>
      <c r="C60" s="110"/>
      <c r="E60" s="117">
        <v>1809</v>
      </c>
      <c r="F60" s="118">
        <v>9.6207305936073073E-2</v>
      </c>
    </row>
    <row r="61" spans="1:6" x14ac:dyDescent="0.2">
      <c r="A61" s="117">
        <v>1810</v>
      </c>
      <c r="B61" s="123">
        <f t="shared" si="0"/>
        <v>9.7277594779934501E-2</v>
      </c>
      <c r="C61" s="110"/>
      <c r="E61" s="117">
        <v>1810</v>
      </c>
      <c r="F61" s="118">
        <v>0.10248584474885845</v>
      </c>
    </row>
    <row r="62" spans="1:6" x14ac:dyDescent="0.2">
      <c r="A62" s="117">
        <v>1811</v>
      </c>
      <c r="B62" s="123">
        <f t="shared" si="0"/>
        <v>0.10300821960474733</v>
      </c>
      <c r="C62" s="110"/>
      <c r="E62" s="117">
        <v>1811</v>
      </c>
      <c r="F62" s="118">
        <v>0.10852328767123287</v>
      </c>
    </row>
    <row r="63" spans="1:6" x14ac:dyDescent="0.2">
      <c r="A63" s="117">
        <v>1812</v>
      </c>
      <c r="B63" s="123">
        <f t="shared" si="0"/>
        <v>0.10642581516846446</v>
      </c>
      <c r="C63" s="110"/>
      <c r="E63" s="117">
        <v>1812</v>
      </c>
      <c r="F63" s="118">
        <v>0.11212386156648453</v>
      </c>
    </row>
    <row r="64" spans="1:6" x14ac:dyDescent="0.2">
      <c r="A64" s="117">
        <v>1813</v>
      </c>
      <c r="B64" s="123">
        <f t="shared" si="0"/>
        <v>0.107270431412886</v>
      </c>
      <c r="C64" s="110"/>
      <c r="E64" s="117">
        <v>1813</v>
      </c>
      <c r="F64" s="118">
        <v>0.11301369863013698</v>
      </c>
    </row>
    <row r="65" spans="1:6" x14ac:dyDescent="0.2">
      <c r="A65" s="117">
        <v>1814</v>
      </c>
      <c r="B65" s="123">
        <f t="shared" si="0"/>
        <v>0.10963514847869897</v>
      </c>
      <c r="C65" s="110"/>
      <c r="E65" s="117">
        <v>1814</v>
      </c>
      <c r="F65" s="118">
        <v>0.11550502283105024</v>
      </c>
    </row>
    <row r="66" spans="1:6" x14ac:dyDescent="0.2">
      <c r="A66" s="117">
        <v>1815</v>
      </c>
      <c r="B66" s="123">
        <f t="shared" ref="B66:B129" si="1">F66*AVERAGE($H$221:$H$267)</f>
        <v>0.11317268892795947</v>
      </c>
      <c r="C66" s="110"/>
      <c r="E66" s="117">
        <v>1815</v>
      </c>
      <c r="F66" s="118">
        <v>0.11923196347031963</v>
      </c>
    </row>
    <row r="67" spans="1:6" x14ac:dyDescent="0.2">
      <c r="A67" s="117">
        <v>1816</v>
      </c>
      <c r="B67" s="123">
        <f t="shared" si="1"/>
        <v>0.12370384466820532</v>
      </c>
      <c r="C67" s="110"/>
      <c r="E67" s="117">
        <v>1816</v>
      </c>
      <c r="F67" s="118">
        <v>0.13032695810564662</v>
      </c>
    </row>
    <row r="68" spans="1:6" x14ac:dyDescent="0.2">
      <c r="A68" s="117">
        <v>1817</v>
      </c>
      <c r="B68" s="123">
        <f t="shared" si="1"/>
        <v>0.1286387013503329</v>
      </c>
      <c r="C68" s="110"/>
      <c r="E68" s="117">
        <v>1817</v>
      </c>
      <c r="F68" s="118">
        <v>0.13552602739726027</v>
      </c>
    </row>
    <row r="69" spans="1:6" x14ac:dyDescent="0.2">
      <c r="A69" s="117">
        <v>1818</v>
      </c>
      <c r="B69" s="123">
        <f t="shared" si="1"/>
        <v>0.12919174001895045</v>
      </c>
      <c r="C69" s="110"/>
      <c r="E69" s="117">
        <v>1818</v>
      </c>
      <c r="F69" s="118">
        <v>0.13610867579908675</v>
      </c>
    </row>
    <row r="70" spans="1:6" x14ac:dyDescent="0.2">
      <c r="A70" s="117">
        <v>1819</v>
      </c>
      <c r="B70" s="123">
        <f t="shared" si="1"/>
        <v>0.1299831574240411</v>
      </c>
      <c r="C70" s="110"/>
      <c r="E70" s="117">
        <v>1819</v>
      </c>
      <c r="F70" s="118">
        <v>0.13694246575342467</v>
      </c>
    </row>
    <row r="71" spans="1:6" x14ac:dyDescent="0.2">
      <c r="A71" s="117">
        <v>1820</v>
      </c>
      <c r="B71" s="123">
        <f t="shared" si="1"/>
        <v>0.13154884980705298</v>
      </c>
      <c r="C71" s="110"/>
      <c r="E71" s="117">
        <v>1820</v>
      </c>
      <c r="F71" s="118">
        <v>0.13859198542805098</v>
      </c>
    </row>
    <row r="72" spans="1:6" x14ac:dyDescent="0.2">
      <c r="A72" s="117">
        <v>1821</v>
      </c>
      <c r="B72" s="123">
        <f t="shared" si="1"/>
        <v>0.1338544281043639</v>
      </c>
      <c r="C72" s="110"/>
      <c r="E72" s="117">
        <v>1821</v>
      </c>
      <c r="F72" s="118">
        <v>0.14102100456621006</v>
      </c>
    </row>
    <row r="73" spans="1:6" x14ac:dyDescent="0.2">
      <c r="A73" s="117">
        <v>1822</v>
      </c>
      <c r="B73" s="123">
        <f t="shared" si="1"/>
        <v>0.13913690090460734</v>
      </c>
      <c r="C73" s="110"/>
      <c r="E73" s="117">
        <v>1822</v>
      </c>
      <c r="F73" s="118">
        <v>0.146586301369863</v>
      </c>
    </row>
    <row r="74" spans="1:6" x14ac:dyDescent="0.2">
      <c r="A74" s="117">
        <v>1823</v>
      </c>
      <c r="B74" s="123">
        <f t="shared" si="1"/>
        <v>0.14716549674902069</v>
      </c>
      <c r="C74" s="110"/>
      <c r="E74" s="117">
        <v>1823</v>
      </c>
      <c r="F74" s="118">
        <v>0.15504474885844749</v>
      </c>
    </row>
    <row r="75" spans="1:6" x14ac:dyDescent="0.2">
      <c r="A75" s="117">
        <v>1824</v>
      </c>
      <c r="B75" s="123">
        <f t="shared" si="1"/>
        <v>0.15188880858522896</v>
      </c>
      <c r="C75" s="110"/>
      <c r="E75" s="117">
        <v>1824</v>
      </c>
      <c r="F75" s="118">
        <v>0.16002094717668489</v>
      </c>
    </row>
    <row r="76" spans="1:6" x14ac:dyDescent="0.2">
      <c r="A76" s="117">
        <v>1825</v>
      </c>
      <c r="B76" s="123">
        <f t="shared" si="1"/>
        <v>0.15811184832786451</v>
      </c>
      <c r="C76" s="110"/>
      <c r="E76" s="117">
        <v>1825</v>
      </c>
      <c r="F76" s="118">
        <v>0.16657716894977168</v>
      </c>
    </row>
    <row r="77" spans="1:6" x14ac:dyDescent="0.2">
      <c r="A77" s="117">
        <v>1826</v>
      </c>
      <c r="B77" s="123">
        <f t="shared" si="1"/>
        <v>0.15983771037992961</v>
      </c>
      <c r="C77" s="110"/>
      <c r="E77" s="117">
        <v>1826</v>
      </c>
      <c r="F77" s="118">
        <v>0.16839543378995434</v>
      </c>
    </row>
    <row r="78" spans="1:6" x14ac:dyDescent="0.2">
      <c r="A78" s="117">
        <v>1827</v>
      </c>
      <c r="B78" s="123">
        <f t="shared" si="1"/>
        <v>0.17153733876602839</v>
      </c>
      <c r="C78" s="110"/>
      <c r="E78" s="117">
        <v>1827</v>
      </c>
      <c r="F78" s="118">
        <v>0.18072146118721463</v>
      </c>
    </row>
    <row r="79" spans="1:6" x14ac:dyDescent="0.2">
      <c r="A79" s="117">
        <v>1828</v>
      </c>
      <c r="B79" s="123">
        <f t="shared" si="1"/>
        <v>0.1729419496487547</v>
      </c>
      <c r="C79" s="110"/>
      <c r="E79" s="117">
        <v>1828</v>
      </c>
      <c r="F79" s="118">
        <v>0.18220127504553732</v>
      </c>
    </row>
    <row r="80" spans="1:6" x14ac:dyDescent="0.2">
      <c r="A80" s="117">
        <v>1829</v>
      </c>
      <c r="B80" s="123">
        <f t="shared" si="1"/>
        <v>0.17278644334514734</v>
      </c>
      <c r="C80" s="110"/>
      <c r="E80" s="117">
        <v>1829</v>
      </c>
      <c r="F80" s="118">
        <v>0.18203744292237445</v>
      </c>
    </row>
    <row r="81" spans="1:6" x14ac:dyDescent="0.2">
      <c r="A81" s="117">
        <v>1830</v>
      </c>
      <c r="B81" s="123">
        <f t="shared" si="1"/>
        <v>0.23193297543884794</v>
      </c>
      <c r="C81" s="110"/>
      <c r="E81" s="117">
        <v>1830</v>
      </c>
      <c r="F81" s="118">
        <v>0.24435068493150686</v>
      </c>
    </row>
    <row r="82" spans="1:6" x14ac:dyDescent="0.2">
      <c r="A82" s="117">
        <v>1831</v>
      </c>
      <c r="B82" s="123">
        <f t="shared" si="1"/>
        <v>0.21997589801735826</v>
      </c>
      <c r="C82" s="110"/>
      <c r="E82" s="117">
        <v>1831</v>
      </c>
      <c r="F82" s="118">
        <v>0.23175342465753426</v>
      </c>
    </row>
    <row r="83" spans="1:6" x14ac:dyDescent="0.2">
      <c r="A83" s="117">
        <v>1832</v>
      </c>
      <c r="B83" s="123">
        <f t="shared" si="1"/>
        <v>0.22088681741853652</v>
      </c>
      <c r="C83" s="110"/>
      <c r="E83" s="117">
        <v>1832</v>
      </c>
      <c r="F83" s="118">
        <v>0.23271311475409837</v>
      </c>
    </row>
    <row r="84" spans="1:6" x14ac:dyDescent="0.2">
      <c r="A84" s="117">
        <v>1833</v>
      </c>
      <c r="B84" s="123">
        <f t="shared" si="1"/>
        <v>0.22590676098080847</v>
      </c>
      <c r="C84" s="110"/>
      <c r="E84" s="117">
        <v>1833</v>
      </c>
      <c r="F84" s="118">
        <v>0.23800182648401827</v>
      </c>
    </row>
    <row r="85" spans="1:6" x14ac:dyDescent="0.2">
      <c r="A85" s="117">
        <v>1834</v>
      </c>
      <c r="B85" s="123">
        <f t="shared" si="1"/>
        <v>0.23027385943299528</v>
      </c>
      <c r="C85" s="110"/>
      <c r="E85" s="117">
        <v>1834</v>
      </c>
      <c r="F85" s="118">
        <v>0.24260273972602739</v>
      </c>
    </row>
    <row r="86" spans="1:6" x14ac:dyDescent="0.2">
      <c r="A86" s="117">
        <v>1835</v>
      </c>
      <c r="B86" s="123">
        <f t="shared" si="1"/>
        <v>0.23537516439351922</v>
      </c>
      <c r="C86" s="110"/>
      <c r="E86" s="117">
        <v>1835</v>
      </c>
      <c r="F86" s="118">
        <v>0.2479771689497717</v>
      </c>
    </row>
    <row r="87" spans="1:6" x14ac:dyDescent="0.2">
      <c r="A87" s="117">
        <v>1836</v>
      </c>
      <c r="B87" s="123">
        <f t="shared" si="1"/>
        <v>0.27192214175816742</v>
      </c>
      <c r="C87" s="110"/>
      <c r="E87" s="117">
        <v>1836</v>
      </c>
      <c r="F87" s="118">
        <v>0.28648087431693992</v>
      </c>
    </row>
    <row r="88" spans="1:6" x14ac:dyDescent="0.2">
      <c r="A88" s="117">
        <v>1837</v>
      </c>
      <c r="B88" s="123">
        <f t="shared" si="1"/>
        <v>0.27244782548981261</v>
      </c>
      <c r="C88" s="110"/>
      <c r="E88" s="117">
        <v>1837</v>
      </c>
      <c r="F88" s="118">
        <v>0.28703470319634705</v>
      </c>
    </row>
    <row r="89" spans="1:6" x14ac:dyDescent="0.2">
      <c r="A89" s="117">
        <v>1838</v>
      </c>
      <c r="B89" s="123">
        <f t="shared" si="1"/>
        <v>0.28117248724472732</v>
      </c>
      <c r="C89" s="110"/>
      <c r="E89" s="117">
        <v>1838</v>
      </c>
      <c r="F89" s="118">
        <v>0.29622648401826485</v>
      </c>
    </row>
    <row r="90" spans="1:6" x14ac:dyDescent="0.2">
      <c r="A90" s="117">
        <v>1839</v>
      </c>
      <c r="B90" s="123">
        <f t="shared" si="1"/>
        <v>0.29045972281771859</v>
      </c>
      <c r="C90" s="110"/>
      <c r="E90" s="117">
        <v>1839</v>
      </c>
      <c r="F90" s="118">
        <v>0.30601095890410962</v>
      </c>
    </row>
    <row r="91" spans="1:6" x14ac:dyDescent="0.2">
      <c r="A91" s="117">
        <v>1840</v>
      </c>
      <c r="B91" s="123">
        <f t="shared" si="1"/>
        <v>0.30865578400225047</v>
      </c>
      <c r="C91" s="110"/>
      <c r="E91" s="117">
        <v>1840</v>
      </c>
      <c r="F91" s="118">
        <v>0.32518123861566484</v>
      </c>
    </row>
    <row r="92" spans="1:6" x14ac:dyDescent="0.2">
      <c r="A92" s="117">
        <v>1841</v>
      </c>
      <c r="B92" s="123">
        <f t="shared" si="1"/>
        <v>0.31910331179232387</v>
      </c>
      <c r="C92" s="110"/>
      <c r="E92" s="117">
        <v>1841</v>
      </c>
      <c r="F92" s="118">
        <v>0.3361881278538813</v>
      </c>
    </row>
    <row r="93" spans="1:6" x14ac:dyDescent="0.2">
      <c r="A93" s="117">
        <v>1842</v>
      </c>
      <c r="B93" s="123">
        <f t="shared" si="1"/>
        <v>0.33701985762564052</v>
      </c>
      <c r="C93" s="110"/>
      <c r="E93" s="117">
        <v>1842</v>
      </c>
      <c r="F93" s="118">
        <v>0.35506392694063926</v>
      </c>
    </row>
    <row r="94" spans="1:6" x14ac:dyDescent="0.2">
      <c r="A94" s="117">
        <v>1843</v>
      </c>
      <c r="B94" s="123">
        <f t="shared" si="1"/>
        <v>0.34573498423109633</v>
      </c>
      <c r="C94" s="110"/>
      <c r="E94" s="117">
        <v>1843</v>
      </c>
      <c r="F94" s="118">
        <v>0.36424566210045661</v>
      </c>
    </row>
    <row r="95" spans="1:6" x14ac:dyDescent="0.2">
      <c r="A95" s="117">
        <v>1844</v>
      </c>
      <c r="B95" s="123">
        <f t="shared" si="1"/>
        <v>0.36703213133241525</v>
      </c>
      <c r="C95" s="110"/>
      <c r="E95" s="117">
        <v>1844</v>
      </c>
      <c r="F95" s="118">
        <v>0.38668306010928966</v>
      </c>
    </row>
    <row r="96" spans="1:6" x14ac:dyDescent="0.2">
      <c r="A96" s="117">
        <v>1845</v>
      </c>
      <c r="B96" s="123">
        <f t="shared" si="1"/>
        <v>0.40391846622944572</v>
      </c>
      <c r="C96" s="110"/>
      <c r="E96" s="117">
        <v>1845</v>
      </c>
      <c r="F96" s="118">
        <v>0.42554429223744294</v>
      </c>
    </row>
    <row r="97" spans="1:6" x14ac:dyDescent="0.2">
      <c r="A97" s="117">
        <v>1846</v>
      </c>
      <c r="B97" s="123">
        <f t="shared" si="1"/>
        <v>0.41064074659798661</v>
      </c>
      <c r="C97" s="110"/>
      <c r="E97" s="117">
        <v>1846</v>
      </c>
      <c r="F97" s="118">
        <v>0.43262648401826487</v>
      </c>
    </row>
    <row r="98" spans="1:6" x14ac:dyDescent="0.2">
      <c r="A98" s="117">
        <v>1847</v>
      </c>
      <c r="B98" s="123">
        <f t="shared" si="1"/>
        <v>0.44865738749071338</v>
      </c>
      <c r="C98" s="110"/>
      <c r="E98" s="117">
        <v>1847</v>
      </c>
      <c r="F98" s="118">
        <v>0.47267853881278543</v>
      </c>
    </row>
    <row r="99" spans="1:6" x14ac:dyDescent="0.2">
      <c r="A99" s="117">
        <v>1848</v>
      </c>
      <c r="B99" s="123">
        <f t="shared" si="1"/>
        <v>0.45110205912944834</v>
      </c>
      <c r="C99" s="110"/>
      <c r="E99" s="117">
        <v>1848</v>
      </c>
      <c r="F99" s="118">
        <v>0.4752540983606558</v>
      </c>
    </row>
    <row r="100" spans="1:6" x14ac:dyDescent="0.2">
      <c r="A100" s="117">
        <v>1849</v>
      </c>
      <c r="B100" s="123">
        <f t="shared" si="1"/>
        <v>0.4775679606501686</v>
      </c>
      <c r="C100" s="110"/>
      <c r="E100" s="117">
        <v>1849</v>
      </c>
      <c r="F100" s="118">
        <v>0.50313698630136994</v>
      </c>
    </row>
    <row r="101" spans="1:6" x14ac:dyDescent="0.2">
      <c r="A101" s="117">
        <v>1850</v>
      </c>
      <c r="B101" s="123">
        <f t="shared" si="1"/>
        <v>0.51239986162361506</v>
      </c>
      <c r="C101" s="110"/>
      <c r="E101" s="117">
        <v>1850</v>
      </c>
      <c r="F101" s="118">
        <v>0.53983378995433795</v>
      </c>
    </row>
    <row r="102" spans="1:6" x14ac:dyDescent="0.2">
      <c r="A102" s="117">
        <v>1851</v>
      </c>
      <c r="B102" s="123">
        <f t="shared" si="1"/>
        <v>0.51720557695091229</v>
      </c>
      <c r="C102" s="110"/>
      <c r="E102" s="117">
        <v>1851</v>
      </c>
      <c r="F102" s="118">
        <v>0.54489680365296811</v>
      </c>
    </row>
    <row r="103" spans="1:6" x14ac:dyDescent="0.2">
      <c r="A103" s="117">
        <v>1852</v>
      </c>
      <c r="B103" s="123">
        <f t="shared" si="1"/>
        <v>0.53850968002191835</v>
      </c>
      <c r="C103" s="110"/>
      <c r="E103" s="117">
        <v>1852</v>
      </c>
      <c r="F103" s="118">
        <v>0.56734153005464483</v>
      </c>
    </row>
    <row r="104" spans="1:6" x14ac:dyDescent="0.2">
      <c r="A104" s="117">
        <v>1853</v>
      </c>
      <c r="B104" s="123">
        <f t="shared" si="1"/>
        <v>0.56497667574011745</v>
      </c>
      <c r="C104" s="110"/>
      <c r="E104" s="117">
        <v>1853</v>
      </c>
      <c r="F104" s="118">
        <v>0.59522557077625571</v>
      </c>
    </row>
    <row r="105" spans="1:6" x14ac:dyDescent="0.2">
      <c r="A105" s="117">
        <v>1854</v>
      </c>
      <c r="B105" s="123">
        <f t="shared" si="1"/>
        <v>0.66363686719159587</v>
      </c>
      <c r="C105" s="110"/>
      <c r="E105" s="117">
        <v>1854</v>
      </c>
      <c r="F105" s="118">
        <v>0.6991680365296804</v>
      </c>
    </row>
    <row r="106" spans="1:6" x14ac:dyDescent="0.2">
      <c r="A106" s="117">
        <v>1855</v>
      </c>
      <c r="B106" s="123">
        <f t="shared" si="1"/>
        <v>0.67670955709977954</v>
      </c>
      <c r="C106" s="110"/>
      <c r="E106" s="117">
        <v>1855</v>
      </c>
      <c r="F106" s="118">
        <v>0.71294063926940643</v>
      </c>
    </row>
    <row r="107" spans="1:6" x14ac:dyDescent="0.2">
      <c r="A107" s="117">
        <v>1856</v>
      </c>
      <c r="B107" s="123">
        <f t="shared" si="1"/>
        <v>0.71917301654672683</v>
      </c>
      <c r="C107" s="110"/>
      <c r="E107" s="117">
        <v>1856</v>
      </c>
      <c r="F107" s="118">
        <v>0.7576775956284153</v>
      </c>
    </row>
    <row r="108" spans="1:6" x14ac:dyDescent="0.2">
      <c r="A108" s="117">
        <v>1857</v>
      </c>
      <c r="B108" s="123">
        <f t="shared" si="1"/>
        <v>0.72783702849852572</v>
      </c>
      <c r="C108" s="110"/>
      <c r="E108" s="117">
        <v>1857</v>
      </c>
      <c r="F108" s="118">
        <v>0.76680547945205479</v>
      </c>
    </row>
    <row r="109" spans="1:6" x14ac:dyDescent="0.2">
      <c r="A109" s="117">
        <v>1858</v>
      </c>
      <c r="B109" s="123">
        <f t="shared" si="1"/>
        <v>0.73899315336546578</v>
      </c>
      <c r="C109" s="110"/>
      <c r="E109" s="117">
        <v>1858</v>
      </c>
      <c r="F109" s="118">
        <v>0.77855890410958895</v>
      </c>
    </row>
    <row r="110" spans="1:6" x14ac:dyDescent="0.2">
      <c r="A110" s="117">
        <v>1859</v>
      </c>
      <c r="B110" s="123">
        <f t="shared" si="1"/>
        <v>0.78332206319999986</v>
      </c>
      <c r="C110" s="110"/>
      <c r="E110" s="117">
        <v>1859</v>
      </c>
      <c r="F110" s="118">
        <v>0.82526118721461184</v>
      </c>
    </row>
    <row r="111" spans="1:6" x14ac:dyDescent="0.2">
      <c r="A111" s="117">
        <v>1860</v>
      </c>
      <c r="B111" s="123">
        <f t="shared" si="1"/>
        <v>0.85828159857848751</v>
      </c>
      <c r="C111" s="110"/>
      <c r="E111" s="117">
        <v>1860</v>
      </c>
      <c r="F111" s="118">
        <v>0.90423406193078315</v>
      </c>
    </row>
    <row r="112" spans="1:6" x14ac:dyDescent="0.2">
      <c r="A112" s="117">
        <v>1861</v>
      </c>
      <c r="B112" s="123">
        <f t="shared" si="1"/>
        <v>0.90507638664099022</v>
      </c>
      <c r="C112" s="110"/>
      <c r="E112" s="117">
        <v>1861</v>
      </c>
      <c r="F112" s="118">
        <v>0.95353424657534247</v>
      </c>
    </row>
    <row r="113" spans="1:6" x14ac:dyDescent="0.2">
      <c r="A113" s="117">
        <v>1862</v>
      </c>
      <c r="B113" s="123">
        <f t="shared" si="1"/>
        <v>0.92154358975655071</v>
      </c>
      <c r="C113" s="110"/>
      <c r="E113" s="117">
        <v>1862</v>
      </c>
      <c r="F113" s="118">
        <v>0.97088310502283115</v>
      </c>
    </row>
    <row r="114" spans="1:6" x14ac:dyDescent="0.2">
      <c r="A114" s="117">
        <v>1863</v>
      </c>
      <c r="B114" s="123">
        <f t="shared" si="1"/>
        <v>0.98350299094063365</v>
      </c>
      <c r="C114" s="110"/>
      <c r="E114" s="117">
        <v>1863</v>
      </c>
      <c r="F114" s="118">
        <v>1.0361598173515982</v>
      </c>
    </row>
    <row r="115" spans="1:6" x14ac:dyDescent="0.2">
      <c r="A115" s="117">
        <v>1864</v>
      </c>
      <c r="B115" s="123">
        <f t="shared" si="1"/>
        <v>1.0566698921685227</v>
      </c>
      <c r="C115" s="110"/>
      <c r="E115" s="117">
        <v>1864</v>
      </c>
      <c r="F115" s="118">
        <v>1.1132440801457195</v>
      </c>
    </row>
    <row r="116" spans="1:6" x14ac:dyDescent="0.2">
      <c r="A116" s="117">
        <v>1865</v>
      </c>
      <c r="B116" s="123">
        <f t="shared" si="1"/>
        <v>1.1251857767507734</v>
      </c>
      <c r="C116" s="110"/>
      <c r="E116" s="117">
        <v>1865</v>
      </c>
      <c r="F116" s="118">
        <v>1.1854283105022831</v>
      </c>
    </row>
    <row r="117" spans="1:6" x14ac:dyDescent="0.2">
      <c r="A117" s="117">
        <v>1866</v>
      </c>
      <c r="B117" s="123">
        <f t="shared" si="1"/>
        <v>1.1607614193820159</v>
      </c>
      <c r="C117" s="110"/>
      <c r="E117" s="117">
        <v>1866</v>
      </c>
      <c r="F117" s="118">
        <v>1.2229086757990868</v>
      </c>
    </row>
    <row r="118" spans="1:6" x14ac:dyDescent="0.2">
      <c r="A118" s="117">
        <v>1867</v>
      </c>
      <c r="B118" s="123">
        <f t="shared" si="1"/>
        <v>1.2434597706392567</v>
      </c>
      <c r="C118" s="110"/>
      <c r="E118" s="117">
        <v>1867</v>
      </c>
      <c r="F118" s="118">
        <v>1.3100347031963471</v>
      </c>
    </row>
    <row r="119" spans="1:6" x14ac:dyDescent="0.2">
      <c r="A119" s="117">
        <v>1868</v>
      </c>
      <c r="B119" s="123">
        <f t="shared" si="1"/>
        <v>1.2736389615662045</v>
      </c>
      <c r="C119" s="110"/>
      <c r="E119" s="117">
        <v>1868</v>
      </c>
      <c r="F119" s="118">
        <v>1.3418296903460838</v>
      </c>
    </row>
    <row r="120" spans="1:6" x14ac:dyDescent="0.2">
      <c r="A120" s="117">
        <v>1869</v>
      </c>
      <c r="B120" s="123">
        <f t="shared" si="1"/>
        <v>1.3561843075426467</v>
      </c>
      <c r="C120" s="110"/>
      <c r="E120" s="117">
        <v>1869</v>
      </c>
      <c r="F120" s="118">
        <v>1.4287945205479451</v>
      </c>
    </row>
    <row r="121" spans="1:6" x14ac:dyDescent="0.2">
      <c r="A121" s="117">
        <v>1870</v>
      </c>
      <c r="B121" s="123">
        <f t="shared" si="1"/>
        <v>1.3858672278082749</v>
      </c>
      <c r="C121" s="110"/>
      <c r="E121" s="117">
        <v>1870</v>
      </c>
      <c r="F121" s="118">
        <v>1.4600666666666668</v>
      </c>
    </row>
    <row r="122" spans="1:6" x14ac:dyDescent="0.2">
      <c r="A122" s="117">
        <v>1871</v>
      </c>
      <c r="B122" s="123">
        <f t="shared" si="1"/>
        <v>1.4733236186455181</v>
      </c>
      <c r="C122" s="110"/>
      <c r="E122" s="117">
        <v>1871</v>
      </c>
      <c r="F122" s="118">
        <v>1.5522054794520546</v>
      </c>
    </row>
    <row r="123" spans="1:6" x14ac:dyDescent="0.2">
      <c r="A123" s="117">
        <v>1872</v>
      </c>
      <c r="B123" s="123">
        <f t="shared" si="1"/>
        <v>1.625608683032032</v>
      </c>
      <c r="C123" s="110"/>
      <c r="E123" s="117">
        <v>1872</v>
      </c>
      <c r="F123" s="118">
        <v>1.712643897996357</v>
      </c>
    </row>
    <row r="124" spans="1:6" x14ac:dyDescent="0.2">
      <c r="A124" s="117">
        <v>1873</v>
      </c>
      <c r="B124" s="123">
        <f t="shared" si="1"/>
        <v>1.7316784932350424</v>
      </c>
      <c r="C124" s="110"/>
      <c r="E124" s="117">
        <v>1873</v>
      </c>
      <c r="F124" s="118">
        <v>1.8243926940639268</v>
      </c>
    </row>
    <row r="125" spans="1:6" x14ac:dyDescent="0.2">
      <c r="A125" s="117">
        <v>1874</v>
      </c>
      <c r="B125" s="123">
        <f t="shared" si="1"/>
        <v>1.6212805327996296</v>
      </c>
      <c r="C125" s="110"/>
      <c r="E125" s="117">
        <v>1874</v>
      </c>
      <c r="F125" s="118">
        <v>1.70808401826484</v>
      </c>
    </row>
    <row r="126" spans="1:6" x14ac:dyDescent="0.2">
      <c r="A126" s="117">
        <v>1875</v>
      </c>
      <c r="B126" s="123">
        <f t="shared" si="1"/>
        <v>1.758691571652172</v>
      </c>
      <c r="C126" s="110"/>
      <c r="E126" s="117">
        <v>1875</v>
      </c>
      <c r="F126" s="118">
        <v>1.8528520547945206</v>
      </c>
    </row>
    <row r="127" spans="1:6" x14ac:dyDescent="0.2">
      <c r="A127" s="117">
        <v>1876</v>
      </c>
      <c r="B127" s="123">
        <f t="shared" si="1"/>
        <v>1.7791996200049625</v>
      </c>
      <c r="C127" s="110"/>
      <c r="E127" s="117">
        <v>1876</v>
      </c>
      <c r="F127" s="118">
        <v>1.8744581056466301</v>
      </c>
    </row>
    <row r="128" spans="1:6" x14ac:dyDescent="0.2">
      <c r="A128" s="117">
        <v>1877</v>
      </c>
      <c r="B128" s="123">
        <f t="shared" si="1"/>
        <v>1.8193255870614646</v>
      </c>
      <c r="C128" s="110"/>
      <c r="E128" s="117">
        <v>1877</v>
      </c>
      <c r="F128" s="118">
        <v>1.9167324200913243</v>
      </c>
    </row>
    <row r="129" spans="1:6" x14ac:dyDescent="0.2">
      <c r="A129" s="117">
        <v>1878</v>
      </c>
      <c r="B129" s="123">
        <f t="shared" si="1"/>
        <v>1.8335520300541779</v>
      </c>
      <c r="C129" s="110"/>
      <c r="E129" s="117">
        <v>1878</v>
      </c>
      <c r="F129" s="118">
        <v>1.9317205479452053</v>
      </c>
    </row>
    <row r="130" spans="1:6" x14ac:dyDescent="0.2">
      <c r="A130" s="117">
        <v>1879</v>
      </c>
      <c r="B130" s="123">
        <f t="shared" ref="B130:B193" si="2">F130*AVERAGE($H$221:$H$267)</f>
        <v>1.9648987138508451</v>
      </c>
      <c r="C130" s="110"/>
      <c r="E130" s="117">
        <v>1879</v>
      </c>
      <c r="F130" s="118">
        <v>2.0700995433789955</v>
      </c>
    </row>
    <row r="131" spans="1:6" x14ac:dyDescent="0.2">
      <c r="A131" s="117">
        <v>1880</v>
      </c>
      <c r="B131" s="123">
        <f t="shared" si="2"/>
        <v>2.2160855789131051</v>
      </c>
      <c r="C131" s="110"/>
      <c r="E131" s="117">
        <v>1880</v>
      </c>
      <c r="F131" s="118">
        <v>2.3347349726775959</v>
      </c>
    </row>
    <row r="132" spans="1:6" x14ac:dyDescent="0.2">
      <c r="A132" s="117">
        <v>1881</v>
      </c>
      <c r="B132" s="123">
        <f t="shared" si="2"/>
        <v>2.2968363368148794</v>
      </c>
      <c r="C132" s="110"/>
      <c r="E132" s="117">
        <v>1881</v>
      </c>
      <c r="F132" s="118">
        <v>2.4198091324200912</v>
      </c>
    </row>
    <row r="133" spans="1:6" x14ac:dyDescent="0.2">
      <c r="A133" s="117">
        <v>1882</v>
      </c>
      <c r="B133" s="123">
        <f t="shared" si="2"/>
        <v>2.4257610926489801</v>
      </c>
      <c r="C133" s="110"/>
      <c r="E133" s="117">
        <v>1882</v>
      </c>
      <c r="F133" s="118">
        <v>2.5556365296803651</v>
      </c>
    </row>
    <row r="134" spans="1:6" x14ac:dyDescent="0.2">
      <c r="A134" s="117">
        <v>1883</v>
      </c>
      <c r="B134" s="123">
        <f t="shared" si="2"/>
        <v>2.5796774752149183</v>
      </c>
      <c r="C134" s="110"/>
      <c r="E134" s="117">
        <v>1883</v>
      </c>
      <c r="F134" s="118">
        <v>2.7177936073059361</v>
      </c>
    </row>
    <row r="135" spans="1:6" x14ac:dyDescent="0.2">
      <c r="A135" s="117">
        <v>1884</v>
      </c>
      <c r="B135" s="123">
        <f t="shared" si="2"/>
        <v>2.6015843768875109</v>
      </c>
      <c r="C135" s="110"/>
      <c r="E135" s="117">
        <v>1884</v>
      </c>
      <c r="F135" s="118">
        <v>2.7408734061930784</v>
      </c>
    </row>
    <row r="136" spans="1:6" x14ac:dyDescent="0.2">
      <c r="A136" s="117">
        <v>1885</v>
      </c>
      <c r="B136" s="123">
        <f t="shared" si="2"/>
        <v>2.6281732453630018</v>
      </c>
      <c r="C136" s="110"/>
      <c r="E136" s="117">
        <v>1885</v>
      </c>
      <c r="F136" s="118">
        <v>2.7688858447488585</v>
      </c>
    </row>
    <row r="137" spans="1:6" x14ac:dyDescent="0.2">
      <c r="A137" s="117">
        <v>1886</v>
      </c>
      <c r="B137" s="123">
        <f t="shared" si="2"/>
        <v>2.6693460207266324</v>
      </c>
      <c r="C137" s="110"/>
      <c r="E137" s="117">
        <v>1886</v>
      </c>
      <c r="F137" s="118">
        <v>2.8122630136986304</v>
      </c>
    </row>
    <row r="138" spans="1:6" x14ac:dyDescent="0.2">
      <c r="A138" s="117">
        <v>1887</v>
      </c>
      <c r="B138" s="123">
        <f t="shared" si="2"/>
        <v>2.8028857888988514</v>
      </c>
      <c r="C138" s="110"/>
      <c r="E138" s="117">
        <v>1887</v>
      </c>
      <c r="F138" s="118">
        <v>2.9529525114155248</v>
      </c>
    </row>
    <row r="139" spans="1:6" x14ac:dyDescent="0.2">
      <c r="A139" s="117">
        <v>1888</v>
      </c>
      <c r="B139" s="123">
        <f t="shared" si="2"/>
        <v>3.0950875001552887</v>
      </c>
      <c r="C139" s="110"/>
      <c r="E139" s="117">
        <v>1888</v>
      </c>
      <c r="F139" s="118">
        <v>3.260798724954463</v>
      </c>
    </row>
    <row r="140" spans="1:6" x14ac:dyDescent="0.2">
      <c r="A140" s="117">
        <v>1889</v>
      </c>
      <c r="B140" s="123">
        <f t="shared" si="2"/>
        <v>3.1024515794498417</v>
      </c>
      <c r="C140" s="110"/>
      <c r="E140" s="117">
        <v>1889</v>
      </c>
      <c r="F140" s="118">
        <v>3.2685570776255708</v>
      </c>
    </row>
    <row r="141" spans="1:6" x14ac:dyDescent="0.2">
      <c r="A141" s="117">
        <v>1890</v>
      </c>
      <c r="B141" s="123">
        <f t="shared" si="2"/>
        <v>3.3801246668431446</v>
      </c>
      <c r="C141" s="110"/>
      <c r="E141" s="117">
        <v>1890</v>
      </c>
      <c r="F141" s="118">
        <v>3.5610968036529682</v>
      </c>
    </row>
    <row r="142" spans="1:6" x14ac:dyDescent="0.2">
      <c r="A142" s="117">
        <v>1891</v>
      </c>
      <c r="B142" s="123">
        <f t="shared" si="2"/>
        <v>3.5374260274670006</v>
      </c>
      <c r="C142" s="110"/>
      <c r="E142" s="117">
        <v>1891</v>
      </c>
      <c r="F142" s="118">
        <v>3.7268200913242011</v>
      </c>
    </row>
    <row r="143" spans="1:6" x14ac:dyDescent="0.2">
      <c r="A143" s="117">
        <v>1892</v>
      </c>
      <c r="B143" s="123">
        <f t="shared" si="2"/>
        <v>3.556934839050673</v>
      </c>
      <c r="C143" s="110"/>
      <c r="E143" s="117">
        <v>1892</v>
      </c>
      <c r="F143" s="118">
        <v>3.7473734061930779</v>
      </c>
    </row>
    <row r="144" spans="1:6" x14ac:dyDescent="0.2">
      <c r="A144" s="117">
        <v>1893</v>
      </c>
      <c r="B144" s="123">
        <f t="shared" si="2"/>
        <v>3.5239910018793776</v>
      </c>
      <c r="C144" s="110"/>
      <c r="E144" s="117">
        <v>1893</v>
      </c>
      <c r="F144" s="118">
        <v>3.7126657534246577</v>
      </c>
    </row>
    <row r="145" spans="1:6" x14ac:dyDescent="0.2">
      <c r="A145" s="117">
        <v>1894</v>
      </c>
      <c r="B145" s="123">
        <f t="shared" si="2"/>
        <v>3.6469181487038154</v>
      </c>
      <c r="C145" s="110"/>
      <c r="E145" s="117">
        <v>1894</v>
      </c>
      <c r="F145" s="118">
        <v>3.8421744292237441</v>
      </c>
    </row>
    <row r="146" spans="1:6" x14ac:dyDescent="0.2">
      <c r="A146" s="117">
        <v>1895</v>
      </c>
      <c r="B146" s="123">
        <f t="shared" si="2"/>
        <v>3.8669417224684683</v>
      </c>
      <c r="C146" s="110"/>
      <c r="E146" s="117">
        <v>1895</v>
      </c>
      <c r="F146" s="118">
        <v>4.0739780821917808</v>
      </c>
    </row>
    <row r="147" spans="1:6" x14ac:dyDescent="0.2">
      <c r="A147" s="117">
        <v>1896</v>
      </c>
      <c r="B147" s="123">
        <f t="shared" si="2"/>
        <v>3.9822101903533214</v>
      </c>
      <c r="C147" s="110"/>
      <c r="E147" s="117">
        <v>1896</v>
      </c>
      <c r="F147" s="118">
        <v>4.1954180327868853</v>
      </c>
    </row>
    <row r="148" spans="1:6" x14ac:dyDescent="0.2">
      <c r="A148" s="117">
        <v>1897</v>
      </c>
      <c r="B148" s="123">
        <f t="shared" si="2"/>
        <v>4.1821546932815519</v>
      </c>
      <c r="C148" s="110"/>
      <c r="E148" s="117">
        <v>1897</v>
      </c>
      <c r="F148" s="118">
        <v>4.4060675799086759</v>
      </c>
    </row>
    <row r="149" spans="1:6" x14ac:dyDescent="0.2">
      <c r="A149" s="117">
        <v>1898</v>
      </c>
      <c r="B149" s="123">
        <f t="shared" si="2"/>
        <v>4.4113320105267713</v>
      </c>
      <c r="C149" s="110"/>
      <c r="E149" s="117">
        <v>1898</v>
      </c>
      <c r="F149" s="118">
        <v>4.647515068493151</v>
      </c>
    </row>
    <row r="150" spans="1:6" x14ac:dyDescent="0.2">
      <c r="A150" s="117">
        <v>1899</v>
      </c>
      <c r="B150" s="123">
        <f t="shared" si="2"/>
        <v>4.8191694231838333</v>
      </c>
      <c r="C150" s="110"/>
      <c r="E150" s="117">
        <v>1899</v>
      </c>
      <c r="F150" s="118">
        <v>5.0771881278538809</v>
      </c>
    </row>
    <row r="151" spans="1:6" x14ac:dyDescent="0.2">
      <c r="A151" s="117">
        <v>1900</v>
      </c>
      <c r="B151" s="123">
        <f t="shared" si="2"/>
        <v>5.0693757570434013</v>
      </c>
      <c r="C151" s="110"/>
      <c r="E151" s="117">
        <v>1900</v>
      </c>
      <c r="F151" s="118">
        <v>5.3407905282331516</v>
      </c>
    </row>
    <row r="152" spans="1:6" x14ac:dyDescent="0.2">
      <c r="A152" s="117">
        <v>1901</v>
      </c>
      <c r="B152" s="123">
        <f t="shared" si="2"/>
        <v>5.2515407753987065</v>
      </c>
      <c r="C152" s="110"/>
      <c r="E152" s="117">
        <v>1901</v>
      </c>
      <c r="F152" s="118">
        <v>5.5327086757990864</v>
      </c>
    </row>
    <row r="153" spans="1:6" x14ac:dyDescent="0.2">
      <c r="A153" s="117">
        <v>1902</v>
      </c>
      <c r="B153" s="123">
        <f t="shared" si="2"/>
        <v>5.3845942509485205</v>
      </c>
      <c r="C153" s="110"/>
      <c r="E153" s="117">
        <v>1902</v>
      </c>
      <c r="F153" s="118">
        <v>5.6728858447488584</v>
      </c>
    </row>
    <row r="154" spans="1:6" x14ac:dyDescent="0.2">
      <c r="A154" s="117">
        <v>1903</v>
      </c>
      <c r="B154" s="123">
        <f t="shared" si="2"/>
        <v>5.8742909217104389</v>
      </c>
      <c r="C154" s="110"/>
      <c r="E154" s="117">
        <v>1903</v>
      </c>
      <c r="F154" s="118">
        <v>6.1888009132420088</v>
      </c>
    </row>
    <row r="155" spans="1:6" x14ac:dyDescent="0.2">
      <c r="A155" s="117">
        <v>1904</v>
      </c>
      <c r="B155" s="123">
        <f t="shared" si="2"/>
        <v>5.9204114236027356</v>
      </c>
      <c r="C155" s="110"/>
      <c r="E155" s="117">
        <v>1904</v>
      </c>
      <c r="F155" s="118">
        <v>6.2373907103825141</v>
      </c>
    </row>
    <row r="156" spans="1:6" x14ac:dyDescent="0.2">
      <c r="A156" s="117">
        <v>1905</v>
      </c>
      <c r="B156" s="123">
        <f t="shared" si="2"/>
        <v>6.3203356782494078</v>
      </c>
      <c r="C156" s="110"/>
      <c r="E156" s="117">
        <v>1905</v>
      </c>
      <c r="F156" s="118">
        <v>6.6587269406392693</v>
      </c>
    </row>
    <row r="157" spans="1:6" x14ac:dyDescent="0.2">
      <c r="A157" s="117">
        <v>1906</v>
      </c>
      <c r="B157" s="123">
        <f t="shared" si="2"/>
        <v>6.6383424478539554</v>
      </c>
      <c r="C157" s="110"/>
      <c r="E157" s="117">
        <v>1906</v>
      </c>
      <c r="F157" s="118">
        <v>6.9937598173515978</v>
      </c>
    </row>
    <row r="158" spans="1:6" x14ac:dyDescent="0.2">
      <c r="A158" s="117">
        <v>1907</v>
      </c>
      <c r="B158" s="123">
        <f t="shared" si="2"/>
        <v>7.5070040987113185</v>
      </c>
      <c r="C158" s="110"/>
      <c r="E158" s="117">
        <v>1907</v>
      </c>
      <c r="F158" s="118">
        <v>7.9089296803652971</v>
      </c>
    </row>
    <row r="159" spans="1:6" x14ac:dyDescent="0.2">
      <c r="A159" s="117">
        <v>1908</v>
      </c>
      <c r="B159" s="123">
        <f t="shared" si="2"/>
        <v>7.2037211369582828</v>
      </c>
      <c r="C159" s="110"/>
      <c r="E159" s="117">
        <v>1908</v>
      </c>
      <c r="F159" s="118">
        <v>7.5894089253187618</v>
      </c>
    </row>
    <row r="160" spans="1:6" x14ac:dyDescent="0.2">
      <c r="A160" s="117">
        <v>1909</v>
      </c>
      <c r="B160" s="123">
        <f t="shared" si="2"/>
        <v>7.5086536795677121</v>
      </c>
      <c r="C160" s="110"/>
      <c r="E160" s="117">
        <v>1909</v>
      </c>
      <c r="F160" s="118">
        <v>7.9106675799086759</v>
      </c>
    </row>
    <row r="161" spans="1:6" x14ac:dyDescent="0.2">
      <c r="A161" s="117">
        <v>1910</v>
      </c>
      <c r="B161" s="123">
        <f t="shared" si="2"/>
        <v>7.8748701648365751</v>
      </c>
      <c r="C161" s="110"/>
      <c r="E161" s="117">
        <v>1910</v>
      </c>
      <c r="F161" s="118">
        <v>8.2964913242009128</v>
      </c>
    </row>
    <row r="162" spans="1:6" x14ac:dyDescent="0.2">
      <c r="A162" s="117">
        <v>1911</v>
      </c>
      <c r="B162" s="123">
        <f t="shared" si="2"/>
        <v>8.0185744023320069</v>
      </c>
      <c r="C162" s="110"/>
      <c r="E162" s="117">
        <v>1911</v>
      </c>
      <c r="F162" s="118">
        <v>8.4478894977168952</v>
      </c>
    </row>
    <row r="163" spans="1:6" x14ac:dyDescent="0.2">
      <c r="A163" s="117">
        <v>1912</v>
      </c>
      <c r="B163" s="123">
        <f t="shared" si="2"/>
        <v>8.3742339400629078</v>
      </c>
      <c r="C163" s="110"/>
      <c r="E163" s="117">
        <v>1912</v>
      </c>
      <c r="F163" s="118">
        <v>8.8225910746812382</v>
      </c>
    </row>
    <row r="164" spans="1:6" x14ac:dyDescent="0.2">
      <c r="A164" s="117">
        <v>1913</v>
      </c>
      <c r="B164" s="123">
        <f t="shared" si="2"/>
        <v>9.0858818218671153</v>
      </c>
      <c r="C164" s="110"/>
      <c r="E164" s="117">
        <v>1913</v>
      </c>
      <c r="F164" s="118">
        <v>9.5723406392694059</v>
      </c>
    </row>
    <row r="165" spans="1:6" x14ac:dyDescent="0.2">
      <c r="A165" s="117">
        <v>1914</v>
      </c>
      <c r="B165" s="123">
        <f t="shared" si="2"/>
        <v>8.2445669796579448</v>
      </c>
      <c r="C165" s="110"/>
      <c r="E165" s="117">
        <v>1914</v>
      </c>
      <c r="F165" s="118">
        <v>8.6859817351598174</v>
      </c>
    </row>
    <row r="166" spans="1:6" x14ac:dyDescent="0.2">
      <c r="A166" s="117">
        <v>1915</v>
      </c>
      <c r="B166" s="123">
        <f t="shared" si="2"/>
        <v>8.1328722388961179</v>
      </c>
      <c r="C166" s="110"/>
      <c r="E166" s="117">
        <v>1915</v>
      </c>
      <c r="F166" s="118">
        <v>8.5683068493150678</v>
      </c>
    </row>
    <row r="167" spans="1:6" x14ac:dyDescent="0.2">
      <c r="A167" s="117">
        <v>1916</v>
      </c>
      <c r="B167" s="123">
        <f t="shared" si="2"/>
        <v>8.7521159512297775</v>
      </c>
      <c r="C167" s="110"/>
      <c r="E167" s="117">
        <v>1916</v>
      </c>
      <c r="F167" s="118">
        <v>9.2207049180327871</v>
      </c>
    </row>
    <row r="168" spans="1:6" x14ac:dyDescent="0.2">
      <c r="A168" s="117">
        <v>1917</v>
      </c>
      <c r="B168" s="123">
        <f t="shared" si="2"/>
        <v>9.1822059017011579</v>
      </c>
      <c r="C168" s="110"/>
      <c r="E168" s="117">
        <v>1917</v>
      </c>
      <c r="F168" s="118">
        <v>9.673821917808219</v>
      </c>
    </row>
    <row r="169" spans="1:6" x14ac:dyDescent="0.2">
      <c r="A169" s="117">
        <v>1918</v>
      </c>
      <c r="B169" s="123">
        <f t="shared" si="2"/>
        <v>9.0580963963438155</v>
      </c>
      <c r="C169" s="110"/>
      <c r="E169" s="117">
        <v>1918</v>
      </c>
      <c r="F169" s="118">
        <v>9.5430675799086764</v>
      </c>
    </row>
    <row r="170" spans="1:6" x14ac:dyDescent="0.2">
      <c r="A170" s="117">
        <v>1919</v>
      </c>
      <c r="B170" s="123">
        <f t="shared" si="2"/>
        <v>7.8504697173711913</v>
      </c>
      <c r="C170" s="110"/>
      <c r="E170" s="117">
        <v>1919</v>
      </c>
      <c r="F170" s="118">
        <v>8.2707844748858452</v>
      </c>
    </row>
    <row r="171" spans="1:6" x14ac:dyDescent="0.2">
      <c r="A171" s="117">
        <v>1920</v>
      </c>
      <c r="B171" s="123">
        <f t="shared" si="2"/>
        <v>9.1032298539531862</v>
      </c>
      <c r="C171" s="110"/>
      <c r="E171" s="117">
        <v>1920</v>
      </c>
      <c r="F171" s="118">
        <v>9.5906174863387985</v>
      </c>
    </row>
    <row r="172" spans="1:6" x14ac:dyDescent="0.2">
      <c r="A172" s="117">
        <v>1921</v>
      </c>
      <c r="B172" s="123">
        <f t="shared" si="2"/>
        <v>8.0094015885525227</v>
      </c>
      <c r="C172" s="110"/>
      <c r="E172" s="117">
        <v>1921</v>
      </c>
      <c r="F172" s="118">
        <v>8.4382255707762557</v>
      </c>
    </row>
    <row r="173" spans="1:6" x14ac:dyDescent="0.2">
      <c r="A173" s="117">
        <v>1922</v>
      </c>
      <c r="B173" s="123">
        <f t="shared" si="2"/>
        <v>8.3986073191668495</v>
      </c>
      <c r="C173" s="110"/>
      <c r="E173" s="117">
        <v>1922</v>
      </c>
      <c r="F173" s="118">
        <v>8.8482694063926939</v>
      </c>
    </row>
    <row r="174" spans="1:6" x14ac:dyDescent="0.2">
      <c r="A174" s="117">
        <v>1923</v>
      </c>
      <c r="B174" s="123">
        <f t="shared" si="2"/>
        <v>9.5291995256608324</v>
      </c>
      <c r="C174" s="110"/>
      <c r="E174" s="117">
        <v>1923</v>
      </c>
      <c r="F174" s="118">
        <v>10.039393607305936</v>
      </c>
    </row>
    <row r="175" spans="1:6" x14ac:dyDescent="0.2">
      <c r="A175" s="117">
        <v>1924</v>
      </c>
      <c r="B175" s="123">
        <f t="shared" si="2"/>
        <v>9.5332312265334185</v>
      </c>
      <c r="C175" s="110"/>
      <c r="E175" s="117">
        <v>1924</v>
      </c>
      <c r="F175" s="118">
        <v>10.04364116575592</v>
      </c>
    </row>
    <row r="176" spans="1:6" x14ac:dyDescent="0.2">
      <c r="A176" s="117">
        <v>1925</v>
      </c>
      <c r="B176" s="123">
        <f t="shared" si="2"/>
        <v>9.6268203858212882</v>
      </c>
      <c r="C176" s="110"/>
      <c r="E176" s="117">
        <v>1925</v>
      </c>
      <c r="F176" s="118">
        <v>10.142241095890411</v>
      </c>
    </row>
    <row r="177" spans="1:6" x14ac:dyDescent="0.2">
      <c r="A177" s="117">
        <v>1926</v>
      </c>
      <c r="B177" s="123">
        <f t="shared" si="2"/>
        <v>9.4777001834331891</v>
      </c>
      <c r="C177" s="110"/>
      <c r="E177" s="117">
        <v>1926</v>
      </c>
      <c r="F177" s="118">
        <v>9.9851369863013701</v>
      </c>
    </row>
    <row r="178" spans="1:6" x14ac:dyDescent="0.2">
      <c r="A178" s="117">
        <v>1927</v>
      </c>
      <c r="B178" s="123">
        <f t="shared" si="2"/>
        <v>10.350681256995443</v>
      </c>
      <c r="C178" s="110"/>
      <c r="E178" s="117">
        <v>1927</v>
      </c>
      <c r="F178" s="118">
        <v>10.904857534246576</v>
      </c>
    </row>
    <row r="179" spans="1:6" x14ac:dyDescent="0.2">
      <c r="A179" s="117">
        <v>1928</v>
      </c>
      <c r="B179" s="123">
        <f t="shared" si="2"/>
        <v>10.358069330477569</v>
      </c>
      <c r="C179" s="110"/>
      <c r="E179" s="117">
        <v>1928</v>
      </c>
      <c r="F179" s="118">
        <v>10.91264116575592</v>
      </c>
    </row>
    <row r="180" spans="1:6" x14ac:dyDescent="0.2">
      <c r="A180" s="117">
        <v>1929</v>
      </c>
      <c r="B180" s="123">
        <f t="shared" si="2"/>
        <v>11.166193984768769</v>
      </c>
      <c r="C180" s="110"/>
      <c r="E180" s="117">
        <v>1929</v>
      </c>
      <c r="F180" s="118">
        <v>11.76403287671233</v>
      </c>
    </row>
    <row r="181" spans="1:6" x14ac:dyDescent="0.2">
      <c r="A181" s="117">
        <v>1930</v>
      </c>
      <c r="B181" s="123">
        <f t="shared" si="2"/>
        <v>10.319644345506649</v>
      </c>
      <c r="C181" s="110"/>
      <c r="E181" s="117">
        <v>1930</v>
      </c>
      <c r="F181" s="118">
        <v>10.87215890410959</v>
      </c>
    </row>
    <row r="182" spans="1:6" x14ac:dyDescent="0.2">
      <c r="A182" s="117">
        <v>1931</v>
      </c>
      <c r="B182" s="123">
        <f t="shared" si="2"/>
        <v>9.2199174178111996</v>
      </c>
      <c r="C182" s="110"/>
      <c r="E182" s="117">
        <v>1931</v>
      </c>
      <c r="F182" s="118">
        <v>9.713552511415525</v>
      </c>
    </row>
    <row r="183" spans="1:6" x14ac:dyDescent="0.2">
      <c r="A183" s="117">
        <v>1932</v>
      </c>
      <c r="B183" s="123">
        <f t="shared" si="2"/>
        <v>8.2952513792347027</v>
      </c>
      <c r="C183" s="110"/>
      <c r="E183" s="117">
        <v>1932</v>
      </c>
      <c r="F183" s="118">
        <v>8.7393797814207641</v>
      </c>
    </row>
    <row r="184" spans="1:6" x14ac:dyDescent="0.2">
      <c r="A184" s="117">
        <v>1933</v>
      </c>
      <c r="B184" s="123">
        <f t="shared" si="2"/>
        <v>8.7585878166895768</v>
      </c>
      <c r="C184" s="110"/>
      <c r="E184" s="117">
        <v>1933</v>
      </c>
      <c r="F184" s="118">
        <v>9.2275232876712323</v>
      </c>
    </row>
    <row r="185" spans="1:6" x14ac:dyDescent="0.2">
      <c r="A185" s="117">
        <v>1934</v>
      </c>
      <c r="B185" s="123">
        <f t="shared" si="2"/>
        <v>9.5287704439351817</v>
      </c>
      <c r="C185" s="110"/>
      <c r="E185" s="117">
        <v>1934</v>
      </c>
      <c r="F185" s="118">
        <v>10.038941552511416</v>
      </c>
    </row>
    <row r="186" spans="1:6" x14ac:dyDescent="0.2">
      <c r="A186" s="117">
        <v>1935</v>
      </c>
      <c r="B186" s="123">
        <f t="shared" si="2"/>
        <v>10.010114323771084</v>
      </c>
      <c r="C186" s="110"/>
      <c r="E186" s="117">
        <v>1935</v>
      </c>
      <c r="F186" s="118">
        <v>10.546056621004567</v>
      </c>
    </row>
    <row r="187" spans="1:6" x14ac:dyDescent="0.2">
      <c r="A187" s="117">
        <v>1936</v>
      </c>
      <c r="B187" s="123">
        <f t="shared" si="2"/>
        <v>10.96161172582625</v>
      </c>
      <c r="C187" s="110"/>
      <c r="E187" s="117">
        <v>1936</v>
      </c>
      <c r="F187" s="118">
        <v>11.548497267759563</v>
      </c>
    </row>
    <row r="188" spans="1:6" x14ac:dyDescent="0.2">
      <c r="A188" s="117">
        <v>1937</v>
      </c>
      <c r="B188" s="123">
        <f t="shared" si="2"/>
        <v>11.770264773290471</v>
      </c>
      <c r="C188" s="110"/>
      <c r="E188" s="117">
        <v>1937</v>
      </c>
      <c r="F188" s="118">
        <v>12.400445662100458</v>
      </c>
    </row>
    <row r="189" spans="1:6" x14ac:dyDescent="0.2">
      <c r="A189" s="117">
        <v>1938</v>
      </c>
      <c r="B189" s="123">
        <f t="shared" si="2"/>
        <v>11.098894899887689</v>
      </c>
      <c r="C189" s="110"/>
      <c r="E189" s="117">
        <v>1938</v>
      </c>
      <c r="F189" s="118">
        <v>11.693130593607307</v>
      </c>
    </row>
    <row r="190" spans="1:6" x14ac:dyDescent="0.2">
      <c r="A190" s="117">
        <v>1939</v>
      </c>
      <c r="B190" s="123">
        <f t="shared" si="2"/>
        <v>11.718889388005792</v>
      </c>
      <c r="C190" s="110"/>
      <c r="E190" s="117">
        <v>1939</v>
      </c>
      <c r="F190" s="118">
        <v>12.346319634703196</v>
      </c>
    </row>
    <row r="191" spans="1:6" x14ac:dyDescent="0.2">
      <c r="A191" s="117">
        <v>1940</v>
      </c>
      <c r="B191" s="123">
        <f t="shared" si="2"/>
        <v>12.727260882409569</v>
      </c>
      <c r="C191" s="110"/>
      <c r="E191" s="117">
        <v>1940</v>
      </c>
      <c r="F191" s="118">
        <v>13.408679417122041</v>
      </c>
    </row>
    <row r="192" spans="1:6" x14ac:dyDescent="0.2">
      <c r="A192" s="117">
        <v>1941</v>
      </c>
      <c r="B192" s="123">
        <f t="shared" si="2"/>
        <v>13.076103491690002</v>
      </c>
      <c r="C192" s="110"/>
      <c r="E192" s="117">
        <v>1941</v>
      </c>
      <c r="F192" s="118">
        <v>13.776199086757991</v>
      </c>
    </row>
    <row r="193" spans="1:6" x14ac:dyDescent="0.2">
      <c r="A193" s="117">
        <v>1942</v>
      </c>
      <c r="B193" s="123">
        <f t="shared" si="2"/>
        <v>13.115969951577762</v>
      </c>
      <c r="C193" s="110"/>
      <c r="E193" s="117">
        <v>1942</v>
      </c>
      <c r="F193" s="118">
        <v>13.818200000000001</v>
      </c>
    </row>
    <row r="194" spans="1:6" x14ac:dyDescent="0.2">
      <c r="A194" s="117">
        <v>1943</v>
      </c>
      <c r="B194" s="123">
        <f t="shared" ref="B194:B219" si="3">F194*AVERAGE($H$221:$H$267)</f>
        <v>13.574791808391685</v>
      </c>
      <c r="C194" s="110"/>
      <c r="E194" s="117">
        <v>1943</v>
      </c>
      <c r="F194" s="118">
        <v>14.301587214611871</v>
      </c>
    </row>
    <row r="195" spans="1:6" x14ac:dyDescent="0.2">
      <c r="A195" s="117">
        <v>1944</v>
      </c>
      <c r="B195" s="123">
        <f t="shared" si="3"/>
        <v>13.44645291715057</v>
      </c>
      <c r="C195" s="110"/>
      <c r="E195" s="117">
        <v>1944</v>
      </c>
      <c r="F195" s="118">
        <v>14.166377049180328</v>
      </c>
    </row>
    <row r="196" spans="1:6" x14ac:dyDescent="0.2">
      <c r="A196" s="117">
        <v>1945</v>
      </c>
      <c r="B196" s="123">
        <f t="shared" si="3"/>
        <v>11.277173589321174</v>
      </c>
      <c r="C196" s="157"/>
      <c r="E196" s="117">
        <v>1945</v>
      </c>
      <c r="F196" s="118">
        <v>11.880954337899542</v>
      </c>
    </row>
    <row r="197" spans="1:6" x14ac:dyDescent="0.2">
      <c r="A197" s="117">
        <v>1946</v>
      </c>
      <c r="B197" s="123">
        <f t="shared" si="3"/>
        <v>12.311012634255464</v>
      </c>
      <c r="C197" s="110"/>
      <c r="E197" s="117">
        <v>1946</v>
      </c>
      <c r="F197" s="118">
        <v>12.970145205479453</v>
      </c>
    </row>
    <row r="198" spans="1:6" x14ac:dyDescent="0.2">
      <c r="A198" s="117">
        <v>1947</v>
      </c>
      <c r="B198" s="123">
        <f t="shared" si="3"/>
        <v>13.627568860646825</v>
      </c>
      <c r="C198" s="110"/>
      <c r="E198" s="117">
        <v>1947</v>
      </c>
      <c r="F198" s="118">
        <v>14.357189954337899</v>
      </c>
    </row>
    <row r="199" spans="1:6" x14ac:dyDescent="0.2">
      <c r="A199" s="117">
        <v>1948</v>
      </c>
      <c r="B199" s="123">
        <f t="shared" si="3"/>
        <v>14.28811261393184</v>
      </c>
      <c r="C199" s="110"/>
      <c r="E199" s="117">
        <v>1948</v>
      </c>
      <c r="F199" s="118">
        <v>15.053099271402552</v>
      </c>
    </row>
    <row r="200" spans="1:6" x14ac:dyDescent="0.2">
      <c r="A200" s="117">
        <v>1949</v>
      </c>
      <c r="B200" s="123">
        <f t="shared" si="3"/>
        <v>13.649146903872369</v>
      </c>
      <c r="C200" s="110"/>
      <c r="E200" s="117">
        <v>1949</v>
      </c>
      <c r="F200" s="118">
        <v>14.379923287671232</v>
      </c>
    </row>
    <row r="201" spans="1:6" x14ac:dyDescent="0.2">
      <c r="A201" s="117">
        <v>1950</v>
      </c>
      <c r="B201" s="123">
        <f t="shared" si="3"/>
        <v>15.391914775928141</v>
      </c>
      <c r="C201" s="110"/>
      <c r="E201" s="117">
        <v>1950</v>
      </c>
      <c r="F201" s="118">
        <v>16.215999086757993</v>
      </c>
    </row>
    <row r="202" spans="1:6" x14ac:dyDescent="0.2">
      <c r="A202" s="117">
        <v>1951</v>
      </c>
      <c r="B202" s="123">
        <f t="shared" si="3"/>
        <v>16.60212548040413</v>
      </c>
      <c r="C202" s="110"/>
      <c r="E202" s="117">
        <v>1951</v>
      </c>
      <c r="F202" s="118">
        <v>17.491004566210044</v>
      </c>
    </row>
    <row r="203" spans="1:6" x14ac:dyDescent="0.2">
      <c r="A203" s="117">
        <v>1952</v>
      </c>
      <c r="B203" s="123">
        <f t="shared" si="3"/>
        <v>16.782443884199882</v>
      </c>
      <c r="C203" s="110"/>
      <c r="E203" s="117">
        <v>1952</v>
      </c>
      <c r="F203" s="118">
        <v>17.680977231329692</v>
      </c>
    </row>
    <row r="204" spans="1:6" x14ac:dyDescent="0.2">
      <c r="A204" s="117">
        <v>1953</v>
      </c>
      <c r="B204" s="123">
        <f t="shared" si="3"/>
        <v>17.301671720458032</v>
      </c>
      <c r="C204" s="110"/>
      <c r="E204" s="117">
        <v>1953</v>
      </c>
      <c r="F204" s="118">
        <v>18.228004566210046</v>
      </c>
    </row>
    <row r="205" spans="1:6" x14ac:dyDescent="0.2">
      <c r="A205" s="117">
        <v>1954</v>
      </c>
      <c r="B205" s="123">
        <f t="shared" si="3"/>
        <v>17.67509677871784</v>
      </c>
      <c r="C205" s="110"/>
      <c r="E205" s="117">
        <v>1954</v>
      </c>
      <c r="F205" s="118">
        <v>18.621422831050229</v>
      </c>
    </row>
    <row r="206" spans="1:6" x14ac:dyDescent="0.2">
      <c r="A206" s="117">
        <v>1955</v>
      </c>
      <c r="B206" s="123">
        <f t="shared" si="3"/>
        <v>19.375547657474911</v>
      </c>
      <c r="C206" s="110"/>
      <c r="E206" s="117">
        <v>1955</v>
      </c>
      <c r="F206" s="118">
        <v>20.412915981735161</v>
      </c>
    </row>
    <row r="207" spans="1:6" x14ac:dyDescent="0.2">
      <c r="A207" s="117">
        <v>1956</v>
      </c>
      <c r="B207" s="123">
        <f t="shared" si="3"/>
        <v>20.571058365920717</v>
      </c>
      <c r="C207" s="110"/>
      <c r="E207" s="117">
        <v>1956</v>
      </c>
      <c r="F207" s="118">
        <v>21.672434426229508</v>
      </c>
    </row>
    <row r="208" spans="1:6" x14ac:dyDescent="0.2">
      <c r="A208" s="117">
        <v>1957</v>
      </c>
      <c r="B208" s="123">
        <f t="shared" si="3"/>
        <v>21.309495276182087</v>
      </c>
      <c r="C208" s="110"/>
      <c r="E208" s="117">
        <v>1957</v>
      </c>
      <c r="F208" s="118">
        <v>22.450407305936071</v>
      </c>
    </row>
    <row r="209" spans="1:8" x14ac:dyDescent="0.2">
      <c r="A209" s="117">
        <v>1958</v>
      </c>
      <c r="B209" s="123">
        <f t="shared" si="3"/>
        <v>21.920927200086084</v>
      </c>
      <c r="C209" s="110"/>
      <c r="E209" s="117">
        <v>1958</v>
      </c>
      <c r="F209" s="118">
        <v>23.094575342465756</v>
      </c>
    </row>
    <row r="210" spans="1:8" x14ac:dyDescent="0.2">
      <c r="A210" s="117">
        <v>1959</v>
      </c>
      <c r="B210" s="123">
        <f t="shared" si="3"/>
        <v>23.05507601732824</v>
      </c>
      <c r="C210" s="110"/>
      <c r="E210" s="117">
        <v>1959</v>
      </c>
      <c r="F210" s="118">
        <v>24.289446575342463</v>
      </c>
    </row>
    <row r="211" spans="1:8" x14ac:dyDescent="0.2">
      <c r="A211" s="117">
        <v>1960</v>
      </c>
      <c r="B211" s="123">
        <f t="shared" si="3"/>
        <v>24.256822452996978</v>
      </c>
      <c r="C211" s="110"/>
      <c r="E211" s="117">
        <v>1960</v>
      </c>
      <c r="F211" s="118">
        <v>25.555534608378874</v>
      </c>
    </row>
    <row r="212" spans="1:8" x14ac:dyDescent="0.2">
      <c r="A212" s="117">
        <v>1961</v>
      </c>
      <c r="B212" s="123">
        <f t="shared" si="3"/>
        <v>24.379842007403735</v>
      </c>
      <c r="C212" s="110"/>
      <c r="E212" s="117">
        <v>1961</v>
      </c>
      <c r="F212" s="118">
        <v>25.685140639269402</v>
      </c>
    </row>
    <row r="213" spans="1:8" x14ac:dyDescent="0.2">
      <c r="A213" s="117">
        <v>1962</v>
      </c>
      <c r="B213" s="123">
        <f t="shared" si="3"/>
        <v>25.244985188110761</v>
      </c>
      <c r="C213" s="110"/>
      <c r="E213" s="117">
        <v>1962</v>
      </c>
      <c r="F213" s="118">
        <v>26.596603652968039</v>
      </c>
    </row>
    <row r="214" spans="1:8" x14ac:dyDescent="0.2">
      <c r="A214" s="117">
        <v>1963</v>
      </c>
      <c r="B214" s="123">
        <f t="shared" si="3"/>
        <v>26.674656892533324</v>
      </c>
      <c r="C214" s="110"/>
      <c r="E214" s="117">
        <v>1963</v>
      </c>
      <c r="F214" s="118">
        <v>28.102820091324201</v>
      </c>
    </row>
    <row r="215" spans="1:8" x14ac:dyDescent="0.2">
      <c r="A215" s="117">
        <v>1964</v>
      </c>
      <c r="B215" s="123">
        <f t="shared" si="3"/>
        <v>27.985596186428396</v>
      </c>
      <c r="C215" s="110"/>
      <c r="E215" s="117">
        <v>1964</v>
      </c>
      <c r="F215" s="118">
        <v>29.483947176684882</v>
      </c>
    </row>
    <row r="216" spans="1:8" x14ac:dyDescent="0.2">
      <c r="A216" s="117">
        <v>1965</v>
      </c>
      <c r="B216" s="123">
        <f t="shared" si="3"/>
        <v>29.364083938020453</v>
      </c>
      <c r="C216" s="110"/>
      <c r="E216" s="117">
        <v>1965</v>
      </c>
      <c r="F216" s="118">
        <v>30.936239269406396</v>
      </c>
    </row>
    <row r="217" spans="1:8" x14ac:dyDescent="0.2">
      <c r="A217" s="117">
        <v>1966</v>
      </c>
      <c r="B217" s="123">
        <f t="shared" si="3"/>
        <v>30.729488735089873</v>
      </c>
      <c r="C217" s="110"/>
      <c r="E217" s="117">
        <v>1966</v>
      </c>
      <c r="F217" s="118">
        <v>32.374747945205478</v>
      </c>
    </row>
    <row r="218" spans="1:8" x14ac:dyDescent="0.2">
      <c r="A218" s="117">
        <v>1967</v>
      </c>
      <c r="B218" s="123">
        <f t="shared" si="3"/>
        <v>31.711857043244894</v>
      </c>
      <c r="C218" s="110"/>
      <c r="E218" s="117">
        <v>1967</v>
      </c>
      <c r="F218" s="118">
        <v>33.409712328767121</v>
      </c>
    </row>
    <row r="219" spans="1:8" x14ac:dyDescent="0.2">
      <c r="A219" s="117">
        <v>1968</v>
      </c>
      <c r="B219" s="123">
        <f t="shared" si="3"/>
        <v>33.353253302496491</v>
      </c>
      <c r="C219" s="110"/>
      <c r="E219" s="117">
        <v>1968</v>
      </c>
      <c r="F219" s="118">
        <v>35.138989071038253</v>
      </c>
    </row>
    <row r="220" spans="1:8" x14ac:dyDescent="0.2">
      <c r="A220" s="117">
        <v>1969</v>
      </c>
      <c r="B220" s="123">
        <f>F220*AVERAGE($H$221:$H$267)</f>
        <v>35.672681847285922</v>
      </c>
      <c r="C220" s="110"/>
      <c r="E220" s="117">
        <v>1969</v>
      </c>
      <c r="F220" s="118">
        <v>37.582599999999999</v>
      </c>
    </row>
    <row r="221" spans="1:8" x14ac:dyDescent="0.2">
      <c r="A221" s="117">
        <v>1970</v>
      </c>
      <c r="B221" s="122">
        <f>G221</f>
        <v>38.960162384616858</v>
      </c>
      <c r="C221" s="110"/>
      <c r="E221" s="117">
        <v>1970</v>
      </c>
      <c r="F221" s="118">
        <v>40.694977168949769</v>
      </c>
      <c r="G221" s="67">
        <v>38.960162384616858</v>
      </c>
      <c r="H221">
        <f>G221/F221</f>
        <v>0.95737029714673061</v>
      </c>
    </row>
    <row r="222" spans="1:8" x14ac:dyDescent="0.2">
      <c r="A222" s="117">
        <v>1971</v>
      </c>
      <c r="B222" s="122">
        <f t="shared" ref="B222:B269" si="4">G222</f>
        <v>38.751455525674906</v>
      </c>
      <c r="C222" s="110"/>
      <c r="E222" s="117">
        <v>1971</v>
      </c>
      <c r="F222" s="118">
        <v>42.351597260273977</v>
      </c>
      <c r="G222" s="67">
        <v>38.751455525674906</v>
      </c>
      <c r="H222">
        <f t="shared" ref="H222:H267" si="5">G222/F222</f>
        <v>0.91499395613170831</v>
      </c>
    </row>
    <row r="223" spans="1:8" x14ac:dyDescent="0.2">
      <c r="A223" s="117">
        <v>1972</v>
      </c>
      <c r="B223" s="122">
        <f t="shared" si="4"/>
        <v>40.572475921083509</v>
      </c>
      <c r="C223" s="110"/>
      <c r="E223" s="117">
        <v>1972</v>
      </c>
      <c r="F223" s="118">
        <v>44.205764116575594</v>
      </c>
      <c r="G223" s="67">
        <v>40.572475921083509</v>
      </c>
      <c r="H223">
        <f t="shared" si="5"/>
        <v>0.91780962804057198</v>
      </c>
    </row>
    <row r="224" spans="1:8" x14ac:dyDescent="0.2">
      <c r="A224" s="117">
        <v>1973</v>
      </c>
      <c r="B224" s="122">
        <f t="shared" si="4"/>
        <v>43.028303832109501</v>
      </c>
      <c r="C224" s="110"/>
      <c r="E224" s="117">
        <v>1973</v>
      </c>
      <c r="F224" s="118">
        <v>46.689826484018262</v>
      </c>
      <c r="G224" s="67">
        <v>43.028303832109501</v>
      </c>
      <c r="H224">
        <f t="shared" si="5"/>
        <v>0.92157771986661619</v>
      </c>
    </row>
    <row r="225" spans="1:8" x14ac:dyDescent="0.2">
      <c r="A225" s="117">
        <v>1974</v>
      </c>
      <c r="B225" s="122">
        <f t="shared" si="4"/>
        <v>42.95184281962446</v>
      </c>
      <c r="C225" s="110"/>
      <c r="E225" s="117">
        <v>1974</v>
      </c>
      <c r="F225" s="118">
        <v>46.486391780821918</v>
      </c>
      <c r="G225" s="67">
        <v>42.95184281962446</v>
      </c>
      <c r="H225">
        <f t="shared" si="5"/>
        <v>0.92396594302559643</v>
      </c>
    </row>
    <row r="226" spans="1:8" x14ac:dyDescent="0.2">
      <c r="A226" s="117">
        <v>1975</v>
      </c>
      <c r="B226" s="122">
        <f t="shared" si="4"/>
        <v>43.080560044882439</v>
      </c>
      <c r="C226" s="110"/>
      <c r="E226" s="117">
        <v>1975</v>
      </c>
      <c r="F226" s="118">
        <v>46.431773515981739</v>
      </c>
      <c r="G226" s="67">
        <v>43.080560044882439</v>
      </c>
      <c r="H226">
        <f t="shared" si="5"/>
        <v>0.92782499531391327</v>
      </c>
    </row>
    <row r="227" spans="1:8" x14ac:dyDescent="0.2">
      <c r="A227" s="117">
        <v>1976</v>
      </c>
      <c r="B227" s="122">
        <f t="shared" si="4"/>
        <v>45.303756270972052</v>
      </c>
      <c r="C227" s="110"/>
      <c r="E227" s="117">
        <v>1976</v>
      </c>
      <c r="F227" s="118">
        <v>48.763500910746806</v>
      </c>
      <c r="G227" s="67">
        <v>45.303756270972052</v>
      </c>
      <c r="H227">
        <f t="shared" si="5"/>
        <v>0.92905052805566146</v>
      </c>
    </row>
    <row r="228" spans="1:8" x14ac:dyDescent="0.2">
      <c r="A228" s="117">
        <v>1977</v>
      </c>
      <c r="B228" s="122">
        <f t="shared" si="4"/>
        <v>46.961368749956684</v>
      </c>
      <c r="C228" s="110"/>
      <c r="E228" s="117">
        <v>1977</v>
      </c>
      <c r="F228" s="118">
        <v>50.25476073059361</v>
      </c>
      <c r="G228" s="67">
        <v>46.961368749956684</v>
      </c>
      <c r="H228">
        <f t="shared" si="5"/>
        <v>0.93446606982585823</v>
      </c>
    </row>
    <row r="229" spans="1:8" x14ac:dyDescent="0.2">
      <c r="A229" s="117">
        <v>1978</v>
      </c>
      <c r="B229" s="122">
        <f t="shared" si="4"/>
        <v>48.460457686567949</v>
      </c>
      <c r="C229" s="110"/>
      <c r="E229" s="117">
        <v>1978</v>
      </c>
      <c r="F229" s="118">
        <v>52.118863926940634</v>
      </c>
      <c r="G229" s="67">
        <v>48.460457686567949</v>
      </c>
      <c r="H229">
        <f t="shared" si="5"/>
        <v>0.92980648531593135</v>
      </c>
    </row>
    <row r="230" spans="1:8" x14ac:dyDescent="0.2">
      <c r="A230" s="117">
        <v>1979</v>
      </c>
      <c r="B230" s="122">
        <f t="shared" si="4"/>
        <v>49.894980618894685</v>
      </c>
      <c r="C230" s="110"/>
      <c r="E230" s="117">
        <v>1979</v>
      </c>
      <c r="F230" s="118">
        <v>53.50775707762557</v>
      </c>
      <c r="G230" s="67">
        <v>49.894980618894685</v>
      </c>
      <c r="H230">
        <f t="shared" si="5"/>
        <v>0.93248125774568158</v>
      </c>
    </row>
    <row r="231" spans="1:8" x14ac:dyDescent="0.2">
      <c r="A231" s="117">
        <v>1980</v>
      </c>
      <c r="B231" s="122">
        <f t="shared" si="4"/>
        <v>49.287951441653725</v>
      </c>
      <c r="C231" s="110"/>
      <c r="E231" s="117">
        <v>1980</v>
      </c>
      <c r="F231" s="118">
        <v>53.132484517304192</v>
      </c>
      <c r="G231" s="67">
        <v>49.287951441653725</v>
      </c>
      <c r="H231">
        <f t="shared" si="5"/>
        <v>0.92764251266288178</v>
      </c>
    </row>
    <row r="232" spans="1:8" x14ac:dyDescent="0.2">
      <c r="A232" s="117">
        <v>1981</v>
      </c>
      <c r="B232" s="122">
        <f t="shared" si="4"/>
        <v>48.72239236797548</v>
      </c>
      <c r="C232" s="110"/>
      <c r="E232" s="117">
        <v>1981</v>
      </c>
      <c r="F232" s="118">
        <v>51.845702283105027</v>
      </c>
      <c r="G232" s="67">
        <v>48.72239236797548</v>
      </c>
      <c r="H232">
        <f t="shared" si="5"/>
        <v>0.93975759267229875</v>
      </c>
    </row>
    <row r="233" spans="1:8" x14ac:dyDescent="0.2">
      <c r="A233" s="117">
        <v>1982</v>
      </c>
      <c r="B233" s="122">
        <f t="shared" si="4"/>
        <v>48.229403290559844</v>
      </c>
      <c r="C233" s="110"/>
      <c r="E233" s="117">
        <v>1982</v>
      </c>
      <c r="F233" s="118">
        <v>51.472234703196349</v>
      </c>
      <c r="G233" s="67">
        <v>48.229403290559844</v>
      </c>
      <c r="H233">
        <f t="shared" si="5"/>
        <v>0.93699843359559576</v>
      </c>
    </row>
    <row r="234" spans="1:8" x14ac:dyDescent="0.2">
      <c r="A234" s="117">
        <v>1983</v>
      </c>
      <c r="B234" s="122">
        <f t="shared" si="4"/>
        <v>48.572914834681306</v>
      </c>
      <c r="C234" s="110"/>
      <c r="E234" s="117">
        <v>1983</v>
      </c>
      <c r="F234" s="118">
        <v>51.959117808219183</v>
      </c>
      <c r="G234" s="67">
        <v>48.572914834681306</v>
      </c>
      <c r="H234">
        <f t="shared" si="5"/>
        <v>0.93482947524174043</v>
      </c>
    </row>
    <row r="235" spans="1:8" x14ac:dyDescent="0.2">
      <c r="A235" s="117">
        <v>1984</v>
      </c>
      <c r="B235" s="122">
        <f t="shared" si="4"/>
        <v>50.01686168933329</v>
      </c>
      <c r="C235" s="110"/>
      <c r="E235" s="117">
        <v>1984</v>
      </c>
      <c r="F235" s="118">
        <v>53.336104735883424</v>
      </c>
      <c r="G235" s="67">
        <v>50.01686168933329</v>
      </c>
      <c r="H235">
        <f t="shared" si="5"/>
        <v>0.93776742671804048</v>
      </c>
    </row>
    <row r="236" spans="1:8" x14ac:dyDescent="0.2">
      <c r="A236" s="117">
        <v>1985</v>
      </c>
      <c r="B236" s="122">
        <f t="shared" si="4"/>
        <v>50.887627755481013</v>
      </c>
      <c r="C236" s="110"/>
      <c r="E236" s="117">
        <v>1985</v>
      </c>
      <c r="F236" s="118">
        <v>55.401454794520546</v>
      </c>
      <c r="G236" s="67">
        <v>50.887627755481013</v>
      </c>
      <c r="H236">
        <f t="shared" si="5"/>
        <v>0.91852511715114793</v>
      </c>
    </row>
    <row r="237" spans="1:8" x14ac:dyDescent="0.2">
      <c r="A237" s="117">
        <v>1986</v>
      </c>
      <c r="B237" s="122">
        <f t="shared" si="4"/>
        <v>51.836332995795104</v>
      </c>
      <c r="C237" s="110"/>
      <c r="E237" s="117">
        <v>1986</v>
      </c>
      <c r="F237" s="118">
        <v>56.216770776255707</v>
      </c>
      <c r="G237" s="67">
        <v>51.836332995795104</v>
      </c>
      <c r="H237">
        <f t="shared" si="5"/>
        <v>0.92207951968826407</v>
      </c>
    </row>
    <row r="238" spans="1:8" x14ac:dyDescent="0.2">
      <c r="A238" s="117">
        <v>1987</v>
      </c>
      <c r="B238" s="122">
        <f t="shared" si="4"/>
        <v>53.653401042930881</v>
      </c>
      <c r="C238" s="110"/>
      <c r="E238" s="117">
        <v>1987</v>
      </c>
      <c r="F238" s="118">
        <v>58.033287671232884</v>
      </c>
      <c r="G238" s="67">
        <v>53.653401042930881</v>
      </c>
      <c r="H238">
        <f t="shared" si="5"/>
        <v>0.92452802858396188</v>
      </c>
    </row>
    <row r="239" spans="1:8" x14ac:dyDescent="0.2">
      <c r="A239" s="117">
        <v>1988</v>
      </c>
      <c r="B239" s="122">
        <f t="shared" si="4"/>
        <v>55.374988374809348</v>
      </c>
      <c r="C239" s="110"/>
      <c r="E239" s="117">
        <v>1988</v>
      </c>
      <c r="F239" s="118">
        <v>60.089112932604742</v>
      </c>
      <c r="G239" s="67">
        <v>55.374988374809348</v>
      </c>
      <c r="H239">
        <f t="shared" si="5"/>
        <v>0.9215477758328251</v>
      </c>
    </row>
    <row r="240" spans="1:8" x14ac:dyDescent="0.2">
      <c r="A240" s="117">
        <v>1989</v>
      </c>
      <c r="B240" s="122">
        <f t="shared" si="4"/>
        <v>56.590170471452588</v>
      </c>
      <c r="C240" s="110"/>
      <c r="E240" s="117">
        <v>1989</v>
      </c>
      <c r="F240" s="118">
        <v>61.190820091324206</v>
      </c>
      <c r="G240" s="67">
        <v>56.590170471452588</v>
      </c>
      <c r="H240">
        <f t="shared" si="5"/>
        <v>0.92481470892193662</v>
      </c>
    </row>
    <row r="241" spans="1:8" x14ac:dyDescent="0.2">
      <c r="A241" s="117">
        <v>1990</v>
      </c>
      <c r="B241" s="122">
        <f t="shared" si="4"/>
        <v>57.60605730588729</v>
      </c>
      <c r="C241" s="110"/>
      <c r="E241" s="117">
        <v>1990</v>
      </c>
      <c r="F241" s="118">
        <v>59.802539726027398</v>
      </c>
      <c r="G241" s="67">
        <v>57.60605730588729</v>
      </c>
      <c r="H241">
        <f t="shared" si="5"/>
        <v>0.96327108463615718</v>
      </c>
    </row>
    <row r="242" spans="1:8" x14ac:dyDescent="0.2">
      <c r="A242" s="117">
        <v>1991</v>
      </c>
      <c r="B242" s="122">
        <f t="shared" si="4"/>
        <v>57.931286070021741</v>
      </c>
      <c r="C242" s="110"/>
      <c r="E242" s="117">
        <v>1991</v>
      </c>
      <c r="F242" s="118">
        <v>61.372455707762555</v>
      </c>
      <c r="G242" s="67">
        <v>57.931286070021741</v>
      </c>
      <c r="H242">
        <f t="shared" si="5"/>
        <v>0.94392973854384055</v>
      </c>
    </row>
    <row r="243" spans="1:8" x14ac:dyDescent="0.2">
      <c r="A243" s="117">
        <v>1992</v>
      </c>
      <c r="B243" s="122">
        <f t="shared" si="4"/>
        <v>57.700517019144954</v>
      </c>
      <c r="C243" s="110"/>
      <c r="E243" s="117">
        <v>1992</v>
      </c>
      <c r="F243" s="118">
        <v>60.412731329690352</v>
      </c>
      <c r="G243" s="67">
        <v>57.700517019144954</v>
      </c>
      <c r="H243">
        <f t="shared" si="5"/>
        <v>0.95510525263716295</v>
      </c>
    </row>
    <row r="244" spans="1:8" x14ac:dyDescent="0.2">
      <c r="A244" s="117">
        <v>1993</v>
      </c>
      <c r="B244" s="122">
        <f t="shared" si="4"/>
        <v>58.24891188151841</v>
      </c>
      <c r="C244" s="110"/>
      <c r="E244" s="117">
        <v>1993</v>
      </c>
      <c r="F244" s="118">
        <v>61.21153424657534</v>
      </c>
      <c r="G244" s="67">
        <v>58.24891188151841</v>
      </c>
      <c r="H244">
        <f t="shared" si="5"/>
        <v>0.95160025963206951</v>
      </c>
    </row>
    <row r="245" spans="1:8" x14ac:dyDescent="0.2">
      <c r="A245" s="117">
        <v>1994</v>
      </c>
      <c r="B245" s="122">
        <f t="shared" si="4"/>
        <v>58.705971845425509</v>
      </c>
      <c r="C245" s="110"/>
      <c r="E245" s="117">
        <v>1994</v>
      </c>
      <c r="F245" s="118">
        <v>61.468381735159817</v>
      </c>
      <c r="G245" s="67">
        <v>58.705971845425509</v>
      </c>
      <c r="H245">
        <f t="shared" si="5"/>
        <v>0.95505966137783949</v>
      </c>
    </row>
    <row r="246" spans="1:8" x14ac:dyDescent="0.2">
      <c r="A246" s="117">
        <v>1995</v>
      </c>
      <c r="B246" s="122">
        <f t="shared" si="4"/>
        <v>60.372859862369559</v>
      </c>
      <c r="C246" s="110"/>
      <c r="E246" s="117">
        <v>1995</v>
      </c>
      <c r="F246" s="118">
        <v>62.700833789954338</v>
      </c>
      <c r="G246" s="67">
        <v>60.372859862369559</v>
      </c>
      <c r="H246">
        <f t="shared" si="5"/>
        <v>0.9628717229601218</v>
      </c>
    </row>
    <row r="247" spans="1:8" x14ac:dyDescent="0.2">
      <c r="A247" s="117">
        <v>1996</v>
      </c>
      <c r="B247" s="122">
        <f t="shared" si="4"/>
        <v>61.492798453308765</v>
      </c>
      <c r="C247" s="110"/>
      <c r="E247" s="117">
        <v>1996</v>
      </c>
      <c r="F247" s="118">
        <v>64.389832422586522</v>
      </c>
      <c r="G247" s="67">
        <v>61.492798453308765</v>
      </c>
      <c r="H247">
        <f t="shared" si="5"/>
        <v>0.95500789705019418</v>
      </c>
    </row>
    <row r="248" spans="1:8" x14ac:dyDescent="0.2">
      <c r="A248" s="117">
        <v>1997</v>
      </c>
      <c r="B248" s="122">
        <f t="shared" si="4"/>
        <v>62.441736990109128</v>
      </c>
      <c r="C248" s="110"/>
      <c r="E248" s="117">
        <v>1997</v>
      </c>
      <c r="F248" s="118">
        <v>64.871199086757997</v>
      </c>
      <c r="G248" s="67">
        <v>62.441736990109128</v>
      </c>
      <c r="H248">
        <f t="shared" si="5"/>
        <v>0.9625494498197924</v>
      </c>
    </row>
    <row r="249" spans="1:8" x14ac:dyDescent="0.2">
      <c r="A249" s="117">
        <v>1998</v>
      </c>
      <c r="B249" s="122">
        <f t="shared" si="4"/>
        <v>62.803441479283642</v>
      </c>
      <c r="C249" s="110"/>
      <c r="E249" s="117">
        <v>1998</v>
      </c>
      <c r="F249" s="118">
        <v>64.591829223744298</v>
      </c>
      <c r="G249" s="67">
        <v>62.803441479283642</v>
      </c>
      <c r="H249">
        <f t="shared" si="5"/>
        <v>0.97231247719791725</v>
      </c>
    </row>
    <row r="250" spans="1:8" x14ac:dyDescent="0.2">
      <c r="A250" s="117">
        <v>1999</v>
      </c>
      <c r="B250" s="122">
        <f t="shared" si="4"/>
        <v>63.283241323661713</v>
      </c>
      <c r="C250" s="110"/>
      <c r="E250" s="117">
        <v>1999</v>
      </c>
      <c r="F250" s="118">
        <v>65.686464840182651</v>
      </c>
      <c r="G250" s="67">
        <v>63.283241323661713</v>
      </c>
      <c r="H250">
        <f t="shared" si="5"/>
        <v>0.96341371814774834</v>
      </c>
    </row>
    <row r="251" spans="1:8" x14ac:dyDescent="0.2">
      <c r="A251" s="117">
        <v>2000</v>
      </c>
      <c r="B251" s="122">
        <f t="shared" si="4"/>
        <v>65.228938599673029</v>
      </c>
      <c r="C251" s="110"/>
      <c r="E251" s="117">
        <v>2000</v>
      </c>
      <c r="F251" s="118">
        <v>67.500798724954464</v>
      </c>
      <c r="G251" s="67">
        <v>65.228938599673029</v>
      </c>
      <c r="H251">
        <f t="shared" si="5"/>
        <v>0.96634321121830591</v>
      </c>
    </row>
    <row r="252" spans="1:8" x14ac:dyDescent="0.2">
      <c r="A252" s="117">
        <v>2001</v>
      </c>
      <c r="B252" s="122">
        <f t="shared" si="4"/>
        <v>66.414531062575179</v>
      </c>
      <c r="C252" s="110"/>
      <c r="E252" s="117">
        <v>2001</v>
      </c>
      <c r="F252" s="118">
        <v>68.11455159817352</v>
      </c>
      <c r="G252" s="67">
        <v>66.414531062575179</v>
      </c>
      <c r="H252">
        <f t="shared" si="5"/>
        <v>0.9750417422458092</v>
      </c>
    </row>
    <row r="253" spans="1:8" x14ac:dyDescent="0.2">
      <c r="A253" s="117">
        <v>2002</v>
      </c>
      <c r="B253" s="122">
        <f t="shared" si="4"/>
        <v>67.656823106854972</v>
      </c>
      <c r="C253" s="110"/>
      <c r="E253" s="117">
        <v>2002</v>
      </c>
      <c r="F253" s="118">
        <v>69.689259360730603</v>
      </c>
      <c r="G253" s="67">
        <v>67.656823106854972</v>
      </c>
      <c r="H253">
        <f t="shared" si="5"/>
        <v>0.97083573175379601</v>
      </c>
    </row>
    <row r="254" spans="1:8" x14ac:dyDescent="0.2">
      <c r="A254" s="117">
        <v>2003</v>
      </c>
      <c r="B254" s="122">
        <f t="shared" si="4"/>
        <v>70.751299313806143</v>
      </c>
      <c r="C254" s="110"/>
      <c r="E254" s="117">
        <v>2003</v>
      </c>
      <c r="F254" s="118">
        <v>73.178519634703193</v>
      </c>
      <c r="G254" s="67">
        <v>70.751299313806143</v>
      </c>
      <c r="H254">
        <f t="shared" si="5"/>
        <v>0.96683151923524291</v>
      </c>
    </row>
    <row r="255" spans="1:8" x14ac:dyDescent="0.2">
      <c r="A255" s="117">
        <v>2004</v>
      </c>
      <c r="B255" s="122">
        <f t="shared" si="4"/>
        <v>73.936496195095472</v>
      </c>
      <c r="C255" s="110"/>
      <c r="E255" s="117">
        <v>2004</v>
      </c>
      <c r="F255" s="118">
        <v>76.498588342440797</v>
      </c>
      <c r="G255" s="67">
        <v>73.936496195095472</v>
      </c>
      <c r="H255">
        <f t="shared" si="5"/>
        <v>0.96650798135154736</v>
      </c>
    </row>
    <row r="256" spans="1:8" x14ac:dyDescent="0.2">
      <c r="A256" s="117">
        <v>2005</v>
      </c>
      <c r="B256" s="122">
        <f t="shared" si="4"/>
        <v>76.90048771876468</v>
      </c>
      <c r="C256" s="110"/>
      <c r="E256" s="117">
        <v>2005</v>
      </c>
      <c r="F256" s="118">
        <v>79.352774429223743</v>
      </c>
      <c r="G256" s="67">
        <v>76.90048771876468</v>
      </c>
      <c r="H256">
        <f t="shared" si="5"/>
        <v>0.96909639608573106</v>
      </c>
    </row>
    <row r="257" spans="1:8" x14ac:dyDescent="0.2">
      <c r="A257" s="117">
        <v>2006</v>
      </c>
      <c r="B257" s="122">
        <f t="shared" si="4"/>
        <v>79.531587167441415</v>
      </c>
      <c r="C257" s="110"/>
      <c r="E257" s="117">
        <v>2006</v>
      </c>
      <c r="F257" s="118">
        <v>82.198841095890415</v>
      </c>
      <c r="G257" s="67">
        <v>79.531587167441415</v>
      </c>
      <c r="H257">
        <f t="shared" si="5"/>
        <v>0.9675511978893051</v>
      </c>
    </row>
    <row r="258" spans="1:8" x14ac:dyDescent="0.2">
      <c r="A258" s="117">
        <v>2007</v>
      </c>
      <c r="B258" s="122">
        <f t="shared" si="4"/>
        <v>82.827679642429231</v>
      </c>
      <c r="C258" s="110"/>
      <c r="E258" s="117">
        <v>2007</v>
      </c>
      <c r="F258" s="118">
        <v>83.716720547945201</v>
      </c>
      <c r="G258" s="67">
        <v>82.827679642429231</v>
      </c>
      <c r="H258">
        <f t="shared" si="5"/>
        <v>0.98938036631515192</v>
      </c>
    </row>
    <row r="259" spans="1:8" x14ac:dyDescent="0.2">
      <c r="A259" s="117">
        <v>2008</v>
      </c>
      <c r="B259" s="122">
        <f t="shared" si="4"/>
        <v>83.043661578243814</v>
      </c>
      <c r="C259" s="110"/>
      <c r="E259" s="117">
        <v>2008</v>
      </c>
      <c r="F259" s="118">
        <v>86.711176684881607</v>
      </c>
      <c r="G259" s="67">
        <v>83.043661578243814</v>
      </c>
      <c r="H259">
        <f t="shared" si="5"/>
        <v>0.95770424013543298</v>
      </c>
    </row>
    <row r="260" spans="1:8" x14ac:dyDescent="0.2">
      <c r="A260" s="117">
        <v>2009</v>
      </c>
      <c r="B260" s="122">
        <f t="shared" si="4"/>
        <v>82.230449408359334</v>
      </c>
      <c r="C260" s="110"/>
      <c r="E260" s="117">
        <v>2009</v>
      </c>
      <c r="F260" s="118">
        <v>84.722221004566208</v>
      </c>
      <c r="G260" s="67">
        <v>82.230449408359334</v>
      </c>
      <c r="H260">
        <f t="shared" si="5"/>
        <v>0.97058892499911475</v>
      </c>
    </row>
    <row r="261" spans="1:8" x14ac:dyDescent="0.2">
      <c r="A261" s="117">
        <v>2010</v>
      </c>
      <c r="B261" s="122">
        <f t="shared" si="4"/>
        <v>87.092596909953727</v>
      </c>
      <c r="C261" s="110"/>
      <c r="E261" s="117">
        <v>2010</v>
      </c>
      <c r="F261" s="118">
        <v>90.389842922374427</v>
      </c>
      <c r="G261" s="67">
        <v>87.092596909953727</v>
      </c>
      <c r="H261">
        <f t="shared" si="5"/>
        <v>0.96352194111840272</v>
      </c>
    </row>
    <row r="262" spans="1:8" x14ac:dyDescent="0.2">
      <c r="A262" s="117">
        <v>2011</v>
      </c>
      <c r="B262" s="122">
        <f t="shared" si="4"/>
        <v>89.866984928259967</v>
      </c>
      <c r="C262" s="110"/>
      <c r="E262" s="117">
        <v>2011</v>
      </c>
      <c r="F262" s="118">
        <v>93.656230136986295</v>
      </c>
      <c r="G262" s="67">
        <v>89.866984928259967</v>
      </c>
      <c r="H262">
        <f t="shared" si="5"/>
        <v>0.95954091678488462</v>
      </c>
    </row>
    <row r="263" spans="1:8" x14ac:dyDescent="0.2">
      <c r="A263" s="117">
        <v>2012</v>
      </c>
      <c r="B263" s="122">
        <f t="shared" si="4"/>
        <v>90.465285549982823</v>
      </c>
      <c r="C263" s="110"/>
      <c r="E263" s="117">
        <v>2012</v>
      </c>
      <c r="F263" s="118">
        <v>94.920853369763208</v>
      </c>
      <c r="G263" s="67">
        <v>90.465285549982823</v>
      </c>
      <c r="H263">
        <f t="shared" si="5"/>
        <v>0.95306017949055133</v>
      </c>
    </row>
    <row r="264" spans="1:8" x14ac:dyDescent="0.2">
      <c r="A264" s="117">
        <v>2013</v>
      </c>
      <c r="B264" s="122">
        <f t="shared" si="4"/>
        <v>92.218910614093076</v>
      </c>
      <c r="C264" s="110"/>
      <c r="E264" s="117">
        <v>2013</v>
      </c>
      <c r="F264" s="118">
        <v>95.660661187214615</v>
      </c>
      <c r="G264" s="67">
        <v>92.218910614093076</v>
      </c>
      <c r="H264">
        <f t="shared" si="5"/>
        <v>0.96402125460552912</v>
      </c>
    </row>
    <row r="265" spans="1:8" x14ac:dyDescent="0.2">
      <c r="A265" s="117">
        <v>2014</v>
      </c>
      <c r="B265" s="122">
        <f t="shared" si="4"/>
        <v>93.001350144506148</v>
      </c>
      <c r="C265" s="110"/>
      <c r="E265" s="117">
        <v>2014</v>
      </c>
      <c r="F265" s="118">
        <v>96.328838356164383</v>
      </c>
      <c r="G265" s="67">
        <v>93.001350144506148</v>
      </c>
      <c r="H265">
        <f t="shared" si="5"/>
        <v>0.96545698807915403</v>
      </c>
    </row>
    <row r="266" spans="1:8" x14ac:dyDescent="0.2">
      <c r="A266" s="117">
        <v>2015</v>
      </c>
      <c r="B266" s="122">
        <f t="shared" si="4"/>
        <v>92.843849440066236</v>
      </c>
      <c r="C266" s="110"/>
      <c r="E266" s="117">
        <v>2015</v>
      </c>
      <c r="F266" s="118">
        <v>96.370065753424655</v>
      </c>
      <c r="G266" s="67">
        <v>92.843849440066236</v>
      </c>
      <c r="H266">
        <f t="shared" si="5"/>
        <v>0.96340963051347606</v>
      </c>
    </row>
    <row r="267" spans="1:8" x14ac:dyDescent="0.2">
      <c r="A267" s="117">
        <v>2016</v>
      </c>
      <c r="B267" s="122">
        <f t="shared" si="4"/>
        <v>93.706970016998653</v>
      </c>
      <c r="C267" s="110"/>
      <c r="E267" s="117">
        <v>2016</v>
      </c>
      <c r="F267" s="118">
        <v>95.653906193078313</v>
      </c>
      <c r="G267" s="67">
        <v>93.706970016998653</v>
      </c>
      <c r="H267">
        <f t="shared" si="5"/>
        <v>0.97964603586444499</v>
      </c>
    </row>
    <row r="268" spans="1:8" x14ac:dyDescent="0.2">
      <c r="A268" s="117">
        <v>2017</v>
      </c>
      <c r="B268" s="122">
        <f t="shared" si="4"/>
        <v>95.075532449661736</v>
      </c>
      <c r="C268" s="110"/>
      <c r="E268" s="117">
        <v>2017</v>
      </c>
      <c r="G268" s="67">
        <v>95.075532449661736</v>
      </c>
    </row>
    <row r="269" spans="1:8" x14ac:dyDescent="0.2">
      <c r="A269" s="117">
        <v>2018</v>
      </c>
      <c r="B269" s="122">
        <f t="shared" si="4"/>
        <v>96.839297113331043</v>
      </c>
      <c r="C269" s="110"/>
      <c r="E269" s="117">
        <v>2018</v>
      </c>
      <c r="G269" s="67">
        <v>96.839297113331043</v>
      </c>
    </row>
    <row r="270" spans="1:8" x14ac:dyDescent="0.2">
      <c r="A270">
        <v>2019</v>
      </c>
      <c r="B270" s="108">
        <f>AVERAGE('Summary_By Countries'!K3:K368)</f>
        <v>97.944805593880972</v>
      </c>
      <c r="C270" s="110"/>
    </row>
    <row r="271" spans="1:8" x14ac:dyDescent="0.2">
      <c r="A271">
        <v>2020</v>
      </c>
      <c r="B271" s="109">
        <f>AVERAGE('Summary_By Countries'!V3:V123)</f>
        <v>90.84331423478794</v>
      </c>
      <c r="C271" s="110">
        <f t="shared" ref="C271" si="6">B271/B270-1</f>
        <v>-7.2505032972740802E-2</v>
      </c>
    </row>
  </sheetData>
  <phoneticPr fontId="12" type="noConversion"/>
  <conditionalFormatting sqref="C1:C1048576">
    <cfRule type="top10" dxfId="1" priority="1" bottom="1" rank="1"/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4B09E2-1B90-C34C-A8EE-D5FFC379A6E5}">
  <dimension ref="B1:BC368"/>
  <sheetViews>
    <sheetView topLeftCell="AE12" zoomScaleNormal="117" workbookViewId="0">
      <selection activeCell="P152" sqref="P152"/>
    </sheetView>
  </sheetViews>
  <sheetFormatPr baseColWidth="10" defaultColWidth="10.83203125" defaultRowHeight="16" x14ac:dyDescent="0.2"/>
  <cols>
    <col min="2" max="2" width="12.1640625" bestFit="1" customWidth="1"/>
    <col min="3" max="3" width="10.83203125" style="67"/>
    <col min="13" max="13" width="11" bestFit="1" customWidth="1"/>
    <col min="24" max="24" width="13" bestFit="1" customWidth="1"/>
    <col min="25" max="25" width="12" bestFit="1" customWidth="1"/>
    <col min="26" max="26" width="11.5" bestFit="1" customWidth="1"/>
    <col min="27" max="28" width="9.83203125" bestFit="1" customWidth="1"/>
    <col min="29" max="29" width="12.83203125" bestFit="1" customWidth="1"/>
    <col min="30" max="31" width="12.1640625" bestFit="1" customWidth="1"/>
    <col min="32" max="32" width="11.83203125" bestFit="1" customWidth="1"/>
    <col min="33" max="33" width="12.5" bestFit="1" customWidth="1"/>
    <col min="36" max="36" width="12.1640625" bestFit="1" customWidth="1"/>
    <col min="37" max="37" width="10.83203125" style="67"/>
    <col min="44" max="44" width="10.83203125" style="67"/>
    <col min="50" max="50" width="13" bestFit="1" customWidth="1"/>
    <col min="51" max="51" width="10" bestFit="1" customWidth="1"/>
    <col min="52" max="52" width="13" bestFit="1" customWidth="1"/>
    <col min="53" max="53" width="15.1640625" bestFit="1" customWidth="1"/>
    <col min="54" max="54" width="11.1640625" bestFit="1" customWidth="1"/>
    <col min="55" max="55" width="12" bestFit="1" customWidth="1"/>
  </cols>
  <sheetData>
    <row r="1" spans="2:55" x14ac:dyDescent="0.2">
      <c r="J1" s="67"/>
      <c r="K1" s="67"/>
      <c r="V1" s="67"/>
    </row>
    <row r="2" spans="2:55" s="88" customFormat="1" x14ac:dyDescent="0.2">
      <c r="B2" s="98" t="s">
        <v>532</v>
      </c>
      <c r="C2" s="87" t="s">
        <v>438</v>
      </c>
      <c r="D2" s="89" t="s">
        <v>422</v>
      </c>
      <c r="E2" s="89" t="s">
        <v>531</v>
      </c>
      <c r="F2" s="89" t="s">
        <v>282</v>
      </c>
      <c r="G2" s="87" t="s">
        <v>529</v>
      </c>
      <c r="H2" s="87" t="s">
        <v>473</v>
      </c>
      <c r="I2" s="87" t="s">
        <v>134</v>
      </c>
      <c r="J2" s="87" t="s">
        <v>533</v>
      </c>
      <c r="K2" s="90" t="s">
        <v>522</v>
      </c>
      <c r="M2" s="98" t="s">
        <v>532</v>
      </c>
      <c r="N2" s="87" t="s">
        <v>438</v>
      </c>
      <c r="O2" s="89" t="s">
        <v>422</v>
      </c>
      <c r="P2" s="89" t="s">
        <v>531</v>
      </c>
      <c r="Q2" s="89" t="s">
        <v>282</v>
      </c>
      <c r="R2" s="87" t="s">
        <v>529</v>
      </c>
      <c r="S2" s="87" t="s">
        <v>473</v>
      </c>
      <c r="T2" s="87" t="s">
        <v>134</v>
      </c>
      <c r="U2" s="87" t="s">
        <v>533</v>
      </c>
      <c r="V2" s="90" t="s">
        <v>522</v>
      </c>
      <c r="X2" s="99" t="s">
        <v>546</v>
      </c>
      <c r="Y2" s="88" t="s">
        <v>553</v>
      </c>
      <c r="Z2" s="88" t="s">
        <v>547</v>
      </c>
      <c r="AA2" s="88" t="s">
        <v>548</v>
      </c>
      <c r="AB2" s="88" t="s">
        <v>549</v>
      </c>
      <c r="AC2" s="88" t="s">
        <v>550</v>
      </c>
      <c r="AD2" s="88" t="s">
        <v>551</v>
      </c>
      <c r="AE2" s="88" t="s">
        <v>554</v>
      </c>
      <c r="AF2" s="88" t="s">
        <v>555</v>
      </c>
      <c r="AG2" s="88" t="s">
        <v>556</v>
      </c>
      <c r="AJ2" s="98" t="s">
        <v>532</v>
      </c>
      <c r="AK2" s="87" t="s">
        <v>580</v>
      </c>
      <c r="AL2" s="89" t="s">
        <v>296</v>
      </c>
      <c r="AM2" s="89" t="s">
        <v>288</v>
      </c>
      <c r="AN2" s="89" t="s">
        <v>312</v>
      </c>
      <c r="AO2" s="90" t="s">
        <v>292</v>
      </c>
      <c r="AP2"/>
      <c r="AQ2" s="70" t="s">
        <v>532</v>
      </c>
      <c r="AR2" s="87" t="s">
        <v>580</v>
      </c>
      <c r="AS2" s="89" t="s">
        <v>296</v>
      </c>
      <c r="AT2" s="89" t="s">
        <v>288</v>
      </c>
      <c r="AU2" s="89" t="s">
        <v>312</v>
      </c>
      <c r="AV2" s="90" t="s">
        <v>292</v>
      </c>
      <c r="AX2" s="91" t="s">
        <v>546</v>
      </c>
      <c r="AY2" t="s">
        <v>585</v>
      </c>
      <c r="AZ2" t="s">
        <v>581</v>
      </c>
      <c r="BA2" t="s">
        <v>582</v>
      </c>
      <c r="BB2" t="s">
        <v>583</v>
      </c>
      <c r="BC2" t="s">
        <v>584</v>
      </c>
    </row>
    <row r="3" spans="2:55" x14ac:dyDescent="0.2">
      <c r="B3" s="74">
        <v>43466</v>
      </c>
      <c r="C3" s="76">
        <f>Power!C3+'Ground Transportation'!C3+Industry!C3+Residential!C3+Aviation!C3</f>
        <v>31.158390411706876</v>
      </c>
      <c r="D3" s="76">
        <f>Power!D3+'Ground Transportation'!D3+Industry!D3+Residential!D3+Aviation!D3</f>
        <v>8.2544058953014012</v>
      </c>
      <c r="E3" s="76">
        <f>Power!E3+'Ground Transportation'!E3+Industry!E3+Residential!E3+Aviation!E3</f>
        <v>13.366337349871435</v>
      </c>
      <c r="F3" s="76">
        <f>Power!F3+'Ground Transportation'!F3+Industry!F3+Residential!F3+Aviation!F3</f>
        <v>6.7303586944820646</v>
      </c>
      <c r="G3" s="76">
        <f>Power!G3+'Ground Transportation'!G3+Industry!G3+Residential!G3+Aviation!G3</f>
        <v>4.4342345947357318</v>
      </c>
      <c r="H3" s="76">
        <f>Power!H3+'Ground Transportation'!H3+Industry!H3+Residential!H3+Aviation!H3</f>
        <v>3.0869592686920817</v>
      </c>
      <c r="I3" s="76">
        <f>Power!I3+'Ground Transportation'!I3+Industry!I3+Residential!I3+Aviation!I3</f>
        <v>0.72666416411999202</v>
      </c>
      <c r="J3" s="76">
        <f>Power!J3+'Ground Transportation'!J3+Industry!J3+Residential!J3+Aviation!J3</f>
        <v>26.825256861896268</v>
      </c>
      <c r="K3" s="81">
        <f>SUM(C3:J3)+Aviation!L3+'International Shipping'!C3</f>
        <v>97.529026160294322</v>
      </c>
      <c r="L3" s="67"/>
      <c r="M3" s="74">
        <v>43831</v>
      </c>
      <c r="N3" s="78">
        <f>Power!N3+'Ground Transportation'!N3+Industry!N3+Residential!N3+Aviation!O3</f>
        <v>30.72234320364576</v>
      </c>
      <c r="O3" s="78">
        <f>Power!O3+'Ground Transportation'!O3+Industry!O3+Residential!O3+Aviation!P3</f>
        <v>8.7211279029933806</v>
      </c>
      <c r="P3" s="78">
        <f>Power!P3+'Ground Transportation'!P3+Industry!P3+Residential!P3+Aviation!Q3</f>
        <v>11.647038988310131</v>
      </c>
      <c r="Q3" s="78">
        <f>Power!Q3+'Ground Transportation'!Q3+Industry!Q3+Residential!Q3+Aviation!R3</f>
        <v>7.9888629221913225</v>
      </c>
      <c r="R3" s="78">
        <f>Power!R3+'Ground Transportation'!R3+Industry!R3+Residential!R3+Aviation!S3</f>
        <v>4.0930495139288574</v>
      </c>
      <c r="S3" s="78">
        <f>Power!S3+'Ground Transportation'!S3+Industry!S3+Residential!S3+Aviation!T3</f>
        <v>2.8744957635756339</v>
      </c>
      <c r="T3" s="78">
        <f>Power!T3+'Ground Transportation'!T3+Industry!T3+Residential!T3+Aviation!U3</f>
        <v>1.0015950374443452</v>
      </c>
      <c r="U3" s="78">
        <f>Power!U3+'Ground Transportation'!U3+Industry!U3+Residential!U3+Aviation!V3</f>
        <v>26.37613397718054</v>
      </c>
      <c r="V3" s="83">
        <f>SUM(N3:U3)+Aviation!X3+'International Shipping'!F3</f>
        <v>96.114383556550536</v>
      </c>
      <c r="X3" s="92" t="s">
        <v>552</v>
      </c>
      <c r="Y3" s="67">
        <v>10563.722335848297</v>
      </c>
      <c r="Z3" s="67">
        <v>2568.6854112805518</v>
      </c>
      <c r="AA3" s="67">
        <v>5224.8212473508802</v>
      </c>
      <c r="AB3" s="67">
        <v>3140.75027727728</v>
      </c>
      <c r="AC3" s="67">
        <v>1539.2980151041161</v>
      </c>
      <c r="AD3" s="67">
        <v>1138.4550195613333</v>
      </c>
      <c r="AE3" s="67">
        <v>455.64923982285262</v>
      </c>
      <c r="AF3" s="67">
        <v>9971.8052201800347</v>
      </c>
      <c r="AG3" s="67">
        <v>35749.854041766564</v>
      </c>
      <c r="AJ3" s="74">
        <v>43466</v>
      </c>
      <c r="AK3" s="76">
        <f>Power!AK3+'Ground Transportation'!AK3+Industry!AL3+Residential!AL3+Aviation!AP3</f>
        <v>0.79919646071260841</v>
      </c>
      <c r="AL3" s="76">
        <f>Power!AL3+'Ground Transportation'!AL3+Industry!AM3+Residential!AM3+Aviation!AQ3</f>
        <v>0.66104713458387765</v>
      </c>
      <c r="AM3" s="76">
        <f>Power!AM3+'Ground Transportation'!AM3+Industry!AN3+Residential!AN3+Aviation!AR3</f>
        <v>1.2156848827809144</v>
      </c>
      <c r="AN3" s="76">
        <f>Power!AN3+'Ground Transportation'!AN3+Industry!AO3+Residential!AO3+Aviation!AS3</f>
        <v>0.82922736289244581</v>
      </c>
      <c r="AO3" s="106">
        <f>Power!AO3+'Ground Transportation'!AO3+Industry!AP3+Residential!AP3+Aviation!AT3</f>
        <v>0.60488790833222517</v>
      </c>
      <c r="AQ3" s="74">
        <v>43831</v>
      </c>
      <c r="AR3" s="78">
        <f>Power!AR3+'Ground Transportation'!AR3+Industry!AS3+Residential!AS3+Aviation!AW3</f>
        <v>0.85804319432439757</v>
      </c>
      <c r="AS3" s="78">
        <f>Power!AS3+'Ground Transportation'!AS3+Industry!AT3+Residential!AT3+Aviation!AX3</f>
        <v>0.83778550057358081</v>
      </c>
      <c r="AT3" s="78">
        <f>Power!AT3+'Ground Transportation'!AT3+Industry!AU3+Residential!AU3+Aviation!AY3</f>
        <v>1.8382362345538619</v>
      </c>
      <c r="AU3" s="78">
        <f>Power!AU3+'Ground Transportation'!AU3+Industry!AV3+Residential!AV3+Aviation!AZ3</f>
        <v>0.8071227925954948</v>
      </c>
      <c r="AV3" s="79">
        <f>Power!AV3+'Ground Transportation'!AV3+Industry!AW3+Residential!AW3+Aviation!BA3</f>
        <v>0.54918740352258577</v>
      </c>
      <c r="AX3" s="92" t="s">
        <v>552</v>
      </c>
      <c r="AY3" s="67">
        <v>350.34102305877661</v>
      </c>
      <c r="AZ3" s="67">
        <v>478.38549362954171</v>
      </c>
      <c r="BA3" s="67">
        <v>824.61622356576788</v>
      </c>
      <c r="BB3" s="67">
        <v>373.33848971994723</v>
      </c>
      <c r="BC3" s="67">
        <v>400.37764787436225</v>
      </c>
    </row>
    <row r="4" spans="2:55" x14ac:dyDescent="0.2">
      <c r="B4" s="74">
        <v>43467</v>
      </c>
      <c r="C4" s="76">
        <f>Power!C4+'Ground Transportation'!C4+Industry!C4+Residential!C4+Aviation!C4</f>
        <v>33.132300527383713</v>
      </c>
      <c r="D4" s="76">
        <f>Power!D4+'Ground Transportation'!D4+Industry!D4+Residential!D4+Aviation!D4</f>
        <v>8.0977208420289308</v>
      </c>
      <c r="E4" s="76">
        <f>Power!E4+'Ground Transportation'!E4+Industry!E4+Residential!E4+Aviation!E4</f>
        <v>13.329842034670397</v>
      </c>
      <c r="F4" s="76">
        <f>Power!F4+'Ground Transportation'!F4+Industry!F4+Residential!F4+Aviation!F4</f>
        <v>9.2514323179535651</v>
      </c>
      <c r="G4" s="76">
        <f>Power!G4+'Ground Transportation'!G4+Industry!G4+Residential!G4+Aviation!G4</f>
        <v>4.3948068628599772</v>
      </c>
      <c r="H4" s="76">
        <f>Power!H4+'Ground Transportation'!H4+Industry!H4+Residential!H4+Aviation!H4</f>
        <v>3.0866085391448315</v>
      </c>
      <c r="I4" s="76">
        <f>Power!I4+'Ground Transportation'!I4+Industry!I4+Residential!I4+Aviation!I4</f>
        <v>0.95139327651248018</v>
      </c>
      <c r="J4" s="76">
        <f>Power!J4+'Ground Transportation'!J4+Industry!J4+Residential!J4+Aviation!J4</f>
        <v>29.024899235409485</v>
      </c>
      <c r="K4" s="81">
        <f>SUM(C4:J4)+Aviation!L4+'International Shipping'!C4</f>
        <v>104.30724072067015</v>
      </c>
      <c r="L4" s="67"/>
      <c r="M4" s="74">
        <v>43832</v>
      </c>
      <c r="N4" s="78">
        <f>Power!N4+'Ground Transportation'!N4+Industry!N4+Residential!N4+Aviation!O4</f>
        <v>32.517209601992391</v>
      </c>
      <c r="O4" s="78">
        <f>Power!O4+'Ground Transportation'!O4+Industry!O4+Residential!O4+Aviation!P4</f>
        <v>7.8218007045567424</v>
      </c>
      <c r="P4" s="78">
        <f>Power!P4+'Ground Transportation'!P4+Industry!P4+Residential!P4+Aviation!Q4</f>
        <v>13.256615544312028</v>
      </c>
      <c r="Q4" s="78">
        <f>Power!Q4+'Ground Transportation'!Q4+Industry!Q4+Residential!Q4+Aviation!R4</f>
        <v>9.2231023725620993</v>
      </c>
      <c r="R4" s="78">
        <f>Power!R4+'Ground Transportation'!R4+Industry!R4+Residential!R4+Aviation!S4</f>
        <v>4.3206058209214833</v>
      </c>
      <c r="S4" s="78">
        <f>Power!S4+'Ground Transportation'!S4+Industry!S4+Residential!S4+Aviation!T4</f>
        <v>2.9271006881068016</v>
      </c>
      <c r="T4" s="78">
        <f>Power!T4+'Ground Transportation'!T4+Industry!T4+Residential!T4+Aviation!U4</f>
        <v>1.2428189899227382</v>
      </c>
      <c r="U4" s="78">
        <f>Power!U4+'Ground Transportation'!U4+Industry!U4+Residential!U4+Aviation!V4</f>
        <v>29.61019487631777</v>
      </c>
      <c r="V4" s="83">
        <f>SUM(N4:U4)+Aviation!X4+'International Shipping'!F4</f>
        <v>103.72869803429958</v>
      </c>
      <c r="X4" s="93" t="s">
        <v>534</v>
      </c>
      <c r="Y4" s="67">
        <v>924.34665764733404</v>
      </c>
      <c r="Z4" s="67">
        <v>248.94587685099066</v>
      </c>
      <c r="AA4" s="67">
        <v>462.16430409288</v>
      </c>
      <c r="AB4" s="67">
        <v>335.61161325165784</v>
      </c>
      <c r="AC4" s="67">
        <v>147.55992020319647</v>
      </c>
      <c r="AD4" s="67">
        <v>115.03266438150311</v>
      </c>
      <c r="AE4" s="67">
        <v>34.514216439050735</v>
      </c>
      <c r="AF4" s="67">
        <v>920.82881140483119</v>
      </c>
      <c r="AG4" s="67">
        <v>3282.5384849032948</v>
      </c>
      <c r="AJ4" s="74">
        <v>43467</v>
      </c>
      <c r="AK4" s="76">
        <f>Power!AK4+'Ground Transportation'!AK4+Industry!AL4+Residential!AL4+Aviation!AP4</f>
        <v>1.2164004832919266</v>
      </c>
      <c r="AL4" s="76">
        <f>Power!AL4+'Ground Transportation'!AL4+Industry!AM4+Residential!AM4+Aviation!AQ4</f>
        <v>0.90240503267585703</v>
      </c>
      <c r="AM4" s="76">
        <f>Power!AM4+'Ground Transportation'!AM4+Industry!AN4+Residential!AN4+Aviation!AR4</f>
        <v>1.8800500113884844</v>
      </c>
      <c r="AN4" s="76">
        <f>Power!AN4+'Ground Transportation'!AN4+Industry!AO4+Residential!AO4+Aviation!AS4</f>
        <v>0.90676075482767138</v>
      </c>
      <c r="AO4" s="106">
        <f>Power!AO4+'Ground Transportation'!AO4+Industry!AP4+Residential!AP4+Aviation!AT4</f>
        <v>0.61309796577921638</v>
      </c>
      <c r="AQ4" s="74">
        <v>43832</v>
      </c>
      <c r="AR4" s="78">
        <f>Power!AR4+'Ground Transportation'!AR4+Industry!AS4+Residential!AS4+Aviation!AW4</f>
        <v>0.83789183510759102</v>
      </c>
      <c r="AS4" s="78">
        <f>Power!AS4+'Ground Transportation'!AS4+Industry!AT4+Residential!AT4+Aviation!AX4</f>
        <v>0.99763815665443034</v>
      </c>
      <c r="AT4" s="78">
        <f>Power!AT4+'Ground Transportation'!AT4+Industry!AU4+Residential!AU4+Aviation!AY4</f>
        <v>2.0489548018619854</v>
      </c>
      <c r="AU4" s="78">
        <f>Power!AU4+'Ground Transportation'!AU4+Industry!AV4+Residential!AV4+Aviation!AZ4</f>
        <v>0.96201673590409797</v>
      </c>
      <c r="AV4" s="79">
        <f>Power!AV4+'Ground Transportation'!AV4+Industry!AW4+Residential!AW4+Aviation!BA4</f>
        <v>0.75699296757293344</v>
      </c>
      <c r="AX4" s="167" t="s">
        <v>534</v>
      </c>
      <c r="AY4" s="67">
        <v>35.816593051852898</v>
      </c>
      <c r="AZ4" s="67">
        <v>31.585016625645167</v>
      </c>
      <c r="BA4" s="67">
        <v>77.197354963047957</v>
      </c>
      <c r="BB4" s="67">
        <v>35.904955404318962</v>
      </c>
      <c r="BC4" s="67">
        <v>23.608227999166484</v>
      </c>
    </row>
    <row r="5" spans="2:55" x14ac:dyDescent="0.2">
      <c r="B5" s="74">
        <v>43468</v>
      </c>
      <c r="C5" s="76">
        <f>Power!C5+'Ground Transportation'!C5+Industry!C5+Residential!C5+Aviation!C5</f>
        <v>32.642340512596697</v>
      </c>
      <c r="D5" s="76">
        <f>Power!D5+'Ground Transportation'!D5+Industry!D5+Residential!D5+Aviation!D5</f>
        <v>8.2461697002925725</v>
      </c>
      <c r="E5" s="76">
        <f>Power!E5+'Ground Transportation'!E5+Industry!E5+Residential!E5+Aviation!E5</f>
        <v>14.508555104234226</v>
      </c>
      <c r="F5" s="76">
        <f>Power!F5+'Ground Transportation'!F5+Industry!F5+Residential!F5+Aviation!F5</f>
        <v>11.599089459356389</v>
      </c>
      <c r="G5" s="76">
        <f>Power!G5+'Ground Transportation'!G5+Industry!G5+Residential!G5+Aviation!G5</f>
        <v>4.4575954438474916</v>
      </c>
      <c r="H5" s="76">
        <f>Power!H5+'Ground Transportation'!H5+Industry!H5+Residential!H5+Aviation!H5</f>
        <v>3.1966560096330894</v>
      </c>
      <c r="I5" s="76">
        <f>Power!I5+'Ground Transportation'!I5+Industry!I5+Residential!I5+Aviation!I5</f>
        <v>1.0316638115634269</v>
      </c>
      <c r="J5" s="76">
        <f>Power!J5+'Ground Transportation'!J5+Industry!J5+Residential!J5+Aviation!J5</f>
        <v>30.427709246858889</v>
      </c>
      <c r="K5" s="81">
        <f>SUM(C5:J5)+Aviation!L5+'International Shipping'!C5</f>
        <v>109.17396508756113</v>
      </c>
      <c r="M5" s="74">
        <v>43833</v>
      </c>
      <c r="N5" s="78">
        <f>Power!N5+'Ground Transportation'!N5+Industry!N5+Residential!N5+Aviation!O5</f>
        <v>32.478904468385579</v>
      </c>
      <c r="O5" s="78">
        <f>Power!O5+'Ground Transportation'!O5+Industry!O5+Residential!O5+Aviation!P5</f>
        <v>7.9784968993155836</v>
      </c>
      <c r="P5" s="78">
        <f>Power!P5+'Ground Transportation'!P5+Industry!P5+Residential!P5+Aviation!Q5</f>
        <v>14.06541723293285</v>
      </c>
      <c r="Q5" s="78">
        <f>Power!Q5+'Ground Transportation'!Q5+Industry!Q5+Residential!Q5+Aviation!R5</f>
        <v>8.7302304080759097</v>
      </c>
      <c r="R5" s="78">
        <f>Power!R5+'Ground Transportation'!R5+Industry!R5+Residential!R5+Aviation!S5</f>
        <v>4.3747750077162397</v>
      </c>
      <c r="S5" s="78">
        <f>Power!S5+'Ground Transportation'!S5+Industry!S5+Residential!S5+Aviation!T5</f>
        <v>2.9190533773388312</v>
      </c>
      <c r="T5" s="78">
        <f>Power!T5+'Ground Transportation'!T5+Industry!T5+Residential!T5+Aviation!U5</f>
        <v>1.2787856417156678</v>
      </c>
      <c r="U5" s="78">
        <f>Power!U5+'Ground Transportation'!U5+Industry!U5+Residential!U5+Aviation!V5</f>
        <v>30.108573661738777</v>
      </c>
      <c r="V5" s="83">
        <f>SUM(N5:U5)+Aviation!X5+'International Shipping'!F5</f>
        <v>104.77450482854206</v>
      </c>
      <c r="X5" s="93" t="s">
        <v>535</v>
      </c>
      <c r="Y5" s="67">
        <v>729.34907205875152</v>
      </c>
      <c r="Z5" s="67">
        <v>211.29484957990624</v>
      </c>
      <c r="AA5" s="67">
        <v>427.16488504011676</v>
      </c>
      <c r="AB5" s="67">
        <v>287.10944834798033</v>
      </c>
      <c r="AC5" s="67">
        <v>134.90995207647458</v>
      </c>
      <c r="AD5" s="67">
        <v>104.29833446375044</v>
      </c>
      <c r="AE5" s="67">
        <v>35.614902348089231</v>
      </c>
      <c r="AF5" s="67">
        <v>793.60267477753007</v>
      </c>
      <c r="AG5" s="67">
        <v>2807.8193690097428</v>
      </c>
      <c r="AJ5" s="74">
        <v>43468</v>
      </c>
      <c r="AK5" s="76">
        <f>Power!AK5+'Ground Transportation'!AK5+Industry!AL5+Residential!AL5+Aviation!AP5</f>
        <v>1.3264165276539881</v>
      </c>
      <c r="AL5" s="76">
        <f>Power!AL5+'Ground Transportation'!AL5+Industry!AM5+Residential!AM5+Aviation!AQ5</f>
        <v>1.0064725599084359</v>
      </c>
      <c r="AM5" s="76">
        <f>Power!AM5+'Ground Transportation'!AM5+Industry!AN5+Residential!AN5+Aviation!AR5</f>
        <v>2.7174907089444109</v>
      </c>
      <c r="AN5" s="76">
        <f>Power!AN5+'Ground Transportation'!AN5+Industry!AO5+Residential!AO5+Aviation!AS5</f>
        <v>1.059820432065103</v>
      </c>
      <c r="AO5" s="106">
        <f>Power!AO5+'Ground Transportation'!AO5+Industry!AP5+Residential!AP5+Aviation!AT5</f>
        <v>0.84749863851203011</v>
      </c>
      <c r="AQ5" s="74">
        <v>43833</v>
      </c>
      <c r="AR5" s="78">
        <f>Power!AR5+'Ground Transportation'!AR5+Industry!AS5+Residential!AS5+Aviation!AW5</f>
        <v>0.85818209088005082</v>
      </c>
      <c r="AS5" s="78">
        <f>Power!AS5+'Ground Transportation'!AS5+Industry!AT5+Residential!AT5+Aviation!AX5</f>
        <v>0.90267247438614484</v>
      </c>
      <c r="AT5" s="78">
        <f>Power!AT5+'Ground Transportation'!AT5+Industry!AU5+Residential!AU5+Aviation!AY5</f>
        <v>1.6826935334014865</v>
      </c>
      <c r="AU5" s="78">
        <f>Power!AU5+'Ground Transportation'!AU5+Industry!AV5+Residential!AV5+Aviation!AZ5</f>
        <v>1.0012111058135127</v>
      </c>
      <c r="AV5" s="79">
        <f>Power!AV5+'Ground Transportation'!AV5+Industry!AW5+Residential!AW5+Aviation!BA5</f>
        <v>0.75752298914102978</v>
      </c>
      <c r="AX5" s="167" t="s">
        <v>535</v>
      </c>
      <c r="AY5" s="67">
        <v>29.724781692786706</v>
      </c>
      <c r="AZ5" s="67">
        <v>27.275155002516581</v>
      </c>
      <c r="BA5" s="67">
        <v>65.749492472646224</v>
      </c>
      <c r="BB5" s="67">
        <v>29.468227130680056</v>
      </c>
      <c r="BC5" s="67">
        <v>20.759478605968518</v>
      </c>
    </row>
    <row r="6" spans="2:55" x14ac:dyDescent="0.2">
      <c r="B6" s="74">
        <v>43469</v>
      </c>
      <c r="C6" s="76">
        <f>Power!C6+'Ground Transportation'!C6+Industry!C6+Residential!C6+Aviation!C6</f>
        <v>32.165184069595327</v>
      </c>
      <c r="D6" s="76">
        <f>Power!D6+'Ground Transportation'!D6+Industry!D6+Residential!D6+Aviation!D6</f>
        <v>8.3161680979997996</v>
      </c>
      <c r="E6" s="76">
        <f>Power!E6+'Ground Transportation'!E6+Industry!E6+Residential!E6+Aviation!E6</f>
        <v>14.096606491183628</v>
      </c>
      <c r="F6" s="76">
        <f>Power!F6+'Ground Transportation'!F6+Industry!F6+Residential!F6+Aviation!F6</f>
        <v>11.228261958320724</v>
      </c>
      <c r="G6" s="76">
        <f>Power!G6+'Ground Transportation'!G6+Industry!G6+Residential!G6+Aviation!G6</f>
        <v>4.5363245018921852</v>
      </c>
      <c r="H6" s="76">
        <f>Power!H6+'Ground Transportation'!H6+Industry!H6+Residential!H6+Aviation!H6</f>
        <v>3.3159612439273434</v>
      </c>
      <c r="I6" s="76">
        <f>Power!I6+'Ground Transportation'!I6+Industry!I6+Residential!I6+Aviation!I6</f>
        <v>1.0262435421334806</v>
      </c>
      <c r="J6" s="76">
        <f>Power!J6+'Ground Transportation'!J6+Industry!J6+Residential!J6+Aviation!J6</f>
        <v>30.083504880263103</v>
      </c>
      <c r="K6" s="81">
        <f>SUM(C6:J6)+Aviation!L6+'International Shipping'!C6</f>
        <v>107.85199679472368</v>
      </c>
      <c r="M6" s="74">
        <v>43834</v>
      </c>
      <c r="N6" s="78">
        <f>Power!N6+'Ground Transportation'!N6+Industry!N6+Residential!N6+Aviation!O6</f>
        <v>31.883887303044272</v>
      </c>
      <c r="O6" s="78">
        <f>Power!O6+'Ground Transportation'!O6+Industry!O6+Residential!O6+Aviation!P6</f>
        <v>8.2404807609458608</v>
      </c>
      <c r="P6" s="78">
        <f>Power!P6+'Ground Transportation'!P6+Industry!P6+Residential!P6+Aviation!Q6</f>
        <v>13.016950850856103</v>
      </c>
      <c r="Q6" s="78">
        <f>Power!Q6+'Ground Transportation'!Q6+Industry!Q6+Residential!Q6+Aviation!R6</f>
        <v>8.0210810441194607</v>
      </c>
      <c r="R6" s="78">
        <f>Power!R6+'Ground Transportation'!R6+Industry!R6+Residential!R6+Aviation!S6</f>
        <v>4.3968416125768108</v>
      </c>
      <c r="S6" s="78">
        <f>Power!S6+'Ground Transportation'!S6+Industry!S6+Residential!S6+Aviation!T6</f>
        <v>3.0306031484930069</v>
      </c>
      <c r="T6" s="78">
        <f>Power!T6+'Ground Transportation'!T6+Industry!T6+Residential!T6+Aviation!U6</f>
        <v>1.2132007618031928</v>
      </c>
      <c r="U6" s="78">
        <f>Power!U6+'Ground Transportation'!U6+Industry!U6+Residential!U6+Aviation!V6</f>
        <v>29.51378945714665</v>
      </c>
      <c r="V6" s="83">
        <f>SUM(N6:U6)+Aviation!X6+'International Shipping'!F6</f>
        <v>102.21388495791339</v>
      </c>
      <c r="W6" s="67"/>
      <c r="X6" s="93" t="s">
        <v>536</v>
      </c>
      <c r="Y6" s="67">
        <v>874.35860794478242</v>
      </c>
      <c r="Z6" s="67">
        <v>228.26312442946778</v>
      </c>
      <c r="AA6" s="67">
        <v>441.76226060979593</v>
      </c>
      <c r="AB6" s="67">
        <v>272.37012691234372</v>
      </c>
      <c r="AC6" s="67">
        <v>138.63415622213319</v>
      </c>
      <c r="AD6" s="67">
        <v>103.16059163253993</v>
      </c>
      <c r="AE6" s="67">
        <v>36.794114073721268</v>
      </c>
      <c r="AF6" s="67">
        <v>859.83493217711862</v>
      </c>
      <c r="AG6" s="67">
        <v>3049.7075432884567</v>
      </c>
      <c r="AH6" s="67"/>
      <c r="AJ6" s="74">
        <v>43469</v>
      </c>
      <c r="AK6" s="76">
        <f>Power!AK6+'Ground Transportation'!AK6+Industry!AL6+Residential!AL6+Aviation!AP6</f>
        <v>1.2785286274794623</v>
      </c>
      <c r="AL6" s="76">
        <f>Power!AL6+'Ground Transportation'!AL6+Industry!AM6+Residential!AM6+Aviation!AQ6</f>
        <v>1.0525674118615747</v>
      </c>
      <c r="AM6" s="76">
        <f>Power!AM6+'Ground Transportation'!AM6+Industry!AN6+Residential!AN6+Aviation!AR6</f>
        <v>2.4236011348497342</v>
      </c>
      <c r="AN6" s="76">
        <f>Power!AN6+'Ground Transportation'!AN6+Industry!AO6+Residential!AO6+Aviation!AS6</f>
        <v>1.1711242090604554</v>
      </c>
      <c r="AO6" s="106">
        <f>Power!AO6+'Ground Transportation'!AO6+Industry!AP6+Residential!AP6+Aviation!AT6</f>
        <v>0.87574800634072825</v>
      </c>
      <c r="AQ6" s="74">
        <v>43834</v>
      </c>
      <c r="AR6" s="78">
        <f>Power!AR6+'Ground Transportation'!AR6+Industry!AS6+Residential!AS6+Aviation!AW6</f>
        <v>0.85506806536153401</v>
      </c>
      <c r="AS6" s="78">
        <f>Power!AS6+'Ground Transportation'!AS6+Industry!AT6+Residential!AT6+Aviation!AX6</f>
        <v>0.89398909906267188</v>
      </c>
      <c r="AT6" s="78">
        <f>Power!AT6+'Ground Transportation'!AT6+Industry!AU6+Residential!AU6+Aviation!AY6</f>
        <v>1.606333978754515</v>
      </c>
      <c r="AU6" s="78">
        <f>Power!AU6+'Ground Transportation'!AU6+Industry!AV6+Residential!AV6+Aviation!AZ6</f>
        <v>0.89946590789207692</v>
      </c>
      <c r="AV6" s="79">
        <f>Power!AV6+'Ground Transportation'!AV6+Industry!AW6+Residential!AW6+Aviation!BA6</f>
        <v>0.62456120273142968</v>
      </c>
      <c r="AX6" s="167" t="s">
        <v>536</v>
      </c>
      <c r="AY6" s="67">
        <v>30.20816155149641</v>
      </c>
      <c r="AZ6" s="67">
        <v>26.119068055864986</v>
      </c>
      <c r="BA6" s="67">
        <v>59.260265459658967</v>
      </c>
      <c r="BB6" s="67">
        <v>28.756330852913408</v>
      </c>
      <c r="BC6" s="67">
        <v>19.703949928174261</v>
      </c>
    </row>
    <row r="7" spans="2:55" x14ac:dyDescent="0.2">
      <c r="B7" s="74">
        <v>43470</v>
      </c>
      <c r="C7" s="76">
        <f>Power!C7+'Ground Transportation'!C7+Industry!C7+Residential!C7+Aviation!C7</f>
        <v>32.394398184474213</v>
      </c>
      <c r="D7" s="76">
        <f>Power!D7+'Ground Transportation'!D7+Industry!D7+Residential!D7+Aviation!D7</f>
        <v>8.1378799545866567</v>
      </c>
      <c r="E7" s="76">
        <f>Power!E7+'Ground Transportation'!E7+Industry!E7+Residential!E7+Aviation!E7</f>
        <v>12.140587779719279</v>
      </c>
      <c r="F7" s="76">
        <f>Power!F7+'Ground Transportation'!F7+Industry!F7+Residential!F7+Aviation!F7</f>
        <v>9.6455237954129451</v>
      </c>
      <c r="G7" s="76">
        <f>Power!G7+'Ground Transportation'!G7+Industry!G7+Residential!G7+Aviation!G7</f>
        <v>4.6221253535735904</v>
      </c>
      <c r="H7" s="76">
        <f>Power!H7+'Ground Transportation'!H7+Industry!H7+Residential!H7+Aviation!H7</f>
        <v>3.2900156448326516</v>
      </c>
      <c r="I7" s="76">
        <f>Power!I7+'Ground Transportation'!I7+Industry!I7+Residential!I7+Aviation!I7</f>
        <v>0.96755649868692473</v>
      </c>
      <c r="J7" s="76">
        <f>Power!J7+'Ground Transportation'!J7+Industry!J7+Residential!J7+Aviation!J7</f>
        <v>28.997172637351206</v>
      </c>
      <c r="K7" s="81">
        <f>SUM(C7:J7)+Aviation!L7+'International Shipping'!C7</f>
        <v>103.32450119608347</v>
      </c>
      <c r="M7" s="74">
        <v>43835</v>
      </c>
      <c r="N7" s="78">
        <f>Power!N7+'Ground Transportation'!N7+Industry!N7+Residential!N7+Aviation!O7</f>
        <v>30.807578317267772</v>
      </c>
      <c r="O7" s="78">
        <f>Power!O7+'Ground Transportation'!O7+Industry!O7+Residential!O7+Aviation!P7</f>
        <v>8.4651429165400831</v>
      </c>
      <c r="P7" s="78">
        <f>Power!P7+'Ground Transportation'!P7+Industry!P7+Residential!P7+Aviation!Q7</f>
        <v>11.764092966438129</v>
      </c>
      <c r="Q7" s="78">
        <f>Power!Q7+'Ground Transportation'!Q7+Industry!Q7+Residential!Q7+Aviation!R7</f>
        <v>8.077642396349173</v>
      </c>
      <c r="R7" s="78">
        <f>Power!R7+'Ground Transportation'!R7+Industry!R7+Residential!R7+Aviation!S7</f>
        <v>4.3581688092095119</v>
      </c>
      <c r="S7" s="78">
        <f>Power!S7+'Ground Transportation'!S7+Industry!S7+Residential!S7+Aviation!T7</f>
        <v>3.1599562970697805</v>
      </c>
      <c r="T7" s="78">
        <f>Power!T7+'Ground Transportation'!T7+Industry!T7+Residential!T7+Aviation!U7</f>
        <v>1.0872855954924772</v>
      </c>
      <c r="U7" s="78">
        <f>Power!U7+'Ground Transportation'!U7+Industry!U7+Residential!U7+Aviation!V7</f>
        <v>28.904322771622471</v>
      </c>
      <c r="V7" s="83">
        <f>SUM(N7:U7)+Aviation!X7+'International Shipping'!F7</f>
        <v>99.5155690507099</v>
      </c>
      <c r="W7" s="67"/>
      <c r="X7" s="93" t="s">
        <v>537</v>
      </c>
      <c r="Y7" s="67">
        <v>838.59572499887702</v>
      </c>
      <c r="Z7" s="67">
        <v>212.80102000223766</v>
      </c>
      <c r="AA7" s="67">
        <v>397.85476933002366</v>
      </c>
      <c r="AB7" s="67">
        <v>253.88862314535646</v>
      </c>
      <c r="AC7" s="67">
        <v>124.44481375529391</v>
      </c>
      <c r="AD7" s="67">
        <v>89.385878154918515</v>
      </c>
      <c r="AE7" s="67">
        <v>36.497868550985686</v>
      </c>
      <c r="AF7" s="67">
        <v>796.55844842005285</v>
      </c>
      <c r="AG7" s="67">
        <v>2843.7930543923239</v>
      </c>
      <c r="AJ7" s="74">
        <v>43470</v>
      </c>
      <c r="AK7" s="76">
        <f>Power!AK7+'Ground Transportation'!AK7+Industry!AL7+Residential!AL7+Aviation!AP7</f>
        <v>1.114994947939332</v>
      </c>
      <c r="AL7" s="76">
        <f>Power!AL7+'Ground Transportation'!AL7+Industry!AM7+Residential!AM7+Aviation!AQ7</f>
        <v>0.98341944335345322</v>
      </c>
      <c r="AM7" s="76">
        <f>Power!AM7+'Ground Transportation'!AM7+Industry!AN7+Residential!AN7+Aviation!AR7</f>
        <v>2.0597812404839431</v>
      </c>
      <c r="AN7" s="76">
        <f>Power!AN7+'Ground Transportation'!AN7+Industry!AO7+Residential!AO7+Aviation!AS7</f>
        <v>1.0278072427233658</v>
      </c>
      <c r="AO7" s="106">
        <f>Power!AO7+'Ground Transportation'!AO7+Industry!AP7+Residential!AP7+Aviation!AT7</f>
        <v>0.66067833859392444</v>
      </c>
      <c r="AQ7" s="74">
        <v>43835</v>
      </c>
      <c r="AR7" s="78">
        <f>Power!AR7+'Ground Transportation'!AR7+Industry!AS7+Residential!AS7+Aviation!AW7</f>
        <v>0.75075786244964859</v>
      </c>
      <c r="AS7" s="78">
        <f>Power!AS7+'Ground Transportation'!AS7+Industry!AT7+Residential!AT7+Aviation!AX7</f>
        <v>0.89895957231562984</v>
      </c>
      <c r="AT7" s="78">
        <f>Power!AT7+'Ground Transportation'!AT7+Industry!AU7+Residential!AU7+Aviation!AY7</f>
        <v>1.7616254654188424</v>
      </c>
      <c r="AU7" s="78">
        <f>Power!AU7+'Ground Transportation'!AU7+Industry!AV7+Residential!AV7+Aviation!AZ7</f>
        <v>0.80252337610187363</v>
      </c>
      <c r="AV7" s="79">
        <f>Power!AV7+'Ground Transportation'!AV7+Industry!AW7+Residential!AW7+Aviation!BA7</f>
        <v>0.59216602365464388</v>
      </c>
      <c r="AX7" s="167" t="s">
        <v>537</v>
      </c>
      <c r="AY7" s="67">
        <v>28.991895423221706</v>
      </c>
      <c r="AZ7" s="67">
        <v>23.944805557151401</v>
      </c>
      <c r="BA7" s="67">
        <v>55.952987113355881</v>
      </c>
      <c r="BB7" s="67">
        <v>26.350400833493161</v>
      </c>
      <c r="BC7" s="67">
        <v>19.456769826099794</v>
      </c>
    </row>
    <row r="8" spans="2:55" x14ac:dyDescent="0.2">
      <c r="B8" s="74">
        <v>43471</v>
      </c>
      <c r="C8" s="76">
        <f>Power!C8+'Ground Transportation'!C8+Industry!C8+Residential!C8+Aviation!C8</f>
        <v>31.443663346159706</v>
      </c>
      <c r="D8" s="76">
        <f>Power!D8+'Ground Transportation'!D8+Industry!D8+Residential!D8+Aviation!D8</f>
        <v>8.0028067559109246</v>
      </c>
      <c r="E8" s="76">
        <f>Power!E8+'Ground Transportation'!E8+Industry!E8+Residential!E8+Aviation!E8</f>
        <v>11.0518252671902</v>
      </c>
      <c r="F8" s="76">
        <f>Power!F8+'Ground Transportation'!F8+Industry!F8+Residential!F8+Aviation!F8</f>
        <v>9.2201067968748625</v>
      </c>
      <c r="G8" s="76">
        <f>Power!G8+'Ground Transportation'!G8+Industry!G8+Residential!G8+Aviation!G8</f>
        <v>4.5405822982526258</v>
      </c>
      <c r="H8" s="76">
        <f>Power!H8+'Ground Transportation'!H8+Industry!H8+Residential!H8+Aviation!H8</f>
        <v>3.4368189610176114</v>
      </c>
      <c r="I8" s="76">
        <f>Power!I8+'Ground Transportation'!I8+Industry!I8+Residential!I8+Aviation!I8</f>
        <v>0.84390386227136949</v>
      </c>
      <c r="J8" s="76">
        <f>Power!J8+'Ground Transportation'!J8+Industry!J8+Residential!J8+Aviation!J8</f>
        <v>27.276126797694246</v>
      </c>
      <c r="K8" s="81">
        <f>SUM(C8:J8)+Aviation!L8+'International Shipping'!C8</f>
        <v>98.969028498502553</v>
      </c>
      <c r="M8" s="74">
        <v>43836</v>
      </c>
      <c r="N8" s="78">
        <f>Power!N8+'Ground Transportation'!N8+Industry!N8+Residential!N8+Aviation!O8</f>
        <v>31.40323848263532</v>
      </c>
      <c r="O8" s="78">
        <f>Power!O8+'Ground Transportation'!O8+Industry!O8+Residential!O8+Aviation!P8</f>
        <v>8.1091352983031193</v>
      </c>
      <c r="P8" s="78">
        <f>Power!P8+'Ground Transportation'!P8+Industry!P8+Residential!P8+Aviation!Q8</f>
        <v>14.368499590237313</v>
      </c>
      <c r="Q8" s="78">
        <f>Power!Q8+'Ground Transportation'!Q8+Industry!Q8+Residential!Q8+Aviation!R8</f>
        <v>9.5243473107343739</v>
      </c>
      <c r="R8" s="78">
        <f>Power!R8+'Ground Transportation'!R8+Industry!R8+Residential!R8+Aviation!S8</f>
        <v>4.4384026052425272</v>
      </c>
      <c r="S8" s="78">
        <f>Power!S8+'Ground Transportation'!S8+Industry!S8+Residential!S8+Aviation!T8</f>
        <v>3.572134161034727</v>
      </c>
      <c r="T8" s="78">
        <f>Power!T8+'Ground Transportation'!T8+Industry!T8+Residential!T8+Aviation!U8</f>
        <v>1.2770512961739962</v>
      </c>
      <c r="U8" s="78">
        <f>Power!U8+'Ground Transportation'!U8+Industry!U8+Residential!U8+Aviation!V8</f>
        <v>29.733522538170035</v>
      </c>
      <c r="V8" s="83">
        <f>SUM(N8:U8)+Aviation!X8+'International Shipping'!F8</f>
        <v>105.23184455358914</v>
      </c>
      <c r="W8" s="67"/>
      <c r="X8" s="93" t="s">
        <v>538</v>
      </c>
      <c r="Y8" s="67">
        <v>845.8415188474238</v>
      </c>
      <c r="Z8" s="67">
        <v>222.15500293467653</v>
      </c>
      <c r="AA8" s="67">
        <v>418.75415607237761</v>
      </c>
      <c r="AB8" s="67">
        <v>246.55319221735715</v>
      </c>
      <c r="AC8" s="67">
        <v>114.33246621755349</v>
      </c>
      <c r="AD8" s="67">
        <v>80.727696675748163</v>
      </c>
      <c r="AE8" s="67">
        <v>38.060891992293406</v>
      </c>
      <c r="AF8" s="67">
        <v>789.51447155549317</v>
      </c>
      <c r="AG8" s="67">
        <v>2853.7676282060279</v>
      </c>
      <c r="AJ8" s="74">
        <v>43471</v>
      </c>
      <c r="AK8" s="76">
        <f>Power!AK8+'Ground Transportation'!AK8+Industry!AL8+Residential!AL8+Aviation!AP8</f>
        <v>1.0163557677826542</v>
      </c>
      <c r="AL8" s="76">
        <f>Power!AL8+'Ground Transportation'!AL8+Industry!AM8+Residential!AM8+Aviation!AQ8</f>
        <v>0.8692804170250451</v>
      </c>
      <c r="AM8" s="76">
        <f>Power!AM8+'Ground Transportation'!AM8+Industry!AN8+Residential!AN8+Aviation!AR8</f>
        <v>2.1236489756997443</v>
      </c>
      <c r="AN8" s="76">
        <f>Power!AN8+'Ground Transportation'!AN8+Industry!AO8+Residential!AO8+Aviation!AS8</f>
        <v>0.86678912226481486</v>
      </c>
      <c r="AO8" s="106">
        <f>Power!AO8+'Ground Transportation'!AO8+Industry!AP8+Residential!AP8+Aviation!AT8</f>
        <v>0.53829755764750276</v>
      </c>
      <c r="AQ8" s="74">
        <v>43836</v>
      </c>
      <c r="AR8" s="78">
        <f>Power!AR8+'Ground Transportation'!AR8+Industry!AS8+Residential!AS8+Aviation!AW8</f>
        <v>0.9121336623924472</v>
      </c>
      <c r="AS8" s="78">
        <f>Power!AS8+'Ground Transportation'!AS8+Industry!AT8+Residential!AT8+Aviation!AX8</f>
        <v>1.0640327582533267</v>
      </c>
      <c r="AT8" s="78">
        <f>Power!AT8+'Ground Transportation'!AT8+Industry!AU8+Residential!AU8+Aviation!AY8</f>
        <v>2.1728029426766482</v>
      </c>
      <c r="AU8" s="78">
        <f>Power!AU8+'Ground Transportation'!AU8+Industry!AV8+Residential!AV8+Aviation!AZ8</f>
        <v>0.87938886601050514</v>
      </c>
      <c r="AV8" s="79">
        <f>Power!AV8+'Ground Transportation'!AV8+Industry!AW8+Residential!AW8+Aviation!BA8</f>
        <v>0.58109845342932431</v>
      </c>
      <c r="AX8" s="167" t="s">
        <v>538</v>
      </c>
      <c r="AY8" s="67">
        <v>27.972701014057492</v>
      </c>
      <c r="AZ8" s="67">
        <v>22.808089108092648</v>
      </c>
      <c r="BA8" s="67">
        <v>54.692894502969821</v>
      </c>
      <c r="BB8" s="67">
        <v>24.850861464148871</v>
      </c>
      <c r="BC8" s="67">
        <v>19.719174822481364</v>
      </c>
    </row>
    <row r="9" spans="2:55" x14ac:dyDescent="0.2">
      <c r="B9" s="74">
        <v>43472</v>
      </c>
      <c r="C9" s="76">
        <f>Power!C9+'Ground Transportation'!C9+Industry!C9+Residential!C9+Aviation!C9</f>
        <v>32.190550902875323</v>
      </c>
      <c r="D9" s="76">
        <f>Power!D9+'Ground Transportation'!D9+Industry!D9+Residential!D9+Aviation!D9</f>
        <v>7.9108393730371027</v>
      </c>
      <c r="E9" s="76">
        <f>Power!E9+'Ground Transportation'!E9+Industry!E9+Residential!E9+Aviation!E9</f>
        <v>12.727948736623397</v>
      </c>
      <c r="F9" s="76">
        <f>Power!F9+'Ground Transportation'!F9+Industry!F9+Residential!F9+Aviation!F9</f>
        <v>10.622732829325363</v>
      </c>
      <c r="G9" s="76">
        <f>Power!G9+'Ground Transportation'!G9+Industry!G9+Residential!G9+Aviation!G9</f>
        <v>4.5892192072217339</v>
      </c>
      <c r="H9" s="76">
        <f>Power!H9+'Ground Transportation'!H9+Industry!H9+Residential!H9+Aviation!H9</f>
        <v>3.7706163351210567</v>
      </c>
      <c r="I9" s="76">
        <f>Power!I9+'Ground Transportation'!I9+Industry!I9+Residential!I9+Aviation!I9</f>
        <v>1.0582655104891285</v>
      </c>
      <c r="J9" s="76">
        <f>Power!J9+'Ground Transportation'!J9+Industry!J9+Residential!J9+Aviation!J9</f>
        <v>29.660025640522157</v>
      </c>
      <c r="K9" s="81">
        <f>SUM(C9:J9)+Aviation!L9+'International Shipping'!C9</f>
        <v>105.58486644911487</v>
      </c>
      <c r="M9" s="74">
        <v>43837</v>
      </c>
      <c r="N9" s="78">
        <f>Power!N9+'Ground Transportation'!N9+Industry!N9+Residential!N9+Aviation!O9</f>
        <v>31.328009666723599</v>
      </c>
      <c r="O9" s="78">
        <f>Power!O9+'Ground Transportation'!O9+Industry!O9+Residential!O9+Aviation!P9</f>
        <v>8.0111990884857516</v>
      </c>
      <c r="P9" s="78">
        <f>Power!P9+'Ground Transportation'!P9+Industry!P9+Residential!P9+Aviation!Q9</f>
        <v>15.092173155379362</v>
      </c>
      <c r="Q9" s="78">
        <f>Power!Q9+'Ground Transportation'!Q9+Industry!Q9+Residential!Q9+Aviation!R9</f>
        <v>10.540019710269156</v>
      </c>
      <c r="R9" s="78">
        <f>Power!R9+'Ground Transportation'!R9+Industry!R9+Residential!R9+Aviation!S9</f>
        <v>4.421133246985069</v>
      </c>
      <c r="S9" s="78">
        <f>Power!S9+'Ground Transportation'!S9+Industry!S9+Residential!S9+Aviation!T9</f>
        <v>3.7648399672343578</v>
      </c>
      <c r="T9" s="78">
        <f>Power!T9+'Ground Transportation'!T9+Industry!T9+Residential!T9+Aviation!U9</f>
        <v>1.3026404842702455</v>
      </c>
      <c r="U9" s="78">
        <f>Power!U9+'Ground Transportation'!U9+Industry!U9+Residential!U9+Aviation!V9</f>
        <v>30.708818292036728</v>
      </c>
      <c r="V9" s="83">
        <f>SUM(N9:U9)+Aviation!X9+'International Shipping'!F9</f>
        <v>107.90651997357543</v>
      </c>
      <c r="W9" s="67"/>
      <c r="X9" s="93" t="s">
        <v>539</v>
      </c>
      <c r="Y9" s="67">
        <v>853.48307671353382</v>
      </c>
      <c r="Z9" s="67">
        <v>211.87418362900866</v>
      </c>
      <c r="AA9" s="67">
        <v>421.72394607374088</v>
      </c>
      <c r="AB9" s="67">
        <v>213.73247409814584</v>
      </c>
      <c r="AC9" s="67">
        <v>109.76418682821951</v>
      </c>
      <c r="AD9" s="67">
        <v>83.047717980917227</v>
      </c>
      <c r="AE9" s="67">
        <v>35.931137314116881</v>
      </c>
      <c r="AF9" s="67">
        <v>772.39447189956502</v>
      </c>
      <c r="AG9" s="67">
        <v>2799.7429451468261</v>
      </c>
      <c r="AJ9" s="74">
        <v>43472</v>
      </c>
      <c r="AK9" s="76">
        <f>Power!AK9+'Ground Transportation'!AK9+Industry!AL9+Residential!AL9+Aviation!AP9</f>
        <v>0.92736723018676936</v>
      </c>
      <c r="AL9" s="76">
        <f>Power!AL9+'Ground Transportation'!AL9+Industry!AM9+Residential!AM9+Aviation!AQ9</f>
        <v>1.0006318606615969</v>
      </c>
      <c r="AM9" s="76">
        <f>Power!AM9+'Ground Transportation'!AM9+Industry!AN9+Residential!AN9+Aviation!AR9</f>
        <v>2.5151735889090174</v>
      </c>
      <c r="AN9" s="76">
        <f>Power!AN9+'Ground Transportation'!AN9+Industry!AO9+Residential!AO9+Aviation!AS9</f>
        <v>1.1312322027191413</v>
      </c>
      <c r="AO9" s="106">
        <f>Power!AO9+'Ground Transportation'!AO9+Industry!AP9+Residential!AP9+Aviation!AT9</f>
        <v>0.68307883313413509</v>
      </c>
      <c r="AQ9" s="74">
        <v>43837</v>
      </c>
      <c r="AR9" s="78">
        <f>Power!AR9+'Ground Transportation'!AR9+Industry!AS9+Residential!AS9+Aviation!AW9</f>
        <v>0.88304506333448773</v>
      </c>
      <c r="AS9" s="78">
        <f>Power!AS9+'Ground Transportation'!AS9+Industry!AT9+Residential!AT9+Aviation!AX9</f>
        <v>1.0126121418771656</v>
      </c>
      <c r="AT9" s="78">
        <f>Power!AT9+'Ground Transportation'!AT9+Industry!AU9+Residential!AU9+Aviation!AY9</f>
        <v>2.415570287216203</v>
      </c>
      <c r="AU9" s="78">
        <f>Power!AU9+'Ground Transportation'!AU9+Industry!AV9+Residential!AV9+Aviation!AZ9</f>
        <v>1.1590163081257827</v>
      </c>
      <c r="AV9" s="79">
        <f>Power!AV9+'Ground Transportation'!AV9+Industry!AW9+Residential!AW9+Aviation!BA9</f>
        <v>0.85497151764509505</v>
      </c>
      <c r="AX9" s="167" t="s">
        <v>539</v>
      </c>
      <c r="AY9" s="67">
        <v>23.891252842684896</v>
      </c>
      <c r="AZ9" s="67">
        <v>29.480928451212737</v>
      </c>
      <c r="BA9" s="67">
        <v>55.87487706629701</v>
      </c>
      <c r="BB9" s="67">
        <v>27.678253685326112</v>
      </c>
      <c r="BC9" s="67">
        <v>28.59332700957296</v>
      </c>
    </row>
    <row r="10" spans="2:55" x14ac:dyDescent="0.2">
      <c r="B10" s="74">
        <v>43473</v>
      </c>
      <c r="C10" s="76">
        <f>Power!C10+'Ground Transportation'!C10+Industry!C10+Residential!C10+Aviation!C10</f>
        <v>31.746991078894649</v>
      </c>
      <c r="D10" s="76">
        <f>Power!D10+'Ground Transportation'!D10+Industry!D10+Residential!D10+Aviation!D10</f>
        <v>8.0864719615366063</v>
      </c>
      <c r="E10" s="76">
        <f>Power!E10+'Ground Transportation'!E10+Industry!E10+Residential!E10+Aviation!E10</f>
        <v>13.9011542191405</v>
      </c>
      <c r="F10" s="76">
        <f>Power!F10+'Ground Transportation'!F10+Industry!F10+Residential!F10+Aviation!F10</f>
        <v>9.9279898164343869</v>
      </c>
      <c r="G10" s="76">
        <f>Power!G10+'Ground Transportation'!G10+Industry!G10+Residential!G10+Aviation!G10</f>
        <v>4.6611362364437481</v>
      </c>
      <c r="H10" s="76">
        <f>Power!H10+'Ground Transportation'!H10+Industry!H10+Residential!H10+Aviation!H10</f>
        <v>3.8481076637685607</v>
      </c>
      <c r="I10" s="76">
        <f>Power!I10+'Ground Transportation'!I10+Industry!I10+Residential!I10+Aviation!I10</f>
        <v>1.0802291333037493</v>
      </c>
      <c r="J10" s="76">
        <f>Power!J10+'Ground Transportation'!J10+Industry!J10+Residential!J10+Aviation!J10</f>
        <v>29.915529015261367</v>
      </c>
      <c r="K10" s="81">
        <f>SUM(C10:J10)+Aviation!L10+'International Shipping'!C10</f>
        <v>106.15705854642383</v>
      </c>
      <c r="M10" s="74">
        <v>43838</v>
      </c>
      <c r="N10" s="78">
        <f>Power!N10+'Ground Transportation'!N10+Industry!N10+Residential!N10+Aviation!O10</f>
        <v>31.856560533067864</v>
      </c>
      <c r="O10" s="78">
        <f>Power!O10+'Ground Transportation'!O10+Industry!O10+Residential!O10+Aviation!P10</f>
        <v>8.2948861621091332</v>
      </c>
      <c r="P10" s="78">
        <f>Power!P10+'Ground Transportation'!P10+Industry!P10+Residential!P10+Aviation!Q10</f>
        <v>14.699539224895091</v>
      </c>
      <c r="Q10" s="78">
        <f>Power!Q10+'Ground Transportation'!Q10+Industry!Q10+Residential!Q10+Aviation!R10</f>
        <v>10.68464158235756</v>
      </c>
      <c r="R10" s="78">
        <f>Power!R10+'Ground Transportation'!R10+Industry!R10+Residential!R10+Aviation!S10</f>
        <v>4.4922680326477016</v>
      </c>
      <c r="S10" s="78">
        <f>Power!S10+'Ground Transportation'!S10+Industry!S10+Residential!S10+Aviation!T10</f>
        <v>3.5868275352398227</v>
      </c>
      <c r="T10" s="78">
        <f>Power!T10+'Ground Transportation'!T10+Industry!T10+Residential!T10+Aviation!U10</f>
        <v>1.2887695002137514</v>
      </c>
      <c r="U10" s="78">
        <f>Power!U10+'Ground Transportation'!U10+Industry!U10+Residential!U10+Aviation!V10</f>
        <v>30.15845458256754</v>
      </c>
      <c r="V10" s="83">
        <f>SUM(N10:U10)+Aviation!X10+'International Shipping'!F10</f>
        <v>107.74742469157127</v>
      </c>
      <c r="W10" s="67"/>
      <c r="X10" s="93" t="s">
        <v>540</v>
      </c>
      <c r="Y10" s="67">
        <v>903.92430323751171</v>
      </c>
      <c r="Z10" s="67">
        <v>206.1145531577759</v>
      </c>
      <c r="AA10" s="67">
        <v>458.85543548873773</v>
      </c>
      <c r="AB10" s="67">
        <v>227.93355502306457</v>
      </c>
      <c r="AC10" s="67">
        <v>110.89011597032014</v>
      </c>
      <c r="AD10" s="67">
        <v>91.094983194476455</v>
      </c>
      <c r="AE10" s="67">
        <v>39.169121994399248</v>
      </c>
      <c r="AF10" s="67">
        <v>823.62989283291938</v>
      </c>
      <c r="AG10" s="67">
        <v>2963.9764273290816</v>
      </c>
      <c r="AJ10" s="74">
        <v>43473</v>
      </c>
      <c r="AK10" s="76">
        <f>Power!AK10+'Ground Transportation'!AK10+Industry!AL10+Residential!AL10+Aviation!AP10</f>
        <v>0.98917172018461552</v>
      </c>
      <c r="AL10" s="76">
        <f>Power!AL10+'Ground Transportation'!AL10+Industry!AM10+Residential!AM10+Aviation!AQ10</f>
        <v>0.99808473520934293</v>
      </c>
      <c r="AM10" s="76">
        <f>Power!AM10+'Ground Transportation'!AM10+Industry!AN10+Residential!AN10+Aviation!AR10</f>
        <v>1.880008500411112</v>
      </c>
      <c r="AN10" s="76">
        <f>Power!AN10+'Ground Transportation'!AN10+Industry!AO10+Residential!AO10+Aviation!AS10</f>
        <v>1.2922613776529719</v>
      </c>
      <c r="AO10" s="106">
        <f>Power!AO10+'Ground Transportation'!AO10+Industry!AP10+Residential!AP10+Aviation!AT10</f>
        <v>0.88779508637880422</v>
      </c>
      <c r="AQ10" s="74">
        <v>43838</v>
      </c>
      <c r="AR10" s="78">
        <f>Power!AR10+'Ground Transportation'!AR10+Industry!AS10+Residential!AS10+Aviation!AW10</f>
        <v>1.0636679731877365</v>
      </c>
      <c r="AS10" s="78">
        <f>Power!AS10+'Ground Transportation'!AS10+Industry!AT10+Residential!AT10+Aviation!AX10</f>
        <v>0.96137017338539787</v>
      </c>
      <c r="AT10" s="78">
        <f>Power!AT10+'Ground Transportation'!AT10+Industry!AU10+Residential!AU10+Aviation!AY10</f>
        <v>2.4202601440074378</v>
      </c>
      <c r="AU10" s="78">
        <f>Power!AU10+'Ground Transportation'!AU10+Industry!AV10+Residential!AV10+Aviation!AZ10</f>
        <v>1.1898337004802022</v>
      </c>
      <c r="AV10" s="79">
        <f>Power!AV10+'Ground Transportation'!AV10+Industry!AW10+Residential!AW10+Aviation!BA10</f>
        <v>0.83311226446779829</v>
      </c>
      <c r="AX10" s="167" t="s">
        <v>540</v>
      </c>
      <c r="AY10" s="67">
        <v>23.541343825488436</v>
      </c>
      <c r="AZ10" s="67">
        <v>48.805404427512983</v>
      </c>
      <c r="BA10" s="67">
        <v>76.201305770221126</v>
      </c>
      <c r="BB10" s="67">
        <v>36.479641000852965</v>
      </c>
      <c r="BC10" s="67">
        <v>46.327539478545077</v>
      </c>
    </row>
    <row r="11" spans="2:55" x14ac:dyDescent="0.2">
      <c r="B11" s="74">
        <v>43474</v>
      </c>
      <c r="C11" s="76">
        <f>Power!C11+'Ground Transportation'!C11+Industry!C11+Residential!C11+Aviation!C11</f>
        <v>32.356965655371141</v>
      </c>
      <c r="D11" s="76">
        <f>Power!D11+'Ground Transportation'!D11+Industry!D11+Residential!D11+Aviation!D11</f>
        <v>8.479473153045415</v>
      </c>
      <c r="E11" s="76">
        <f>Power!E11+'Ground Transportation'!E11+Industry!E11+Residential!E11+Aviation!E11</f>
        <v>14.979115584236947</v>
      </c>
      <c r="F11" s="76">
        <f>Power!F11+'Ground Transportation'!F11+Industry!F11+Residential!F11+Aviation!F11</f>
        <v>11.105227720288815</v>
      </c>
      <c r="G11" s="76">
        <f>Power!G11+'Ground Transportation'!G11+Industry!G11+Residential!G11+Aviation!G11</f>
        <v>4.7843134458939778</v>
      </c>
      <c r="H11" s="76">
        <f>Power!H11+'Ground Transportation'!H11+Industry!H11+Residential!H11+Aviation!H11</f>
        <v>4.0063223474801593</v>
      </c>
      <c r="I11" s="76">
        <f>Power!I11+'Ground Transportation'!I11+Industry!I11+Residential!I11+Aviation!I11</f>
        <v>1.077412384179933</v>
      </c>
      <c r="J11" s="76">
        <f>Power!J11+'Ground Transportation'!J11+Industry!J11+Residential!J11+Aviation!J11</f>
        <v>31.171625828806022</v>
      </c>
      <c r="K11" s="81">
        <f>SUM(C11:J11)+Aviation!L11+'International Shipping'!C11</f>
        <v>110.94315832855622</v>
      </c>
      <c r="M11" s="74">
        <v>43839</v>
      </c>
      <c r="N11" s="78">
        <f>Power!N11+'Ground Transportation'!N11+Industry!N11+Residential!N11+Aviation!O11</f>
        <v>32.767347234299322</v>
      </c>
      <c r="O11" s="78">
        <f>Power!O11+'Ground Transportation'!O11+Industry!O11+Residential!O11+Aviation!P11</f>
        <v>8.7337411445858972</v>
      </c>
      <c r="P11" s="78">
        <f>Power!P11+'Ground Transportation'!P11+Industry!P11+Residential!P11+Aviation!Q11</f>
        <v>14.859137118355665</v>
      </c>
      <c r="Q11" s="78">
        <f>Power!Q11+'Ground Transportation'!Q11+Industry!Q11+Residential!Q11+Aviation!R11</f>
        <v>10.010727743643129</v>
      </c>
      <c r="R11" s="78">
        <f>Power!R11+'Ground Transportation'!R11+Industry!R11+Residential!R11+Aviation!S11</f>
        <v>4.6631057865412897</v>
      </c>
      <c r="S11" s="78">
        <f>Power!S11+'Ground Transportation'!S11+Industry!S11+Residential!S11+Aviation!T11</f>
        <v>3.4711105698688769</v>
      </c>
      <c r="T11" s="78">
        <f>Power!T11+'Ground Transportation'!T11+Industry!T11+Residential!T11+Aviation!U11</f>
        <v>1.3052906358564591</v>
      </c>
      <c r="U11" s="78">
        <f>Power!U11+'Ground Transportation'!U11+Industry!U11+Residential!U11+Aviation!V11</f>
        <v>31.246478743077127</v>
      </c>
      <c r="V11" s="83">
        <f>SUM(N11:U11)+Aviation!X11+'International Shipping'!F11</f>
        <v>109.79298862313307</v>
      </c>
      <c r="W11" s="67"/>
      <c r="X11" s="93" t="s">
        <v>541</v>
      </c>
      <c r="Y11" s="67">
        <v>921.63776387579833</v>
      </c>
      <c r="Z11" s="67">
        <v>194.97298691688138</v>
      </c>
      <c r="AA11" s="67">
        <v>455.92873837502731</v>
      </c>
      <c r="AB11" s="67">
        <v>220.46075699963762</v>
      </c>
      <c r="AC11" s="67">
        <v>113.50023996614271</v>
      </c>
      <c r="AD11" s="67">
        <v>93.771680845470343</v>
      </c>
      <c r="AE11" s="67">
        <v>40.615715772050038</v>
      </c>
      <c r="AF11" s="67">
        <v>821.61818401958544</v>
      </c>
      <c r="AG11" s="67">
        <v>2964.5174212151355</v>
      </c>
      <c r="AJ11" s="74">
        <v>43474</v>
      </c>
      <c r="AK11" s="76">
        <f>Power!AK11+'Ground Transportation'!AK11+Industry!AL11+Residential!AL11+Aviation!AP11</f>
        <v>1.2973119706288496</v>
      </c>
      <c r="AL11" s="76">
        <f>Power!AL11+'Ground Transportation'!AL11+Industry!AM11+Residential!AM11+Aviation!AQ11</f>
        <v>1.0416473642206501</v>
      </c>
      <c r="AM11" s="76">
        <f>Power!AM11+'Ground Transportation'!AM11+Industry!AN11+Residential!AN11+Aviation!AR11</f>
        <v>2.3754168893030791</v>
      </c>
      <c r="AN11" s="76">
        <f>Power!AN11+'Ground Transportation'!AN11+Industry!AO11+Residential!AO11+Aviation!AS11</f>
        <v>1.2411184025235313</v>
      </c>
      <c r="AO11" s="106">
        <f>Power!AO11+'Ground Transportation'!AO11+Industry!AP11+Residential!AP11+Aviation!AT11</f>
        <v>0.78489303014618017</v>
      </c>
      <c r="AQ11" s="74">
        <v>43839</v>
      </c>
      <c r="AR11" s="78">
        <f>Power!AR11+'Ground Transportation'!AR11+Industry!AS11+Residential!AS11+Aviation!AW11</f>
        <v>1.0926072170511518</v>
      </c>
      <c r="AS11" s="78">
        <f>Power!AS11+'Ground Transportation'!AS11+Industry!AT11+Residential!AT11+Aviation!AX11</f>
        <v>0.85222269253187699</v>
      </c>
      <c r="AT11" s="78">
        <f>Power!AT11+'Ground Transportation'!AT11+Industry!AU11+Residential!AU11+Aviation!AY11</f>
        <v>2.0377778428182554</v>
      </c>
      <c r="AU11" s="78">
        <f>Power!AU11+'Ground Transportation'!AU11+Industry!AV11+Residential!AV11+Aviation!AZ11</f>
        <v>1.1995529640267604</v>
      </c>
      <c r="AV11" s="79">
        <f>Power!AV11+'Ground Transportation'!AV11+Industry!AW11+Residential!AW11+Aviation!BA11</f>
        <v>0.76755152925307879</v>
      </c>
      <c r="AX11" s="167" t="s">
        <v>541</v>
      </c>
      <c r="AY11" s="67">
        <v>24.33843566028354</v>
      </c>
      <c r="AZ11" s="67">
        <v>58.766262729059918</v>
      </c>
      <c r="BA11" s="67">
        <v>76.369137539082402</v>
      </c>
      <c r="BB11" s="67">
        <v>34.684354336832868</v>
      </c>
      <c r="BC11" s="67">
        <v>53.409804380583573</v>
      </c>
    </row>
    <row r="12" spans="2:55" x14ac:dyDescent="0.2">
      <c r="B12" s="74">
        <v>43475</v>
      </c>
      <c r="C12" s="76">
        <f>Power!C12+'Ground Transportation'!C12+Industry!C12+Residential!C12+Aviation!C12</f>
        <v>32.177154012571123</v>
      </c>
      <c r="D12" s="76">
        <f>Power!D12+'Ground Transportation'!D12+Industry!D12+Residential!D12+Aviation!D12</f>
        <v>8.4656787985764215</v>
      </c>
      <c r="E12" s="76">
        <f>Power!E12+'Ground Transportation'!E12+Industry!E12+Residential!E12+Aviation!E12</f>
        <v>15.763953275845759</v>
      </c>
      <c r="F12" s="76">
        <f>Power!F12+'Ground Transportation'!F12+Industry!F12+Residential!F12+Aviation!F12</f>
        <v>12.357407466186357</v>
      </c>
      <c r="G12" s="76">
        <f>Power!G12+'Ground Transportation'!G12+Industry!G12+Residential!G12+Aviation!G12</f>
        <v>4.8160058457289843</v>
      </c>
      <c r="H12" s="76">
        <f>Power!H12+'Ground Transportation'!H12+Industry!H12+Residential!H12+Aviation!H12</f>
        <v>4.0719722734518546</v>
      </c>
      <c r="I12" s="76">
        <f>Power!I12+'Ground Transportation'!I12+Industry!I12+Residential!I12+Aviation!I12</f>
        <v>1.0935528464776541</v>
      </c>
      <c r="J12" s="76">
        <f>Power!J12+'Ground Transportation'!J12+Industry!J12+Residential!J12+Aviation!J12</f>
        <v>32.202296298103306</v>
      </c>
      <c r="K12" s="81">
        <f>SUM(C12:J12)+Aviation!L12+'International Shipping'!C12</f>
        <v>114.00961481424623</v>
      </c>
      <c r="M12" s="74">
        <v>43840</v>
      </c>
      <c r="N12" s="78">
        <f>Power!N12+'Ground Transportation'!N12+Industry!N12+Residential!N12+Aviation!O12</f>
        <v>32.053217337126412</v>
      </c>
      <c r="O12" s="78">
        <f>Power!O12+'Ground Transportation'!O12+Industry!O12+Residential!O12+Aviation!P12</f>
        <v>8.9990762002143345</v>
      </c>
      <c r="P12" s="78">
        <f>Power!P12+'Ground Transportation'!P12+Industry!P12+Residential!P12+Aviation!Q12</f>
        <v>14.356291106943257</v>
      </c>
      <c r="Q12" s="78">
        <f>Power!Q12+'Ground Transportation'!Q12+Industry!Q12+Residential!Q12+Aviation!R12</f>
        <v>10.221699469016212</v>
      </c>
      <c r="R12" s="78">
        <f>Power!R12+'Ground Transportation'!R12+Industry!R12+Residential!R12+Aviation!S12</f>
        <v>4.6878123798199249</v>
      </c>
      <c r="S12" s="78">
        <f>Power!S12+'Ground Transportation'!S12+Industry!S12+Residential!S12+Aviation!T12</f>
        <v>3.5750962300209239</v>
      </c>
      <c r="T12" s="78">
        <f>Power!T12+'Ground Transportation'!T12+Industry!T12+Residential!T12+Aviation!U12</f>
        <v>1.333040320643617</v>
      </c>
      <c r="U12" s="78">
        <f>Power!U12+'Ground Transportation'!U12+Industry!U12+Residential!U12+Aviation!V12</f>
        <v>31.650700573322695</v>
      </c>
      <c r="V12" s="83">
        <f>SUM(N12:U12)+Aviation!X12+'International Shipping'!F12</f>
        <v>109.67161394850598</v>
      </c>
      <c r="W12" s="67"/>
      <c r="X12" s="93" t="s">
        <v>542</v>
      </c>
      <c r="Y12" s="67">
        <v>859.72794907366585</v>
      </c>
      <c r="Z12" s="67">
        <v>192.17717532120869</v>
      </c>
      <c r="AA12" s="67">
        <v>424.63495745300901</v>
      </c>
      <c r="AB12" s="67">
        <v>229.12161457785555</v>
      </c>
      <c r="AC12" s="67">
        <v>117.59812269852398</v>
      </c>
      <c r="AD12" s="67">
        <v>90.275275762732662</v>
      </c>
      <c r="AE12" s="67">
        <v>39.18337452772095</v>
      </c>
      <c r="AF12" s="67">
        <v>783.85480086655321</v>
      </c>
      <c r="AG12" s="67">
        <v>2833.6254294744822</v>
      </c>
      <c r="AJ12" s="74">
        <v>43475</v>
      </c>
      <c r="AK12" s="76">
        <f>Power!AK12+'Ground Transportation'!AK12+Industry!AL12+Residential!AL12+Aviation!AP12</f>
        <v>1.3793279495033177</v>
      </c>
      <c r="AL12" s="76">
        <f>Power!AL12+'Ground Transportation'!AL12+Industry!AM12+Residential!AM12+Aviation!AQ12</f>
        <v>1.1106746797536267</v>
      </c>
      <c r="AM12" s="76">
        <f>Power!AM12+'Ground Transportation'!AM12+Industry!AN12+Residential!AN12+Aviation!AR12</f>
        <v>2.9287245866535705</v>
      </c>
      <c r="AN12" s="76">
        <f>Power!AN12+'Ground Transportation'!AN12+Industry!AO12+Residential!AO12+Aviation!AS12</f>
        <v>1.2392227130894868</v>
      </c>
      <c r="AO12" s="106">
        <f>Power!AO12+'Ground Transportation'!AO12+Industry!AP12+Residential!AP12+Aviation!AT12</f>
        <v>0.83434265222980364</v>
      </c>
      <c r="AQ12" s="74">
        <v>43840</v>
      </c>
      <c r="AR12" s="78">
        <f>Power!AR12+'Ground Transportation'!AR12+Industry!AS12+Residential!AS12+Aviation!AW12</f>
        <v>1.0831796224134798</v>
      </c>
      <c r="AS12" s="78">
        <f>Power!AS12+'Ground Transportation'!AS12+Industry!AT12+Residential!AT12+Aviation!AX12</f>
        <v>0.96414846882452832</v>
      </c>
      <c r="AT12" s="78">
        <f>Power!AT12+'Ground Transportation'!AT12+Industry!AU12+Residential!AU12+Aviation!AY12</f>
        <v>2.0897348534607891</v>
      </c>
      <c r="AU12" s="78">
        <f>Power!AU12+'Ground Transportation'!AU12+Industry!AV12+Residential!AV12+Aviation!AZ12</f>
        <v>1.1905752328143391</v>
      </c>
      <c r="AV12" s="79">
        <f>Power!AV12+'Ground Transportation'!AV12+Industry!AW12+Residential!AW12+Aviation!BA12</f>
        <v>0.77947887173033958</v>
      </c>
      <c r="AX12" s="167" t="s">
        <v>542</v>
      </c>
      <c r="AY12" s="67">
        <v>27.744572128646297</v>
      </c>
      <c r="AZ12" s="67">
        <v>68.726159363601781</v>
      </c>
      <c r="BA12" s="67">
        <v>79.418429033788584</v>
      </c>
      <c r="BB12" s="67">
        <v>34.533544327035138</v>
      </c>
      <c r="BC12" s="67">
        <v>58.13110264285222</v>
      </c>
    </row>
    <row r="13" spans="2:55" x14ac:dyDescent="0.2">
      <c r="B13" s="74">
        <v>43476</v>
      </c>
      <c r="C13" s="76">
        <f>Power!C13+'Ground Transportation'!C13+Industry!C13+Residential!C13+Aviation!C13</f>
        <v>32.225892382524073</v>
      </c>
      <c r="D13" s="76">
        <f>Power!D13+'Ground Transportation'!D13+Industry!D13+Residential!D13+Aviation!D13</f>
        <v>8.2445525130390855</v>
      </c>
      <c r="E13" s="76">
        <f>Power!E13+'Ground Transportation'!E13+Industry!E13+Residential!E13+Aviation!E13</f>
        <v>15.528950445724483</v>
      </c>
      <c r="F13" s="76">
        <f>Power!F13+'Ground Transportation'!F13+Industry!F13+Residential!F13+Aviation!F13</f>
        <v>11.789193384211732</v>
      </c>
      <c r="G13" s="76">
        <f>Power!G13+'Ground Transportation'!G13+Industry!G13+Residential!G13+Aviation!G13</f>
        <v>4.7621160677895027</v>
      </c>
      <c r="H13" s="76">
        <f>Power!H13+'Ground Transportation'!H13+Industry!H13+Residential!H13+Aviation!H13</f>
        <v>3.8993669292528552</v>
      </c>
      <c r="I13" s="76">
        <f>Power!I13+'Ground Transportation'!I13+Industry!I13+Residential!I13+Aviation!I13</f>
        <v>1.107157170549562</v>
      </c>
      <c r="J13" s="76">
        <f>Power!J13+'Ground Transportation'!J13+Industry!J13+Residential!J13+Aviation!J13</f>
        <v>31.667166758208289</v>
      </c>
      <c r="K13" s="81">
        <f>SUM(C13:J13)+Aviation!L13+'International Shipping'!C13</f>
        <v>112.20783678349017</v>
      </c>
      <c r="M13" s="74">
        <v>43841</v>
      </c>
      <c r="N13" s="78">
        <f>Power!N13+'Ground Transportation'!N13+Industry!N13+Residential!N13+Aviation!O13</f>
        <v>31.778745510963635</v>
      </c>
      <c r="O13" s="78">
        <f>Power!O13+'Ground Transportation'!O13+Industry!O13+Residential!O13+Aviation!P13</f>
        <v>8.8214458452916009</v>
      </c>
      <c r="P13" s="78">
        <f>Power!P13+'Ground Transportation'!P13+Industry!P13+Residential!P13+Aviation!Q13</f>
        <v>13.078727422552413</v>
      </c>
      <c r="Q13" s="78">
        <f>Power!Q13+'Ground Transportation'!Q13+Industry!Q13+Residential!Q13+Aviation!R13</f>
        <v>8.8235659426684965</v>
      </c>
      <c r="R13" s="78">
        <f>Power!R13+'Ground Transportation'!R13+Industry!R13+Residential!R13+Aviation!S13</f>
        <v>4.6164069052812673</v>
      </c>
      <c r="S13" s="78">
        <f>Power!S13+'Ground Transportation'!S13+Industry!S13+Residential!S13+Aviation!T13</f>
        <v>3.38744833369543</v>
      </c>
      <c r="T13" s="78">
        <f>Power!T13+'Ground Transportation'!T13+Industry!T13+Residential!T13+Aviation!U13</f>
        <v>1.1633596195306963</v>
      </c>
      <c r="U13" s="78">
        <f>Power!U13+'Ground Transportation'!U13+Industry!U13+Residential!U13+Aviation!V13</f>
        <v>31.278168265487228</v>
      </c>
      <c r="V13" s="83">
        <f>SUM(N13:U13)+Aviation!X13+'International Shipping'!F13</f>
        <v>105.7765789963113</v>
      </c>
      <c r="W13" s="67"/>
      <c r="X13" s="93" t="s">
        <v>543</v>
      </c>
      <c r="Y13" s="67">
        <v>859.36262511095561</v>
      </c>
      <c r="Z13" s="67">
        <v>193.37860333299827</v>
      </c>
      <c r="AA13" s="67">
        <v>412.92203192554166</v>
      </c>
      <c r="AB13" s="67">
        <v>261.74268845549938</v>
      </c>
      <c r="AC13" s="67">
        <v>130.91123660770299</v>
      </c>
      <c r="AD13" s="67">
        <v>86.627630814245876</v>
      </c>
      <c r="AE13" s="67">
        <v>41.271842024214678</v>
      </c>
      <c r="AF13" s="67">
        <v>795.06188365090418</v>
      </c>
      <c r="AG13" s="67">
        <v>2878.9499095667938</v>
      </c>
      <c r="AJ13" s="74">
        <v>43476</v>
      </c>
      <c r="AK13" s="76">
        <f>Power!AK13+'Ground Transportation'!AK13+Industry!AL13+Residential!AL13+Aviation!AP13</f>
        <v>1.1827497902966448</v>
      </c>
      <c r="AL13" s="76">
        <f>Power!AL13+'Ground Transportation'!AL13+Industry!AM13+Residential!AM13+Aviation!AQ13</f>
        <v>1.103044550014787</v>
      </c>
      <c r="AM13" s="76">
        <f>Power!AM13+'Ground Transportation'!AM13+Industry!AN13+Residential!AN13+Aviation!AR13</f>
        <v>2.6643588756688144</v>
      </c>
      <c r="AN13" s="76">
        <f>Power!AN13+'Ground Transportation'!AN13+Industry!AO13+Residential!AO13+Aviation!AS13</f>
        <v>1.3770623828653885</v>
      </c>
      <c r="AO13" s="106">
        <f>Power!AO13+'Ground Transportation'!AO13+Industry!AP13+Residential!AP13+Aviation!AT13</f>
        <v>0.90223345522214171</v>
      </c>
      <c r="AQ13" s="74">
        <v>43841</v>
      </c>
      <c r="AR13" s="78">
        <f>Power!AR13+'Ground Transportation'!AR13+Industry!AS13+Residential!AS13+Aviation!AW13</f>
        <v>0.73362342418195003</v>
      </c>
      <c r="AS13" s="78">
        <f>Power!AS13+'Ground Transportation'!AS13+Industry!AT13+Residential!AT13+Aviation!AX13</f>
        <v>0.90825322881512038</v>
      </c>
      <c r="AT13" s="78">
        <f>Power!AT13+'Ground Transportation'!AT13+Industry!AU13+Residential!AU13+Aviation!AY13</f>
        <v>1.9977978337851721</v>
      </c>
      <c r="AU13" s="78">
        <f>Power!AU13+'Ground Transportation'!AU13+Industry!AV13+Residential!AV13+Aviation!AZ13</f>
        <v>1.0116235107655247</v>
      </c>
      <c r="AV13" s="79">
        <f>Power!AV13+'Ground Transportation'!AV13+Industry!AW13+Residential!AW13+Aviation!BA13</f>
        <v>0.70558897154340572</v>
      </c>
      <c r="AX13" s="167" t="s">
        <v>543</v>
      </c>
      <c r="AY13" s="67">
        <v>34.377142835491426</v>
      </c>
      <c r="AZ13" s="67">
        <v>83.146948359980996</v>
      </c>
      <c r="BA13" s="67">
        <v>90.79113393410158</v>
      </c>
      <c r="BB13" s="67">
        <v>36.028186040697491</v>
      </c>
      <c r="BC13" s="67">
        <v>67.737653591520868</v>
      </c>
    </row>
    <row r="14" spans="2:55" x14ac:dyDescent="0.2">
      <c r="B14" s="74">
        <v>43477</v>
      </c>
      <c r="C14" s="76">
        <f>Power!C14+'Ground Transportation'!C14+Industry!C14+Residential!C14+Aviation!C14</f>
        <v>31.478197769435553</v>
      </c>
      <c r="D14" s="76">
        <f>Power!D14+'Ground Transportation'!D14+Industry!D14+Residential!D14+Aviation!D14</f>
        <v>8.193136021642232</v>
      </c>
      <c r="E14" s="76">
        <f>Power!E14+'Ground Transportation'!E14+Industry!E14+Residential!E14+Aviation!E14</f>
        <v>14.630535846492915</v>
      </c>
      <c r="F14" s="76">
        <f>Power!F14+'Ground Transportation'!F14+Industry!F14+Residential!F14+Aviation!F14</f>
        <v>8.9130565522058891</v>
      </c>
      <c r="G14" s="76">
        <f>Power!G14+'Ground Transportation'!G14+Industry!G14+Residential!G14+Aviation!G14</f>
        <v>4.7664645641263705</v>
      </c>
      <c r="H14" s="76">
        <f>Power!H14+'Ground Transportation'!H14+Industry!H14+Residential!H14+Aviation!H14</f>
        <v>3.7514236679016277</v>
      </c>
      <c r="I14" s="76">
        <f>Power!I14+'Ground Transportation'!I14+Industry!I14+Residential!I14+Aviation!I14</f>
        <v>1.054852252001494</v>
      </c>
      <c r="J14" s="76">
        <f>Power!J14+'Ground Transportation'!J14+Industry!J14+Residential!J14+Aviation!J14</f>
        <v>29.579313070293853</v>
      </c>
      <c r="K14" s="81">
        <f>SUM(C14:J14)+Aviation!L14+'International Shipping'!C14</f>
        <v>105.4485121905492</v>
      </c>
      <c r="M14" s="74">
        <v>43842</v>
      </c>
      <c r="N14" s="78">
        <f>Power!N14+'Ground Transportation'!N14+Industry!N14+Residential!N14+Aviation!O14</f>
        <v>30.71238725311602</v>
      </c>
      <c r="O14" s="78">
        <f>Power!O14+'Ground Transportation'!O14+Industry!O14+Residential!O14+Aviation!P14</f>
        <v>8.466368895488003</v>
      </c>
      <c r="P14" s="78">
        <f>Power!P14+'Ground Transportation'!P14+Industry!P14+Residential!P14+Aviation!Q14</f>
        <v>12.323493869898659</v>
      </c>
      <c r="Q14" s="78">
        <f>Power!Q14+'Ground Transportation'!Q14+Industry!Q14+Residential!Q14+Aviation!R14</f>
        <v>7.6663052924687349</v>
      </c>
      <c r="R14" s="78">
        <f>Power!R14+'Ground Transportation'!R14+Industry!R14+Residential!R14+Aviation!S14</f>
        <v>4.5040046056662257</v>
      </c>
      <c r="S14" s="78">
        <f>Power!S14+'Ground Transportation'!S14+Industry!S14+Residential!S14+Aviation!T14</f>
        <v>3.3064277535657589</v>
      </c>
      <c r="T14" s="78">
        <f>Power!T14+'Ground Transportation'!T14+Industry!T14+Residential!T14+Aviation!U14</f>
        <v>1.0370621059000877</v>
      </c>
      <c r="U14" s="78">
        <f>Power!U14+'Ground Transportation'!U14+Industry!U14+Residential!U14+Aviation!V14</f>
        <v>30.075803350621406</v>
      </c>
      <c r="V14" s="83">
        <f>SUM(N14:U14)+Aviation!X14+'International Shipping'!F14</f>
        <v>100.92540634125567</v>
      </c>
      <c r="W14" s="67"/>
      <c r="X14" s="93" t="s">
        <v>544</v>
      </c>
      <c r="Y14" s="67">
        <v>929.97516744272923</v>
      </c>
      <c r="Z14" s="67">
        <v>198.34348449463957</v>
      </c>
      <c r="AA14" s="67">
        <v>444.47092430366445</v>
      </c>
      <c r="AB14" s="67">
        <v>301.036620615782</v>
      </c>
      <c r="AC14" s="67">
        <v>142.96887483055508</v>
      </c>
      <c r="AD14" s="67">
        <v>93.006505747564276</v>
      </c>
      <c r="AE14" s="67">
        <v>40.35147056800826</v>
      </c>
      <c r="AF14" s="67">
        <v>875.90424820470196</v>
      </c>
      <c r="AG14" s="67">
        <v>3116.9324879500286</v>
      </c>
      <c r="AJ14" s="74">
        <v>43477</v>
      </c>
      <c r="AK14" s="76">
        <f>Power!AK14+'Ground Transportation'!AK14+Industry!AL14+Residential!AL14+Aviation!AP14</f>
        <v>0.79398742134265299</v>
      </c>
      <c r="AL14" s="76">
        <f>Power!AL14+'Ground Transportation'!AL14+Industry!AM14+Residential!AM14+Aviation!AQ14</f>
        <v>0.92776893301505947</v>
      </c>
      <c r="AM14" s="76">
        <f>Power!AM14+'Ground Transportation'!AM14+Industry!AN14+Residential!AN14+Aviation!AR14</f>
        <v>1.8958555442021034</v>
      </c>
      <c r="AN14" s="76">
        <f>Power!AN14+'Ground Transportation'!AN14+Industry!AO14+Residential!AO14+Aviation!AS14</f>
        <v>1.0705920103346325</v>
      </c>
      <c r="AO14" s="106">
        <f>Power!AO14+'Ground Transportation'!AO14+Industry!AP14+Residential!AP14+Aviation!AT14</f>
        <v>0.64438225340327426</v>
      </c>
      <c r="AQ14" s="74">
        <v>43842</v>
      </c>
      <c r="AR14" s="78">
        <f>Power!AR14+'Ground Transportation'!AR14+Industry!AS14+Residential!AS14+Aviation!AW14</f>
        <v>0.78378684786584096</v>
      </c>
      <c r="AS14" s="78">
        <f>Power!AS14+'Ground Transportation'!AS14+Industry!AT14+Residential!AT14+Aviation!AX14</f>
        <v>0.74123034348222516</v>
      </c>
      <c r="AT14" s="78">
        <f>Power!AT14+'Ground Transportation'!AT14+Industry!AU14+Residential!AU14+Aviation!AY14</f>
        <v>1.5838545949067651</v>
      </c>
      <c r="AU14" s="78">
        <f>Power!AU14+'Ground Transportation'!AU14+Industry!AV14+Residential!AV14+Aviation!AZ14</f>
        <v>0.91327872323043224</v>
      </c>
      <c r="AV14" s="79">
        <f>Power!AV14+'Ground Transportation'!AV14+Industry!AW14+Residential!AW14+Aviation!BA14</f>
        <v>0.63283399443661537</v>
      </c>
      <c r="AX14" s="167" t="s">
        <v>544</v>
      </c>
      <c r="AY14" s="67">
        <v>32.586997934743557</v>
      </c>
      <c r="AZ14" s="67">
        <v>28.997758503459636</v>
      </c>
      <c r="BA14" s="67">
        <v>69.766934333612269</v>
      </c>
      <c r="BB14" s="67">
        <v>28.278343865682043</v>
      </c>
      <c r="BC14" s="67">
        <v>21.917622367127098</v>
      </c>
    </row>
    <row r="15" spans="2:55" x14ac:dyDescent="0.2">
      <c r="B15" s="74">
        <v>43478</v>
      </c>
      <c r="C15" s="76">
        <f>Power!C15+'Ground Transportation'!C15+Industry!C15+Residential!C15+Aviation!C15</f>
        <v>30.613679490460207</v>
      </c>
      <c r="D15" s="76">
        <f>Power!D15+'Ground Transportation'!D15+Industry!D15+Residential!D15+Aviation!D15</f>
        <v>8.0156302668975705</v>
      </c>
      <c r="E15" s="76">
        <f>Power!E15+'Ground Transportation'!E15+Industry!E15+Residential!E15+Aviation!E15</f>
        <v>13.44280352823219</v>
      </c>
      <c r="F15" s="76">
        <f>Power!F15+'Ground Transportation'!F15+Industry!F15+Residential!F15+Aviation!F15</f>
        <v>6.9061496047465969</v>
      </c>
      <c r="G15" s="76">
        <f>Power!G15+'Ground Transportation'!G15+Industry!G15+Residential!G15+Aviation!G15</f>
        <v>4.5590629586144198</v>
      </c>
      <c r="H15" s="76">
        <f>Power!H15+'Ground Transportation'!H15+Industry!H15+Residential!H15+Aviation!H15</f>
        <v>3.4082196728381411</v>
      </c>
      <c r="I15" s="76">
        <f>Power!I15+'Ground Transportation'!I15+Industry!I15+Residential!I15+Aviation!I15</f>
        <v>0.84187237562570272</v>
      </c>
      <c r="J15" s="76">
        <f>Power!J15+'Ground Transportation'!J15+Industry!J15+Residential!J15+Aviation!J15</f>
        <v>27.434814750991176</v>
      </c>
      <c r="K15" s="81">
        <f>SUM(C15:J15)+Aviation!L15+'International Shipping'!C15</f>
        <v>98.32126820818894</v>
      </c>
      <c r="M15" s="74">
        <v>43843</v>
      </c>
      <c r="N15" s="78">
        <f>Power!N15+'Ground Transportation'!N15+Industry!N15+Residential!N15+Aviation!O15</f>
        <v>31.595485089524253</v>
      </c>
      <c r="O15" s="78">
        <f>Power!O15+'Ground Transportation'!O15+Industry!O15+Residential!O15+Aviation!P15</f>
        <v>8.3061689428732191</v>
      </c>
      <c r="P15" s="78">
        <f>Power!P15+'Ground Transportation'!P15+Industry!P15+Residential!P15+Aviation!Q15</f>
        <v>14.293383793452815</v>
      </c>
      <c r="Q15" s="78">
        <f>Power!Q15+'Ground Transportation'!Q15+Industry!Q15+Residential!Q15+Aviation!R15</f>
        <v>10.405497240739837</v>
      </c>
      <c r="R15" s="78">
        <f>Power!R15+'Ground Transportation'!R15+Industry!R15+Residential!R15+Aviation!S15</f>
        <v>4.6864207992662195</v>
      </c>
      <c r="S15" s="78">
        <f>Power!S15+'Ground Transportation'!S15+Industry!S15+Residential!S15+Aviation!T15</f>
        <v>3.3732700001462823</v>
      </c>
      <c r="T15" s="78">
        <f>Power!T15+'Ground Transportation'!T15+Industry!T15+Residential!T15+Aviation!U15</f>
        <v>1.2205975295317499</v>
      </c>
      <c r="U15" s="78">
        <f>Power!U15+'Ground Transportation'!U15+Industry!U15+Residential!U15+Aviation!V15</f>
        <v>30.515659938860079</v>
      </c>
      <c r="V15" s="83">
        <f>SUM(N15:U15)+Aviation!X15+'International Shipping'!F15</f>
        <v>107.14715883094419</v>
      </c>
      <c r="W15" s="67"/>
      <c r="X15" s="93" t="s">
        <v>545</v>
      </c>
      <c r="Y15" s="67">
        <v>1023.1198688969322</v>
      </c>
      <c r="Z15" s="67">
        <v>248.36455063076033</v>
      </c>
      <c r="AA15" s="67">
        <v>458.58483858596497</v>
      </c>
      <c r="AB15" s="67">
        <v>291.18956363259957</v>
      </c>
      <c r="AC15" s="67">
        <v>153.78392972799986</v>
      </c>
      <c r="AD15" s="67">
        <v>108.02605990746635</v>
      </c>
      <c r="AE15" s="67">
        <v>37.644584218202226</v>
      </c>
      <c r="AF15" s="67">
        <v>939.00240037077856</v>
      </c>
      <c r="AG15" s="67">
        <v>3354.4833412843668</v>
      </c>
      <c r="AJ15" s="74">
        <v>43478</v>
      </c>
      <c r="AK15" s="76">
        <f>Power!AK15+'Ground Transportation'!AK15+Industry!AL15+Residential!AL15+Aviation!AP15</f>
        <v>0.71621635643376136</v>
      </c>
      <c r="AL15" s="76">
        <f>Power!AL15+'Ground Transportation'!AL15+Industry!AM15+Residential!AM15+Aviation!AQ15</f>
        <v>0.64949670890500633</v>
      </c>
      <c r="AM15" s="76">
        <f>Power!AM15+'Ground Transportation'!AM15+Industry!AN15+Residential!AN15+Aviation!AR15</f>
        <v>1.3361177109267377</v>
      </c>
      <c r="AN15" s="76">
        <f>Power!AN15+'Ground Transportation'!AN15+Industry!AO15+Residential!AO15+Aviation!AS15</f>
        <v>0.91236982085161167</v>
      </c>
      <c r="AO15" s="106">
        <f>Power!AO15+'Ground Transportation'!AO15+Industry!AP15+Residential!AP15+Aviation!AT15</f>
        <v>0.56869458660290462</v>
      </c>
      <c r="AQ15" s="74">
        <v>43843</v>
      </c>
      <c r="AR15" s="78">
        <f>Power!AR15+'Ground Transportation'!AR15+Industry!AS15+Residential!AS15+Aviation!AW15</f>
        <v>0.9458148789912576</v>
      </c>
      <c r="AS15" s="78">
        <f>Power!AS15+'Ground Transportation'!AS15+Industry!AT15+Residential!AT15+Aviation!AX15</f>
        <v>0.99225294097004946</v>
      </c>
      <c r="AT15" s="78">
        <f>Power!AT15+'Ground Transportation'!AT15+Industry!AU15+Residential!AU15+Aviation!AY15</f>
        <v>2.2632232074105785</v>
      </c>
      <c r="AU15" s="78">
        <f>Power!AU15+'Ground Transportation'!AU15+Industry!AV15+Residential!AV15+Aviation!AZ15</f>
        <v>1.2133581641465789</v>
      </c>
      <c r="AV15" s="79">
        <f>Power!AV15+'Ground Transportation'!AV15+Industry!AW15+Residential!AW15+Aviation!BA15</f>
        <v>0.8506822818399945</v>
      </c>
      <c r="AX15" s="167" t="s">
        <v>545</v>
      </c>
      <c r="AY15" s="67">
        <v>31.147145098023213</v>
      </c>
      <c r="AZ15" s="67">
        <v>28.729897445442894</v>
      </c>
      <c r="BA15" s="67">
        <v>63.341411376986052</v>
      </c>
      <c r="BB15" s="67">
        <v>30.32539077796616</v>
      </c>
      <c r="BC15" s="67">
        <v>21.012997222270016</v>
      </c>
    </row>
    <row r="16" spans="2:55" x14ac:dyDescent="0.2">
      <c r="B16" s="74">
        <v>43479</v>
      </c>
      <c r="C16" s="76">
        <f>Power!C16+'Ground Transportation'!C16+Industry!C16+Residential!C16+Aviation!C16</f>
        <v>30.64215050394931</v>
      </c>
      <c r="D16" s="76">
        <f>Power!D16+'Ground Transportation'!D16+Industry!D16+Residential!D16+Aviation!D16</f>
        <v>8.0465230675366897</v>
      </c>
      <c r="E16" s="76">
        <f>Power!E16+'Ground Transportation'!E16+Industry!E16+Residential!E16+Aviation!E16</f>
        <v>15.571261682161635</v>
      </c>
      <c r="F16" s="76">
        <f>Power!F16+'Ground Transportation'!F16+Industry!F16+Residential!F16+Aviation!F16</f>
        <v>10.179350179390875</v>
      </c>
      <c r="G16" s="76">
        <f>Power!G16+'Ground Transportation'!G16+Industry!G16+Residential!G16+Aviation!G16</f>
        <v>4.7721174574794389</v>
      </c>
      <c r="H16" s="76">
        <f>Power!H16+'Ground Transportation'!H16+Industry!H16+Residential!H16+Aviation!H16</f>
        <v>3.5779682199872944</v>
      </c>
      <c r="I16" s="76">
        <f>Power!I16+'Ground Transportation'!I16+Industry!I16+Residential!I16+Aviation!I16</f>
        <v>1.1706682599054694</v>
      </c>
      <c r="J16" s="76">
        <f>Power!J16+'Ground Transportation'!J16+Industry!J16+Residential!J16+Aviation!J16</f>
        <v>29.920390558324705</v>
      </c>
      <c r="K16" s="81">
        <f>SUM(C16:J16)+Aviation!L16+'International Shipping'!C16</f>
        <v>106.89290103198184</v>
      </c>
      <c r="M16" s="74">
        <v>43844</v>
      </c>
      <c r="N16" s="78">
        <f>Power!N16+'Ground Transportation'!N16+Industry!N16+Residential!N16+Aviation!O16</f>
        <v>31.253598547675832</v>
      </c>
      <c r="O16" s="78">
        <f>Power!O16+'Ground Transportation'!O16+Industry!O16+Residential!O16+Aviation!P16</f>
        <v>8.4136710790869884</v>
      </c>
      <c r="P16" s="78">
        <f>Power!P16+'Ground Transportation'!P16+Industry!P16+Residential!P16+Aviation!Q16</f>
        <v>14.656531153690254</v>
      </c>
      <c r="Q16" s="78">
        <f>Power!Q16+'Ground Transportation'!Q16+Industry!Q16+Residential!Q16+Aviation!R16</f>
        <v>9.3224504372207448</v>
      </c>
      <c r="R16" s="78">
        <f>Power!R16+'Ground Transportation'!R16+Industry!R16+Residential!R16+Aviation!S16</f>
        <v>4.6531036694503403</v>
      </c>
      <c r="S16" s="78">
        <f>Power!S16+'Ground Transportation'!S16+Industry!S16+Residential!S16+Aviation!T16</f>
        <v>3.733054019900313</v>
      </c>
      <c r="T16" s="78">
        <f>Power!T16+'Ground Transportation'!T16+Industry!T16+Residential!T16+Aviation!U16</f>
        <v>1.2335730131444149</v>
      </c>
      <c r="U16" s="78">
        <f>Power!U16+'Ground Transportation'!U16+Industry!U16+Residential!U16+Aviation!V16</f>
        <v>31.696782197757354</v>
      </c>
      <c r="V16" s="83">
        <f>SUM(N16:U16)+Aviation!X16+'International Shipping'!F16</f>
        <v>107.62146626870771</v>
      </c>
      <c r="W16" s="67"/>
      <c r="AJ16" s="74">
        <v>43479</v>
      </c>
      <c r="AK16" s="76">
        <f>Power!AK16+'Ground Transportation'!AK16+Industry!AL16+Residential!AL16+Aviation!AP16</f>
        <v>1.1824364034713342</v>
      </c>
      <c r="AL16" s="76">
        <f>Power!AL16+'Ground Transportation'!AL16+Industry!AM16+Residential!AM16+Aviation!AQ16</f>
        <v>0.98726812257690066</v>
      </c>
      <c r="AM16" s="76">
        <f>Power!AM16+'Ground Transportation'!AM16+Industry!AN16+Residential!AN16+Aviation!AR16</f>
        <v>2.040390583726035</v>
      </c>
      <c r="AN16" s="76">
        <f>Power!AN16+'Ground Transportation'!AN16+Industry!AO16+Residential!AO16+Aviation!AS16</f>
        <v>1.1563334026895493</v>
      </c>
      <c r="AO16" s="106">
        <f>Power!AO16+'Ground Transportation'!AO16+Industry!AP16+Residential!AP16+Aviation!AT16</f>
        <v>0.89742901593609714</v>
      </c>
      <c r="AQ16" s="74">
        <v>43844</v>
      </c>
      <c r="AR16" s="78">
        <f>Power!AR16+'Ground Transportation'!AR16+Industry!AS16+Residential!AS16+Aviation!AW16</f>
        <v>0.92378748322742332</v>
      </c>
      <c r="AS16" s="78">
        <f>Power!AS16+'Ground Transportation'!AS16+Industry!AT16+Residential!AT16+Aviation!AX16</f>
        <v>0.83731165910163652</v>
      </c>
      <c r="AT16" s="78">
        <f>Power!AT16+'Ground Transportation'!AT16+Industry!AU16+Residential!AU16+Aviation!AY16</f>
        <v>1.7411103426132128</v>
      </c>
      <c r="AU16" s="78">
        <f>Power!AU16+'Ground Transportation'!AU16+Industry!AV16+Residential!AV16+Aviation!AZ16</f>
        <v>1.2834493453893672</v>
      </c>
      <c r="AV16" s="79">
        <f>Power!AV16+'Ground Transportation'!AV16+Industry!AW16+Residential!AW16+Aviation!BA16</f>
        <v>0.70282452918835359</v>
      </c>
    </row>
    <row r="17" spans="2:55" x14ac:dyDescent="0.2">
      <c r="B17" s="74">
        <v>43480</v>
      </c>
      <c r="C17" s="76">
        <f>Power!C17+'Ground Transportation'!C17+Industry!C17+Residential!C17+Aviation!C17</f>
        <v>30.847579429001332</v>
      </c>
      <c r="D17" s="76">
        <f>Power!D17+'Ground Transportation'!D17+Industry!D17+Residential!D17+Aviation!D17</f>
        <v>8.3338176711530174</v>
      </c>
      <c r="E17" s="76">
        <f>Power!E17+'Ground Transportation'!E17+Industry!E17+Residential!E17+Aviation!E17</f>
        <v>16.259650830059503</v>
      </c>
      <c r="F17" s="76">
        <f>Power!F17+'Ground Transportation'!F17+Industry!F17+Residential!F17+Aviation!F17</f>
        <v>10.13242668752247</v>
      </c>
      <c r="G17" s="76">
        <f>Power!G17+'Ground Transportation'!G17+Industry!G17+Residential!G17+Aviation!G17</f>
        <v>4.7514256702509243</v>
      </c>
      <c r="H17" s="76">
        <f>Power!H17+'Ground Transportation'!H17+Industry!H17+Residential!H17+Aviation!H17</f>
        <v>3.9147063622010583</v>
      </c>
      <c r="I17" s="76">
        <f>Power!I17+'Ground Transportation'!I17+Industry!I17+Residential!I17+Aviation!I17</f>
        <v>1.1878394709242941</v>
      </c>
      <c r="J17" s="76">
        <f>Power!J17+'Ground Transportation'!J17+Industry!J17+Residential!J17+Aviation!J17</f>
        <v>30.333457213353899</v>
      </c>
      <c r="K17" s="81">
        <f>SUM(C17:J17)+Aviation!L17+'International Shipping'!C17</f>
        <v>108.70526402949018</v>
      </c>
      <c r="M17" s="74">
        <v>43845</v>
      </c>
      <c r="N17" s="78">
        <f>Power!N17+'Ground Transportation'!N17+Industry!N17+Residential!N17+Aviation!O17</f>
        <v>31.833140673546591</v>
      </c>
      <c r="O17" s="78">
        <f>Power!O17+'Ground Transportation'!O17+Industry!O17+Residential!O17+Aviation!P17</f>
        <v>8.0528023469283774</v>
      </c>
      <c r="P17" s="78">
        <f>Power!P17+'Ground Transportation'!P17+Industry!P17+Residential!P17+Aviation!Q17</f>
        <v>14.071641493999792</v>
      </c>
      <c r="Q17" s="78">
        <f>Power!Q17+'Ground Transportation'!Q17+Industry!Q17+Residential!Q17+Aviation!R17</f>
        <v>9.262586995071473</v>
      </c>
      <c r="R17" s="78">
        <f>Power!R17+'Ground Transportation'!R17+Industry!R17+Residential!R17+Aviation!S17</f>
        <v>4.6481784194143376</v>
      </c>
      <c r="S17" s="78">
        <f>Power!S17+'Ground Transportation'!S17+Industry!S17+Residential!S17+Aviation!T17</f>
        <v>3.8406137279729111</v>
      </c>
      <c r="T17" s="78">
        <f>Power!T17+'Ground Transportation'!T17+Industry!T17+Residential!T17+Aviation!U17</f>
        <v>1.2188638510482774</v>
      </c>
      <c r="U17" s="78">
        <f>Power!U17+'Ground Transportation'!U17+Industry!U17+Residential!U17+Aviation!V17</f>
        <v>31.529976512590839</v>
      </c>
      <c r="V17" s="83">
        <f>SUM(N17:U17)+Aviation!X17+'International Shipping'!F17</f>
        <v>107.1344475847412</v>
      </c>
      <c r="W17" s="67"/>
      <c r="X17" s="91" t="s">
        <v>546</v>
      </c>
      <c r="Y17" t="s">
        <v>553</v>
      </c>
      <c r="Z17" t="s">
        <v>547</v>
      </c>
      <c r="AA17" t="s">
        <v>548</v>
      </c>
      <c r="AB17" t="s">
        <v>549</v>
      </c>
      <c r="AC17" t="s">
        <v>550</v>
      </c>
      <c r="AD17" t="s">
        <v>551</v>
      </c>
      <c r="AE17" t="s">
        <v>554</v>
      </c>
      <c r="AF17" t="s">
        <v>555</v>
      </c>
      <c r="AG17" t="s">
        <v>556</v>
      </c>
      <c r="AJ17" s="74">
        <v>43480</v>
      </c>
      <c r="AK17" s="76">
        <f>Power!AK17+'Ground Transportation'!AK17+Industry!AL17+Residential!AL17+Aviation!AP17</f>
        <v>0.99637913298268155</v>
      </c>
      <c r="AL17" s="76">
        <f>Power!AL17+'Ground Transportation'!AL17+Industry!AM17+Residential!AM17+Aviation!AQ17</f>
        <v>1.0375353256610496</v>
      </c>
      <c r="AM17" s="76">
        <f>Power!AM17+'Ground Transportation'!AM17+Industry!AN17+Residential!AN17+Aviation!AR17</f>
        <v>2.17244915868572</v>
      </c>
      <c r="AN17" s="76">
        <f>Power!AN17+'Ground Transportation'!AN17+Industry!AO17+Residential!AO17+Aviation!AS17</f>
        <v>1.1698430386314975</v>
      </c>
      <c r="AO17" s="106">
        <f>Power!AO17+'Ground Transportation'!AO17+Industry!AP17+Residential!AP17+Aviation!AT17</f>
        <v>0.95506839401825572</v>
      </c>
      <c r="AQ17" s="74">
        <v>43845</v>
      </c>
      <c r="AR17" s="78">
        <f>Power!AR17+'Ground Transportation'!AR17+Industry!AS17+Residential!AS17+Aviation!AW17</f>
        <v>0.89990175666862937</v>
      </c>
      <c r="AS17" s="78">
        <f>Power!AS17+'Ground Transportation'!AS17+Industry!AT17+Residential!AT17+Aviation!AX17</f>
        <v>0.90605148227307353</v>
      </c>
      <c r="AT17" s="78">
        <f>Power!AT17+'Ground Transportation'!AT17+Industry!AU17+Residential!AU17+Aviation!AY17</f>
        <v>1.7250952148600889</v>
      </c>
      <c r="AU17" s="78">
        <f>Power!AU17+'Ground Transportation'!AU17+Industry!AV17+Residential!AV17+Aviation!AZ17</f>
        <v>1.2365143886271432</v>
      </c>
      <c r="AV17" s="79">
        <f>Power!AV17+'Ground Transportation'!AV17+Industry!AW17+Residential!AW17+Aviation!BA17</f>
        <v>0.72969754788147179</v>
      </c>
      <c r="AX17" s="91" t="s">
        <v>546</v>
      </c>
      <c r="AY17" t="s">
        <v>585</v>
      </c>
      <c r="AZ17" t="s">
        <v>581</v>
      </c>
      <c r="BA17" t="s">
        <v>582</v>
      </c>
      <c r="BB17" t="s">
        <v>583</v>
      </c>
      <c r="BC17" t="s">
        <v>584</v>
      </c>
    </row>
    <row r="18" spans="2:55" x14ac:dyDescent="0.2">
      <c r="B18" s="74">
        <v>43481</v>
      </c>
      <c r="C18" s="76">
        <f>Power!C18+'Ground Transportation'!C18+Industry!C18+Residential!C18+Aviation!C18</f>
        <v>31.315945491673769</v>
      </c>
      <c r="D18" s="76">
        <f>Power!D18+'Ground Transportation'!D18+Industry!D18+Residential!D18+Aviation!D18</f>
        <v>8.245953971758226</v>
      </c>
      <c r="E18" s="76">
        <f>Power!E18+'Ground Transportation'!E18+Industry!E18+Residential!E18+Aviation!E18</f>
        <v>16.070920464864997</v>
      </c>
      <c r="F18" s="76">
        <f>Power!F18+'Ground Transportation'!F18+Industry!F18+Residential!F18+Aviation!F18</f>
        <v>10.493944772722172</v>
      </c>
      <c r="G18" s="76">
        <f>Power!G18+'Ground Transportation'!G18+Industry!G18+Residential!G18+Aviation!G18</f>
        <v>4.7883975531965941</v>
      </c>
      <c r="H18" s="76">
        <f>Power!H18+'Ground Transportation'!H18+Industry!H18+Residential!H18+Aviation!H18</f>
        <v>3.9060781096258181</v>
      </c>
      <c r="I18" s="76">
        <f>Power!I18+'Ground Transportation'!I18+Industry!I18+Residential!I18+Aviation!I18</f>
        <v>1.2519905590345857</v>
      </c>
      <c r="J18" s="76">
        <f>Power!J18+'Ground Transportation'!J18+Industry!J18+Residential!J18+Aviation!J18</f>
        <v>31.061912355013394</v>
      </c>
      <c r="K18" s="81">
        <f>SUM(C18:J18)+Aviation!L18+'International Shipping'!C18</f>
        <v>109.9502113072266</v>
      </c>
      <c r="M18" s="74">
        <v>43846</v>
      </c>
      <c r="N18" s="78">
        <f>Power!N18+'Ground Transportation'!N18+Industry!N18+Residential!N18+Aviation!O18</f>
        <v>31.674806257473325</v>
      </c>
      <c r="O18" s="78">
        <f>Power!O18+'Ground Transportation'!O18+Industry!O18+Residential!O18+Aviation!P18</f>
        <v>7.7225716554026693</v>
      </c>
      <c r="P18" s="78">
        <f>Power!P18+'Ground Transportation'!P18+Industry!P18+Residential!P18+Aviation!Q18</f>
        <v>15.130087301471217</v>
      </c>
      <c r="Q18" s="78">
        <f>Power!Q18+'Ground Transportation'!Q18+Industry!Q18+Residential!Q18+Aviation!R18</f>
        <v>10.016899579484065</v>
      </c>
      <c r="R18" s="78">
        <f>Power!R18+'Ground Transportation'!R18+Industry!R18+Residential!R18+Aviation!S18</f>
        <v>4.6302461123128893</v>
      </c>
      <c r="S18" s="78">
        <f>Power!S18+'Ground Transportation'!S18+Industry!S18+Residential!S18+Aviation!T18</f>
        <v>3.8761036858748019</v>
      </c>
      <c r="T18" s="78">
        <f>Power!T18+'Ground Transportation'!T18+Industry!T18+Residential!T18+Aviation!U18</f>
        <v>1.2308993026125858</v>
      </c>
      <c r="U18" s="78">
        <f>Power!U18+'Ground Transportation'!U18+Industry!U18+Residential!U18+Aviation!V18</f>
        <v>31.528235044122958</v>
      </c>
      <c r="V18" s="83">
        <f>SUM(N18:U18)+Aviation!X18+'International Shipping'!F18</f>
        <v>108.53479291620758</v>
      </c>
      <c r="W18" s="67"/>
      <c r="X18" s="92" t="s">
        <v>557</v>
      </c>
      <c r="Y18" s="67">
        <v>3985.0880573292675</v>
      </c>
      <c r="Z18" s="67">
        <v>946.20241727094844</v>
      </c>
      <c r="AA18" s="67">
        <v>1868.4207339600812</v>
      </c>
      <c r="AB18" s="67">
        <v>1191.6600189800347</v>
      </c>
      <c r="AC18" s="67">
        <v>631.44887478462374</v>
      </c>
      <c r="AD18" s="67">
        <v>455.72616990976849</v>
      </c>
      <c r="AE18" s="67">
        <v>159.65701152246197</v>
      </c>
      <c r="AF18" s="67">
        <v>3901.8724380143426</v>
      </c>
      <c r="AG18" s="67">
        <v>13490.196461099787</v>
      </c>
      <c r="AJ18" s="74">
        <v>43481</v>
      </c>
      <c r="AK18" s="76">
        <f>Power!AK18+'Ground Transportation'!AK18+Industry!AL18+Residential!AL18+Aviation!AP18</f>
        <v>1.1421499736961771</v>
      </c>
      <c r="AL18" s="76">
        <f>Power!AL18+'Ground Transportation'!AL18+Industry!AM18+Residential!AM18+Aviation!AQ18</f>
        <v>1.0504650686089494</v>
      </c>
      <c r="AM18" s="76">
        <f>Power!AM18+'Ground Transportation'!AM18+Industry!AN18+Residential!AN18+Aviation!AR18</f>
        <v>2.2093640212493053</v>
      </c>
      <c r="AN18" s="76">
        <f>Power!AN18+'Ground Transportation'!AN18+Industry!AO18+Residential!AO18+Aviation!AS18</f>
        <v>1.2188203089366587</v>
      </c>
      <c r="AO18" s="106">
        <f>Power!AO18+'Ground Transportation'!AO18+Industry!AP18+Residential!AP18+Aviation!AT18</f>
        <v>1.0100207843111126</v>
      </c>
      <c r="AQ18" s="74">
        <v>43846</v>
      </c>
      <c r="AR18" s="78">
        <f>Power!AR18+'Ground Transportation'!AR18+Industry!AS18+Residential!AS18+Aviation!AW18</f>
        <v>0.8957081146254926</v>
      </c>
      <c r="AS18" s="78">
        <f>Power!AS18+'Ground Transportation'!AS18+Industry!AT18+Residential!AT18+Aviation!AX18</f>
        <v>0.92173310537220021</v>
      </c>
      <c r="AT18" s="78">
        <f>Power!AT18+'Ground Transportation'!AT18+Industry!AU18+Residential!AU18+Aviation!AY18</f>
        <v>2.1836225938621232</v>
      </c>
      <c r="AU18" s="78">
        <f>Power!AU18+'Ground Transportation'!AU18+Industry!AV18+Residential!AV18+Aviation!AZ18</f>
        <v>1.1892668635751249</v>
      </c>
      <c r="AV18" s="79">
        <f>Power!AV18+'Ground Transportation'!AV18+Industry!AW18+Residential!AW18+Aviation!BA18</f>
        <v>0.71247670469022339</v>
      </c>
      <c r="AX18" s="92" t="s">
        <v>557</v>
      </c>
      <c r="AY18" s="67">
        <v>128.26042470219687</v>
      </c>
      <c r="AZ18" s="67">
        <v>110.16632445642969</v>
      </c>
      <c r="BA18" s="67">
        <v>259.82294943063658</v>
      </c>
      <c r="BB18" s="67">
        <v>122.99088400466096</v>
      </c>
      <c r="BC18" s="67">
        <v>82.895909884350559</v>
      </c>
    </row>
    <row r="19" spans="2:55" x14ac:dyDescent="0.2">
      <c r="B19" s="74">
        <v>43482</v>
      </c>
      <c r="C19" s="76">
        <f>Power!C19+'Ground Transportation'!C19+Industry!C19+Residential!C19+Aviation!C19</f>
        <v>30.992996732704711</v>
      </c>
      <c r="D19" s="76">
        <f>Power!D19+'Ground Transportation'!D19+Industry!D19+Residential!D19+Aviation!D19</f>
        <v>8.1810295936974846</v>
      </c>
      <c r="E19" s="76">
        <f>Power!E19+'Ground Transportation'!E19+Industry!E19+Residential!E19+Aviation!E19</f>
        <v>14.997189915968214</v>
      </c>
      <c r="F19" s="76">
        <f>Power!F19+'Ground Transportation'!F19+Industry!F19+Residential!F19+Aviation!F19</f>
        <v>10.856452324523854</v>
      </c>
      <c r="G19" s="76">
        <f>Power!G19+'Ground Transportation'!G19+Industry!G19+Residential!G19+Aviation!G19</f>
        <v>4.8254682835626896</v>
      </c>
      <c r="H19" s="76">
        <f>Power!H19+'Ground Transportation'!H19+Industry!H19+Residential!H19+Aviation!H19</f>
        <v>3.8831140177879684</v>
      </c>
      <c r="I19" s="76">
        <f>Power!I19+'Ground Transportation'!I19+Industry!I19+Residential!I19+Aviation!I19</f>
        <v>1.2595357873571418</v>
      </c>
      <c r="J19" s="76">
        <f>Power!J19+'Ground Transportation'!J19+Industry!J19+Residential!J19+Aviation!J19</f>
        <v>31.071328511351965</v>
      </c>
      <c r="K19" s="81">
        <f>SUM(C19:J19)+Aviation!L19+'International Shipping'!C19</f>
        <v>109.05369435297187</v>
      </c>
      <c r="M19" s="74">
        <v>43847</v>
      </c>
      <c r="N19" s="78">
        <f>Power!N19+'Ground Transportation'!N19+Industry!N19+Residential!N19+Aviation!O19</f>
        <v>30.672176987044271</v>
      </c>
      <c r="O19" s="78">
        <f>Power!O19+'Ground Transportation'!O19+Industry!O19+Residential!O19+Aviation!P19</f>
        <v>7.7214901357383381</v>
      </c>
      <c r="P19" s="78">
        <f>Power!P19+'Ground Transportation'!P19+Industry!P19+Residential!P19+Aviation!Q19</f>
        <v>15.915335589866746</v>
      </c>
      <c r="Q19" s="78">
        <f>Power!Q19+'Ground Transportation'!Q19+Industry!Q19+Residential!Q19+Aviation!R19</f>
        <v>10.243886595366311</v>
      </c>
      <c r="R19" s="78">
        <f>Power!R19+'Ground Transportation'!R19+Industry!R19+Residential!R19+Aviation!S19</f>
        <v>4.6332095130557613</v>
      </c>
      <c r="S19" s="78">
        <f>Power!S19+'Ground Transportation'!S19+Industry!S19+Residential!S19+Aviation!T19</f>
        <v>3.8077925570059934</v>
      </c>
      <c r="T19" s="78">
        <f>Power!T19+'Ground Transportation'!T19+Industry!T19+Residential!T19+Aviation!U19</f>
        <v>1.2447364172048683</v>
      </c>
      <c r="U19" s="78">
        <f>Power!U19+'Ground Transportation'!U19+Industry!U19+Residential!U19+Aviation!V19</f>
        <v>31.176263871160213</v>
      </c>
      <c r="V19" s="83">
        <f>SUM(N19:U19)+Aviation!X19+'International Shipping'!F19</f>
        <v>108.19446342207378</v>
      </c>
      <c r="W19" s="67"/>
      <c r="X19" s="93" t="s">
        <v>534</v>
      </c>
      <c r="Y19" s="67">
        <v>872.84390828432856</v>
      </c>
      <c r="Z19" s="67">
        <v>255.84690271503536</v>
      </c>
      <c r="AA19" s="67">
        <v>452.67164298158036</v>
      </c>
      <c r="AB19" s="67">
        <v>306.86762925224787</v>
      </c>
      <c r="AC19" s="67">
        <v>142.35705749531766</v>
      </c>
      <c r="AD19" s="67">
        <v>108.47336258660785</v>
      </c>
      <c r="AE19" s="67">
        <v>38.664820467820327</v>
      </c>
      <c r="AF19" s="67">
        <v>932.06599221493832</v>
      </c>
      <c r="AG19" s="67">
        <v>3195.2981744796871</v>
      </c>
      <c r="AJ19" s="74">
        <v>43482</v>
      </c>
      <c r="AK19" s="76">
        <f>Power!AK19+'Ground Transportation'!AK19+Industry!AL19+Residential!AL19+Aviation!AP19</f>
        <v>1.1800970541077356</v>
      </c>
      <c r="AL19" s="76">
        <f>Power!AL19+'Ground Transportation'!AL19+Industry!AM19+Residential!AM19+Aviation!AQ19</f>
        <v>1.0566759691921648</v>
      </c>
      <c r="AM19" s="76">
        <f>Power!AM19+'Ground Transportation'!AM19+Industry!AN19+Residential!AN19+Aviation!AR19</f>
        <v>2.3414892497781081</v>
      </c>
      <c r="AN19" s="76">
        <f>Power!AN19+'Ground Transportation'!AN19+Industry!AO19+Residential!AO19+Aviation!AS19</f>
        <v>1.2162010971411625</v>
      </c>
      <c r="AO19" s="106">
        <f>Power!AO19+'Ground Transportation'!AO19+Industry!AP19+Residential!AP19+Aviation!AT19</f>
        <v>0.96925413878899636</v>
      </c>
      <c r="AQ19" s="74">
        <v>43847</v>
      </c>
      <c r="AR19" s="78">
        <f>Power!AR19+'Ground Transportation'!AR19+Industry!AS19+Residential!AS19+Aviation!AW19</f>
        <v>0.98206722822810522</v>
      </c>
      <c r="AS19" s="78">
        <f>Power!AS19+'Ground Transportation'!AS19+Industry!AT19+Residential!AT19+Aviation!AX19</f>
        <v>0.98798310492354757</v>
      </c>
      <c r="AT19" s="78">
        <f>Power!AT19+'Ground Transportation'!AT19+Industry!AU19+Residential!AU19+Aviation!AY19</f>
        <v>2.2606227518162965</v>
      </c>
      <c r="AU19" s="78">
        <f>Power!AU19+'Ground Transportation'!AU19+Industry!AV19+Residential!AV19+Aviation!AZ19</f>
        <v>1.1850289503404505</v>
      </c>
      <c r="AV19" s="79">
        <f>Power!AV19+'Ground Transportation'!AV19+Industry!AW19+Residential!AW19+Aviation!BA19</f>
        <v>0.74192541210379281</v>
      </c>
      <c r="AX19" s="93" t="s">
        <v>534</v>
      </c>
      <c r="AY19" s="67">
        <v>30.893609496053738</v>
      </c>
      <c r="AZ19" s="67">
        <v>30.06253627875812</v>
      </c>
      <c r="BA19" s="67">
        <v>67.309531571279649</v>
      </c>
      <c r="BB19" s="67">
        <v>33.791984736230454</v>
      </c>
      <c r="BC19" s="67">
        <v>22.378547054527857</v>
      </c>
    </row>
    <row r="20" spans="2:55" x14ac:dyDescent="0.2">
      <c r="B20" s="74">
        <v>43483</v>
      </c>
      <c r="C20" s="76">
        <f>Power!C20+'Ground Transportation'!C20+Industry!C20+Residential!C20+Aviation!C20</f>
        <v>30.733985107867149</v>
      </c>
      <c r="D20" s="76">
        <f>Power!D20+'Ground Transportation'!D20+Industry!D20+Residential!D20+Aviation!D20</f>
        <v>8.0753279290662618</v>
      </c>
      <c r="E20" s="76">
        <f>Power!E20+'Ground Transportation'!E20+Industry!E20+Residential!E20+Aviation!E20</f>
        <v>14.533665730032549</v>
      </c>
      <c r="F20" s="76">
        <f>Power!F20+'Ground Transportation'!F20+Industry!F20+Residential!F20+Aviation!F20</f>
        <v>12.24295052673677</v>
      </c>
      <c r="G20" s="76">
        <f>Power!G20+'Ground Transportation'!G20+Industry!G20+Residential!G20+Aviation!G20</f>
        <v>4.7664148509741375</v>
      </c>
      <c r="H20" s="76">
        <f>Power!H20+'Ground Transportation'!H20+Industry!H20+Residential!H20+Aviation!H20</f>
        <v>3.9146754729595497</v>
      </c>
      <c r="I20" s="76">
        <f>Power!I20+'Ground Transportation'!I20+Industry!I20+Residential!I20+Aviation!I20</f>
        <v>1.2674516327523577</v>
      </c>
      <c r="J20" s="76">
        <f>Power!J20+'Ground Transportation'!J20+Industry!J20+Residential!J20+Aviation!J20</f>
        <v>30.988826482255707</v>
      </c>
      <c r="K20" s="81">
        <f>SUM(C20:J20)+Aviation!L20+'International Shipping'!C20</f>
        <v>109.55970537234572</v>
      </c>
      <c r="M20" s="74">
        <v>43848</v>
      </c>
      <c r="N20" s="78">
        <f>Power!N20+'Ground Transportation'!N20+Industry!N20+Residential!N20+Aviation!O20</f>
        <v>28.609455147771087</v>
      </c>
      <c r="O20" s="78">
        <f>Power!O20+'Ground Transportation'!O20+Industry!O20+Residential!O20+Aviation!P20</f>
        <v>7.9913369035637585</v>
      </c>
      <c r="P20" s="78">
        <f>Power!P20+'Ground Transportation'!P20+Industry!P20+Residential!P20+Aviation!Q20</f>
        <v>14.77438272755472</v>
      </c>
      <c r="Q20" s="78">
        <f>Power!Q20+'Ground Transportation'!Q20+Industry!Q20+Residential!Q20+Aviation!R20</f>
        <v>9.4901332271432697</v>
      </c>
      <c r="R20" s="78">
        <f>Power!R20+'Ground Transportation'!R20+Industry!R20+Residential!R20+Aviation!S20</f>
        <v>4.5662105335547682</v>
      </c>
      <c r="S20" s="78">
        <f>Power!S20+'Ground Transportation'!S20+Industry!S20+Residential!S20+Aviation!T20</f>
        <v>3.674750765661889</v>
      </c>
      <c r="T20" s="78">
        <f>Power!T20+'Ground Transportation'!T20+Industry!T20+Residential!T20+Aviation!U20</f>
        <v>1.2593451479309075</v>
      </c>
      <c r="U20" s="78">
        <f>Power!U20+'Ground Transportation'!U20+Industry!U20+Residential!U20+Aviation!V20</f>
        <v>30.411882097901422</v>
      </c>
      <c r="V20" s="83">
        <f>SUM(N20:U20)+Aviation!X20+'International Shipping'!F20</f>
        <v>103.58978928705719</v>
      </c>
      <c r="W20" s="67"/>
      <c r="X20" s="93" t="s">
        <v>535</v>
      </c>
      <c r="Y20" s="67">
        <v>594.59134903848621</v>
      </c>
      <c r="Z20" s="67">
        <v>224.42336062420191</v>
      </c>
      <c r="AA20" s="67">
        <v>435.91612613903828</v>
      </c>
      <c r="AB20" s="67">
        <v>263.0670944269732</v>
      </c>
      <c r="AC20" s="67">
        <v>135.71089559580204</v>
      </c>
      <c r="AD20" s="67">
        <v>102.04611556801089</v>
      </c>
      <c r="AE20" s="67">
        <v>35.09587689987265</v>
      </c>
      <c r="AF20" s="67">
        <v>805.77675851496235</v>
      </c>
      <c r="AG20" s="67">
        <v>2674.1415613942559</v>
      </c>
      <c r="AJ20" s="74">
        <v>43483</v>
      </c>
      <c r="AK20" s="76">
        <f>Power!AK20+'Ground Transportation'!AK20+Industry!AL20+Residential!AL20+Aviation!AP20</f>
        <v>1.2440037848807797</v>
      </c>
      <c r="AL20" s="76">
        <f>Power!AL20+'Ground Transportation'!AL20+Industry!AM20+Residential!AM20+Aviation!AQ20</f>
        <v>1.1568157818237872</v>
      </c>
      <c r="AM20" s="76">
        <f>Power!AM20+'Ground Transportation'!AM20+Industry!AN20+Residential!AN20+Aviation!AR20</f>
        <v>3.0219725609992945</v>
      </c>
      <c r="AN20" s="76">
        <f>Power!AN20+'Ground Transportation'!AN20+Industry!AO20+Residential!AO20+Aviation!AS20</f>
        <v>1.2178859105273363</v>
      </c>
      <c r="AO20" s="106">
        <f>Power!AO20+'Ground Transportation'!AO20+Industry!AP20+Residential!AP20+Aviation!AT20</f>
        <v>1.0091206059311866</v>
      </c>
      <c r="AQ20" s="74">
        <v>43848</v>
      </c>
      <c r="AR20" s="78">
        <f>Power!AR20+'Ground Transportation'!AR20+Industry!AS20+Residential!AS20+Aviation!AW20</f>
        <v>0.99806558780406873</v>
      </c>
      <c r="AS20" s="78">
        <f>Power!AS20+'Ground Transportation'!AS20+Industry!AT20+Residential!AT20+Aviation!AX20</f>
        <v>1.0367427572928887</v>
      </c>
      <c r="AT20" s="78">
        <f>Power!AT20+'Ground Transportation'!AT20+Industry!AU20+Residential!AU20+Aviation!AY20</f>
        <v>2.0767189703850089</v>
      </c>
      <c r="AU20" s="78">
        <f>Power!AU20+'Ground Transportation'!AU20+Industry!AV20+Residential!AV20+Aviation!AZ20</f>
        <v>0.99451414337668864</v>
      </c>
      <c r="AV20" s="79">
        <f>Power!AV20+'Ground Transportation'!AV20+Industry!AW20+Residential!AW20+Aviation!BA20</f>
        <v>0.60856597417957536</v>
      </c>
      <c r="AX20" s="93" t="s">
        <v>535</v>
      </c>
      <c r="AY20" s="67">
        <v>28.379269078834415</v>
      </c>
      <c r="AZ20" s="67">
        <v>26.241504469164358</v>
      </c>
      <c r="BA20" s="67">
        <v>54.314425617946192</v>
      </c>
      <c r="BB20" s="67">
        <v>28.914953665506783</v>
      </c>
      <c r="BC20" s="67">
        <v>19.970709469646351</v>
      </c>
    </row>
    <row r="21" spans="2:55" x14ac:dyDescent="0.2">
      <c r="B21" s="74">
        <v>43484</v>
      </c>
      <c r="C21" s="76">
        <f>Power!C21+'Ground Transportation'!C21+Industry!C21+Residential!C21+Aviation!C21</f>
        <v>29.741461233482202</v>
      </c>
      <c r="D21" s="76">
        <f>Power!D21+'Ground Transportation'!D21+Industry!D21+Residential!D21+Aviation!D21</f>
        <v>7.9022469892440173</v>
      </c>
      <c r="E21" s="76">
        <f>Power!E21+'Ground Transportation'!E21+Industry!E21+Residential!E21+Aviation!E21</f>
        <v>14.487760861068955</v>
      </c>
      <c r="F21" s="76">
        <f>Power!F21+'Ground Transportation'!F21+Industry!F21+Residential!F21+Aviation!F21</f>
        <v>11.382479481123481</v>
      </c>
      <c r="G21" s="76">
        <f>Power!G21+'Ground Transportation'!G21+Industry!G21+Residential!G21+Aviation!G21</f>
        <v>4.6328922420777836</v>
      </c>
      <c r="H21" s="76">
        <f>Power!H21+'Ground Transportation'!H21+Industry!H21+Residential!H21+Aviation!H21</f>
        <v>3.5613044274833676</v>
      </c>
      <c r="I21" s="76">
        <f>Power!I21+'Ground Transportation'!I21+Industry!I21+Residential!I21+Aviation!I21</f>
        <v>0.98971660329994016</v>
      </c>
      <c r="J21" s="76">
        <f>Power!J21+'Ground Transportation'!J21+Industry!J21+Residential!J21+Aviation!J21</f>
        <v>29.746893174347619</v>
      </c>
      <c r="K21" s="81">
        <f>SUM(C21:J21)+Aviation!L21+'International Shipping'!C21</f>
        <v>105.51622612729552</v>
      </c>
      <c r="M21" s="74">
        <v>43849</v>
      </c>
      <c r="N21" s="78">
        <f>Power!N21+'Ground Transportation'!N21+Industry!N21+Residential!N21+Aviation!O21</f>
        <v>27.334682299707065</v>
      </c>
      <c r="O21" s="78">
        <f>Power!O21+'Ground Transportation'!O21+Industry!O21+Residential!O21+Aviation!P21</f>
        <v>8.3337510339752736</v>
      </c>
      <c r="P21" s="78">
        <f>Power!P21+'Ground Transportation'!P21+Industry!P21+Residential!P21+Aviation!Q21</f>
        <v>13.960834392284269</v>
      </c>
      <c r="Q21" s="78">
        <f>Power!Q21+'Ground Transportation'!Q21+Industry!Q21+Residential!Q21+Aviation!R21</f>
        <v>9.0586347415240294</v>
      </c>
      <c r="R21" s="78">
        <f>Power!R21+'Ground Transportation'!R21+Industry!R21+Residential!R21+Aviation!S21</f>
        <v>4.5020850932065244</v>
      </c>
      <c r="S21" s="78">
        <f>Power!S21+'Ground Transportation'!S21+Industry!S21+Residential!S21+Aviation!T21</f>
        <v>3.3308322036686562</v>
      </c>
      <c r="T21" s="78">
        <f>Power!T21+'Ground Transportation'!T21+Industry!T21+Residential!T21+Aviation!U21</f>
        <v>1.1140498383902269</v>
      </c>
      <c r="U21" s="78">
        <f>Power!U21+'Ground Transportation'!U21+Industry!U21+Residential!U21+Aviation!V21</f>
        <v>29.050237240427613</v>
      </c>
      <c r="V21" s="83">
        <f>SUM(N21:U21)+Aviation!X21+'International Shipping'!F21</f>
        <v>99.504823992249086</v>
      </c>
      <c r="W21" s="67"/>
      <c r="X21" s="93" t="s">
        <v>536</v>
      </c>
      <c r="Y21" s="67">
        <v>792.32243880686724</v>
      </c>
      <c r="Z21" s="67">
        <v>189.60434326362295</v>
      </c>
      <c r="AA21" s="67">
        <v>380.24029092613591</v>
      </c>
      <c r="AB21" s="67">
        <v>249.7369908336421</v>
      </c>
      <c r="AC21" s="67">
        <v>134.53970554693115</v>
      </c>
      <c r="AD21" s="67">
        <v>98.290484877232387</v>
      </c>
      <c r="AE21" s="67">
        <v>32.701283138767081</v>
      </c>
      <c r="AF21" s="67">
        <v>788.19752542927847</v>
      </c>
      <c r="AG21" s="67">
        <v>2737.761076881965</v>
      </c>
      <c r="AJ21" s="74">
        <v>43484</v>
      </c>
      <c r="AK21" s="76">
        <f>Power!AK21+'Ground Transportation'!AK21+Industry!AL21+Residential!AL21+Aviation!AP21</f>
        <v>1.2019244184769924</v>
      </c>
      <c r="AL21" s="76">
        <f>Power!AL21+'Ground Transportation'!AL21+Industry!AM21+Residential!AM21+Aviation!AQ21</f>
        <v>1.0841502431812775</v>
      </c>
      <c r="AM21" s="76">
        <f>Power!AM21+'Ground Transportation'!AM21+Industry!AN21+Residential!AN21+Aviation!AR21</f>
        <v>2.8451838810646497</v>
      </c>
      <c r="AN21" s="76">
        <f>Power!AN21+'Ground Transportation'!AN21+Industry!AO21+Residential!AO21+Aviation!AS21</f>
        <v>1.1318990528715875</v>
      </c>
      <c r="AO21" s="106">
        <f>Power!AO21+'Ground Transportation'!AO21+Industry!AP21+Residential!AP21+Aviation!AT21</f>
        <v>0.74995310678072502</v>
      </c>
      <c r="AQ21" s="74">
        <v>43849</v>
      </c>
      <c r="AR21" s="78">
        <f>Power!AR21+'Ground Transportation'!AR21+Industry!AS21+Residential!AS21+Aviation!AW21</f>
        <v>1.0536390591460605</v>
      </c>
      <c r="AS21" s="78">
        <f>Power!AS21+'Ground Transportation'!AS21+Industry!AT21+Residential!AT21+Aviation!AX21</f>
        <v>0.95640029263818416</v>
      </c>
      <c r="AT21" s="78">
        <f>Power!AT21+'Ground Transportation'!AT21+Industry!AU21+Residential!AU21+Aviation!AY21</f>
        <v>2.0476413081723428</v>
      </c>
      <c r="AU21" s="78">
        <f>Power!AU21+'Ground Transportation'!AU21+Industry!AV21+Residential!AV21+Aviation!AZ21</f>
        <v>0.91084234406031339</v>
      </c>
      <c r="AV21" s="79">
        <f>Power!AV21+'Ground Transportation'!AV21+Industry!AW21+Residential!AW21+Aviation!BA21</f>
        <v>0.48996682641741396</v>
      </c>
      <c r="AX21" s="93" t="s">
        <v>536</v>
      </c>
      <c r="AY21" s="67">
        <v>28.486802670008618</v>
      </c>
      <c r="AZ21" s="67">
        <v>23.374551180204463</v>
      </c>
      <c r="BA21" s="67">
        <v>55.782088543374542</v>
      </c>
      <c r="BB21" s="67">
        <v>24.275188672717597</v>
      </c>
      <c r="BC21" s="67">
        <v>15.978456644133226</v>
      </c>
    </row>
    <row r="22" spans="2:55" x14ac:dyDescent="0.2">
      <c r="B22" s="74">
        <v>43485</v>
      </c>
      <c r="C22" s="76">
        <f>Power!C22+'Ground Transportation'!C22+Industry!C22+Residential!C22+Aviation!C22</f>
        <v>28.589589741703751</v>
      </c>
      <c r="D22" s="76">
        <f>Power!D22+'Ground Transportation'!D22+Industry!D22+Residential!D22+Aviation!D22</f>
        <v>7.5469083619762447</v>
      </c>
      <c r="E22" s="76">
        <f>Power!E22+'Ground Transportation'!E22+Industry!E22+Residential!E22+Aviation!E22</f>
        <v>14.513783267224555</v>
      </c>
      <c r="F22" s="76">
        <f>Power!F22+'Ground Transportation'!F22+Industry!F22+Residential!F22+Aviation!F22</f>
        <v>10.775376706850333</v>
      </c>
      <c r="G22" s="76">
        <f>Power!G22+'Ground Transportation'!G22+Industry!G22+Residential!G22+Aviation!G22</f>
        <v>4.5652241500202226</v>
      </c>
      <c r="H22" s="76">
        <f>Power!H22+'Ground Transportation'!H22+Industry!H22+Residential!H22+Aviation!H22</f>
        <v>3.3927384617065597</v>
      </c>
      <c r="I22" s="76">
        <f>Power!I22+'Ground Transportation'!I22+Industry!I22+Residential!I22+Aviation!I22</f>
        <v>0.88382426810897008</v>
      </c>
      <c r="J22" s="76">
        <f>Power!J22+'Ground Transportation'!J22+Industry!J22+Residential!J22+Aviation!J22</f>
        <v>29.341352479685611</v>
      </c>
      <c r="K22" s="81">
        <f>SUM(C22:J22)+Aviation!L22+'International Shipping'!C22</f>
        <v>102.69571147390127</v>
      </c>
      <c r="M22" s="74">
        <v>43850</v>
      </c>
      <c r="N22" s="78">
        <f>Power!N22+'Ground Transportation'!N22+Industry!N22+Residential!N22+Aviation!O22</f>
        <v>26.959423987297647</v>
      </c>
      <c r="O22" s="78">
        <f>Power!O22+'Ground Transportation'!O22+Industry!O22+Residential!O22+Aviation!P22</f>
        <v>8.1758337110892771</v>
      </c>
      <c r="P22" s="78">
        <f>Power!P22+'Ground Transportation'!P22+Industry!P22+Residential!P22+Aviation!Q22</f>
        <v>16.044504759119668</v>
      </c>
      <c r="Q22" s="78">
        <f>Power!Q22+'Ground Transportation'!Q22+Industry!Q22+Residential!Q22+Aviation!R22</f>
        <v>12.110464128706345</v>
      </c>
      <c r="R22" s="78">
        <f>Power!R22+'Ground Transportation'!R22+Industry!R22+Residential!R22+Aviation!S22</f>
        <v>4.7382541540633802</v>
      </c>
      <c r="S22" s="78">
        <f>Power!S22+'Ground Transportation'!S22+Industry!S22+Residential!S22+Aviation!T22</f>
        <v>3.6182640649682258</v>
      </c>
      <c r="T22" s="78">
        <f>Power!T22+'Ground Transportation'!T22+Industry!T22+Residential!T22+Aviation!U22</f>
        <v>1.3037202542571789</v>
      </c>
      <c r="U22" s="78">
        <f>Power!U22+'Ground Transportation'!U22+Industry!U22+Residential!U22+Aviation!V22</f>
        <v>30.020033070320341</v>
      </c>
      <c r="V22" s="83">
        <f>SUM(N22:U22)+Aviation!X22+'International Shipping'!F22</f>
        <v>105.73598048810832</v>
      </c>
      <c r="W22" s="67"/>
      <c r="X22" s="93" t="s">
        <v>537</v>
      </c>
      <c r="Y22" s="67">
        <v>842.85458475110227</v>
      </c>
      <c r="Z22" s="67">
        <v>120.50554043517823</v>
      </c>
      <c r="AA22" s="67">
        <v>294.00527962174164</v>
      </c>
      <c r="AB22" s="67">
        <v>183.07127350927539</v>
      </c>
      <c r="AC22" s="67">
        <v>114.09446686305412</v>
      </c>
      <c r="AD22" s="67">
        <v>80.113232481479727</v>
      </c>
      <c r="AE22" s="67">
        <v>24.852682711054957</v>
      </c>
      <c r="AF22" s="67">
        <v>669.6960736693743</v>
      </c>
      <c r="AG22" s="67">
        <v>2384.8402096534269</v>
      </c>
      <c r="AJ22" s="74">
        <v>43485</v>
      </c>
      <c r="AK22" s="76">
        <f>Power!AK22+'Ground Transportation'!AK22+Industry!AL22+Residential!AL22+Aviation!AP22</f>
        <v>1.1506025030999998</v>
      </c>
      <c r="AL22" s="76">
        <f>Power!AL22+'Ground Transportation'!AL22+Industry!AM22+Residential!AM22+Aviation!AQ22</f>
        <v>0.98754637220741748</v>
      </c>
      <c r="AM22" s="76">
        <f>Power!AM22+'Ground Transportation'!AM22+Industry!AN22+Residential!AN22+Aviation!AR22</f>
        <v>2.791105877495148</v>
      </c>
      <c r="AN22" s="76">
        <f>Power!AN22+'Ground Transportation'!AN22+Industry!AO22+Residential!AO22+Aviation!AS22</f>
        <v>1.0130999944042614</v>
      </c>
      <c r="AO22" s="106">
        <f>Power!AO22+'Ground Transportation'!AO22+Industry!AP22+Residential!AP22+Aviation!AT22</f>
        <v>0.59697494524109196</v>
      </c>
      <c r="AQ22" s="74">
        <v>43850</v>
      </c>
      <c r="AR22" s="78">
        <f>Power!AR22+'Ground Transportation'!AR22+Industry!AS22+Residential!AS22+Aviation!AW22</f>
        <v>1.3910659403206824</v>
      </c>
      <c r="AS22" s="78">
        <f>Power!AS22+'Ground Transportation'!AS22+Industry!AT22+Residential!AT22+Aviation!AX22</f>
        <v>1.1302425086684109</v>
      </c>
      <c r="AT22" s="78">
        <f>Power!AT22+'Ground Transportation'!AT22+Industry!AU22+Residential!AU22+Aviation!AY22</f>
        <v>2.9222247307859788</v>
      </c>
      <c r="AU22" s="78">
        <f>Power!AU22+'Ground Transportation'!AU22+Industry!AV22+Residential!AV22+Aviation!AZ22</f>
        <v>1.2299404487381789</v>
      </c>
      <c r="AV22" s="79">
        <f>Power!AV22+'Ground Transportation'!AV22+Industry!AW22+Residential!AW22+Aviation!BA22</f>
        <v>0.71486555123549755</v>
      </c>
      <c r="AX22" s="93" t="s">
        <v>537</v>
      </c>
      <c r="AY22" s="67">
        <v>20.288197672483616</v>
      </c>
      <c r="AZ22" s="67">
        <v>14.055624000216275</v>
      </c>
      <c r="BA22" s="67">
        <v>40.027450153442864</v>
      </c>
      <c r="BB22" s="67">
        <v>18.432295528587513</v>
      </c>
      <c r="BC22" s="67">
        <v>11.941781159183032</v>
      </c>
    </row>
    <row r="23" spans="2:55" x14ac:dyDescent="0.2">
      <c r="B23" s="74">
        <v>43486</v>
      </c>
      <c r="C23" s="76">
        <f>Power!C23+'Ground Transportation'!C23+Industry!C23+Residential!C23+Aviation!C23</f>
        <v>28.817376741923862</v>
      </c>
      <c r="D23" s="76">
        <f>Power!D23+'Ground Transportation'!D23+Industry!D23+Residential!D23+Aviation!D23</f>
        <v>7.2919270897757977</v>
      </c>
      <c r="E23" s="76">
        <f>Power!E23+'Ground Transportation'!E23+Industry!E23+Residential!E23+Aviation!E23</f>
        <v>14.817630929675992</v>
      </c>
      <c r="F23" s="76">
        <f>Power!F23+'Ground Transportation'!F23+Industry!F23+Residential!F23+Aviation!F23</f>
        <v>12.898773849428849</v>
      </c>
      <c r="G23" s="76">
        <f>Power!G23+'Ground Transportation'!G23+Industry!G23+Residential!G23+Aviation!G23</f>
        <v>4.8552615584591496</v>
      </c>
      <c r="H23" s="76">
        <f>Power!H23+'Ground Transportation'!H23+Industry!H23+Residential!H23+Aviation!H23</f>
        <v>3.8234229540009874</v>
      </c>
      <c r="I23" s="76">
        <f>Power!I23+'Ground Transportation'!I23+Industry!I23+Residential!I23+Aviation!I23</f>
        <v>1.1437538203739934</v>
      </c>
      <c r="J23" s="76">
        <f>Power!J23+'Ground Transportation'!J23+Industry!J23+Residential!J23+Aviation!J23</f>
        <v>31.040606235777165</v>
      </c>
      <c r="K23" s="81">
        <f>SUM(C23:J23)+Aviation!L23+'International Shipping'!C23</f>
        <v>107.71195349710435</v>
      </c>
      <c r="M23" s="74">
        <v>43851</v>
      </c>
      <c r="N23" s="78">
        <f>Power!N23+'Ground Transportation'!N23+Industry!N23+Residential!N23+Aviation!O23</f>
        <v>25.838881206241595</v>
      </c>
      <c r="O23" s="78">
        <f>Power!O23+'Ground Transportation'!O23+Industry!O23+Residential!O23+Aviation!P23</f>
        <v>8.3759536126151382</v>
      </c>
      <c r="P23" s="78">
        <f>Power!P23+'Ground Transportation'!P23+Industry!P23+Residential!P23+Aviation!Q23</f>
        <v>16.979839124808286</v>
      </c>
      <c r="Q23" s="78">
        <f>Power!Q23+'Ground Transportation'!Q23+Industry!Q23+Residential!Q23+Aviation!R23</f>
        <v>12.352745624826003</v>
      </c>
      <c r="R23" s="78">
        <f>Power!R23+'Ground Transportation'!R23+Industry!R23+Residential!R23+Aviation!S23</f>
        <v>4.7146849196875644</v>
      </c>
      <c r="S23" s="78">
        <f>Power!S23+'Ground Transportation'!S23+Industry!S23+Residential!S23+Aviation!T23</f>
        <v>3.7602301053256202</v>
      </c>
      <c r="T23" s="78">
        <f>Power!T23+'Ground Transportation'!T23+Industry!T23+Residential!T23+Aviation!U23</f>
        <v>1.3349683643659975</v>
      </c>
      <c r="U23" s="78">
        <f>Power!U23+'Ground Transportation'!U23+Industry!U23+Residential!U23+Aviation!V23</f>
        <v>31.280573734778265</v>
      </c>
      <c r="V23" s="83">
        <f>SUM(N23:U23)+Aviation!X23+'International Shipping'!F23</f>
        <v>107.31994613638234</v>
      </c>
      <c r="W23" s="67"/>
      <c r="X23" s="93" t="s">
        <v>538</v>
      </c>
      <c r="Y23" s="67">
        <v>882.47577644848343</v>
      </c>
      <c r="Z23" s="67">
        <v>155.82227023291003</v>
      </c>
      <c r="AA23" s="67">
        <v>305.58739429158487</v>
      </c>
      <c r="AB23" s="67">
        <v>188.91703095789606</v>
      </c>
      <c r="AC23" s="67">
        <v>104.74674928351871</v>
      </c>
      <c r="AD23" s="67">
        <v>66.802974396437691</v>
      </c>
      <c r="AE23" s="67">
        <v>28.342348304946949</v>
      </c>
      <c r="AF23" s="67">
        <v>706.13608818578939</v>
      </c>
      <c r="AG23" s="67">
        <v>2498.155438690454</v>
      </c>
      <c r="AJ23" s="74">
        <v>43486</v>
      </c>
      <c r="AK23" s="76">
        <f>Power!AK23+'Ground Transportation'!AK23+Industry!AL23+Residential!AL23+Aviation!AP23</f>
        <v>1.271891929810254</v>
      </c>
      <c r="AL23" s="76">
        <f>Power!AL23+'Ground Transportation'!AL23+Industry!AM23+Residential!AM23+Aviation!AQ23</f>
        <v>1.1606067329188037</v>
      </c>
      <c r="AM23" s="76">
        <f>Power!AM23+'Ground Transportation'!AM23+Industry!AN23+Residential!AN23+Aviation!AR23</f>
        <v>3.2157461131827132</v>
      </c>
      <c r="AN23" s="76">
        <f>Power!AN23+'Ground Transportation'!AN23+Industry!AO23+Residential!AO23+Aviation!AS23</f>
        <v>1.3773644554326174</v>
      </c>
      <c r="AO23" s="106">
        <f>Power!AO23+'Ground Transportation'!AO23+Industry!AP23+Residential!AP23+Aviation!AT23</f>
        <v>0.92921712354190789</v>
      </c>
      <c r="AQ23" s="74">
        <v>43851</v>
      </c>
      <c r="AR23" s="78">
        <f>Power!AR23+'Ground Transportation'!AR23+Industry!AS23+Residential!AS23+Aviation!AW23</f>
        <v>1.4449643093091744</v>
      </c>
      <c r="AS23" s="78">
        <f>Power!AS23+'Ground Transportation'!AS23+Industry!AT23+Residential!AT23+Aviation!AX23</f>
        <v>1.1533160322677269</v>
      </c>
      <c r="AT23" s="78">
        <f>Power!AT23+'Ground Transportation'!AT23+Industry!AU23+Residential!AU23+Aviation!AY23</f>
        <v>2.8988047929263567</v>
      </c>
      <c r="AU23" s="78">
        <f>Power!AU23+'Ground Transportation'!AU23+Industry!AV23+Residential!AV23+Aviation!AZ23</f>
        <v>1.2871730979211098</v>
      </c>
      <c r="AV23" s="79">
        <f>Power!AV23+'Ground Transportation'!AV23+Industry!AW23+Residential!AW23+Aviation!BA23</f>
        <v>0.77192023229535811</v>
      </c>
      <c r="AX23" s="93" t="s">
        <v>538</v>
      </c>
      <c r="AY23" s="67">
        <v>20.212545784816495</v>
      </c>
      <c r="AZ23" s="67">
        <v>16.432108528086495</v>
      </c>
      <c r="BA23" s="67">
        <v>42.389453544593373</v>
      </c>
      <c r="BB23" s="67">
        <v>17.576461401618602</v>
      </c>
      <c r="BC23" s="67">
        <v>12.626415556860099</v>
      </c>
    </row>
    <row r="24" spans="2:55" x14ac:dyDescent="0.2">
      <c r="B24" s="74">
        <v>43487</v>
      </c>
      <c r="C24" s="76">
        <f>Power!C24+'Ground Transportation'!C24+Industry!C24+Residential!C24+Aviation!C24</f>
        <v>28.757213236179687</v>
      </c>
      <c r="D24" s="76">
        <f>Power!D24+'Ground Transportation'!D24+Industry!D24+Residential!D24+Aviation!D24</f>
        <v>7.430381278637757</v>
      </c>
      <c r="E24" s="76">
        <f>Power!E24+'Ground Transportation'!E24+Industry!E24+Residential!E24+Aviation!E24</f>
        <v>16.085974173688403</v>
      </c>
      <c r="F24" s="76">
        <f>Power!F24+'Ground Transportation'!F24+Industry!F24+Residential!F24+Aviation!F24</f>
        <v>13.002030582442497</v>
      </c>
      <c r="G24" s="76">
        <f>Power!G24+'Ground Transportation'!G24+Industry!G24+Residential!G24+Aviation!G24</f>
        <v>4.9963964683829154</v>
      </c>
      <c r="H24" s="76">
        <f>Power!H24+'Ground Transportation'!H24+Industry!H24+Residential!H24+Aviation!H24</f>
        <v>3.9105870034355061</v>
      </c>
      <c r="I24" s="76">
        <f>Power!I24+'Ground Transportation'!I24+Industry!I24+Residential!I24+Aviation!I24</f>
        <v>1.1880618706720074</v>
      </c>
      <c r="J24" s="76">
        <f>Power!J24+'Ground Transportation'!J24+Industry!J24+Residential!J24+Aviation!J24</f>
        <v>31.521272288760933</v>
      </c>
      <c r="K24" s="81">
        <f>SUM(C24:J24)+Aviation!L24+'International Shipping'!C24</f>
        <v>109.83839556831036</v>
      </c>
      <c r="M24" s="74">
        <v>43852</v>
      </c>
      <c r="N24" s="78">
        <f>Power!N24+'Ground Transportation'!N24+Industry!N24+Residential!N24+Aviation!O24</f>
        <v>25.255727883325616</v>
      </c>
      <c r="O24" s="78">
        <f>Power!O24+'Ground Transportation'!O24+Industry!O24+Residential!O24+Aviation!P24</f>
        <v>8.3964374624349052</v>
      </c>
      <c r="P24" s="78">
        <f>Power!P24+'Ground Transportation'!P24+Industry!P24+Residential!P24+Aviation!Q24</f>
        <v>16.410004964716087</v>
      </c>
      <c r="Q24" s="78">
        <f>Power!Q24+'Ground Transportation'!Q24+Industry!Q24+Residential!Q24+Aviation!R24</f>
        <v>12.636040828824228</v>
      </c>
      <c r="R24" s="78">
        <f>Power!R24+'Ground Transportation'!R24+Industry!R24+Residential!R24+Aviation!S24</f>
        <v>4.6869675054570026</v>
      </c>
      <c r="S24" s="78">
        <f>Power!S24+'Ground Transportation'!S24+Industry!S24+Residential!S24+Aviation!T24</f>
        <v>3.8636847221326507</v>
      </c>
      <c r="T24" s="78">
        <f>Power!T24+'Ground Transportation'!T24+Industry!T24+Residential!T24+Aviation!U24</f>
        <v>1.3259626046945383</v>
      </c>
      <c r="U24" s="78">
        <f>Power!U24+'Ground Transportation'!U24+Industry!U24+Residential!U24+Aviation!V24</f>
        <v>31.135082413982481</v>
      </c>
      <c r="V24" s="83">
        <f>SUM(N24:U24)+Aviation!X24+'International Shipping'!F24</f>
        <v>106.39157135236998</v>
      </c>
      <c r="W24" s="67"/>
      <c r="AJ24" s="74">
        <v>43487</v>
      </c>
      <c r="AK24" s="76">
        <f>Power!AK24+'Ground Transportation'!AK24+Industry!AL24+Residential!AL24+Aviation!AP24</f>
        <v>1.3862694463041056</v>
      </c>
      <c r="AL24" s="76">
        <f>Power!AL24+'Ground Transportation'!AL24+Industry!AM24+Residential!AM24+Aviation!AQ24</f>
        <v>1.1693902649995671</v>
      </c>
      <c r="AM24" s="76">
        <f>Power!AM24+'Ground Transportation'!AM24+Industry!AN24+Residential!AN24+Aviation!AR24</f>
        <v>3.1672898011909147</v>
      </c>
      <c r="AN24" s="76">
        <f>Power!AN24+'Ground Transportation'!AN24+Industry!AO24+Residential!AO24+Aviation!AS24</f>
        <v>1.3833570492042897</v>
      </c>
      <c r="AO24" s="106">
        <f>Power!AO24+'Ground Transportation'!AO24+Industry!AP24+Residential!AP24+Aviation!AT24</f>
        <v>0.87551522889107336</v>
      </c>
      <c r="AQ24" s="74">
        <v>43852</v>
      </c>
      <c r="AR24" s="78">
        <f>Power!AR24+'Ground Transportation'!AR24+Industry!AS24+Residential!AS24+Aviation!AW24</f>
        <v>1.3933328186086227</v>
      </c>
      <c r="AS24" s="78">
        <f>Power!AS24+'Ground Transportation'!AS24+Industry!AT24+Residential!AT24+Aviation!AX24</f>
        <v>1.1531465730868948</v>
      </c>
      <c r="AT24" s="78">
        <f>Power!AT24+'Ground Transportation'!AT24+Industry!AU24+Residential!AU24+Aviation!AY24</f>
        <v>3.116187806814644</v>
      </c>
      <c r="AU24" s="78">
        <f>Power!AU24+'Ground Transportation'!AU24+Industry!AV24+Residential!AV24+Aviation!AZ24</f>
        <v>1.2359227022947561</v>
      </c>
      <c r="AV24" s="79">
        <f>Power!AV24+'Ground Transportation'!AV24+Industry!AW24+Residential!AW24+Aviation!BA24</f>
        <v>0.81647394460455036</v>
      </c>
    </row>
    <row r="25" spans="2:55" x14ac:dyDescent="0.2">
      <c r="B25" s="74">
        <v>43488</v>
      </c>
      <c r="C25" s="76">
        <f>Power!C25+'Ground Transportation'!C25+Industry!C25+Residential!C25+Aviation!C25</f>
        <v>28.42662034749813</v>
      </c>
      <c r="D25" s="76">
        <f>Power!D25+'Ground Transportation'!D25+Industry!D25+Residential!D25+Aviation!D25</f>
        <v>7.5443367517714481</v>
      </c>
      <c r="E25" s="76">
        <f>Power!E25+'Ground Transportation'!E25+Industry!E25+Residential!E25+Aviation!E25</f>
        <v>15.881602615704402</v>
      </c>
      <c r="F25" s="76">
        <f>Power!F25+'Ground Transportation'!F25+Industry!F25+Residential!F25+Aviation!F25</f>
        <v>13.068162412857507</v>
      </c>
      <c r="G25" s="76">
        <f>Power!G25+'Ground Transportation'!G25+Industry!G25+Residential!G25+Aviation!G25</f>
        <v>5.1091041749160375</v>
      </c>
      <c r="H25" s="76">
        <f>Power!H25+'Ground Transportation'!H25+Industry!H25+Residential!H25+Aviation!H25</f>
        <v>3.8068183687773933</v>
      </c>
      <c r="I25" s="76">
        <f>Power!I25+'Ground Transportation'!I25+Industry!I25+Residential!I25+Aviation!I25</f>
        <v>1.2841405379081896</v>
      </c>
      <c r="J25" s="76">
        <f>Power!J25+'Ground Transportation'!J25+Industry!J25+Residential!J25+Aviation!J25</f>
        <v>30.939544492135035</v>
      </c>
      <c r="K25" s="81">
        <f>SUM(C25:J25)+Aviation!L25+'International Shipping'!C25</f>
        <v>109.02645157628655</v>
      </c>
      <c r="M25" s="74">
        <v>43853</v>
      </c>
      <c r="N25" s="78">
        <f>Power!N25+'Ground Transportation'!N25+Industry!N25+Residential!N25+Aviation!O25</f>
        <v>24.037503080948028</v>
      </c>
      <c r="O25" s="78">
        <f>Power!O25+'Ground Transportation'!O25+Industry!O25+Residential!O25+Aviation!P25</f>
        <v>8.2291725134004761</v>
      </c>
      <c r="P25" s="78">
        <f>Power!P25+'Ground Transportation'!P25+Industry!P25+Residential!P25+Aviation!Q25</f>
        <v>16.273664508597903</v>
      </c>
      <c r="Q25" s="78">
        <f>Power!Q25+'Ground Transportation'!Q25+Industry!Q25+Residential!Q25+Aviation!R25</f>
        <v>12.749847165304359</v>
      </c>
      <c r="R25" s="78">
        <f>Power!R25+'Ground Transportation'!R25+Industry!R25+Residential!R25+Aviation!S25</f>
        <v>4.7397555103065008</v>
      </c>
      <c r="S25" s="78">
        <f>Power!S25+'Ground Transportation'!S25+Industry!S25+Residential!S25+Aviation!T25</f>
        <v>3.7350151498716566</v>
      </c>
      <c r="T25" s="78">
        <f>Power!T25+'Ground Transportation'!T25+Industry!T25+Residential!T25+Aviation!U25</f>
        <v>1.3136862638133928</v>
      </c>
      <c r="U25" s="78">
        <f>Power!U25+'Ground Transportation'!U25+Industry!U25+Residential!U25+Aviation!V25</f>
        <v>30.764531275828212</v>
      </c>
      <c r="V25" s="83">
        <f>SUM(N25:U25)+Aviation!X25+'International Shipping'!F25</f>
        <v>104.56200464916313</v>
      </c>
      <c r="W25" s="67"/>
      <c r="X25" s="94" t="s">
        <v>558</v>
      </c>
      <c r="Y25" s="87" t="s">
        <v>438</v>
      </c>
      <c r="Z25" s="89" t="s">
        <v>422</v>
      </c>
      <c r="AA25" s="89" t="s">
        <v>531</v>
      </c>
      <c r="AB25" s="89" t="s">
        <v>282</v>
      </c>
      <c r="AC25" s="87" t="s">
        <v>529</v>
      </c>
      <c r="AD25" s="87" t="s">
        <v>473</v>
      </c>
      <c r="AE25" s="87" t="s">
        <v>134</v>
      </c>
      <c r="AF25" s="87" t="s">
        <v>533</v>
      </c>
      <c r="AG25" s="90" t="s">
        <v>522</v>
      </c>
      <c r="AJ25" s="74">
        <v>43488</v>
      </c>
      <c r="AK25" s="76">
        <f>Power!AK25+'Ground Transportation'!AK25+Industry!AL25+Residential!AL25+Aviation!AP25</f>
        <v>1.4629459975133623</v>
      </c>
      <c r="AL25" s="76">
        <f>Power!AL25+'Ground Transportation'!AL25+Industry!AM25+Residential!AM25+Aviation!AQ25</f>
        <v>1.1578902647465084</v>
      </c>
      <c r="AM25" s="76">
        <f>Power!AM25+'Ground Transportation'!AM25+Industry!AN25+Residential!AN25+Aviation!AR25</f>
        <v>3.2663359522871298</v>
      </c>
      <c r="AN25" s="76">
        <f>Power!AN25+'Ground Transportation'!AN25+Industry!AO25+Residential!AO25+Aviation!AS25</f>
        <v>1.329500650126999</v>
      </c>
      <c r="AO25" s="106">
        <f>Power!AO25+'Ground Transportation'!AO25+Industry!AP25+Residential!AP25+Aviation!AT25</f>
        <v>0.720443907174391</v>
      </c>
      <c r="AQ25" s="74">
        <v>43853</v>
      </c>
      <c r="AR25" s="78">
        <f>Power!AR25+'Ground Transportation'!AR25+Industry!AS25+Residential!AS25+Aviation!AW25</f>
        <v>1.3645918978180702</v>
      </c>
      <c r="AS25" s="78">
        <f>Power!AS25+'Ground Transportation'!AS25+Industry!AT25+Residential!AT25+Aviation!AX25</f>
        <v>1.1337678374328928</v>
      </c>
      <c r="AT25" s="78">
        <f>Power!AT25+'Ground Transportation'!AT25+Industry!AU25+Residential!AU25+Aviation!AY25</f>
        <v>3.16888525410321</v>
      </c>
      <c r="AU25" s="78">
        <f>Power!AU25+'Ground Transportation'!AU25+Industry!AV25+Residential!AV25+Aviation!AZ25</f>
        <v>1.2673661413905719</v>
      </c>
      <c r="AV25" s="79">
        <f>Power!AV25+'Ground Transportation'!AV25+Industry!AW25+Residential!AW25+Aviation!BA25</f>
        <v>0.95979172613530706</v>
      </c>
      <c r="AX25" s="94" t="s">
        <v>558</v>
      </c>
      <c r="AY25" s="87" t="s">
        <v>580</v>
      </c>
      <c r="AZ25" s="89" t="s">
        <v>296</v>
      </c>
      <c r="BA25" s="89" t="s">
        <v>288</v>
      </c>
      <c r="BB25" s="89" t="s">
        <v>312</v>
      </c>
      <c r="BC25" s="162" t="s">
        <v>292</v>
      </c>
    </row>
    <row r="26" spans="2:55" x14ac:dyDescent="0.2">
      <c r="B26" s="74">
        <v>43489</v>
      </c>
      <c r="C26" s="76">
        <f>Power!C26+'Ground Transportation'!C26+Industry!C26+Residential!C26+Aviation!C26</f>
        <v>27.875863013081364</v>
      </c>
      <c r="D26" s="76">
        <f>Power!D26+'Ground Transportation'!D26+Industry!D26+Residential!D26+Aviation!D26</f>
        <v>7.8324602565354482</v>
      </c>
      <c r="E26" s="76">
        <f>Power!E26+'Ground Transportation'!E26+Industry!E26+Residential!E26+Aviation!E26</f>
        <v>16.096829740478956</v>
      </c>
      <c r="F26" s="76">
        <f>Power!F26+'Ground Transportation'!F26+Industry!F26+Residential!F26+Aviation!F26</f>
        <v>13.118945125127961</v>
      </c>
      <c r="G26" s="76">
        <f>Power!G26+'Ground Transportation'!G26+Industry!G26+Residential!G26+Aviation!G26</f>
        <v>5.0850945026645862</v>
      </c>
      <c r="H26" s="76">
        <f>Power!H26+'Ground Transportation'!H26+Industry!H26+Residential!H26+Aviation!H26</f>
        <v>3.9232676612794322</v>
      </c>
      <c r="I26" s="76">
        <f>Power!I26+'Ground Transportation'!I26+Industry!I26+Residential!I26+Aviation!I26</f>
        <v>1.2819588122777004</v>
      </c>
      <c r="J26" s="76">
        <f>Power!J26+'Ground Transportation'!J26+Industry!J26+Residential!J26+Aviation!J26</f>
        <v>30.558428116581617</v>
      </c>
      <c r="K26" s="81">
        <f>SUM(C26:J26)+Aviation!L26+'International Shipping'!C26</f>
        <v>108.76119082130141</v>
      </c>
      <c r="M26" s="74">
        <v>43854</v>
      </c>
      <c r="N26" s="78">
        <f>Power!N26+'Ground Transportation'!N26+Industry!N26+Residential!N26+Aviation!O26</f>
        <v>23.336126512524473</v>
      </c>
      <c r="O26" s="78">
        <f>Power!O26+'Ground Transportation'!O26+Industry!O26+Residential!O26+Aviation!P26</f>
        <v>8.4836461884791259</v>
      </c>
      <c r="P26" s="78">
        <f>Power!P26+'Ground Transportation'!P26+Industry!P26+Residential!P26+Aviation!Q26</f>
        <v>15.694126355273495</v>
      </c>
      <c r="Q26" s="78">
        <f>Power!Q26+'Ground Transportation'!Q26+Industry!Q26+Residential!Q26+Aviation!R26</f>
        <v>12.821113264973492</v>
      </c>
      <c r="R26" s="78">
        <f>Power!R26+'Ground Transportation'!R26+Industry!R26+Residential!R26+Aviation!S26</f>
        <v>4.7615963252899958</v>
      </c>
      <c r="S26" s="78">
        <f>Power!S26+'Ground Transportation'!S26+Industry!S26+Residential!S26+Aviation!T26</f>
        <v>3.5373255514281383</v>
      </c>
      <c r="T26" s="78">
        <f>Power!T26+'Ground Transportation'!T26+Industry!T26+Residential!T26+Aviation!U26</f>
        <v>1.3262753952640094</v>
      </c>
      <c r="U26" s="78">
        <f>Power!U26+'Ground Transportation'!U26+Industry!U26+Residential!U26+Aviation!V26</f>
        <v>30.068860430114714</v>
      </c>
      <c r="V26" s="83">
        <f>SUM(N26:U26)+Aviation!X26+'International Shipping'!F26</f>
        <v>102.8111424444633</v>
      </c>
      <c r="W26" s="67"/>
      <c r="X26" s="95" t="s">
        <v>534</v>
      </c>
      <c r="Y26" s="134">
        <f>Y19-Y4</f>
        <v>-51.502749363005478</v>
      </c>
      <c r="Z26" s="134">
        <f t="shared" ref="Z26:AG26" si="0">Z19-Z4</f>
        <v>6.9010258640446978</v>
      </c>
      <c r="AA26" s="134">
        <f t="shared" si="0"/>
        <v>-9.4926611112996397</v>
      </c>
      <c r="AB26" s="134">
        <f>AB19-AB4</f>
        <v>-28.743983999409977</v>
      </c>
      <c r="AC26" s="134">
        <f t="shared" si="0"/>
        <v>-5.2028627078788077</v>
      </c>
      <c r="AD26" s="134">
        <f t="shared" si="0"/>
        <v>-6.5593017948952621</v>
      </c>
      <c r="AE26" s="134">
        <f>AE19-AE4</f>
        <v>4.1506040287695924</v>
      </c>
      <c r="AF26" s="134">
        <f>AF19-AF4</f>
        <v>11.237180810107134</v>
      </c>
      <c r="AG26" s="135">
        <f t="shared" si="0"/>
        <v>-87.240310423607752</v>
      </c>
      <c r="AJ26" s="74">
        <v>43489</v>
      </c>
      <c r="AK26" s="76">
        <f>Power!AK26+'Ground Transportation'!AK26+Industry!AL26+Residential!AL26+Aviation!AP26</f>
        <v>1.4482327143662792</v>
      </c>
      <c r="AL26" s="76">
        <f>Power!AL26+'Ground Transportation'!AL26+Industry!AM26+Residential!AM26+Aviation!AQ26</f>
        <v>1.1888065818165419</v>
      </c>
      <c r="AM26" s="76">
        <f>Power!AM26+'Ground Transportation'!AM26+Industry!AN26+Residential!AN26+Aviation!AR26</f>
        <v>3.2559636435658903</v>
      </c>
      <c r="AN26" s="76">
        <f>Power!AN26+'Ground Transportation'!AN26+Industry!AO26+Residential!AO26+Aviation!AS26</f>
        <v>1.3765968049346609</v>
      </c>
      <c r="AO26" s="106">
        <f>Power!AO26+'Ground Transportation'!AO26+Industry!AP26+Residential!AP26+Aviation!AT26</f>
        <v>0.76843137488677193</v>
      </c>
      <c r="AQ26" s="74">
        <v>43854</v>
      </c>
      <c r="AR26" s="78">
        <f>Power!AR26+'Ground Transportation'!AR26+Industry!AS26+Residential!AS26+Aviation!AW26</f>
        <v>1.37361321238024</v>
      </c>
      <c r="AS26" s="78">
        <f>Power!AS26+'Ground Transportation'!AS26+Industry!AT26+Residential!AT26+Aviation!AX26</f>
        <v>1.1173566260322925</v>
      </c>
      <c r="AT26" s="78">
        <f>Power!AT26+'Ground Transportation'!AT26+Industry!AU26+Residential!AU26+Aviation!AY26</f>
        <v>3.1504235556433007</v>
      </c>
      <c r="AU26" s="78">
        <f>Power!AU26+'Ground Transportation'!AU26+Industry!AV26+Residential!AV26+Aviation!AZ26</f>
        <v>1.2985187172509258</v>
      </c>
      <c r="AV26" s="79">
        <f>Power!AV26+'Ground Transportation'!AV26+Industry!AW26+Residential!AW26+Aviation!BA26</f>
        <v>0.95992273168921527</v>
      </c>
      <c r="AX26" s="95" t="s">
        <v>534</v>
      </c>
      <c r="AY26" s="134">
        <f>AY19-AY4</f>
        <v>-4.9229835557991599</v>
      </c>
      <c r="AZ26" s="134">
        <f t="shared" ref="AZ26:BA26" si="1">AZ19-AZ4</f>
        <v>-1.5224803468870469</v>
      </c>
      <c r="BA26" s="134">
        <f t="shared" si="1"/>
        <v>-9.8878233917683076</v>
      </c>
      <c r="BB26" s="134">
        <f>BB19-BB4</f>
        <v>-2.1129706680885079</v>
      </c>
      <c r="BC26" s="135">
        <f t="shared" ref="BC26" si="2">BC19-BC4</f>
        <v>-1.229680944638627</v>
      </c>
    </row>
    <row r="27" spans="2:55" x14ac:dyDescent="0.2">
      <c r="B27" s="74">
        <v>43490</v>
      </c>
      <c r="C27" s="76">
        <f>Power!C27+'Ground Transportation'!C27+Industry!C27+Residential!C27+Aviation!C27</f>
        <v>27.663576662688566</v>
      </c>
      <c r="D27" s="76">
        <f>Power!D27+'Ground Transportation'!D27+Industry!D27+Residential!D27+Aviation!D27</f>
        <v>8.0327136899380722</v>
      </c>
      <c r="E27" s="76">
        <f>Power!E27+'Ground Transportation'!E27+Industry!E27+Residential!E27+Aviation!E27</f>
        <v>16.456136256623953</v>
      </c>
      <c r="F27" s="76">
        <f>Power!F27+'Ground Transportation'!F27+Industry!F27+Residential!F27+Aviation!F27</f>
        <v>12.280854258673651</v>
      </c>
      <c r="G27" s="76">
        <f>Power!G27+'Ground Transportation'!G27+Industry!G27+Residential!G27+Aviation!G27</f>
        <v>5.1053983390606179</v>
      </c>
      <c r="H27" s="76">
        <f>Power!H27+'Ground Transportation'!H27+Industry!H27+Residential!H27+Aviation!H27</f>
        <v>3.942286820847718</v>
      </c>
      <c r="I27" s="76">
        <f>Power!I27+'Ground Transportation'!I27+Industry!I27+Residential!I27+Aviation!I27</f>
        <v>1.1995715123194393</v>
      </c>
      <c r="J27" s="76">
        <f>Power!J27+'Ground Transportation'!J27+Industry!J27+Residential!J27+Aviation!J27</f>
        <v>29.728688883983146</v>
      </c>
      <c r="K27" s="81">
        <f>SUM(C27:J27)+Aviation!L27+'International Shipping'!C27</f>
        <v>107.44639712939146</v>
      </c>
      <c r="M27" s="74">
        <v>43855</v>
      </c>
      <c r="N27" s="78">
        <f>Power!N27+'Ground Transportation'!N27+Industry!N27+Residential!N27+Aviation!O27</f>
        <v>22.422390672449513</v>
      </c>
      <c r="O27" s="78">
        <f>Power!O27+'Ground Transportation'!O27+Industry!O27+Residential!O27+Aviation!P27</f>
        <v>8.5528487112130342</v>
      </c>
      <c r="P27" s="78">
        <f>Power!P27+'Ground Transportation'!P27+Industry!P27+Residential!P27+Aviation!Q27</f>
        <v>13.962151241312363</v>
      </c>
      <c r="Q27" s="78">
        <f>Power!Q27+'Ground Transportation'!Q27+Industry!Q27+Residential!Q27+Aviation!R27</f>
        <v>10.81981541894792</v>
      </c>
      <c r="R27" s="78">
        <f>Power!R27+'Ground Transportation'!R27+Industry!R27+Residential!R27+Aviation!S27</f>
        <v>4.580587638632192</v>
      </c>
      <c r="S27" s="78">
        <f>Power!S27+'Ground Transportation'!S27+Industry!S27+Residential!S27+Aviation!T27</f>
        <v>3.4178687347310963</v>
      </c>
      <c r="T27" s="78">
        <f>Power!T27+'Ground Transportation'!T27+Industry!T27+Residential!T27+Aviation!U27</f>
        <v>1.2363673134902842</v>
      </c>
      <c r="U27" s="78">
        <f>Power!U27+'Ground Transportation'!U27+Industry!U27+Residential!U27+Aviation!V27</f>
        <v>29.628691170385903</v>
      </c>
      <c r="V27" s="83">
        <f>SUM(N27:U27)+Aviation!X27+'International Shipping'!F27</f>
        <v>97.406272639132197</v>
      </c>
      <c r="W27" s="67"/>
      <c r="X27" s="95" t="s">
        <v>535</v>
      </c>
      <c r="Y27" s="134">
        <f t="shared" ref="Y27:AG30" si="3">Y20-Y5</f>
        <v>-134.7577230202653</v>
      </c>
      <c r="Z27" s="134">
        <f t="shared" si="3"/>
        <v>13.128511044295664</v>
      </c>
      <c r="AA27" s="134">
        <f t="shared" si="3"/>
        <v>8.7512410989215255</v>
      </c>
      <c r="AB27" s="134">
        <f t="shared" si="3"/>
        <v>-24.042353921007134</v>
      </c>
      <c r="AC27" s="134">
        <f t="shared" si="3"/>
        <v>0.80094351932746122</v>
      </c>
      <c r="AD27" s="134">
        <f t="shared" si="3"/>
        <v>-2.2522188957395457</v>
      </c>
      <c r="AE27" s="134">
        <f t="shared" si="3"/>
        <v>-0.51902544821658125</v>
      </c>
      <c r="AF27" s="134">
        <f t="shared" si="3"/>
        <v>12.174083737432284</v>
      </c>
      <c r="AG27" s="135">
        <f t="shared" si="3"/>
        <v>-133.67780761548693</v>
      </c>
      <c r="AJ27" s="74">
        <v>43490</v>
      </c>
      <c r="AK27" s="76">
        <f>Power!AK27+'Ground Transportation'!AK27+Industry!AL27+Residential!AL27+Aviation!AP27</f>
        <v>1.0666019102512461</v>
      </c>
      <c r="AL27" s="76">
        <f>Power!AL27+'Ground Transportation'!AL27+Industry!AM27+Residential!AM27+Aviation!AQ27</f>
        <v>1.136573867170743</v>
      </c>
      <c r="AM27" s="76">
        <f>Power!AM27+'Ground Transportation'!AM27+Industry!AN27+Residential!AN27+Aviation!AR27</f>
        <v>3.122176485021126</v>
      </c>
      <c r="AN27" s="76">
        <f>Power!AN27+'Ground Transportation'!AN27+Industry!AO27+Residential!AO27+Aviation!AS27</f>
        <v>1.266871705073785</v>
      </c>
      <c r="AO27" s="106">
        <f>Power!AO27+'Ground Transportation'!AO27+Industry!AP27+Residential!AP27+Aviation!AT27</f>
        <v>0.8157717965588116</v>
      </c>
      <c r="AQ27" s="74">
        <v>43855</v>
      </c>
      <c r="AR27" s="78">
        <f>Power!AR27+'Ground Transportation'!AR27+Industry!AS27+Residential!AS27+Aviation!AW27</f>
        <v>0.99941949987921808</v>
      </c>
      <c r="AS27" s="78">
        <f>Power!AS27+'Ground Transportation'!AS27+Industry!AT27+Residential!AT27+Aviation!AX27</f>
        <v>1.0347717823395173</v>
      </c>
      <c r="AT27" s="78">
        <f>Power!AT27+'Ground Transportation'!AT27+Industry!AU27+Residential!AU27+Aviation!AY27</f>
        <v>2.6868873341628743</v>
      </c>
      <c r="AU27" s="78">
        <f>Power!AU27+'Ground Transportation'!AU27+Industry!AV27+Residential!AV27+Aviation!AZ27</f>
        <v>1.0252564958906765</v>
      </c>
      <c r="AV27" s="79">
        <f>Power!AV27+'Ground Transportation'!AV27+Industry!AW27+Residential!AW27+Aviation!BA27</f>
        <v>0.73378702485544578</v>
      </c>
      <c r="AX27" s="95" t="s">
        <v>535</v>
      </c>
      <c r="AY27" s="134">
        <f t="shared" ref="AY27:BC30" si="4">AY20-AY5</f>
        <v>-1.345512613952291</v>
      </c>
      <c r="AZ27" s="134">
        <f t="shared" si="4"/>
        <v>-1.0336505333522226</v>
      </c>
      <c r="BA27" s="134">
        <f t="shared" si="4"/>
        <v>-11.435066854700032</v>
      </c>
      <c r="BB27" s="134">
        <f t="shared" si="4"/>
        <v>-0.55327346517327314</v>
      </c>
      <c r="BC27" s="135">
        <f t="shared" si="4"/>
        <v>-0.78876913632216628</v>
      </c>
    </row>
    <row r="28" spans="2:55" x14ac:dyDescent="0.2">
      <c r="B28" s="74">
        <v>43491</v>
      </c>
      <c r="C28" s="76">
        <f>Power!C28+'Ground Transportation'!C28+Industry!C28+Residential!C28+Aviation!C28</f>
        <v>27.374743030937751</v>
      </c>
      <c r="D28" s="76">
        <f>Power!D28+'Ground Transportation'!D28+Industry!D28+Residential!D28+Aviation!D28</f>
        <v>8.0127358112389402</v>
      </c>
      <c r="E28" s="76">
        <f>Power!E28+'Ground Transportation'!E28+Industry!E28+Residential!E28+Aviation!E28</f>
        <v>14.867112400692228</v>
      </c>
      <c r="F28" s="76">
        <f>Power!F28+'Ground Transportation'!F28+Industry!F28+Residential!F28+Aviation!F28</f>
        <v>9.7551964350698999</v>
      </c>
      <c r="G28" s="76">
        <f>Power!G28+'Ground Transportation'!G28+Industry!G28+Residential!G28+Aviation!G28</f>
        <v>4.9546694902086665</v>
      </c>
      <c r="H28" s="76">
        <f>Power!H28+'Ground Transportation'!H28+Industry!H28+Residential!H28+Aviation!H28</f>
        <v>3.875571626141352</v>
      </c>
      <c r="I28" s="76">
        <f>Power!I28+'Ground Transportation'!I28+Industry!I28+Residential!I28+Aviation!I28</f>
        <v>1.1891008019402791</v>
      </c>
      <c r="J28" s="76">
        <f>Power!J28+'Ground Transportation'!J28+Industry!J28+Residential!J28+Aviation!J28</f>
        <v>27.872004816252431</v>
      </c>
      <c r="K28" s="81">
        <f>SUM(C28:J28)+Aviation!L28+'International Shipping'!C28</f>
        <v>100.95853170379037</v>
      </c>
      <c r="M28" s="74">
        <v>43856</v>
      </c>
      <c r="N28" s="78">
        <f>Power!N28+'Ground Transportation'!N28+Industry!N28+Residential!N28+Aviation!O28</f>
        <v>22.056050835789407</v>
      </c>
      <c r="O28" s="78">
        <f>Power!O28+'Ground Transportation'!O28+Industry!O28+Residential!O28+Aviation!P28</f>
        <v>8.1845282598363358</v>
      </c>
      <c r="P28" s="78">
        <f>Power!P28+'Ground Transportation'!P28+Industry!P28+Residential!P28+Aviation!Q28</f>
        <v>13.123841021623473</v>
      </c>
      <c r="Q28" s="78">
        <f>Power!Q28+'Ground Transportation'!Q28+Industry!Q28+Residential!Q28+Aviation!R28</f>
        <v>9.2283117242359207</v>
      </c>
      <c r="R28" s="78">
        <f>Power!R28+'Ground Transportation'!R28+Industry!R28+Residential!R28+Aviation!S28</f>
        <v>4.5089241619581903</v>
      </c>
      <c r="S28" s="78">
        <f>Power!S28+'Ground Transportation'!S28+Industry!S28+Residential!S28+Aviation!T28</f>
        <v>3.3248424953171907</v>
      </c>
      <c r="T28" s="78">
        <f>Power!T28+'Ground Transportation'!T28+Industry!T28+Residential!T28+Aviation!U28</f>
        <v>1.1276281763176808</v>
      </c>
      <c r="U28" s="78">
        <f>Power!U28+'Ground Transportation'!U28+Industry!U28+Residential!U28+Aviation!V28</f>
        <v>28.342028456997912</v>
      </c>
      <c r="V28" s="83">
        <f>SUM(N28:U28)+Aviation!X28+'International Shipping'!F28</f>
        <v>92.698929920529849</v>
      </c>
      <c r="W28" s="67"/>
      <c r="X28" s="95" t="s">
        <v>536</v>
      </c>
      <c r="Y28" s="134">
        <f t="shared" si="3"/>
        <v>-82.036169137915181</v>
      </c>
      <c r="Z28" s="134">
        <f t="shared" si="3"/>
        <v>-38.658781165844829</v>
      </c>
      <c r="AA28" s="134">
        <f t="shared" si="3"/>
        <v>-61.521969683660018</v>
      </c>
      <c r="AB28" s="134">
        <f t="shared" si="3"/>
        <v>-22.633136078701625</v>
      </c>
      <c r="AC28" s="134">
        <f t="shared" si="3"/>
        <v>-4.0944506752020402</v>
      </c>
      <c r="AD28" s="134">
        <f t="shared" si="3"/>
        <v>-4.8701067553075461</v>
      </c>
      <c r="AE28" s="134">
        <f t="shared" si="3"/>
        <v>-4.0928309349541863</v>
      </c>
      <c r="AF28" s="134">
        <f t="shared" si="3"/>
        <v>-71.637406747840146</v>
      </c>
      <c r="AG28" s="135">
        <f t="shared" si="3"/>
        <v>-311.94646640649171</v>
      </c>
      <c r="AJ28" s="74">
        <v>43491</v>
      </c>
      <c r="AK28" s="76">
        <f>Power!AK28+'Ground Transportation'!AK28+Industry!AL28+Residential!AL28+Aviation!AP28</f>
        <v>0.84016149388653749</v>
      </c>
      <c r="AL28" s="76">
        <f>Power!AL28+'Ground Transportation'!AL28+Industry!AM28+Residential!AM28+Aviation!AQ28</f>
        <v>0.94253675463449038</v>
      </c>
      <c r="AM28" s="76">
        <f>Power!AM28+'Ground Transportation'!AM28+Industry!AN28+Residential!AN28+Aviation!AR28</f>
        <v>2.3198410150170354</v>
      </c>
      <c r="AN28" s="76">
        <f>Power!AN28+'Ground Transportation'!AN28+Industry!AO28+Residential!AO28+Aviation!AS28</f>
        <v>1.0625370814078903</v>
      </c>
      <c r="AO28" s="106">
        <f>Power!AO28+'Ground Transportation'!AO28+Industry!AP28+Residential!AP28+Aviation!AT28</f>
        <v>0.64199449898448335</v>
      </c>
      <c r="AQ28" s="74">
        <v>43856</v>
      </c>
      <c r="AR28" s="78">
        <f>Power!AR28+'Ground Transportation'!AR28+Industry!AS28+Residential!AS28+Aviation!AW28</f>
        <v>0.86516004375146538</v>
      </c>
      <c r="AS28" s="78">
        <f>Power!AS28+'Ground Transportation'!AS28+Industry!AT28+Residential!AT28+Aviation!AX28</f>
        <v>0.9294631905268953</v>
      </c>
      <c r="AT28" s="78">
        <f>Power!AT28+'Ground Transportation'!AT28+Industry!AU28+Residential!AU28+Aviation!AY28</f>
        <v>2.1322862652939305</v>
      </c>
      <c r="AU28" s="78">
        <f>Power!AU28+'Ground Transportation'!AU28+Industry!AV28+Residential!AV28+Aviation!AZ28</f>
        <v>0.92378573033246891</v>
      </c>
      <c r="AV28" s="79">
        <f>Power!AV28+'Ground Transportation'!AV28+Industry!AW28+Residential!AW28+Aviation!BA28</f>
        <v>0.56243604069670949</v>
      </c>
      <c r="AX28" s="95" t="s">
        <v>536</v>
      </c>
      <c r="AY28" s="134">
        <f t="shared" si="4"/>
        <v>-1.7213588814877916</v>
      </c>
      <c r="AZ28" s="134">
        <f t="shared" si="4"/>
        <v>-2.7445168756605227</v>
      </c>
      <c r="BA28" s="134">
        <f t="shared" si="4"/>
        <v>-3.4781769162844256</v>
      </c>
      <c r="BB28" s="134">
        <f t="shared" si="4"/>
        <v>-4.4811421801958105</v>
      </c>
      <c r="BC28" s="135">
        <f t="shared" si="4"/>
        <v>-3.7254932840410344</v>
      </c>
    </row>
    <row r="29" spans="2:55" x14ac:dyDescent="0.2">
      <c r="B29" s="74">
        <v>43492</v>
      </c>
      <c r="C29" s="76">
        <f>Power!C29+'Ground Transportation'!C29+Industry!C29+Residential!C29+Aviation!C29</f>
        <v>25.74373786772161</v>
      </c>
      <c r="D29" s="76">
        <f>Power!D29+'Ground Transportation'!D29+Industry!D29+Residential!D29+Aviation!D29</f>
        <v>7.7735247602969615</v>
      </c>
      <c r="E29" s="76">
        <f>Power!E29+'Ground Transportation'!E29+Industry!E29+Residential!E29+Aviation!E29</f>
        <v>13.391677695181361</v>
      </c>
      <c r="F29" s="76">
        <f>Power!F29+'Ground Transportation'!F29+Industry!F29+Residential!F29+Aviation!F29</f>
        <v>8.0995674015464871</v>
      </c>
      <c r="G29" s="76">
        <f>Power!G29+'Ground Transportation'!G29+Industry!G29+Residential!G29+Aviation!G29</f>
        <v>4.7981451061620737</v>
      </c>
      <c r="H29" s="76">
        <f>Power!H29+'Ground Transportation'!H29+Industry!H29+Residential!H29+Aviation!H29</f>
        <v>3.6074515718856559</v>
      </c>
      <c r="I29" s="76">
        <f>Power!I29+'Ground Transportation'!I29+Industry!I29+Residential!I29+Aviation!I29</f>
        <v>1.0744013733806896</v>
      </c>
      <c r="J29" s="76">
        <f>Power!J29+'Ground Transportation'!J29+Industry!J29+Residential!J29+Aviation!J29</f>
        <v>26.006188905611584</v>
      </c>
      <c r="K29" s="81">
        <f>SUM(C29:J29)+Aviation!L29+'International Shipping'!C29</f>
        <v>93.603442759453614</v>
      </c>
      <c r="M29" s="74">
        <v>43857</v>
      </c>
      <c r="N29" s="78">
        <f>Power!N29+'Ground Transportation'!N29+Industry!N29+Residential!N29+Aviation!O29</f>
        <v>22.640318860143253</v>
      </c>
      <c r="O29" s="78">
        <f>Power!O29+'Ground Transportation'!O29+Industry!O29+Residential!O29+Aviation!P29</f>
        <v>7.7517053743169111</v>
      </c>
      <c r="P29" s="78">
        <f>Power!P29+'Ground Transportation'!P29+Industry!P29+Residential!P29+Aviation!Q29</f>
        <v>14.822075872271091</v>
      </c>
      <c r="Q29" s="78">
        <f>Power!Q29+'Ground Transportation'!Q29+Industry!Q29+Residential!Q29+Aviation!R29</f>
        <v>10.449065654448637</v>
      </c>
      <c r="R29" s="78">
        <f>Power!R29+'Ground Transportation'!R29+Industry!R29+Residential!R29+Aviation!S29</f>
        <v>4.7495777007196081</v>
      </c>
      <c r="S29" s="78">
        <f>Power!S29+'Ground Transportation'!S29+Industry!S29+Residential!S29+Aviation!T29</f>
        <v>3.8399526716566621</v>
      </c>
      <c r="T29" s="78">
        <f>Power!T29+'Ground Transportation'!T29+Industry!T29+Residential!T29+Aviation!U29</f>
        <v>1.2891627377932657</v>
      </c>
      <c r="U29" s="78">
        <f>Power!U29+'Ground Transportation'!U29+Industry!U29+Residential!U29+Aviation!V29</f>
        <v>28.205315919141796</v>
      </c>
      <c r="V29" s="83">
        <f>SUM(N29:U29)+Aviation!X29+'International Shipping'!F29</f>
        <v>96.478522961503757</v>
      </c>
      <c r="W29" s="67"/>
      <c r="X29" s="95" t="s">
        <v>537</v>
      </c>
      <c r="Y29" s="134">
        <f t="shared" si="3"/>
        <v>4.2588597522252485</v>
      </c>
      <c r="Z29" s="134">
        <f t="shared" si="3"/>
        <v>-92.295479567059431</v>
      </c>
      <c r="AA29" s="134">
        <f t="shared" si="3"/>
        <v>-103.84948970828202</v>
      </c>
      <c r="AB29" s="134">
        <f t="shared" si="3"/>
        <v>-70.817349636081076</v>
      </c>
      <c r="AC29" s="134">
        <f t="shared" si="3"/>
        <v>-10.350346892239784</v>
      </c>
      <c r="AD29" s="134">
        <f t="shared" si="3"/>
        <v>-9.2726456734387881</v>
      </c>
      <c r="AE29" s="134">
        <f t="shared" si="3"/>
        <v>-11.645185839930729</v>
      </c>
      <c r="AF29" s="134">
        <f t="shared" si="3"/>
        <v>-126.86237475067855</v>
      </c>
      <c r="AG29" s="135">
        <f t="shared" si="3"/>
        <v>-458.95284473889706</v>
      </c>
      <c r="AJ29" s="74">
        <v>43492</v>
      </c>
      <c r="AK29" s="76">
        <f>Power!AK29+'Ground Transportation'!AK29+Industry!AL29+Residential!AL29+Aviation!AP29</f>
        <v>0.84230813898133983</v>
      </c>
      <c r="AL29" s="76">
        <f>Power!AL29+'Ground Transportation'!AL29+Industry!AM29+Residential!AM29+Aviation!AQ29</f>
        <v>0.72738531242934434</v>
      </c>
      <c r="AM29" s="76">
        <f>Power!AM29+'Ground Transportation'!AM29+Industry!AN29+Residential!AN29+Aviation!AR29</f>
        <v>1.817642930367577</v>
      </c>
      <c r="AN29" s="76">
        <f>Power!AN29+'Ground Transportation'!AN29+Industry!AO29+Residential!AO29+Aviation!AS29</f>
        <v>0.94800314480268555</v>
      </c>
      <c r="AO29" s="106">
        <f>Power!AO29+'Ground Transportation'!AO29+Industry!AP29+Residential!AP29+Aviation!AT29</f>
        <v>0.43079252680733882</v>
      </c>
      <c r="AQ29" s="74">
        <v>43857</v>
      </c>
      <c r="AR29" s="78">
        <f>Power!AR29+'Ground Transportation'!AR29+Industry!AS29+Residential!AS29+Aviation!AW29</f>
        <v>1.0253095081265005</v>
      </c>
      <c r="AS29" s="78">
        <f>Power!AS29+'Ground Transportation'!AS29+Industry!AT29+Residential!AT29+Aviation!AX29</f>
        <v>0.95399074628604374</v>
      </c>
      <c r="AT29" s="78">
        <f>Power!AT29+'Ground Transportation'!AT29+Industry!AU29+Residential!AU29+Aviation!AY29</f>
        <v>2.2235611818356791</v>
      </c>
      <c r="AU29" s="78">
        <f>Power!AU29+'Ground Transportation'!AU29+Industry!AV29+Residential!AV29+Aviation!AZ29</f>
        <v>1.1243804952566847</v>
      </c>
      <c r="AV29" s="79">
        <f>Power!AV29+'Ground Transportation'!AV29+Industry!AW29+Residential!AW29+Aviation!BA29</f>
        <v>0.74799264205876792</v>
      </c>
      <c r="AX29" s="95" t="s">
        <v>537</v>
      </c>
      <c r="AY29" s="134">
        <f t="shared" si="4"/>
        <v>-8.7036977507380904</v>
      </c>
      <c r="AZ29" s="134">
        <f t="shared" si="4"/>
        <v>-9.8891815569351262</v>
      </c>
      <c r="BA29" s="134">
        <f t="shared" si="4"/>
        <v>-15.925536959913018</v>
      </c>
      <c r="BB29" s="134">
        <f t="shared" si="4"/>
        <v>-7.918105304905648</v>
      </c>
      <c r="BC29" s="135">
        <f t="shared" si="4"/>
        <v>-7.5149886669167625</v>
      </c>
    </row>
    <row r="30" spans="2:55" x14ac:dyDescent="0.2">
      <c r="B30" s="74">
        <v>43493</v>
      </c>
      <c r="C30" s="76">
        <f>Power!C30+'Ground Transportation'!C30+Industry!C30+Residential!C30+Aviation!C30</f>
        <v>26.233095563320788</v>
      </c>
      <c r="D30" s="76">
        <f>Power!D30+'Ground Transportation'!D30+Industry!D30+Residential!D30+Aviation!D30</f>
        <v>7.936924449513409</v>
      </c>
      <c r="E30" s="76">
        <f>Power!E30+'Ground Transportation'!E30+Industry!E30+Residential!E30+Aviation!E30</f>
        <v>15.60082337663947</v>
      </c>
      <c r="F30" s="76">
        <f>Power!F30+'Ground Transportation'!F30+Industry!F30+Residential!F30+Aviation!F30</f>
        <v>11.482519323445981</v>
      </c>
      <c r="G30" s="76">
        <f>Power!G30+'Ground Transportation'!G30+Industry!G30+Residential!G30+Aviation!G30</f>
        <v>4.9916559690213225</v>
      </c>
      <c r="H30" s="76">
        <f>Power!H30+'Ground Transportation'!H30+Industry!H30+Residential!H30+Aviation!H30</f>
        <v>3.9338599376576497</v>
      </c>
      <c r="I30" s="76">
        <f>Power!I30+'Ground Transportation'!I30+Industry!I30+Residential!I30+Aviation!I30</f>
        <v>1.2372375466773124</v>
      </c>
      <c r="J30" s="76">
        <f>Power!J30+'Ground Transportation'!J30+Industry!J30+Residential!J30+Aviation!J30</f>
        <v>28.344932458378057</v>
      </c>
      <c r="K30" s="81">
        <f>SUM(C30:J30)+Aviation!L30+'International Shipping'!C30</f>
        <v>102.65862402135211</v>
      </c>
      <c r="M30" s="74">
        <v>43858</v>
      </c>
      <c r="N30" s="78">
        <f>Power!N30+'Ground Transportation'!N30+Industry!N30+Residential!N30+Aviation!O30</f>
        <v>22.672261681546011</v>
      </c>
      <c r="O30" s="78">
        <f>Power!O30+'Ground Transportation'!O30+Industry!O30+Residential!O30+Aviation!P30</f>
        <v>7.7747178250041911</v>
      </c>
      <c r="P30" s="78">
        <f>Power!P30+'Ground Transportation'!P30+Industry!P30+Residential!P30+Aviation!Q30</f>
        <v>15.400917005536924</v>
      </c>
      <c r="Q30" s="78">
        <f>Power!Q30+'Ground Transportation'!Q30+Industry!Q30+Residential!Q30+Aviation!R30</f>
        <v>9.6117724439256502</v>
      </c>
      <c r="R30" s="78">
        <f>Power!R30+'Ground Transportation'!R30+Industry!R30+Residential!R30+Aviation!S30</f>
        <v>4.83124613016399</v>
      </c>
      <c r="S30" s="78">
        <f>Power!S30+'Ground Transportation'!S30+Industry!S30+Residential!S30+Aviation!T30</f>
        <v>3.7163112606759419</v>
      </c>
      <c r="T30" s="78">
        <f>Power!T30+'Ground Transportation'!T30+Industry!T30+Residential!T30+Aviation!U30</f>
        <v>1.3339588527731794</v>
      </c>
      <c r="U30" s="78">
        <f>Power!U30+'Ground Transportation'!U30+Industry!U30+Residential!U30+Aviation!V30</f>
        <v>29.521080332225157</v>
      </c>
      <c r="V30" s="83">
        <f>SUM(N30:U30)+Aviation!X30+'International Shipping'!F30</f>
        <v>97.508720635835246</v>
      </c>
      <c r="W30" s="67"/>
      <c r="X30" s="95" t="s">
        <v>538</v>
      </c>
      <c r="Y30" s="134">
        <f>Y23-Y8</f>
        <v>36.63425760105963</v>
      </c>
      <c r="Z30" s="134">
        <f t="shared" si="3"/>
        <v>-66.332732701766503</v>
      </c>
      <c r="AA30" s="134">
        <f t="shared" si="3"/>
        <v>-113.16676178079274</v>
      </c>
      <c r="AB30" s="134">
        <f t="shared" si="3"/>
        <v>-57.63616125946109</v>
      </c>
      <c r="AC30" s="134">
        <f t="shared" si="3"/>
        <v>-9.5857169340347781</v>
      </c>
      <c r="AD30" s="134">
        <f t="shared" si="3"/>
        <v>-13.924722279310473</v>
      </c>
      <c r="AE30" s="134">
        <f t="shared" si="3"/>
        <v>-9.7185436873464575</v>
      </c>
      <c r="AF30" s="134">
        <f t="shared" si="3"/>
        <v>-83.378383369703784</v>
      </c>
      <c r="AG30" s="135">
        <f t="shared" si="3"/>
        <v>-355.61218951557385</v>
      </c>
      <c r="AH30" s="67"/>
      <c r="AJ30" s="74">
        <v>43493</v>
      </c>
      <c r="AK30" s="76">
        <f>Power!AK30+'Ground Transportation'!AK30+Industry!AL30+Residential!AL30+Aviation!AP30</f>
        <v>1.2407658882286656</v>
      </c>
      <c r="AL30" s="76">
        <f>Power!AL30+'Ground Transportation'!AL30+Industry!AM30+Residential!AM30+Aviation!AQ30</f>
        <v>1.0792116694340526</v>
      </c>
      <c r="AM30" s="76">
        <f>Power!AM30+'Ground Transportation'!AM30+Industry!AN30+Residential!AN30+Aviation!AR30</f>
        <v>2.7349264397487718</v>
      </c>
      <c r="AN30" s="76">
        <f>Power!AN30+'Ground Transportation'!AN30+Industry!AO30+Residential!AO30+Aviation!AS30</f>
        <v>1.1798996213224546</v>
      </c>
      <c r="AO30" s="106">
        <f>Power!AO30+'Ground Transportation'!AO30+Industry!AP30+Residential!AP30+Aviation!AT30</f>
        <v>0.66386241945768409</v>
      </c>
      <c r="AQ30" s="74">
        <v>43858</v>
      </c>
      <c r="AR30" s="78">
        <f>Power!AR30+'Ground Transportation'!AR30+Industry!AS30+Residential!AS30+Aviation!AW30</f>
        <v>1.019071974666881</v>
      </c>
      <c r="AS30" s="78">
        <f>Power!AS30+'Ground Transportation'!AS30+Industry!AT30+Residential!AT30+Aviation!AX30</f>
        <v>1.0165199409494039</v>
      </c>
      <c r="AT30" s="78">
        <f>Power!AT30+'Ground Transportation'!AT30+Industry!AU30+Residential!AU30+Aviation!AY30</f>
        <v>1.8730654876281692</v>
      </c>
      <c r="AU30" s="78">
        <f>Power!AU30+'Ground Transportation'!AU30+Industry!AV30+Residential!AV30+Aviation!AZ30</f>
        <v>1.1054234116505248</v>
      </c>
      <c r="AV30" s="79">
        <f>Power!AV30+'Ground Transportation'!AV30+Industry!AW30+Residential!AW30+Aviation!BA30</f>
        <v>0.72376388008833992</v>
      </c>
      <c r="AX30" s="95" t="s">
        <v>538</v>
      </c>
      <c r="AY30" s="134">
        <f>AY23-AY8</f>
        <v>-7.760155229240997</v>
      </c>
      <c r="AZ30" s="134">
        <f t="shared" si="4"/>
        <v>-6.3759805800061535</v>
      </c>
      <c r="BA30" s="134">
        <f t="shared" si="4"/>
        <v>-12.303440958376449</v>
      </c>
      <c r="BB30" s="134">
        <f t="shared" si="4"/>
        <v>-7.2744000625302689</v>
      </c>
      <c r="BC30" s="135">
        <f t="shared" si="4"/>
        <v>-7.0927592656212646</v>
      </c>
    </row>
    <row r="31" spans="2:55" x14ac:dyDescent="0.2">
      <c r="B31" s="74">
        <v>43494</v>
      </c>
      <c r="C31" s="76">
        <f>Power!C31+'Ground Transportation'!C31+Industry!C31+Residential!C31+Aviation!C31</f>
        <v>24.945740996255122</v>
      </c>
      <c r="D31" s="76">
        <f>Power!D31+'Ground Transportation'!D31+Industry!D31+Residential!D31+Aviation!D31</f>
        <v>8.3491320818252994</v>
      </c>
      <c r="E31" s="76">
        <f>Power!E31+'Ground Transportation'!E31+Industry!E31+Residential!E31+Aviation!E31</f>
        <v>17.500976528246081</v>
      </c>
      <c r="F31" s="76">
        <f>Power!F31+'Ground Transportation'!F31+Industry!F31+Residential!F31+Aviation!F31</f>
        <v>12.095520968728191</v>
      </c>
      <c r="G31" s="76">
        <f>Power!G31+'Ground Transportation'!G31+Industry!G31+Residential!G31+Aviation!G31</f>
        <v>4.9192870192618834</v>
      </c>
      <c r="H31" s="76">
        <f>Power!H31+'Ground Transportation'!H31+Industry!H31+Residential!H31+Aviation!H31</f>
        <v>3.9708140336336681</v>
      </c>
      <c r="I31" s="76">
        <f>Power!I31+'Ground Transportation'!I31+Industry!I31+Residential!I31+Aviation!I31</f>
        <v>1.3240236482816083</v>
      </c>
      <c r="J31" s="76">
        <f>Power!J31+'Ground Transportation'!J31+Industry!J31+Residential!J31+Aviation!J31</f>
        <v>28.980772923134378</v>
      </c>
      <c r="K31" s="81">
        <f>SUM(C31:J31)+Aviation!L31+'International Shipping'!C31</f>
        <v>105.03179469607701</v>
      </c>
      <c r="M31" s="74">
        <v>43859</v>
      </c>
      <c r="N31" s="78">
        <f>Power!N31+'Ground Transportation'!N31+Industry!N31+Residential!N31+Aviation!O31</f>
        <v>21.812774717475879</v>
      </c>
      <c r="O31" s="78">
        <f>Power!O31+'Ground Transportation'!O31+Industry!O31+Residential!O31+Aviation!P31</f>
        <v>7.9185311721618072</v>
      </c>
      <c r="P31" s="78">
        <f>Power!P31+'Ground Transportation'!P31+Industry!P31+Residential!P31+Aviation!Q31</f>
        <v>16.316722564118855</v>
      </c>
      <c r="Q31" s="78">
        <f>Power!Q31+'Ground Transportation'!Q31+Industry!Q31+Residential!Q31+Aviation!R31</f>
        <v>9.3583656577156535</v>
      </c>
      <c r="R31" s="78">
        <f>Power!R31+'Ground Transportation'!R31+Industry!R31+Residential!R31+Aviation!S31</f>
        <v>4.8064520748369706</v>
      </c>
      <c r="S31" s="78">
        <f>Power!S31+'Ground Transportation'!S31+Industry!S31+Residential!S31+Aviation!T31</f>
        <v>3.4051959333578363</v>
      </c>
      <c r="T31" s="78">
        <f>Power!T31+'Ground Transportation'!T31+Industry!T31+Residential!T31+Aviation!U31</f>
        <v>1.3497088861368405</v>
      </c>
      <c r="U31" s="78">
        <f>Power!U31+'Ground Transportation'!U31+Industry!U31+Residential!U31+Aviation!V31</f>
        <v>29.411116858007464</v>
      </c>
      <c r="V31" s="83">
        <f>SUM(N31:U31)+Aviation!X31+'International Shipping'!F31</f>
        <v>97.046869579673128</v>
      </c>
      <c r="W31" s="67"/>
      <c r="X31" s="136" t="s">
        <v>578</v>
      </c>
      <c r="Y31" s="137">
        <f t="shared" ref="Y31:AG31" si="5">SUM(Y26:Y27)</f>
        <v>-186.26047238327078</v>
      </c>
      <c r="Z31" s="137">
        <f t="shared" si="5"/>
        <v>20.029536908340361</v>
      </c>
      <c r="AA31" s="137">
        <f t="shared" si="5"/>
        <v>-0.74142001237811428</v>
      </c>
      <c r="AB31" s="137">
        <f t="shared" si="5"/>
        <v>-52.786337920417111</v>
      </c>
      <c r="AC31" s="137">
        <f t="shared" si="5"/>
        <v>-4.4019191885513465</v>
      </c>
      <c r="AD31" s="137">
        <f t="shared" si="5"/>
        <v>-8.8115206906348078</v>
      </c>
      <c r="AE31" s="137">
        <f t="shared" si="5"/>
        <v>3.6315785805530112</v>
      </c>
      <c r="AF31" s="137">
        <f t="shared" si="5"/>
        <v>23.411264547539417</v>
      </c>
      <c r="AG31" s="138">
        <f t="shared" si="5"/>
        <v>-220.91811803909468</v>
      </c>
      <c r="AH31" s="67"/>
      <c r="AJ31" s="74">
        <v>43494</v>
      </c>
      <c r="AK31" s="76">
        <f>Power!AK31+'Ground Transportation'!AK31+Industry!AL31+Residential!AL31+Aviation!AP31</f>
        <v>1.3362032834773221</v>
      </c>
      <c r="AL31" s="76">
        <f>Power!AL31+'Ground Transportation'!AL31+Industry!AM31+Residential!AM31+Aviation!AQ31</f>
        <v>1.1117331445170178</v>
      </c>
      <c r="AM31" s="76">
        <f>Power!AM31+'Ground Transportation'!AM31+Industry!AN31+Residential!AN31+Aviation!AR31</f>
        <v>2.9409995705168623</v>
      </c>
      <c r="AN31" s="76">
        <f>Power!AN31+'Ground Transportation'!AN31+Industry!AO31+Residential!AO31+Aviation!AS31</f>
        <v>1.259565847783044</v>
      </c>
      <c r="AO31" s="106">
        <f>Power!AO31+'Ground Transportation'!AO31+Industry!AP31+Residential!AP31+Aviation!AT31</f>
        <v>0.72816103047728364</v>
      </c>
      <c r="AQ31" s="74">
        <v>43859</v>
      </c>
      <c r="AR31" s="78">
        <f>Power!AR31+'Ground Transportation'!AR31+Industry!AS31+Residential!AS31+Aviation!AW31</f>
        <v>0.92289549236416923</v>
      </c>
      <c r="AS31" s="78">
        <f>Power!AS31+'Ground Transportation'!AS31+Industry!AT31+Residential!AT31+Aviation!AX31</f>
        <v>0.93973627590860409</v>
      </c>
      <c r="AT31" s="78">
        <f>Power!AT31+'Ground Transportation'!AT31+Industry!AU31+Residential!AU31+Aviation!AY31</f>
        <v>1.9337391669708131</v>
      </c>
      <c r="AU31" s="78">
        <f>Power!AU31+'Ground Transportation'!AU31+Industry!AV31+Residential!AV31+Aviation!AZ31</f>
        <v>1.0516871626232325</v>
      </c>
      <c r="AV31" s="79">
        <f>Power!AV31+'Ground Transportation'!AV31+Industry!AW31+Residential!AW31+Aviation!BA31</f>
        <v>0.71843105718799394</v>
      </c>
      <c r="AX31" s="136" t="s">
        <v>578</v>
      </c>
      <c r="AY31" s="137">
        <f t="shared" ref="AY31:BC31" si="6">SUM(AY26:AY27)</f>
        <v>-6.268496169751451</v>
      </c>
      <c r="AZ31" s="137">
        <f t="shared" si="6"/>
        <v>-2.5561308802392695</v>
      </c>
      <c r="BA31" s="137">
        <f t="shared" si="6"/>
        <v>-21.32289024646834</v>
      </c>
      <c r="BB31" s="137">
        <f t="shared" si="6"/>
        <v>-2.666244133261781</v>
      </c>
      <c r="BC31" s="138">
        <f t="shared" si="6"/>
        <v>-2.0184500809607933</v>
      </c>
    </row>
    <row r="32" spans="2:55" x14ac:dyDescent="0.2">
      <c r="B32" s="74">
        <v>43495</v>
      </c>
      <c r="C32" s="76">
        <f>Power!C32+'Ground Transportation'!C32+Industry!C32+Residential!C32+Aviation!C32</f>
        <v>25.003909782689128</v>
      </c>
      <c r="D32" s="76">
        <f>Power!D32+'Ground Transportation'!D32+Industry!D32+Residential!D32+Aviation!D32</f>
        <v>8.1499996864870479</v>
      </c>
      <c r="E32" s="76">
        <f>Power!E32+'Ground Transportation'!E32+Industry!E32+Residential!E32+Aviation!E32</f>
        <v>18.11194804519349</v>
      </c>
      <c r="F32" s="76">
        <f>Power!F32+'Ground Transportation'!F32+Industry!F32+Residential!F32+Aviation!F32</f>
        <v>12.218502379521629</v>
      </c>
      <c r="G32" s="76">
        <f>Power!G32+'Ground Transportation'!G32+Industry!G32+Residential!G32+Aviation!G32</f>
        <v>4.8509765439466905</v>
      </c>
      <c r="H32" s="76">
        <f>Power!H32+'Ground Transportation'!H32+Industry!H32+Residential!H32+Aviation!H32</f>
        <v>3.8735856173382728</v>
      </c>
      <c r="I32" s="76">
        <f>Power!I32+'Ground Transportation'!I32+Industry!I32+Residential!I32+Aviation!I32</f>
        <v>1.3420046451717063</v>
      </c>
      <c r="J32" s="76">
        <f>Power!J32+'Ground Transportation'!J32+Industry!J32+Residential!J32+Aviation!J32</f>
        <v>29.567055607356721</v>
      </c>
      <c r="K32" s="81">
        <f>SUM(C32:J32)+Aviation!L32+'International Shipping'!C32</f>
        <v>106.06471613702765</v>
      </c>
      <c r="M32" s="74">
        <v>43860</v>
      </c>
      <c r="N32" s="78">
        <f>Power!N32+'Ground Transportation'!N32+Industry!N32+Residential!N32+Aviation!O32</f>
        <v>21.735827699849175</v>
      </c>
      <c r="O32" s="78">
        <f>Power!O32+'Ground Transportation'!O32+Industry!O32+Residential!O32+Aviation!P32</f>
        <v>8.2308668868737627</v>
      </c>
      <c r="P32" s="78">
        <f>Power!P32+'Ground Transportation'!P32+Industry!P32+Residential!P32+Aviation!Q32</f>
        <v>16.414543876560845</v>
      </c>
      <c r="Q32" s="78">
        <f>Power!Q32+'Ground Transportation'!Q32+Industry!Q32+Residential!Q32+Aviation!R32</f>
        <v>9.1235875489041653</v>
      </c>
      <c r="R32" s="78">
        <f>Power!R32+'Ground Transportation'!R32+Industry!R32+Residential!R32+Aviation!S32</f>
        <v>4.7816536166242365</v>
      </c>
      <c r="S32" s="78">
        <f>Power!S32+'Ground Transportation'!S32+Industry!S32+Residential!S32+Aviation!T32</f>
        <v>3.4208316299402628</v>
      </c>
      <c r="T32" s="78">
        <f>Power!T32+'Ground Transportation'!T32+Industry!T32+Residential!T32+Aviation!U32</f>
        <v>1.339626180474758</v>
      </c>
      <c r="U32" s="78">
        <f>Power!U32+'Ground Transportation'!U32+Industry!U32+Residential!U32+Aviation!V32</f>
        <v>29.584043708680145</v>
      </c>
      <c r="V32" s="83">
        <f>SUM(N32:U32)+Aviation!X32+'International Shipping'!F32</f>
        <v>97.337697376432047</v>
      </c>
      <c r="W32" s="67"/>
      <c r="X32" s="139" t="s">
        <v>569</v>
      </c>
      <c r="Y32" s="140">
        <f t="shared" ref="Y32:AG32" si="7">SUM(Y26:Y28)</f>
        <v>-268.29664152118596</v>
      </c>
      <c r="Z32" s="140">
        <f t="shared" si="7"/>
        <v>-18.629244257504467</v>
      </c>
      <c r="AA32" s="140">
        <f t="shared" si="7"/>
        <v>-62.263389696038132</v>
      </c>
      <c r="AB32" s="140">
        <f t="shared" si="7"/>
        <v>-75.419473999118736</v>
      </c>
      <c r="AC32" s="140">
        <f t="shared" si="7"/>
        <v>-8.4963698637533867</v>
      </c>
      <c r="AD32" s="140">
        <f t="shared" si="7"/>
        <v>-13.681627445942354</v>
      </c>
      <c r="AE32" s="140">
        <f t="shared" si="7"/>
        <v>-0.46125235440117507</v>
      </c>
      <c r="AF32" s="140">
        <f t="shared" si="7"/>
        <v>-48.226142200300728</v>
      </c>
      <c r="AG32" s="141">
        <f t="shared" si="7"/>
        <v>-532.86458444558639</v>
      </c>
      <c r="AJ32" s="74">
        <v>43495</v>
      </c>
      <c r="AK32" s="76">
        <f>Power!AK32+'Ground Transportation'!AK32+Industry!AL32+Residential!AL32+Aviation!AP32</f>
        <v>1.4126544706642492</v>
      </c>
      <c r="AL32" s="76">
        <f>Power!AL32+'Ground Transportation'!AL32+Industry!AM32+Residential!AM32+Aviation!AQ32</f>
        <v>1.120269880406948</v>
      </c>
      <c r="AM32" s="76">
        <f>Power!AM32+'Ground Transportation'!AM32+Industry!AN32+Residential!AN32+Aviation!AR32</f>
        <v>2.8772767737371567</v>
      </c>
      <c r="AN32" s="76">
        <f>Power!AN32+'Ground Transportation'!AN32+Industry!AO32+Residential!AO32+Aviation!AS32</f>
        <v>1.2745875209146873</v>
      </c>
      <c r="AO32" s="106">
        <f>Power!AO32+'Ground Transportation'!AO32+Industry!AP32+Residential!AP32+Aviation!AT32</f>
        <v>0.77288210880915631</v>
      </c>
      <c r="AQ32" s="74">
        <v>43860</v>
      </c>
      <c r="AR32" s="78">
        <f>Power!AR32+'Ground Transportation'!AR32+Industry!AS32+Residential!AS32+Aviation!AW32</f>
        <v>0.87779871876098958</v>
      </c>
      <c r="AS32" s="78">
        <f>Power!AS32+'Ground Transportation'!AS32+Industry!AT32+Residential!AT32+Aviation!AX32</f>
        <v>0.97806575570820331</v>
      </c>
      <c r="AT32" s="78">
        <f>Power!AT32+'Ground Transportation'!AT32+Industry!AU32+Residential!AU32+Aviation!AY32</f>
        <v>1.7822485553419281</v>
      </c>
      <c r="AU32" s="78">
        <f>Power!AU32+'Ground Transportation'!AU32+Industry!AV32+Residential!AV32+Aviation!AZ32</f>
        <v>1.1385000979630939</v>
      </c>
      <c r="AV32" s="79">
        <f>Power!AV32+'Ground Transportation'!AV32+Industry!AW32+Residential!AW32+Aviation!BA32</f>
        <v>0.70925507015566813</v>
      </c>
      <c r="AX32" s="139" t="s">
        <v>569</v>
      </c>
      <c r="AY32" s="140">
        <f t="shared" ref="AY32:BC32" si="8">SUM(AY26:AY28)</f>
        <v>-7.9898550512392426</v>
      </c>
      <c r="AZ32" s="140">
        <f t="shared" si="8"/>
        <v>-5.3006477558997922</v>
      </c>
      <c r="BA32" s="140">
        <f t="shared" si="8"/>
        <v>-24.801067162752766</v>
      </c>
      <c r="BB32" s="140">
        <f t="shared" si="8"/>
        <v>-7.1473863134575915</v>
      </c>
      <c r="BC32" s="141">
        <f t="shared" si="8"/>
        <v>-5.7439433650018277</v>
      </c>
    </row>
    <row r="33" spans="2:55" x14ac:dyDescent="0.2">
      <c r="B33" s="74">
        <v>43496</v>
      </c>
      <c r="C33" s="76">
        <f>Power!C33+'Ground Transportation'!C33+Industry!C33+Residential!C33+Aviation!C33</f>
        <v>24.915363820607038</v>
      </c>
      <c r="D33" s="76">
        <f>Power!D33+'Ground Transportation'!D33+Industry!D33+Residential!D33+Aviation!D33</f>
        <v>7.8090000766438328</v>
      </c>
      <c r="E33" s="76">
        <f>Power!E33+'Ground Transportation'!E33+Industry!E33+Residential!E33+Aviation!E33</f>
        <v>17.45114391620983</v>
      </c>
      <c r="F33" s="76">
        <f>Power!F33+'Ground Transportation'!F33+Industry!F33+Residential!F33+Aviation!F33</f>
        <v>12.232029440145734</v>
      </c>
      <c r="G33" s="76">
        <f>Power!G33+'Ground Transportation'!G33+Industry!G33+Residential!G33+Aviation!G33</f>
        <v>4.8680034425704042</v>
      </c>
      <c r="H33" s="76">
        <f>Power!H33+'Ground Transportation'!H33+Industry!H33+Residential!H33+Aviation!H33</f>
        <v>4.0453651576919958</v>
      </c>
      <c r="I33" s="76">
        <f>Power!I33+'Ground Transportation'!I33+Industry!I33+Residential!I33+Aviation!I33</f>
        <v>1.3781684607501536</v>
      </c>
      <c r="J33" s="76">
        <f>Power!J33+'Ground Transportation'!J33+Industry!J33+Residential!J33+Aviation!J33</f>
        <v>29.539714880867912</v>
      </c>
      <c r="K33" s="81">
        <f>SUM(C33:J33)+Aviation!L33+'International Shipping'!C33</f>
        <v>105.23519951958284</v>
      </c>
      <c r="M33" s="74">
        <v>43861</v>
      </c>
      <c r="N33" s="78">
        <f>Power!N33+'Ground Transportation'!N33+Industry!N33+Residential!N33+Aviation!O33</f>
        <v>20.793847231727511</v>
      </c>
      <c r="O33" s="78">
        <f>Power!O33+'Ground Transportation'!O33+Industry!O33+Residential!O33+Aviation!P33</f>
        <v>8.5679670812122879</v>
      </c>
      <c r="P33" s="78">
        <f>Power!P33+'Ground Transportation'!P33+Industry!P33+Residential!P33+Aviation!Q33</f>
        <v>15.899078164210518</v>
      </c>
      <c r="Q33" s="78">
        <f>Power!Q33+'Ground Transportation'!Q33+Industry!Q33+Residential!Q33+Aviation!R33</f>
        <v>8.2941847804300846</v>
      </c>
      <c r="R33" s="78">
        <f>Power!R33+'Ground Transportation'!R33+Industry!R33+Residential!R33+Aviation!S33</f>
        <v>4.7713292907802822</v>
      </c>
      <c r="S33" s="78">
        <f>Power!S33+'Ground Transportation'!S33+Industry!S33+Residential!S33+Aviation!T33</f>
        <v>3.6223294817277791</v>
      </c>
      <c r="T33" s="78">
        <f>Power!T33+'Ground Transportation'!T33+Industry!T33+Residential!T33+Aviation!U33</f>
        <v>1.330790349608904</v>
      </c>
      <c r="U33" s="78">
        <f>Power!U33+'Ground Transportation'!U33+Industry!U33+Residential!U33+Aviation!V33</f>
        <v>28.830636852366521</v>
      </c>
      <c r="V33" s="83">
        <f>SUM(N33:U33)+Aviation!X33+'International Shipping'!F33</f>
        <v>94.874156438155637</v>
      </c>
      <c r="W33" s="67"/>
      <c r="X33" s="142" t="s">
        <v>579</v>
      </c>
      <c r="Y33" s="143">
        <f t="shared" ref="Y33:AG33" si="9">SUM(Y26:Y29)</f>
        <v>-264.03778176896071</v>
      </c>
      <c r="Z33" s="143">
        <f t="shared" si="9"/>
        <v>-110.9247238245639</v>
      </c>
      <c r="AA33" s="143">
        <f t="shared" si="9"/>
        <v>-166.11287940432015</v>
      </c>
      <c r="AB33" s="143">
        <f t="shared" si="9"/>
        <v>-146.23682363519981</v>
      </c>
      <c r="AC33" s="143">
        <f t="shared" si="9"/>
        <v>-18.846716755993171</v>
      </c>
      <c r="AD33" s="143">
        <f t="shared" si="9"/>
        <v>-22.954273119381142</v>
      </c>
      <c r="AE33" s="143">
        <f t="shared" si="9"/>
        <v>-12.106438194331904</v>
      </c>
      <c r="AF33" s="143">
        <f t="shared" si="9"/>
        <v>-175.08851695097928</v>
      </c>
      <c r="AG33" s="144">
        <f t="shared" si="9"/>
        <v>-991.81742918448344</v>
      </c>
      <c r="AJ33" s="74">
        <v>43496</v>
      </c>
      <c r="AK33" s="76">
        <f>Power!AK33+'Ground Transportation'!AK33+Industry!AL33+Residential!AL33+Aviation!AP33</f>
        <v>1.3729392542172505</v>
      </c>
      <c r="AL33" s="76">
        <f>Power!AL33+'Ground Transportation'!AL33+Industry!AM33+Residential!AM33+Aviation!AQ33</f>
        <v>1.1236144381312916</v>
      </c>
      <c r="AM33" s="76">
        <f>Power!AM33+'Ground Transportation'!AM33+Industry!AN33+Residential!AN33+Aviation!AR33</f>
        <v>3.041288255192848</v>
      </c>
      <c r="AN33" s="76">
        <f>Power!AN33+'Ground Transportation'!AN33+Industry!AO33+Residential!AO33+Aviation!AS33</f>
        <v>1.1972006842431755</v>
      </c>
      <c r="AO33" s="106">
        <f>Power!AO33+'Ground Transportation'!AO33+Industry!AP33+Residential!AP33+Aviation!AT33</f>
        <v>0.62770668024724485</v>
      </c>
      <c r="AQ33" s="74">
        <v>43861</v>
      </c>
      <c r="AR33" s="78">
        <f>Power!AR33+'Ground Transportation'!AR33+Industry!AS33+Residential!AS33+Aviation!AW33</f>
        <v>0.80541511282637113</v>
      </c>
      <c r="AS33" s="78">
        <f>Power!AS33+'Ground Transportation'!AS33+Industry!AT33+Residential!AT33+Aviation!AX33</f>
        <v>0.84876905681755099</v>
      </c>
      <c r="AT33" s="78">
        <f>Power!AT33+'Ground Transportation'!AT33+Industry!AU33+Residential!AU33+Aviation!AY33</f>
        <v>1.4675405377911634</v>
      </c>
      <c r="AU33" s="78">
        <f>Power!AU33+'Ground Transportation'!AU33+Industry!AV33+Residential!AV33+Aviation!AZ33</f>
        <v>1.0754468116419669</v>
      </c>
      <c r="AV33" s="79">
        <f>Power!AV33+'Ground Transportation'!AV33+Industry!AW33+Residential!AW33+Aviation!BA33</f>
        <v>0.68870168809590437</v>
      </c>
      <c r="AX33" s="142" t="s">
        <v>579</v>
      </c>
      <c r="AY33" s="143">
        <f t="shared" ref="AY33:BC33" si="10">SUM(AY26:AY29)</f>
        <v>-16.693552801977333</v>
      </c>
      <c r="AZ33" s="143">
        <f t="shared" si="10"/>
        <v>-15.189829312834918</v>
      </c>
      <c r="BA33" s="143">
        <f t="shared" si="10"/>
        <v>-40.726604122665783</v>
      </c>
      <c r="BB33" s="143">
        <f t="shared" si="10"/>
        <v>-15.065491618363239</v>
      </c>
      <c r="BC33" s="144">
        <f t="shared" si="10"/>
        <v>-13.25893203191859</v>
      </c>
    </row>
    <row r="34" spans="2:55" x14ac:dyDescent="0.2">
      <c r="B34" s="74">
        <v>43497</v>
      </c>
      <c r="C34" s="76">
        <f>Power!C34+'Ground Transportation'!C34+Industry!C34+Residential!C34+Aviation!C34</f>
        <v>23.593783375204996</v>
      </c>
      <c r="D34" s="76">
        <f>Power!D34+'Ground Transportation'!D34+Industry!D34+Residential!D34+Aviation!D34</f>
        <v>7.8228276736892592</v>
      </c>
      <c r="E34" s="76">
        <f>Power!E34+'Ground Transportation'!E34+Industry!E34+Residential!E34+Aviation!E34</f>
        <v>16.217066716116932</v>
      </c>
      <c r="F34" s="76">
        <f>Power!F34+'Ground Transportation'!F34+Industry!F34+Residential!F34+Aviation!F34</f>
        <v>12.347940543338847</v>
      </c>
      <c r="G34" s="76">
        <f>Power!G34+'Ground Transportation'!G34+Industry!G34+Residential!G34+Aviation!G34</f>
        <v>5.0535850084335658</v>
      </c>
      <c r="H34" s="76">
        <f>Power!H34+'Ground Transportation'!H34+Industry!H34+Residential!H34+Aviation!H34</f>
        <v>4.1715773584461768</v>
      </c>
      <c r="I34" s="76">
        <f>Power!I34+'Ground Transportation'!I34+Industry!I34+Residential!I34+Aviation!I34</f>
        <v>1.2549089514558227</v>
      </c>
      <c r="J34" s="76">
        <f>Power!J34+'Ground Transportation'!J34+Industry!J34+Residential!J34+Aviation!J34</f>
        <v>28.622503026798537</v>
      </c>
      <c r="K34" s="81">
        <f>SUM(C34:J34)+Aviation!L34+'International Shipping'!C34</f>
        <v>102.12627627882377</v>
      </c>
      <c r="M34" s="74">
        <v>43862</v>
      </c>
      <c r="N34" s="78">
        <f>Power!N34+'Ground Transportation'!N34+Industry!N34+Residential!N34+Aviation!O34</f>
        <v>20.583247426792163</v>
      </c>
      <c r="O34" s="78">
        <f>Power!O34+'Ground Transportation'!O34+Industry!O34+Residential!O34+Aviation!P34</f>
        <v>8.4494379061804423</v>
      </c>
      <c r="P34" s="78">
        <f>Power!P34+'Ground Transportation'!P34+Industry!P34+Residential!P34+Aviation!Q34</f>
        <v>14.254845887021879</v>
      </c>
      <c r="Q34" s="78">
        <f>Power!Q34+'Ground Transportation'!Q34+Industry!Q34+Residential!Q34+Aviation!R34</f>
        <v>7.0803151407528784</v>
      </c>
      <c r="R34" s="78">
        <f>Power!R34+'Ground Transportation'!R34+Industry!R34+Residential!R34+Aviation!S34</f>
        <v>4.7334808709600278</v>
      </c>
      <c r="S34" s="78">
        <f>Power!S34+'Ground Transportation'!S34+Industry!S34+Residential!S34+Aviation!T34</f>
        <v>3.4340066463310701</v>
      </c>
      <c r="T34" s="78">
        <f>Power!T34+'Ground Transportation'!T34+Industry!T34+Residential!T34+Aviation!U34</f>
        <v>1.2778300458724201</v>
      </c>
      <c r="U34" s="78">
        <f>Power!U34+'Ground Transportation'!U34+Industry!U34+Residential!U34+Aviation!V34</f>
        <v>27.76953459372038</v>
      </c>
      <c r="V34" s="83">
        <f>SUM(N34:U34)+Aviation!X34+'International Shipping'!F34</f>
        <v>90.357068334018834</v>
      </c>
      <c r="W34" s="67"/>
      <c r="X34" s="145" t="s">
        <v>577</v>
      </c>
      <c r="Y34" s="146">
        <f t="shared" ref="Y34:AG34" si="11">SUM(Y26:Y30)</f>
        <v>-227.40352416790108</v>
      </c>
      <c r="Z34" s="146">
        <f t="shared" si="11"/>
        <v>-177.2574565263304</v>
      </c>
      <c r="AA34" s="146">
        <f t="shared" si="11"/>
        <v>-279.27964118511289</v>
      </c>
      <c r="AB34" s="146">
        <f t="shared" si="11"/>
        <v>-203.8729848946609</v>
      </c>
      <c r="AC34" s="146">
        <f t="shared" si="11"/>
        <v>-28.432433690027949</v>
      </c>
      <c r="AD34" s="146">
        <f t="shared" si="11"/>
        <v>-36.878995398691615</v>
      </c>
      <c r="AE34" s="146">
        <f t="shared" si="11"/>
        <v>-21.824981881678362</v>
      </c>
      <c r="AF34" s="146">
        <f t="shared" si="11"/>
        <v>-258.46690032068307</v>
      </c>
      <c r="AG34" s="147">
        <f t="shared" si="11"/>
        <v>-1347.4296187000573</v>
      </c>
      <c r="AJ34" s="74">
        <v>43497</v>
      </c>
      <c r="AK34" s="76">
        <f>Power!AK34+'Ground Transportation'!AK34+Industry!AL34+Residential!AL34+Aviation!AP34</f>
        <v>1.4729049750729781</v>
      </c>
      <c r="AL34" s="76">
        <f>Power!AL34+'Ground Transportation'!AL34+Industry!AM34+Residential!AM34+Aviation!AQ34</f>
        <v>1.1228403436214349</v>
      </c>
      <c r="AM34" s="76">
        <f>Power!AM34+'Ground Transportation'!AM34+Industry!AN34+Residential!AN34+Aviation!AR34</f>
        <v>2.9601371555654605</v>
      </c>
      <c r="AN34" s="76">
        <f>Power!AN34+'Ground Transportation'!AN34+Industry!AO34+Residential!AO34+Aviation!AS34</f>
        <v>1.2231335705511317</v>
      </c>
      <c r="AO34" s="106">
        <f>Power!AO34+'Ground Transportation'!AO34+Industry!AP34+Residential!AP34+Aviation!AT34</f>
        <v>0.64289109260579536</v>
      </c>
      <c r="AQ34" s="74">
        <v>43862</v>
      </c>
      <c r="AR34" s="78">
        <f>Power!AR34+'Ground Transportation'!AR34+Industry!AS34+Residential!AS34+Aviation!AW34</f>
        <v>0.75589902865405711</v>
      </c>
      <c r="AS34" s="78">
        <f>Power!AS34+'Ground Transportation'!AS34+Industry!AT34+Residential!AT34+Aviation!AX34</f>
        <v>0.70432061959199488</v>
      </c>
      <c r="AT34" s="78">
        <f>Power!AT34+'Ground Transportation'!AT34+Industry!AU34+Residential!AU34+Aviation!AY34</f>
        <v>1.2875758608542738</v>
      </c>
      <c r="AU34" s="78">
        <f>Power!AU34+'Ground Transportation'!AU34+Industry!AV34+Residential!AV34+Aviation!AZ34</f>
        <v>1.0012441156016456</v>
      </c>
      <c r="AV34" s="79">
        <f>Power!AV34+'Ground Transportation'!AV34+Industry!AW34+Residential!AW34+Aviation!BA34</f>
        <v>0.54424022138916828</v>
      </c>
      <c r="AX34" s="145" t="s">
        <v>577</v>
      </c>
      <c r="AY34" s="146">
        <f t="shared" ref="AY34:BC34" si="12">SUM(AY26:AY30)</f>
        <v>-24.45370803121833</v>
      </c>
      <c r="AZ34" s="146">
        <f t="shared" si="12"/>
        <v>-21.565809892841074</v>
      </c>
      <c r="BA34" s="146">
        <f t="shared" si="12"/>
        <v>-53.030045081042232</v>
      </c>
      <c r="BB34" s="146">
        <f t="shared" si="12"/>
        <v>-22.339891680893508</v>
      </c>
      <c r="BC34" s="147">
        <f t="shared" si="12"/>
        <v>-20.351691297539855</v>
      </c>
    </row>
    <row r="35" spans="2:55" x14ac:dyDescent="0.2">
      <c r="B35" s="74">
        <v>43498</v>
      </c>
      <c r="C35" s="76">
        <f>Power!C35+'Ground Transportation'!C35+Industry!C35+Residential!C35+Aviation!C35</f>
        <v>22.750316926706635</v>
      </c>
      <c r="D35" s="76">
        <f>Power!D35+'Ground Transportation'!D35+Industry!D35+Residential!D35+Aviation!D35</f>
        <v>7.7606999827436969</v>
      </c>
      <c r="E35" s="76">
        <f>Power!E35+'Ground Transportation'!E35+Industry!E35+Residential!E35+Aviation!E35</f>
        <v>13.637851133711091</v>
      </c>
      <c r="F35" s="76">
        <f>Power!F35+'Ground Transportation'!F35+Industry!F35+Residential!F35+Aviation!F35</f>
        <v>10.613235298995436</v>
      </c>
      <c r="G35" s="76">
        <f>Power!G35+'Ground Transportation'!G35+Industry!G35+Residential!G35+Aviation!G35</f>
        <v>4.9351385373211301</v>
      </c>
      <c r="H35" s="76">
        <f>Power!H35+'Ground Transportation'!H35+Industry!H35+Residential!H35+Aviation!H35</f>
        <v>3.6913310842221043</v>
      </c>
      <c r="I35" s="76">
        <f>Power!I35+'Ground Transportation'!I35+Industry!I35+Residential!I35+Aviation!I35</f>
        <v>1.1870787681093555</v>
      </c>
      <c r="J35" s="76">
        <f>Power!J35+'Ground Transportation'!J35+Industry!J35+Residential!J35+Aviation!J35</f>
        <v>26.400143174830898</v>
      </c>
      <c r="K35" s="81">
        <f>SUM(C35:J35)+Aviation!L35+'International Shipping'!C35</f>
        <v>94.048330229928851</v>
      </c>
      <c r="M35" s="74">
        <v>43863</v>
      </c>
      <c r="N35" s="78">
        <f>Power!N35+'Ground Transportation'!N35+Industry!N35+Residential!N35+Aviation!O35</f>
        <v>20.788905430033047</v>
      </c>
      <c r="O35" s="78">
        <f>Power!O35+'Ground Transportation'!O35+Industry!O35+Residential!O35+Aviation!P35</f>
        <v>8.3930047394829685</v>
      </c>
      <c r="P35" s="78">
        <f>Power!P35+'Ground Transportation'!P35+Industry!P35+Residential!P35+Aviation!Q35</f>
        <v>12.009994612715044</v>
      </c>
      <c r="Q35" s="78">
        <f>Power!Q35+'Ground Transportation'!Q35+Industry!Q35+Residential!Q35+Aviation!R35</f>
        <v>6.9986362190770217</v>
      </c>
      <c r="R35" s="78">
        <f>Power!R35+'Ground Transportation'!R35+Industry!R35+Residential!R35+Aviation!S35</f>
        <v>4.5760812407189704</v>
      </c>
      <c r="S35" s="78">
        <f>Power!S35+'Ground Transportation'!S35+Industry!S35+Residential!S35+Aviation!T35</f>
        <v>3.2159918417888167</v>
      </c>
      <c r="T35" s="78">
        <f>Power!T35+'Ground Transportation'!T35+Industry!T35+Residential!T35+Aviation!U35</f>
        <v>1.1810789661740668</v>
      </c>
      <c r="U35" s="78">
        <f>Power!U35+'Ground Transportation'!U35+Industry!U35+Residential!U35+Aviation!V35</f>
        <v>26.054858485797382</v>
      </c>
      <c r="V35" s="83">
        <f>SUM(N35:U35)+Aviation!X35+'International Shipping'!F35</f>
        <v>85.994242627490152</v>
      </c>
      <c r="W35" s="67"/>
      <c r="AJ35" s="74">
        <v>43498</v>
      </c>
      <c r="AK35" s="76">
        <f>Power!AK35+'Ground Transportation'!AK35+Industry!AL35+Residential!AL35+Aviation!AP35</f>
        <v>1.2073507365474243</v>
      </c>
      <c r="AL35" s="76">
        <f>Power!AL35+'Ground Transportation'!AL35+Industry!AM35+Residential!AM35+Aviation!AQ35</f>
        <v>1.0301119758903141</v>
      </c>
      <c r="AM35" s="76">
        <f>Power!AM35+'Ground Transportation'!AM35+Industry!AN35+Residential!AN35+Aviation!AR35</f>
        <v>2.6850341016848369</v>
      </c>
      <c r="AN35" s="76">
        <f>Power!AN35+'Ground Transportation'!AN35+Industry!AO35+Residential!AO35+Aviation!AS35</f>
        <v>0.93004798351574891</v>
      </c>
      <c r="AO35" s="106">
        <f>Power!AO35+'Ground Transportation'!AO35+Industry!AP35+Residential!AP35+Aviation!AT35</f>
        <v>0.53871178804895792</v>
      </c>
      <c r="AQ35" s="74">
        <v>43863</v>
      </c>
      <c r="AR35" s="78">
        <f>Power!AR35+'Ground Transportation'!AR35+Industry!AS35+Residential!AS35+Aviation!AW35</f>
        <v>0.87337950378154516</v>
      </c>
      <c r="AS35" s="78">
        <f>Power!AS35+'Ground Transportation'!AS35+Industry!AT35+Residential!AT35+Aviation!AX35</f>
        <v>0.62946450703699852</v>
      </c>
      <c r="AT35" s="78">
        <f>Power!AT35+'Ground Transportation'!AT35+Industry!AU35+Residential!AU35+Aviation!AY35</f>
        <v>1.3810381695192215</v>
      </c>
      <c r="AU35" s="78">
        <f>Power!AU35+'Ground Transportation'!AU35+Industry!AV35+Residential!AV35+Aviation!AZ35</f>
        <v>0.79646784828467698</v>
      </c>
      <c r="AV35" s="79">
        <f>Power!AV35+'Ground Transportation'!AV35+Industry!AW35+Residential!AW35+Aviation!BA35</f>
        <v>0.46873191182700891</v>
      </c>
    </row>
    <row r="36" spans="2:55" x14ac:dyDescent="0.2">
      <c r="B36" s="74">
        <v>43499</v>
      </c>
      <c r="C36" s="76">
        <f>Power!C36+'Ground Transportation'!C36+Industry!C36+Residential!C36+Aviation!C36</f>
        <v>22.344578070563447</v>
      </c>
      <c r="D36" s="76">
        <f>Power!D36+'Ground Transportation'!D36+Industry!D36+Residential!D36+Aviation!D36</f>
        <v>7.7505485251894646</v>
      </c>
      <c r="E36" s="76">
        <f>Power!E36+'Ground Transportation'!E36+Industry!E36+Residential!E36+Aviation!E36</f>
        <v>12.064489082556168</v>
      </c>
      <c r="F36" s="76">
        <f>Power!F36+'Ground Transportation'!F36+Industry!F36+Residential!F36+Aviation!F36</f>
        <v>9.721322743157824</v>
      </c>
      <c r="G36" s="76">
        <f>Power!G36+'Ground Transportation'!G36+Industry!G36+Residential!G36+Aviation!G36</f>
        <v>4.8068943326006277</v>
      </c>
      <c r="H36" s="76">
        <f>Power!H36+'Ground Transportation'!H36+Industry!H36+Residential!H36+Aviation!H36</f>
        <v>3.3123886236609539</v>
      </c>
      <c r="I36" s="76">
        <f>Power!I36+'Ground Transportation'!I36+Industry!I36+Residential!I36+Aviation!I36</f>
        <v>1.1069510084221759</v>
      </c>
      <c r="J36" s="76">
        <f>Power!J36+'Ground Transportation'!J36+Industry!J36+Residential!J36+Aviation!J36</f>
        <v>25.156046247212931</v>
      </c>
      <c r="K36" s="81">
        <f>SUM(C36:J36)+Aviation!L36+'International Shipping'!C36</f>
        <v>89.335595332363496</v>
      </c>
      <c r="M36" s="74">
        <v>43864</v>
      </c>
      <c r="N36" s="78">
        <f>Power!N36+'Ground Transportation'!N36+Industry!N36+Residential!N36+Aviation!O36</f>
        <v>20.59610675018186</v>
      </c>
      <c r="O36" s="78">
        <f>Power!O36+'Ground Transportation'!O36+Industry!O36+Residential!O36+Aviation!P36</f>
        <v>8.112587454922096</v>
      </c>
      <c r="P36" s="78">
        <f>Power!P36+'Ground Transportation'!P36+Industry!P36+Residential!P36+Aviation!Q36</f>
        <v>13.2520077689608</v>
      </c>
      <c r="Q36" s="78">
        <f>Power!Q36+'Ground Transportation'!Q36+Industry!Q36+Residential!Q36+Aviation!R36</f>
        <v>9.1158831495912143</v>
      </c>
      <c r="R36" s="78">
        <f>Power!R36+'Ground Transportation'!R36+Industry!R36+Residential!R36+Aviation!S36</f>
        <v>4.7441639155361832</v>
      </c>
      <c r="S36" s="78">
        <f>Power!S36+'Ground Transportation'!S36+Industry!S36+Residential!S36+Aviation!T36</f>
        <v>3.6158010360909043</v>
      </c>
      <c r="T36" s="78">
        <f>Power!T36+'Ground Transportation'!T36+Industry!T36+Residential!T36+Aviation!U36</f>
        <v>1.3257678757082576</v>
      </c>
      <c r="U36" s="78">
        <f>Power!U36+'Ground Transportation'!U36+Industry!U36+Residential!U36+Aviation!V36</f>
        <v>26.352399475918297</v>
      </c>
      <c r="V36" s="83">
        <f>SUM(N36:U36)+Aviation!X36+'International Shipping'!F36</f>
        <v>89.816739151795545</v>
      </c>
      <c r="W36" s="67"/>
      <c r="X36" s="94" t="s">
        <v>558</v>
      </c>
      <c r="Y36" s="87" t="s">
        <v>438</v>
      </c>
      <c r="Z36" s="89" t="s">
        <v>422</v>
      </c>
      <c r="AA36" s="89" t="s">
        <v>531</v>
      </c>
      <c r="AB36" s="89" t="s">
        <v>282</v>
      </c>
      <c r="AC36" s="87" t="s">
        <v>529</v>
      </c>
      <c r="AD36" s="87" t="s">
        <v>473</v>
      </c>
      <c r="AE36" s="87" t="s">
        <v>134</v>
      </c>
      <c r="AF36" s="87" t="s">
        <v>533</v>
      </c>
      <c r="AG36" s="90" t="s">
        <v>522</v>
      </c>
      <c r="AJ36" s="74">
        <v>43499</v>
      </c>
      <c r="AK36" s="76">
        <f>Power!AK36+'Ground Transportation'!AK36+Industry!AL36+Residential!AL36+Aviation!AP36</f>
        <v>1.1359433122618541</v>
      </c>
      <c r="AL36" s="76">
        <f>Power!AL36+'Ground Transportation'!AL36+Industry!AM36+Residential!AM36+Aviation!AQ36</f>
        <v>0.92280642474685959</v>
      </c>
      <c r="AM36" s="76">
        <f>Power!AM36+'Ground Transportation'!AM36+Industry!AN36+Residential!AN36+Aviation!AR36</f>
        <v>2.429817297788043</v>
      </c>
      <c r="AN36" s="76">
        <f>Power!AN36+'Ground Transportation'!AN36+Industry!AO36+Residential!AO36+Aviation!AS36</f>
        <v>0.81809013427885025</v>
      </c>
      <c r="AO36" s="106">
        <f>Power!AO36+'Ground Transportation'!AO36+Industry!AP36+Residential!AP36+Aviation!AT36</f>
        <v>0.51034874152430054</v>
      </c>
      <c r="AQ36" s="74">
        <v>43864</v>
      </c>
      <c r="AR36" s="78">
        <f>Power!AR36+'Ground Transportation'!AR36+Industry!AS36+Residential!AS36+Aviation!AW36</f>
        <v>0.90425472865908318</v>
      </c>
      <c r="AS36" s="78">
        <f>Power!AS36+'Ground Transportation'!AS36+Industry!AT36+Residential!AT36+Aviation!AX36</f>
        <v>0.81000795343025112</v>
      </c>
      <c r="AT36" s="78">
        <f>Power!AT36+'Ground Transportation'!AT36+Industry!AU36+Residential!AU36+Aviation!AY36</f>
        <v>1.8206310784196071</v>
      </c>
      <c r="AU36" s="78">
        <f>Power!AU36+'Ground Transportation'!AU36+Industry!AV36+Residential!AV36+Aviation!AZ36</f>
        <v>1.0131892990918285</v>
      </c>
      <c r="AV36" s="79">
        <f>Power!AV36+'Ground Transportation'!AV36+Industry!AW36+Residential!AW36+Aviation!BA36</f>
        <v>0.74941651871620019</v>
      </c>
      <c r="AX36" s="94" t="s">
        <v>558</v>
      </c>
      <c r="AY36" s="87" t="s">
        <v>580</v>
      </c>
      <c r="AZ36" s="89" t="s">
        <v>296</v>
      </c>
      <c r="BA36" s="89" t="s">
        <v>288</v>
      </c>
      <c r="BB36" s="89" t="s">
        <v>312</v>
      </c>
      <c r="BC36" s="162" t="s">
        <v>292</v>
      </c>
    </row>
    <row r="37" spans="2:55" x14ac:dyDescent="0.2">
      <c r="B37" s="74">
        <v>43500</v>
      </c>
      <c r="C37" s="76">
        <f>Power!C37+'Ground Transportation'!C37+Industry!C37+Residential!C37+Aviation!C37</f>
        <v>21.775167560823242</v>
      </c>
      <c r="D37" s="76">
        <f>Power!D37+'Ground Transportation'!D37+Industry!D37+Residential!D37+Aviation!D37</f>
        <v>7.525915896474018</v>
      </c>
      <c r="E37" s="76">
        <f>Power!E37+'Ground Transportation'!E37+Industry!E37+Residential!E37+Aviation!E37</f>
        <v>14.174825126634808</v>
      </c>
      <c r="F37" s="76">
        <f>Power!F37+'Ground Transportation'!F37+Industry!F37+Residential!F37+Aviation!F37</f>
        <v>11.472473588762494</v>
      </c>
      <c r="G37" s="76">
        <f>Power!G37+'Ground Transportation'!G37+Industry!G37+Residential!G37+Aviation!G37</f>
        <v>5.0606313051974325</v>
      </c>
      <c r="H37" s="76">
        <f>Power!H37+'Ground Transportation'!H37+Industry!H37+Residential!H37+Aviation!H37</f>
        <v>3.5332649044611419</v>
      </c>
      <c r="I37" s="76">
        <f>Power!I37+'Ground Transportation'!I37+Industry!I37+Residential!I37+Aviation!I37</f>
        <v>1.2788890783380451</v>
      </c>
      <c r="J37" s="76">
        <f>Power!J37+'Ground Transportation'!J37+Industry!J37+Residential!J37+Aviation!J37</f>
        <v>26.649616427763668</v>
      </c>
      <c r="K37" s="81">
        <f>SUM(C37:J37)+Aviation!L37+'International Shipping'!C37</f>
        <v>94.481081941820335</v>
      </c>
      <c r="M37" s="74">
        <v>43865</v>
      </c>
      <c r="N37" s="78">
        <f>Power!N37+'Ground Transportation'!N37+Industry!N37+Residential!N37+Aviation!O37</f>
        <v>20.713129230553896</v>
      </c>
      <c r="O37" s="78">
        <f>Power!O37+'Ground Transportation'!O37+Industry!O37+Residential!O37+Aviation!P37</f>
        <v>8.1064912566411849</v>
      </c>
      <c r="P37" s="78">
        <f>Power!P37+'Ground Transportation'!P37+Industry!P37+Residential!P37+Aviation!Q37</f>
        <v>14.415363803965613</v>
      </c>
      <c r="Q37" s="78">
        <f>Power!Q37+'Ground Transportation'!Q37+Industry!Q37+Residential!Q37+Aviation!R37</f>
        <v>9.8362155748174089</v>
      </c>
      <c r="R37" s="78">
        <f>Power!R37+'Ground Transportation'!R37+Industry!R37+Residential!R37+Aviation!S37</f>
        <v>4.7491434315908592</v>
      </c>
      <c r="S37" s="78">
        <f>Power!S37+'Ground Transportation'!S37+Industry!S37+Residential!S37+Aviation!T37</f>
        <v>3.7044590610388228</v>
      </c>
      <c r="T37" s="78">
        <f>Power!T37+'Ground Transportation'!T37+Industry!T37+Residential!T37+Aviation!U37</f>
        <v>1.3398561487819221</v>
      </c>
      <c r="U37" s="78">
        <f>Power!U37+'Ground Transportation'!U37+Industry!U37+Residential!U37+Aviation!V37</f>
        <v>26.596110948816431</v>
      </c>
      <c r="V37" s="83">
        <f>SUM(N37:U37)+Aviation!X37+'International Shipping'!F37</f>
        <v>92.079936544540772</v>
      </c>
      <c r="W37" s="67"/>
      <c r="X37" s="95" t="s">
        <v>534</v>
      </c>
      <c r="Y37" s="132">
        <f t="shared" ref="Y37:AG37" si="13">Y26/Y4</f>
        <v>-5.5718002479817827E-2</v>
      </c>
      <c r="Z37" s="132">
        <f t="shared" si="13"/>
        <v>2.7720988800209709E-2</v>
      </c>
      <c r="AA37" s="132">
        <f t="shared" si="13"/>
        <v>-2.0539580896303759E-2</v>
      </c>
      <c r="AB37" s="132">
        <f t="shared" si="13"/>
        <v>-8.5646571407099512E-2</v>
      </c>
      <c r="AC37" s="132">
        <f t="shared" si="13"/>
        <v>-3.5259321777310788E-2</v>
      </c>
      <c r="AD37" s="132">
        <f t="shared" si="13"/>
        <v>-5.7021210715779765E-2</v>
      </c>
      <c r="AE37" s="132">
        <f t="shared" si="13"/>
        <v>0.12025780843378604</v>
      </c>
      <c r="AF37" s="132">
        <f t="shared" si="13"/>
        <v>1.2203333204750089E-2</v>
      </c>
      <c r="AG37" s="133">
        <f t="shared" si="13"/>
        <v>-2.6577086856661148E-2</v>
      </c>
      <c r="AJ37" s="74">
        <v>43500</v>
      </c>
      <c r="AK37" s="76">
        <f>Power!AK37+'Ground Transportation'!AK37+Industry!AL37+Residential!AL37+Aviation!AP37</f>
        <v>1.3084606266931242</v>
      </c>
      <c r="AL37" s="76">
        <f>Power!AL37+'Ground Transportation'!AL37+Industry!AM37+Residential!AM37+Aviation!AQ37</f>
        <v>1.1892504148129501</v>
      </c>
      <c r="AM37" s="76">
        <f>Power!AM37+'Ground Transportation'!AM37+Industry!AN37+Residential!AN37+Aviation!AR37</f>
        <v>2.6513215160925601</v>
      </c>
      <c r="AN37" s="76">
        <f>Power!AN37+'Ground Transportation'!AN37+Industry!AO37+Residential!AO37+Aviation!AS37</f>
        <v>1.2349864353587447</v>
      </c>
      <c r="AO37" s="106">
        <f>Power!AO37+'Ground Transportation'!AO37+Industry!AP37+Residential!AP37+Aviation!AT37</f>
        <v>0.88591578602853582</v>
      </c>
      <c r="AQ37" s="74">
        <v>43865</v>
      </c>
      <c r="AR37" s="78">
        <f>Power!AR37+'Ground Transportation'!AR37+Industry!AS37+Residential!AS37+Aviation!AW37</f>
        <v>1.0133024943709157</v>
      </c>
      <c r="AS37" s="78">
        <f>Power!AS37+'Ground Transportation'!AS37+Industry!AT37+Residential!AT37+Aviation!AX37</f>
        <v>0.98501651050704819</v>
      </c>
      <c r="AT37" s="78">
        <f>Power!AT37+'Ground Transportation'!AT37+Industry!AU37+Residential!AU37+Aviation!AY37</f>
        <v>2.0675822996082491</v>
      </c>
      <c r="AU37" s="78">
        <f>Power!AU37+'Ground Transportation'!AU37+Industry!AV37+Residential!AV37+Aviation!AZ37</f>
        <v>0.97026834285639618</v>
      </c>
      <c r="AV37" s="79">
        <f>Power!AV37+'Ground Transportation'!AV37+Industry!AW37+Residential!AW37+Aviation!BA37</f>
        <v>0.70904175227079058</v>
      </c>
      <c r="AX37" s="95" t="s">
        <v>534</v>
      </c>
      <c r="AY37" s="132">
        <f t="shared" ref="AY37:BC41" si="14">AY26/AY4</f>
        <v>-0.13744980011560534</v>
      </c>
      <c r="AZ37" s="132">
        <f t="shared" si="14"/>
        <v>-4.8202613439528252E-2</v>
      </c>
      <c r="BA37" s="132">
        <f t="shared" si="14"/>
        <v>-0.12808500234886688</v>
      </c>
      <c r="BB37" s="132">
        <f t="shared" si="14"/>
        <v>-5.8848998537799083E-2</v>
      </c>
      <c r="BC37" s="133">
        <f t="shared" si="14"/>
        <v>-5.208696496331882E-2</v>
      </c>
    </row>
    <row r="38" spans="2:55" x14ac:dyDescent="0.2">
      <c r="B38" s="74">
        <v>43501</v>
      </c>
      <c r="C38" s="76">
        <f>Power!C38+'Ground Transportation'!C38+Industry!C38+Residential!C38+Aviation!C38</f>
        <v>21.116157921935969</v>
      </c>
      <c r="D38" s="76">
        <f>Power!D38+'Ground Transportation'!D38+Industry!D38+Residential!D38+Aviation!D38</f>
        <v>7.3468909271109144</v>
      </c>
      <c r="E38" s="76">
        <f>Power!E38+'Ground Transportation'!E38+Industry!E38+Residential!E38+Aviation!E38</f>
        <v>15.241675854237698</v>
      </c>
      <c r="F38" s="76">
        <f>Power!F38+'Ground Transportation'!F38+Industry!F38+Residential!F38+Aviation!F38</f>
        <v>12.299643690901579</v>
      </c>
      <c r="G38" s="76">
        <f>Power!G38+'Ground Transportation'!G38+Industry!G38+Residential!G38+Aviation!G38</f>
        <v>5.106304203802952</v>
      </c>
      <c r="H38" s="76">
        <f>Power!H38+'Ground Transportation'!H38+Industry!H38+Residential!H38+Aviation!H38</f>
        <v>3.7737795433177213</v>
      </c>
      <c r="I38" s="76">
        <f>Power!I38+'Ground Transportation'!I38+Industry!I38+Residential!I38+Aviation!I38</f>
        <v>1.3143290187903556</v>
      </c>
      <c r="J38" s="76">
        <f>Power!J38+'Ground Transportation'!J38+Industry!J38+Residential!J38+Aviation!J38</f>
        <v>27.456125093521308</v>
      </c>
      <c r="K38" s="81">
        <f>SUM(C38:J38)+Aviation!L38+'International Shipping'!C38</f>
        <v>96.597384646495726</v>
      </c>
      <c r="M38" s="74">
        <v>43866</v>
      </c>
      <c r="N38" s="78">
        <f>Power!N38+'Ground Transportation'!N38+Industry!N38+Residential!N38+Aviation!O38</f>
        <v>21.345507341497779</v>
      </c>
      <c r="O38" s="78">
        <f>Power!O38+'Ground Transportation'!O38+Industry!O38+Residential!O38+Aviation!P38</f>
        <v>8.2322625573835442</v>
      </c>
      <c r="P38" s="78">
        <f>Power!P38+'Ground Transportation'!P38+Industry!P38+Residential!P38+Aviation!Q38</f>
        <v>15.715200502818872</v>
      </c>
      <c r="Q38" s="78">
        <f>Power!Q38+'Ground Transportation'!Q38+Industry!Q38+Residential!Q38+Aviation!R38</f>
        <v>11.485035807164344</v>
      </c>
      <c r="R38" s="78">
        <f>Power!R38+'Ground Transportation'!R38+Industry!R38+Residential!R38+Aviation!S38</f>
        <v>4.8010145015981402</v>
      </c>
      <c r="S38" s="78">
        <f>Power!S38+'Ground Transportation'!S38+Industry!S38+Residential!S38+Aviation!T38</f>
        <v>3.8571265566253388</v>
      </c>
      <c r="T38" s="78">
        <f>Power!T38+'Ground Transportation'!T38+Industry!T38+Residential!T38+Aviation!U38</f>
        <v>1.3311542148417363</v>
      </c>
      <c r="U38" s="78">
        <f>Power!U38+'Ground Transportation'!U38+Industry!U38+Residential!U38+Aviation!V38</f>
        <v>27.044538710428217</v>
      </c>
      <c r="V38" s="83">
        <f>SUM(N38:U38)+Aviation!X38+'International Shipping'!F38</f>
        <v>96.432587722290933</v>
      </c>
      <c r="W38" s="67"/>
      <c r="X38" s="95" t="s">
        <v>535</v>
      </c>
      <c r="Y38" s="132">
        <f t="shared" ref="Y38:AG38" si="15">Y27/Y5</f>
        <v>-0.18476437166072121</v>
      </c>
      <c r="Z38" s="132">
        <f t="shared" si="15"/>
        <v>6.2133606523763374E-2</v>
      </c>
      <c r="AA38" s="132">
        <f t="shared" si="15"/>
        <v>2.0486798904595496E-2</v>
      </c>
      <c r="AB38" s="132">
        <f t="shared" si="15"/>
        <v>-8.373933376050896E-2</v>
      </c>
      <c r="AC38" s="132">
        <f t="shared" si="15"/>
        <v>5.9368749821617399E-3</v>
      </c>
      <c r="AD38" s="132">
        <f t="shared" si="15"/>
        <v>-2.1594006340746687E-2</v>
      </c>
      <c r="AE38" s="132">
        <f t="shared" si="15"/>
        <v>-1.4573266076761472E-2</v>
      </c>
      <c r="AF38" s="132">
        <f t="shared" si="15"/>
        <v>1.5340275586703426E-2</v>
      </c>
      <c r="AG38" s="133">
        <f t="shared" si="15"/>
        <v>-4.7609119408073677E-2</v>
      </c>
      <c r="AJ38" s="74">
        <v>43501</v>
      </c>
      <c r="AK38" s="76">
        <f>Power!AK38+'Ground Transportation'!AK38+Industry!AL38+Residential!AL38+Aviation!AP38</f>
        <v>1.2839229821757896</v>
      </c>
      <c r="AL38" s="76">
        <f>Power!AL38+'Ground Transportation'!AL38+Industry!AM38+Residential!AM38+Aviation!AQ38</f>
        <v>1.1538320150740495</v>
      </c>
      <c r="AM38" s="76">
        <f>Power!AM38+'Ground Transportation'!AM38+Industry!AN38+Residential!AN38+Aviation!AR38</f>
        <v>2.9328598815449674</v>
      </c>
      <c r="AN38" s="76">
        <f>Power!AN38+'Ground Transportation'!AN38+Industry!AO38+Residential!AO38+Aviation!AS38</f>
        <v>1.1590648359607219</v>
      </c>
      <c r="AO38" s="106">
        <f>Power!AO38+'Ground Transportation'!AO38+Industry!AP38+Residential!AP38+Aviation!AT38</f>
        <v>0.90722066255632727</v>
      </c>
      <c r="AQ38" s="74">
        <v>43866</v>
      </c>
      <c r="AR38" s="78">
        <f>Power!AR38+'Ground Transportation'!AR38+Industry!AS38+Residential!AS38+Aviation!AW38</f>
        <v>1.2958449791050592</v>
      </c>
      <c r="AS38" s="78">
        <f>Power!AS38+'Ground Transportation'!AS38+Industry!AT38+Residential!AT38+Aviation!AX38</f>
        <v>1.109758009237815</v>
      </c>
      <c r="AT38" s="78">
        <f>Power!AT38+'Ground Transportation'!AT38+Industry!AU38+Residential!AU38+Aviation!AY38</f>
        <v>2.7011317916214534</v>
      </c>
      <c r="AU38" s="78">
        <f>Power!AU38+'Ground Transportation'!AU38+Industry!AV38+Residential!AV38+Aviation!AZ38</f>
        <v>1.0620958188271361</v>
      </c>
      <c r="AV38" s="79">
        <f>Power!AV38+'Ground Transportation'!AV38+Industry!AW38+Residential!AW38+Aviation!BA38</f>
        <v>0.74986443717807327</v>
      </c>
      <c r="AX38" s="95" t="s">
        <v>535</v>
      </c>
      <c r="AY38" s="132">
        <f t="shared" si="14"/>
        <v>-4.5265685307919544E-2</v>
      </c>
      <c r="AZ38" s="132">
        <f t="shared" si="14"/>
        <v>-3.7897146075131428E-2</v>
      </c>
      <c r="BA38" s="132">
        <f t="shared" si="14"/>
        <v>-0.17391870909813281</v>
      </c>
      <c r="BB38" s="132">
        <f t="shared" si="14"/>
        <v>-1.8775254538378635E-2</v>
      </c>
      <c r="BC38" s="133">
        <f t="shared" si="14"/>
        <v>-3.7995614017752297E-2</v>
      </c>
    </row>
    <row r="39" spans="2:55" x14ac:dyDescent="0.2">
      <c r="B39" s="74">
        <v>43502</v>
      </c>
      <c r="C39" s="76">
        <f>Power!C39+'Ground Transportation'!C39+Industry!C39+Residential!C39+Aviation!C39</f>
        <v>21.16843430636742</v>
      </c>
      <c r="D39" s="76">
        <f>Power!D39+'Ground Transportation'!D39+Industry!D39+Residential!D39+Aviation!D39</f>
        <v>7.4474362141113586</v>
      </c>
      <c r="E39" s="76">
        <f>Power!E39+'Ground Transportation'!E39+Industry!E39+Residential!E39+Aviation!E39</f>
        <v>15.380091903625006</v>
      </c>
      <c r="F39" s="76">
        <f>Power!F39+'Ground Transportation'!F39+Industry!F39+Residential!F39+Aviation!F39</f>
        <v>11.92772486210292</v>
      </c>
      <c r="G39" s="76">
        <f>Power!G39+'Ground Transportation'!G39+Industry!G39+Residential!G39+Aviation!G39</f>
        <v>5.1057312834763735</v>
      </c>
      <c r="H39" s="76">
        <f>Power!H39+'Ground Transportation'!H39+Industry!H39+Residential!H39+Aviation!H39</f>
        <v>3.9512301901563913</v>
      </c>
      <c r="I39" s="76">
        <f>Power!I39+'Ground Transportation'!I39+Industry!I39+Residential!I39+Aviation!I39</f>
        <v>1.2991826040161878</v>
      </c>
      <c r="J39" s="76">
        <f>Power!J39+'Ground Transportation'!J39+Industry!J39+Residential!J39+Aviation!J39</f>
        <v>28.052006538680445</v>
      </c>
      <c r="K39" s="81">
        <f>SUM(C39:J39)+Aviation!L39+'International Shipping'!C39</f>
        <v>97.268348420782971</v>
      </c>
      <c r="M39" s="74">
        <v>43867</v>
      </c>
      <c r="N39" s="78">
        <f>Power!N39+'Ground Transportation'!N39+Industry!N39+Residential!N39+Aviation!O39</f>
        <v>21.948774366584466</v>
      </c>
      <c r="O39" s="78">
        <f>Power!O39+'Ground Transportation'!O39+Industry!O39+Residential!O39+Aviation!P39</f>
        <v>8.369616233559892</v>
      </c>
      <c r="P39" s="78">
        <f>Power!P39+'Ground Transportation'!P39+Industry!P39+Residential!P39+Aviation!Q39</f>
        <v>16.506986442863013</v>
      </c>
      <c r="Q39" s="78">
        <f>Power!Q39+'Ground Transportation'!Q39+Industry!Q39+Residential!Q39+Aviation!R39</f>
        <v>12.337415637330892</v>
      </c>
      <c r="R39" s="78">
        <f>Power!R39+'Ground Transportation'!R39+Industry!R39+Residential!R39+Aviation!S39</f>
        <v>4.8561342264884493</v>
      </c>
      <c r="S39" s="78">
        <f>Power!S39+'Ground Transportation'!S39+Industry!S39+Residential!S39+Aviation!T39</f>
        <v>4.1748537846395841</v>
      </c>
      <c r="T39" s="78">
        <f>Power!T39+'Ground Transportation'!T39+Industry!T39+Residential!T39+Aviation!U39</f>
        <v>1.3048440872496985</v>
      </c>
      <c r="U39" s="78">
        <f>Power!U39+'Ground Transportation'!U39+Industry!U39+Residential!U39+Aviation!V39</f>
        <v>26.95748504952212</v>
      </c>
      <c r="V39" s="83">
        <f>SUM(N39:U39)+Aviation!X39+'International Shipping'!F39</f>
        <v>99.111198003022849</v>
      </c>
      <c r="W39" s="67"/>
      <c r="X39" s="95" t="s">
        <v>536</v>
      </c>
      <c r="Y39" s="132">
        <f t="shared" ref="Y39:AG39" si="16">Y28/Y6</f>
        <v>-9.382439698368697E-2</v>
      </c>
      <c r="Z39" s="132">
        <f t="shared" si="16"/>
        <v>-0.16936060637245071</v>
      </c>
      <c r="AA39" s="132">
        <f t="shared" si="16"/>
        <v>-0.13926488333054268</v>
      </c>
      <c r="AB39" s="132">
        <f t="shared" si="16"/>
        <v>-8.3096984002161145E-2</v>
      </c>
      <c r="AC39" s="132">
        <f t="shared" si="16"/>
        <v>-2.95342128287744E-2</v>
      </c>
      <c r="AD39" s="132">
        <f t="shared" si="16"/>
        <v>-4.7208984344089093E-2</v>
      </c>
      <c r="AE39" s="132">
        <f t="shared" si="16"/>
        <v>-0.111236023423576</v>
      </c>
      <c r="AF39" s="132">
        <f t="shared" si="16"/>
        <v>-8.3315301654996565E-2</v>
      </c>
      <c r="AG39" s="133">
        <f t="shared" si="16"/>
        <v>-0.10228733804098612</v>
      </c>
      <c r="AJ39" s="74">
        <v>43502</v>
      </c>
      <c r="AK39" s="76">
        <f>Power!AK39+'Ground Transportation'!AK39+Industry!AL39+Residential!AL39+Aviation!AP39</f>
        <v>1.1799352824691161</v>
      </c>
      <c r="AL39" s="76">
        <f>Power!AL39+'Ground Transportation'!AL39+Industry!AM39+Residential!AM39+Aviation!AQ39</f>
        <v>1.0812128961266223</v>
      </c>
      <c r="AM39" s="76">
        <f>Power!AM39+'Ground Transportation'!AM39+Industry!AN39+Residential!AN39+Aviation!AR39</f>
        <v>2.8545280530217947</v>
      </c>
      <c r="AN39" s="76">
        <f>Power!AN39+'Ground Transportation'!AN39+Industry!AO39+Residential!AO39+Aviation!AS39</f>
        <v>1.1218950773648086</v>
      </c>
      <c r="AO39" s="106">
        <f>Power!AO39+'Ground Transportation'!AO39+Industry!AP39+Residential!AP39+Aviation!AT39</f>
        <v>0.91007598933491607</v>
      </c>
      <c r="AQ39" s="74">
        <v>43867</v>
      </c>
      <c r="AR39" s="78">
        <f>Power!AR39+'Ground Transportation'!AR39+Industry!AS39+Residential!AS39+Aviation!AW39</f>
        <v>1.371499725908105</v>
      </c>
      <c r="AS39" s="78">
        <f>Power!AS39+'Ground Transportation'!AS39+Industry!AT39+Residential!AT39+Aviation!AX39</f>
        <v>1.1131208960420649</v>
      </c>
      <c r="AT39" s="78">
        <f>Power!AT39+'Ground Transportation'!AT39+Industry!AU39+Residential!AU39+Aviation!AY39</f>
        <v>3.0001894796615431</v>
      </c>
      <c r="AU39" s="78">
        <f>Power!AU39+'Ground Transportation'!AU39+Industry!AV39+Residential!AV39+Aviation!AZ39</f>
        <v>1.1050999100886583</v>
      </c>
      <c r="AV39" s="79">
        <f>Power!AV39+'Ground Transportation'!AV39+Industry!AW39+Residential!AW39+Aviation!BA39</f>
        <v>0.80220838062964506</v>
      </c>
      <c r="AX39" s="95" t="s">
        <v>536</v>
      </c>
      <c r="AY39" s="132">
        <f t="shared" si="14"/>
        <v>-5.698323873676852E-2</v>
      </c>
      <c r="AZ39" s="132">
        <f t="shared" si="14"/>
        <v>-0.1050771363584026</v>
      </c>
      <c r="BA39" s="132">
        <f t="shared" si="14"/>
        <v>-5.8693238872717698E-2</v>
      </c>
      <c r="BB39" s="132">
        <f t="shared" si="14"/>
        <v>-0.15583150030915052</v>
      </c>
      <c r="BC39" s="133">
        <f t="shared" si="14"/>
        <v>-0.18907342424343204</v>
      </c>
    </row>
    <row r="40" spans="2:55" x14ac:dyDescent="0.2">
      <c r="B40" s="74">
        <v>43503</v>
      </c>
      <c r="C40" s="76">
        <f>Power!C40+'Ground Transportation'!C40+Industry!C40+Residential!C40+Aviation!C40</f>
        <v>22.129732254701288</v>
      </c>
      <c r="D40" s="76">
        <f>Power!D40+'Ground Transportation'!D40+Industry!D40+Residential!D40+Aviation!D40</f>
        <v>7.7313821639348053</v>
      </c>
      <c r="E40" s="76">
        <f>Power!E40+'Ground Transportation'!E40+Industry!E40+Residential!E40+Aviation!E40</f>
        <v>16.010543303761853</v>
      </c>
      <c r="F40" s="76">
        <f>Power!F40+'Ground Transportation'!F40+Industry!F40+Residential!F40+Aviation!F40</f>
        <v>10.784249209187619</v>
      </c>
      <c r="G40" s="76">
        <f>Power!G40+'Ground Transportation'!G40+Industry!G40+Residential!G40+Aviation!G40</f>
        <v>5.0923975873288834</v>
      </c>
      <c r="H40" s="76">
        <f>Power!H40+'Ground Transportation'!H40+Industry!H40+Residential!H40+Aviation!H40</f>
        <v>3.7211445722774381</v>
      </c>
      <c r="I40" s="76">
        <f>Power!I40+'Ground Transportation'!I40+Industry!I40+Residential!I40+Aviation!I40</f>
        <v>1.2602481760749493</v>
      </c>
      <c r="J40" s="76">
        <f>Power!J40+'Ground Transportation'!J40+Industry!J40+Residential!J40+Aviation!J40</f>
        <v>27.721276321301605</v>
      </c>
      <c r="K40" s="81">
        <f>SUM(C40:J40)+Aviation!L40+'International Shipping'!C40</f>
        <v>97.421455296057772</v>
      </c>
      <c r="M40" s="74">
        <v>43868</v>
      </c>
      <c r="N40" s="78">
        <f>Power!N40+'Ground Transportation'!N40+Industry!N40+Residential!N40+Aviation!O40</f>
        <v>21.481597880793814</v>
      </c>
      <c r="O40" s="78">
        <f>Power!O40+'Ground Transportation'!O40+Industry!O40+Residential!O40+Aviation!P40</f>
        <v>8.4249270201806503</v>
      </c>
      <c r="P40" s="78">
        <f>Power!P40+'Ground Transportation'!P40+Industry!P40+Residential!P40+Aviation!Q40</f>
        <v>16.221823761306041</v>
      </c>
      <c r="Q40" s="78">
        <f>Power!Q40+'Ground Transportation'!Q40+Industry!Q40+Residential!Q40+Aviation!R40</f>
        <v>11.783595135295048</v>
      </c>
      <c r="R40" s="78">
        <f>Power!R40+'Ground Transportation'!R40+Industry!R40+Residential!R40+Aviation!S40</f>
        <v>4.9642255733487017</v>
      </c>
      <c r="S40" s="78">
        <f>Power!S40+'Ground Transportation'!S40+Industry!S40+Residential!S40+Aviation!T40</f>
        <v>4.1141499388959302</v>
      </c>
      <c r="T40" s="78">
        <f>Power!T40+'Ground Transportation'!T40+Industry!T40+Residential!T40+Aviation!U40</f>
        <v>1.3149622554302449</v>
      </c>
      <c r="U40" s="78">
        <f>Power!U40+'Ground Transportation'!U40+Industry!U40+Residential!U40+Aviation!V40</f>
        <v>26.031736365654275</v>
      </c>
      <c r="V40" s="83">
        <f>SUM(N40:U40)+Aviation!X40+'International Shipping'!F40</f>
        <v>97.034972139625694</v>
      </c>
      <c r="W40" s="67"/>
      <c r="X40" s="95" t="s">
        <v>537</v>
      </c>
      <c r="Y40" s="132">
        <f t="shared" ref="Y40:AG40" si="17">Y29/Y7</f>
        <v>5.078561248605163E-3</v>
      </c>
      <c r="Z40" s="132">
        <f t="shared" si="17"/>
        <v>-0.433717279955185</v>
      </c>
      <c r="AA40" s="132">
        <f t="shared" si="17"/>
        <v>-0.26102361392616119</v>
      </c>
      <c r="AB40" s="132">
        <f t="shared" si="17"/>
        <v>-0.27893077192173626</v>
      </c>
      <c r="AC40" s="132">
        <f t="shared" si="17"/>
        <v>-8.3172183555937695E-2</v>
      </c>
      <c r="AD40" s="132">
        <f t="shared" si="17"/>
        <v>-0.10373725542381501</v>
      </c>
      <c r="AE40" s="132">
        <f t="shared" si="17"/>
        <v>-0.31906481946097731</v>
      </c>
      <c r="AF40" s="132">
        <f t="shared" si="17"/>
        <v>-0.1592631086925333</v>
      </c>
      <c r="AG40" s="133">
        <f t="shared" si="17"/>
        <v>-0.16138756792799341</v>
      </c>
      <c r="AJ40" s="74">
        <v>43503</v>
      </c>
      <c r="AK40" s="76">
        <f>Power!AK40+'Ground Transportation'!AK40+Industry!AL40+Residential!AL40+Aviation!AP40</f>
        <v>1.0957514328720797</v>
      </c>
      <c r="AL40" s="76">
        <f>Power!AL40+'Ground Transportation'!AL40+Industry!AM40+Residential!AM40+Aviation!AQ40</f>
        <v>1.0322995686078293</v>
      </c>
      <c r="AM40" s="76">
        <f>Power!AM40+'Ground Transportation'!AM40+Industry!AN40+Residential!AN40+Aviation!AR40</f>
        <v>2.4026996954761124</v>
      </c>
      <c r="AN40" s="76">
        <f>Power!AN40+'Ground Transportation'!AN40+Industry!AO40+Residential!AO40+Aviation!AS40</f>
        <v>1.2008234924959496</v>
      </c>
      <c r="AO40" s="106">
        <f>Power!AO40+'Ground Transportation'!AO40+Industry!AP40+Residential!AP40+Aviation!AT40</f>
        <v>0.86143818318388454</v>
      </c>
      <c r="AQ40" s="74">
        <v>43868</v>
      </c>
      <c r="AR40" s="78">
        <f>Power!AR40+'Ground Transportation'!AR40+Industry!AS40+Residential!AS40+Aviation!AW40</f>
        <v>1.0878026151856988</v>
      </c>
      <c r="AS40" s="78">
        <f>Power!AS40+'Ground Transportation'!AS40+Industry!AT40+Residential!AT40+Aviation!AX40</f>
        <v>1.1336260003664882</v>
      </c>
      <c r="AT40" s="78">
        <f>Power!AT40+'Ground Transportation'!AT40+Industry!AU40+Residential!AU40+Aviation!AY40</f>
        <v>2.8332884341169819</v>
      </c>
      <c r="AU40" s="78">
        <f>Power!AU40+'Ground Transportation'!AU40+Industry!AV40+Residential!AV40+Aviation!AZ40</f>
        <v>1.1780697743456752</v>
      </c>
      <c r="AV40" s="79">
        <f>Power!AV40+'Ground Transportation'!AV40+Industry!AW40+Residential!AW40+Aviation!BA40</f>
        <v>0.82646283894888295</v>
      </c>
      <c r="AX40" s="95" t="s">
        <v>537</v>
      </c>
      <c r="AY40" s="132">
        <f t="shared" si="14"/>
        <v>-0.30021140817742703</v>
      </c>
      <c r="AZ40" s="132">
        <f t="shared" si="14"/>
        <v>-0.41299903368735458</v>
      </c>
      <c r="BA40" s="132">
        <f t="shared" si="14"/>
        <v>-0.28462353453354095</v>
      </c>
      <c r="BB40" s="132">
        <f t="shared" si="14"/>
        <v>-0.30049278395952123</v>
      </c>
      <c r="BC40" s="133">
        <f t="shared" si="14"/>
        <v>-0.38624030268559634</v>
      </c>
    </row>
    <row r="41" spans="2:55" x14ac:dyDescent="0.2">
      <c r="B41" s="74">
        <v>43504</v>
      </c>
      <c r="C41" s="76">
        <f>Power!C41+'Ground Transportation'!C41+Industry!C41+Residential!C41+Aviation!C41</f>
        <v>23.280088016413337</v>
      </c>
      <c r="D41" s="76">
        <f>Power!D41+'Ground Transportation'!D41+Industry!D41+Residential!D41+Aviation!D41</f>
        <v>7.7747811583441377</v>
      </c>
      <c r="E41" s="76">
        <f>Power!E41+'Ground Transportation'!E41+Industry!E41+Residential!E41+Aviation!E41</f>
        <v>16.636123735034982</v>
      </c>
      <c r="F41" s="76">
        <f>Power!F41+'Ground Transportation'!F41+Industry!F41+Residential!F41+Aviation!F41</f>
        <v>9.7197667541025847</v>
      </c>
      <c r="G41" s="76">
        <f>Power!G41+'Ground Transportation'!G41+Industry!G41+Residential!G41+Aviation!G41</f>
        <v>5.0455639817213669</v>
      </c>
      <c r="H41" s="76">
        <f>Power!H41+'Ground Transportation'!H41+Industry!H41+Residential!H41+Aviation!H41</f>
        <v>4.0624411743660147</v>
      </c>
      <c r="I41" s="76">
        <f>Power!I41+'Ground Transportation'!I41+Industry!I41+Residential!I41+Aviation!I41</f>
        <v>1.2271815071504499</v>
      </c>
      <c r="J41" s="76">
        <f>Power!J41+'Ground Transportation'!J41+Industry!J41+Residential!J41+Aviation!J41</f>
        <v>27.156661803062104</v>
      </c>
      <c r="K41" s="81">
        <f>SUM(C41:J41)+Aviation!L41+'International Shipping'!C41</f>
        <v>97.917117214633805</v>
      </c>
      <c r="M41" s="74">
        <v>43869</v>
      </c>
      <c r="N41" s="78">
        <f>Power!N41+'Ground Transportation'!N41+Industry!N41+Residential!N41+Aviation!O41</f>
        <v>20.470273632540398</v>
      </c>
      <c r="O41" s="78">
        <f>Power!O41+'Ground Transportation'!O41+Industry!O41+Residential!O41+Aviation!P41</f>
        <v>8.3724108969049915</v>
      </c>
      <c r="P41" s="78">
        <f>Power!P41+'Ground Transportation'!P41+Industry!P41+Residential!P41+Aviation!Q41</f>
        <v>14.853168260123825</v>
      </c>
      <c r="Q41" s="78">
        <f>Power!Q41+'Ground Transportation'!Q41+Industry!Q41+Residential!Q41+Aviation!R41</f>
        <v>9.1352378434652923</v>
      </c>
      <c r="R41" s="78">
        <f>Power!R41+'Ground Transportation'!R41+Industry!R41+Residential!R41+Aviation!S41</f>
        <v>4.9113457156703246</v>
      </c>
      <c r="S41" s="78">
        <f>Power!S41+'Ground Transportation'!S41+Industry!S41+Residential!S41+Aviation!T41</f>
        <v>3.6496944607693562</v>
      </c>
      <c r="T41" s="78">
        <f>Power!T41+'Ground Transportation'!T41+Industry!T41+Residential!T41+Aviation!U41</f>
        <v>1.2587551409577635</v>
      </c>
      <c r="U41" s="78">
        <f>Power!U41+'Ground Transportation'!U41+Industry!U41+Residential!U41+Aviation!V41</f>
        <v>25.958640663064394</v>
      </c>
      <c r="V41" s="83">
        <f>SUM(N41:U41)+Aviation!X41+'International Shipping'!F41</f>
        <v>91.348317498742531</v>
      </c>
      <c r="W41" s="67"/>
      <c r="X41" s="95" t="s">
        <v>538</v>
      </c>
      <c r="Y41" s="132">
        <f t="shared" ref="Y41:AG41" si="18">Y30/Y8</f>
        <v>4.3311018417467706E-2</v>
      </c>
      <c r="Z41" s="132">
        <f t="shared" si="18"/>
        <v>-0.29858761596861844</v>
      </c>
      <c r="AA41" s="132">
        <f t="shared" si="18"/>
        <v>-0.27024630117637077</v>
      </c>
      <c r="AB41" s="132">
        <f t="shared" si="18"/>
        <v>-0.23376765371040104</v>
      </c>
      <c r="AC41" s="132">
        <f t="shared" si="18"/>
        <v>-8.3840725658755014E-2</v>
      </c>
      <c r="AD41" s="132">
        <f t="shared" si="18"/>
        <v>-0.17249002328458199</v>
      </c>
      <c r="AE41" s="132">
        <f t="shared" si="18"/>
        <v>-0.25534198434745758</v>
      </c>
      <c r="AF41" s="132">
        <f t="shared" si="18"/>
        <v>-0.1056071628496341</v>
      </c>
      <c r="AG41" s="133">
        <f t="shared" si="18"/>
        <v>-0.1246114736185172</v>
      </c>
      <c r="AJ41" s="74">
        <v>43504</v>
      </c>
      <c r="AK41" s="76">
        <f>Power!AK41+'Ground Transportation'!AK41+Industry!AL41+Residential!AL41+Aviation!AP41</f>
        <v>0.91578565810786561</v>
      </c>
      <c r="AL41" s="76">
        <f>Power!AL41+'Ground Transportation'!AL41+Industry!AM41+Residential!AM41+Aviation!AQ41</f>
        <v>0.93433444159150825</v>
      </c>
      <c r="AM41" s="76">
        <f>Power!AM41+'Ground Transportation'!AM41+Industry!AN41+Residential!AN41+Aviation!AR41</f>
        <v>1.9949699328440482</v>
      </c>
      <c r="AN41" s="76">
        <f>Power!AN41+'Ground Transportation'!AN41+Industry!AO41+Residential!AO41+Aviation!AS41</f>
        <v>1.1999018685409755</v>
      </c>
      <c r="AO41" s="106">
        <f>Power!AO41+'Ground Transportation'!AO41+Industry!AP41+Residential!AP41+Aviation!AT41</f>
        <v>0.81226094431757623</v>
      </c>
      <c r="AQ41" s="74">
        <v>43869</v>
      </c>
      <c r="AR41" s="78">
        <f>Power!AR41+'Ground Transportation'!AR41+Industry!AS41+Residential!AS41+Aviation!AW41</f>
        <v>0.81053095283291221</v>
      </c>
      <c r="AS41" s="78">
        <f>Power!AS41+'Ground Transportation'!AS41+Industry!AT41+Residential!AT41+Aviation!AX41</f>
        <v>0.90133597836016099</v>
      </c>
      <c r="AT41" s="78">
        <f>Power!AT41+'Ground Transportation'!AT41+Industry!AU41+Residential!AU41+Aviation!AY41</f>
        <v>1.9879204323001796</v>
      </c>
      <c r="AU41" s="78">
        <f>Power!AU41+'Ground Transportation'!AU41+Industry!AV41+Residential!AV41+Aviation!AZ41</f>
        <v>1.0446039990624107</v>
      </c>
      <c r="AV41" s="79">
        <f>Power!AV41+'Ground Transportation'!AV41+Industry!AW41+Residential!AW41+Aviation!BA41</f>
        <v>0.67764260411748201</v>
      </c>
      <c r="AX41" s="95" t="s">
        <v>538</v>
      </c>
      <c r="AY41" s="132">
        <f t="shared" si="14"/>
        <v>-0.27741887439976509</v>
      </c>
      <c r="AZ41" s="132">
        <f t="shared" si="14"/>
        <v>-0.27954909110486864</v>
      </c>
      <c r="BA41" s="132">
        <f t="shared" si="14"/>
        <v>-0.22495501600684842</v>
      </c>
      <c r="BB41" s="132">
        <f t="shared" si="14"/>
        <v>-0.29272224920752515</v>
      </c>
      <c r="BC41" s="133">
        <f t="shared" si="14"/>
        <v>-0.35968844180715809</v>
      </c>
    </row>
    <row r="42" spans="2:55" x14ac:dyDescent="0.2">
      <c r="B42" s="74">
        <v>43505</v>
      </c>
      <c r="C42" s="76">
        <f>Power!C42+'Ground Transportation'!C42+Industry!C42+Residential!C42+Aviation!C42</f>
        <v>24.636055478347668</v>
      </c>
      <c r="D42" s="76">
        <f>Power!D42+'Ground Transportation'!D42+Industry!D42+Residential!D42+Aviation!D42</f>
        <v>8.1695260493332551</v>
      </c>
      <c r="E42" s="76">
        <f>Power!E42+'Ground Transportation'!E42+Industry!E42+Residential!E42+Aviation!E42</f>
        <v>15.854357980042964</v>
      </c>
      <c r="F42" s="76">
        <f>Power!F42+'Ground Transportation'!F42+Industry!F42+Residential!F42+Aviation!F42</f>
        <v>7.6696534520289417</v>
      </c>
      <c r="G42" s="76">
        <f>Power!G42+'Ground Transportation'!G42+Industry!G42+Residential!G42+Aviation!G42</f>
        <v>4.8651995646320589</v>
      </c>
      <c r="H42" s="76">
        <f>Power!H42+'Ground Transportation'!H42+Industry!H42+Residential!H42+Aviation!H42</f>
        <v>4.0860647871355482</v>
      </c>
      <c r="I42" s="76">
        <f>Power!I42+'Ground Transportation'!I42+Industry!I42+Residential!I42+Aviation!I42</f>
        <v>1.1620524294211612</v>
      </c>
      <c r="J42" s="76">
        <f>Power!J42+'Ground Transportation'!J42+Industry!J42+Residential!J42+Aviation!J42</f>
        <v>26.550629222334052</v>
      </c>
      <c r="K42" s="81">
        <f>SUM(C42:J42)+Aviation!L42+'International Shipping'!C42</f>
        <v>96.048217344774613</v>
      </c>
      <c r="M42" s="74">
        <v>43870</v>
      </c>
      <c r="N42" s="78">
        <f>Power!N42+'Ground Transportation'!N42+Industry!N42+Residential!N42+Aviation!O42</f>
        <v>19.339852062850746</v>
      </c>
      <c r="O42" s="78">
        <f>Power!O42+'Ground Transportation'!O42+Industry!O42+Residential!O42+Aviation!P42</f>
        <v>8.1857134729395966</v>
      </c>
      <c r="P42" s="78">
        <f>Power!P42+'Ground Transportation'!P42+Industry!P42+Residential!P42+Aviation!Q42</f>
        <v>12.523282819755954</v>
      </c>
      <c r="Q42" s="78">
        <f>Power!Q42+'Ground Transportation'!Q42+Industry!Q42+Residential!Q42+Aviation!R42</f>
        <v>6.935291614731506</v>
      </c>
      <c r="R42" s="78">
        <f>Power!R42+'Ground Transportation'!R42+Industry!R42+Residential!R42+Aviation!S42</f>
        <v>4.7672342104251868</v>
      </c>
      <c r="S42" s="78">
        <f>Power!S42+'Ground Transportation'!S42+Industry!S42+Residential!S42+Aviation!T42</f>
        <v>3.6158840083252155</v>
      </c>
      <c r="T42" s="78">
        <f>Power!T42+'Ground Transportation'!T42+Industry!T42+Residential!T42+Aviation!U42</f>
        <v>1.1230379657246203</v>
      </c>
      <c r="U42" s="78">
        <f>Power!U42+'Ground Transportation'!U42+Industry!U42+Residential!U42+Aviation!V42</f>
        <v>26.104107215136626</v>
      </c>
      <c r="V42" s="83">
        <f>SUM(N42:U42)+Aviation!X42+'International Shipping'!F42</f>
        <v>85.274591216716686</v>
      </c>
      <c r="W42" s="67"/>
      <c r="X42" s="136" t="s">
        <v>578</v>
      </c>
      <c r="Y42" s="148">
        <f>Y31/SUM(Y$4:Y5)</f>
        <v>-0.11263285563201836</v>
      </c>
      <c r="Z42" s="148">
        <f>Z31/SUM(Z$4:Z5)</f>
        <v>4.3519696884859904E-2</v>
      </c>
      <c r="AA42" s="148">
        <f>AA31/SUM(AA$4:AA5)</f>
        <v>-8.3368455847144911E-4</v>
      </c>
      <c r="AB42" s="148">
        <f>AB31/SUM(AB$4:AB5)</f>
        <v>-8.4767227536547765E-2</v>
      </c>
      <c r="AC42" s="148">
        <f>AC31/SUM(AC$4:AC5)</f>
        <v>-1.5583676775953802E-2</v>
      </c>
      <c r="AD42" s="148">
        <f>AD31/SUM(AD$4:AD5)</f>
        <v>-4.0174534092427466E-2</v>
      </c>
      <c r="AE42" s="148">
        <f>AE31/SUM(AE$4:AE5)</f>
        <v>5.1784175294941219E-2</v>
      </c>
      <c r="AF42" s="148">
        <f>AF31/SUM(AF$4:AF5)</f>
        <v>1.3655409817321331E-2</v>
      </c>
      <c r="AG42" s="149">
        <f>AG31/SUM(AG$4:AG5)</f>
        <v>-3.6273421585097075E-2</v>
      </c>
      <c r="AJ42" s="74">
        <v>43505</v>
      </c>
      <c r="AK42" s="76">
        <f>Power!AK42+'Ground Transportation'!AK42+Industry!AL42+Residential!AL42+Aviation!AP42</f>
        <v>0.82206780895688791</v>
      </c>
      <c r="AL42" s="76">
        <f>Power!AL42+'Ground Transportation'!AL42+Industry!AM42+Residential!AM42+Aviation!AQ42</f>
        <v>0.74720959777133733</v>
      </c>
      <c r="AM42" s="76">
        <f>Power!AM42+'Ground Transportation'!AM42+Industry!AN42+Residential!AN42+Aviation!AR42</f>
        <v>1.3686841656305879</v>
      </c>
      <c r="AN42" s="76">
        <f>Power!AN42+'Ground Transportation'!AN42+Industry!AO42+Residential!AO42+Aviation!AS42</f>
        <v>0.99548638613278095</v>
      </c>
      <c r="AO42" s="106">
        <f>Power!AO42+'Ground Transportation'!AO42+Industry!AP42+Residential!AP42+Aviation!AT42</f>
        <v>0.58483943830183627</v>
      </c>
      <c r="AQ42" s="74">
        <v>43870</v>
      </c>
      <c r="AR42" s="78">
        <f>Power!AR42+'Ground Transportation'!AR42+Industry!AS42+Residential!AS42+Aviation!AW42</f>
        <v>0.77107522951766139</v>
      </c>
      <c r="AS42" s="78">
        <f>Power!AS42+'Ground Transportation'!AS42+Industry!AT42+Residential!AT42+Aviation!AX42</f>
        <v>0.65531929800376709</v>
      </c>
      <c r="AT42" s="78">
        <f>Power!AT42+'Ground Transportation'!AT42+Industry!AU42+Residential!AU42+Aviation!AY42</f>
        <v>1.2393501560886484</v>
      </c>
      <c r="AU42" s="78">
        <f>Power!AU42+'Ground Transportation'!AU42+Industry!AV42+Residential!AV42+Aviation!AZ42</f>
        <v>0.88088200577427955</v>
      </c>
      <c r="AV42" s="79">
        <f>Power!AV42+'Ground Transportation'!AV42+Industry!AW42+Residential!AW42+Aviation!BA42</f>
        <v>0.5374695188252071</v>
      </c>
      <c r="AX42" s="136" t="s">
        <v>578</v>
      </c>
      <c r="AY42" s="148">
        <f>AY31/SUM(AY$4:AY5)</f>
        <v>-9.564181700757092E-2</v>
      </c>
      <c r="AZ42" s="148">
        <f>AZ31/SUM(AZ$4:AZ5)</f>
        <v>-4.342717341001235E-2</v>
      </c>
      <c r="BA42" s="148">
        <f>BA31/SUM(BA$4:BA5)</f>
        <v>-0.14916656525818536</v>
      </c>
      <c r="BB42" s="148">
        <f>BB31/SUM(BB$4:BB5)</f>
        <v>-4.0784982922230331E-2</v>
      </c>
      <c r="BC42" s="149">
        <f>BC31/SUM(BC$4:BC5)</f>
        <v>-4.5493676266043087E-2</v>
      </c>
    </row>
    <row r="43" spans="2:55" x14ac:dyDescent="0.2">
      <c r="B43" s="74">
        <v>43506</v>
      </c>
      <c r="C43" s="76">
        <f>Power!C43+'Ground Transportation'!C43+Industry!C43+Residential!C43+Aviation!C43</f>
        <v>25.599118745829017</v>
      </c>
      <c r="D43" s="76">
        <f>Power!D43+'Ground Transportation'!D43+Industry!D43+Residential!D43+Aviation!D43</f>
        <v>7.9722910569862657</v>
      </c>
      <c r="E43" s="76">
        <f>Power!E43+'Ground Transportation'!E43+Industry!E43+Residential!E43+Aviation!E43</f>
        <v>14.530478499595349</v>
      </c>
      <c r="F43" s="76">
        <f>Power!F43+'Ground Transportation'!F43+Industry!F43+Residential!F43+Aviation!F43</f>
        <v>7.233257138338586</v>
      </c>
      <c r="G43" s="76">
        <f>Power!G43+'Ground Transportation'!G43+Industry!G43+Residential!G43+Aviation!G43</f>
        <v>4.7000526979536037</v>
      </c>
      <c r="H43" s="76">
        <f>Power!H43+'Ground Transportation'!H43+Industry!H43+Residential!H43+Aviation!H43</f>
        <v>3.6828601544649824</v>
      </c>
      <c r="I43" s="76">
        <f>Power!I43+'Ground Transportation'!I43+Industry!I43+Residential!I43+Aviation!I43</f>
        <v>1.0673004412731766</v>
      </c>
      <c r="J43" s="76">
        <f>Power!J43+'Ground Transportation'!J43+Industry!J43+Residential!J43+Aviation!J43</f>
        <v>26.337779506918814</v>
      </c>
      <c r="K43" s="81">
        <f>SUM(C43:J43)+Aviation!L43+'International Shipping'!C43</f>
        <v>94.189423507762882</v>
      </c>
      <c r="M43" s="74">
        <v>43871</v>
      </c>
      <c r="N43" s="78">
        <f>Power!N43+'Ground Transportation'!N43+Industry!N43+Residential!N43+Aviation!O43</f>
        <v>19.703272174611957</v>
      </c>
      <c r="O43" s="78">
        <f>Power!O43+'Ground Transportation'!O43+Industry!O43+Residential!O43+Aviation!P43</f>
        <v>7.8526507028970993</v>
      </c>
      <c r="P43" s="78">
        <f>Power!P43+'Ground Transportation'!P43+Industry!P43+Residential!P43+Aviation!Q43</f>
        <v>15.048528361236302</v>
      </c>
      <c r="Q43" s="78">
        <f>Power!Q43+'Ground Transportation'!Q43+Industry!Q43+Residential!Q43+Aviation!R43</f>
        <v>8.4457716318238436</v>
      </c>
      <c r="R43" s="78">
        <f>Power!R43+'Ground Transportation'!R43+Industry!R43+Residential!R43+Aviation!S43</f>
        <v>4.9251400074088263</v>
      </c>
      <c r="S43" s="78">
        <f>Power!S43+'Ground Transportation'!S43+Industry!S43+Residential!S43+Aviation!T43</f>
        <v>3.9426872755534328</v>
      </c>
      <c r="T43" s="78">
        <f>Power!T43+'Ground Transportation'!T43+Industry!T43+Residential!T43+Aviation!U43</f>
        <v>1.2765582690992863</v>
      </c>
      <c r="U43" s="78">
        <f>Power!U43+'Ground Transportation'!U43+Industry!U43+Residential!U43+Aviation!V43</f>
        <v>27.809574644091185</v>
      </c>
      <c r="V43" s="83">
        <f>SUM(N43:U43)+Aviation!X43+'International Shipping'!F43</f>
        <v>91.642661195768312</v>
      </c>
      <c r="W43" s="67"/>
      <c r="X43" s="139" t="s">
        <v>569</v>
      </c>
      <c r="Y43" s="150">
        <f>Y32/SUM(Y$4:Y6)</f>
        <v>-0.10612771945815609</v>
      </c>
      <c r="Z43" s="150">
        <f>Z32/SUM(Z$4:Z6)</f>
        <v>-2.7057574528051059E-2</v>
      </c>
      <c r="AA43" s="150">
        <f>AA32/SUM(AA$4:AA6)</f>
        <v>-4.6776192355581059E-2</v>
      </c>
      <c r="AB43" s="150">
        <f>AB32/SUM(AB$4:AB6)</f>
        <v>-8.4258983852245964E-2</v>
      </c>
      <c r="AC43" s="150">
        <f>AC32/SUM(AC$4:AC6)</f>
        <v>-2.017641553794108E-2</v>
      </c>
      <c r="AD43" s="150">
        <f>AD32/SUM(AD$4:AD6)</f>
        <v>-4.2424757264746288E-2</v>
      </c>
      <c r="AE43" s="150">
        <f>AE32/SUM(AE$4:AE6)</f>
        <v>-4.3138646490552797E-3</v>
      </c>
      <c r="AF43" s="150">
        <f>AF32/SUM(AF$4:AF6)</f>
        <v>-1.8733935950201352E-2</v>
      </c>
      <c r="AG43" s="151">
        <f>AG32/SUM(AG$4:AG6)</f>
        <v>-5.8299865623361827E-2</v>
      </c>
      <c r="AJ43" s="74">
        <v>43506</v>
      </c>
      <c r="AK43" s="76">
        <f>Power!AK43+'Ground Transportation'!AK43+Industry!AL43+Residential!AL43+Aviation!AP43</f>
        <v>0.99067261022066477</v>
      </c>
      <c r="AL43" s="76">
        <f>Power!AL43+'Ground Transportation'!AL43+Industry!AM43+Residential!AM43+Aviation!AQ43</f>
        <v>0.70150770704616072</v>
      </c>
      <c r="AM43" s="76">
        <f>Power!AM43+'Ground Transportation'!AM43+Industry!AN43+Residential!AN43+Aviation!AR43</f>
        <v>1.2975169391022783</v>
      </c>
      <c r="AN43" s="76">
        <f>Power!AN43+'Ground Transportation'!AN43+Industry!AO43+Residential!AO43+Aviation!AS43</f>
        <v>0.79465416119446219</v>
      </c>
      <c r="AO43" s="106">
        <f>Power!AO43+'Ground Transportation'!AO43+Industry!AP43+Residential!AP43+Aviation!AT43</f>
        <v>0.44400395399239373</v>
      </c>
      <c r="AQ43" s="74">
        <v>43871</v>
      </c>
      <c r="AR43" s="78">
        <f>Power!AR43+'Ground Transportation'!AR43+Industry!AS43+Residential!AS43+Aviation!AW43</f>
        <v>0.93975942655408939</v>
      </c>
      <c r="AS43" s="78">
        <f>Power!AS43+'Ground Transportation'!AS43+Industry!AT43+Residential!AT43+Aviation!AX43</f>
        <v>0.752726910339091</v>
      </c>
      <c r="AT43" s="78">
        <f>Power!AT43+'Ground Transportation'!AT43+Industry!AU43+Residential!AU43+Aviation!AY43</f>
        <v>1.5907417119830589</v>
      </c>
      <c r="AU43" s="78">
        <f>Power!AU43+'Ground Transportation'!AU43+Industry!AV43+Residential!AV43+Aviation!AZ43</f>
        <v>1.0107201180621501</v>
      </c>
      <c r="AV43" s="79">
        <f>Power!AV43+'Ground Transportation'!AV43+Industry!AW43+Residential!AW43+Aviation!BA43</f>
        <v>0.6747073237173653</v>
      </c>
      <c r="AX43" s="139" t="s">
        <v>569</v>
      </c>
      <c r="AY43" s="150">
        <f>AY32/SUM(AY$4:AY6)</f>
        <v>-8.3445365484884085E-2</v>
      </c>
      <c r="AZ43" s="150">
        <f>AZ32/SUM(AZ$4:AZ6)</f>
        <v>-6.2375796436975384E-2</v>
      </c>
      <c r="BA43" s="150">
        <f>BA32/SUM(BA$4:BA6)</f>
        <v>-0.1226518039233758</v>
      </c>
      <c r="BB43" s="150">
        <f>BB32/SUM(BB$4:BB6)</f>
        <v>-7.5931406168040574E-2</v>
      </c>
      <c r="BC43" s="151">
        <f>BC32/SUM(BC$4:BC6)</f>
        <v>-8.9648741359070278E-2</v>
      </c>
    </row>
    <row r="44" spans="2:55" x14ac:dyDescent="0.2">
      <c r="B44" s="74">
        <v>43507</v>
      </c>
      <c r="C44" s="76">
        <f>Power!C44+'Ground Transportation'!C44+Industry!C44+Residential!C44+Aviation!C44</f>
        <v>25.941373531300595</v>
      </c>
      <c r="D44" s="76">
        <f>Power!D44+'Ground Transportation'!D44+Industry!D44+Residential!D44+Aviation!D44</f>
        <v>7.5403850998350324</v>
      </c>
      <c r="E44" s="76">
        <f>Power!E44+'Ground Transportation'!E44+Industry!E44+Residential!E44+Aviation!E44</f>
        <v>15.581131261868075</v>
      </c>
      <c r="F44" s="76">
        <f>Power!F44+'Ground Transportation'!F44+Industry!F44+Residential!F44+Aviation!F44</f>
        <v>10.320552825721382</v>
      </c>
      <c r="G44" s="76">
        <f>Power!G44+'Ground Transportation'!G44+Industry!G44+Residential!G44+Aviation!G44</f>
        <v>4.940886867899783</v>
      </c>
      <c r="H44" s="76">
        <f>Power!H44+'Ground Transportation'!H44+Industry!H44+Residential!H44+Aviation!H44</f>
        <v>3.9946505947561404</v>
      </c>
      <c r="I44" s="76">
        <f>Power!I44+'Ground Transportation'!I44+Industry!I44+Residential!I44+Aviation!I44</f>
        <v>1.2457078596600202</v>
      </c>
      <c r="J44" s="76">
        <f>Power!J44+'Ground Transportation'!J44+Industry!J44+Residential!J44+Aviation!J44</f>
        <v>28.580519281126442</v>
      </c>
      <c r="K44" s="81">
        <f>SUM(C44:J44)+Aviation!L44+'International Shipping'!C44</f>
        <v>101.14049865529945</v>
      </c>
      <c r="M44" s="74">
        <v>43872</v>
      </c>
      <c r="N44" s="78">
        <f>Power!N44+'Ground Transportation'!N44+Industry!N44+Residential!N44+Aviation!O44</f>
        <v>19.271157707232341</v>
      </c>
      <c r="O44" s="78">
        <f>Power!O44+'Ground Transportation'!O44+Industry!O44+Residential!O44+Aviation!P44</f>
        <v>7.8511037166523057</v>
      </c>
      <c r="P44" s="78">
        <f>Power!P44+'Ground Transportation'!P44+Industry!P44+Residential!P44+Aviation!Q44</f>
        <v>15.466692658214336</v>
      </c>
      <c r="Q44" s="78">
        <f>Power!Q44+'Ground Transportation'!Q44+Industry!Q44+Residential!Q44+Aviation!R44</f>
        <v>8.8240862851298303</v>
      </c>
      <c r="R44" s="78">
        <f>Power!R44+'Ground Transportation'!R44+Industry!R44+Residential!R44+Aviation!S44</f>
        <v>4.8698387313061211</v>
      </c>
      <c r="S44" s="78">
        <f>Power!S44+'Ground Transportation'!S44+Industry!S44+Residential!S44+Aviation!T44</f>
        <v>3.6408668657348482</v>
      </c>
      <c r="T44" s="78">
        <f>Power!T44+'Ground Transportation'!T44+Industry!T44+Residential!T44+Aviation!U44</f>
        <v>1.300028070886496</v>
      </c>
      <c r="U44" s="78">
        <f>Power!U44+'Ground Transportation'!U44+Industry!U44+Residential!U44+Aviation!V44</f>
        <v>28.924158679593948</v>
      </c>
      <c r="V44" s="83">
        <f>SUM(N44:U44)+Aviation!X44+'International Shipping'!F44</f>
        <v>92.738170407317398</v>
      </c>
      <c r="W44" s="67"/>
      <c r="X44" s="142" t="s">
        <v>579</v>
      </c>
      <c r="Y44" s="152">
        <f>Y33/SUM(Y$4:Y7)</f>
        <v>-7.8427450687033384E-2</v>
      </c>
      <c r="Z44" s="152">
        <f>Z33/SUM(Z$4:Z7)</f>
        <v>-0.12307125747406907</v>
      </c>
      <c r="AA44" s="152">
        <f>AA33/SUM(AA$4:AA7)</f>
        <v>-9.6077528364879775E-2</v>
      </c>
      <c r="AB44" s="152">
        <f>AB33/SUM(AB$4:AB7)</f>
        <v>-0.12727536389369754</v>
      </c>
      <c r="AC44" s="152">
        <f>AC33/SUM(AC$4:AC7)</f>
        <v>-3.4546341768444941E-2</v>
      </c>
      <c r="AD44" s="152">
        <f>AD33/SUM(AD$4:AD7)</f>
        <v>-5.5730829840197955E-2</v>
      </c>
      <c r="AE44" s="152">
        <f>AE33/SUM(AE$4:AE7)</f>
        <v>-8.4411833929284585E-2</v>
      </c>
      <c r="AF44" s="152">
        <f>AF33/SUM(AF$4:AF7)</f>
        <v>-5.1942335739992893E-2</v>
      </c>
      <c r="AG44" s="153">
        <f>AG33/SUM(AG$4:AG7)</f>
        <v>-8.2762779049061153E-2</v>
      </c>
      <c r="AJ44" s="74">
        <v>43507</v>
      </c>
      <c r="AK44" s="76">
        <f>Power!AK44+'Ground Transportation'!AK44+Industry!AL44+Residential!AL44+Aviation!AP44</f>
        <v>1.3485455826591108</v>
      </c>
      <c r="AL44" s="76">
        <f>Power!AL44+'Ground Transportation'!AL44+Industry!AM44+Residential!AM44+Aviation!AQ44</f>
        <v>1.0932766681712129</v>
      </c>
      <c r="AM44" s="76">
        <f>Power!AM44+'Ground Transportation'!AM44+Industry!AN44+Residential!AN44+Aviation!AR44</f>
        <v>2.0607520653729372</v>
      </c>
      <c r="AN44" s="76">
        <f>Power!AN44+'Ground Transportation'!AN44+Industry!AO44+Residential!AO44+Aviation!AS44</f>
        <v>1.0367350578603713</v>
      </c>
      <c r="AO44" s="106">
        <f>Power!AO44+'Ground Transportation'!AO44+Industry!AP44+Residential!AP44+Aviation!AT44</f>
        <v>0.81352800914810286</v>
      </c>
      <c r="AQ44" s="74">
        <v>43872</v>
      </c>
      <c r="AR44" s="78">
        <f>Power!AR44+'Ground Transportation'!AR44+Industry!AS44+Residential!AS44+Aviation!AW44</f>
        <v>0.97141035078258364</v>
      </c>
      <c r="AS44" s="78">
        <f>Power!AS44+'Ground Transportation'!AS44+Industry!AT44+Residential!AT44+Aviation!AX44</f>
        <v>0.86043655155189824</v>
      </c>
      <c r="AT44" s="78">
        <f>Power!AT44+'Ground Transportation'!AT44+Industry!AU44+Residential!AU44+Aviation!AY44</f>
        <v>1.7379849109067786</v>
      </c>
      <c r="AU44" s="78">
        <f>Power!AU44+'Ground Transportation'!AU44+Industry!AV44+Residential!AV44+Aviation!AZ44</f>
        <v>0.95414161102342965</v>
      </c>
      <c r="AV44" s="79">
        <f>Power!AV44+'Ground Transportation'!AV44+Industry!AW44+Residential!AW44+Aviation!BA44</f>
        <v>0.79375706837279814</v>
      </c>
      <c r="AX44" s="142" t="s">
        <v>579</v>
      </c>
      <c r="AY44" s="152">
        <f>AY33/SUM(AY$4:AY7)</f>
        <v>-0.13382524612619773</v>
      </c>
      <c r="AZ44" s="152">
        <f>AZ33/SUM(AZ$4:AZ7)</f>
        <v>-0.13945340791559666</v>
      </c>
      <c r="BA44" s="152">
        <f>BA33/SUM(BA$4:BA7)</f>
        <v>-0.1577571596900213</v>
      </c>
      <c r="BB44" s="152">
        <f>BB33/SUM(BB$4:BB7)</f>
        <v>-0.12504567019094512</v>
      </c>
      <c r="BC44" s="153">
        <f>BC33/SUM(BC$4:BC7)</f>
        <v>-0.15873556596011507</v>
      </c>
    </row>
    <row r="45" spans="2:55" x14ac:dyDescent="0.2">
      <c r="B45" s="74">
        <v>43508</v>
      </c>
      <c r="C45" s="76">
        <f>Power!C45+'Ground Transportation'!C45+Industry!C45+Residential!C45+Aviation!C45</f>
        <v>26.699331346084463</v>
      </c>
      <c r="D45" s="76">
        <f>Power!D45+'Ground Transportation'!D45+Industry!D45+Residential!D45+Aviation!D45</f>
        <v>7.3083677323891187</v>
      </c>
      <c r="E45" s="76">
        <f>Power!E45+'Ground Transportation'!E45+Industry!E45+Residential!E45+Aviation!E45</f>
        <v>15.729409806622291</v>
      </c>
      <c r="F45" s="76">
        <f>Power!F45+'Ground Transportation'!F45+Industry!F45+Residential!F45+Aviation!F45</f>
        <v>11.222797246792517</v>
      </c>
      <c r="G45" s="76">
        <f>Power!G45+'Ground Transportation'!G45+Industry!G45+Residential!G45+Aviation!G45</f>
        <v>4.9034796640490308</v>
      </c>
      <c r="H45" s="76">
        <f>Power!H45+'Ground Transportation'!H45+Industry!H45+Residential!H45+Aviation!H45</f>
        <v>3.9975585214741058</v>
      </c>
      <c r="I45" s="76">
        <f>Power!I45+'Ground Transportation'!I45+Industry!I45+Residential!I45+Aviation!I45</f>
        <v>1.258042871154526</v>
      </c>
      <c r="J45" s="76">
        <f>Power!J45+'Ground Transportation'!J45+Industry!J45+Residential!J45+Aviation!J45</f>
        <v>29.440187886455821</v>
      </c>
      <c r="K45" s="81">
        <f>SUM(C45:J45)+Aviation!L45+'International Shipping'!C45</f>
        <v>103.49612164895085</v>
      </c>
      <c r="M45" s="74">
        <v>43873</v>
      </c>
      <c r="N45" s="78">
        <f>Power!N45+'Ground Transportation'!N45+Industry!N45+Residential!N45+Aviation!O45</f>
        <v>18.930256132390884</v>
      </c>
      <c r="O45" s="78">
        <f>Power!O45+'Ground Transportation'!O45+Industry!O45+Residential!O45+Aviation!P45</f>
        <v>7.6167706632246004</v>
      </c>
      <c r="P45" s="78">
        <f>Power!P45+'Ground Transportation'!P45+Industry!P45+Residential!P45+Aviation!Q45</f>
        <v>15.749558352429958</v>
      </c>
      <c r="Q45" s="78">
        <f>Power!Q45+'Ground Transportation'!Q45+Industry!Q45+Residential!Q45+Aviation!R45</f>
        <v>9.5575090556200042</v>
      </c>
      <c r="R45" s="78">
        <f>Power!R45+'Ground Transportation'!R45+Industry!R45+Residential!R45+Aviation!S45</f>
        <v>4.8326569427940678</v>
      </c>
      <c r="S45" s="78">
        <f>Power!S45+'Ground Transportation'!S45+Industry!S45+Residential!S45+Aviation!T45</f>
        <v>3.6033331311889691</v>
      </c>
      <c r="T45" s="78">
        <f>Power!T45+'Ground Transportation'!T45+Industry!T45+Residential!T45+Aviation!U45</f>
        <v>1.26769017860981</v>
      </c>
      <c r="U45" s="78">
        <f>Power!U45+'Ground Transportation'!U45+Industry!U45+Residential!U45+Aviation!V45</f>
        <v>29.474230994060971</v>
      </c>
      <c r="V45" s="83">
        <f>SUM(N45:U45)+Aviation!X45+'International Shipping'!F45</f>
        <v>93.637677428062091</v>
      </c>
      <c r="W45" s="67"/>
      <c r="X45" s="145" t="s">
        <v>577</v>
      </c>
      <c r="Y45" s="154">
        <f t="shared" ref="Y45:AG45" si="19">Y34/SUM(Y4:Y8)</f>
        <v>-5.398314032643816E-2</v>
      </c>
      <c r="Z45" s="154">
        <f t="shared" si="19"/>
        <v>-0.15777818207890476</v>
      </c>
      <c r="AA45" s="154">
        <f t="shared" si="19"/>
        <v>-0.13003659375262361</v>
      </c>
      <c r="AB45" s="154">
        <f t="shared" si="19"/>
        <v>-0.14608969069782501</v>
      </c>
      <c r="AC45" s="154">
        <f t="shared" si="19"/>
        <v>-4.3087193598119834E-2</v>
      </c>
      <c r="AD45" s="154">
        <f t="shared" si="19"/>
        <v>-7.4865222689247848E-2</v>
      </c>
      <c r="AE45" s="154">
        <f t="shared" si="19"/>
        <v>-0.12025976501743918</v>
      </c>
      <c r="AF45" s="154">
        <f t="shared" si="19"/>
        <v>-6.212639866634579E-2</v>
      </c>
      <c r="AG45" s="156">
        <f t="shared" si="19"/>
        <v>-9.0811671048542389E-2</v>
      </c>
      <c r="AJ45" s="74">
        <v>43508</v>
      </c>
      <c r="AK45" s="76">
        <f>Power!AK45+'Ground Transportation'!AK45+Industry!AL45+Residential!AL45+Aviation!AP45</f>
        <v>1.0980967265365016</v>
      </c>
      <c r="AL45" s="76">
        <f>Power!AL45+'Ground Transportation'!AL45+Industry!AM45+Residential!AM45+Aviation!AQ45</f>
        <v>1.1458909163826878</v>
      </c>
      <c r="AM45" s="76">
        <f>Power!AM45+'Ground Transportation'!AM45+Industry!AN45+Residential!AN45+Aviation!AR45</f>
        <v>2.6470122042078512</v>
      </c>
      <c r="AN45" s="76">
        <f>Power!AN45+'Ground Transportation'!AN45+Industry!AO45+Residential!AO45+Aviation!AS45</f>
        <v>1.083271820028239</v>
      </c>
      <c r="AO45" s="106">
        <f>Power!AO45+'Ground Transportation'!AO45+Industry!AP45+Residential!AP45+Aviation!AT45</f>
        <v>0.88036708881745485</v>
      </c>
      <c r="AQ45" s="74">
        <v>43873</v>
      </c>
      <c r="AR45" s="78">
        <f>Power!AR45+'Ground Transportation'!AR45+Industry!AS45+Residential!AS45+Aviation!AW45</f>
        <v>1.0638149688645171</v>
      </c>
      <c r="AS45" s="78">
        <f>Power!AS45+'Ground Transportation'!AS45+Industry!AT45+Residential!AT45+Aviation!AX45</f>
        <v>1.0982672891533183</v>
      </c>
      <c r="AT45" s="78">
        <f>Power!AT45+'Ground Transportation'!AT45+Industry!AU45+Residential!AU45+Aviation!AY45</f>
        <v>1.8648088300866714</v>
      </c>
      <c r="AU45" s="78">
        <f>Power!AU45+'Ground Transportation'!AU45+Industry!AV45+Residential!AV45+Aviation!AZ45</f>
        <v>1.0724010667159967</v>
      </c>
      <c r="AV45" s="79">
        <f>Power!AV45+'Ground Transportation'!AV45+Industry!AW45+Residential!AW45+Aviation!BA45</f>
        <v>0.8420072238750349</v>
      </c>
      <c r="AX45" s="145" t="s">
        <v>577</v>
      </c>
      <c r="AY45" s="154">
        <f t="shared" ref="AY45:BC45" si="20">AY34/SUM(AY4:AY8)</f>
        <v>-0.16012734115385277</v>
      </c>
      <c r="AZ45" s="154">
        <f t="shared" si="20"/>
        <v>-0.16370956106778098</v>
      </c>
      <c r="BA45" s="154">
        <f t="shared" si="20"/>
        <v>-0.16950467475567862</v>
      </c>
      <c r="BB45" s="154">
        <f t="shared" si="20"/>
        <v>-0.15371755621279631</v>
      </c>
      <c r="BC45" s="155">
        <f t="shared" si="20"/>
        <v>-0.19711539120106486</v>
      </c>
    </row>
    <row r="46" spans="2:55" x14ac:dyDescent="0.2">
      <c r="B46" s="74">
        <v>43509</v>
      </c>
      <c r="C46" s="76">
        <f>Power!C46+'Ground Transportation'!C46+Industry!C46+Residential!C46+Aviation!C46</f>
        <v>26.763260326933828</v>
      </c>
      <c r="D46" s="76">
        <f>Power!D46+'Ground Transportation'!D46+Industry!D46+Residential!D46+Aviation!D46</f>
        <v>7.1980797924802991</v>
      </c>
      <c r="E46" s="76">
        <f>Power!E46+'Ground Transportation'!E46+Industry!E46+Residential!E46+Aviation!E46</f>
        <v>15.291023968354496</v>
      </c>
      <c r="F46" s="76">
        <f>Power!F46+'Ground Transportation'!F46+Industry!F46+Residential!F46+Aviation!F46</f>
        <v>10.978072790192291</v>
      </c>
      <c r="G46" s="76">
        <f>Power!G46+'Ground Transportation'!G46+Industry!G46+Residential!G46+Aviation!G46</f>
        <v>4.8800627330929895</v>
      </c>
      <c r="H46" s="76">
        <f>Power!H46+'Ground Transportation'!H46+Industry!H46+Residential!H46+Aviation!H46</f>
        <v>4.0340794437346261</v>
      </c>
      <c r="I46" s="76">
        <f>Power!I46+'Ground Transportation'!I46+Industry!I46+Residential!I46+Aviation!I46</f>
        <v>1.3337209706312163</v>
      </c>
      <c r="J46" s="76">
        <f>Power!J46+'Ground Transportation'!J46+Industry!J46+Residential!J46+Aviation!J46</f>
        <v>29.379828426517914</v>
      </c>
      <c r="K46" s="81">
        <f>SUM(C46:J46)+Aviation!L46+'International Shipping'!C46</f>
        <v>102.77519692926104</v>
      </c>
      <c r="M46" s="74">
        <v>43874</v>
      </c>
      <c r="N46" s="78">
        <f>Power!N46+'Ground Transportation'!N46+Industry!N46+Residential!N46+Aviation!O46</f>
        <v>18.535300671224352</v>
      </c>
      <c r="O46" s="78">
        <f>Power!O46+'Ground Transportation'!O46+Industry!O46+Residential!O46+Aviation!P46</f>
        <v>7.397709595415952</v>
      </c>
      <c r="P46" s="78">
        <f>Power!P46+'Ground Transportation'!P46+Industry!P46+Residential!P46+Aviation!Q46</f>
        <v>16.623861132802208</v>
      </c>
      <c r="Q46" s="78">
        <f>Power!Q46+'Ground Transportation'!Q46+Industry!Q46+Residential!Q46+Aviation!R46</f>
        <v>10.408592235705019</v>
      </c>
      <c r="R46" s="78">
        <f>Power!R46+'Ground Transportation'!R46+Industry!R46+Residential!R46+Aviation!S46</f>
        <v>4.841148115880892</v>
      </c>
      <c r="S46" s="78">
        <f>Power!S46+'Ground Transportation'!S46+Industry!S46+Residential!S46+Aviation!T46</f>
        <v>3.291580953538924</v>
      </c>
      <c r="T46" s="78">
        <f>Power!T46+'Ground Transportation'!T46+Industry!T46+Residential!T46+Aviation!U46</f>
        <v>1.2815359268367748</v>
      </c>
      <c r="U46" s="78">
        <f>Power!U46+'Ground Transportation'!U46+Industry!U46+Residential!U46+Aviation!V46</f>
        <v>29.034901692839686</v>
      </c>
      <c r="V46" s="83">
        <f>SUM(N46:U46)+Aviation!X46+'International Shipping'!F46</f>
        <v>94.063956184526674</v>
      </c>
      <c r="W46" s="67"/>
      <c r="AJ46" s="74">
        <v>43509</v>
      </c>
      <c r="AK46" s="76">
        <f>Power!AK46+'Ground Transportation'!AK46+Industry!AL46+Residential!AL46+Aviation!AP46</f>
        <v>0.99365011510680257</v>
      </c>
      <c r="AL46" s="76">
        <f>Power!AL46+'Ground Transportation'!AL46+Industry!AM46+Residential!AM46+Aviation!AQ46</f>
        <v>1.1179607977916972</v>
      </c>
      <c r="AM46" s="76">
        <f>Power!AM46+'Ground Transportation'!AM46+Industry!AN46+Residential!AN46+Aviation!AR46</f>
        <v>2.5947483976357142</v>
      </c>
      <c r="AN46" s="76">
        <f>Power!AN46+'Ground Transportation'!AN46+Industry!AO46+Residential!AO46+Aviation!AS46</f>
        <v>1.1124222663908878</v>
      </c>
      <c r="AO46" s="106">
        <f>Power!AO46+'Ground Transportation'!AO46+Industry!AP46+Residential!AP46+Aviation!AT46</f>
        <v>0.86020967482496691</v>
      </c>
      <c r="AQ46" s="74">
        <v>43874</v>
      </c>
      <c r="AR46" s="78">
        <f>Power!AR46+'Ground Transportation'!AR46+Industry!AS46+Residential!AS46+Aviation!AW46</f>
        <v>1.0752767390469218</v>
      </c>
      <c r="AS46" s="78">
        <f>Power!AS46+'Ground Transportation'!AS46+Industry!AT46+Residential!AT46+Aviation!AX46</f>
        <v>1.1035433538131481</v>
      </c>
      <c r="AT46" s="78">
        <f>Power!AT46+'Ground Transportation'!AT46+Industry!AU46+Residential!AU46+Aviation!AY46</f>
        <v>2.2309006600890919</v>
      </c>
      <c r="AU46" s="78">
        <f>Power!AU46+'Ground Transportation'!AU46+Industry!AV46+Residential!AV46+Aviation!AZ46</f>
        <v>1.1477977306664979</v>
      </c>
      <c r="AV46" s="79">
        <f>Power!AV46+'Ground Transportation'!AV46+Industry!AW46+Residential!AW46+Aviation!BA46</f>
        <v>0.76548403146407407</v>
      </c>
    </row>
    <row r="47" spans="2:55" x14ac:dyDescent="0.2">
      <c r="B47" s="74">
        <v>43510</v>
      </c>
      <c r="C47" s="76">
        <f>Power!C47+'Ground Transportation'!C47+Industry!C47+Residential!C47+Aviation!C47</f>
        <v>27.049165511903858</v>
      </c>
      <c r="D47" s="76">
        <f>Power!D47+'Ground Transportation'!D47+Industry!D47+Residential!D47+Aviation!D47</f>
        <v>7.4143712662704884</v>
      </c>
      <c r="E47" s="76">
        <f>Power!E47+'Ground Transportation'!E47+Industry!E47+Residential!E47+Aviation!E47</f>
        <v>15.187400540428641</v>
      </c>
      <c r="F47" s="76">
        <f>Power!F47+'Ground Transportation'!F47+Industry!F47+Residential!F47+Aviation!F47</f>
        <v>11.226254887329929</v>
      </c>
      <c r="G47" s="76">
        <f>Power!G47+'Ground Transportation'!G47+Industry!G47+Residential!G47+Aviation!G47</f>
        <v>4.8579400026666679</v>
      </c>
      <c r="H47" s="76">
        <f>Power!H47+'Ground Transportation'!H47+Industry!H47+Residential!H47+Aviation!H47</f>
        <v>4.1805685708558151</v>
      </c>
      <c r="I47" s="76">
        <f>Power!I47+'Ground Transportation'!I47+Industry!I47+Residential!I47+Aviation!I47</f>
        <v>1.3855609657002685</v>
      </c>
      <c r="J47" s="76">
        <f>Power!J47+'Ground Transportation'!J47+Industry!J47+Residential!J47+Aviation!J47</f>
        <v>29.571664053079044</v>
      </c>
      <c r="K47" s="81">
        <f>SUM(C47:J47)+Aviation!L47+'International Shipping'!C47</f>
        <v>103.87286880251149</v>
      </c>
      <c r="M47" s="74">
        <v>43875</v>
      </c>
      <c r="N47" s="78">
        <f>Power!N47+'Ground Transportation'!N47+Industry!N47+Residential!N47+Aviation!O47</f>
        <v>19.709885113945045</v>
      </c>
      <c r="O47" s="78">
        <f>Power!O47+'Ground Transportation'!O47+Industry!O47+Residential!O47+Aviation!P47</f>
        <v>7.6304268833618343</v>
      </c>
      <c r="P47" s="78">
        <f>Power!P47+'Ground Transportation'!P47+Industry!P47+Residential!P47+Aviation!Q47</f>
        <v>17.111102670398896</v>
      </c>
      <c r="Q47" s="78">
        <f>Power!Q47+'Ground Transportation'!Q47+Industry!Q47+Residential!Q47+Aviation!R47</f>
        <v>10.839230120032326</v>
      </c>
      <c r="R47" s="78">
        <f>Power!R47+'Ground Transportation'!R47+Industry!R47+Residential!R47+Aviation!S47</f>
        <v>4.8329579823248441</v>
      </c>
      <c r="S47" s="78">
        <f>Power!S47+'Ground Transportation'!S47+Industry!S47+Residential!S47+Aviation!T47</f>
        <v>3.3539424377418499</v>
      </c>
      <c r="T47" s="78">
        <f>Power!T47+'Ground Transportation'!T47+Industry!T47+Residential!T47+Aviation!U47</f>
        <v>1.2749893356782753</v>
      </c>
      <c r="U47" s="78">
        <f>Power!U47+'Ground Transportation'!U47+Industry!U47+Residential!U47+Aviation!V47</f>
        <v>28.625096585337388</v>
      </c>
      <c r="V47" s="83">
        <f>SUM(N47:U47)+Aviation!X47+'International Shipping'!F47</f>
        <v>96.079556445675394</v>
      </c>
      <c r="W47" s="67"/>
      <c r="AJ47" s="74">
        <v>43510</v>
      </c>
      <c r="AK47" s="76">
        <f>Power!AK47+'Ground Transportation'!AK47+Industry!AL47+Residential!AL47+Aviation!AP47</f>
        <v>1.0897178544624586</v>
      </c>
      <c r="AL47" s="76">
        <f>Power!AL47+'Ground Transportation'!AL47+Industry!AM47+Residential!AM47+Aviation!AQ47</f>
        <v>1.0969882536940849</v>
      </c>
      <c r="AM47" s="76">
        <f>Power!AM47+'Ground Transportation'!AM47+Industry!AN47+Residential!AN47+Aviation!AR47</f>
        <v>2.6849553048913872</v>
      </c>
      <c r="AN47" s="76">
        <f>Power!AN47+'Ground Transportation'!AN47+Industry!AO47+Residential!AO47+Aviation!AS47</f>
        <v>1.1035226400040281</v>
      </c>
      <c r="AO47" s="106">
        <f>Power!AO47+'Ground Transportation'!AO47+Industry!AP47+Residential!AP47+Aviation!AT47</f>
        <v>0.78634409013288853</v>
      </c>
      <c r="AQ47" s="74">
        <v>43875</v>
      </c>
      <c r="AR47" s="78">
        <f>Power!AR47+'Ground Transportation'!AR47+Industry!AS47+Residential!AS47+Aviation!AW47</f>
        <v>1.0908017096930869</v>
      </c>
      <c r="AS47" s="78">
        <f>Power!AS47+'Ground Transportation'!AS47+Industry!AT47+Residential!AT47+Aviation!AX47</f>
        <v>1.0593433226140081</v>
      </c>
      <c r="AT47" s="78">
        <f>Power!AT47+'Ground Transportation'!AT47+Industry!AU47+Residential!AU47+Aviation!AY47</f>
        <v>2.4544617963288653</v>
      </c>
      <c r="AU47" s="78">
        <f>Power!AU47+'Ground Transportation'!AU47+Industry!AV47+Residential!AV47+Aviation!AZ47</f>
        <v>1.01957176702581</v>
      </c>
      <c r="AV47" s="79">
        <f>Power!AV47+'Ground Transportation'!AV47+Industry!AW47+Residential!AW47+Aviation!BA47</f>
        <v>0.82156683759745908</v>
      </c>
    </row>
    <row r="48" spans="2:55" x14ac:dyDescent="0.2">
      <c r="B48" s="74">
        <v>43511</v>
      </c>
      <c r="C48" s="76">
        <f>Power!C48+'Ground Transportation'!C48+Industry!C48+Residential!C48+Aviation!C48</f>
        <v>27.429279099409129</v>
      </c>
      <c r="D48" s="76">
        <f>Power!D48+'Ground Transportation'!D48+Industry!D48+Residential!D48+Aviation!D48</f>
        <v>7.4671402470269204</v>
      </c>
      <c r="E48" s="76">
        <f>Power!E48+'Ground Transportation'!E48+Industry!E48+Residential!E48+Aviation!E48</f>
        <v>15.245359216250828</v>
      </c>
      <c r="F48" s="76">
        <f>Power!F48+'Ground Transportation'!F48+Industry!F48+Residential!F48+Aviation!F48</f>
        <v>10.906376488289915</v>
      </c>
      <c r="G48" s="76">
        <f>Power!G48+'Ground Transportation'!G48+Industry!G48+Residential!G48+Aviation!G48</f>
        <v>4.8027362030569583</v>
      </c>
      <c r="H48" s="76">
        <f>Power!H48+'Ground Transportation'!H48+Industry!H48+Residential!H48+Aviation!H48</f>
        <v>4.1925959025432684</v>
      </c>
      <c r="I48" s="76">
        <f>Power!I48+'Ground Transportation'!I48+Industry!I48+Residential!I48+Aviation!I48</f>
        <v>1.4154664796463732</v>
      </c>
      <c r="J48" s="76">
        <f>Power!J48+'Ground Transportation'!J48+Industry!J48+Residential!J48+Aviation!J48</f>
        <v>29.04903687878404</v>
      </c>
      <c r="K48" s="81">
        <f>SUM(C48:J48)+Aviation!L48+'International Shipping'!C48</f>
        <v>103.55743456149897</v>
      </c>
      <c r="M48" s="74">
        <v>43876</v>
      </c>
      <c r="N48" s="78">
        <f>Power!N48+'Ground Transportation'!N48+Industry!N48+Residential!N48+Aviation!O48</f>
        <v>20.109158622957668</v>
      </c>
      <c r="O48" s="78">
        <f>Power!O48+'Ground Transportation'!O48+Industry!O48+Residential!O48+Aviation!P48</f>
        <v>7.6861809483726775</v>
      </c>
      <c r="P48" s="78">
        <f>Power!P48+'Ground Transportation'!P48+Industry!P48+Residential!P48+Aviation!Q48</f>
        <v>15.262115388072417</v>
      </c>
      <c r="Q48" s="78">
        <f>Power!Q48+'Ground Transportation'!Q48+Industry!Q48+Residential!Q48+Aviation!R48</f>
        <v>7.4781838031933203</v>
      </c>
      <c r="R48" s="78">
        <f>Power!R48+'Ground Transportation'!R48+Industry!R48+Residential!R48+Aviation!S48</f>
        <v>4.6845670402831976</v>
      </c>
      <c r="S48" s="78">
        <f>Power!S48+'Ground Transportation'!S48+Industry!S48+Residential!S48+Aviation!T48</f>
        <v>3.105234388162514</v>
      </c>
      <c r="T48" s="78">
        <f>Power!T48+'Ground Transportation'!T48+Industry!T48+Residential!T48+Aviation!U48</f>
        <v>1.1714441779609566</v>
      </c>
      <c r="U48" s="78">
        <f>Power!U48+'Ground Transportation'!U48+Industry!U48+Residential!U48+Aviation!V48</f>
        <v>27.930714282121365</v>
      </c>
      <c r="V48" s="83">
        <f>SUM(N48:U48)+Aviation!X48+'International Shipping'!F48</f>
        <v>90.16203715412675</v>
      </c>
      <c r="W48" s="67"/>
      <c r="AJ48" s="74">
        <v>43511</v>
      </c>
      <c r="AK48" s="76">
        <f>Power!AK48+'Ground Transportation'!AK48+Industry!AL48+Residential!AL48+Aviation!AP48</f>
        <v>1.0373657971564871</v>
      </c>
      <c r="AL48" s="76">
        <f>Power!AL48+'Ground Transportation'!AL48+Industry!AM48+Residential!AM48+Aviation!AQ48</f>
        <v>1.0539447800374584</v>
      </c>
      <c r="AM48" s="76">
        <f>Power!AM48+'Ground Transportation'!AM48+Industry!AN48+Residential!AN48+Aviation!AR48</f>
        <v>2.5479288243846137</v>
      </c>
      <c r="AN48" s="76">
        <f>Power!AN48+'Ground Transportation'!AN48+Industry!AO48+Residential!AO48+Aviation!AS48</f>
        <v>1.0987569410362275</v>
      </c>
      <c r="AO48" s="106">
        <f>Power!AO48+'Ground Transportation'!AO48+Industry!AP48+Residential!AP48+Aviation!AT48</f>
        <v>0.841445077305361</v>
      </c>
      <c r="AQ48" s="74">
        <v>43876</v>
      </c>
      <c r="AR48" s="78">
        <f>Power!AR48+'Ground Transportation'!AR48+Industry!AS48+Residential!AS48+Aviation!AW48</f>
        <v>0.79035078414420046</v>
      </c>
      <c r="AS48" s="78">
        <f>Power!AS48+'Ground Transportation'!AS48+Industry!AT48+Residential!AT48+Aviation!AX48</f>
        <v>0.73518787586925605</v>
      </c>
      <c r="AT48" s="78">
        <f>Power!AT48+'Ground Transportation'!AT48+Industry!AU48+Residential!AU48+Aviation!AY48</f>
        <v>1.5006979469077852</v>
      </c>
      <c r="AU48" s="78">
        <f>Power!AU48+'Ground Transportation'!AU48+Industry!AV48+Residential!AV48+Aviation!AZ48</f>
        <v>0.8889726031026528</v>
      </c>
      <c r="AV48" s="79">
        <f>Power!AV48+'Ground Transportation'!AV48+Industry!AW48+Residential!AW48+Aviation!BA48</f>
        <v>0.61959636968320486</v>
      </c>
    </row>
    <row r="49" spans="2:48" x14ac:dyDescent="0.2">
      <c r="B49" s="74">
        <v>43512</v>
      </c>
      <c r="C49" s="76">
        <f>Power!C49+'Ground Transportation'!C49+Industry!C49+Residential!C49+Aviation!C49</f>
        <v>27.073391837284152</v>
      </c>
      <c r="D49" s="76">
        <f>Power!D49+'Ground Transportation'!D49+Industry!D49+Residential!D49+Aviation!D49</f>
        <v>7.4932499051554817</v>
      </c>
      <c r="E49" s="76">
        <f>Power!E49+'Ground Transportation'!E49+Industry!E49+Residential!E49+Aviation!E49</f>
        <v>14.635468828084145</v>
      </c>
      <c r="F49" s="76">
        <f>Power!F49+'Ground Transportation'!F49+Industry!F49+Residential!F49+Aviation!F49</f>
        <v>8.769609980648438</v>
      </c>
      <c r="G49" s="76">
        <f>Power!G49+'Ground Transportation'!G49+Industry!G49+Residential!G49+Aviation!G49</f>
        <v>4.5836259272782884</v>
      </c>
      <c r="H49" s="76">
        <f>Power!H49+'Ground Transportation'!H49+Industry!H49+Residential!H49+Aviation!H49</f>
        <v>3.707237122213983</v>
      </c>
      <c r="I49" s="76">
        <f>Power!I49+'Ground Transportation'!I49+Industry!I49+Residential!I49+Aviation!I49</f>
        <v>1.3524074187383557</v>
      </c>
      <c r="J49" s="76">
        <f>Power!J49+'Ground Transportation'!J49+Industry!J49+Residential!J49+Aviation!J49</f>
        <v>27.49753728057059</v>
      </c>
      <c r="K49" s="81">
        <f>SUM(C49:J49)+Aviation!L49+'International Shipping'!C49</f>
        <v>98.201818584589148</v>
      </c>
      <c r="M49" s="74">
        <v>43877</v>
      </c>
      <c r="N49" s="78">
        <f>Power!N49+'Ground Transportation'!N49+Industry!N49+Residential!N49+Aviation!O49</f>
        <v>20.245476897797104</v>
      </c>
      <c r="O49" s="78">
        <f>Power!O49+'Ground Transportation'!O49+Industry!O49+Residential!O49+Aviation!P49</f>
        <v>7.6466873177403949</v>
      </c>
      <c r="P49" s="78">
        <f>Power!P49+'Ground Transportation'!P49+Industry!P49+Residential!P49+Aviation!Q49</f>
        <v>13.177077135359474</v>
      </c>
      <c r="Q49" s="78">
        <f>Power!Q49+'Ground Transportation'!Q49+Industry!Q49+Residential!Q49+Aviation!R49</f>
        <v>6.245425810864039</v>
      </c>
      <c r="R49" s="78">
        <f>Power!R49+'Ground Transportation'!R49+Industry!R49+Residential!R49+Aviation!S49</f>
        <v>4.5233006846704225</v>
      </c>
      <c r="S49" s="78">
        <f>Power!S49+'Ground Transportation'!S49+Industry!S49+Residential!S49+Aviation!T49</f>
        <v>3.0906622124247778</v>
      </c>
      <c r="T49" s="78">
        <f>Power!T49+'Ground Transportation'!T49+Industry!T49+Residential!T49+Aviation!U49</f>
        <v>1.0371612469793463</v>
      </c>
      <c r="U49" s="78">
        <f>Power!U49+'Ground Transportation'!U49+Industry!U49+Residential!U49+Aviation!V49</f>
        <v>26.537780789740278</v>
      </c>
      <c r="V49" s="83">
        <f>SUM(N49:U49)+Aviation!X49+'International Shipping'!F49</f>
        <v>85.246521387768809</v>
      </c>
      <c r="W49" s="67"/>
      <c r="AJ49" s="74">
        <v>43512</v>
      </c>
      <c r="AK49" s="76">
        <f>Power!AK49+'Ground Transportation'!AK49+Industry!AL49+Residential!AL49+Aviation!AP49</f>
        <v>0.84635565876085006</v>
      </c>
      <c r="AL49" s="76">
        <f>Power!AL49+'Ground Transportation'!AL49+Industry!AM49+Residential!AM49+Aviation!AQ49</f>
        <v>0.84670079367358952</v>
      </c>
      <c r="AM49" s="76">
        <f>Power!AM49+'Ground Transportation'!AM49+Industry!AN49+Residential!AN49+Aviation!AR49</f>
        <v>2.024995922822816</v>
      </c>
      <c r="AN49" s="76">
        <f>Power!AN49+'Ground Transportation'!AN49+Industry!AO49+Residential!AO49+Aviation!AS49</f>
        <v>0.94350487295689223</v>
      </c>
      <c r="AO49" s="106">
        <f>Power!AO49+'Ground Transportation'!AO49+Industry!AP49+Residential!AP49+Aviation!AT49</f>
        <v>0.57884754493511337</v>
      </c>
      <c r="AQ49" s="74">
        <v>43877</v>
      </c>
      <c r="AR49" s="78">
        <f>Power!AR49+'Ground Transportation'!AR49+Industry!AS49+Residential!AS49+Aviation!AW49</f>
        <v>0.76587269839451122</v>
      </c>
      <c r="AS49" s="78">
        <f>Power!AS49+'Ground Transportation'!AS49+Industry!AT49+Residential!AT49+Aviation!AX49</f>
        <v>0.61249112229405545</v>
      </c>
      <c r="AT49" s="78">
        <f>Power!AT49+'Ground Transportation'!AT49+Industry!AU49+Residential!AU49+Aviation!AY49</f>
        <v>1.0951194223341407</v>
      </c>
      <c r="AU49" s="78">
        <f>Power!AU49+'Ground Transportation'!AU49+Industry!AV49+Residential!AV49+Aviation!AZ49</f>
        <v>0.83670015990809365</v>
      </c>
      <c r="AV49" s="79">
        <f>Power!AV49+'Ground Transportation'!AV49+Industry!AW49+Residential!AW49+Aviation!BA49</f>
        <v>0.49007713630810379</v>
      </c>
    </row>
    <row r="50" spans="2:48" x14ac:dyDescent="0.2">
      <c r="B50" s="74">
        <v>43513</v>
      </c>
      <c r="C50" s="76">
        <f>Power!C50+'Ground Transportation'!C50+Industry!C50+Residential!C50+Aviation!C50</f>
        <v>27.426067206322585</v>
      </c>
      <c r="D50" s="76">
        <f>Power!D50+'Ground Transportation'!D50+Industry!D50+Residential!D50+Aviation!D50</f>
        <v>7.41358701929863</v>
      </c>
      <c r="E50" s="76">
        <f>Power!E50+'Ground Transportation'!E50+Industry!E50+Residential!E50+Aviation!E50</f>
        <v>14.212904996542871</v>
      </c>
      <c r="F50" s="76">
        <f>Power!F50+'Ground Transportation'!F50+Industry!F50+Residential!F50+Aviation!F50</f>
        <v>7.9581367275193164</v>
      </c>
      <c r="G50" s="76">
        <f>Power!G50+'Ground Transportation'!G50+Industry!G50+Residential!G50+Aviation!G50</f>
        <v>4.4260061476245518</v>
      </c>
      <c r="H50" s="76">
        <f>Power!H50+'Ground Transportation'!H50+Industry!H50+Residential!H50+Aviation!H50</f>
        <v>3.4801208123074319</v>
      </c>
      <c r="I50" s="76">
        <f>Power!I50+'Ground Transportation'!I50+Industry!I50+Residential!I50+Aviation!I50</f>
        <v>1.2411267523185356</v>
      </c>
      <c r="J50" s="76">
        <f>Power!J50+'Ground Transportation'!J50+Industry!J50+Residential!J50+Aviation!J50</f>
        <v>27.145554444103176</v>
      </c>
      <c r="K50" s="81">
        <f>SUM(C50:J50)+Aviation!L50+'International Shipping'!C50</f>
        <v>96.408650208630803</v>
      </c>
      <c r="M50" s="74">
        <v>43878</v>
      </c>
      <c r="N50" s="78">
        <f>Power!N50+'Ground Transportation'!N50+Industry!N50+Residential!N50+Aviation!O50</f>
        <v>20.790443960186561</v>
      </c>
      <c r="O50" s="78">
        <f>Power!O50+'Ground Transportation'!O50+Industry!O50+Residential!O50+Aviation!P50</f>
        <v>7.4130969852586404</v>
      </c>
      <c r="P50" s="78">
        <f>Power!P50+'Ground Transportation'!P50+Industry!P50+Residential!P50+Aviation!Q50</f>
        <v>13.573310630427818</v>
      </c>
      <c r="Q50" s="78">
        <f>Power!Q50+'Ground Transportation'!Q50+Industry!Q50+Residential!Q50+Aviation!R50</f>
        <v>8.7248984720392802</v>
      </c>
      <c r="R50" s="78">
        <f>Power!R50+'Ground Transportation'!R50+Industry!R50+Residential!R50+Aviation!S50</f>
        <v>4.6929679007381706</v>
      </c>
      <c r="S50" s="78">
        <f>Power!S50+'Ground Transportation'!S50+Industry!S50+Residential!S50+Aviation!T50</f>
        <v>3.5468730486171349</v>
      </c>
      <c r="T50" s="78">
        <f>Power!T50+'Ground Transportation'!T50+Industry!T50+Residential!T50+Aviation!U50</f>
        <v>1.2124615436735577</v>
      </c>
      <c r="U50" s="78">
        <f>Power!U50+'Ground Transportation'!U50+Industry!U50+Residential!U50+Aviation!V50</f>
        <v>27.428699572561008</v>
      </c>
      <c r="V50" s="83">
        <f>SUM(N50:U50)+Aviation!X50+'International Shipping'!F50</f>
        <v>90.05703353891721</v>
      </c>
      <c r="W50" s="67"/>
      <c r="AJ50" s="74">
        <v>43513</v>
      </c>
      <c r="AK50" s="76">
        <f>Power!AK50+'Ground Transportation'!AK50+Industry!AL50+Residential!AL50+Aviation!AP50</f>
        <v>0.71536012635125301</v>
      </c>
      <c r="AL50" s="76">
        <f>Power!AL50+'Ground Transportation'!AL50+Industry!AM50+Residential!AM50+Aviation!AQ50</f>
        <v>0.68096426654901798</v>
      </c>
      <c r="AM50" s="76">
        <f>Power!AM50+'Ground Transportation'!AM50+Industry!AN50+Residential!AN50+Aviation!AR50</f>
        <v>1.9665494908535128</v>
      </c>
      <c r="AN50" s="76">
        <f>Power!AN50+'Ground Transportation'!AN50+Industry!AO50+Residential!AO50+Aviation!AS50</f>
        <v>0.83192250041892768</v>
      </c>
      <c r="AO50" s="106">
        <f>Power!AO50+'Ground Transportation'!AO50+Industry!AP50+Residential!AP50+Aviation!AT50</f>
        <v>0.48205770955459498</v>
      </c>
      <c r="AQ50" s="74">
        <v>43878</v>
      </c>
      <c r="AR50" s="78">
        <f>Power!AR50+'Ground Transportation'!AR50+Industry!AS50+Residential!AS50+Aviation!AW50</f>
        <v>0.90526550753761437</v>
      </c>
      <c r="AS50" s="78">
        <f>Power!AS50+'Ground Transportation'!AS50+Industry!AT50+Residential!AT50+Aviation!AX50</f>
        <v>0.86089757892183016</v>
      </c>
      <c r="AT50" s="78">
        <f>Power!AT50+'Ground Transportation'!AT50+Industry!AU50+Residential!AU50+Aviation!AY50</f>
        <v>1.700176390991327</v>
      </c>
      <c r="AU50" s="78">
        <f>Power!AU50+'Ground Transportation'!AU50+Industry!AV50+Residential!AV50+Aviation!AZ50</f>
        <v>1.1452673781290696</v>
      </c>
      <c r="AV50" s="79">
        <f>Power!AV50+'Ground Transportation'!AV50+Industry!AW50+Residential!AW50+Aviation!BA50</f>
        <v>0.72388027503446728</v>
      </c>
    </row>
    <row r="51" spans="2:48" x14ac:dyDescent="0.2">
      <c r="B51" s="74">
        <v>43514</v>
      </c>
      <c r="C51" s="76">
        <f>Power!C51+'Ground Transportation'!C51+Industry!C51+Residential!C51+Aviation!C51</f>
        <v>29.032856228607649</v>
      </c>
      <c r="D51" s="76">
        <f>Power!D51+'Ground Transportation'!D51+Industry!D51+Residential!D51+Aviation!D51</f>
        <v>7.218070423535627</v>
      </c>
      <c r="E51" s="76">
        <f>Power!E51+'Ground Transportation'!E51+Industry!E51+Residential!E51+Aviation!E51</f>
        <v>15.326389710458571</v>
      </c>
      <c r="F51" s="76">
        <f>Power!F51+'Ground Transportation'!F51+Industry!F51+Residential!F51+Aviation!F51</f>
        <v>10.398726812492525</v>
      </c>
      <c r="G51" s="76">
        <f>Power!G51+'Ground Transportation'!G51+Industry!G51+Residential!G51+Aviation!G51</f>
        <v>4.7311341101944562</v>
      </c>
      <c r="H51" s="76">
        <f>Power!H51+'Ground Transportation'!H51+Industry!H51+Residential!H51+Aviation!H51</f>
        <v>3.674122134463321</v>
      </c>
      <c r="I51" s="76">
        <f>Power!I51+'Ground Transportation'!I51+Industry!I51+Residential!I51+Aviation!I51</f>
        <v>1.3595355946448162</v>
      </c>
      <c r="J51" s="76">
        <f>Power!J51+'Ground Transportation'!J51+Industry!J51+Residential!J51+Aviation!J51</f>
        <v>29.680809160847129</v>
      </c>
      <c r="K51" s="81">
        <f>SUM(C51:J51)+Aviation!L51+'International Shipping'!C51</f>
        <v>104.44245362743142</v>
      </c>
      <c r="M51" s="74">
        <v>43879</v>
      </c>
      <c r="N51" s="78">
        <f>Power!N51+'Ground Transportation'!N51+Industry!N51+Residential!N51+Aviation!O51</f>
        <v>20.595167152495357</v>
      </c>
      <c r="O51" s="78">
        <f>Power!O51+'Ground Transportation'!O51+Industry!O51+Residential!O51+Aviation!P51</f>
        <v>7.5493309727864428</v>
      </c>
      <c r="P51" s="78">
        <f>Power!P51+'Ground Transportation'!P51+Industry!P51+Residential!P51+Aviation!Q51</f>
        <v>14.925009896012684</v>
      </c>
      <c r="Q51" s="78">
        <f>Power!Q51+'Ground Transportation'!Q51+Industry!Q51+Residential!Q51+Aviation!R51</f>
        <v>8.8249449968174485</v>
      </c>
      <c r="R51" s="78">
        <f>Power!R51+'Ground Transportation'!R51+Industry!R51+Residential!R51+Aviation!S51</f>
        <v>4.6256597641974277</v>
      </c>
      <c r="S51" s="78">
        <f>Power!S51+'Ground Transportation'!S51+Industry!S51+Residential!S51+Aviation!T51</f>
        <v>3.7771416175288608</v>
      </c>
      <c r="T51" s="78">
        <f>Power!T51+'Ground Transportation'!T51+Industry!T51+Residential!T51+Aviation!U51</f>
        <v>1.2217853864631405</v>
      </c>
      <c r="U51" s="78">
        <f>Power!U51+'Ground Transportation'!U51+Industry!U51+Residential!U51+Aviation!V51</f>
        <v>29.536562851085023</v>
      </c>
      <c r="V51" s="83">
        <f>SUM(N51:U51)+Aviation!X51+'International Shipping'!F51</f>
        <v>93.65291288952983</v>
      </c>
      <c r="W51" s="67"/>
      <c r="AJ51" s="74">
        <v>43514</v>
      </c>
      <c r="AK51" s="76">
        <f>Power!AK51+'Ground Transportation'!AK51+Industry!AL51+Residential!AL51+Aviation!AP51</f>
        <v>0.933595536157384</v>
      </c>
      <c r="AL51" s="76">
        <f>Power!AL51+'Ground Transportation'!AL51+Industry!AM51+Residential!AM51+Aviation!AQ51</f>
        <v>1.0051371470593753</v>
      </c>
      <c r="AM51" s="76">
        <f>Power!AM51+'Ground Transportation'!AM51+Industry!AN51+Residential!AN51+Aviation!AR51</f>
        <v>2.36452023199924</v>
      </c>
      <c r="AN51" s="76">
        <f>Power!AN51+'Ground Transportation'!AN51+Industry!AO51+Residential!AO51+Aviation!AS51</f>
        <v>1.1198671917866947</v>
      </c>
      <c r="AO51" s="106">
        <f>Power!AO51+'Ground Transportation'!AO51+Industry!AP51+Residential!AP51+Aviation!AT51</f>
        <v>0.84655673247161778</v>
      </c>
      <c r="AQ51" s="74">
        <v>43879</v>
      </c>
      <c r="AR51" s="78">
        <f>Power!AR51+'Ground Transportation'!AR51+Industry!AS51+Residential!AS51+Aviation!AW51</f>
        <v>0.94639709365957914</v>
      </c>
      <c r="AS51" s="78">
        <f>Power!AS51+'Ground Transportation'!AS51+Industry!AT51+Residential!AT51+Aviation!AX51</f>
        <v>0.89277268156369738</v>
      </c>
      <c r="AT51" s="78">
        <f>Power!AT51+'Ground Transportation'!AT51+Industry!AU51+Residential!AU51+Aviation!AY51</f>
        <v>1.6881272298754122</v>
      </c>
      <c r="AU51" s="78">
        <f>Power!AU51+'Ground Transportation'!AU51+Industry!AV51+Residential!AV51+Aviation!AZ51</f>
        <v>1.0888498308767121</v>
      </c>
      <c r="AV51" s="79">
        <f>Power!AV51+'Ground Transportation'!AV51+Industry!AW51+Residential!AW51+Aviation!BA51</f>
        <v>0.77767665084833493</v>
      </c>
    </row>
    <row r="52" spans="2:48" x14ac:dyDescent="0.2">
      <c r="B52" s="74">
        <v>43515</v>
      </c>
      <c r="C52" s="76">
        <f>Power!C52+'Ground Transportation'!C52+Industry!C52+Residential!C52+Aviation!C52</f>
        <v>28.610161048123768</v>
      </c>
      <c r="D52" s="76">
        <f>Power!D52+'Ground Transportation'!D52+Industry!D52+Residential!D52+Aviation!D52</f>
        <v>7.2106171205355558</v>
      </c>
      <c r="E52" s="76">
        <f>Power!E52+'Ground Transportation'!E52+Industry!E52+Residential!E52+Aviation!E52</f>
        <v>17.016168445581986</v>
      </c>
      <c r="F52" s="76">
        <f>Power!F52+'Ground Transportation'!F52+Industry!F52+Residential!F52+Aviation!F52</f>
        <v>10.377369024129871</v>
      </c>
      <c r="G52" s="76">
        <f>Power!G52+'Ground Transportation'!G52+Industry!G52+Residential!G52+Aviation!G52</f>
        <v>4.786300515010697</v>
      </c>
      <c r="H52" s="76">
        <f>Power!H52+'Ground Transportation'!H52+Industry!H52+Residential!H52+Aviation!H52</f>
        <v>3.782476474476185</v>
      </c>
      <c r="I52" s="76">
        <f>Power!I52+'Ground Transportation'!I52+Industry!I52+Residential!I52+Aviation!I52</f>
        <v>1.3831526640123848</v>
      </c>
      <c r="J52" s="76">
        <f>Power!J52+'Ground Transportation'!J52+Industry!J52+Residential!J52+Aviation!J52</f>
        <v>30.425039728719195</v>
      </c>
      <c r="K52" s="81">
        <f>SUM(C52:J52)+Aviation!L52+'International Shipping'!C52</f>
        <v>106.55386375138647</v>
      </c>
      <c r="M52" s="74">
        <v>43880</v>
      </c>
      <c r="N52" s="78">
        <f>Power!N52+'Ground Transportation'!N52+Industry!N52+Residential!N52+Aviation!O52</f>
        <v>21.082721750572254</v>
      </c>
      <c r="O52" s="78">
        <f>Power!O52+'Ground Transportation'!O52+Industry!O52+Residential!O52+Aviation!P52</f>
        <v>7.6623209246369921</v>
      </c>
      <c r="P52" s="78">
        <f>Power!P52+'Ground Transportation'!P52+Industry!P52+Residential!P52+Aviation!Q52</f>
        <v>16.172154303338942</v>
      </c>
      <c r="Q52" s="78">
        <f>Power!Q52+'Ground Transportation'!Q52+Industry!Q52+Residential!Q52+Aviation!R52</f>
        <v>9.7863215506412526</v>
      </c>
      <c r="R52" s="78">
        <f>Power!R52+'Ground Transportation'!R52+Industry!R52+Residential!R52+Aviation!S52</f>
        <v>4.5939006165962883</v>
      </c>
      <c r="S52" s="78">
        <f>Power!S52+'Ground Transportation'!S52+Industry!S52+Residential!S52+Aviation!T52</f>
        <v>3.6204063259112007</v>
      </c>
      <c r="T52" s="78">
        <f>Power!T52+'Ground Transportation'!T52+Industry!T52+Residential!T52+Aviation!U52</f>
        <v>1.2482800056296908</v>
      </c>
      <c r="U52" s="78">
        <f>Power!U52+'Ground Transportation'!U52+Industry!U52+Residential!U52+Aviation!V52</f>
        <v>29.462651124866255</v>
      </c>
      <c r="V52" s="83">
        <f>SUM(N52:U52)+Aviation!X52+'International Shipping'!F52</f>
        <v>96.228118446000167</v>
      </c>
      <c r="W52" s="67"/>
      <c r="AJ52" s="74">
        <v>43515</v>
      </c>
      <c r="AK52" s="76">
        <f>Power!AK52+'Ground Transportation'!AK52+Industry!AL52+Residential!AL52+Aviation!AP52</f>
        <v>1.0226802964546833</v>
      </c>
      <c r="AL52" s="76">
        <f>Power!AL52+'Ground Transportation'!AL52+Industry!AM52+Residential!AM52+Aviation!AQ52</f>
        <v>1.0595027638821004</v>
      </c>
      <c r="AM52" s="76">
        <f>Power!AM52+'Ground Transportation'!AM52+Industry!AN52+Residential!AN52+Aviation!AR52</f>
        <v>2.2709213020919101</v>
      </c>
      <c r="AN52" s="76">
        <f>Power!AN52+'Ground Transportation'!AN52+Industry!AO52+Residential!AO52+Aviation!AS52</f>
        <v>1.1841675901542481</v>
      </c>
      <c r="AO52" s="106">
        <f>Power!AO52+'Ground Transportation'!AO52+Industry!AP52+Residential!AP52+Aviation!AT52</f>
        <v>0.91999260616703593</v>
      </c>
      <c r="AQ52" s="74">
        <v>43880</v>
      </c>
      <c r="AR52" s="78">
        <f>Power!AR52+'Ground Transportation'!AR52+Industry!AS52+Residential!AS52+Aviation!AW52</f>
        <v>1.0913763193738366</v>
      </c>
      <c r="AS52" s="78">
        <f>Power!AS52+'Ground Transportation'!AS52+Industry!AT52+Residential!AT52+Aviation!AX52</f>
        <v>1.0143961116447111</v>
      </c>
      <c r="AT52" s="78">
        <f>Power!AT52+'Ground Transportation'!AT52+Industry!AU52+Residential!AU52+Aviation!AY52</f>
        <v>1.9287177167223775</v>
      </c>
      <c r="AU52" s="78">
        <f>Power!AU52+'Ground Transportation'!AU52+Industry!AV52+Residential!AV52+Aviation!AZ52</f>
        <v>1.101266755353264</v>
      </c>
      <c r="AV52" s="79">
        <f>Power!AV52+'Ground Transportation'!AV52+Industry!AW52+Residential!AW52+Aviation!BA52</f>
        <v>0.80871675820577682</v>
      </c>
    </row>
    <row r="53" spans="2:48" x14ac:dyDescent="0.2">
      <c r="B53" s="74">
        <v>43516</v>
      </c>
      <c r="C53" s="76">
        <f>Power!C53+'Ground Transportation'!C53+Industry!C53+Residential!C53+Aviation!C53</f>
        <v>28.598753653093343</v>
      </c>
      <c r="D53" s="76">
        <f>Power!D53+'Ground Transportation'!D53+Industry!D53+Residential!D53+Aviation!D53</f>
        <v>7.4516432721098944</v>
      </c>
      <c r="E53" s="76">
        <f>Power!E53+'Ground Transportation'!E53+Industry!E53+Residential!E53+Aviation!E53</f>
        <v>16.561155099205699</v>
      </c>
      <c r="F53" s="76">
        <f>Power!F53+'Ground Transportation'!F53+Industry!F53+Residential!F53+Aviation!F53</f>
        <v>10.703731863377019</v>
      </c>
      <c r="G53" s="76">
        <f>Power!G53+'Ground Transportation'!G53+Industry!G53+Residential!G53+Aviation!G53</f>
        <v>4.7410379147174897</v>
      </c>
      <c r="H53" s="76">
        <f>Power!H53+'Ground Transportation'!H53+Industry!H53+Residential!H53+Aviation!H53</f>
        <v>3.4596104942810522</v>
      </c>
      <c r="I53" s="76">
        <f>Power!I53+'Ground Transportation'!I53+Industry!I53+Residential!I53+Aviation!I53</f>
        <v>1.394126449444036</v>
      </c>
      <c r="J53" s="76">
        <f>Power!J53+'Ground Transportation'!J53+Industry!J53+Residential!J53+Aviation!J53</f>
        <v>30.634649921192633</v>
      </c>
      <c r="K53" s="81">
        <f>SUM(C53:J53)+Aviation!L53+'International Shipping'!C53</f>
        <v>106.50976529546041</v>
      </c>
      <c r="M53" s="74">
        <v>43881</v>
      </c>
      <c r="N53" s="78">
        <f>Power!N53+'Ground Transportation'!N53+Industry!N53+Residential!N53+Aviation!O53</f>
        <v>20.222768840187772</v>
      </c>
      <c r="O53" s="78">
        <f>Power!O53+'Ground Transportation'!O53+Industry!O53+Residential!O53+Aviation!P53</f>
        <v>7.6340789743193502</v>
      </c>
      <c r="P53" s="78">
        <f>Power!P53+'Ground Transportation'!P53+Industry!P53+Residential!P53+Aviation!Q53</f>
        <v>16.917652755335755</v>
      </c>
      <c r="Q53" s="78">
        <f>Power!Q53+'Ground Transportation'!Q53+Industry!Q53+Residential!Q53+Aviation!R53</f>
        <v>9.3627905286360704</v>
      </c>
      <c r="R53" s="78">
        <f>Power!R53+'Ground Transportation'!R53+Industry!R53+Residential!R53+Aviation!S53</f>
        <v>4.5834052570284269</v>
      </c>
      <c r="S53" s="78">
        <f>Power!S53+'Ground Transportation'!S53+Industry!S53+Residential!S53+Aviation!T53</f>
        <v>3.5669843581902367</v>
      </c>
      <c r="T53" s="78">
        <f>Power!T53+'Ground Transportation'!T53+Industry!T53+Residential!T53+Aviation!U53</f>
        <v>1.2702320807453784</v>
      </c>
      <c r="U53" s="78">
        <f>Power!U53+'Ground Transportation'!U53+Industry!U53+Residential!U53+Aviation!V53</f>
        <v>29.440591219360162</v>
      </c>
      <c r="V53" s="83">
        <f>SUM(N53:U53)+Aviation!X53+'International Shipping'!F53</f>
        <v>95.637704321841781</v>
      </c>
      <c r="W53" s="67"/>
      <c r="AJ53" s="74">
        <v>43516</v>
      </c>
      <c r="AK53" s="76">
        <f>Power!AK53+'Ground Transportation'!AK53+Industry!AL53+Residential!AL53+Aviation!AP53</f>
        <v>0.93347286299611265</v>
      </c>
      <c r="AL53" s="76">
        <f>Power!AL53+'Ground Transportation'!AL53+Industry!AM53+Residential!AM53+Aviation!AQ53</f>
        <v>1.0619158595240135</v>
      </c>
      <c r="AM53" s="76">
        <f>Power!AM53+'Ground Transportation'!AM53+Industry!AN53+Residential!AN53+Aviation!AR53</f>
        <v>2.5071063529049216</v>
      </c>
      <c r="AN53" s="76">
        <f>Power!AN53+'Ground Transportation'!AN53+Industry!AO53+Residential!AO53+Aviation!AS53</f>
        <v>1.2061059035361694</v>
      </c>
      <c r="AO53" s="106">
        <f>Power!AO53+'Ground Transportation'!AO53+Industry!AP53+Residential!AP53+Aviation!AT53</f>
        <v>0.89500420014093451</v>
      </c>
      <c r="AQ53" s="74">
        <v>43881</v>
      </c>
      <c r="AR53" s="78">
        <f>Power!AR53+'Ground Transportation'!AR53+Industry!AS53+Residential!AS53+Aviation!AW53</f>
        <v>0.93347039086704087</v>
      </c>
      <c r="AS53" s="78">
        <f>Power!AS53+'Ground Transportation'!AS53+Industry!AT53+Residential!AT53+Aviation!AX53</f>
        <v>1.0059854974956774</v>
      </c>
      <c r="AT53" s="78">
        <f>Power!AT53+'Ground Transportation'!AT53+Industry!AU53+Residential!AU53+Aviation!AY53</f>
        <v>1.8561084882829866</v>
      </c>
      <c r="AU53" s="78">
        <f>Power!AU53+'Ground Transportation'!AU53+Industry!AV53+Residential!AV53+Aviation!AZ53</f>
        <v>1.0626623390089298</v>
      </c>
      <c r="AV53" s="79">
        <f>Power!AV53+'Ground Transportation'!AV53+Industry!AW53+Residential!AW53+Aviation!BA53</f>
        <v>0.803946673431578</v>
      </c>
    </row>
    <row r="54" spans="2:48" x14ac:dyDescent="0.2">
      <c r="B54" s="74">
        <v>43517</v>
      </c>
      <c r="C54" s="76">
        <f>Power!C54+'Ground Transportation'!C54+Industry!C54+Residential!C54+Aviation!C54</f>
        <v>29.26401538617537</v>
      </c>
      <c r="D54" s="76">
        <f>Power!D54+'Ground Transportation'!D54+Industry!D54+Residential!D54+Aviation!D54</f>
        <v>7.3639810245906547</v>
      </c>
      <c r="E54" s="76">
        <f>Power!E54+'Ground Transportation'!E54+Industry!E54+Residential!E54+Aviation!E54</f>
        <v>16.106624302300659</v>
      </c>
      <c r="F54" s="76">
        <f>Power!F54+'Ground Transportation'!F54+Industry!F54+Residential!F54+Aviation!F54</f>
        <v>10.589114378104735</v>
      </c>
      <c r="G54" s="76">
        <f>Power!G54+'Ground Transportation'!G54+Industry!G54+Residential!G54+Aviation!G54</f>
        <v>4.7447108884747058</v>
      </c>
      <c r="H54" s="76">
        <f>Power!H54+'Ground Transportation'!H54+Industry!H54+Residential!H54+Aviation!H54</f>
        <v>3.5886342992819911</v>
      </c>
      <c r="I54" s="76">
        <f>Power!I54+'Ground Transportation'!I54+Industry!I54+Residential!I54+Aviation!I54</f>
        <v>1.3514963373515319</v>
      </c>
      <c r="J54" s="76">
        <f>Power!J54+'Ground Transportation'!J54+Industry!J54+Residential!J54+Aviation!J54</f>
        <v>30.434855509098941</v>
      </c>
      <c r="K54" s="81">
        <f>SUM(C54:J54)+Aviation!L54+'International Shipping'!C54</f>
        <v>106.44443386548566</v>
      </c>
      <c r="M54" s="74">
        <v>43882</v>
      </c>
      <c r="N54" s="78">
        <f>Power!N54+'Ground Transportation'!N54+Industry!N54+Residential!N54+Aviation!O54</f>
        <v>20.216098769503109</v>
      </c>
      <c r="O54" s="78">
        <f>Power!O54+'Ground Transportation'!O54+Industry!O54+Residential!O54+Aviation!P54</f>
        <v>7.5301753080420584</v>
      </c>
      <c r="P54" s="78">
        <f>Power!P54+'Ground Transportation'!P54+Industry!P54+Residential!P54+Aviation!Q54</f>
        <v>16.890424898205641</v>
      </c>
      <c r="Q54" s="78">
        <f>Power!Q54+'Ground Transportation'!Q54+Industry!Q54+Residential!Q54+Aviation!R54</f>
        <v>8.8694754588800002</v>
      </c>
      <c r="R54" s="78">
        <f>Power!R54+'Ground Transportation'!R54+Industry!R54+Residential!R54+Aviation!S54</f>
        <v>4.6006867697492684</v>
      </c>
      <c r="S54" s="78">
        <f>Power!S54+'Ground Transportation'!S54+Industry!S54+Residential!S54+Aviation!T54</f>
        <v>3.3726966445305493</v>
      </c>
      <c r="T54" s="78">
        <f>Power!T54+'Ground Transportation'!T54+Industry!T54+Residential!T54+Aviation!U54</f>
        <v>1.2413205341611906</v>
      </c>
      <c r="U54" s="78">
        <f>Power!U54+'Ground Transportation'!U54+Industry!U54+Residential!U54+Aviation!V54</f>
        <v>28.787288632483861</v>
      </c>
      <c r="V54" s="83">
        <f>SUM(N54:U54)+Aviation!X54+'International Shipping'!F54</f>
        <v>94.209813613418547</v>
      </c>
      <c r="W54" s="67"/>
      <c r="AJ54" s="74">
        <v>43517</v>
      </c>
      <c r="AK54" s="76">
        <f>Power!AK54+'Ground Transportation'!AK54+Industry!AL54+Residential!AL54+Aviation!AP54</f>
        <v>0.95014922754596898</v>
      </c>
      <c r="AL54" s="76">
        <f>Power!AL54+'Ground Transportation'!AL54+Industry!AM54+Residential!AM54+Aviation!AQ54</f>
        <v>1.0147472247500555</v>
      </c>
      <c r="AM54" s="76">
        <f>Power!AM54+'Ground Transportation'!AM54+Industry!AN54+Residential!AN54+Aviation!AR54</f>
        <v>2.4158730515795166</v>
      </c>
      <c r="AN54" s="76">
        <f>Power!AN54+'Ground Transportation'!AN54+Industry!AO54+Residential!AO54+Aviation!AS54</f>
        <v>1.1736797468202194</v>
      </c>
      <c r="AO54" s="106">
        <f>Power!AO54+'Ground Transportation'!AO54+Industry!AP54+Residential!AP54+Aviation!AT54</f>
        <v>0.81667240610979541</v>
      </c>
      <c r="AQ54" s="74">
        <v>43882</v>
      </c>
      <c r="AR54" s="78">
        <f>Power!AR54+'Ground Transportation'!AR54+Industry!AS54+Residential!AS54+Aviation!AW54</f>
        <v>0.88790113082425481</v>
      </c>
      <c r="AS54" s="78">
        <f>Power!AS54+'Ground Transportation'!AS54+Industry!AT54+Residential!AT54+Aviation!AX54</f>
        <v>1.0313477083615201</v>
      </c>
      <c r="AT54" s="78">
        <f>Power!AT54+'Ground Transportation'!AT54+Industry!AU54+Residential!AU54+Aviation!AY54</f>
        <v>1.6793131362324643</v>
      </c>
      <c r="AU54" s="78">
        <f>Power!AU54+'Ground Transportation'!AU54+Industry!AV54+Residential!AV54+Aviation!AZ54</f>
        <v>1.1166330009916001</v>
      </c>
      <c r="AV54" s="79">
        <f>Power!AV54+'Ground Transportation'!AV54+Industry!AW54+Residential!AW54+Aviation!BA54</f>
        <v>0.77923317222359723</v>
      </c>
    </row>
    <row r="55" spans="2:48" x14ac:dyDescent="0.2">
      <c r="B55" s="74">
        <v>43518</v>
      </c>
      <c r="C55" s="76">
        <f>Power!C55+'Ground Transportation'!C55+Industry!C55+Residential!C55+Aviation!C55</f>
        <v>29.002592589166042</v>
      </c>
      <c r="D55" s="76">
        <f>Power!D55+'Ground Transportation'!D55+Industry!D55+Residential!D55+Aviation!D55</f>
        <v>7.418018556024049</v>
      </c>
      <c r="E55" s="76">
        <f>Power!E55+'Ground Transportation'!E55+Industry!E55+Residential!E55+Aviation!E55</f>
        <v>15.35155596477605</v>
      </c>
      <c r="F55" s="76">
        <f>Power!F55+'Ground Transportation'!F55+Industry!F55+Residential!F55+Aviation!F55</f>
        <v>10.803978418066173</v>
      </c>
      <c r="G55" s="76">
        <f>Power!G55+'Ground Transportation'!G55+Industry!G55+Residential!G55+Aviation!G55</f>
        <v>4.8262300364835777</v>
      </c>
      <c r="H55" s="76">
        <f>Power!H55+'Ground Transportation'!H55+Industry!H55+Residential!H55+Aviation!H55</f>
        <v>3.5685954683223775</v>
      </c>
      <c r="I55" s="76">
        <f>Power!I55+'Ground Transportation'!I55+Industry!I55+Residential!I55+Aviation!I55</f>
        <v>1.3297689754881672</v>
      </c>
      <c r="J55" s="76">
        <f>Power!J55+'Ground Transportation'!J55+Industry!J55+Residential!J55+Aviation!J55</f>
        <v>29.870252642618997</v>
      </c>
      <c r="K55" s="81">
        <f>SUM(C55:J55)+Aviation!L55+'International Shipping'!C55</f>
        <v>105.22364025353789</v>
      </c>
      <c r="M55" s="74">
        <v>43883</v>
      </c>
      <c r="N55" s="78">
        <f>Power!N55+'Ground Transportation'!N55+Industry!N55+Residential!N55+Aviation!O55</f>
        <v>19.919918434438976</v>
      </c>
      <c r="O55" s="78">
        <f>Power!O55+'Ground Transportation'!O55+Industry!O55+Residential!O55+Aviation!P55</f>
        <v>7.1944341098261644</v>
      </c>
      <c r="P55" s="78">
        <f>Power!P55+'Ground Transportation'!P55+Industry!P55+Residential!P55+Aviation!Q55</f>
        <v>14.540445269293363</v>
      </c>
      <c r="Q55" s="78">
        <f>Power!Q55+'Ground Transportation'!Q55+Industry!Q55+Residential!Q55+Aviation!R55</f>
        <v>7.2912059118065455</v>
      </c>
      <c r="R55" s="78">
        <f>Power!R55+'Ground Transportation'!R55+Industry!R55+Residential!R55+Aviation!S55</f>
        <v>4.472700440596407</v>
      </c>
      <c r="S55" s="78">
        <f>Power!S55+'Ground Transportation'!S55+Industry!S55+Residential!S55+Aviation!T55</f>
        <v>3.1099127220555394</v>
      </c>
      <c r="T55" s="78">
        <f>Power!T55+'Ground Transportation'!T55+Industry!T55+Residential!T55+Aviation!U55</f>
        <v>1.1482182860663437</v>
      </c>
      <c r="U55" s="78">
        <f>Power!U55+'Ground Transportation'!U55+Industry!U55+Residential!U55+Aviation!V55</f>
        <v>28.047548276503953</v>
      </c>
      <c r="V55" s="83">
        <f>SUM(N55:U55)+Aviation!X55+'International Shipping'!F55</f>
        <v>88.452748304245347</v>
      </c>
      <c r="W55" s="67"/>
      <c r="AJ55" s="74">
        <v>43518</v>
      </c>
      <c r="AK55" s="76">
        <f>Power!AK55+'Ground Transportation'!AK55+Industry!AL55+Residential!AL55+Aviation!AP55</f>
        <v>0.97994980960765077</v>
      </c>
      <c r="AL55" s="76">
        <f>Power!AL55+'Ground Transportation'!AL55+Industry!AM55+Residential!AM55+Aviation!AQ55</f>
        <v>0.98763226138205606</v>
      </c>
      <c r="AM55" s="76">
        <f>Power!AM55+'Ground Transportation'!AM55+Industry!AN55+Residential!AN55+Aviation!AR55</f>
        <v>2.5377495172339568</v>
      </c>
      <c r="AN55" s="76">
        <f>Power!AN55+'Ground Transportation'!AN55+Industry!AO55+Residential!AO55+Aviation!AS55</f>
        <v>1.0518205991580771</v>
      </c>
      <c r="AO55" s="106">
        <f>Power!AO55+'Ground Transportation'!AO55+Industry!AP55+Residential!AP55+Aviation!AT55</f>
        <v>0.77494127597110452</v>
      </c>
      <c r="AQ55" s="74">
        <v>43883</v>
      </c>
      <c r="AR55" s="78">
        <f>Power!AR55+'Ground Transportation'!AR55+Industry!AS55+Residential!AS55+Aviation!AW55</f>
        <v>0.78332664855725798</v>
      </c>
      <c r="AS55" s="78">
        <f>Power!AS55+'Ground Transportation'!AS55+Industry!AT55+Residential!AT55+Aviation!AX55</f>
        <v>0.75609353708480043</v>
      </c>
      <c r="AT55" s="78">
        <f>Power!AT55+'Ground Transportation'!AT55+Industry!AU55+Residential!AU55+Aviation!AY55</f>
        <v>1.3483601351182875</v>
      </c>
      <c r="AU55" s="78">
        <f>Power!AU55+'Ground Transportation'!AU55+Industry!AV55+Residential!AV55+Aviation!AZ55</f>
        <v>0.89999673937024438</v>
      </c>
      <c r="AV55" s="79">
        <f>Power!AV55+'Ground Transportation'!AV55+Industry!AW55+Residential!AW55+Aviation!BA55</f>
        <v>0.64386919368984596</v>
      </c>
    </row>
    <row r="56" spans="2:48" x14ac:dyDescent="0.2">
      <c r="B56" s="74">
        <v>43519</v>
      </c>
      <c r="C56" s="76">
        <f>Power!C56+'Ground Transportation'!C56+Industry!C56+Residential!C56+Aviation!C56</f>
        <v>27.98618384735672</v>
      </c>
      <c r="D56" s="76">
        <f>Power!D56+'Ground Transportation'!D56+Industry!D56+Residential!D56+Aviation!D56</f>
        <v>7.4968447431621792</v>
      </c>
      <c r="E56" s="76">
        <f>Power!E56+'Ground Transportation'!E56+Industry!E56+Residential!E56+Aviation!E56</f>
        <v>13.981394287556494</v>
      </c>
      <c r="F56" s="76">
        <f>Power!F56+'Ground Transportation'!F56+Industry!F56+Residential!F56+Aviation!F56</f>
        <v>9.2191058626701672</v>
      </c>
      <c r="G56" s="76">
        <f>Power!G56+'Ground Transportation'!G56+Industry!G56+Residential!G56+Aviation!G56</f>
        <v>4.6865051735061156</v>
      </c>
      <c r="H56" s="76">
        <f>Power!H56+'Ground Transportation'!H56+Industry!H56+Residential!H56+Aviation!H56</f>
        <v>3.3284412954486413</v>
      </c>
      <c r="I56" s="76">
        <f>Power!I56+'Ground Transportation'!I56+Industry!I56+Residential!I56+Aviation!I56</f>
        <v>1.1612611159276618</v>
      </c>
      <c r="J56" s="76">
        <f>Power!J56+'Ground Transportation'!J56+Industry!J56+Residential!J56+Aviation!J56</f>
        <v>27.615445896440988</v>
      </c>
      <c r="K56" s="81">
        <f>SUM(C56:J56)+Aviation!L56+'International Shipping'!C56</f>
        <v>98.571472832545084</v>
      </c>
      <c r="M56" s="74">
        <v>43884</v>
      </c>
      <c r="N56" s="78">
        <f>Power!N56+'Ground Transportation'!N56+Industry!N56+Residential!N56+Aviation!O56</f>
        <v>18.805357949633486</v>
      </c>
      <c r="O56" s="78">
        <f>Power!O56+'Ground Transportation'!O56+Industry!O56+Residential!O56+Aviation!P56</f>
        <v>7.1257920717642582</v>
      </c>
      <c r="P56" s="78">
        <f>Power!P56+'Ground Transportation'!P56+Industry!P56+Residential!P56+Aviation!Q56</f>
        <v>12.528973750193575</v>
      </c>
      <c r="Q56" s="78">
        <f>Power!Q56+'Ground Transportation'!Q56+Industry!Q56+Residential!Q56+Aviation!R56</f>
        <v>6.5362628981775019</v>
      </c>
      <c r="R56" s="78">
        <f>Power!R56+'Ground Transportation'!R56+Industry!R56+Residential!R56+Aviation!S56</f>
        <v>4.288789265195561</v>
      </c>
      <c r="S56" s="78">
        <f>Power!S56+'Ground Transportation'!S56+Industry!S56+Residential!S56+Aviation!T56</f>
        <v>2.9924657714623391</v>
      </c>
      <c r="T56" s="78">
        <f>Power!T56+'Ground Transportation'!T56+Industry!T56+Residential!T56+Aviation!U56</f>
        <v>0.97595003812613779</v>
      </c>
      <c r="U56" s="78">
        <f>Power!U56+'Ground Transportation'!U56+Industry!U56+Residential!U56+Aviation!V56</f>
        <v>25.934417943715275</v>
      </c>
      <c r="V56" s="83">
        <f>SUM(N56:U56)+Aviation!X56+'International Shipping'!F56</f>
        <v>81.913883669718444</v>
      </c>
      <c r="W56" s="67"/>
      <c r="AJ56" s="74">
        <v>43519</v>
      </c>
      <c r="AK56" s="76">
        <f>Power!AK56+'Ground Transportation'!AK56+Industry!AL56+Residential!AL56+Aviation!AP56</f>
        <v>0.82978209491976507</v>
      </c>
      <c r="AL56" s="76">
        <f>Power!AL56+'Ground Transportation'!AL56+Industry!AM56+Residential!AM56+Aviation!AQ56</f>
        <v>0.76210245482954864</v>
      </c>
      <c r="AM56" s="76">
        <f>Power!AM56+'Ground Transportation'!AM56+Industry!AN56+Residential!AN56+Aviation!AR56</f>
        <v>2.2323955572479646</v>
      </c>
      <c r="AN56" s="76">
        <f>Power!AN56+'Ground Transportation'!AN56+Industry!AO56+Residential!AO56+Aviation!AS56</f>
        <v>0.9002866361658286</v>
      </c>
      <c r="AO56" s="106">
        <f>Power!AO56+'Ground Transportation'!AO56+Industry!AP56+Residential!AP56+Aviation!AT56</f>
        <v>0.60763597677940462</v>
      </c>
      <c r="AQ56" s="74">
        <v>43884</v>
      </c>
      <c r="AR56" s="78">
        <f>Power!AR56+'Ground Transportation'!AR56+Industry!AS56+Residential!AS56+Aviation!AW56</f>
        <v>0.79776273060339054</v>
      </c>
      <c r="AS56" s="78">
        <f>Power!AS56+'Ground Transportation'!AS56+Industry!AT56+Residential!AT56+Aviation!AX56</f>
        <v>0.65315653604354429</v>
      </c>
      <c r="AT56" s="78">
        <f>Power!AT56+'Ground Transportation'!AT56+Industry!AU56+Residential!AU56+Aviation!AY56</f>
        <v>1.2165225551423215</v>
      </c>
      <c r="AU56" s="78">
        <f>Power!AU56+'Ground Transportation'!AU56+Industry!AV56+Residential!AV56+Aviation!AZ56</f>
        <v>0.73833990191996268</v>
      </c>
      <c r="AV56" s="79">
        <f>Power!AV56+'Ground Transportation'!AV56+Industry!AW56+Residential!AW56+Aviation!BA56</f>
        <v>0.55234205956416349</v>
      </c>
    </row>
    <row r="57" spans="2:48" x14ac:dyDescent="0.2">
      <c r="B57" s="74">
        <v>43520</v>
      </c>
      <c r="C57" s="76">
        <f>Power!C57+'Ground Transportation'!C57+Industry!C57+Residential!C57+Aviation!C57</f>
        <v>27.080820896823862</v>
      </c>
      <c r="D57" s="76">
        <f>Power!D57+'Ground Transportation'!D57+Industry!D57+Residential!D57+Aviation!D57</f>
        <v>7.447139343066965</v>
      </c>
      <c r="E57" s="76">
        <f>Power!E57+'Ground Transportation'!E57+Industry!E57+Residential!E57+Aviation!E57</f>
        <v>13.310384800510686</v>
      </c>
      <c r="F57" s="76">
        <f>Power!F57+'Ground Transportation'!F57+Industry!F57+Residential!F57+Aviation!F57</f>
        <v>8.6550457527533862</v>
      </c>
      <c r="G57" s="76">
        <f>Power!G57+'Ground Transportation'!G57+Industry!G57+Residential!G57+Aviation!G57</f>
        <v>4.5223131898751792</v>
      </c>
      <c r="H57" s="76">
        <f>Power!H57+'Ground Transportation'!H57+Industry!H57+Residential!H57+Aviation!H57</f>
        <v>3.1221631135201493</v>
      </c>
      <c r="I57" s="76">
        <f>Power!I57+'Ground Transportation'!I57+Industry!I57+Residential!I57+Aviation!I57</f>
        <v>1.1026137472049267</v>
      </c>
      <c r="J57" s="76">
        <f>Power!J57+'Ground Transportation'!J57+Industry!J57+Residential!J57+Aviation!J57</f>
        <v>26.500724249337669</v>
      </c>
      <c r="K57" s="81">
        <f>SUM(C57:J57)+Aviation!L57+'International Shipping'!C57</f>
        <v>94.855394997187275</v>
      </c>
      <c r="M57" s="74">
        <v>43885</v>
      </c>
      <c r="N57" s="78">
        <f>Power!N57+'Ground Transportation'!N57+Industry!N57+Residential!N57+Aviation!O57</f>
        <v>20.445586915015184</v>
      </c>
      <c r="O57" s="78">
        <f>Power!O57+'Ground Transportation'!O57+Industry!O57+Residential!O57+Aviation!P57</f>
        <v>7.0641023794703939</v>
      </c>
      <c r="P57" s="78">
        <f>Power!P57+'Ground Transportation'!P57+Industry!P57+Residential!P57+Aviation!Q57</f>
        <v>14.273947809207399</v>
      </c>
      <c r="Q57" s="78">
        <f>Power!Q57+'Ground Transportation'!Q57+Industry!Q57+Residential!Q57+Aviation!R57</f>
        <v>9.0371971459687508</v>
      </c>
      <c r="R57" s="78">
        <f>Power!R57+'Ground Transportation'!R57+Industry!R57+Residential!R57+Aviation!S57</f>
        <v>4.372425938433194</v>
      </c>
      <c r="S57" s="78">
        <f>Power!S57+'Ground Transportation'!S57+Industry!S57+Residential!S57+Aviation!T57</f>
        <v>3.0901003950872155</v>
      </c>
      <c r="T57" s="78">
        <f>Power!T57+'Ground Transportation'!T57+Industry!T57+Residential!T57+Aviation!U57</f>
        <v>1.0773732137443317</v>
      </c>
      <c r="U57" s="78">
        <f>Power!U57+'Ground Transportation'!U57+Industry!U57+Residential!U57+Aviation!V57</f>
        <v>26.718740476270721</v>
      </c>
      <c r="V57" s="83">
        <f>SUM(N57:U57)+Aviation!X57+'International Shipping'!F57</f>
        <v>88.749836532426684</v>
      </c>
      <c r="W57" s="67"/>
      <c r="AJ57" s="74">
        <v>43520</v>
      </c>
      <c r="AK57" s="76">
        <f>Power!AK57+'Ground Transportation'!AK57+Industry!AL57+Residential!AL57+Aviation!AP57</f>
        <v>0.92532794156281517</v>
      </c>
      <c r="AL57" s="76">
        <f>Power!AL57+'Ground Transportation'!AL57+Industry!AM57+Residential!AM57+Aviation!AQ57</f>
        <v>0.72442051155442677</v>
      </c>
      <c r="AM57" s="76">
        <f>Power!AM57+'Ground Transportation'!AM57+Industry!AN57+Residential!AN57+Aviation!AR57</f>
        <v>2.069688346796879</v>
      </c>
      <c r="AN57" s="76">
        <f>Power!AN57+'Ground Transportation'!AN57+Industry!AO57+Residential!AO57+Aviation!AS57</f>
        <v>0.83567640361536188</v>
      </c>
      <c r="AO57" s="106">
        <f>Power!AO57+'Ground Transportation'!AO57+Industry!AP57+Residential!AP57+Aviation!AT57</f>
        <v>0.5194906180120229</v>
      </c>
      <c r="AQ57" s="74">
        <v>43885</v>
      </c>
      <c r="AR57" s="78">
        <f>Power!AR57+'Ground Transportation'!AR57+Industry!AS57+Residential!AS57+Aviation!AW57</f>
        <v>1.0381645389169396</v>
      </c>
      <c r="AS57" s="78">
        <f>Power!AS57+'Ground Transportation'!AS57+Industry!AT57+Residential!AT57+Aviation!AX57</f>
        <v>0.83453563599722658</v>
      </c>
      <c r="AT57" s="78">
        <f>Power!AT57+'Ground Transportation'!AT57+Industry!AU57+Residential!AU57+Aviation!AY57</f>
        <v>1.7393573285269837</v>
      </c>
      <c r="AU57" s="78">
        <f>Power!AU57+'Ground Transportation'!AU57+Industry!AV57+Residential!AV57+Aviation!AZ57</f>
        <v>0.95304269430338528</v>
      </c>
      <c r="AV57" s="79">
        <f>Power!AV57+'Ground Transportation'!AV57+Industry!AW57+Residential!AW57+Aviation!BA57</f>
        <v>0.73437311422665086</v>
      </c>
    </row>
    <row r="58" spans="2:48" x14ac:dyDescent="0.2">
      <c r="B58" s="74">
        <v>43521</v>
      </c>
      <c r="C58" s="76">
        <f>Power!C58+'Ground Transportation'!C58+Industry!C58+Residential!C58+Aviation!C58</f>
        <v>27.932723369054109</v>
      </c>
      <c r="D58" s="76">
        <f>Power!D58+'Ground Transportation'!D58+Industry!D58+Residential!D58+Aviation!D58</f>
        <v>7.3120276569113827</v>
      </c>
      <c r="E58" s="76">
        <f>Power!E58+'Ground Transportation'!E58+Industry!E58+Residential!E58+Aviation!E58</f>
        <v>15.448085300445046</v>
      </c>
      <c r="F58" s="76">
        <f>Power!F58+'Ground Transportation'!F58+Industry!F58+Residential!F58+Aviation!F58</f>
        <v>10.688204247613653</v>
      </c>
      <c r="G58" s="76">
        <f>Power!G58+'Ground Transportation'!G58+Industry!G58+Residential!G58+Aviation!G58</f>
        <v>4.6119597469157112</v>
      </c>
      <c r="H58" s="76">
        <f>Power!H58+'Ground Transportation'!H58+Industry!H58+Residential!H58+Aviation!H58</f>
        <v>3.3472130031129512</v>
      </c>
      <c r="I58" s="76">
        <f>Power!I58+'Ground Transportation'!I58+Industry!I58+Residential!I58+Aviation!I58</f>
        <v>1.3072711586086092</v>
      </c>
      <c r="J58" s="76">
        <f>Power!J58+'Ground Transportation'!J58+Industry!J58+Residential!J58+Aviation!J58</f>
        <v>29.063479468750682</v>
      </c>
      <c r="K58" s="81">
        <f>SUM(C58:J58)+Aviation!L58+'International Shipping'!C58</f>
        <v>102.73964959917672</v>
      </c>
      <c r="M58" s="74">
        <v>43886</v>
      </c>
      <c r="N58" s="78">
        <f>Power!N58+'Ground Transportation'!N58+Industry!N58+Residential!N58+Aviation!O58</f>
        <v>20.999219174644171</v>
      </c>
      <c r="O58" s="78">
        <f>Power!O58+'Ground Transportation'!O58+Industry!O58+Residential!O58+Aviation!P58</f>
        <v>7.3891393300079233</v>
      </c>
      <c r="P58" s="78">
        <f>Power!P58+'Ground Transportation'!P58+Industry!P58+Residential!P58+Aviation!Q58</f>
        <v>14.603157247374945</v>
      </c>
      <c r="Q58" s="78">
        <f>Power!Q58+'Ground Transportation'!Q58+Industry!Q58+Residential!Q58+Aviation!R58</f>
        <v>8.9706810570259083</v>
      </c>
      <c r="R58" s="78">
        <f>Power!R58+'Ground Transportation'!R58+Industry!R58+Residential!R58+Aviation!S58</f>
        <v>4.6215282689244006</v>
      </c>
      <c r="S58" s="78">
        <f>Power!S58+'Ground Transportation'!S58+Industry!S58+Residential!S58+Aviation!T58</f>
        <v>3.4347187086479281</v>
      </c>
      <c r="T58" s="78">
        <f>Power!T58+'Ground Transportation'!T58+Industry!T58+Residential!T58+Aviation!U58</f>
        <v>0.98256743076650832</v>
      </c>
      <c r="U58" s="78">
        <f>Power!U58+'Ground Transportation'!U58+Industry!U58+Residential!U58+Aviation!V58</f>
        <v>28.045522362018787</v>
      </c>
      <c r="V58" s="83">
        <f>SUM(N58:U58)+Aviation!X58+'International Shipping'!F58</f>
        <v>91.653074183133214</v>
      </c>
      <c r="W58" s="67"/>
      <c r="AJ58" s="74">
        <v>43521</v>
      </c>
      <c r="AK58" s="76">
        <f>Power!AK58+'Ground Transportation'!AK58+Industry!AL58+Residential!AL58+Aviation!AP58</f>
        <v>1.1059343995170081</v>
      </c>
      <c r="AL58" s="76">
        <f>Power!AL58+'Ground Transportation'!AL58+Industry!AM58+Residential!AM58+Aviation!AQ58</f>
        <v>0.98561136741305222</v>
      </c>
      <c r="AM58" s="76">
        <f>Power!AM58+'Ground Transportation'!AM58+Industry!AN58+Residential!AN58+Aviation!AR58</f>
        <v>2.4270288757366361</v>
      </c>
      <c r="AN58" s="76">
        <f>Power!AN58+'Ground Transportation'!AN58+Industry!AO58+Residential!AO58+Aviation!AS58</f>
        <v>1.0691828090481821</v>
      </c>
      <c r="AO58" s="106">
        <f>Power!AO58+'Ground Transportation'!AO58+Industry!AP58+Residential!AP58+Aviation!AT58</f>
        <v>0.79293910578516724</v>
      </c>
      <c r="AQ58" s="74">
        <v>43886</v>
      </c>
      <c r="AR58" s="78">
        <f>Power!AR58+'Ground Transportation'!AR58+Industry!AS58+Residential!AS58+Aviation!AW58</f>
        <v>1.1075010165761923</v>
      </c>
      <c r="AS58" s="78">
        <f>Power!AS58+'Ground Transportation'!AS58+Industry!AT58+Residential!AT58+Aviation!AX58</f>
        <v>0.91263028180379968</v>
      </c>
      <c r="AT58" s="78">
        <f>Power!AT58+'Ground Transportation'!AT58+Industry!AU58+Residential!AU58+Aviation!AY58</f>
        <v>1.7795125989854044</v>
      </c>
      <c r="AU58" s="78">
        <f>Power!AU58+'Ground Transportation'!AU58+Industry!AV58+Residential!AV58+Aviation!AZ58</f>
        <v>0.97463937834966496</v>
      </c>
      <c r="AV58" s="79">
        <f>Power!AV58+'Ground Transportation'!AV58+Industry!AW58+Residential!AW58+Aviation!BA58</f>
        <v>0.62566049151112013</v>
      </c>
    </row>
    <row r="59" spans="2:48" x14ac:dyDescent="0.2">
      <c r="B59" s="74">
        <v>43522</v>
      </c>
      <c r="C59" s="76">
        <f>Power!C59+'Ground Transportation'!C59+Industry!C59+Residential!C59+Aviation!C59</f>
        <v>28.711401469783056</v>
      </c>
      <c r="D59" s="76">
        <f>Power!D59+'Ground Transportation'!D59+Industry!D59+Residential!D59+Aviation!D59</f>
        <v>7.5343075107386319</v>
      </c>
      <c r="E59" s="76">
        <f>Power!E59+'Ground Transportation'!E59+Industry!E59+Residential!E59+Aviation!E59</f>
        <v>16.139039343693508</v>
      </c>
      <c r="F59" s="76">
        <f>Power!F59+'Ground Transportation'!F59+Industry!F59+Residential!F59+Aviation!F59</f>
        <v>10.512356871182497</v>
      </c>
      <c r="G59" s="76">
        <f>Power!G59+'Ground Transportation'!G59+Industry!G59+Residential!G59+Aviation!G59</f>
        <v>4.7051659343226451</v>
      </c>
      <c r="H59" s="76">
        <f>Power!H59+'Ground Transportation'!H59+Industry!H59+Residential!H59+Aviation!H59</f>
        <v>3.4833720389198208</v>
      </c>
      <c r="I59" s="76">
        <f>Power!I59+'Ground Transportation'!I59+Industry!I59+Residential!I59+Aviation!I59</f>
        <v>1.3193082630608655</v>
      </c>
      <c r="J59" s="76">
        <f>Power!J59+'Ground Transportation'!J59+Industry!J59+Residential!J59+Aviation!J59</f>
        <v>29.814636556009788</v>
      </c>
      <c r="K59" s="81">
        <f>SUM(C59:J59)+Aviation!L59+'International Shipping'!C59</f>
        <v>105.19520081437339</v>
      </c>
      <c r="M59" s="74">
        <v>43887</v>
      </c>
      <c r="N59" s="78">
        <f>Power!N59+'Ground Transportation'!N59+Industry!N59+Residential!N59+Aviation!O59</f>
        <v>21.598389072981057</v>
      </c>
      <c r="O59" s="78">
        <f>Power!O59+'Ground Transportation'!O59+Industry!O59+Residential!O59+Aviation!P59</f>
        <v>7.4448280339066555</v>
      </c>
      <c r="P59" s="78">
        <f>Power!P59+'Ground Transportation'!P59+Industry!P59+Residential!P59+Aviation!Q59</f>
        <v>15.636822301159821</v>
      </c>
      <c r="Q59" s="78">
        <f>Power!Q59+'Ground Transportation'!Q59+Industry!Q59+Residential!Q59+Aviation!R59</f>
        <v>10.469588805115556</v>
      </c>
      <c r="R59" s="78">
        <f>Power!R59+'Ground Transportation'!R59+Industry!R59+Residential!R59+Aviation!S59</f>
        <v>4.6440448842828355</v>
      </c>
      <c r="S59" s="78">
        <f>Power!S59+'Ground Transportation'!S59+Industry!S59+Residential!S59+Aviation!T59</f>
        <v>3.5395122299314061</v>
      </c>
      <c r="T59" s="78">
        <f>Power!T59+'Ground Transportation'!T59+Industry!T59+Residential!T59+Aviation!U59</f>
        <v>1.1019185917643788</v>
      </c>
      <c r="U59" s="78">
        <f>Power!U59+'Ground Transportation'!U59+Industry!U59+Residential!U59+Aviation!V59</f>
        <v>28.904613226631184</v>
      </c>
      <c r="V59" s="83">
        <f>SUM(N59:U59)+Aviation!X59+'International Shipping'!F59</f>
        <v>95.949600607783466</v>
      </c>
      <c r="W59" s="67"/>
      <c r="AJ59" s="74">
        <v>43522</v>
      </c>
      <c r="AK59" s="76">
        <f>Power!AK59+'Ground Transportation'!AK59+Industry!AL59+Residential!AL59+Aviation!AP59</f>
        <v>1.1280874997890782</v>
      </c>
      <c r="AL59" s="76">
        <f>Power!AL59+'Ground Transportation'!AL59+Industry!AM59+Residential!AM59+Aviation!AQ59</f>
        <v>0.98608525405111491</v>
      </c>
      <c r="AM59" s="76">
        <f>Power!AM59+'Ground Transportation'!AM59+Industry!AN59+Residential!AN59+Aviation!AR59</f>
        <v>2.4134675660122644</v>
      </c>
      <c r="AN59" s="76">
        <f>Power!AN59+'Ground Transportation'!AN59+Industry!AO59+Residential!AO59+Aviation!AS59</f>
        <v>1.0330844358225824</v>
      </c>
      <c r="AO59" s="106">
        <f>Power!AO59+'Ground Transportation'!AO59+Industry!AP59+Residential!AP59+Aviation!AT59</f>
        <v>0.74086210866106694</v>
      </c>
      <c r="AQ59" s="74">
        <v>43887</v>
      </c>
      <c r="AR59" s="78">
        <f>Power!AR59+'Ground Transportation'!AR59+Industry!AS59+Residential!AS59+Aviation!AW59</f>
        <v>1.1057616899712235</v>
      </c>
      <c r="AS59" s="78">
        <f>Power!AS59+'Ground Transportation'!AS59+Industry!AT59+Residential!AT59+Aviation!AX59</f>
        <v>1.1148345330071601</v>
      </c>
      <c r="AT59" s="78">
        <f>Power!AT59+'Ground Transportation'!AT59+Industry!AU59+Residential!AU59+Aviation!AY59</f>
        <v>2.3657594319673181</v>
      </c>
      <c r="AU59" s="78">
        <f>Power!AU59+'Ground Transportation'!AU59+Industry!AV59+Residential!AV59+Aviation!AZ59</f>
        <v>0.96856811938663334</v>
      </c>
      <c r="AV59" s="79">
        <f>Power!AV59+'Ground Transportation'!AV59+Industry!AW59+Residential!AW59+Aviation!BA59</f>
        <v>0.65377397732106979</v>
      </c>
    </row>
    <row r="60" spans="2:48" x14ac:dyDescent="0.2">
      <c r="B60" s="74">
        <v>43523</v>
      </c>
      <c r="C60" s="76">
        <f>Power!C60+'Ground Transportation'!C60+Industry!C60+Residential!C60+Aviation!C60</f>
        <v>28.536014754188638</v>
      </c>
      <c r="D60" s="76">
        <f>Power!D60+'Ground Transportation'!D60+Industry!D60+Residential!D60+Aviation!D60</f>
        <v>7.8955839271912183</v>
      </c>
      <c r="E60" s="76">
        <f>Power!E60+'Ground Transportation'!E60+Industry!E60+Residential!E60+Aviation!E60</f>
        <v>15.96425591076526</v>
      </c>
      <c r="F60" s="76">
        <f>Power!F60+'Ground Transportation'!F60+Industry!F60+Residential!F60+Aviation!F60</f>
        <v>10.211274128481714</v>
      </c>
      <c r="G60" s="76">
        <f>Power!G60+'Ground Transportation'!G60+Industry!G60+Residential!G60+Aviation!G60</f>
        <v>4.7173122050188976</v>
      </c>
      <c r="H60" s="76">
        <f>Power!H60+'Ground Transportation'!H60+Industry!H60+Residential!H60+Aviation!H60</f>
        <v>3.6386045413354666</v>
      </c>
      <c r="I60" s="76">
        <f>Power!I60+'Ground Transportation'!I60+Industry!I60+Residential!I60+Aviation!I60</f>
        <v>1.2701037908540136</v>
      </c>
      <c r="J60" s="76">
        <f>Power!J60+'Ground Transportation'!J60+Industry!J60+Residential!J60+Aviation!J60</f>
        <v>29.699412367955187</v>
      </c>
      <c r="K60" s="81">
        <f>SUM(C60:J60)+Aviation!L60+'International Shipping'!C60</f>
        <v>104.90229687533919</v>
      </c>
      <c r="M60" s="74">
        <v>43888</v>
      </c>
      <c r="N60" s="78">
        <f>Power!N60+'Ground Transportation'!N60+Industry!N60+Residential!N60+Aviation!O60</f>
        <v>21.675977427773201</v>
      </c>
      <c r="O60" s="78">
        <f>Power!O60+'Ground Transportation'!O60+Industry!O60+Residential!O60+Aviation!P60</f>
        <v>7.4332990518685982</v>
      </c>
      <c r="P60" s="78">
        <f>Power!P60+'Ground Transportation'!P60+Industry!P60+Residential!P60+Aviation!Q60</f>
        <v>16.594183531867223</v>
      </c>
      <c r="Q60" s="78">
        <f>Power!Q60+'Ground Transportation'!Q60+Industry!Q60+Residential!Q60+Aviation!R60</f>
        <v>11.111436987404408</v>
      </c>
      <c r="R60" s="78">
        <f>Power!R60+'Ground Transportation'!R60+Industry!R60+Residential!R60+Aviation!S60</f>
        <v>4.567388879518985</v>
      </c>
      <c r="S60" s="78">
        <f>Power!S60+'Ground Transportation'!S60+Industry!S60+Residential!S60+Aviation!T60</f>
        <v>3.651291209480807</v>
      </c>
      <c r="T60" s="78">
        <f>Power!T60+'Ground Transportation'!T60+Industry!T60+Residential!T60+Aviation!U60</f>
        <v>1.2134100993584382</v>
      </c>
      <c r="U60" s="78">
        <f>Power!U60+'Ground Transportation'!U60+Industry!U60+Residential!U60+Aviation!V60</f>
        <v>29.079354155409192</v>
      </c>
      <c r="V60" s="83">
        <f>SUM(N60:U60)+Aviation!X60+'International Shipping'!F60</f>
        <v>97.953916775433967</v>
      </c>
      <c r="W60" s="67"/>
      <c r="AJ60" s="74">
        <v>43523</v>
      </c>
      <c r="AK60" s="76">
        <f>Power!AK60+'Ground Transportation'!AK60+Industry!AL60+Residential!AL60+Aviation!AP60</f>
        <v>1.1571983743001428</v>
      </c>
      <c r="AL60" s="76">
        <f>Power!AL60+'Ground Transportation'!AL60+Industry!AM60+Residential!AM60+Aviation!AQ60</f>
        <v>0.94427065262647103</v>
      </c>
      <c r="AM60" s="76">
        <f>Power!AM60+'Ground Transportation'!AM60+Industry!AN60+Residential!AN60+Aviation!AR60</f>
        <v>2.2891908545915207</v>
      </c>
      <c r="AN60" s="76">
        <f>Power!AN60+'Ground Transportation'!AN60+Industry!AO60+Residential!AO60+Aviation!AS60</f>
        <v>0.96453651506479887</v>
      </c>
      <c r="AO60" s="106">
        <f>Power!AO60+'Ground Transportation'!AO60+Industry!AP60+Residential!AP60+Aviation!AT60</f>
        <v>0.76059598819747576</v>
      </c>
      <c r="AQ60" s="74">
        <v>43888</v>
      </c>
      <c r="AR60" s="78">
        <f>Power!AR60+'Ground Transportation'!AR60+Industry!AS60+Residential!AS60+Aviation!AW60</f>
        <v>1.2262655791849855</v>
      </c>
      <c r="AS60" s="78">
        <f>Power!AS60+'Ground Transportation'!AS60+Industry!AT60+Residential!AT60+Aviation!AX60</f>
        <v>1.0978691654559822</v>
      </c>
      <c r="AT60" s="78">
        <f>Power!AT60+'Ground Transportation'!AT60+Industry!AU60+Residential!AU60+Aviation!AY60</f>
        <v>2.559851583755461</v>
      </c>
      <c r="AU60" s="78">
        <f>Power!AU60+'Ground Transportation'!AU60+Industry!AV60+Residential!AV60+Aviation!AZ60</f>
        <v>1.0249070084468812</v>
      </c>
      <c r="AV60" s="79">
        <f>Power!AV60+'Ground Transportation'!AV60+Industry!AW60+Residential!AW60+Aviation!BA60</f>
        <v>0.65971692894796574</v>
      </c>
    </row>
    <row r="61" spans="2:48" x14ac:dyDescent="0.2">
      <c r="B61" s="74">
        <v>43524</v>
      </c>
      <c r="C61" s="76">
        <f>Power!C61+'Ground Transportation'!C61+Industry!C61+Residential!C61+Aviation!C61</f>
        <v>27.818247300247293</v>
      </c>
      <c r="D61" s="76">
        <f>Power!D61+'Ground Transportation'!D61+Industry!D61+Residential!D61+Aviation!D61</f>
        <v>7.8091352916669736</v>
      </c>
      <c r="E61" s="76">
        <f>Power!E61+'Ground Transportation'!E61+Industry!E61+Residential!E61+Aviation!E61</f>
        <v>16.329629921354698</v>
      </c>
      <c r="F61" s="76">
        <f>Power!F61+'Ground Transportation'!F61+Industry!F61+Residential!F61+Aviation!F61</f>
        <v>9.7794727616980257</v>
      </c>
      <c r="G61" s="76">
        <f>Power!G61+'Ground Transportation'!G61+Industry!G61+Residential!G61+Aviation!G61</f>
        <v>4.6710463138188327</v>
      </c>
      <c r="H61" s="76">
        <f>Power!H61+'Ground Transportation'!H61+Industry!H61+Residential!H61+Aviation!H61</f>
        <v>3.7322082401946539</v>
      </c>
      <c r="I61" s="76">
        <f>Power!I61+'Ground Transportation'!I61+Industry!I61+Residential!I61+Aviation!I61</f>
        <v>1.2461089505912344</v>
      </c>
      <c r="J61" s="76">
        <f>Power!J61+'Ground Transportation'!J61+Industry!J61+Residential!J61+Aviation!J61</f>
        <v>29.096253663497606</v>
      </c>
      <c r="K61" s="81">
        <f>SUM(C61:J61)+Aviation!L61+'International Shipping'!C61</f>
        <v>103.49537749363361</v>
      </c>
      <c r="M61" s="74">
        <v>43889</v>
      </c>
      <c r="N61" s="78">
        <f>Power!N61+'Ground Transportation'!N61+Industry!N61+Residential!N61+Aviation!O61</f>
        <v>22.472354405551393</v>
      </c>
      <c r="O61" s="78">
        <f>Power!O61+'Ground Transportation'!O61+Industry!O61+Residential!O61+Aviation!P61</f>
        <v>7.3080568456257851</v>
      </c>
      <c r="P61" s="78">
        <f>Power!P61+'Ground Transportation'!P61+Industry!P61+Residential!P61+Aviation!Q61</f>
        <v>16.619100626464647</v>
      </c>
      <c r="Q61" s="78">
        <f>Power!Q61+'Ground Transportation'!Q61+Industry!Q61+Residential!Q61+Aviation!R61</f>
        <v>10.304731582258263</v>
      </c>
      <c r="R61" s="78">
        <f>Power!R61+'Ground Transportation'!R61+Industry!R61+Residential!R61+Aviation!S61</f>
        <v>4.5736640884002311</v>
      </c>
      <c r="S61" s="78">
        <f>Power!S61+'Ground Transportation'!S61+Industry!S61+Residential!S61+Aviation!T61</f>
        <v>3.6423601025728862</v>
      </c>
      <c r="T61" s="78">
        <f>Power!T61+'Ground Transportation'!T61+Industry!T61+Residential!T61+Aviation!U61</f>
        <v>1.2485789780300711</v>
      </c>
      <c r="U61" s="78">
        <f>Power!U61+'Ground Transportation'!U61+Industry!U61+Residential!U61+Aviation!V61</f>
        <v>27.95004954696061</v>
      </c>
      <c r="V61" s="83">
        <f>SUM(N61:U61)+Aviation!X61+'International Shipping'!F61</f>
        <v>96.7982407366665</v>
      </c>
      <c r="W61" s="67"/>
      <c r="AJ61" s="74">
        <v>43524</v>
      </c>
      <c r="AK61" s="76">
        <f>Power!AK61+'Ground Transportation'!AK61+Industry!AL61+Residential!AL61+Aviation!AP61</f>
        <v>1.2167163635248486</v>
      </c>
      <c r="AL61" s="76">
        <f>Power!AL61+'Ground Transportation'!AL61+Industry!AM61+Residential!AM61+Aviation!AQ61</f>
        <v>0.79259764385553955</v>
      </c>
      <c r="AM61" s="76">
        <f>Power!AM61+'Ground Transportation'!AM61+Industry!AN61+Residential!AN61+Aviation!AR61</f>
        <v>2.1170398675319024</v>
      </c>
      <c r="AN61" s="76">
        <f>Power!AN61+'Ground Transportation'!AN61+Industry!AO61+Residential!AO61+Aviation!AS61</f>
        <v>1.0415992554181428</v>
      </c>
      <c r="AO61" s="106">
        <f>Power!AO61+'Ground Transportation'!AO61+Industry!AP61+Residential!AP61+Aviation!AT61</f>
        <v>0.74428181305989005</v>
      </c>
      <c r="AQ61" s="74">
        <v>43889</v>
      </c>
      <c r="AR61" s="78">
        <f>Power!AR61+'Ground Transportation'!AR61+Industry!AS61+Residential!AS61+Aviation!AW61</f>
        <v>1.1435764628491532</v>
      </c>
      <c r="AS61" s="78">
        <f>Power!AS61+'Ground Transportation'!AS61+Industry!AT61+Residential!AT61+Aviation!AX61</f>
        <v>1.0740020193165831</v>
      </c>
      <c r="AT61" s="78">
        <f>Power!AT61+'Ground Transportation'!AT61+Industry!AU61+Residential!AU61+Aviation!AY61</f>
        <v>2.2350223957762925</v>
      </c>
      <c r="AU61" s="78">
        <f>Power!AU61+'Ground Transportation'!AU61+Industry!AV61+Residential!AV61+Aviation!AZ61</f>
        <v>0.96020178266265777</v>
      </c>
      <c r="AV61" s="79">
        <f>Power!AV61+'Ground Transportation'!AV61+Industry!AW61+Residential!AW61+Aviation!BA61</f>
        <v>0.65503536768332804</v>
      </c>
    </row>
    <row r="62" spans="2:48" x14ac:dyDescent="0.2">
      <c r="B62" s="74"/>
      <c r="C62" s="76"/>
      <c r="D62" s="76"/>
      <c r="E62" s="76"/>
      <c r="F62" s="76"/>
      <c r="G62" s="76"/>
      <c r="H62" s="76"/>
      <c r="I62" s="76"/>
      <c r="J62" s="76"/>
      <c r="K62" s="81"/>
      <c r="M62" s="74">
        <v>43890</v>
      </c>
      <c r="N62" s="78">
        <f>Power!N62+'Ground Transportation'!N62+Industry!N62+Residential!N62+Aviation!O62</f>
        <v>21.995443743516066</v>
      </c>
      <c r="O62" s="78">
        <f>Power!O62+'Ground Transportation'!O62+Industry!O62+Residential!O62+Aviation!P62</f>
        <v>7.3467242708284148</v>
      </c>
      <c r="P62" s="78">
        <f>Power!P62+'Ground Transportation'!P62+Industry!P62+Residential!P62+Aviation!Q62</f>
        <v>14.449333562111763</v>
      </c>
      <c r="Q62" s="78">
        <f>Power!Q62+'Ground Transportation'!Q62+Industry!Q62+Residential!Q62+Aviation!R62</f>
        <v>7.2711339676082503</v>
      </c>
      <c r="R62" s="78">
        <f>Power!R62+'Ground Transportation'!R62+Industry!R62+Residential!R62+Aviation!S62</f>
        <v>4.4613003311356296</v>
      </c>
      <c r="S62" s="78">
        <f>Power!S62+'Ground Transportation'!S62+Industry!S62+Residential!S62+Aviation!T62</f>
        <v>3.29137783514444</v>
      </c>
      <c r="T62" s="78">
        <f>Power!T62+'Ground Transportation'!T62+Industry!T62+Residential!T62+Aviation!U62</f>
        <v>1.0870868045518167</v>
      </c>
      <c r="U62" s="78">
        <f>Power!U62+'Ground Transportation'!U62+Industry!U62+Residential!U62+Aviation!V62</f>
        <v>29.234849951253363</v>
      </c>
      <c r="V62" s="83">
        <f>SUM(N62:U62)+Aviation!X62+'International Shipping'!F62</f>
        <v>91.864444333651065</v>
      </c>
      <c r="W62" s="67"/>
      <c r="AJ62" s="74"/>
      <c r="AK62" s="76"/>
      <c r="AL62" s="76"/>
      <c r="AM62" s="76"/>
      <c r="AN62" s="76"/>
      <c r="AO62" s="106"/>
      <c r="AQ62" s="74">
        <v>43890</v>
      </c>
      <c r="AR62" s="78">
        <f>Power!AR62+'Ground Transportation'!AR62+Industry!AS62+Residential!AS62+Aviation!AW62</f>
        <v>0.83162403441799282</v>
      </c>
      <c r="AS62" s="78">
        <f>Power!AS62+'Ground Transportation'!AS62+Industry!AT62+Residential!AT62+Aviation!AX62</f>
        <v>0.72901698425646533</v>
      </c>
      <c r="AT62" s="78">
        <f>Power!AT62+'Ground Transportation'!AT62+Industry!AU62+Residential!AU62+Aviation!AY62</f>
        <v>1.4241736457430203</v>
      </c>
      <c r="AU62" s="78">
        <f>Power!AU62+'Ground Transportation'!AU62+Industry!AV62+Residential!AV62+Aviation!AZ62</f>
        <v>0.89835256627043747</v>
      </c>
      <c r="AV62" s="79">
        <f>Power!AV62+'Ground Transportation'!AV62+Industry!AW62+Residential!AW62+Aviation!BA62</f>
        <v>0.48021063203795394</v>
      </c>
    </row>
    <row r="63" spans="2:48" x14ac:dyDescent="0.2">
      <c r="B63" s="74">
        <v>43525</v>
      </c>
      <c r="C63" s="76">
        <f>Power!C63+'Ground Transportation'!C63+Industry!C63+Residential!C63+Aviation!C63</f>
        <v>31.068776987532189</v>
      </c>
      <c r="D63" s="76">
        <f>Power!D63+'Ground Transportation'!D63+Industry!D63+Residential!D63+Aviation!D63</f>
        <v>7.4227673494286073</v>
      </c>
      <c r="E63" s="76">
        <f>Power!E63+'Ground Transportation'!E63+Industry!E63+Residential!E63+Aviation!E63</f>
        <v>15.973501827507864</v>
      </c>
      <c r="F63" s="76">
        <f>Power!F63+'Ground Transportation'!F63+Industry!F63+Residential!F63+Aviation!F63</f>
        <v>11.028687096125168</v>
      </c>
      <c r="G63" s="76">
        <f>Power!G63+'Ground Transportation'!G63+Industry!G63+Residential!G63+Aviation!G63</f>
        <v>4.7131020580276797</v>
      </c>
      <c r="H63" s="76">
        <f>Power!H63+'Ground Transportation'!H63+Industry!H63+Residential!H63+Aviation!H63</f>
        <v>3.5554198949048197</v>
      </c>
      <c r="I63" s="76">
        <f>Power!I63+'Ground Transportation'!I63+Industry!I63+Residential!I63+Aviation!I63</f>
        <v>1.3293928157661099</v>
      </c>
      <c r="J63" s="76">
        <f>Power!J63+'Ground Transportation'!J63+Industry!J63+Residential!J63+Aviation!J63</f>
        <v>30.872477513629399</v>
      </c>
      <c r="K63" s="81">
        <f>SUM(C63:J63)+Aviation!L63+'International Shipping'!C63</f>
        <v>109.02096986269029</v>
      </c>
      <c r="M63" s="74">
        <v>43891</v>
      </c>
      <c r="N63" s="78">
        <f>Power!N63+'Ground Transportation'!N63+Industry!N63+Residential!N63+Aviation!O63</f>
        <v>23.563102811481539</v>
      </c>
      <c r="O63" s="78">
        <f>Power!O63+'Ground Transportation'!O63+Industry!O63+Residential!O63+Aviation!P63</f>
        <v>6.8974453278065981</v>
      </c>
      <c r="P63" s="78">
        <f>Power!P63+'Ground Transportation'!P63+Industry!P63+Residential!P63+Aviation!Q63</f>
        <v>12.518510935073717</v>
      </c>
      <c r="Q63" s="78">
        <f>Power!Q63+'Ground Transportation'!Q63+Industry!Q63+Residential!Q63+Aviation!R63</f>
        <v>6.295494131605512</v>
      </c>
      <c r="R63" s="78">
        <f>Power!R63+'Ground Transportation'!R63+Industry!R63+Residential!R63+Aviation!S63</f>
        <v>4.3609529577281601</v>
      </c>
      <c r="S63" s="78">
        <f>Power!S63+'Ground Transportation'!S63+Industry!S63+Residential!S63+Aviation!T63</f>
        <v>2.9343989761085396</v>
      </c>
      <c r="T63" s="78">
        <f>Power!T63+'Ground Transportation'!T63+Industry!T63+Residential!T63+Aviation!U63</f>
        <v>0.97402856590896247</v>
      </c>
      <c r="U63" s="78">
        <f>Power!U63+'Ground Transportation'!U63+Industry!U63+Residential!U63+Aviation!V63</f>
        <v>27.42350681426727</v>
      </c>
      <c r="V63" s="83">
        <f>SUM(N63:U63)+Aviation!X63+'International Shipping'!F63</f>
        <v>87.686065289397774</v>
      </c>
      <c r="W63" s="67"/>
      <c r="AJ63" s="74">
        <v>43525</v>
      </c>
      <c r="AK63" s="76">
        <f>Power!AK63+'Ground Transportation'!AK63+Industry!AL63+Residential!AL63+Aviation!AP63</f>
        <v>1.2665839872460083</v>
      </c>
      <c r="AL63" s="76">
        <f>Power!AL63+'Ground Transportation'!AL63+Industry!AM63+Residential!AM63+Aviation!AQ63</f>
        <v>1.0075718213682743</v>
      </c>
      <c r="AM63" s="76">
        <f>Power!AM63+'Ground Transportation'!AM63+Industry!AN63+Residential!AN63+Aviation!AR63</f>
        <v>2.544452047798865</v>
      </c>
      <c r="AN63" s="76">
        <f>Power!AN63+'Ground Transportation'!AN63+Industry!AO63+Residential!AO63+Aviation!AS63</f>
        <v>0.99407295730632883</v>
      </c>
      <c r="AO63" s="106">
        <f>Power!AO63+'Ground Transportation'!AO63+Industry!AP63+Residential!AP63+Aviation!AT63</f>
        <v>0.77888586083612588</v>
      </c>
      <c r="AQ63" s="74">
        <v>43891</v>
      </c>
      <c r="AR63" s="78">
        <f>Power!AR63+'Ground Transportation'!AR63+Industry!AS63+Residential!AS63+Aviation!AW63</f>
        <v>0.73264872432640415</v>
      </c>
      <c r="AS63" s="78">
        <f>Power!AS63+'Ground Transportation'!AS63+Industry!AT63+Residential!AT63+Aviation!AX63</f>
        <v>0.68142093968028616</v>
      </c>
      <c r="AT63" s="78">
        <f>Power!AT63+'Ground Transportation'!AT63+Industry!AU63+Residential!AU63+Aviation!AY63</f>
        <v>1.2706538563126901</v>
      </c>
      <c r="AU63" s="78">
        <f>Power!AU63+'Ground Transportation'!AU63+Industry!AV63+Residential!AV63+Aviation!AZ63</f>
        <v>0.68173569325871763</v>
      </c>
      <c r="AV63" s="79">
        <f>Power!AV63+'Ground Transportation'!AV63+Industry!AW63+Residential!AW63+Aviation!BA63</f>
        <v>0.42514458274444134</v>
      </c>
    </row>
    <row r="64" spans="2:48" x14ac:dyDescent="0.2">
      <c r="B64" s="74">
        <v>43526</v>
      </c>
      <c r="C64" s="76">
        <f>Power!C64+'Ground Transportation'!C64+Industry!C64+Residential!C64+Aviation!C64</f>
        <v>30.644889074345446</v>
      </c>
      <c r="D64" s="76">
        <f>Power!D64+'Ground Transportation'!D64+Industry!D64+Residential!D64+Aviation!D64</f>
        <v>7.5801978456916723</v>
      </c>
      <c r="E64" s="76">
        <f>Power!E64+'Ground Transportation'!E64+Industry!E64+Residential!E64+Aviation!E64</f>
        <v>14.599819747538211</v>
      </c>
      <c r="F64" s="76">
        <f>Power!F64+'Ground Transportation'!F64+Industry!F64+Residential!F64+Aviation!F64</f>
        <v>8.8783171038529414</v>
      </c>
      <c r="G64" s="76">
        <f>Power!G64+'Ground Transportation'!G64+Industry!G64+Residential!G64+Aviation!G64</f>
        <v>4.6664445843241653</v>
      </c>
      <c r="H64" s="76">
        <f>Power!H64+'Ground Transportation'!H64+Industry!H64+Residential!H64+Aviation!H64</f>
        <v>3.2754645060459544</v>
      </c>
      <c r="I64" s="76">
        <f>Power!I64+'Ground Transportation'!I64+Industry!I64+Residential!I64+Aviation!I64</f>
        <v>1.2392685100019691</v>
      </c>
      <c r="J64" s="76">
        <f>Power!J64+'Ground Transportation'!J64+Industry!J64+Residential!J64+Aviation!J64</f>
        <v>29.22114412510609</v>
      </c>
      <c r="K64" s="81">
        <f>SUM(C64:J64)+Aviation!L64+'International Shipping'!C64</f>
        <v>103.20350433909705</v>
      </c>
      <c r="M64" s="74">
        <v>43892</v>
      </c>
      <c r="N64" s="78">
        <f>Power!N64+'Ground Transportation'!N64+Industry!N64+Residential!N64+Aviation!O64</f>
        <v>25.668827952081024</v>
      </c>
      <c r="O64" s="78">
        <f>Power!O64+'Ground Transportation'!O64+Industry!O64+Residential!O64+Aviation!P64</f>
        <v>6.6122680907229334</v>
      </c>
      <c r="P64" s="78">
        <f>Power!P64+'Ground Transportation'!P64+Industry!P64+Residential!P64+Aviation!Q64</f>
        <v>14.129566769460265</v>
      </c>
      <c r="Q64" s="78">
        <f>Power!Q64+'Ground Transportation'!Q64+Industry!Q64+Residential!Q64+Aviation!R64</f>
        <v>10.301399548811231</v>
      </c>
      <c r="R64" s="78">
        <f>Power!R64+'Ground Transportation'!R64+Industry!R64+Residential!R64+Aviation!S64</f>
        <v>4.5712805949147475</v>
      </c>
      <c r="S64" s="78">
        <f>Power!S64+'Ground Transportation'!S64+Industry!S64+Residential!S64+Aviation!T64</f>
        <v>3.4737941854644658</v>
      </c>
      <c r="T64" s="78">
        <f>Power!T64+'Ground Transportation'!T64+Industry!T64+Residential!T64+Aviation!U64</f>
        <v>1.1520375205886759</v>
      </c>
      <c r="U64" s="78">
        <f>Power!U64+'Ground Transportation'!U64+Industry!U64+Residential!U64+Aviation!V64</f>
        <v>27.88840573656341</v>
      </c>
      <c r="V64" s="83">
        <f>SUM(N64:U64)+Aviation!X64+'International Shipping'!F64</f>
        <v>96.444205600583871</v>
      </c>
      <c r="W64" s="67"/>
      <c r="AJ64" s="74">
        <v>43526</v>
      </c>
      <c r="AK64" s="76">
        <f>Power!AK64+'Ground Transportation'!AK64+Industry!AL64+Residential!AL64+Aviation!AP64</f>
        <v>0.85180416372988199</v>
      </c>
      <c r="AL64" s="76">
        <f>Power!AL64+'Ground Transportation'!AL64+Industry!AM64+Residential!AM64+Aviation!AQ64</f>
        <v>0.74588311387440531</v>
      </c>
      <c r="AM64" s="76">
        <f>Power!AM64+'Ground Transportation'!AM64+Industry!AN64+Residential!AN64+Aviation!AR64</f>
        <v>2.1699440049817422</v>
      </c>
      <c r="AN64" s="76">
        <f>Power!AN64+'Ground Transportation'!AN64+Industry!AO64+Residential!AO64+Aviation!AS64</f>
        <v>0.83539759173781647</v>
      </c>
      <c r="AO64" s="106">
        <f>Power!AO64+'Ground Transportation'!AO64+Industry!AP64+Residential!AP64+Aviation!AT64</f>
        <v>0.53433705592113634</v>
      </c>
      <c r="AQ64" s="74">
        <v>43892</v>
      </c>
      <c r="AR64" s="78">
        <f>Power!AR64+'Ground Transportation'!AR64+Industry!AS64+Residential!AS64+Aviation!AW64</f>
        <v>1.1129254221443867</v>
      </c>
      <c r="AS64" s="78">
        <f>Power!AS64+'Ground Transportation'!AS64+Industry!AT64+Residential!AT64+Aviation!AX64</f>
        <v>1.0387376767816299</v>
      </c>
      <c r="AT64" s="78">
        <f>Power!AT64+'Ground Transportation'!AT64+Industry!AU64+Residential!AU64+Aviation!AY64</f>
        <v>2.4059160168529719</v>
      </c>
      <c r="AU64" s="78">
        <f>Power!AU64+'Ground Transportation'!AU64+Industry!AV64+Residential!AV64+Aviation!AZ64</f>
        <v>0.99966003399770409</v>
      </c>
      <c r="AV64" s="79">
        <f>Power!AV64+'Ground Transportation'!AV64+Industry!AW64+Residential!AW64+Aviation!BA64</f>
        <v>0.57773382013342889</v>
      </c>
    </row>
    <row r="65" spans="2:48" x14ac:dyDescent="0.2">
      <c r="B65" s="74">
        <v>43527</v>
      </c>
      <c r="C65" s="76">
        <f>Power!C65+'Ground Transportation'!C65+Industry!C65+Residential!C65+Aviation!C65</f>
        <v>29.926916498419668</v>
      </c>
      <c r="D65" s="76">
        <f>Power!D65+'Ground Transportation'!D65+Industry!D65+Residential!D65+Aviation!D65</f>
        <v>7.1939737773940164</v>
      </c>
      <c r="E65" s="76">
        <f>Power!E65+'Ground Transportation'!E65+Industry!E65+Residential!E65+Aviation!E65</f>
        <v>14.701696927860745</v>
      </c>
      <c r="F65" s="76">
        <f>Power!F65+'Ground Transportation'!F65+Industry!F65+Residential!F65+Aviation!F65</f>
        <v>6.4597848678033989</v>
      </c>
      <c r="G65" s="76">
        <f>Power!G65+'Ground Transportation'!G65+Industry!G65+Residential!G65+Aviation!G65</f>
        <v>4.5738168894824591</v>
      </c>
      <c r="H65" s="76">
        <f>Power!H65+'Ground Transportation'!H65+Industry!H65+Residential!H65+Aviation!H65</f>
        <v>3.30871910741135</v>
      </c>
      <c r="I65" s="76">
        <f>Power!I65+'Ground Transportation'!I65+Industry!I65+Residential!I65+Aviation!I65</f>
        <v>1.089743986757538</v>
      </c>
      <c r="J65" s="76">
        <f>Power!J65+'Ground Transportation'!J65+Industry!J65+Residential!J65+Aviation!J65</f>
        <v>27.415751076663653</v>
      </c>
      <c r="K65" s="81">
        <f>SUM(C65:J65)+Aviation!L65+'International Shipping'!C65</f>
        <v>97.778012817667673</v>
      </c>
      <c r="M65" s="74">
        <v>43893</v>
      </c>
      <c r="N65" s="78">
        <f>Power!N65+'Ground Transportation'!N65+Industry!N65+Residential!N65+Aviation!O65</f>
        <v>25.687179504435978</v>
      </c>
      <c r="O65" s="78">
        <f>Power!O65+'Ground Transportation'!O65+Industry!O65+Residential!O65+Aviation!P65</f>
        <v>7.024710321305446</v>
      </c>
      <c r="P65" s="78">
        <f>Power!P65+'Ground Transportation'!P65+Industry!P65+Residential!P65+Aviation!Q65</f>
        <v>14.261415151732352</v>
      </c>
      <c r="Q65" s="78">
        <f>Power!Q65+'Ground Transportation'!Q65+Industry!Q65+Residential!Q65+Aviation!R65</f>
        <v>10.878319392876763</v>
      </c>
      <c r="R65" s="78">
        <f>Power!R65+'Ground Transportation'!R65+Industry!R65+Residential!R65+Aviation!S65</f>
        <v>4.5578762307065519</v>
      </c>
      <c r="S65" s="78">
        <f>Power!S65+'Ground Transportation'!S65+Industry!S65+Residential!S65+Aviation!T65</f>
        <v>3.3627564292916476</v>
      </c>
      <c r="T65" s="78">
        <f>Power!T65+'Ground Transportation'!T65+Industry!T65+Residential!T65+Aviation!U65</f>
        <v>1.1186477103665529</v>
      </c>
      <c r="U65" s="78">
        <f>Power!U65+'Ground Transportation'!U65+Industry!U65+Residential!U65+Aviation!V65</f>
        <v>28.750544631278338</v>
      </c>
      <c r="V65" s="83">
        <f>SUM(N65:U65)+Aviation!X65+'International Shipping'!F65</f>
        <v>98.216165431899654</v>
      </c>
      <c r="W65" s="67"/>
      <c r="AJ65" s="74">
        <v>43527</v>
      </c>
      <c r="AK65" s="76">
        <f>Power!AK65+'Ground Transportation'!AK65+Industry!AL65+Residential!AL65+Aviation!AP65</f>
        <v>0.82604453957827784</v>
      </c>
      <c r="AL65" s="76">
        <f>Power!AL65+'Ground Transportation'!AL65+Industry!AM65+Residential!AM65+Aviation!AQ65</f>
        <v>0.61620085788698442</v>
      </c>
      <c r="AM65" s="76">
        <f>Power!AM65+'Ground Transportation'!AM65+Industry!AN65+Residential!AN65+Aviation!AR65</f>
        <v>1.1691755681574079</v>
      </c>
      <c r="AN65" s="76">
        <f>Power!AN65+'Ground Transportation'!AN65+Industry!AO65+Residential!AO65+Aviation!AS65</f>
        <v>0.78488757167232626</v>
      </c>
      <c r="AO65" s="106">
        <f>Power!AO65+'Ground Transportation'!AO65+Industry!AP65+Residential!AP65+Aviation!AT65</f>
        <v>0.43337806847256255</v>
      </c>
      <c r="AQ65" s="74">
        <v>43893</v>
      </c>
      <c r="AR65" s="78">
        <f>Power!AR65+'Ground Transportation'!AR65+Industry!AS65+Residential!AS65+Aviation!AW65</f>
        <v>1.1755563791006312</v>
      </c>
      <c r="AS65" s="78">
        <f>Power!AS65+'Ground Transportation'!AS65+Industry!AT65+Residential!AT65+Aviation!AX65</f>
        <v>1.0828639884097577</v>
      </c>
      <c r="AT65" s="78">
        <f>Power!AT65+'Ground Transportation'!AT65+Industry!AU65+Residential!AU65+Aviation!AY65</f>
        <v>2.6934703399226603</v>
      </c>
      <c r="AU65" s="78">
        <f>Power!AU65+'Ground Transportation'!AU65+Industry!AV65+Residential!AV65+Aviation!AZ65</f>
        <v>0.94491493453778008</v>
      </c>
      <c r="AV65" s="79">
        <f>Power!AV65+'Ground Transportation'!AV65+Industry!AW65+Residential!AW65+Aviation!BA65</f>
        <v>0.60154205210981815</v>
      </c>
    </row>
    <row r="66" spans="2:48" x14ac:dyDescent="0.2">
      <c r="B66" s="74">
        <v>43528</v>
      </c>
      <c r="C66" s="76">
        <f>Power!C66+'Ground Transportation'!C66+Industry!C66+Residential!C66+Aviation!C66</f>
        <v>29.108427600873814</v>
      </c>
      <c r="D66" s="76">
        <f>Power!D66+'Ground Transportation'!D66+Industry!D66+Residential!D66+Aviation!D66</f>
        <v>6.9789151326253576</v>
      </c>
      <c r="E66" s="76">
        <f>Power!E66+'Ground Transportation'!E66+Industry!E66+Residential!E66+Aviation!E66</f>
        <v>17.105106813518365</v>
      </c>
      <c r="F66" s="76">
        <f>Power!F66+'Ground Transportation'!F66+Industry!F66+Residential!F66+Aviation!F66</f>
        <v>8.0966702427472477</v>
      </c>
      <c r="G66" s="76">
        <f>Power!G66+'Ground Transportation'!G66+Industry!G66+Residential!G66+Aviation!G66</f>
        <v>4.7421639350200273</v>
      </c>
      <c r="H66" s="76">
        <f>Power!H66+'Ground Transportation'!H66+Industry!H66+Residential!H66+Aviation!H66</f>
        <v>3.7012666758513255</v>
      </c>
      <c r="I66" s="76">
        <f>Power!I66+'Ground Transportation'!I66+Industry!I66+Residential!I66+Aviation!I66</f>
        <v>1.1533273698487596</v>
      </c>
      <c r="J66" s="76">
        <f>Power!J66+'Ground Transportation'!J66+Industry!J66+Residential!J66+Aviation!J66</f>
        <v>29.19333929107605</v>
      </c>
      <c r="K66" s="81">
        <f>SUM(C66:J66)+Aviation!L66+'International Shipping'!C66</f>
        <v>103.10991160489841</v>
      </c>
      <c r="M66" s="74">
        <v>43894</v>
      </c>
      <c r="N66" s="78">
        <f>Power!N66+'Ground Transportation'!N66+Industry!N66+Residential!N66+Aviation!O66</f>
        <v>25.874182486292732</v>
      </c>
      <c r="O66" s="78">
        <f>Power!O66+'Ground Transportation'!O66+Industry!O66+Residential!O66+Aviation!P66</f>
        <v>7.1081189048567612</v>
      </c>
      <c r="P66" s="78">
        <f>Power!P66+'Ground Transportation'!P66+Industry!P66+Residential!P66+Aviation!Q66</f>
        <v>14.422874874975895</v>
      </c>
      <c r="Q66" s="78">
        <f>Power!Q66+'Ground Transportation'!Q66+Industry!Q66+Residential!Q66+Aviation!R66</f>
        <v>11.440163616632967</v>
      </c>
      <c r="R66" s="78">
        <f>Power!R66+'Ground Transportation'!R66+Industry!R66+Residential!R66+Aviation!S66</f>
        <v>4.5311873193026972</v>
      </c>
      <c r="S66" s="78">
        <f>Power!S66+'Ground Transportation'!S66+Industry!S66+Residential!S66+Aviation!T66</f>
        <v>3.6759759461069841</v>
      </c>
      <c r="T66" s="78">
        <f>Power!T66+'Ground Transportation'!T66+Industry!T66+Residential!T66+Aviation!U66</f>
        <v>1.05421668283549</v>
      </c>
      <c r="U66" s="78">
        <f>Power!U66+'Ground Transportation'!U66+Industry!U66+Residential!U66+Aviation!V66</f>
        <v>29.239072527600651</v>
      </c>
      <c r="V66" s="83">
        <f>SUM(N66:U66)+Aviation!X66+'International Shipping'!F66</f>
        <v>99.923715909912531</v>
      </c>
      <c r="W66" s="67"/>
      <c r="AJ66" s="74">
        <v>43528</v>
      </c>
      <c r="AK66" s="76">
        <f>Power!AK66+'Ground Transportation'!AK66+Industry!AL66+Residential!AL66+Aviation!AP66</f>
        <v>0.98618969403066803</v>
      </c>
      <c r="AL66" s="76">
        <f>Power!AL66+'Ground Transportation'!AL66+Industry!AM66+Residential!AM66+Aviation!AQ66</f>
        <v>0.77442607100747263</v>
      </c>
      <c r="AM66" s="76">
        <f>Power!AM66+'Ground Transportation'!AM66+Industry!AN66+Residential!AN66+Aviation!AR66</f>
        <v>1.5242498843536165</v>
      </c>
      <c r="AN66" s="76">
        <f>Power!AN66+'Ground Transportation'!AN66+Industry!AO66+Residential!AO66+Aviation!AS66</f>
        <v>0.97011140819964659</v>
      </c>
      <c r="AO66" s="106">
        <f>Power!AO66+'Ground Transportation'!AO66+Industry!AP66+Residential!AP66+Aviation!AT66</f>
        <v>0.61088978755825996</v>
      </c>
      <c r="AQ66" s="74">
        <v>43894</v>
      </c>
      <c r="AR66" s="78">
        <f>Power!AR66+'Ground Transportation'!AR66+Industry!AS66+Residential!AS66+Aviation!AW66</f>
        <v>1.4289293179237821</v>
      </c>
      <c r="AS66" s="78">
        <f>Power!AS66+'Ground Transportation'!AS66+Industry!AT66+Residential!AT66+Aviation!AX66</f>
        <v>1.0297587350411042</v>
      </c>
      <c r="AT66" s="78">
        <f>Power!AT66+'Ground Transportation'!AT66+Industry!AU66+Residential!AU66+Aviation!AY66</f>
        <v>2.7558885653438505</v>
      </c>
      <c r="AU66" s="78">
        <f>Power!AU66+'Ground Transportation'!AU66+Industry!AV66+Residential!AV66+Aviation!AZ66</f>
        <v>1.0184671900700186</v>
      </c>
      <c r="AV66" s="79">
        <f>Power!AV66+'Ground Transportation'!AV66+Industry!AW66+Residential!AW66+Aviation!BA66</f>
        <v>0.61923524686496145</v>
      </c>
    </row>
    <row r="67" spans="2:48" x14ac:dyDescent="0.2">
      <c r="B67" s="74">
        <v>43529</v>
      </c>
      <c r="C67" s="76">
        <f>Power!C67+'Ground Transportation'!C67+Industry!C67+Residential!C67+Aviation!C67</f>
        <v>29.411310539084891</v>
      </c>
      <c r="D67" s="76">
        <f>Power!D67+'Ground Transportation'!D67+Industry!D67+Residential!D67+Aviation!D67</f>
        <v>7.2123254071015221</v>
      </c>
      <c r="E67" s="76">
        <f>Power!E67+'Ground Transportation'!E67+Industry!E67+Residential!E67+Aviation!E67</f>
        <v>17.654273510401229</v>
      </c>
      <c r="F67" s="76">
        <f>Power!F67+'Ground Transportation'!F67+Industry!F67+Residential!F67+Aviation!F67</f>
        <v>9.1593640431152501</v>
      </c>
      <c r="G67" s="76">
        <f>Power!G67+'Ground Transportation'!G67+Industry!G67+Residential!G67+Aviation!G67</f>
        <v>4.648609915721555</v>
      </c>
      <c r="H67" s="76">
        <f>Power!H67+'Ground Transportation'!H67+Industry!H67+Residential!H67+Aviation!H67</f>
        <v>3.4322335048389458</v>
      </c>
      <c r="I67" s="76">
        <f>Power!I67+'Ground Transportation'!I67+Industry!I67+Residential!I67+Aviation!I67</f>
        <v>1.0913187600922583</v>
      </c>
      <c r="J67" s="76">
        <f>Power!J67+'Ground Transportation'!J67+Industry!J67+Residential!J67+Aviation!J67</f>
        <v>29.887184650641569</v>
      </c>
      <c r="K67" s="81">
        <f>SUM(C67:J67)+Aviation!L67+'International Shipping'!C67</f>
        <v>105.48254239506291</v>
      </c>
      <c r="M67" s="74">
        <v>43895</v>
      </c>
      <c r="N67" s="78">
        <f>Power!N67+'Ground Transportation'!N67+Industry!N67+Residential!N67+Aviation!O67</f>
        <v>24.770462459204317</v>
      </c>
      <c r="O67" s="78">
        <f>Power!O67+'Ground Transportation'!O67+Industry!O67+Residential!O67+Aviation!P67</f>
        <v>6.9886309426323834</v>
      </c>
      <c r="P67" s="78">
        <f>Power!P67+'Ground Transportation'!P67+Industry!P67+Residential!P67+Aviation!Q67</f>
        <v>14.488637296784027</v>
      </c>
      <c r="Q67" s="78">
        <f>Power!Q67+'Ground Transportation'!Q67+Industry!Q67+Residential!Q67+Aviation!R67</f>
        <v>10.865725792093722</v>
      </c>
      <c r="R67" s="78">
        <f>Power!R67+'Ground Transportation'!R67+Industry!R67+Residential!R67+Aviation!S67</f>
        <v>4.5452951100237593</v>
      </c>
      <c r="S67" s="78">
        <f>Power!S67+'Ground Transportation'!S67+Industry!S67+Residential!S67+Aviation!T67</f>
        <v>3.6450938844937473</v>
      </c>
      <c r="T67" s="78">
        <f>Power!T67+'Ground Transportation'!T67+Industry!T67+Residential!T67+Aviation!U67</f>
        <v>1.0629162728880275</v>
      </c>
      <c r="U67" s="78">
        <f>Power!U67+'Ground Transportation'!U67+Industry!U67+Residential!U67+Aviation!V67</f>
        <v>28.929980535503894</v>
      </c>
      <c r="V67" s="83">
        <f>SUM(N67:U67)+Aviation!X67+'International Shipping'!F67</f>
        <v>97.901430311784125</v>
      </c>
      <c r="W67" s="67"/>
      <c r="AJ67" s="74">
        <v>43529</v>
      </c>
      <c r="AK67" s="76">
        <f>Power!AK67+'Ground Transportation'!AK67+Industry!AL67+Residential!AL67+Aviation!AP67</f>
        <v>1.0858398980140915</v>
      </c>
      <c r="AL67" s="76">
        <f>Power!AL67+'Ground Transportation'!AL67+Industry!AM67+Residential!AM67+Aviation!AQ67</f>
        <v>0.83919106188012205</v>
      </c>
      <c r="AM67" s="76">
        <f>Power!AM67+'Ground Transportation'!AM67+Industry!AN67+Residential!AN67+Aviation!AR67</f>
        <v>1.9338726336549539</v>
      </c>
      <c r="AN67" s="76">
        <f>Power!AN67+'Ground Transportation'!AN67+Industry!AO67+Residential!AO67+Aviation!AS67</f>
        <v>1.0021603700364863</v>
      </c>
      <c r="AO67" s="106">
        <f>Power!AO67+'Ground Transportation'!AO67+Industry!AP67+Residential!AP67+Aviation!AT67</f>
        <v>0.66465966933556064</v>
      </c>
      <c r="AQ67" s="74">
        <v>43895</v>
      </c>
      <c r="AR67" s="78">
        <f>Power!AR67+'Ground Transportation'!AR67+Industry!AS67+Residential!AS67+Aviation!AW67</f>
        <v>1.3472834696268154</v>
      </c>
      <c r="AS67" s="78">
        <f>Power!AS67+'Ground Transportation'!AS67+Industry!AT67+Residential!AT67+Aviation!AX67</f>
        <v>1.0011837949111222</v>
      </c>
      <c r="AT67" s="78">
        <f>Power!AT67+'Ground Transportation'!AT67+Industry!AU67+Residential!AU67+Aviation!AY67</f>
        <v>2.4560944421077262</v>
      </c>
      <c r="AU67" s="78">
        <f>Power!AU67+'Ground Transportation'!AU67+Industry!AV67+Residential!AV67+Aviation!AZ67</f>
        <v>1.0196207661487606</v>
      </c>
      <c r="AV67" s="79">
        <f>Power!AV67+'Ground Transportation'!AV67+Industry!AW67+Residential!AW67+Aviation!BA67</f>
        <v>0.59000106877348535</v>
      </c>
    </row>
    <row r="68" spans="2:48" x14ac:dyDescent="0.2">
      <c r="B68" s="74">
        <v>43530</v>
      </c>
      <c r="C68" s="76">
        <f>Power!C68+'Ground Transportation'!C68+Industry!C68+Residential!C68+Aviation!C68</f>
        <v>28.984517330517701</v>
      </c>
      <c r="D68" s="76">
        <f>Power!D68+'Ground Transportation'!D68+Industry!D68+Residential!D68+Aviation!D68</f>
        <v>7.340279732561072</v>
      </c>
      <c r="E68" s="76">
        <f>Power!E68+'Ground Transportation'!E68+Industry!E68+Residential!E68+Aviation!E68</f>
        <v>17.132736235115463</v>
      </c>
      <c r="F68" s="76">
        <f>Power!F68+'Ground Transportation'!F68+Industry!F68+Residential!F68+Aviation!F68</f>
        <v>8.9943849388926971</v>
      </c>
      <c r="G68" s="76">
        <f>Power!G68+'Ground Transportation'!G68+Industry!G68+Residential!G68+Aviation!G68</f>
        <v>4.6611140162522906</v>
      </c>
      <c r="H68" s="76">
        <f>Power!H68+'Ground Transportation'!H68+Industry!H68+Residential!H68+Aviation!H68</f>
        <v>3.5416415281268963</v>
      </c>
      <c r="I68" s="76">
        <f>Power!I68+'Ground Transportation'!I68+Industry!I68+Residential!I68+Aviation!I68</f>
        <v>1.189274025432741</v>
      </c>
      <c r="J68" s="76">
        <f>Power!J68+'Ground Transportation'!J68+Industry!J68+Residential!J68+Aviation!J68</f>
        <v>29.615249819100487</v>
      </c>
      <c r="K68" s="81">
        <f>SUM(C68:J68)+Aviation!L68+'International Shipping'!C68</f>
        <v>104.44475538175581</v>
      </c>
      <c r="M68" s="74">
        <v>43896</v>
      </c>
      <c r="N68" s="78">
        <f>Power!N68+'Ground Transportation'!N68+Industry!N68+Residential!N68+Aviation!O68</f>
        <v>25.882864119933533</v>
      </c>
      <c r="O68" s="78">
        <f>Power!O68+'Ground Transportation'!O68+Industry!O68+Residential!O68+Aviation!P68</f>
        <v>7.0982465478668271</v>
      </c>
      <c r="P68" s="78">
        <f>Power!P68+'Ground Transportation'!P68+Industry!P68+Residential!P68+Aviation!Q68</f>
        <v>14.902835657681351</v>
      </c>
      <c r="Q68" s="78">
        <f>Power!Q68+'Ground Transportation'!Q68+Industry!Q68+Residential!Q68+Aviation!R68</f>
        <v>10.238917260856987</v>
      </c>
      <c r="R68" s="78">
        <f>Power!R68+'Ground Transportation'!R68+Industry!R68+Residential!R68+Aviation!S68</f>
        <v>4.5839907970879779</v>
      </c>
      <c r="S68" s="78">
        <f>Power!S68+'Ground Transportation'!S68+Industry!S68+Residential!S68+Aviation!T68</f>
        <v>3.55140560727828</v>
      </c>
      <c r="T68" s="78">
        <f>Power!T68+'Ground Transportation'!T68+Industry!T68+Residential!T68+Aviation!U68</f>
        <v>1.0578976774290636</v>
      </c>
      <c r="U68" s="78">
        <f>Power!U68+'Ground Transportation'!U68+Industry!U68+Residential!U68+Aviation!V68</f>
        <v>28.033929355899048</v>
      </c>
      <c r="V68" s="83">
        <f>SUM(N68:U68)+Aviation!X68+'International Shipping'!F68</f>
        <v>97.996510947787044</v>
      </c>
      <c r="W68" s="67"/>
      <c r="AJ68" s="74">
        <v>43530</v>
      </c>
      <c r="AK68" s="76">
        <f>Power!AK68+'Ground Transportation'!AK68+Industry!AL68+Residential!AL68+Aviation!AP68</f>
        <v>0.95591167669321198</v>
      </c>
      <c r="AL68" s="76">
        <f>Power!AL68+'Ground Transportation'!AL68+Industry!AM68+Residential!AM68+Aviation!AQ68</f>
        <v>0.77030690678843416</v>
      </c>
      <c r="AM68" s="76">
        <f>Power!AM68+'Ground Transportation'!AM68+Industry!AN68+Residential!AN68+Aviation!AR68</f>
        <v>1.927375427768574</v>
      </c>
      <c r="AN68" s="76">
        <f>Power!AN68+'Ground Transportation'!AN68+Industry!AO68+Residential!AO68+Aviation!AS68</f>
        <v>1.0555864185865222</v>
      </c>
      <c r="AO68" s="106">
        <f>Power!AO68+'Ground Transportation'!AO68+Industry!AP68+Residential!AP68+Aviation!AT68</f>
        <v>0.59153225350323035</v>
      </c>
      <c r="AQ68" s="74">
        <v>43896</v>
      </c>
      <c r="AR68" s="78">
        <f>Power!AR68+'Ground Transportation'!AR68+Industry!AS68+Residential!AS68+Aviation!AW68</f>
        <v>1.2686459355354276</v>
      </c>
      <c r="AS68" s="78">
        <f>Power!AS68+'Ground Transportation'!AS68+Industry!AT68+Residential!AT68+Aviation!AX68</f>
        <v>1.0545560594615071</v>
      </c>
      <c r="AT68" s="78">
        <f>Power!AT68+'Ground Transportation'!AT68+Industry!AU68+Residential!AU68+Aviation!AY68</f>
        <v>2.2038460470129126</v>
      </c>
      <c r="AU68" s="78">
        <f>Power!AU68+'Ground Transportation'!AU68+Industry!AV68+Residential!AV68+Aviation!AZ68</f>
        <v>0.93905679402377429</v>
      </c>
      <c r="AV68" s="79">
        <f>Power!AV68+'Ground Transportation'!AV68+Industry!AW68+Residential!AW68+Aviation!BA68</f>
        <v>0.61887018106362401</v>
      </c>
    </row>
    <row r="69" spans="2:48" x14ac:dyDescent="0.2">
      <c r="B69" s="74">
        <v>43531</v>
      </c>
      <c r="C69" s="76">
        <f>Power!C69+'Ground Transportation'!C69+Industry!C69+Residential!C69+Aviation!C69</f>
        <v>29.178682788449361</v>
      </c>
      <c r="D69" s="76">
        <f>Power!D69+'Ground Transportation'!D69+Industry!D69+Residential!D69+Aviation!D69</f>
        <v>7.3330946794624401</v>
      </c>
      <c r="E69" s="76">
        <f>Power!E69+'Ground Transportation'!E69+Industry!E69+Residential!E69+Aviation!E69</f>
        <v>16.331336806463725</v>
      </c>
      <c r="F69" s="76">
        <f>Power!F69+'Ground Transportation'!F69+Industry!F69+Residential!F69+Aviation!F69</f>
        <v>8.4355682367261107</v>
      </c>
      <c r="G69" s="76">
        <f>Power!G69+'Ground Transportation'!G69+Industry!G69+Residential!G69+Aviation!G69</f>
        <v>4.6962203258585635</v>
      </c>
      <c r="H69" s="76">
        <f>Power!H69+'Ground Transportation'!H69+Industry!H69+Residential!H69+Aviation!H69</f>
        <v>3.7045027211323065</v>
      </c>
      <c r="I69" s="76">
        <f>Power!I69+'Ground Transportation'!I69+Industry!I69+Residential!I69+Aviation!I69</f>
        <v>1.1966882779216705</v>
      </c>
      <c r="J69" s="76">
        <f>Power!J69+'Ground Transportation'!J69+Industry!J69+Residential!J69+Aviation!J69</f>
        <v>29.196387008759331</v>
      </c>
      <c r="K69" s="81">
        <f>SUM(C69:J69)+Aviation!L69+'International Shipping'!C69</f>
        <v>103.08977150257965</v>
      </c>
      <c r="M69" s="74">
        <v>43897</v>
      </c>
      <c r="N69" s="78">
        <f>Power!N69+'Ground Transportation'!N69+Industry!N69+Residential!N69+Aviation!O69</f>
        <v>23.995911160786228</v>
      </c>
      <c r="O69" s="78">
        <f>Power!O69+'Ground Transportation'!O69+Industry!O69+Residential!O69+Aviation!P69</f>
        <v>6.7963710815456944</v>
      </c>
      <c r="P69" s="78">
        <f>Power!P69+'Ground Transportation'!P69+Industry!P69+Residential!P69+Aviation!Q69</f>
        <v>13.293677552062952</v>
      </c>
      <c r="Q69" s="78">
        <f>Power!Q69+'Ground Transportation'!Q69+Industry!Q69+Residential!Q69+Aviation!R69</f>
        <v>8.3934189348589072</v>
      </c>
      <c r="R69" s="78">
        <f>Power!R69+'Ground Transportation'!R69+Industry!R69+Residential!R69+Aviation!S69</f>
        <v>4.4067102092953698</v>
      </c>
      <c r="S69" s="78">
        <f>Power!S69+'Ground Transportation'!S69+Industry!S69+Residential!S69+Aviation!T69</f>
        <v>3.2644609373459894</v>
      </c>
      <c r="T69" s="78">
        <f>Power!T69+'Ground Transportation'!T69+Industry!T69+Residential!T69+Aviation!U69</f>
        <v>1.0807686437294066</v>
      </c>
      <c r="U69" s="78">
        <f>Power!U69+'Ground Transportation'!U69+Industry!U69+Residential!U69+Aviation!V69</f>
        <v>27.657176884979624</v>
      </c>
      <c r="V69" s="83">
        <f>SUM(N69:U69)+Aviation!X69+'International Shipping'!F69</f>
        <v>91.564607244759387</v>
      </c>
      <c r="W69" s="67"/>
      <c r="AJ69" s="74">
        <v>43531</v>
      </c>
      <c r="AK69" s="76">
        <f>Power!AK69+'Ground Transportation'!AK69+Industry!AL69+Residential!AL69+Aviation!AP69</f>
        <v>0.93621667215414039</v>
      </c>
      <c r="AL69" s="76">
        <f>Power!AL69+'Ground Transportation'!AL69+Industry!AM69+Residential!AM69+Aviation!AQ69</f>
        <v>0.77987624940483746</v>
      </c>
      <c r="AM69" s="76">
        <f>Power!AM69+'Ground Transportation'!AM69+Industry!AN69+Residential!AN69+Aviation!AR69</f>
        <v>1.6824675210584783</v>
      </c>
      <c r="AN69" s="76">
        <f>Power!AN69+'Ground Transportation'!AN69+Industry!AO69+Residential!AO69+Aviation!AS69</f>
        <v>0.97283885170741946</v>
      </c>
      <c r="AO69" s="106">
        <f>Power!AO69+'Ground Transportation'!AO69+Industry!AP69+Residential!AP69+Aviation!AT69</f>
        <v>0.71570767366751398</v>
      </c>
      <c r="AQ69" s="74">
        <v>43897</v>
      </c>
      <c r="AR69" s="78">
        <f>Power!AR69+'Ground Transportation'!AR69+Industry!AS69+Residential!AS69+Aviation!AW69</f>
        <v>0.88689119671841066</v>
      </c>
      <c r="AS69" s="78">
        <f>Power!AS69+'Ground Transportation'!AS69+Industry!AT69+Residential!AT69+Aviation!AX69</f>
        <v>0.89796182602444286</v>
      </c>
      <c r="AT69" s="78">
        <f>Power!AT69+'Ground Transportation'!AT69+Industry!AU69+Residential!AU69+Aviation!AY69</f>
        <v>1.8915039219530194</v>
      </c>
      <c r="AU69" s="78">
        <f>Power!AU69+'Ground Transportation'!AU69+Industry!AV69+Residential!AV69+Aviation!AZ69</f>
        <v>0.81961275717551918</v>
      </c>
      <c r="AV69" s="79">
        <f>Power!AV69+'Ground Transportation'!AV69+Industry!AW69+Residential!AW69+Aviation!BA69</f>
        <v>0.55219398430438871</v>
      </c>
    </row>
    <row r="70" spans="2:48" x14ac:dyDescent="0.2">
      <c r="B70" s="74">
        <v>43532</v>
      </c>
      <c r="C70" s="76">
        <f>Power!C70+'Ground Transportation'!C70+Industry!C70+Residential!C70+Aviation!C70</f>
        <v>29.732565270098423</v>
      </c>
      <c r="D70" s="76">
        <f>Power!D70+'Ground Transportation'!D70+Industry!D70+Residential!D70+Aviation!D70</f>
        <v>7.5200361188951685</v>
      </c>
      <c r="E70" s="76">
        <f>Power!E70+'Ground Transportation'!E70+Industry!E70+Residential!E70+Aviation!E70</f>
        <v>15.058137193799537</v>
      </c>
      <c r="F70" s="76">
        <f>Power!F70+'Ground Transportation'!F70+Industry!F70+Residential!F70+Aviation!F70</f>
        <v>8.9243070658833084</v>
      </c>
      <c r="G70" s="76">
        <f>Power!G70+'Ground Transportation'!G70+Industry!G70+Residential!G70+Aviation!G70</f>
        <v>4.502602416631591</v>
      </c>
      <c r="H70" s="76">
        <f>Power!H70+'Ground Transportation'!H70+Industry!H70+Residential!H70+Aviation!H70</f>
        <v>3.6476318931684784</v>
      </c>
      <c r="I70" s="76">
        <f>Power!I70+'Ground Transportation'!I70+Industry!I70+Residential!I70+Aviation!I70</f>
        <v>1.1617351225068742</v>
      </c>
      <c r="J70" s="76">
        <f>Power!J70+'Ground Transportation'!J70+Industry!J70+Residential!J70+Aviation!J70</f>
        <v>28.96858874412623</v>
      </c>
      <c r="K70" s="81">
        <f>SUM(C70:J70)+Aviation!L70+'International Shipping'!C70</f>
        <v>102.58032923072216</v>
      </c>
      <c r="M70" s="74">
        <v>43898</v>
      </c>
      <c r="N70" s="78">
        <f>Power!N70+'Ground Transportation'!N70+Industry!N70+Residential!N70+Aviation!O70</f>
        <v>23.427335706021768</v>
      </c>
      <c r="O70" s="78">
        <f>Power!O70+'Ground Transportation'!O70+Industry!O70+Residential!O70+Aviation!P70</f>
        <v>6.7714873801031299</v>
      </c>
      <c r="P70" s="78">
        <f>Power!P70+'Ground Transportation'!P70+Industry!P70+Residential!P70+Aviation!Q70</f>
        <v>11.497512883043392</v>
      </c>
      <c r="Q70" s="78">
        <f>Power!Q70+'Ground Transportation'!Q70+Industry!Q70+Residential!Q70+Aviation!R70</f>
        <v>6.4274545975860455</v>
      </c>
      <c r="R70" s="78">
        <f>Power!R70+'Ground Transportation'!R70+Industry!R70+Residential!R70+Aviation!S70</f>
        <v>4.1280417976297734</v>
      </c>
      <c r="S70" s="78">
        <f>Power!S70+'Ground Transportation'!S70+Industry!S70+Residential!S70+Aviation!T70</f>
        <v>3.1064748128335959</v>
      </c>
      <c r="T70" s="78">
        <f>Power!T70+'Ground Transportation'!T70+Industry!T70+Residential!T70+Aviation!U70</f>
        <v>0.97283349009050446</v>
      </c>
      <c r="U70" s="78">
        <f>Power!U70+'Ground Transportation'!U70+Industry!U70+Residential!U70+Aviation!V70</f>
        <v>25.823216689925371</v>
      </c>
      <c r="V70" s="83">
        <f>SUM(N70:U70)+Aviation!X70+'International Shipping'!F70</f>
        <v>84.829763141925142</v>
      </c>
      <c r="W70" s="67"/>
      <c r="AJ70" s="74">
        <v>43532</v>
      </c>
      <c r="AK70" s="76">
        <f>Power!AK70+'Ground Transportation'!AK70+Industry!AL70+Residential!AL70+Aviation!AP70</f>
        <v>1.0644151958575891</v>
      </c>
      <c r="AL70" s="76">
        <f>Power!AL70+'Ground Transportation'!AL70+Industry!AM70+Residential!AM70+Aviation!AQ70</f>
        <v>0.82829097485789416</v>
      </c>
      <c r="AM70" s="76">
        <f>Power!AM70+'Ground Transportation'!AM70+Industry!AN70+Residential!AN70+Aviation!AR70</f>
        <v>1.7871104939154847</v>
      </c>
      <c r="AN70" s="76">
        <f>Power!AN70+'Ground Transportation'!AN70+Industry!AO70+Residential!AO70+Aviation!AS70</f>
        <v>1.012688388407357</v>
      </c>
      <c r="AO70" s="106">
        <f>Power!AO70+'Ground Transportation'!AO70+Industry!AP70+Residential!AP70+Aviation!AT70</f>
        <v>0.77784811907401508</v>
      </c>
      <c r="AQ70" s="74">
        <v>43898</v>
      </c>
      <c r="AR70" s="78">
        <f>Power!AR70+'Ground Transportation'!AR70+Industry!AS70+Residential!AS70+Aviation!AW70</f>
        <v>0.70149324127133228</v>
      </c>
      <c r="AS70" s="78">
        <f>Power!AS70+'Ground Transportation'!AS70+Industry!AT70+Residential!AT70+Aviation!AX70</f>
        <v>0.6492997273115747</v>
      </c>
      <c r="AT70" s="78">
        <f>Power!AT70+'Ground Transportation'!AT70+Industry!AU70+Residential!AU70+Aviation!AY70</f>
        <v>1.3498936589943578</v>
      </c>
      <c r="AU70" s="78">
        <f>Power!AU70+'Ground Transportation'!AU70+Industry!AV70+Residential!AV70+Aviation!AZ70</f>
        <v>0.66265557665289276</v>
      </c>
      <c r="AV70" s="79">
        <f>Power!AV70+'Ground Transportation'!AV70+Industry!AW70+Residential!AW70+Aviation!BA70</f>
        <v>0.48315544252814341</v>
      </c>
    </row>
    <row r="71" spans="2:48" x14ac:dyDescent="0.2">
      <c r="B71" s="74">
        <v>43533</v>
      </c>
      <c r="C71" s="76">
        <f>Power!C71+'Ground Transportation'!C71+Industry!C71+Residential!C71+Aviation!C71</f>
        <v>29.701562044304371</v>
      </c>
      <c r="D71" s="76">
        <f>Power!D71+'Ground Transportation'!D71+Industry!D71+Residential!D71+Aviation!D71</f>
        <v>7.4163837382898645</v>
      </c>
      <c r="E71" s="76">
        <f>Power!E71+'Ground Transportation'!E71+Industry!E71+Residential!E71+Aviation!E71</f>
        <v>13.387263114881936</v>
      </c>
      <c r="F71" s="76">
        <f>Power!F71+'Ground Transportation'!F71+Industry!F71+Residential!F71+Aviation!F71</f>
        <v>6.8905772925687128</v>
      </c>
      <c r="G71" s="76">
        <f>Power!G71+'Ground Transportation'!G71+Industry!G71+Residential!G71+Aviation!G71</f>
        <v>4.3539853143960539</v>
      </c>
      <c r="H71" s="76">
        <f>Power!H71+'Ground Transportation'!H71+Industry!H71+Residential!H71+Aviation!H71</f>
        <v>3.1615870868381988</v>
      </c>
      <c r="I71" s="76">
        <f>Power!I71+'Ground Transportation'!I71+Industry!I71+Residential!I71+Aviation!I71</f>
        <v>1.1468794269634517</v>
      </c>
      <c r="J71" s="76">
        <f>Power!J71+'Ground Transportation'!J71+Industry!J71+Residential!J71+Aviation!J71</f>
        <v>27.093264059991785</v>
      </c>
      <c r="K71" s="81">
        <f>SUM(C71:J71)+Aviation!L71+'International Shipping'!C71</f>
        <v>96.251548078136167</v>
      </c>
      <c r="M71" s="74">
        <v>43899</v>
      </c>
      <c r="N71" s="78">
        <f>Power!N71+'Ground Transportation'!N71+Industry!N71+Residential!N71+Aviation!O71</f>
        <v>26.186244939825492</v>
      </c>
      <c r="O71" s="78">
        <f>Power!O71+'Ground Transportation'!O71+Industry!O71+Residential!O71+Aviation!P71</f>
        <v>6.6219395253280409</v>
      </c>
      <c r="P71" s="78">
        <f>Power!P71+'Ground Transportation'!P71+Industry!P71+Residential!P71+Aviation!Q71</f>
        <v>13.39620624583689</v>
      </c>
      <c r="Q71" s="78">
        <f>Power!Q71+'Ground Transportation'!Q71+Industry!Q71+Residential!Q71+Aviation!R71</f>
        <v>9.7514828633505459</v>
      </c>
      <c r="R71" s="78">
        <f>Power!R71+'Ground Transportation'!R71+Industry!R71+Residential!R71+Aviation!S71</f>
        <v>4.1810523146862932</v>
      </c>
      <c r="S71" s="78">
        <f>Power!S71+'Ground Transportation'!S71+Industry!S71+Residential!S71+Aviation!T71</f>
        <v>3.1165404410093798</v>
      </c>
      <c r="T71" s="78">
        <f>Power!T71+'Ground Transportation'!T71+Industry!T71+Residential!T71+Aviation!U71</f>
        <v>1.1533048786253122</v>
      </c>
      <c r="U71" s="78">
        <f>Power!U71+'Ground Transportation'!U71+Industry!U71+Residential!U71+Aviation!V71</f>
        <v>26.247723707798198</v>
      </c>
      <c r="V71" s="83">
        <f>SUM(N71:U71)+Aviation!X71+'International Shipping'!F71</f>
        <v>93.242921958916213</v>
      </c>
      <c r="W71" s="67"/>
      <c r="AJ71" s="74">
        <v>43533</v>
      </c>
      <c r="AK71" s="76">
        <f>Power!AK71+'Ground Transportation'!AK71+Industry!AL71+Residential!AL71+Aviation!AP71</f>
        <v>0.75623474998274609</v>
      </c>
      <c r="AL71" s="76">
        <f>Power!AL71+'Ground Transportation'!AL71+Industry!AM71+Residential!AM71+Aviation!AQ71</f>
        <v>0.69435425334489587</v>
      </c>
      <c r="AM71" s="76">
        <f>Power!AM71+'Ground Transportation'!AM71+Industry!AN71+Residential!AN71+Aviation!AR71</f>
        <v>1.3749466791428713</v>
      </c>
      <c r="AN71" s="76">
        <f>Power!AN71+'Ground Transportation'!AN71+Industry!AO71+Residential!AO71+Aviation!AS71</f>
        <v>0.81409871036110215</v>
      </c>
      <c r="AO71" s="106">
        <f>Power!AO71+'Ground Transportation'!AO71+Industry!AP71+Residential!AP71+Aviation!AT71</f>
        <v>0.57619774731657991</v>
      </c>
      <c r="AQ71" s="74">
        <v>43899</v>
      </c>
      <c r="AR71" s="78">
        <f>Power!AR71+'Ground Transportation'!AR71+Industry!AS71+Residential!AS71+Aviation!AW71</f>
        <v>0.96383786899220669</v>
      </c>
      <c r="AS71" s="78">
        <f>Power!AS71+'Ground Transportation'!AS71+Industry!AT71+Residential!AT71+Aviation!AX71</f>
        <v>0.96479231323179115</v>
      </c>
      <c r="AT71" s="78">
        <f>Power!AT71+'Ground Transportation'!AT71+Industry!AU71+Residential!AU71+Aviation!AY71</f>
        <v>2.1786129192429828</v>
      </c>
      <c r="AU71" s="78">
        <f>Power!AU71+'Ground Transportation'!AU71+Industry!AV71+Residential!AV71+Aviation!AZ71</f>
        <v>0.98221942829010223</v>
      </c>
      <c r="AV71" s="79">
        <f>Power!AV71+'Ground Transportation'!AV71+Industry!AW71+Residential!AW71+Aviation!BA71</f>
        <v>0.65577806067712818</v>
      </c>
    </row>
    <row r="72" spans="2:48" x14ac:dyDescent="0.2">
      <c r="B72" s="74">
        <v>43534</v>
      </c>
      <c r="C72" s="76">
        <f>Power!C72+'Ground Transportation'!C72+Industry!C72+Residential!C72+Aviation!C72</f>
        <v>28.203989401965991</v>
      </c>
      <c r="D72" s="76">
        <f>Power!D72+'Ground Transportation'!D72+Industry!D72+Residential!D72+Aviation!D72</f>
        <v>7.2943282385382417</v>
      </c>
      <c r="E72" s="76">
        <f>Power!E72+'Ground Transportation'!E72+Industry!E72+Residential!E72+Aviation!E72</f>
        <v>12.834333837853706</v>
      </c>
      <c r="F72" s="76">
        <f>Power!F72+'Ground Transportation'!F72+Industry!F72+Residential!F72+Aviation!F72</f>
        <v>6.7668850766141082</v>
      </c>
      <c r="G72" s="76">
        <f>Power!G72+'Ground Transportation'!G72+Industry!G72+Residential!G72+Aviation!G72</f>
        <v>4.2710246752511845</v>
      </c>
      <c r="H72" s="76">
        <f>Power!H72+'Ground Transportation'!H72+Industry!H72+Residential!H72+Aviation!H72</f>
        <v>2.9946960045994588</v>
      </c>
      <c r="I72" s="76">
        <f>Power!I72+'Ground Transportation'!I72+Industry!I72+Residential!I72+Aviation!I72</f>
        <v>1.0398206166885671</v>
      </c>
      <c r="J72" s="76">
        <f>Power!J72+'Ground Transportation'!J72+Industry!J72+Residential!J72+Aviation!J72</f>
        <v>25.996364422291073</v>
      </c>
      <c r="K72" s="81">
        <f>SUM(C72:J72)+Aviation!L72+'International Shipping'!C72</f>
        <v>92.507463864822043</v>
      </c>
      <c r="M72" s="74">
        <v>43900</v>
      </c>
      <c r="N72" s="78">
        <f>Power!N72+'Ground Transportation'!N72+Industry!N72+Residential!N72+Aviation!O72</f>
        <v>25.689496208156104</v>
      </c>
      <c r="O72" s="78">
        <f>Power!O72+'Ground Transportation'!O72+Industry!O72+Residential!O72+Aviation!P72</f>
        <v>5.9936316911999983</v>
      </c>
      <c r="P72" s="78">
        <f>Power!P72+'Ground Transportation'!P72+Industry!P72+Residential!P72+Aviation!Q72</f>
        <v>14.302921821806208</v>
      </c>
      <c r="Q72" s="78">
        <f>Power!Q72+'Ground Transportation'!Q72+Industry!Q72+Residential!Q72+Aviation!R72</f>
        <v>8.4183700379997237</v>
      </c>
      <c r="R72" s="78">
        <f>Power!R72+'Ground Transportation'!R72+Industry!R72+Residential!R72+Aviation!S72</f>
        <v>4.4037016744576603</v>
      </c>
      <c r="S72" s="78">
        <f>Power!S72+'Ground Transportation'!S72+Industry!S72+Residential!S72+Aviation!T72</f>
        <v>3.253180608058472</v>
      </c>
      <c r="T72" s="78">
        <f>Power!T72+'Ground Transportation'!T72+Industry!T72+Residential!T72+Aviation!U72</f>
        <v>1.1525846872461203</v>
      </c>
      <c r="U72" s="78">
        <f>Power!U72+'Ground Transportation'!U72+Industry!U72+Residential!U72+Aviation!V72</f>
        <v>27.259092336337087</v>
      </c>
      <c r="V72" s="83">
        <f>SUM(N72:U72)+Aviation!X72+'International Shipping'!F72</f>
        <v>92.987715886062347</v>
      </c>
      <c r="W72" s="67"/>
      <c r="AJ72" s="74">
        <v>43534</v>
      </c>
      <c r="AK72" s="76">
        <f>Power!AK72+'Ground Transportation'!AK72+Industry!AL72+Residential!AL72+Aviation!AP72</f>
        <v>0.89747145530712069</v>
      </c>
      <c r="AL72" s="76">
        <f>Power!AL72+'Ground Transportation'!AL72+Industry!AM72+Residential!AM72+Aviation!AQ72</f>
        <v>0.61754843576897489</v>
      </c>
      <c r="AM72" s="76">
        <f>Power!AM72+'Ground Transportation'!AM72+Industry!AN72+Residential!AN72+Aviation!AR72</f>
        <v>1.4098258317811485</v>
      </c>
      <c r="AN72" s="76">
        <f>Power!AN72+'Ground Transportation'!AN72+Industry!AO72+Residential!AO72+Aviation!AS72</f>
        <v>0.70502134113179948</v>
      </c>
      <c r="AO72" s="106">
        <f>Power!AO72+'Ground Transportation'!AO72+Industry!AP72+Residential!AP72+Aviation!AT72</f>
        <v>0.45757512374495429</v>
      </c>
      <c r="AQ72" s="74">
        <v>43900</v>
      </c>
      <c r="AR72" s="78">
        <f>Power!AR72+'Ground Transportation'!AR72+Industry!AS72+Residential!AS72+Aviation!AW72</f>
        <v>0.82484784037282632</v>
      </c>
      <c r="AS72" s="78">
        <f>Power!AS72+'Ground Transportation'!AS72+Industry!AT72+Residential!AT72+Aviation!AX72</f>
        <v>0.82865042083968743</v>
      </c>
      <c r="AT72" s="78">
        <f>Power!AT72+'Ground Transportation'!AT72+Industry!AU72+Residential!AU72+Aviation!AY72</f>
        <v>1.7360177549837366</v>
      </c>
      <c r="AU72" s="78">
        <f>Power!AU72+'Ground Transportation'!AU72+Industry!AV72+Residential!AV72+Aviation!AZ72</f>
        <v>0.93412729672122907</v>
      </c>
      <c r="AV72" s="79">
        <f>Power!AV72+'Ground Transportation'!AV72+Industry!AW72+Residential!AW72+Aviation!BA72</f>
        <v>0.63536939402434556</v>
      </c>
    </row>
    <row r="73" spans="2:48" x14ac:dyDescent="0.2">
      <c r="B73" s="74">
        <v>43535</v>
      </c>
      <c r="C73" s="76">
        <f>Power!C73+'Ground Transportation'!C73+Industry!C73+Residential!C73+Aviation!C73</f>
        <v>27.72388728655898</v>
      </c>
      <c r="D73" s="76">
        <f>Power!D73+'Ground Transportation'!D73+Industry!D73+Residential!D73+Aviation!D73</f>
        <v>7.3119750220868278</v>
      </c>
      <c r="E73" s="76">
        <f>Power!E73+'Ground Transportation'!E73+Industry!E73+Residential!E73+Aviation!E73</f>
        <v>14.174510862519304</v>
      </c>
      <c r="F73" s="76">
        <f>Power!F73+'Ground Transportation'!F73+Industry!F73+Residential!F73+Aviation!F73</f>
        <v>9.0928413151993155</v>
      </c>
      <c r="G73" s="76">
        <f>Power!G73+'Ground Transportation'!G73+Industry!G73+Residential!G73+Aviation!G73</f>
        <v>4.3878883500726369</v>
      </c>
      <c r="H73" s="76">
        <f>Power!H73+'Ground Transportation'!H73+Industry!H73+Residential!H73+Aviation!H73</f>
        <v>3.3221787092110331</v>
      </c>
      <c r="I73" s="76">
        <f>Power!I73+'Ground Transportation'!I73+Industry!I73+Residential!I73+Aviation!I73</f>
        <v>1.1923325607639479</v>
      </c>
      <c r="J73" s="76">
        <f>Power!J73+'Ground Transportation'!J73+Industry!J73+Residential!J73+Aviation!J73</f>
        <v>27.640749695011316</v>
      </c>
      <c r="K73" s="81">
        <f>SUM(C73:J73)+Aviation!L73+'International Shipping'!C73</f>
        <v>97.887966628187058</v>
      </c>
      <c r="M73" s="74">
        <v>43901</v>
      </c>
      <c r="N73" s="78">
        <f>Power!N73+'Ground Transportation'!N73+Industry!N73+Residential!N73+Aviation!O73</f>
        <v>25.174480062916651</v>
      </c>
      <c r="O73" s="78">
        <f>Power!O73+'Ground Transportation'!O73+Industry!O73+Residential!O73+Aviation!P73</f>
        <v>5.9380701768027704</v>
      </c>
      <c r="P73" s="78">
        <f>Power!P73+'Ground Transportation'!P73+Industry!P73+Residential!P73+Aviation!Q73</f>
        <v>14.194117672679594</v>
      </c>
      <c r="Q73" s="78">
        <f>Power!Q73+'Ground Transportation'!Q73+Industry!Q73+Residential!Q73+Aviation!R73</f>
        <v>7.9478501146475571</v>
      </c>
      <c r="R73" s="78">
        <f>Power!R73+'Ground Transportation'!R73+Industry!R73+Residential!R73+Aviation!S73</f>
        <v>4.3889255081076257</v>
      </c>
      <c r="S73" s="78">
        <f>Power!S73+'Ground Transportation'!S73+Industry!S73+Residential!S73+Aviation!T73</f>
        <v>3.0872018029680812</v>
      </c>
      <c r="T73" s="78">
        <f>Power!T73+'Ground Transportation'!T73+Industry!T73+Residential!T73+Aviation!U73</f>
        <v>1.2124102935794172</v>
      </c>
      <c r="U73" s="78">
        <f>Power!U73+'Ground Transportation'!U73+Industry!U73+Residential!U73+Aviation!V73</f>
        <v>26.943097490320664</v>
      </c>
      <c r="V73" s="83">
        <f>SUM(N73:U73)+Aviation!X73+'International Shipping'!F73</f>
        <v>91.389136382419238</v>
      </c>
      <c r="W73" s="67"/>
      <c r="AJ73" s="74">
        <v>43535</v>
      </c>
      <c r="AK73" s="76">
        <f>Power!AK73+'Ground Transportation'!AK73+Industry!AL73+Residential!AL73+Aviation!AP73</f>
        <v>0.97831597493575018</v>
      </c>
      <c r="AL73" s="76">
        <f>Power!AL73+'Ground Transportation'!AL73+Industry!AM73+Residential!AM73+Aviation!AQ73</f>
        <v>0.87455610072069445</v>
      </c>
      <c r="AM73" s="76">
        <f>Power!AM73+'Ground Transportation'!AM73+Industry!AN73+Residential!AN73+Aviation!AR73</f>
        <v>2.0296536075441787</v>
      </c>
      <c r="AN73" s="76">
        <f>Power!AN73+'Ground Transportation'!AN73+Industry!AO73+Residential!AO73+Aviation!AS73</f>
        <v>0.92419180390518008</v>
      </c>
      <c r="AO73" s="106">
        <f>Power!AO73+'Ground Transportation'!AO73+Industry!AP73+Residential!AP73+Aviation!AT73</f>
        <v>0.7009209446476129</v>
      </c>
      <c r="AQ73" s="74">
        <v>43901</v>
      </c>
      <c r="AR73" s="78">
        <f>Power!AR73+'Ground Transportation'!AR73+Industry!AS73+Residential!AS73+Aviation!AW73</f>
        <v>0.8727414366058418</v>
      </c>
      <c r="AS73" s="78">
        <f>Power!AS73+'Ground Transportation'!AS73+Industry!AT73+Residential!AT73+Aviation!AX73</f>
        <v>0.7931379049079621</v>
      </c>
      <c r="AT73" s="78">
        <f>Power!AT73+'Ground Transportation'!AT73+Industry!AU73+Residential!AU73+Aviation!AY73</f>
        <v>1.5213128023589044</v>
      </c>
      <c r="AU73" s="78">
        <f>Power!AU73+'Ground Transportation'!AU73+Industry!AV73+Residential!AV73+Aviation!AZ73</f>
        <v>0.88311383880123406</v>
      </c>
      <c r="AV73" s="79">
        <f>Power!AV73+'Ground Transportation'!AV73+Industry!AW73+Residential!AW73+Aviation!BA73</f>
        <v>0.66050910623531889</v>
      </c>
    </row>
    <row r="74" spans="2:48" x14ac:dyDescent="0.2">
      <c r="B74" s="74">
        <v>43536</v>
      </c>
      <c r="C74" s="76">
        <f>Power!C74+'Ground Transportation'!C74+Industry!C74+Residential!C74+Aviation!C74</f>
        <v>27.65591182693791</v>
      </c>
      <c r="D74" s="76">
        <f>Power!D74+'Ground Transportation'!D74+Industry!D74+Residential!D74+Aviation!D74</f>
        <v>7.4550168231170391</v>
      </c>
      <c r="E74" s="76">
        <f>Power!E74+'Ground Transportation'!E74+Industry!E74+Residential!E74+Aviation!E74</f>
        <v>14.294606370319764</v>
      </c>
      <c r="F74" s="76">
        <f>Power!F74+'Ground Transportation'!F74+Industry!F74+Residential!F74+Aviation!F74</f>
        <v>9.2987669718809673</v>
      </c>
      <c r="G74" s="76">
        <f>Power!G74+'Ground Transportation'!G74+Industry!G74+Residential!G74+Aviation!G74</f>
        <v>4.5405855769957988</v>
      </c>
      <c r="H74" s="76">
        <f>Power!H74+'Ground Transportation'!H74+Industry!H74+Residential!H74+Aviation!H74</f>
        <v>3.3310414773887396</v>
      </c>
      <c r="I74" s="76">
        <f>Power!I74+'Ground Transportation'!I74+Industry!I74+Residential!I74+Aviation!I74</f>
        <v>1.222588685044671</v>
      </c>
      <c r="J74" s="76">
        <f>Power!J74+'Ground Transportation'!J74+Industry!J74+Residential!J74+Aviation!J74</f>
        <v>27.777316938076371</v>
      </c>
      <c r="K74" s="81">
        <f>SUM(C74:J74)+Aviation!L74+'International Shipping'!C74</f>
        <v>98.562316433684231</v>
      </c>
      <c r="M74" s="74">
        <v>43902</v>
      </c>
      <c r="N74" s="78">
        <f>Power!N74+'Ground Transportation'!N74+Industry!N74+Residential!N74+Aviation!O74</f>
        <v>25.067019844839564</v>
      </c>
      <c r="O74" s="78">
        <f>Power!O74+'Ground Transportation'!O74+Industry!O74+Residential!O74+Aviation!P74</f>
        <v>6.1900527388927324</v>
      </c>
      <c r="P74" s="78">
        <f>Power!P74+'Ground Transportation'!P74+Industry!P74+Residential!P74+Aviation!Q74</f>
        <v>13.766683327853388</v>
      </c>
      <c r="Q74" s="78">
        <f>Power!Q74+'Ground Transportation'!Q74+Industry!Q74+Residential!Q74+Aviation!R74</f>
        <v>7.4127242792963264</v>
      </c>
      <c r="R74" s="78">
        <f>Power!R74+'Ground Transportation'!R74+Industry!R74+Residential!R74+Aviation!S74</f>
        <v>4.3820854294049294</v>
      </c>
      <c r="S74" s="78">
        <f>Power!S74+'Ground Transportation'!S74+Industry!S74+Residential!S74+Aviation!T74</f>
        <v>3.166105745607922</v>
      </c>
      <c r="T74" s="78">
        <f>Power!T74+'Ground Transportation'!T74+Industry!T74+Residential!T74+Aviation!U74</f>
        <v>1.2393475653271211</v>
      </c>
      <c r="U74" s="78">
        <f>Power!U74+'Ground Transportation'!U74+Industry!U74+Residential!U74+Aviation!V74</f>
        <v>26.657870622557724</v>
      </c>
      <c r="V74" s="83">
        <f>SUM(N74:U74)+Aviation!X74+'International Shipping'!F74</f>
        <v>90.407876226721399</v>
      </c>
      <c r="W74" s="67"/>
      <c r="AJ74" s="74">
        <v>43536</v>
      </c>
      <c r="AK74" s="76">
        <f>Power!AK74+'Ground Transportation'!AK74+Industry!AL74+Residential!AL74+Aviation!AP74</f>
        <v>1.004528414941436</v>
      </c>
      <c r="AL74" s="76">
        <f>Power!AL74+'Ground Transportation'!AL74+Industry!AM74+Residential!AM74+Aviation!AQ74</f>
        <v>0.86285077998169923</v>
      </c>
      <c r="AM74" s="76">
        <f>Power!AM74+'Ground Transportation'!AM74+Industry!AN74+Residential!AN74+Aviation!AR74</f>
        <v>1.9306603024410496</v>
      </c>
      <c r="AN74" s="76">
        <f>Power!AN74+'Ground Transportation'!AN74+Industry!AO74+Residential!AO74+Aviation!AS74</f>
        <v>1.0143706837229194</v>
      </c>
      <c r="AO74" s="106">
        <f>Power!AO74+'Ground Transportation'!AO74+Industry!AP74+Residential!AP74+Aviation!AT74</f>
        <v>0.67712823034507463</v>
      </c>
      <c r="AQ74" s="74">
        <v>43902</v>
      </c>
      <c r="AR74" s="78">
        <f>Power!AR74+'Ground Transportation'!AR74+Industry!AS74+Residential!AS74+Aviation!AW74</f>
        <v>0.88048968432727481</v>
      </c>
      <c r="AS74" s="78">
        <f>Power!AS74+'Ground Transportation'!AS74+Industry!AT74+Residential!AT74+Aviation!AX74</f>
        <v>0.81987351829089605</v>
      </c>
      <c r="AT74" s="78">
        <f>Power!AT74+'Ground Transportation'!AT74+Industry!AU74+Residential!AU74+Aviation!AY74</f>
        <v>1.4185391415833881</v>
      </c>
      <c r="AU74" s="78">
        <f>Power!AU74+'Ground Transportation'!AU74+Industry!AV74+Residential!AV74+Aviation!AZ74</f>
        <v>0.78562659149630587</v>
      </c>
      <c r="AV74" s="79">
        <f>Power!AV74+'Ground Transportation'!AV74+Industry!AW74+Residential!AW74+Aviation!BA74</f>
        <v>0.64796393883411341</v>
      </c>
    </row>
    <row r="75" spans="2:48" x14ac:dyDescent="0.2">
      <c r="B75" s="74">
        <v>43537</v>
      </c>
      <c r="C75" s="76">
        <f>Power!C75+'Ground Transportation'!C75+Industry!C75+Residential!C75+Aviation!C75</f>
        <v>28.569564083960437</v>
      </c>
      <c r="D75" s="76">
        <f>Power!D75+'Ground Transportation'!D75+Industry!D75+Residential!D75+Aviation!D75</f>
        <v>7.5430868800840711</v>
      </c>
      <c r="E75" s="76">
        <f>Power!E75+'Ground Transportation'!E75+Industry!E75+Residential!E75+Aviation!E75</f>
        <v>13.942528553051313</v>
      </c>
      <c r="F75" s="76">
        <f>Power!F75+'Ground Transportation'!F75+Industry!F75+Residential!F75+Aviation!F75</f>
        <v>8.7147137759323776</v>
      </c>
      <c r="G75" s="76">
        <f>Power!G75+'Ground Transportation'!G75+Industry!G75+Residential!G75+Aviation!G75</f>
        <v>4.5893581218862183</v>
      </c>
      <c r="H75" s="76">
        <f>Power!H75+'Ground Transportation'!H75+Industry!H75+Residential!H75+Aviation!H75</f>
        <v>3.4696935100709214</v>
      </c>
      <c r="I75" s="76">
        <f>Power!I75+'Ground Transportation'!I75+Industry!I75+Residential!I75+Aviation!I75</f>
        <v>1.2206584264028475</v>
      </c>
      <c r="J75" s="76">
        <f>Power!J75+'Ground Transportation'!J75+Industry!J75+Residential!J75+Aviation!J75</f>
        <v>27.662831629078141</v>
      </c>
      <c r="K75" s="81">
        <f>SUM(C75:J75)+Aviation!L75+'International Shipping'!C75</f>
        <v>98.698115628330854</v>
      </c>
      <c r="M75" s="74">
        <v>43903</v>
      </c>
      <c r="N75" s="78">
        <f>Power!N75+'Ground Transportation'!N75+Industry!N75+Residential!N75+Aviation!O75</f>
        <v>25.888295833455938</v>
      </c>
      <c r="O75" s="78">
        <f>Power!O75+'Ground Transportation'!O75+Industry!O75+Residential!O75+Aviation!P75</f>
        <v>6.5638661458191514</v>
      </c>
      <c r="P75" s="78">
        <f>Power!P75+'Ground Transportation'!P75+Industry!P75+Residential!P75+Aviation!Q75</f>
        <v>13.478010241203499</v>
      </c>
      <c r="Q75" s="78">
        <f>Power!Q75+'Ground Transportation'!Q75+Industry!Q75+Residential!Q75+Aviation!R75</f>
        <v>8.3486961194286042</v>
      </c>
      <c r="R75" s="78">
        <f>Power!R75+'Ground Transportation'!R75+Industry!R75+Residential!R75+Aviation!S75</f>
        <v>4.3889406815408547</v>
      </c>
      <c r="S75" s="78">
        <f>Power!S75+'Ground Transportation'!S75+Industry!S75+Residential!S75+Aviation!T75</f>
        <v>3.1604354622767139</v>
      </c>
      <c r="T75" s="78">
        <f>Power!T75+'Ground Transportation'!T75+Industry!T75+Residential!T75+Aviation!U75</f>
        <v>1.3186056486979787</v>
      </c>
      <c r="U75" s="78">
        <f>Power!U75+'Ground Transportation'!U75+Industry!U75+Residential!U75+Aviation!V75</f>
        <v>26.331283091419401</v>
      </c>
      <c r="V75" s="83">
        <f>SUM(N75:U75)+Aviation!X75+'International Shipping'!F75</f>
        <v>92.051920951750418</v>
      </c>
      <c r="W75" s="67"/>
      <c r="AJ75" s="74">
        <v>43537</v>
      </c>
      <c r="AK75" s="76">
        <f>Power!AK75+'Ground Transportation'!AK75+Industry!AL75+Residential!AL75+Aviation!AP75</f>
        <v>0.92757147490920944</v>
      </c>
      <c r="AL75" s="76">
        <f>Power!AL75+'Ground Transportation'!AL75+Industry!AM75+Residential!AM75+Aviation!AQ75</f>
        <v>0.81698187833695779</v>
      </c>
      <c r="AM75" s="76">
        <f>Power!AM75+'Ground Transportation'!AM75+Industry!AN75+Residential!AN75+Aviation!AR75</f>
        <v>1.7252424331125216</v>
      </c>
      <c r="AN75" s="76">
        <f>Power!AN75+'Ground Transportation'!AN75+Industry!AO75+Residential!AO75+Aviation!AS75</f>
        <v>1.1069080221035423</v>
      </c>
      <c r="AO75" s="106">
        <f>Power!AO75+'Ground Transportation'!AO75+Industry!AP75+Residential!AP75+Aviation!AT75</f>
        <v>0.60536916823599618</v>
      </c>
      <c r="AQ75" s="74">
        <v>43903</v>
      </c>
      <c r="AR75" s="78">
        <f>Power!AR75+'Ground Transportation'!AR75+Industry!AS75+Residential!AS75+Aviation!AW75</f>
        <v>1.1846554960383022</v>
      </c>
      <c r="AS75" s="78">
        <f>Power!AS75+'Ground Transportation'!AS75+Industry!AT75+Residential!AT75+Aviation!AX75</f>
        <v>0.90415349539209289</v>
      </c>
      <c r="AT75" s="78">
        <f>Power!AT75+'Ground Transportation'!AT75+Industry!AU75+Residential!AU75+Aviation!AY75</f>
        <v>1.5961887241113963</v>
      </c>
      <c r="AU75" s="78">
        <f>Power!AU75+'Ground Transportation'!AU75+Industry!AV75+Residential!AV75+Aviation!AZ75</f>
        <v>0.73421684218298178</v>
      </c>
      <c r="AV75" s="79">
        <f>Power!AV75+'Ground Transportation'!AV75+Industry!AW75+Residential!AW75+Aviation!BA75</f>
        <v>0.61430361416265444</v>
      </c>
    </row>
    <row r="76" spans="2:48" x14ac:dyDescent="0.2">
      <c r="B76" s="74">
        <v>43538</v>
      </c>
      <c r="C76" s="76">
        <f>Power!C76+'Ground Transportation'!C76+Industry!C76+Residential!C76+Aviation!C76</f>
        <v>28.578493327353399</v>
      </c>
      <c r="D76" s="76">
        <f>Power!D76+'Ground Transportation'!D76+Industry!D76+Residential!D76+Aviation!D76</f>
        <v>7.5697090061255334</v>
      </c>
      <c r="E76" s="76">
        <f>Power!E76+'Ground Transportation'!E76+Industry!E76+Residential!E76+Aviation!E76</f>
        <v>13.75150999914227</v>
      </c>
      <c r="F76" s="76">
        <f>Power!F76+'Ground Transportation'!F76+Industry!F76+Residential!F76+Aviation!F76</f>
        <v>8.9567671229542043</v>
      </c>
      <c r="G76" s="76">
        <f>Power!G76+'Ground Transportation'!G76+Industry!G76+Residential!G76+Aviation!G76</f>
        <v>4.5994927001006696</v>
      </c>
      <c r="H76" s="76">
        <f>Power!H76+'Ground Transportation'!H76+Industry!H76+Residential!H76+Aviation!H76</f>
        <v>3.6452989894350236</v>
      </c>
      <c r="I76" s="76">
        <f>Power!I76+'Ground Transportation'!I76+Industry!I76+Residential!I76+Aviation!I76</f>
        <v>1.2312030777732488</v>
      </c>
      <c r="J76" s="76">
        <f>Power!J76+'Ground Transportation'!J76+Industry!J76+Residential!J76+Aviation!J76</f>
        <v>27.886936309089609</v>
      </c>
      <c r="K76" s="81">
        <f>SUM(C76:J76)+Aviation!L76+'International Shipping'!C76</f>
        <v>99.241773647122017</v>
      </c>
      <c r="M76" s="74">
        <v>43904</v>
      </c>
      <c r="N76" s="78">
        <f>Power!N76+'Ground Transportation'!N76+Industry!N76+Residential!N76+Aviation!O76</f>
        <v>24.886424569001342</v>
      </c>
      <c r="O76" s="78">
        <f>Power!O76+'Ground Transportation'!O76+Industry!O76+Residential!O76+Aviation!P76</f>
        <v>6.7842985683164407</v>
      </c>
      <c r="P76" s="78">
        <f>Power!P76+'Ground Transportation'!P76+Industry!P76+Residential!P76+Aviation!Q76</f>
        <v>12.455141866994305</v>
      </c>
      <c r="Q76" s="78">
        <f>Power!Q76+'Ground Transportation'!Q76+Industry!Q76+Residential!Q76+Aviation!R76</f>
        <v>7.517240102017622</v>
      </c>
      <c r="R76" s="78">
        <f>Power!R76+'Ground Transportation'!R76+Industry!R76+Residential!R76+Aviation!S76</f>
        <v>4.2992041463586261</v>
      </c>
      <c r="S76" s="78">
        <f>Power!S76+'Ground Transportation'!S76+Industry!S76+Residential!S76+Aviation!T76</f>
        <v>3.3696060191780335</v>
      </c>
      <c r="T76" s="78">
        <f>Power!T76+'Ground Transportation'!T76+Industry!T76+Residential!T76+Aviation!U76</f>
        <v>1.2083696793037546</v>
      </c>
      <c r="U76" s="78">
        <f>Power!U76+'Ground Transportation'!U76+Industry!U76+Residential!U76+Aviation!V76</f>
        <v>24.961381943004245</v>
      </c>
      <c r="V76" s="83">
        <f>SUM(N76:U76)+Aviation!X76+'International Shipping'!F76</f>
        <v>88.050481328432156</v>
      </c>
      <c r="W76" s="67"/>
      <c r="AJ76" s="74">
        <v>43538</v>
      </c>
      <c r="AK76" s="76">
        <f>Power!AK76+'Ground Transportation'!AK76+Industry!AL76+Residential!AL76+Aviation!AP76</f>
        <v>0.89900313488763028</v>
      </c>
      <c r="AL76" s="76">
        <f>Power!AL76+'Ground Transportation'!AL76+Industry!AM76+Residential!AM76+Aviation!AQ76</f>
        <v>0.82177210494455655</v>
      </c>
      <c r="AM76" s="76">
        <f>Power!AM76+'Ground Transportation'!AM76+Industry!AN76+Residential!AN76+Aviation!AR76</f>
        <v>1.8537803540287348</v>
      </c>
      <c r="AN76" s="76">
        <f>Power!AN76+'Ground Transportation'!AN76+Industry!AO76+Residential!AO76+Aviation!AS76</f>
        <v>1.0606370305569339</v>
      </c>
      <c r="AO76" s="106">
        <f>Power!AO76+'Ground Transportation'!AO76+Industry!AP76+Residential!AP76+Aviation!AT76</f>
        <v>0.72917419231761071</v>
      </c>
      <c r="AQ76" s="74">
        <v>43904</v>
      </c>
      <c r="AR76" s="78">
        <f>Power!AR76+'Ground Transportation'!AR76+Industry!AS76+Residential!AS76+Aviation!AW76</f>
        <v>0.80063872633360156</v>
      </c>
      <c r="AS76" s="78">
        <f>Power!AS76+'Ground Transportation'!AS76+Industry!AT76+Residential!AT76+Aviation!AX76</f>
        <v>0.84909323713157814</v>
      </c>
      <c r="AT76" s="78">
        <f>Power!AT76+'Ground Transportation'!AT76+Industry!AU76+Residential!AU76+Aviation!AY76</f>
        <v>1.6838756455902106</v>
      </c>
      <c r="AU76" s="78">
        <f>Power!AU76+'Ground Transportation'!AU76+Industry!AV76+Residential!AV76+Aviation!AZ76</f>
        <v>0.68168993673202238</v>
      </c>
      <c r="AV76" s="79">
        <f>Power!AV76+'Ground Transportation'!AV76+Industry!AW76+Residential!AW76+Aviation!BA76</f>
        <v>0.47971202653809802</v>
      </c>
    </row>
    <row r="77" spans="2:48" x14ac:dyDescent="0.2">
      <c r="B77" s="74">
        <v>43539</v>
      </c>
      <c r="C77" s="76">
        <f>Power!C77+'Ground Transportation'!C77+Industry!C77+Residential!C77+Aviation!C77</f>
        <v>28.321501830338683</v>
      </c>
      <c r="D77" s="76">
        <f>Power!D77+'Ground Transportation'!D77+Industry!D77+Residential!D77+Aviation!D77</f>
        <v>7.4464069521402916</v>
      </c>
      <c r="E77" s="76">
        <f>Power!E77+'Ground Transportation'!E77+Industry!E77+Residential!E77+Aviation!E77</f>
        <v>14.107097488052668</v>
      </c>
      <c r="F77" s="76">
        <f>Power!F77+'Ground Transportation'!F77+Industry!F77+Residential!F77+Aviation!F77</f>
        <v>8.3425513460882357</v>
      </c>
      <c r="G77" s="76">
        <f>Power!G77+'Ground Transportation'!G77+Industry!G77+Residential!G77+Aviation!G77</f>
        <v>4.5739257696737212</v>
      </c>
      <c r="H77" s="76">
        <f>Power!H77+'Ground Transportation'!H77+Industry!H77+Residential!H77+Aviation!H77</f>
        <v>3.5354928695071579</v>
      </c>
      <c r="I77" s="76">
        <f>Power!I77+'Ground Transportation'!I77+Industry!I77+Residential!I77+Aviation!I77</f>
        <v>1.2124233063399881</v>
      </c>
      <c r="J77" s="76">
        <f>Power!J77+'Ground Transportation'!J77+Industry!J77+Residential!J77+Aviation!J77</f>
        <v>27.383738521065048</v>
      </c>
      <c r="K77" s="81">
        <f>SUM(C77:J77)+Aviation!L77+'International Shipping'!C77</f>
        <v>97.989393616394779</v>
      </c>
      <c r="M77" s="74">
        <v>43905</v>
      </c>
      <c r="N77" s="78">
        <f>Power!N77+'Ground Transportation'!N77+Industry!N77+Residential!N77+Aviation!O77</f>
        <v>24.433366020855011</v>
      </c>
      <c r="O77" s="78">
        <f>Power!O77+'Ground Transportation'!O77+Industry!O77+Residential!O77+Aviation!P77</f>
        <v>6.5612958700210227</v>
      </c>
      <c r="P77" s="78">
        <f>Power!P77+'Ground Transportation'!P77+Industry!P77+Residential!P77+Aviation!Q77</f>
        <v>11.93295669545126</v>
      </c>
      <c r="Q77" s="78">
        <f>Power!Q77+'Ground Transportation'!Q77+Industry!Q77+Residential!Q77+Aviation!R77</f>
        <v>5.9652438812137811</v>
      </c>
      <c r="R77" s="78">
        <f>Power!R77+'Ground Transportation'!R77+Industry!R77+Residential!R77+Aviation!S77</f>
        <v>4.2907397199695891</v>
      </c>
      <c r="S77" s="78">
        <f>Power!S77+'Ground Transportation'!S77+Industry!S77+Residential!S77+Aviation!T77</f>
        <v>3.0239618906658179</v>
      </c>
      <c r="T77" s="78">
        <f>Power!T77+'Ground Transportation'!T77+Industry!T77+Residential!T77+Aviation!U77</f>
        <v>1.0955319591950199</v>
      </c>
      <c r="U77" s="78">
        <f>Power!U77+'Ground Transportation'!U77+Industry!U77+Residential!U77+Aviation!V77</f>
        <v>23.599673618993485</v>
      </c>
      <c r="V77" s="83">
        <f>SUM(N77:U77)+Aviation!X77+'International Shipping'!F77</f>
        <v>83.446768558780576</v>
      </c>
      <c r="W77" s="67"/>
      <c r="AJ77" s="74">
        <v>43539</v>
      </c>
      <c r="AK77" s="76">
        <f>Power!AK77+'Ground Transportation'!AK77+Industry!AL77+Residential!AL77+Aviation!AP77</f>
        <v>0.85301492001797197</v>
      </c>
      <c r="AL77" s="76">
        <f>Power!AL77+'Ground Transportation'!AL77+Industry!AM77+Residential!AM77+Aviation!AQ77</f>
        <v>0.74241597492371203</v>
      </c>
      <c r="AM77" s="76">
        <f>Power!AM77+'Ground Transportation'!AM77+Industry!AN77+Residential!AN77+Aviation!AR77</f>
        <v>1.6360404838203144</v>
      </c>
      <c r="AN77" s="76">
        <f>Power!AN77+'Ground Transportation'!AN77+Industry!AO77+Residential!AO77+Aviation!AS77</f>
        <v>1.0008577074146578</v>
      </c>
      <c r="AO77" s="106">
        <f>Power!AO77+'Ground Transportation'!AO77+Industry!AP77+Residential!AP77+Aviation!AT77</f>
        <v>0.76089026094453782</v>
      </c>
      <c r="AQ77" s="74">
        <v>43905</v>
      </c>
      <c r="AR77" s="78">
        <f>Power!AR77+'Ground Transportation'!AR77+Industry!AS77+Residential!AS77+Aviation!AW77</f>
        <v>0.7806818709055976</v>
      </c>
      <c r="AS77" s="78">
        <f>Power!AS77+'Ground Transportation'!AS77+Industry!AT77+Residential!AT77+Aviation!AX77</f>
        <v>0.58965382052402437</v>
      </c>
      <c r="AT77" s="78">
        <f>Power!AT77+'Ground Transportation'!AT77+Industry!AU77+Residential!AU77+Aviation!AY77</f>
        <v>1.2225660404746608</v>
      </c>
      <c r="AU77" s="78">
        <f>Power!AU77+'Ground Transportation'!AU77+Industry!AV77+Residential!AV77+Aviation!AZ77</f>
        <v>0.5820604421449973</v>
      </c>
      <c r="AV77" s="79">
        <f>Power!AV77+'Ground Transportation'!AV77+Industry!AW77+Residential!AW77+Aviation!BA77</f>
        <v>0.42677857779186146</v>
      </c>
    </row>
    <row r="78" spans="2:48" x14ac:dyDescent="0.2">
      <c r="B78" s="74">
        <v>43540</v>
      </c>
      <c r="C78" s="76">
        <f>Power!C78+'Ground Transportation'!C78+Industry!C78+Residential!C78+Aviation!C78</f>
        <v>27.602071175475203</v>
      </c>
      <c r="D78" s="76">
        <f>Power!D78+'Ground Transportation'!D78+Industry!D78+Residential!D78+Aviation!D78</f>
        <v>7.3079034251141772</v>
      </c>
      <c r="E78" s="76">
        <f>Power!E78+'Ground Transportation'!E78+Industry!E78+Residential!E78+Aviation!E78</f>
        <v>13.305037236308809</v>
      </c>
      <c r="F78" s="76">
        <f>Power!F78+'Ground Transportation'!F78+Industry!F78+Residential!F78+Aviation!F78</f>
        <v>6.9914201666581794</v>
      </c>
      <c r="G78" s="76">
        <f>Power!G78+'Ground Transportation'!G78+Industry!G78+Residential!G78+Aviation!G78</f>
        <v>4.4514437957203006</v>
      </c>
      <c r="H78" s="76">
        <f>Power!H78+'Ground Transportation'!H78+Industry!H78+Residential!H78+Aviation!H78</f>
        <v>3.3491642231524135</v>
      </c>
      <c r="I78" s="76">
        <f>Power!I78+'Ground Transportation'!I78+Industry!I78+Residential!I78+Aviation!I78</f>
        <v>1.1142009305155807</v>
      </c>
      <c r="J78" s="76">
        <f>Power!J78+'Ground Transportation'!J78+Industry!J78+Residential!J78+Aviation!J78</f>
        <v>26.054655647372222</v>
      </c>
      <c r="K78" s="81">
        <f>SUM(C78:J78)+Aviation!L78+'International Shipping'!C78</f>
        <v>93.278925557959596</v>
      </c>
      <c r="M78" s="74">
        <v>43906</v>
      </c>
      <c r="N78" s="78">
        <f>Power!N78+'Ground Transportation'!N78+Industry!N78+Residential!N78+Aviation!O78</f>
        <v>26.058203767615982</v>
      </c>
      <c r="O78" s="78">
        <f>Power!O78+'Ground Transportation'!O78+Industry!O78+Residential!O78+Aviation!P78</f>
        <v>6.3735905174338772</v>
      </c>
      <c r="P78" s="78">
        <f>Power!P78+'Ground Transportation'!P78+Industry!P78+Residential!P78+Aviation!Q78</f>
        <v>13.505554547881692</v>
      </c>
      <c r="Q78" s="78">
        <f>Power!Q78+'Ground Transportation'!Q78+Industry!Q78+Residential!Q78+Aviation!R78</f>
        <v>8.8759200895393153</v>
      </c>
      <c r="R78" s="78">
        <f>Power!R78+'Ground Transportation'!R78+Industry!R78+Residential!R78+Aviation!S78</f>
        <v>4.5554825415559392</v>
      </c>
      <c r="S78" s="78">
        <f>Power!S78+'Ground Transportation'!S78+Industry!S78+Residential!S78+Aviation!T78</f>
        <v>3.6206196138251929</v>
      </c>
      <c r="T78" s="78">
        <f>Power!T78+'Ground Transportation'!T78+Industry!T78+Residential!T78+Aviation!U78</f>
        <v>1.268652771901966</v>
      </c>
      <c r="U78" s="78">
        <f>Power!U78+'Ground Transportation'!U78+Industry!U78+Residential!U78+Aviation!V78</f>
        <v>24.547913532882767</v>
      </c>
      <c r="V78" s="83">
        <f>SUM(N78:U78)+Aviation!X78+'International Shipping'!F78</f>
        <v>91.249443314584454</v>
      </c>
      <c r="W78" s="67"/>
      <c r="AJ78" s="74">
        <v>43540</v>
      </c>
      <c r="AK78" s="76">
        <f>Power!AK78+'Ground Transportation'!AK78+Industry!AL78+Residential!AL78+Aviation!AP78</f>
        <v>0.85002204826673522</v>
      </c>
      <c r="AL78" s="76">
        <f>Power!AL78+'Ground Transportation'!AL78+Industry!AM78+Residential!AM78+Aviation!AQ78</f>
        <v>0.68638039166496578</v>
      </c>
      <c r="AM78" s="76">
        <f>Power!AM78+'Ground Transportation'!AM78+Industry!AN78+Residential!AN78+Aviation!AR78</f>
        <v>1.3423434020651173</v>
      </c>
      <c r="AN78" s="76">
        <f>Power!AN78+'Ground Transportation'!AN78+Industry!AO78+Residential!AO78+Aviation!AS78</f>
        <v>0.79194320164609722</v>
      </c>
      <c r="AO78" s="106">
        <f>Power!AO78+'Ground Transportation'!AO78+Industry!AP78+Residential!AP78+Aviation!AT78</f>
        <v>0.54619286191480398</v>
      </c>
      <c r="AQ78" s="74">
        <v>43906</v>
      </c>
      <c r="AR78" s="78">
        <f>Power!AR78+'Ground Transportation'!AR78+Industry!AS78+Residential!AS78+Aviation!AW78</f>
        <v>1.0214681440412958</v>
      </c>
      <c r="AS78" s="78">
        <f>Power!AS78+'Ground Transportation'!AS78+Industry!AT78+Residential!AT78+Aviation!AX78</f>
        <v>0.92037816192581479</v>
      </c>
      <c r="AT78" s="78">
        <f>Power!AT78+'Ground Transportation'!AT78+Industry!AU78+Residential!AU78+Aviation!AY78</f>
        <v>1.9980313107971095</v>
      </c>
      <c r="AU78" s="78">
        <f>Power!AU78+'Ground Transportation'!AU78+Industry!AV78+Residential!AV78+Aviation!AZ78</f>
        <v>0.74655245510336743</v>
      </c>
      <c r="AV78" s="79">
        <f>Power!AV78+'Ground Transportation'!AV78+Industry!AW78+Residential!AW78+Aviation!BA78</f>
        <v>0.4975283297730777</v>
      </c>
    </row>
    <row r="79" spans="2:48" x14ac:dyDescent="0.2">
      <c r="B79" s="74">
        <v>43541</v>
      </c>
      <c r="C79" s="76">
        <f>Power!C79+'Ground Transportation'!C79+Industry!C79+Residential!C79+Aviation!C79</f>
        <v>26.750833557523332</v>
      </c>
      <c r="D79" s="76">
        <f>Power!D79+'Ground Transportation'!D79+Industry!D79+Residential!D79+Aviation!D79</f>
        <v>7.252467691381284</v>
      </c>
      <c r="E79" s="76">
        <f>Power!E79+'Ground Transportation'!E79+Industry!E79+Residential!E79+Aviation!E79</f>
        <v>13.241663225134349</v>
      </c>
      <c r="F79" s="76">
        <f>Power!F79+'Ground Transportation'!F79+Industry!F79+Residential!F79+Aviation!F79</f>
        <v>6.3392991085976904</v>
      </c>
      <c r="G79" s="76">
        <f>Power!G79+'Ground Transportation'!G79+Industry!G79+Residential!G79+Aviation!G79</f>
        <v>4.2893498010304079</v>
      </c>
      <c r="H79" s="76">
        <f>Power!H79+'Ground Transportation'!H79+Industry!H79+Residential!H79+Aviation!H79</f>
        <v>3.2218554731358875</v>
      </c>
      <c r="I79" s="76">
        <f>Power!I79+'Ground Transportation'!I79+Industry!I79+Residential!I79+Aviation!I79</f>
        <v>1.0538888190748312</v>
      </c>
      <c r="J79" s="76">
        <f>Power!J79+'Ground Transportation'!J79+Industry!J79+Residential!J79+Aviation!J79</f>
        <v>25.251775266489396</v>
      </c>
      <c r="K79" s="81">
        <f>SUM(C79:J79)+Aviation!L79+'International Shipping'!C79</f>
        <v>90.502216073564682</v>
      </c>
      <c r="M79" s="74">
        <v>43907</v>
      </c>
      <c r="N79" s="78">
        <f>Power!N79+'Ground Transportation'!N79+Industry!N79+Residential!N79+Aviation!O79</f>
        <v>25.4975587761901</v>
      </c>
      <c r="O79" s="78">
        <f>Power!O79+'Ground Transportation'!O79+Industry!O79+Residential!O79+Aviation!P79</f>
        <v>6.5825549531005985</v>
      </c>
      <c r="P79" s="78">
        <f>Power!P79+'Ground Transportation'!P79+Industry!P79+Residential!P79+Aviation!Q79</f>
        <v>13.169431833210375</v>
      </c>
      <c r="Q79" s="78">
        <f>Power!Q79+'Ground Transportation'!Q79+Industry!Q79+Residential!Q79+Aviation!R79</f>
        <v>8.4637775125891928</v>
      </c>
      <c r="R79" s="78">
        <f>Power!R79+'Ground Transportation'!R79+Industry!R79+Residential!R79+Aviation!S79</f>
        <v>4.477374382667576</v>
      </c>
      <c r="S79" s="78">
        <f>Power!S79+'Ground Transportation'!S79+Industry!S79+Residential!S79+Aviation!T79</f>
        <v>3.4820358372537918</v>
      </c>
      <c r="T79" s="78">
        <f>Power!T79+'Ground Transportation'!T79+Industry!T79+Residential!T79+Aviation!U79</f>
        <v>1.2795915352016665</v>
      </c>
      <c r="U79" s="78">
        <f>Power!U79+'Ground Transportation'!U79+Industry!U79+Residential!U79+Aviation!V79</f>
        <v>26.08753338428043</v>
      </c>
      <c r="V79" s="83">
        <f>SUM(N79:U79)+Aviation!X79+'International Shipping'!F79</f>
        <v>91.371827797537321</v>
      </c>
      <c r="W79" s="67"/>
      <c r="AJ79" s="74">
        <v>43541</v>
      </c>
      <c r="AK79" s="76">
        <f>Power!AK79+'Ground Transportation'!AK79+Industry!AL79+Residential!AL79+Aviation!AP79</f>
        <v>0.77749826420235002</v>
      </c>
      <c r="AL79" s="76">
        <f>Power!AL79+'Ground Transportation'!AL79+Industry!AM79+Residential!AM79+Aviation!AQ79</f>
        <v>0.69753933593816475</v>
      </c>
      <c r="AM79" s="76">
        <f>Power!AM79+'Ground Transportation'!AM79+Industry!AN79+Residential!AN79+Aviation!AR79</f>
        <v>1.2185507314626438</v>
      </c>
      <c r="AN79" s="76">
        <f>Power!AN79+'Ground Transportation'!AN79+Industry!AO79+Residential!AO79+Aviation!AS79</f>
        <v>0.78271950240465682</v>
      </c>
      <c r="AO79" s="106">
        <f>Power!AO79+'Ground Transportation'!AO79+Industry!AP79+Residential!AP79+Aviation!AT79</f>
        <v>0.45334048516841352</v>
      </c>
      <c r="AQ79" s="74">
        <v>43907</v>
      </c>
      <c r="AR79" s="78">
        <f>Power!AR79+'Ground Transportation'!AR79+Industry!AS79+Residential!AS79+Aviation!AW79</f>
        <v>0.86424738213010499</v>
      </c>
      <c r="AS79" s="78">
        <f>Power!AS79+'Ground Transportation'!AS79+Industry!AT79+Residential!AT79+Aviation!AX79</f>
        <v>0.8506202424663718</v>
      </c>
      <c r="AT79" s="78">
        <f>Power!AT79+'Ground Transportation'!AT79+Industry!AU79+Residential!AU79+Aviation!AY79</f>
        <v>1.9737624643217964</v>
      </c>
      <c r="AU79" s="78">
        <f>Power!AU79+'Ground Transportation'!AU79+Industry!AV79+Residential!AV79+Aviation!AZ79</f>
        <v>0.74774787350541438</v>
      </c>
      <c r="AV79" s="79">
        <f>Power!AV79+'Ground Transportation'!AV79+Industry!AW79+Residential!AW79+Aviation!BA79</f>
        <v>0.45195160354735514</v>
      </c>
    </row>
    <row r="80" spans="2:48" x14ac:dyDescent="0.2">
      <c r="B80" s="74">
        <v>43542</v>
      </c>
      <c r="C80" s="76">
        <f>Power!C80+'Ground Transportation'!C80+Industry!C80+Residential!C80+Aviation!C80</f>
        <v>27.509045204954997</v>
      </c>
      <c r="D80" s="76">
        <f>Power!D80+'Ground Transportation'!D80+Industry!D80+Residential!D80+Aviation!D80</f>
        <v>7.1736353542898135</v>
      </c>
      <c r="E80" s="76">
        <f>Power!E80+'Ground Transportation'!E80+Industry!E80+Residential!E80+Aviation!E80</f>
        <v>14.47507534174661</v>
      </c>
      <c r="F80" s="76">
        <f>Power!F80+'Ground Transportation'!F80+Industry!F80+Residential!F80+Aviation!F80</f>
        <v>9.5801048205838146</v>
      </c>
      <c r="G80" s="76">
        <f>Power!G80+'Ground Transportation'!G80+Industry!G80+Residential!G80+Aviation!G80</f>
        <v>4.4999933269371537</v>
      </c>
      <c r="H80" s="76">
        <f>Power!H80+'Ground Transportation'!H80+Industry!H80+Residential!H80+Aviation!H80</f>
        <v>3.3902448505973823</v>
      </c>
      <c r="I80" s="76">
        <f>Power!I80+'Ground Transportation'!I80+Industry!I80+Residential!I80+Aviation!I80</f>
        <v>1.2363268875753921</v>
      </c>
      <c r="J80" s="76">
        <f>Power!J80+'Ground Transportation'!J80+Industry!J80+Residential!J80+Aviation!J80</f>
        <v>27.977116802370411</v>
      </c>
      <c r="K80" s="81">
        <f>SUM(C80:J80)+Aviation!L80+'International Shipping'!C80</f>
        <v>98.877247631713544</v>
      </c>
      <c r="M80" s="74">
        <v>43908</v>
      </c>
      <c r="N80" s="78">
        <f>Power!N80+'Ground Transportation'!N80+Industry!N80+Residential!N80+Aviation!O80</f>
        <v>24.339899320220788</v>
      </c>
      <c r="O80" s="78">
        <f>Power!O80+'Ground Transportation'!O80+Industry!O80+Residential!O80+Aviation!P80</f>
        <v>6.7936524193337178</v>
      </c>
      <c r="P80" s="78">
        <f>Power!P80+'Ground Transportation'!P80+Industry!P80+Residential!P80+Aviation!Q80</f>
        <v>12.312702901313093</v>
      </c>
      <c r="Q80" s="78">
        <f>Power!Q80+'Ground Transportation'!Q80+Industry!Q80+Residential!Q80+Aviation!R80</f>
        <v>7.8413615123640223</v>
      </c>
      <c r="R80" s="78">
        <f>Power!R80+'Ground Transportation'!R80+Industry!R80+Residential!R80+Aviation!S80</f>
        <v>4.4047894220682506</v>
      </c>
      <c r="S80" s="78">
        <f>Power!S80+'Ground Transportation'!S80+Industry!S80+Residential!S80+Aviation!T80</f>
        <v>3.1584456707843613</v>
      </c>
      <c r="T80" s="78">
        <f>Power!T80+'Ground Transportation'!T80+Industry!T80+Residential!T80+Aviation!U80</f>
        <v>1.1709392671504222</v>
      </c>
      <c r="U80" s="78">
        <f>Power!U80+'Ground Transportation'!U80+Industry!U80+Residential!U80+Aviation!V80</f>
        <v>25.870140663952242</v>
      </c>
      <c r="V80" s="83">
        <f>SUM(N80:U80)+Aviation!X80+'International Shipping'!F80</f>
        <v>88.188453180728715</v>
      </c>
      <c r="W80" s="67"/>
      <c r="AJ80" s="74">
        <v>43542</v>
      </c>
      <c r="AK80" s="76">
        <f>Power!AK80+'Ground Transportation'!AK80+Industry!AL80+Residential!AL80+Aviation!AP80</f>
        <v>1.1622682096344883</v>
      </c>
      <c r="AL80" s="76">
        <f>Power!AL80+'Ground Transportation'!AL80+Industry!AM80+Residential!AM80+Aviation!AQ80</f>
        <v>1.0472773590861406</v>
      </c>
      <c r="AM80" s="76">
        <f>Power!AM80+'Ground Transportation'!AM80+Industry!AN80+Residential!AN80+Aviation!AR80</f>
        <v>1.9928509993231693</v>
      </c>
      <c r="AN80" s="76">
        <f>Power!AN80+'Ground Transportation'!AN80+Industry!AO80+Residential!AO80+Aviation!AS80</f>
        <v>0.98868541484876538</v>
      </c>
      <c r="AO80" s="106">
        <f>Power!AO80+'Ground Transportation'!AO80+Industry!AP80+Residential!AP80+Aviation!AT80</f>
        <v>0.68190669663751446</v>
      </c>
      <c r="AQ80" s="74">
        <v>43908</v>
      </c>
      <c r="AR80" s="78">
        <f>Power!AR80+'Ground Transportation'!AR80+Industry!AS80+Residential!AS80+Aviation!AW80</f>
        <v>0.98425945077152965</v>
      </c>
      <c r="AS80" s="78">
        <f>Power!AS80+'Ground Transportation'!AS80+Industry!AT80+Residential!AT80+Aviation!AX80</f>
        <v>0.65836540035437729</v>
      </c>
      <c r="AT80" s="78">
        <f>Power!AT80+'Ground Transportation'!AT80+Industry!AU80+Residential!AU80+Aviation!AY80</f>
        <v>1.7543687707393198</v>
      </c>
      <c r="AU80" s="78">
        <f>Power!AU80+'Ground Transportation'!AU80+Industry!AV80+Residential!AV80+Aviation!AZ80</f>
        <v>0.71100688113728561</v>
      </c>
      <c r="AV80" s="79">
        <f>Power!AV80+'Ground Transportation'!AV80+Industry!AW80+Residential!AW80+Aviation!BA80</f>
        <v>0.43240126305173643</v>
      </c>
    </row>
    <row r="81" spans="2:48" x14ac:dyDescent="0.2">
      <c r="B81" s="74">
        <v>43543</v>
      </c>
      <c r="C81" s="76">
        <f>Power!C81+'Ground Transportation'!C81+Industry!C81+Residential!C81+Aviation!C81</f>
        <v>26.526345709596605</v>
      </c>
      <c r="D81" s="76">
        <f>Power!D81+'Ground Transportation'!D81+Industry!D81+Residential!D81+Aviation!D81</f>
        <v>7.4316609866831582</v>
      </c>
      <c r="E81" s="76">
        <f>Power!E81+'Ground Transportation'!E81+Industry!E81+Residential!E81+Aviation!E81</f>
        <v>14.710940924100997</v>
      </c>
      <c r="F81" s="76">
        <f>Power!F81+'Ground Transportation'!F81+Industry!F81+Residential!F81+Aviation!F81</f>
        <v>11.015487123713903</v>
      </c>
      <c r="G81" s="76">
        <f>Power!G81+'Ground Transportation'!G81+Industry!G81+Residential!G81+Aviation!G81</f>
        <v>4.4918633791564639</v>
      </c>
      <c r="H81" s="76">
        <f>Power!H81+'Ground Transportation'!H81+Industry!H81+Residential!H81+Aviation!H81</f>
        <v>3.3866606248148203</v>
      </c>
      <c r="I81" s="76">
        <f>Power!I81+'Ground Transportation'!I81+Industry!I81+Residential!I81+Aviation!I81</f>
        <v>1.2282139872919275</v>
      </c>
      <c r="J81" s="76">
        <f>Power!J81+'Ground Transportation'!J81+Industry!J81+Residential!J81+Aviation!J81</f>
        <v>28.462272384237391</v>
      </c>
      <c r="K81" s="81">
        <f>SUM(C81:J81)+Aviation!L81+'International Shipping'!C81</f>
        <v>100.23649786604457</v>
      </c>
      <c r="M81" s="74">
        <v>43909</v>
      </c>
      <c r="N81" s="78">
        <f>Power!N81+'Ground Transportation'!N81+Industry!N81+Residential!N81+Aviation!O81</f>
        <v>25.282404577159109</v>
      </c>
      <c r="O81" s="78">
        <f>Power!O81+'Ground Transportation'!O81+Industry!O81+Residential!O81+Aviation!P81</f>
        <v>6.9121679321336877</v>
      </c>
      <c r="P81" s="78">
        <f>Power!P81+'Ground Transportation'!P81+Industry!P81+Residential!P81+Aviation!Q81</f>
        <v>11.915229486925314</v>
      </c>
      <c r="Q81" s="78">
        <f>Power!Q81+'Ground Transportation'!Q81+Industry!Q81+Residential!Q81+Aviation!R81</f>
        <v>8.7592767557508822</v>
      </c>
      <c r="R81" s="78">
        <f>Power!R81+'Ground Transportation'!R81+Industry!R81+Residential!R81+Aviation!S81</f>
        <v>4.3680291324027811</v>
      </c>
      <c r="S81" s="78">
        <f>Power!S81+'Ground Transportation'!S81+Industry!S81+Residential!S81+Aviation!T81</f>
        <v>2.9520126334660617</v>
      </c>
      <c r="T81" s="78">
        <f>Power!T81+'Ground Transportation'!T81+Industry!T81+Residential!T81+Aviation!U81</f>
        <v>1.1477375532036553</v>
      </c>
      <c r="U81" s="78">
        <f>Power!U81+'Ground Transportation'!U81+Industry!U81+Residential!U81+Aviation!V81</f>
        <v>25.65079667282961</v>
      </c>
      <c r="V81" s="83">
        <f>SUM(N81:U81)+Aviation!X81+'International Shipping'!F81</f>
        <v>89.256315248720213</v>
      </c>
      <c r="W81" s="67"/>
      <c r="AJ81" s="74">
        <v>43543</v>
      </c>
      <c r="AK81" s="76">
        <f>Power!AK81+'Ground Transportation'!AK81+Industry!AL81+Residential!AL81+Aviation!AP81</f>
        <v>1.1133253062429405</v>
      </c>
      <c r="AL81" s="76">
        <f>Power!AL81+'Ground Transportation'!AL81+Industry!AM81+Residential!AM81+Aviation!AQ81</f>
        <v>1.1252621008363073</v>
      </c>
      <c r="AM81" s="76">
        <f>Power!AM81+'Ground Transportation'!AM81+Industry!AN81+Residential!AN81+Aviation!AR81</f>
        <v>2.6331520332982432</v>
      </c>
      <c r="AN81" s="76">
        <f>Power!AN81+'Ground Transportation'!AN81+Industry!AO81+Residential!AO81+Aviation!AS81</f>
        <v>1.156566845208447</v>
      </c>
      <c r="AO81" s="106">
        <f>Power!AO81+'Ground Transportation'!AO81+Industry!AP81+Residential!AP81+Aviation!AT81</f>
        <v>0.64060472330548413</v>
      </c>
      <c r="AQ81" s="74">
        <v>43909</v>
      </c>
      <c r="AR81" s="78">
        <f>Power!AR81+'Ground Transportation'!AR81+Industry!AS81+Residential!AS81+Aviation!AW81</f>
        <v>1.2609307322541392</v>
      </c>
      <c r="AS81" s="78">
        <f>Power!AS81+'Ground Transportation'!AS81+Industry!AT81+Residential!AT81+Aviation!AX81</f>
        <v>0.6482356784635297</v>
      </c>
      <c r="AT81" s="78">
        <f>Power!AT81+'Ground Transportation'!AT81+Industry!AU81+Residential!AU81+Aviation!AY81</f>
        <v>1.9896271337342657</v>
      </c>
      <c r="AU81" s="78">
        <f>Power!AU81+'Ground Transportation'!AU81+Industry!AV81+Residential!AV81+Aviation!AZ81</f>
        <v>0.6949472304104336</v>
      </c>
      <c r="AV81" s="79">
        <f>Power!AV81+'Ground Transportation'!AV81+Industry!AW81+Residential!AW81+Aviation!BA81</f>
        <v>0.43599611000888877</v>
      </c>
    </row>
    <row r="82" spans="2:48" x14ac:dyDescent="0.2">
      <c r="B82" s="74">
        <v>43544</v>
      </c>
      <c r="C82" s="76">
        <f>Power!C82+'Ground Transportation'!C82+Industry!C82+Residential!C82+Aviation!C82</f>
        <v>26.999170495181897</v>
      </c>
      <c r="D82" s="76">
        <f>Power!D82+'Ground Transportation'!D82+Industry!D82+Residential!D82+Aviation!D82</f>
        <v>7.5319758348361825</v>
      </c>
      <c r="E82" s="76">
        <f>Power!E82+'Ground Transportation'!E82+Industry!E82+Residential!E82+Aviation!E82</f>
        <v>14.573070742476716</v>
      </c>
      <c r="F82" s="76">
        <f>Power!F82+'Ground Transportation'!F82+Industry!F82+Residential!F82+Aviation!F82</f>
        <v>10.410973331433842</v>
      </c>
      <c r="G82" s="76">
        <f>Power!G82+'Ground Transportation'!G82+Industry!G82+Residential!G82+Aviation!G82</f>
        <v>4.4533014277871619</v>
      </c>
      <c r="H82" s="76">
        <f>Power!H82+'Ground Transportation'!H82+Industry!H82+Residential!H82+Aviation!H82</f>
        <v>3.0708657479463106</v>
      </c>
      <c r="I82" s="76">
        <f>Power!I82+'Ground Transportation'!I82+Industry!I82+Residential!I82+Aviation!I82</f>
        <v>1.2389766349171514</v>
      </c>
      <c r="J82" s="76">
        <f>Power!J82+'Ground Transportation'!J82+Industry!J82+Residential!J82+Aviation!J82</f>
        <v>28.316506859983622</v>
      </c>
      <c r="K82" s="81">
        <f>SUM(C82:J82)+Aviation!L82+'International Shipping'!C82</f>
        <v>99.584295905863939</v>
      </c>
      <c r="M82" s="74">
        <v>43910</v>
      </c>
      <c r="N82" s="78">
        <f>Power!N82+'Ground Transportation'!N82+Industry!N82+Residential!N82+Aviation!O82</f>
        <v>25.39756242637247</v>
      </c>
      <c r="O82" s="78">
        <f>Power!O82+'Ground Transportation'!O82+Industry!O82+Residential!O82+Aviation!P82</f>
        <v>6.9538719185877387</v>
      </c>
      <c r="P82" s="78">
        <f>Power!P82+'Ground Transportation'!P82+Industry!P82+Residential!P82+Aviation!Q82</f>
        <v>11.509992381272326</v>
      </c>
      <c r="Q82" s="78">
        <f>Power!Q82+'Ground Transportation'!Q82+Industry!Q82+Residential!Q82+Aviation!R82</f>
        <v>8.0511226401292237</v>
      </c>
      <c r="R82" s="78">
        <f>Power!R82+'Ground Transportation'!R82+Industry!R82+Residential!R82+Aviation!S82</f>
        <v>4.4234581488540554</v>
      </c>
      <c r="S82" s="78">
        <f>Power!S82+'Ground Transportation'!S82+Industry!S82+Residential!S82+Aviation!T82</f>
        <v>2.9357460135270266</v>
      </c>
      <c r="T82" s="78">
        <f>Power!T82+'Ground Transportation'!T82+Industry!T82+Residential!T82+Aviation!U82</f>
        <v>1.1446917584658756</v>
      </c>
      <c r="U82" s="78">
        <f>Power!U82+'Ground Transportation'!U82+Industry!U82+Residential!U82+Aviation!V82</f>
        <v>25.528032543682638</v>
      </c>
      <c r="V82" s="83">
        <f>SUM(N82:U82)+Aviation!X82+'International Shipping'!F82</f>
        <v>88.196511987507108</v>
      </c>
      <c r="W82" s="67"/>
      <c r="AJ82" s="74">
        <v>43544</v>
      </c>
      <c r="AK82" s="76">
        <f>Power!AK82+'Ground Transportation'!AK82+Industry!AL82+Residential!AL82+Aviation!AP82</f>
        <v>1.0226656562871801</v>
      </c>
      <c r="AL82" s="76">
        <f>Power!AL82+'Ground Transportation'!AL82+Industry!AM82+Residential!AM82+Aviation!AQ82</f>
        <v>1.0985012818715059</v>
      </c>
      <c r="AM82" s="76">
        <f>Power!AM82+'Ground Transportation'!AM82+Industry!AN82+Residential!AN82+Aviation!AR82</f>
        <v>2.4467766770532982</v>
      </c>
      <c r="AN82" s="76">
        <f>Power!AN82+'Ground Transportation'!AN82+Industry!AO82+Residential!AO82+Aviation!AS82</f>
        <v>1.0705311067760088</v>
      </c>
      <c r="AO82" s="106">
        <f>Power!AO82+'Ground Transportation'!AO82+Industry!AP82+Residential!AP82+Aviation!AT82</f>
        <v>0.68328993188593812</v>
      </c>
      <c r="AQ82" s="74">
        <v>43910</v>
      </c>
      <c r="AR82" s="78">
        <f>Power!AR82+'Ground Transportation'!AR82+Industry!AS82+Residential!AS82+Aviation!AW82</f>
        <v>1.0148181465411388</v>
      </c>
      <c r="AS82" s="78">
        <f>Power!AS82+'Ground Transportation'!AS82+Industry!AT82+Residential!AT82+Aviation!AX82</f>
        <v>0.52754143451668867</v>
      </c>
      <c r="AT82" s="78">
        <f>Power!AT82+'Ground Transportation'!AT82+Industry!AU82+Residential!AU82+Aviation!AY82</f>
        <v>1.8655035157962307</v>
      </c>
      <c r="AU82" s="78">
        <f>Power!AU82+'Ground Transportation'!AU82+Industry!AV82+Residential!AV82+Aviation!AZ82</f>
        <v>0.69959874913974485</v>
      </c>
      <c r="AV82" s="79">
        <f>Power!AV82+'Ground Transportation'!AV82+Industry!AW82+Residential!AW82+Aviation!BA82</f>
        <v>0.45810744657869451</v>
      </c>
    </row>
    <row r="83" spans="2:48" x14ac:dyDescent="0.2">
      <c r="B83" s="74">
        <v>43545</v>
      </c>
      <c r="C83" s="76">
        <f>Power!C83+'Ground Transportation'!C83+Industry!C83+Residential!C83+Aviation!C83</f>
        <v>27.603039378462935</v>
      </c>
      <c r="D83" s="76">
        <f>Power!D83+'Ground Transportation'!D83+Industry!D83+Residential!D83+Aviation!D83</f>
        <v>6.9410934357152332</v>
      </c>
      <c r="E83" s="76">
        <f>Power!E83+'Ground Transportation'!E83+Industry!E83+Residential!E83+Aviation!E83</f>
        <v>14.402077102844176</v>
      </c>
      <c r="F83" s="76">
        <f>Power!F83+'Ground Transportation'!F83+Industry!F83+Residential!F83+Aviation!F83</f>
        <v>10.214067428800071</v>
      </c>
      <c r="G83" s="76">
        <f>Power!G83+'Ground Transportation'!G83+Industry!G83+Residential!G83+Aviation!G83</f>
        <v>4.469279845829158</v>
      </c>
      <c r="H83" s="76">
        <f>Power!H83+'Ground Transportation'!H83+Industry!H83+Residential!H83+Aviation!H83</f>
        <v>2.9659204729308479</v>
      </c>
      <c r="I83" s="76">
        <f>Power!I83+'Ground Transportation'!I83+Industry!I83+Residential!I83+Aviation!I83</f>
        <v>1.2443865416683273</v>
      </c>
      <c r="J83" s="76">
        <f>Power!J83+'Ground Transportation'!J83+Industry!J83+Residential!J83+Aviation!J83</f>
        <v>28.317281622708201</v>
      </c>
      <c r="K83" s="81">
        <f>SUM(C83:J83)+Aviation!L83+'International Shipping'!C83</f>
        <v>99.185179019574065</v>
      </c>
      <c r="M83" s="74">
        <v>43911</v>
      </c>
      <c r="N83" s="78">
        <f>Power!N83+'Ground Transportation'!N83+Industry!N83+Residential!N83+Aviation!O83</f>
        <v>25.221586065146152</v>
      </c>
      <c r="O83" s="78">
        <f>Power!O83+'Ground Transportation'!O83+Industry!O83+Residential!O83+Aviation!P83</f>
        <v>6.6039880235394639</v>
      </c>
      <c r="P83" s="78">
        <f>Power!P83+'Ground Transportation'!P83+Industry!P83+Residential!P83+Aviation!Q83</f>
        <v>10.949885894801101</v>
      </c>
      <c r="Q83" s="78">
        <f>Power!Q83+'Ground Transportation'!Q83+Industry!Q83+Residential!Q83+Aviation!R83</f>
        <v>6.0452674191394911</v>
      </c>
      <c r="R83" s="78">
        <f>Power!R83+'Ground Transportation'!R83+Industry!R83+Residential!R83+Aviation!S83</f>
        <v>4.3025525317291633</v>
      </c>
      <c r="S83" s="78">
        <f>Power!S83+'Ground Transportation'!S83+Industry!S83+Residential!S83+Aviation!T83</f>
        <v>2.6722707696337689</v>
      </c>
      <c r="T83" s="78">
        <f>Power!T83+'Ground Transportation'!T83+Industry!T83+Residential!T83+Aviation!U83</f>
        <v>0.92386133402047965</v>
      </c>
      <c r="U83" s="78">
        <f>Power!U83+'Ground Transportation'!U83+Industry!U83+Residential!U83+Aviation!V83</f>
        <v>24.264279160245188</v>
      </c>
      <c r="V83" s="83">
        <f>SUM(N83:U83)+Aviation!X83+'International Shipping'!F83</f>
        <v>83.182982901609122</v>
      </c>
      <c r="W83" s="67"/>
      <c r="AJ83" s="74">
        <v>43545</v>
      </c>
      <c r="AK83" s="76">
        <f>Power!AK83+'Ground Transportation'!AK83+Industry!AL83+Residential!AL83+Aviation!AP83</f>
        <v>1.0595299136613412</v>
      </c>
      <c r="AL83" s="76">
        <f>Power!AL83+'Ground Transportation'!AL83+Industry!AM83+Residential!AM83+Aviation!AQ83</f>
        <v>1.0361714879073367</v>
      </c>
      <c r="AM83" s="76">
        <f>Power!AM83+'Ground Transportation'!AM83+Industry!AN83+Residential!AN83+Aviation!AR83</f>
        <v>2.3534303563890488</v>
      </c>
      <c r="AN83" s="76">
        <f>Power!AN83+'Ground Transportation'!AN83+Industry!AO83+Residential!AO83+Aviation!AS83</f>
        <v>0.99066508848124024</v>
      </c>
      <c r="AO83" s="106">
        <f>Power!AO83+'Ground Transportation'!AO83+Industry!AP83+Residential!AP83+Aviation!AT83</f>
        <v>0.7409133461553925</v>
      </c>
      <c r="AQ83" s="74">
        <v>43911</v>
      </c>
      <c r="AR83" s="78">
        <f>Power!AR83+'Ground Transportation'!AR83+Industry!AS83+Residential!AS83+Aviation!AW83</f>
        <v>0.71768481296059417</v>
      </c>
      <c r="AS83" s="78">
        <f>Power!AS83+'Ground Transportation'!AS83+Industry!AT83+Residential!AT83+Aviation!AX83</f>
        <v>0.53353713127910107</v>
      </c>
      <c r="AT83" s="78">
        <f>Power!AT83+'Ground Transportation'!AT83+Industry!AU83+Residential!AU83+Aviation!AY83</f>
        <v>1.3700612728794597</v>
      </c>
      <c r="AU83" s="78">
        <f>Power!AU83+'Ground Transportation'!AU83+Industry!AV83+Residential!AV83+Aviation!AZ83</f>
        <v>0.59854925657335256</v>
      </c>
      <c r="AV83" s="79">
        <f>Power!AV83+'Ground Transportation'!AV83+Industry!AW83+Residential!AW83+Aviation!BA83</f>
        <v>0.44874200244179058</v>
      </c>
    </row>
    <row r="84" spans="2:48" x14ac:dyDescent="0.2">
      <c r="B84" s="74">
        <v>43546</v>
      </c>
      <c r="C84" s="76">
        <f>Power!C84+'Ground Transportation'!C84+Industry!C84+Residential!C84+Aviation!C84</f>
        <v>28.728815268860508</v>
      </c>
      <c r="D84" s="76">
        <f>Power!D84+'Ground Transportation'!D84+Industry!D84+Residential!D84+Aviation!D84</f>
        <v>6.7326545661990709</v>
      </c>
      <c r="E84" s="76">
        <f>Power!E84+'Ground Transportation'!E84+Industry!E84+Residential!E84+Aviation!E84</f>
        <v>13.855571598401356</v>
      </c>
      <c r="F84" s="76">
        <f>Power!F84+'Ground Transportation'!F84+Industry!F84+Residential!F84+Aviation!F84</f>
        <v>9.9656559929757194</v>
      </c>
      <c r="G84" s="76">
        <f>Power!G84+'Ground Transportation'!G84+Industry!G84+Residential!G84+Aviation!G84</f>
        <v>4.4721376369505705</v>
      </c>
      <c r="H84" s="76">
        <f>Power!H84+'Ground Transportation'!H84+Industry!H84+Residential!H84+Aviation!H84</f>
        <v>3.1715510660912587</v>
      </c>
      <c r="I84" s="76">
        <f>Power!I84+'Ground Transportation'!I84+Industry!I84+Residential!I84+Aviation!I84</f>
        <v>1.2613836293227783</v>
      </c>
      <c r="J84" s="76">
        <f>Power!J84+'Ground Transportation'!J84+Industry!J84+Residential!J84+Aviation!J84</f>
        <v>27.772173648656558</v>
      </c>
      <c r="K84" s="81">
        <f>SUM(C84:J84)+Aviation!L84+'International Shipping'!C84</f>
        <v>99.025282414737532</v>
      </c>
      <c r="M84" s="74">
        <v>43912</v>
      </c>
      <c r="N84" s="78">
        <f>Power!N84+'Ground Transportation'!N84+Industry!N84+Residential!N84+Aviation!O84</f>
        <v>24.443780144180163</v>
      </c>
      <c r="O84" s="78">
        <f>Power!O84+'Ground Transportation'!O84+Industry!O84+Residential!O84+Aviation!P84</f>
        <v>5.9895965419122001</v>
      </c>
      <c r="P84" s="78">
        <f>Power!P84+'Ground Transportation'!P84+Industry!P84+Residential!P84+Aviation!Q84</f>
        <v>10.181115809588261</v>
      </c>
      <c r="Q84" s="78">
        <f>Power!Q84+'Ground Transportation'!Q84+Industry!Q84+Residential!Q84+Aviation!R84</f>
        <v>5.8160831482103772</v>
      </c>
      <c r="R84" s="78">
        <f>Power!R84+'Ground Transportation'!R84+Industry!R84+Residential!R84+Aviation!S84</f>
        <v>4.1763713459783345</v>
      </c>
      <c r="S84" s="78">
        <f>Power!S84+'Ground Transportation'!S84+Industry!S84+Residential!S84+Aviation!T84</f>
        <v>2.5589621764045725</v>
      </c>
      <c r="T84" s="78">
        <f>Power!T84+'Ground Transportation'!T84+Industry!T84+Residential!T84+Aviation!U84</f>
        <v>0.69268490580009068</v>
      </c>
      <c r="U84" s="78">
        <f>Power!U84+'Ground Transportation'!U84+Industry!U84+Residential!U84+Aviation!V84</f>
        <v>22.473228229562068</v>
      </c>
      <c r="V84" s="83">
        <f>SUM(N84:U84)+Aviation!X84+'International Shipping'!F84</f>
        <v>78.450620547517573</v>
      </c>
      <c r="W84" s="67"/>
      <c r="AJ84" s="74">
        <v>43546</v>
      </c>
      <c r="AK84" s="76">
        <f>Power!AK84+'Ground Transportation'!AK84+Industry!AL84+Residential!AL84+Aviation!AP84</f>
        <v>0.96767621671636905</v>
      </c>
      <c r="AL84" s="76">
        <f>Power!AL84+'Ground Transportation'!AL84+Industry!AM84+Residential!AM84+Aviation!AQ84</f>
        <v>1.0324728637424569</v>
      </c>
      <c r="AM84" s="76">
        <f>Power!AM84+'Ground Transportation'!AM84+Industry!AN84+Residential!AN84+Aviation!AR84</f>
        <v>2.3208497692275269</v>
      </c>
      <c r="AN84" s="76">
        <f>Power!AN84+'Ground Transportation'!AN84+Industry!AO84+Residential!AO84+Aviation!AS84</f>
        <v>0.95029784143587093</v>
      </c>
      <c r="AO84" s="106">
        <f>Power!AO84+'Ground Transportation'!AO84+Industry!AP84+Residential!AP84+Aviation!AT84</f>
        <v>0.73935070337938225</v>
      </c>
      <c r="AQ84" s="74">
        <v>43912</v>
      </c>
      <c r="AR84" s="78">
        <f>Power!AR84+'Ground Transportation'!AR84+Industry!AS84+Residential!AS84+Aviation!AW84</f>
        <v>0.7084242816030637</v>
      </c>
      <c r="AS84" s="78">
        <f>Power!AS84+'Ground Transportation'!AS84+Industry!AT84+Residential!AT84+Aviation!AX84</f>
        <v>0.50003757971261986</v>
      </c>
      <c r="AT84" s="78">
        <f>Power!AT84+'Ground Transportation'!AT84+Industry!AU84+Residential!AU84+Aviation!AY84</f>
        <v>1.3033740511243241</v>
      </c>
      <c r="AU84" s="78">
        <f>Power!AU84+'Ground Transportation'!AU84+Industry!AV84+Residential!AV84+Aviation!AZ84</f>
        <v>0.54077202021027049</v>
      </c>
      <c r="AV84" s="79">
        <f>Power!AV84+'Ground Transportation'!AV84+Industry!AW84+Residential!AW84+Aviation!BA84</f>
        <v>0.43455514111729671</v>
      </c>
    </row>
    <row r="85" spans="2:48" x14ac:dyDescent="0.2">
      <c r="B85" s="74">
        <v>43547</v>
      </c>
      <c r="C85" s="76">
        <f>Power!C85+'Ground Transportation'!C85+Industry!C85+Residential!C85+Aviation!C85</f>
        <v>28.042002745066863</v>
      </c>
      <c r="D85" s="76">
        <f>Power!D85+'Ground Transportation'!D85+Industry!D85+Residential!D85+Aviation!D85</f>
        <v>7.0312227670681429</v>
      </c>
      <c r="E85" s="76">
        <f>Power!E85+'Ground Transportation'!E85+Industry!E85+Residential!E85+Aviation!E85</f>
        <v>12.627802193241415</v>
      </c>
      <c r="F85" s="76">
        <f>Power!F85+'Ground Transportation'!F85+Industry!F85+Residential!F85+Aviation!F85</f>
        <v>8.4188197698524121</v>
      </c>
      <c r="G85" s="76">
        <f>Power!G85+'Ground Transportation'!G85+Industry!G85+Residential!G85+Aviation!G85</f>
        <v>4.3384546155111083</v>
      </c>
      <c r="H85" s="76">
        <f>Power!H85+'Ground Transportation'!H85+Industry!H85+Residential!H85+Aviation!H85</f>
        <v>3.4013187431607506</v>
      </c>
      <c r="I85" s="76">
        <f>Power!I85+'Ground Transportation'!I85+Industry!I85+Residential!I85+Aviation!I85</f>
        <v>1.2278630429268469</v>
      </c>
      <c r="J85" s="76">
        <f>Power!J85+'Ground Transportation'!J85+Industry!J85+Residential!J85+Aviation!J85</f>
        <v>26.266906275562039</v>
      </c>
      <c r="K85" s="81">
        <f>SUM(C85:J85)+Aviation!L85+'International Shipping'!C85</f>
        <v>94.448575698951544</v>
      </c>
      <c r="M85" s="74">
        <v>43913</v>
      </c>
      <c r="N85" s="78">
        <f>Power!N85+'Ground Transportation'!N85+Industry!N85+Residential!N85+Aviation!O85</f>
        <v>26.557814219497008</v>
      </c>
      <c r="O85" s="78">
        <f>Power!O85+'Ground Transportation'!O85+Industry!O85+Residential!O85+Aviation!P85</f>
        <v>5.4780369985391344</v>
      </c>
      <c r="P85" s="78">
        <f>Power!P85+'Ground Transportation'!P85+Industry!P85+Residential!P85+Aviation!Q85</f>
        <v>11.783972791463251</v>
      </c>
      <c r="Q85" s="78">
        <f>Power!Q85+'Ground Transportation'!Q85+Industry!Q85+Residential!Q85+Aviation!R85</f>
        <v>7.3672941652319501</v>
      </c>
      <c r="R85" s="78">
        <f>Power!R85+'Ground Transportation'!R85+Industry!R85+Residential!R85+Aviation!S85</f>
        <v>4.5580706768929353</v>
      </c>
      <c r="S85" s="78">
        <f>Power!S85+'Ground Transportation'!S85+Industry!S85+Residential!S85+Aviation!T85</f>
        <v>3.0801145182257481</v>
      </c>
      <c r="T85" s="78">
        <f>Power!T85+'Ground Transportation'!T85+Industry!T85+Residential!T85+Aviation!U85</f>
        <v>1.0148294145080374</v>
      </c>
      <c r="U85" s="78">
        <f>Power!U85+'Ground Transportation'!U85+Industry!U85+Residential!U85+Aviation!V85</f>
        <v>23.322474225530136</v>
      </c>
      <c r="V85" s="83">
        <f>SUM(N85:U85)+Aviation!X85+'International Shipping'!F85</f>
        <v>85.186975476889828</v>
      </c>
      <c r="W85" s="67"/>
      <c r="AJ85" s="74">
        <v>43547</v>
      </c>
      <c r="AK85" s="76">
        <f>Power!AK85+'Ground Transportation'!AK85+Industry!AL85+Residential!AL85+Aviation!AP85</f>
        <v>0.96322509079163943</v>
      </c>
      <c r="AL85" s="76">
        <f>Power!AL85+'Ground Transportation'!AL85+Industry!AM85+Residential!AM85+Aviation!AQ85</f>
        <v>0.75629861342219562</v>
      </c>
      <c r="AM85" s="76">
        <f>Power!AM85+'Ground Transportation'!AM85+Industry!AN85+Residential!AN85+Aviation!AR85</f>
        <v>1.9793235023378493</v>
      </c>
      <c r="AN85" s="76">
        <f>Power!AN85+'Ground Transportation'!AN85+Industry!AO85+Residential!AO85+Aviation!AS85</f>
        <v>0.76319132369897325</v>
      </c>
      <c r="AO85" s="106">
        <f>Power!AO85+'Ground Transportation'!AO85+Industry!AP85+Residential!AP85+Aviation!AT85</f>
        <v>0.59447599383357974</v>
      </c>
      <c r="AQ85" s="74">
        <v>43913</v>
      </c>
      <c r="AR85" s="78">
        <f>Power!AR85+'Ground Transportation'!AR85+Industry!AS85+Residential!AS85+Aviation!AW85</f>
        <v>0.79904759237028666</v>
      </c>
      <c r="AS85" s="78">
        <f>Power!AS85+'Ground Transportation'!AS85+Industry!AT85+Residential!AT85+Aviation!AX85</f>
        <v>0.60378873608139438</v>
      </c>
      <c r="AT85" s="78">
        <f>Power!AT85+'Ground Transportation'!AT85+Industry!AU85+Residential!AU85+Aviation!AY85</f>
        <v>1.6856132171873761</v>
      </c>
      <c r="AU85" s="78">
        <f>Power!AU85+'Ground Transportation'!AU85+Industry!AV85+Residential!AV85+Aviation!AZ85</f>
        <v>0.78104027367575535</v>
      </c>
      <c r="AV85" s="79">
        <f>Power!AV85+'Ground Transportation'!AV85+Industry!AW85+Residential!AW85+Aviation!BA85</f>
        <v>0.47821023634764892</v>
      </c>
    </row>
    <row r="86" spans="2:48" x14ac:dyDescent="0.2">
      <c r="B86" s="74">
        <v>43548</v>
      </c>
      <c r="C86" s="76">
        <f>Power!C86+'Ground Transportation'!C86+Industry!C86+Residential!C86+Aviation!C86</f>
        <v>26.8620825536272</v>
      </c>
      <c r="D86" s="76">
        <f>Power!D86+'Ground Transportation'!D86+Industry!D86+Residential!D86+Aviation!D86</f>
        <v>7.2407266062411759</v>
      </c>
      <c r="E86" s="76">
        <f>Power!E86+'Ground Transportation'!E86+Industry!E86+Residential!E86+Aviation!E86</f>
        <v>12.002269999314683</v>
      </c>
      <c r="F86" s="76">
        <f>Power!F86+'Ground Transportation'!F86+Industry!F86+Residential!F86+Aviation!F86</f>
        <v>7.3993336067945297</v>
      </c>
      <c r="G86" s="76">
        <f>Power!G86+'Ground Transportation'!G86+Industry!G86+Residential!G86+Aviation!G86</f>
        <v>4.2214875354196417</v>
      </c>
      <c r="H86" s="76">
        <f>Power!H86+'Ground Transportation'!H86+Industry!H86+Residential!H86+Aviation!H86</f>
        <v>3.1448322416544188</v>
      </c>
      <c r="I86" s="76">
        <f>Power!I86+'Ground Transportation'!I86+Industry!I86+Residential!I86+Aviation!I86</f>
        <v>1.1000975891688471</v>
      </c>
      <c r="J86" s="76">
        <f>Power!J86+'Ground Transportation'!J86+Industry!J86+Residential!J86+Aviation!J86</f>
        <v>25.106297249144465</v>
      </c>
      <c r="K86" s="81">
        <f>SUM(C86:J86)+Aviation!L86+'International Shipping'!C86</f>
        <v>90.184796258251097</v>
      </c>
      <c r="M86" s="74">
        <v>43914</v>
      </c>
      <c r="N86" s="78">
        <f>Power!N86+'Ground Transportation'!N86+Industry!N86+Residential!N86+Aviation!O86</f>
        <v>25.802022609631113</v>
      </c>
      <c r="O86" s="78">
        <f>Power!O86+'Ground Transportation'!O86+Industry!O86+Residential!O86+Aviation!P86</f>
        <v>5.6065993739896625</v>
      </c>
      <c r="P86" s="78">
        <f>Power!P86+'Ground Transportation'!P86+Industry!P86+Residential!P86+Aviation!Q86</f>
        <v>11.457439209299174</v>
      </c>
      <c r="Q86" s="78">
        <f>Power!Q86+'Ground Transportation'!Q86+Industry!Q86+Residential!Q86+Aviation!R86</f>
        <v>7.5570039156830839</v>
      </c>
      <c r="R86" s="78">
        <f>Power!R86+'Ground Transportation'!R86+Industry!R86+Residential!R86+Aviation!S86</f>
        <v>4.5624465491868307</v>
      </c>
      <c r="S86" s="78">
        <f>Power!S86+'Ground Transportation'!S86+Industry!S86+Residential!S86+Aviation!T86</f>
        <v>3.3159701676042235</v>
      </c>
      <c r="T86" s="78">
        <f>Power!T86+'Ground Transportation'!T86+Industry!T86+Residential!T86+Aviation!U86</f>
        <v>0.97980026649579266</v>
      </c>
      <c r="U86" s="78">
        <f>Power!U86+'Ground Transportation'!U86+Industry!U86+Residential!U86+Aviation!V86</f>
        <v>24.128805447137537</v>
      </c>
      <c r="V86" s="83">
        <f>SUM(N86:U86)+Aviation!X86+'International Shipping'!F86</f>
        <v>85.38410602255766</v>
      </c>
      <c r="W86" s="67"/>
      <c r="AJ86" s="74">
        <v>43548</v>
      </c>
      <c r="AK86" s="76">
        <f>Power!AK86+'Ground Transportation'!AK86+Industry!AL86+Residential!AL86+Aviation!AP86</f>
        <v>0.8075801960621668</v>
      </c>
      <c r="AL86" s="76">
        <f>Power!AL86+'Ground Transportation'!AL86+Industry!AM86+Residential!AM86+Aviation!AQ86</f>
        <v>0.67186848935721588</v>
      </c>
      <c r="AM86" s="76">
        <f>Power!AM86+'Ground Transportation'!AM86+Industry!AN86+Residential!AN86+Aviation!AR86</f>
        <v>1.7944911231900436</v>
      </c>
      <c r="AN86" s="76">
        <f>Power!AN86+'Ground Transportation'!AN86+Industry!AO86+Residential!AO86+Aviation!AS86</f>
        <v>0.71016181670255241</v>
      </c>
      <c r="AO86" s="106">
        <f>Power!AO86+'Ground Transportation'!AO86+Industry!AP86+Residential!AP86+Aviation!AT86</f>
        <v>0.47963818710130179</v>
      </c>
      <c r="AQ86" s="74">
        <v>43914</v>
      </c>
      <c r="AR86" s="78">
        <f>Power!AR86+'Ground Transportation'!AR86+Industry!AS86+Residential!AS86+Aviation!AW86</f>
        <v>0.66632077974611748</v>
      </c>
      <c r="AS86" s="78">
        <f>Power!AS86+'Ground Transportation'!AS86+Industry!AT86+Residential!AT86+Aviation!AX86</f>
        <v>0.64810086978262638</v>
      </c>
      <c r="AT86" s="78">
        <f>Power!AT86+'Ground Transportation'!AT86+Industry!AU86+Residential!AU86+Aviation!AY86</f>
        <v>1.799681898906929</v>
      </c>
      <c r="AU86" s="78">
        <f>Power!AU86+'Ground Transportation'!AU86+Industry!AV86+Residential!AV86+Aviation!AZ86</f>
        <v>0.79723757163750009</v>
      </c>
      <c r="AV86" s="79">
        <f>Power!AV86+'Ground Transportation'!AV86+Industry!AW86+Residential!AW86+Aviation!BA86</f>
        <v>0.47929443361878921</v>
      </c>
    </row>
    <row r="87" spans="2:48" x14ac:dyDescent="0.2">
      <c r="B87" s="74">
        <v>43549</v>
      </c>
      <c r="C87" s="76">
        <f>Power!C87+'Ground Transportation'!C87+Industry!C87+Residential!C87+Aviation!C87</f>
        <v>27.538785124039968</v>
      </c>
      <c r="D87" s="76">
        <f>Power!D87+'Ground Transportation'!D87+Industry!D87+Residential!D87+Aviation!D87</f>
        <v>7.3086892971397912</v>
      </c>
      <c r="E87" s="76">
        <f>Power!E87+'Ground Transportation'!E87+Industry!E87+Residential!E87+Aviation!E87</f>
        <v>13.893643935560862</v>
      </c>
      <c r="F87" s="76">
        <f>Power!F87+'Ground Transportation'!F87+Industry!F87+Residential!F87+Aviation!F87</f>
        <v>8.8779442684922572</v>
      </c>
      <c r="G87" s="76">
        <f>Power!G87+'Ground Transportation'!G87+Industry!G87+Residential!G87+Aviation!G87</f>
        <v>4.4212214751588412</v>
      </c>
      <c r="H87" s="76">
        <f>Power!H87+'Ground Transportation'!H87+Industry!H87+Residential!H87+Aviation!H87</f>
        <v>3.3607138971659758</v>
      </c>
      <c r="I87" s="76">
        <f>Power!I87+'Ground Transportation'!I87+Industry!I87+Residential!I87+Aviation!I87</f>
        <v>1.2549594609635035</v>
      </c>
      <c r="J87" s="76">
        <f>Power!J87+'Ground Transportation'!J87+Industry!J87+Residential!J87+Aviation!J87</f>
        <v>27.530972246909354</v>
      </c>
      <c r="K87" s="81">
        <f>SUM(C87:J87)+Aviation!L87+'International Shipping'!C87</f>
        <v>97.257404005458213</v>
      </c>
      <c r="M87" s="74">
        <v>43915</v>
      </c>
      <c r="N87" s="78">
        <f>Power!N87+'Ground Transportation'!N87+Industry!N87+Residential!N87+Aviation!O87</f>
        <v>25.106491721638147</v>
      </c>
      <c r="O87" s="78">
        <f>Power!O87+'Ground Transportation'!O87+Industry!O87+Residential!O87+Aviation!P87</f>
        <v>5.3178407461502584</v>
      </c>
      <c r="P87" s="78">
        <f>Power!P87+'Ground Transportation'!P87+Industry!P87+Residential!P87+Aviation!Q87</f>
        <v>11.226222146458646</v>
      </c>
      <c r="Q87" s="78">
        <f>Power!Q87+'Ground Transportation'!Q87+Industry!Q87+Residential!Q87+Aviation!R87</f>
        <v>7.8656101594800552</v>
      </c>
      <c r="R87" s="78">
        <f>Power!R87+'Ground Transportation'!R87+Industry!R87+Residential!R87+Aviation!S87</f>
        <v>4.4502654890053996</v>
      </c>
      <c r="S87" s="78">
        <f>Power!S87+'Ground Transportation'!S87+Industry!S87+Residential!S87+Aviation!T87</f>
        <v>3.1686426371410321</v>
      </c>
      <c r="T87" s="78">
        <f>Power!T87+'Ground Transportation'!T87+Industry!T87+Residential!T87+Aviation!U87</f>
        <v>1.0156577522562997</v>
      </c>
      <c r="U87" s="78">
        <f>Power!U87+'Ground Transportation'!U87+Industry!U87+Residential!U87+Aviation!V87</f>
        <v>24.303803648023756</v>
      </c>
      <c r="V87" s="83">
        <f>SUM(N87:U87)+Aviation!X87+'International Shipping'!F87</f>
        <v>84.402950527824416</v>
      </c>
      <c r="W87" s="67"/>
      <c r="AJ87" s="74">
        <v>43549</v>
      </c>
      <c r="AK87" s="76">
        <f>Power!AK87+'Ground Transportation'!AK87+Industry!AL87+Residential!AL87+Aviation!AP87</f>
        <v>0.98791914400070402</v>
      </c>
      <c r="AL87" s="76">
        <f>Power!AL87+'Ground Transportation'!AL87+Industry!AM87+Residential!AM87+Aviation!AQ87</f>
        <v>0.8426485726356594</v>
      </c>
      <c r="AM87" s="76">
        <f>Power!AM87+'Ground Transportation'!AM87+Industry!AN87+Residential!AN87+Aviation!AR87</f>
        <v>2.0274887555771022</v>
      </c>
      <c r="AN87" s="76">
        <f>Power!AN87+'Ground Transportation'!AN87+Industry!AO87+Residential!AO87+Aviation!AS87</f>
        <v>0.88764026080647629</v>
      </c>
      <c r="AO87" s="106">
        <f>Power!AO87+'Ground Transportation'!AO87+Industry!AP87+Residential!AP87+Aviation!AT87</f>
        <v>0.6118202542879696</v>
      </c>
      <c r="AQ87" s="74">
        <v>43915</v>
      </c>
      <c r="AR87" s="78">
        <f>Power!AR87+'Ground Transportation'!AR87+Industry!AS87+Residential!AS87+Aviation!AW87</f>
        <v>0.7914843688912383</v>
      </c>
      <c r="AS87" s="78">
        <f>Power!AS87+'Ground Transportation'!AS87+Industry!AT87+Residential!AT87+Aviation!AX87</f>
        <v>0.65519407892697989</v>
      </c>
      <c r="AT87" s="78">
        <f>Power!AT87+'Ground Transportation'!AT87+Industry!AU87+Residential!AU87+Aviation!AY87</f>
        <v>1.8244084756155781</v>
      </c>
      <c r="AU87" s="78">
        <f>Power!AU87+'Ground Transportation'!AU87+Industry!AV87+Residential!AV87+Aviation!AZ87</f>
        <v>0.87421604971183164</v>
      </c>
      <c r="AV87" s="79">
        <f>Power!AV87+'Ground Transportation'!AV87+Industry!AW87+Residential!AW87+Aviation!BA87</f>
        <v>0.49068906144598545</v>
      </c>
    </row>
    <row r="88" spans="2:48" x14ac:dyDescent="0.2">
      <c r="B88" s="74">
        <v>43550</v>
      </c>
      <c r="C88" s="76">
        <f>Power!C88+'Ground Transportation'!C88+Industry!C88+Residential!C88+Aviation!C88</f>
        <v>27.170433414193543</v>
      </c>
      <c r="D88" s="76">
        <f>Power!D88+'Ground Transportation'!D88+Industry!D88+Residential!D88+Aviation!D88</f>
        <v>7.5034594022057997</v>
      </c>
      <c r="E88" s="76">
        <f>Power!E88+'Ground Transportation'!E88+Industry!E88+Residential!E88+Aviation!E88</f>
        <v>14.144293703853789</v>
      </c>
      <c r="F88" s="76">
        <f>Power!F88+'Ground Transportation'!F88+Industry!F88+Residential!F88+Aviation!F88</f>
        <v>9.9240886973424889</v>
      </c>
      <c r="G88" s="76">
        <f>Power!G88+'Ground Transportation'!G88+Industry!G88+Residential!G88+Aviation!G88</f>
        <v>4.4312909824783286</v>
      </c>
      <c r="H88" s="76">
        <f>Power!H88+'Ground Transportation'!H88+Industry!H88+Residential!H88+Aviation!H88</f>
        <v>3.2517466806344366</v>
      </c>
      <c r="I88" s="76">
        <f>Power!I88+'Ground Transportation'!I88+Industry!I88+Residential!I88+Aviation!I88</f>
        <v>1.2709506949567078</v>
      </c>
      <c r="J88" s="76">
        <f>Power!J88+'Ground Transportation'!J88+Industry!J88+Residential!J88+Aviation!J88</f>
        <v>28.050338938741831</v>
      </c>
      <c r="K88" s="81">
        <f>SUM(C88:J88)+Aviation!L88+'International Shipping'!C88</f>
        <v>98.70390880721304</v>
      </c>
      <c r="M88" s="74">
        <v>43916</v>
      </c>
      <c r="N88" s="78">
        <f>Power!N88+'Ground Transportation'!N88+Industry!N88+Residential!N88+Aviation!O88</f>
        <v>26.881472431067802</v>
      </c>
      <c r="O88" s="78">
        <f>Power!O88+'Ground Transportation'!O88+Industry!O88+Residential!O88+Aviation!P88</f>
        <v>4.9477843751063473</v>
      </c>
      <c r="P88" s="78">
        <f>Power!P88+'Ground Transportation'!P88+Industry!P88+Residential!P88+Aviation!Q88</f>
        <v>10.844770225189414</v>
      </c>
      <c r="Q88" s="78">
        <f>Power!Q88+'Ground Transportation'!Q88+Industry!Q88+Residential!Q88+Aviation!R88</f>
        <v>7.7880193055582465</v>
      </c>
      <c r="R88" s="78">
        <f>Power!R88+'Ground Transportation'!R88+Industry!R88+Residential!R88+Aviation!S88</f>
        <v>4.3352095100651074</v>
      </c>
      <c r="S88" s="78">
        <f>Power!S88+'Ground Transportation'!S88+Industry!S88+Residential!S88+Aviation!T88</f>
        <v>3.0069343881763855</v>
      </c>
      <c r="T88" s="78">
        <f>Power!T88+'Ground Transportation'!T88+Industry!T88+Residential!T88+Aviation!U88</f>
        <v>1.052057237342078</v>
      </c>
      <c r="U88" s="78">
        <f>Power!U88+'Ground Transportation'!U88+Industry!U88+Residential!U88+Aviation!V88</f>
        <v>23.856542541664506</v>
      </c>
      <c r="V88" s="83">
        <f>SUM(N88:U88)+Aviation!X88+'International Shipping'!F88</f>
        <v>84.649660738035067</v>
      </c>
      <c r="W88" s="67"/>
      <c r="AJ88" s="74">
        <v>43550</v>
      </c>
      <c r="AK88" s="76">
        <f>Power!AK88+'Ground Transportation'!AK88+Industry!AL88+Residential!AL88+Aviation!AP88</f>
        <v>1.1242772852753351</v>
      </c>
      <c r="AL88" s="76">
        <f>Power!AL88+'Ground Transportation'!AL88+Industry!AM88+Residential!AM88+Aviation!AQ88</f>
        <v>0.92103157983419504</v>
      </c>
      <c r="AM88" s="76">
        <f>Power!AM88+'Ground Transportation'!AM88+Industry!AN88+Residential!AN88+Aviation!AR88</f>
        <v>2.2795882156065361</v>
      </c>
      <c r="AN88" s="76">
        <f>Power!AN88+'Ground Transportation'!AN88+Industry!AO88+Residential!AO88+Aviation!AS88</f>
        <v>0.98999820294348362</v>
      </c>
      <c r="AO88" s="106">
        <f>Power!AO88+'Ground Transportation'!AO88+Industry!AP88+Residential!AP88+Aviation!AT88</f>
        <v>0.5747995305483159</v>
      </c>
      <c r="AQ88" s="74">
        <v>43916</v>
      </c>
      <c r="AR88" s="78">
        <f>Power!AR88+'Ground Transportation'!AR88+Industry!AS88+Residential!AS88+Aviation!AW88</f>
        <v>0.91508737131724061</v>
      </c>
      <c r="AS88" s="78">
        <f>Power!AS88+'Ground Transportation'!AS88+Industry!AT88+Residential!AT88+Aviation!AX88</f>
        <v>0.66013848327452984</v>
      </c>
      <c r="AT88" s="78">
        <f>Power!AT88+'Ground Transportation'!AT88+Industry!AU88+Residential!AU88+Aviation!AY88</f>
        <v>1.7584701337922428</v>
      </c>
      <c r="AU88" s="78">
        <f>Power!AU88+'Ground Transportation'!AU88+Industry!AV88+Residential!AV88+Aviation!AZ88</f>
        <v>0.83750454854495349</v>
      </c>
      <c r="AV88" s="79">
        <f>Power!AV88+'Ground Transportation'!AV88+Industry!AW88+Residential!AW88+Aviation!BA88</f>
        <v>0.45283299845405467</v>
      </c>
    </row>
    <row r="89" spans="2:48" x14ac:dyDescent="0.2">
      <c r="B89" s="74">
        <v>43551</v>
      </c>
      <c r="C89" s="76">
        <f>Power!C89+'Ground Transportation'!C89+Industry!C89+Residential!C89+Aviation!C89</f>
        <v>27.312069721788045</v>
      </c>
      <c r="D89" s="76">
        <f>Power!D89+'Ground Transportation'!D89+Industry!D89+Residential!D89+Aviation!D89</f>
        <v>7.4885877173860971</v>
      </c>
      <c r="E89" s="76">
        <f>Power!E89+'Ground Transportation'!E89+Industry!E89+Residential!E89+Aviation!E89</f>
        <v>13.883159640095759</v>
      </c>
      <c r="F89" s="76">
        <f>Power!F89+'Ground Transportation'!F89+Industry!F89+Residential!F89+Aviation!F89</f>
        <v>10.404543372642166</v>
      </c>
      <c r="G89" s="76">
        <f>Power!G89+'Ground Transportation'!G89+Industry!G89+Residential!G89+Aviation!G89</f>
        <v>4.4447011471938946</v>
      </c>
      <c r="H89" s="76">
        <f>Power!H89+'Ground Transportation'!H89+Industry!H89+Residential!H89+Aviation!H89</f>
        <v>3.0631355458693124</v>
      </c>
      <c r="I89" s="76">
        <f>Power!I89+'Ground Transportation'!I89+Industry!I89+Residential!I89+Aviation!I89</f>
        <v>1.1982576093001351</v>
      </c>
      <c r="J89" s="76">
        <f>Power!J89+'Ground Transportation'!J89+Industry!J89+Residential!J89+Aviation!J89</f>
        <v>28.057156824173614</v>
      </c>
      <c r="K89" s="81">
        <f>SUM(C89:J89)+Aviation!L89+'International Shipping'!C89</f>
        <v>98.848325686851808</v>
      </c>
      <c r="M89" s="74">
        <v>43917</v>
      </c>
      <c r="N89" s="78">
        <f>Power!N89+'Ground Transportation'!N89+Industry!N89+Residential!N89+Aviation!O89</f>
        <v>26.934174235307896</v>
      </c>
      <c r="O89" s="78">
        <f>Power!O89+'Ground Transportation'!O89+Industry!O89+Residential!O89+Aviation!P89</f>
        <v>4.5358777186729453</v>
      </c>
      <c r="P89" s="78">
        <f>Power!P89+'Ground Transportation'!P89+Industry!P89+Residential!P89+Aviation!Q89</f>
        <v>10.625922571460848</v>
      </c>
      <c r="Q89" s="78">
        <f>Power!Q89+'Ground Transportation'!Q89+Industry!Q89+Residential!Q89+Aviation!R89</f>
        <v>7.3531591592385528</v>
      </c>
      <c r="R89" s="78">
        <f>Power!R89+'Ground Transportation'!R89+Industry!R89+Residential!R89+Aviation!S89</f>
        <v>4.2808876427488771</v>
      </c>
      <c r="S89" s="78">
        <f>Power!S89+'Ground Transportation'!S89+Industry!S89+Residential!S89+Aviation!T89</f>
        <v>2.9921835276666191</v>
      </c>
      <c r="T89" s="78">
        <f>Power!T89+'Ground Transportation'!T89+Industry!T89+Residential!T89+Aviation!U89</f>
        <v>1.0006234560465042</v>
      </c>
      <c r="U89" s="78">
        <f>Power!U89+'Ground Transportation'!U89+Industry!U89+Residential!U89+Aviation!V89</f>
        <v>23.79241492118847</v>
      </c>
      <c r="V89" s="83">
        <f>SUM(N89:U89)+Aviation!X89+'International Shipping'!F89</f>
        <v>83.434754123152601</v>
      </c>
      <c r="W89" s="67"/>
      <c r="AJ89" s="74">
        <v>43551</v>
      </c>
      <c r="AK89" s="76">
        <f>Power!AK89+'Ground Transportation'!AK89+Industry!AL89+Residential!AL89+Aviation!AP89</f>
        <v>1.1180675814596737</v>
      </c>
      <c r="AL89" s="76">
        <f>Power!AL89+'Ground Transportation'!AL89+Industry!AM89+Residential!AM89+Aviation!AQ89</f>
        <v>1.0325619096149161</v>
      </c>
      <c r="AM89" s="76">
        <f>Power!AM89+'Ground Transportation'!AM89+Industry!AN89+Residential!AN89+Aviation!AR89</f>
        <v>2.4043349946868631</v>
      </c>
      <c r="AN89" s="76">
        <f>Power!AN89+'Ground Transportation'!AN89+Industry!AO89+Residential!AO89+Aviation!AS89</f>
        <v>1.0273518834714095</v>
      </c>
      <c r="AO89" s="106">
        <f>Power!AO89+'Ground Transportation'!AO89+Industry!AP89+Residential!AP89+Aviation!AT89</f>
        <v>0.64102714219393309</v>
      </c>
      <c r="AQ89" s="74">
        <v>43917</v>
      </c>
      <c r="AR89" s="78">
        <f>Power!AR89+'Ground Transportation'!AR89+Industry!AS89+Residential!AS89+Aviation!AW89</f>
        <v>0.8290888083033785</v>
      </c>
      <c r="AS89" s="78">
        <f>Power!AS89+'Ground Transportation'!AS89+Industry!AT89+Residential!AT89+Aviation!AX89</f>
        <v>0.61946156092723126</v>
      </c>
      <c r="AT89" s="78">
        <f>Power!AT89+'Ground Transportation'!AT89+Industry!AU89+Residential!AU89+Aviation!AY89</f>
        <v>1.6112006433037478</v>
      </c>
      <c r="AU89" s="78">
        <f>Power!AU89+'Ground Transportation'!AU89+Industry!AV89+Residential!AV89+Aviation!AZ89</f>
        <v>0.77076922492969313</v>
      </c>
      <c r="AV89" s="79">
        <f>Power!AV89+'Ground Transportation'!AV89+Industry!AW89+Residential!AW89+Aviation!BA89</f>
        <v>0.49247995985059684</v>
      </c>
    </row>
    <row r="90" spans="2:48" x14ac:dyDescent="0.2">
      <c r="B90" s="74">
        <v>43552</v>
      </c>
      <c r="C90" s="76">
        <f>Power!C90+'Ground Transportation'!C90+Industry!C90+Residential!C90+Aviation!C90</f>
        <v>28.061730731407575</v>
      </c>
      <c r="D90" s="76">
        <f>Power!D90+'Ground Transportation'!D90+Industry!D90+Residential!D90+Aviation!D90</f>
        <v>7.57786559957409</v>
      </c>
      <c r="E90" s="76">
        <f>Power!E90+'Ground Transportation'!E90+Industry!E90+Residential!E90+Aviation!E90</f>
        <v>13.707662224728072</v>
      </c>
      <c r="F90" s="76">
        <f>Power!F90+'Ground Transportation'!F90+Industry!F90+Residential!F90+Aviation!F90</f>
        <v>10.321681224647053</v>
      </c>
      <c r="G90" s="76">
        <f>Power!G90+'Ground Transportation'!G90+Industry!G90+Residential!G90+Aviation!G90</f>
        <v>4.4426106387497066</v>
      </c>
      <c r="H90" s="76">
        <f>Power!H90+'Ground Transportation'!H90+Industry!H90+Residential!H90+Aviation!H90</f>
        <v>3.2622215696265315</v>
      </c>
      <c r="I90" s="76">
        <f>Power!I90+'Ground Transportation'!I90+Industry!I90+Residential!I90+Aviation!I90</f>
        <v>1.2080209917384852</v>
      </c>
      <c r="J90" s="76">
        <f>Power!J90+'Ground Transportation'!J90+Industry!J90+Residential!J90+Aviation!J90</f>
        <v>28.252677207725576</v>
      </c>
      <c r="K90" s="81">
        <f>SUM(C90:J90)+Aviation!L90+'International Shipping'!C90</f>
        <v>99.875667090017942</v>
      </c>
      <c r="M90" s="74">
        <v>43918</v>
      </c>
      <c r="N90" s="78">
        <f>Power!N90+'Ground Transportation'!N90+Industry!N90+Residential!N90+Aviation!O90</f>
        <v>26.624734480829986</v>
      </c>
      <c r="O90" s="78">
        <f>Power!O90+'Ground Transportation'!O90+Industry!O90+Residential!O90+Aviation!P90</f>
        <v>4.3764419314462479</v>
      </c>
      <c r="P90" s="78">
        <f>Power!P90+'Ground Transportation'!P90+Industry!P90+Residential!P90+Aviation!Q90</f>
        <v>9.0951578664690036</v>
      </c>
      <c r="Q90" s="78">
        <f>Power!Q90+'Ground Transportation'!Q90+Industry!Q90+Residential!Q90+Aviation!R90</f>
        <v>5.7388517410300777</v>
      </c>
      <c r="R90" s="78">
        <f>Power!R90+'Ground Transportation'!R90+Industry!R90+Residential!R90+Aviation!S90</f>
        <v>3.9297233578259059</v>
      </c>
      <c r="S90" s="78">
        <f>Power!S90+'Ground Transportation'!S90+Industry!S90+Residential!S90+Aviation!T90</f>
        <v>2.8187133448397184</v>
      </c>
      <c r="T90" s="78">
        <f>Power!T90+'Ground Transportation'!T90+Industry!T90+Residential!T90+Aviation!U90</f>
        <v>0.75141765774047053</v>
      </c>
      <c r="U90" s="78">
        <f>Power!U90+'Ground Transportation'!U90+Industry!U90+Residential!U90+Aviation!V90</f>
        <v>22.457529632559201</v>
      </c>
      <c r="V90" s="83">
        <f>SUM(N90:U90)+Aviation!X90+'International Shipping'!F90</f>
        <v>77.698970234335818</v>
      </c>
      <c r="W90" s="67"/>
      <c r="AJ90" s="74">
        <v>43552</v>
      </c>
      <c r="AK90" s="76">
        <f>Power!AK90+'Ground Transportation'!AK90+Industry!AL90+Residential!AL90+Aviation!AP90</f>
        <v>1.0963278921808242</v>
      </c>
      <c r="AL90" s="76">
        <f>Power!AL90+'Ground Transportation'!AL90+Industry!AM90+Residential!AM90+Aviation!AQ90</f>
        <v>1.0406614530971756</v>
      </c>
      <c r="AM90" s="76">
        <f>Power!AM90+'Ground Transportation'!AM90+Industry!AN90+Residential!AN90+Aviation!AR90</f>
        <v>2.3517834815972338</v>
      </c>
      <c r="AN90" s="76">
        <f>Power!AN90+'Ground Transportation'!AN90+Industry!AO90+Residential!AO90+Aviation!AS90</f>
        <v>0.95434976259003956</v>
      </c>
      <c r="AO90" s="106">
        <f>Power!AO90+'Ground Transportation'!AO90+Industry!AP90+Residential!AP90+Aviation!AT90</f>
        <v>0.71018125349768946</v>
      </c>
      <c r="AQ90" s="74">
        <v>43918</v>
      </c>
      <c r="AR90" s="78">
        <f>Power!AR90+'Ground Transportation'!AR90+Industry!AS90+Residential!AS90+Aviation!AW90</f>
        <v>0.64185342266914258</v>
      </c>
      <c r="AS90" s="78">
        <f>Power!AS90+'Ground Transportation'!AS90+Industry!AT90+Residential!AT90+Aviation!AX90</f>
        <v>0.51234074666328733</v>
      </c>
      <c r="AT90" s="78">
        <f>Power!AT90+'Ground Transportation'!AT90+Industry!AU90+Residential!AU90+Aviation!AY90</f>
        <v>1.2456369927815827</v>
      </c>
      <c r="AU90" s="78">
        <f>Power!AU90+'Ground Transportation'!AU90+Industry!AV90+Residential!AV90+Aviation!AZ90</f>
        <v>0.65094211625870835</v>
      </c>
      <c r="AV90" s="79">
        <f>Power!AV90+'Ground Transportation'!AV90+Industry!AW90+Residential!AW90+Aviation!BA90</f>
        <v>0.43672230202520101</v>
      </c>
    </row>
    <row r="91" spans="2:48" x14ac:dyDescent="0.2">
      <c r="B91" s="74">
        <v>43553</v>
      </c>
      <c r="C91" s="76">
        <f>Power!C91+'Ground Transportation'!C91+Industry!C91+Residential!C91+Aviation!C91</f>
        <v>27.610045998776581</v>
      </c>
      <c r="D91" s="76">
        <f>Power!D91+'Ground Transportation'!D91+Industry!D91+Residential!D91+Aviation!D91</f>
        <v>7.6398522235445006</v>
      </c>
      <c r="E91" s="76">
        <f>Power!E91+'Ground Transportation'!E91+Industry!E91+Residential!E91+Aviation!E91</f>
        <v>13.116719132128972</v>
      </c>
      <c r="F91" s="76">
        <f>Power!F91+'Ground Transportation'!F91+Industry!F91+Residential!F91+Aviation!F91</f>
        <v>9.6073693899948811</v>
      </c>
      <c r="G91" s="76">
        <f>Power!G91+'Ground Transportation'!G91+Industry!G91+Residential!G91+Aviation!G91</f>
        <v>4.4262819610163842</v>
      </c>
      <c r="H91" s="76">
        <f>Power!H91+'Ground Transportation'!H91+Industry!H91+Residential!H91+Aviation!H91</f>
        <v>3.3170220938353459</v>
      </c>
      <c r="I91" s="76">
        <f>Power!I91+'Ground Transportation'!I91+Industry!I91+Residential!I91+Aviation!I91</f>
        <v>1.2160350001005695</v>
      </c>
      <c r="J91" s="76">
        <f>Power!J91+'Ground Transportation'!J91+Industry!J91+Residential!J91+Aviation!J91</f>
        <v>27.521990677134823</v>
      </c>
      <c r="K91" s="81">
        <f>SUM(C91:J91)+Aviation!L91+'International Shipping'!C91</f>
        <v>97.526217997409262</v>
      </c>
      <c r="M91" s="74">
        <v>43919</v>
      </c>
      <c r="N91" s="78">
        <f>Power!N91+'Ground Transportation'!N91+Industry!N91+Residential!N91+Aviation!O91</f>
        <v>26.726150843669359</v>
      </c>
      <c r="O91" s="78">
        <f>Power!O91+'Ground Transportation'!O91+Industry!O91+Residential!O91+Aviation!P91</f>
        <v>4.3092939982841454</v>
      </c>
      <c r="P91" s="78">
        <f>Power!P91+'Ground Transportation'!P91+Industry!P91+Residential!P91+Aviation!Q91</f>
        <v>8.4230494311365565</v>
      </c>
      <c r="Q91" s="78">
        <f>Power!Q91+'Ground Transportation'!Q91+Industry!Q91+Residential!Q91+Aviation!R91</f>
        <v>5.3857420314949707</v>
      </c>
      <c r="R91" s="78">
        <f>Power!R91+'Ground Transportation'!R91+Industry!R91+Residential!R91+Aviation!S91</f>
        <v>3.6960762914548146</v>
      </c>
      <c r="S91" s="78">
        <f>Power!S91+'Ground Transportation'!S91+Industry!S91+Residential!S91+Aviation!T91</f>
        <v>2.9237753784524627</v>
      </c>
      <c r="T91" s="78">
        <f>Power!T91+'Ground Transportation'!T91+Industry!T91+Residential!T91+Aviation!U91</f>
        <v>0.60995974905424932</v>
      </c>
      <c r="U91" s="78">
        <f>Power!U91+'Ground Transportation'!U91+Industry!U91+Residential!U91+Aviation!V91</f>
        <v>20.507431662184167</v>
      </c>
      <c r="V91" s="83">
        <f>SUM(N91:U91)+Aviation!X91+'International Shipping'!F91</f>
        <v>74.451933877643654</v>
      </c>
      <c r="W91" s="67"/>
      <c r="AJ91" s="74">
        <v>43553</v>
      </c>
      <c r="AK91" s="76">
        <f>Power!AK91+'Ground Transportation'!AK91+Industry!AL91+Residential!AL91+Aviation!AP91</f>
        <v>1.0330524979328179</v>
      </c>
      <c r="AL91" s="76">
        <f>Power!AL91+'Ground Transportation'!AL91+Industry!AM91+Residential!AM91+Aviation!AQ91</f>
        <v>0.96683659652476395</v>
      </c>
      <c r="AM91" s="76">
        <f>Power!AM91+'Ground Transportation'!AM91+Industry!AN91+Residential!AN91+Aviation!AR91</f>
        <v>2.1235730936381234</v>
      </c>
      <c r="AN91" s="76">
        <f>Power!AN91+'Ground Transportation'!AN91+Industry!AO91+Residential!AO91+Aviation!AS91</f>
        <v>0.92919195446064162</v>
      </c>
      <c r="AO91" s="106">
        <f>Power!AO91+'Ground Transportation'!AO91+Industry!AP91+Residential!AP91+Aviation!AT91</f>
        <v>0.75981602365034684</v>
      </c>
      <c r="AQ91" s="74">
        <v>43919</v>
      </c>
      <c r="AR91" s="78">
        <f>Power!AR91+'Ground Transportation'!AR91+Industry!AS91+Residential!AS91+Aviation!AW91</f>
        <v>0.59287248832693262</v>
      </c>
      <c r="AS91" s="78">
        <f>Power!AS91+'Ground Transportation'!AS91+Industry!AT91+Residential!AT91+Aviation!AX91</f>
        <v>0.52810986309001129</v>
      </c>
      <c r="AT91" s="78">
        <f>Power!AT91+'Ground Transportation'!AT91+Industry!AU91+Residential!AU91+Aviation!AY91</f>
        <v>1.2527477574988211</v>
      </c>
      <c r="AU91" s="78">
        <f>Power!AU91+'Ground Transportation'!AU91+Industry!AV91+Residential!AV91+Aviation!AZ91</f>
        <v>0.59928638852909688</v>
      </c>
      <c r="AV91" s="79">
        <f>Power!AV91+'Ground Transportation'!AV91+Industry!AW91+Residential!AW91+Aviation!BA91</f>
        <v>0.39873812882868265</v>
      </c>
    </row>
    <row r="92" spans="2:48" x14ac:dyDescent="0.2">
      <c r="B92" s="74">
        <v>43554</v>
      </c>
      <c r="C92" s="76">
        <f>Power!C92+'Ground Transportation'!C92+Industry!C92+Residential!C92+Aviation!C92</f>
        <v>26.70462736323255</v>
      </c>
      <c r="D92" s="76">
        <f>Power!D92+'Ground Transportation'!D92+Industry!D92+Residential!D92+Aviation!D92</f>
        <v>7.7140351110645407</v>
      </c>
      <c r="E92" s="76">
        <f>Power!E92+'Ground Transportation'!E92+Industry!E92+Residential!E92+Aviation!E92</f>
        <v>12.35173614557946</v>
      </c>
      <c r="F92" s="76">
        <f>Power!F92+'Ground Transportation'!F92+Industry!F92+Residential!F92+Aviation!F92</f>
        <v>7.9187498973555535</v>
      </c>
      <c r="G92" s="76">
        <f>Power!G92+'Ground Transportation'!G92+Industry!G92+Residential!G92+Aviation!G92</f>
        <v>4.2366263650021931</v>
      </c>
      <c r="H92" s="76">
        <f>Power!H92+'Ground Transportation'!H92+Industry!H92+Residential!H92+Aviation!H92</f>
        <v>3.1947534072223234</v>
      </c>
      <c r="I92" s="76">
        <f>Power!I92+'Ground Transportation'!I92+Industry!I92+Residential!I92+Aviation!I92</f>
        <v>1.1920878294716553</v>
      </c>
      <c r="J92" s="76">
        <f>Power!J92+'Ground Transportation'!J92+Industry!J92+Residential!J92+Aviation!J92</f>
        <v>25.817664603486502</v>
      </c>
      <c r="K92" s="81">
        <f>SUM(C92:J92)+Aviation!L92+'International Shipping'!C92</f>
        <v>92.229826406686257</v>
      </c>
      <c r="M92" s="74">
        <v>43920</v>
      </c>
      <c r="N92" s="78">
        <f>Power!N92+'Ground Transportation'!N92+Industry!N92+Residential!N92+Aviation!O92</f>
        <v>27.741575993224526</v>
      </c>
      <c r="O92" s="78">
        <f>Power!O92+'Ground Transportation'!O92+Industry!O92+Residential!O92+Aviation!P92</f>
        <v>4.4188188877049033</v>
      </c>
      <c r="P92" s="78">
        <f>Power!P92+'Ground Transportation'!P92+Industry!P92+Residential!P92+Aviation!Q92</f>
        <v>9.5616951744588441</v>
      </c>
      <c r="Q92" s="78">
        <f>Power!Q92+'Ground Transportation'!Q92+Industry!Q92+Residential!Q92+Aviation!R92</f>
        <v>7.9568922150696961</v>
      </c>
      <c r="R92" s="78">
        <f>Power!R92+'Ground Transportation'!R92+Industry!R92+Residential!R92+Aviation!S92</f>
        <v>3.9779195247239691</v>
      </c>
      <c r="S92" s="78">
        <f>Power!S92+'Ground Transportation'!S92+Industry!S92+Residential!S92+Aviation!T92</f>
        <v>3.3093739941564939</v>
      </c>
      <c r="T92" s="78">
        <f>Power!T92+'Ground Transportation'!T92+Industry!T92+Residential!T92+Aviation!U92</f>
        <v>0.89991364939349572</v>
      </c>
      <c r="U92" s="78">
        <f>Power!U92+'Ground Transportation'!U92+Industry!U92+Residential!U92+Aviation!V92</f>
        <v>21.805946848141947</v>
      </c>
      <c r="V92" s="83">
        <f>SUM(N92:U92)+Aviation!X92+'International Shipping'!F92</f>
        <v>81.519498429477025</v>
      </c>
      <c r="W92" s="67"/>
      <c r="AJ92" s="74">
        <v>43554</v>
      </c>
      <c r="AK92" s="76">
        <f>Power!AK92+'Ground Transportation'!AK92+Industry!AL92+Residential!AL92+Aviation!AP92</f>
        <v>0.95921183270959343</v>
      </c>
      <c r="AL92" s="76">
        <f>Power!AL92+'Ground Transportation'!AL92+Industry!AM92+Residential!AM92+Aviation!AQ92</f>
        <v>0.7266125497765209</v>
      </c>
      <c r="AM92" s="76">
        <f>Power!AM92+'Ground Transportation'!AM92+Industry!AN92+Residential!AN92+Aviation!AR92</f>
        <v>1.7549746248742899</v>
      </c>
      <c r="AN92" s="76">
        <f>Power!AN92+'Ground Transportation'!AN92+Industry!AO92+Residential!AO92+Aviation!AS92</f>
        <v>0.78940886813087263</v>
      </c>
      <c r="AO92" s="106">
        <f>Power!AO92+'Ground Transportation'!AO92+Industry!AP92+Residential!AP92+Aviation!AT92</f>
        <v>0.63139061423744103</v>
      </c>
      <c r="AQ92" s="74">
        <v>43920</v>
      </c>
      <c r="AR92" s="78">
        <f>Power!AR92+'Ground Transportation'!AR92+Industry!AS92+Residential!AS92+Aviation!AW92</f>
        <v>0.81699617315924744</v>
      </c>
      <c r="AS92" s="78">
        <f>Power!AS92+'Ground Transportation'!AS92+Industry!AT92+Residential!AT92+Aviation!AX92</f>
        <v>0.64208658054969281</v>
      </c>
      <c r="AT92" s="78">
        <f>Power!AT92+'Ground Transportation'!AT92+Industry!AU92+Residential!AU92+Aviation!AY92</f>
        <v>1.9110564982114282</v>
      </c>
      <c r="AU92" s="78">
        <f>Power!AU92+'Ground Transportation'!AU92+Industry!AV92+Residential!AV92+Aviation!AZ92</f>
        <v>0.75010616434333777</v>
      </c>
      <c r="AV92" s="79">
        <f>Power!AV92+'Ground Transportation'!AV92+Industry!AW92+Residential!AW92+Aviation!BA92</f>
        <v>0.4900998734634337</v>
      </c>
    </row>
    <row r="93" spans="2:48" x14ac:dyDescent="0.2">
      <c r="B93" s="74">
        <v>43555</v>
      </c>
      <c r="C93" s="76">
        <f>Power!C93+'Ground Transportation'!C93+Industry!C93+Residential!C93+Aviation!C93</f>
        <v>26.526513611853449</v>
      </c>
      <c r="D93" s="76">
        <f>Power!D93+'Ground Transportation'!D93+Industry!D93+Residential!D93+Aviation!D93</f>
        <v>7.768797707483027</v>
      </c>
      <c r="E93" s="76">
        <f>Power!E93+'Ground Transportation'!E93+Industry!E93+Residential!E93+Aviation!E93</f>
        <v>12.423078176253725</v>
      </c>
      <c r="F93" s="76">
        <f>Power!F93+'Ground Transportation'!F93+Industry!F93+Residential!F93+Aviation!F93</f>
        <v>6.9404022160752019</v>
      </c>
      <c r="G93" s="76">
        <f>Power!G93+'Ground Transportation'!G93+Industry!G93+Residential!G93+Aviation!G93</f>
        <v>4.023777638497231</v>
      </c>
      <c r="H93" s="76">
        <f>Power!H93+'Ground Transportation'!H93+Industry!H93+Residential!H93+Aviation!H93</f>
        <v>2.9817165161713008</v>
      </c>
      <c r="I93" s="76">
        <f>Power!I93+'Ground Transportation'!I93+Industry!I93+Residential!I93+Aviation!I93</f>
        <v>1.0318094564238907</v>
      </c>
      <c r="J93" s="76">
        <f>Power!J93+'Ground Transportation'!J93+Industry!J93+Residential!J93+Aviation!J93</f>
        <v>25.267822118716545</v>
      </c>
      <c r="K93" s="81">
        <f>SUM(C93:J93)+Aviation!L93+'International Shipping'!C93</f>
        <v>90.094801837008816</v>
      </c>
      <c r="M93" s="74">
        <v>43921</v>
      </c>
      <c r="N93" s="78">
        <f>Power!N93+'Ground Transportation'!N93+Industry!N93+Residential!N93+Aviation!O93</f>
        <v>27.511813515829488</v>
      </c>
      <c r="O93" s="78">
        <f>Power!O93+'Ground Transportation'!O93+Industry!O93+Residential!O93+Aviation!P93</f>
        <v>4.4537936144681245</v>
      </c>
      <c r="P93" s="78">
        <f>Power!P93+'Ground Transportation'!P93+Industry!P93+Residential!P93+Aviation!Q93</f>
        <v>10.637079662568775</v>
      </c>
      <c r="Q93" s="78">
        <f>Power!Q93+'Ground Transportation'!Q93+Industry!Q93+Residential!Q93+Aviation!R93</f>
        <v>8.6691083898567172</v>
      </c>
      <c r="R93" s="78">
        <f>Power!R93+'Ground Transportation'!R93+Industry!R93+Residential!R93+Aviation!S93</f>
        <v>4.0210645085565853</v>
      </c>
      <c r="S93" s="78">
        <f>Power!S93+'Ground Transportation'!S93+Industry!S93+Residential!S93+Aviation!T93</f>
        <v>3.1032914573872521</v>
      </c>
      <c r="T93" s="78">
        <f>Power!T93+'Ground Transportation'!T93+Industry!T93+Residential!T93+Aviation!U93</f>
        <v>0.89536355437458537</v>
      </c>
      <c r="U93" s="78">
        <f>Power!U93+'Ground Transportation'!U93+Industry!U93+Residential!U93+Aviation!V93</f>
        <v>23.854696328965364</v>
      </c>
      <c r="V93" s="83">
        <f>SUM(N93:U93)+Aviation!X93+'International Shipping'!F93</f>
        <v>84.996787302712278</v>
      </c>
      <c r="W93" s="67"/>
      <c r="AJ93" s="74">
        <v>43555</v>
      </c>
      <c r="AK93" s="76">
        <f>Power!AK93+'Ground Transportation'!AK93+Industry!AL93+Residential!AL93+Aviation!AP93</f>
        <v>0.87636846378651789</v>
      </c>
      <c r="AL93" s="76">
        <f>Power!AL93+'Ground Transportation'!AL93+Industry!AM93+Residential!AM93+Aviation!AQ93</f>
        <v>0.64471688546554751</v>
      </c>
      <c r="AM93" s="76">
        <f>Power!AM93+'Ground Transportation'!AM93+Industry!AN93+Residential!AN93+Aviation!AR93</f>
        <v>1.5379564257719387</v>
      </c>
      <c r="AN93" s="76">
        <f>Power!AN93+'Ground Transportation'!AN93+Industry!AO93+Residential!AO93+Aviation!AS93</f>
        <v>0.71979892245783283</v>
      </c>
      <c r="AO93" s="106">
        <f>Power!AO93+'Ground Transportation'!AO93+Industry!AP93+Residential!AP93+Aviation!AT93</f>
        <v>0.60070802445598159</v>
      </c>
      <c r="AQ93" s="74">
        <v>43921</v>
      </c>
      <c r="AR93" s="78">
        <f>Power!AR93+'Ground Transportation'!AR93+Industry!AS93+Residential!AS93+Aviation!AW93</f>
        <v>0.89995210470032139</v>
      </c>
      <c r="AS93" s="78">
        <f>Power!AS93+'Ground Transportation'!AS93+Industry!AT93+Residential!AT93+Aviation!AX93</f>
        <v>0.68147717425074639</v>
      </c>
      <c r="AT93" s="78">
        <f>Power!AT93+'Ground Transportation'!AT93+Industry!AU93+Residential!AU93+Aviation!AY93</f>
        <v>2.0541645298388587</v>
      </c>
      <c r="AU93" s="78">
        <f>Power!AU93+'Ground Transportation'!AU93+Industry!AV93+Residential!AV93+Aviation!AZ93</f>
        <v>0.80613374677280747</v>
      </c>
      <c r="AV93" s="79">
        <f>Power!AV93+'Ground Transportation'!AV93+Industry!AW93+Residential!AW93+Aviation!BA93</f>
        <v>0.51181665679418453</v>
      </c>
    </row>
    <row r="94" spans="2:48" x14ac:dyDescent="0.2">
      <c r="B94" s="74">
        <v>43556</v>
      </c>
      <c r="C94" s="76">
        <f>Power!C94+'Ground Transportation'!C94+Industry!C94+Residential!C94+Aviation!C94</f>
        <v>28.891541696449089</v>
      </c>
      <c r="D94" s="76">
        <f>Power!D94+'Ground Transportation'!D94+Industry!D94+Residential!D94+Aviation!D94</f>
        <v>6.9283767003272292</v>
      </c>
      <c r="E94" s="76">
        <f>Power!E94+'Ground Transportation'!E94+Industry!E94+Residential!E94+Aviation!E94</f>
        <v>14.659168500843352</v>
      </c>
      <c r="F94" s="76">
        <f>Power!F94+'Ground Transportation'!F94+Industry!F94+Residential!F94+Aviation!F94</f>
        <v>9.246437024105175</v>
      </c>
      <c r="G94" s="76">
        <f>Power!G94+'Ground Transportation'!G94+Industry!G94+Residential!G94+Aviation!G94</f>
        <v>4.3874359189319589</v>
      </c>
      <c r="H94" s="76">
        <f>Power!H94+'Ground Transportation'!H94+Industry!H94+Residential!H94+Aviation!H94</f>
        <v>3.4729561184830446</v>
      </c>
      <c r="I94" s="76">
        <f>Power!I94+'Ground Transportation'!I94+Industry!I94+Residential!I94+Aviation!I94</f>
        <v>1.2080690493208841</v>
      </c>
      <c r="J94" s="76">
        <f>Power!J94+'Ground Transportation'!J94+Industry!J94+Residential!J94+Aviation!J94</f>
        <v>28.417565933610682</v>
      </c>
      <c r="K94" s="81">
        <f>SUM(C94:J94)+Aviation!L94+'International Shipping'!C94</f>
        <v>100.30256144507479</v>
      </c>
      <c r="M94" s="74">
        <v>43922</v>
      </c>
      <c r="N94" s="78">
        <f>Power!N94+'Ground Transportation'!N94+Industry!N94+Residential!N94+Aviation!O94</f>
        <v>29.567018033276256</v>
      </c>
      <c r="O94" s="78">
        <f>Power!O94+'Ground Transportation'!O94+Industry!O94+Residential!O94+Aviation!P94</f>
        <v>3.8121769415762468</v>
      </c>
      <c r="P94" s="78">
        <f>Power!P94+'Ground Transportation'!P94+Industry!P94+Residential!P94+Aviation!Q94</f>
        <v>10.002177198607871</v>
      </c>
      <c r="Q94" s="78">
        <f>Power!Q94+'Ground Transportation'!Q94+Industry!Q94+Residential!Q94+Aviation!R94</f>
        <v>8.555302651938689</v>
      </c>
      <c r="R94" s="78">
        <f>Power!R94+'Ground Transportation'!R94+Industry!R94+Residential!R94+Aviation!S94</f>
        <v>3.9719535698344357</v>
      </c>
      <c r="S94" s="78">
        <f>Power!S94+'Ground Transportation'!S94+Industry!S94+Residential!S94+Aviation!T94</f>
        <v>3.109230626975191</v>
      </c>
      <c r="T94" s="78">
        <f>Power!T94+'Ground Transportation'!T94+Industry!T94+Residential!T94+Aviation!U94</f>
        <v>0.95480449117830368</v>
      </c>
      <c r="U94" s="78">
        <f>Power!U94+'Ground Transportation'!U94+Industry!U94+Residential!U94+Aviation!V94</f>
        <v>24.124756218105535</v>
      </c>
      <c r="V94" s="83">
        <f>SUM(N94:U94)+Aviation!X94+'International Shipping'!F94</f>
        <v>85.949556685478171</v>
      </c>
      <c r="W94" s="67"/>
      <c r="AJ94" s="74">
        <v>43556</v>
      </c>
      <c r="AK94" s="76">
        <f>Power!AK94+'Ground Transportation'!AK94+Industry!AL94+Residential!AL94+Aviation!AP94</f>
        <v>1.0307153312781265</v>
      </c>
      <c r="AL94" s="76">
        <f>Power!AL94+'Ground Transportation'!AL94+Industry!AM94+Residential!AM94+Aviation!AQ94</f>
        <v>0.79885207224672461</v>
      </c>
      <c r="AM94" s="76">
        <f>Power!AM94+'Ground Transportation'!AM94+Industry!AN94+Residential!AN94+Aviation!AR94</f>
        <v>2.008884569638425</v>
      </c>
      <c r="AN94" s="76">
        <f>Power!AN94+'Ground Transportation'!AN94+Industry!AO94+Residential!AO94+Aviation!AS94</f>
        <v>0.96281300397664649</v>
      </c>
      <c r="AO94" s="106">
        <f>Power!AO94+'Ground Transportation'!AO94+Industry!AP94+Residential!AP94+Aviation!AT94</f>
        <v>0.87918840754575645</v>
      </c>
      <c r="AQ94" s="74">
        <v>43922</v>
      </c>
      <c r="AR94" s="78">
        <f>Power!AR94+'Ground Transportation'!AR94+Industry!AS94+Residential!AS94+Aviation!AW94</f>
        <v>0.94276226206739944</v>
      </c>
      <c r="AS94" s="78">
        <f>Power!AS94+'Ground Transportation'!AS94+Industry!AT94+Residential!AT94+Aviation!AX94</f>
        <v>0.88456337543927066</v>
      </c>
      <c r="AT94" s="78">
        <f>Power!AT94+'Ground Transportation'!AT94+Industry!AU94+Residential!AU94+Aviation!AY94</f>
        <v>1.9868387605083626</v>
      </c>
      <c r="AU94" s="78">
        <f>Power!AU94+'Ground Transportation'!AU94+Industry!AV94+Residential!AV94+Aviation!AZ94</f>
        <v>0.7968255335693657</v>
      </c>
      <c r="AV94" s="79">
        <f>Power!AV94+'Ground Transportation'!AV94+Industry!AW94+Residential!AW94+Aviation!BA94</f>
        <v>0.4691524445410305</v>
      </c>
    </row>
    <row r="95" spans="2:48" x14ac:dyDescent="0.2">
      <c r="B95" s="74">
        <v>43557</v>
      </c>
      <c r="C95" s="76">
        <f>Power!C95+'Ground Transportation'!C95+Industry!C95+Residential!C95+Aviation!C95</f>
        <v>29.629813896410109</v>
      </c>
      <c r="D95" s="76">
        <f>Power!D95+'Ground Transportation'!D95+Industry!D95+Residential!D95+Aviation!D95</f>
        <v>7.0484088189192882</v>
      </c>
      <c r="E95" s="76">
        <f>Power!E95+'Ground Transportation'!E95+Industry!E95+Residential!E95+Aviation!E95</f>
        <v>14.589353445340283</v>
      </c>
      <c r="F95" s="76">
        <f>Power!F95+'Ground Transportation'!F95+Industry!F95+Residential!F95+Aviation!F95</f>
        <v>9.4350490921458121</v>
      </c>
      <c r="G95" s="76">
        <f>Power!G95+'Ground Transportation'!G95+Industry!G95+Residential!G95+Aviation!G95</f>
        <v>4.3952279341377221</v>
      </c>
      <c r="H95" s="76">
        <f>Power!H95+'Ground Transportation'!H95+Industry!H95+Residential!H95+Aviation!H95</f>
        <v>3.6631946566012878</v>
      </c>
      <c r="I95" s="76">
        <f>Power!I95+'Ground Transportation'!I95+Industry!I95+Residential!I95+Aviation!I95</f>
        <v>1.3011350949977816</v>
      </c>
      <c r="J95" s="76">
        <f>Power!J95+'Ground Transportation'!J95+Industry!J95+Residential!J95+Aviation!J95</f>
        <v>28.664089896099274</v>
      </c>
      <c r="K95" s="81">
        <f>SUM(C95:J95)+Aviation!L95+'International Shipping'!C95</f>
        <v>101.78891051077214</v>
      </c>
      <c r="M95" s="74">
        <v>43923</v>
      </c>
      <c r="N95" s="78">
        <f>Power!N95+'Ground Transportation'!N95+Industry!N95+Residential!N95+Aviation!O95</f>
        <v>29.75565730290181</v>
      </c>
      <c r="O95" s="78">
        <f>Power!O95+'Ground Transportation'!O95+Industry!O95+Residential!O95+Aviation!P95</f>
        <v>3.8529772764646468</v>
      </c>
      <c r="P95" s="78">
        <f>Power!P95+'Ground Transportation'!P95+Industry!P95+Residential!P95+Aviation!Q95</f>
        <v>9.8647856643692293</v>
      </c>
      <c r="Q95" s="78">
        <f>Power!Q95+'Ground Transportation'!Q95+Industry!Q95+Residential!Q95+Aviation!R95</f>
        <v>7.6041448150788966</v>
      </c>
      <c r="R95" s="78">
        <f>Power!R95+'Ground Transportation'!R95+Industry!R95+Residential!R95+Aviation!S95</f>
        <v>3.9362163634417868</v>
      </c>
      <c r="S95" s="78">
        <f>Power!S95+'Ground Transportation'!S95+Industry!S95+Residential!S95+Aviation!T95</f>
        <v>2.9446480275705178</v>
      </c>
      <c r="T95" s="78">
        <f>Power!T95+'Ground Transportation'!T95+Industry!T95+Residential!T95+Aviation!U95</f>
        <v>0.96612234214949855</v>
      </c>
      <c r="U95" s="78">
        <f>Power!U95+'Ground Transportation'!U95+Industry!U95+Residential!U95+Aviation!V95</f>
        <v>24.224943801698156</v>
      </c>
      <c r="V95" s="83">
        <f>SUM(N95:U95)+Aviation!X95+'International Shipping'!F95</f>
        <v>85.000766388633394</v>
      </c>
      <c r="W95" s="67"/>
      <c r="AJ95" s="74">
        <v>43557</v>
      </c>
      <c r="AK95" s="76">
        <f>Power!AK95+'Ground Transportation'!AK95+Industry!AL95+Residential!AL95+Aviation!AP95</f>
        <v>1.1823642615761212</v>
      </c>
      <c r="AL95" s="76">
        <f>Power!AL95+'Ground Transportation'!AL95+Industry!AM95+Residential!AM95+Aviation!AQ95</f>
        <v>0.79021694385545582</v>
      </c>
      <c r="AM95" s="76">
        <f>Power!AM95+'Ground Transportation'!AM95+Industry!AN95+Residential!AN95+Aviation!AR95</f>
        <v>1.9756284676395812</v>
      </c>
      <c r="AN95" s="76">
        <f>Power!AN95+'Ground Transportation'!AN95+Industry!AO95+Residential!AO95+Aviation!AS95</f>
        <v>1.0231922011844321</v>
      </c>
      <c r="AO95" s="106">
        <f>Power!AO95+'Ground Transportation'!AO95+Industry!AP95+Residential!AP95+Aviation!AT95</f>
        <v>0.80313650536391723</v>
      </c>
      <c r="AQ95" s="74">
        <v>43923</v>
      </c>
      <c r="AR95" s="78">
        <f>Power!AR95+'Ground Transportation'!AR95+Industry!AS95+Residential!AS95+Aviation!AW95</f>
        <v>0.71783553411492362</v>
      </c>
      <c r="AS95" s="78">
        <f>Power!AS95+'Ground Transportation'!AS95+Industry!AT95+Residential!AT95+Aviation!AX95</f>
        <v>0.74110962942784009</v>
      </c>
      <c r="AT95" s="78">
        <f>Power!AT95+'Ground Transportation'!AT95+Industry!AU95+Residential!AU95+Aviation!AY95</f>
        <v>1.7318534385099538</v>
      </c>
      <c r="AU95" s="78">
        <f>Power!AU95+'Ground Transportation'!AU95+Industry!AV95+Residential!AV95+Aviation!AZ95</f>
        <v>0.7952141632035109</v>
      </c>
      <c r="AV95" s="79">
        <f>Power!AV95+'Ground Transportation'!AV95+Industry!AW95+Residential!AW95+Aviation!BA95</f>
        <v>0.47186472200517521</v>
      </c>
    </row>
    <row r="96" spans="2:48" x14ac:dyDescent="0.2">
      <c r="B96" s="74">
        <v>43558</v>
      </c>
      <c r="C96" s="76">
        <f>Power!C96+'Ground Transportation'!C96+Industry!C96+Residential!C96+Aviation!C96</f>
        <v>29.58200794473931</v>
      </c>
      <c r="D96" s="76">
        <f>Power!D96+'Ground Transportation'!D96+Industry!D96+Residential!D96+Aviation!D96</f>
        <v>7.3000110572601731</v>
      </c>
      <c r="E96" s="76">
        <f>Power!E96+'Ground Transportation'!E96+Industry!E96+Residential!E96+Aviation!E96</f>
        <v>14.494269936429895</v>
      </c>
      <c r="F96" s="76">
        <f>Power!F96+'Ground Transportation'!F96+Industry!F96+Residential!F96+Aviation!F96</f>
        <v>10.498444079836496</v>
      </c>
      <c r="G96" s="76">
        <f>Power!G96+'Ground Transportation'!G96+Industry!G96+Residential!G96+Aviation!G96</f>
        <v>4.4037164752879239</v>
      </c>
      <c r="H96" s="76">
        <f>Power!H96+'Ground Transportation'!H96+Industry!H96+Residential!H96+Aviation!H96</f>
        <v>3.6156449614044579</v>
      </c>
      <c r="I96" s="76">
        <f>Power!I96+'Ground Transportation'!I96+Industry!I96+Residential!I96+Aviation!I96</f>
        <v>1.2658408807156223</v>
      </c>
      <c r="J96" s="76">
        <f>Power!J96+'Ground Transportation'!J96+Industry!J96+Residential!J96+Aviation!J96</f>
        <v>28.746419141013106</v>
      </c>
      <c r="K96" s="81">
        <f>SUM(C96:J96)+Aviation!L96+'International Shipping'!C96</f>
        <v>102.98131113886785</v>
      </c>
      <c r="M96" s="74">
        <v>43924</v>
      </c>
      <c r="N96" s="78">
        <f>Power!N96+'Ground Transportation'!N96+Industry!N96+Residential!N96+Aviation!O96</f>
        <v>29.304026405401011</v>
      </c>
      <c r="O96" s="78">
        <f>Power!O96+'Ground Transportation'!O96+Industry!O96+Residential!O96+Aviation!P96</f>
        <v>3.9997571999007016</v>
      </c>
      <c r="P96" s="78">
        <f>Power!P96+'Ground Transportation'!P96+Industry!P96+Residential!P96+Aviation!Q96</f>
        <v>10.309595787259159</v>
      </c>
      <c r="Q96" s="78">
        <f>Power!Q96+'Ground Transportation'!Q96+Industry!Q96+Residential!Q96+Aviation!R96</f>
        <v>7.5716643022542334</v>
      </c>
      <c r="R96" s="78">
        <f>Power!R96+'Ground Transportation'!R96+Industry!R96+Residential!R96+Aviation!S96</f>
        <v>3.8756345747264209</v>
      </c>
      <c r="S96" s="78">
        <f>Power!S96+'Ground Transportation'!S96+Industry!S96+Residential!S96+Aviation!T96</f>
        <v>2.8807567345315945</v>
      </c>
      <c r="T96" s="78">
        <f>Power!T96+'Ground Transportation'!T96+Industry!T96+Residential!T96+Aviation!U96</f>
        <v>0.98497193806776084</v>
      </c>
      <c r="U96" s="78">
        <f>Power!U96+'Ground Transportation'!U96+Industry!U96+Residential!U96+Aviation!V96</f>
        <v>23.785200874958171</v>
      </c>
      <c r="V96" s="83">
        <f>SUM(N96:U96)+Aviation!X96+'International Shipping'!F96</f>
        <v>84.564251842892077</v>
      </c>
      <c r="W96" s="67"/>
      <c r="AJ96" s="74">
        <v>43558</v>
      </c>
      <c r="AK96" s="76">
        <f>Power!AK96+'Ground Transportation'!AK96+Industry!AL96+Residential!AL96+Aviation!AP96</f>
        <v>1.225841502084756</v>
      </c>
      <c r="AL96" s="76">
        <f>Power!AL96+'Ground Transportation'!AL96+Industry!AM96+Residential!AM96+Aviation!AQ96</f>
        <v>1.1222796850874344</v>
      </c>
      <c r="AM96" s="76">
        <f>Power!AM96+'Ground Transportation'!AM96+Industry!AN96+Residential!AN96+Aviation!AR96</f>
        <v>2.413686639539669</v>
      </c>
      <c r="AN96" s="76">
        <f>Power!AN96+'Ground Transportation'!AN96+Industry!AO96+Residential!AO96+Aviation!AS96</f>
        <v>1.048994883025786</v>
      </c>
      <c r="AO96" s="106">
        <f>Power!AO96+'Ground Transportation'!AO96+Industry!AP96+Residential!AP96+Aviation!AT96</f>
        <v>0.69146378018040067</v>
      </c>
      <c r="AQ96" s="74">
        <v>43924</v>
      </c>
      <c r="AR96" s="78">
        <f>Power!AR96+'Ground Transportation'!AR96+Industry!AS96+Residential!AS96+Aviation!AW96</f>
        <v>0.8863461578052052</v>
      </c>
      <c r="AS96" s="78">
        <f>Power!AS96+'Ground Transportation'!AS96+Industry!AT96+Residential!AT96+Aviation!AX96</f>
        <v>0.65421500104948516</v>
      </c>
      <c r="AT96" s="78">
        <f>Power!AT96+'Ground Transportation'!AT96+Industry!AU96+Residential!AU96+Aviation!AY96</f>
        <v>1.6440966316068693</v>
      </c>
      <c r="AU96" s="78">
        <f>Power!AU96+'Ground Transportation'!AU96+Industry!AV96+Residential!AV96+Aviation!AZ96</f>
        <v>0.73503266571327541</v>
      </c>
      <c r="AV96" s="79">
        <f>Power!AV96+'Ground Transportation'!AV96+Industry!AW96+Residential!AW96+Aviation!BA96</f>
        <v>0.47461748923896963</v>
      </c>
    </row>
    <row r="97" spans="2:48" x14ac:dyDescent="0.2">
      <c r="B97" s="74">
        <v>43559</v>
      </c>
      <c r="C97" s="76">
        <f>Power!C97+'Ground Transportation'!C97+Industry!C97+Residential!C97+Aviation!C97</f>
        <v>27.732534916357967</v>
      </c>
      <c r="D97" s="76">
        <f>Power!D97+'Ground Transportation'!D97+Industry!D97+Residential!D97+Aviation!D97</f>
        <v>7.3910202383501513</v>
      </c>
      <c r="E97" s="76">
        <f>Power!E97+'Ground Transportation'!E97+Industry!E97+Residential!E97+Aviation!E97</f>
        <v>14.540397278648799</v>
      </c>
      <c r="F97" s="76">
        <f>Power!F97+'Ground Transportation'!F97+Industry!F97+Residential!F97+Aviation!F97</f>
        <v>10.508998593596928</v>
      </c>
      <c r="G97" s="76">
        <f>Power!G97+'Ground Transportation'!G97+Industry!G97+Residential!G97+Aviation!G97</f>
        <v>4.3874867620686304</v>
      </c>
      <c r="H97" s="76">
        <f>Power!H97+'Ground Transportation'!H97+Industry!H97+Residential!H97+Aviation!H97</f>
        <v>3.3283310205602912</v>
      </c>
      <c r="I97" s="76">
        <f>Power!I97+'Ground Transportation'!I97+Industry!I97+Residential!I97+Aviation!I97</f>
        <v>1.3078778188811122</v>
      </c>
      <c r="J97" s="76">
        <f>Power!J97+'Ground Transportation'!J97+Industry!J97+Residential!J97+Aviation!J97</f>
        <v>28.214127441307632</v>
      </c>
      <c r="K97" s="81">
        <f>SUM(C97:J97)+Aviation!L97+'International Shipping'!C97</f>
        <v>100.50922983744776</v>
      </c>
      <c r="M97" s="74">
        <v>43925</v>
      </c>
      <c r="N97" s="78">
        <f>Power!N97+'Ground Transportation'!N97+Industry!N97+Residential!N97+Aviation!O97</f>
        <v>25.314410255781098</v>
      </c>
      <c r="O97" s="78">
        <f>Power!O97+'Ground Transportation'!O97+Industry!O97+Residential!O97+Aviation!P97</f>
        <v>3.9103307654460506</v>
      </c>
      <c r="P97" s="78">
        <f>Power!P97+'Ground Transportation'!P97+Industry!P97+Residential!P97+Aviation!Q97</f>
        <v>9.762338830039516</v>
      </c>
      <c r="Q97" s="78">
        <f>Power!Q97+'Ground Transportation'!Q97+Industry!Q97+Residential!Q97+Aviation!R97</f>
        <v>6.2984370052892809</v>
      </c>
      <c r="R97" s="78">
        <f>Power!R97+'Ground Transportation'!R97+Industry!R97+Residential!R97+Aviation!S97</f>
        <v>3.6766860513977475</v>
      </c>
      <c r="S97" s="78">
        <f>Power!S97+'Ground Transportation'!S97+Industry!S97+Residential!S97+Aviation!T97</f>
        <v>2.4635300604246044</v>
      </c>
      <c r="T97" s="78">
        <f>Power!T97+'Ground Transportation'!T97+Industry!T97+Residential!T97+Aviation!U97</f>
        <v>0.82659350696622802</v>
      </c>
      <c r="U97" s="78">
        <f>Power!U97+'Ground Transportation'!U97+Industry!U97+Residential!U97+Aviation!V97</f>
        <v>21.779987008317004</v>
      </c>
      <c r="V97" s="83">
        <f>SUM(N97:U97)+Aviation!X97+'International Shipping'!F97</f>
        <v>75.867020601655952</v>
      </c>
      <c r="W97" s="67"/>
      <c r="AJ97" s="74">
        <v>43559</v>
      </c>
      <c r="AK97" s="76">
        <f>Power!AK97+'Ground Transportation'!AK97+Industry!AL97+Residential!AL97+Aviation!AP97</f>
        <v>1.1034707112663138</v>
      </c>
      <c r="AL97" s="76">
        <f>Power!AL97+'Ground Transportation'!AL97+Industry!AM97+Residential!AM97+Aviation!AQ97</f>
        <v>1.1073358907953286</v>
      </c>
      <c r="AM97" s="76">
        <f>Power!AM97+'Ground Transportation'!AM97+Industry!AN97+Residential!AN97+Aviation!AR97</f>
        <v>2.5173455674102208</v>
      </c>
      <c r="AN97" s="76">
        <f>Power!AN97+'Ground Transportation'!AN97+Industry!AO97+Residential!AO97+Aviation!AS97</f>
        <v>1.042739400198466</v>
      </c>
      <c r="AO97" s="106">
        <f>Power!AO97+'Ground Transportation'!AO97+Industry!AP97+Residential!AP97+Aviation!AT97</f>
        <v>0.77689073015828325</v>
      </c>
      <c r="AQ97" s="74">
        <v>43925</v>
      </c>
      <c r="AR97" s="78">
        <f>Power!AR97+'Ground Transportation'!AR97+Industry!AS97+Residential!AS97+Aviation!AW97</f>
        <v>0.67636276648034677</v>
      </c>
      <c r="AS97" s="78">
        <f>Power!AS97+'Ground Transportation'!AS97+Industry!AT97+Residential!AT97+Aviation!AX97</f>
        <v>0.49011952000060999</v>
      </c>
      <c r="AT97" s="78">
        <f>Power!AT97+'Ground Transportation'!AT97+Industry!AU97+Residential!AU97+Aviation!AY97</f>
        <v>1.478604873031591</v>
      </c>
      <c r="AU97" s="78">
        <f>Power!AU97+'Ground Transportation'!AU97+Industry!AV97+Residential!AV97+Aviation!AZ97</f>
        <v>0.62263486080803809</v>
      </c>
      <c r="AV97" s="79">
        <f>Power!AV97+'Ground Transportation'!AV97+Industry!AW97+Residential!AW97+Aviation!BA97</f>
        <v>0.39929721346761937</v>
      </c>
    </row>
    <row r="98" spans="2:48" x14ac:dyDescent="0.2">
      <c r="B98" s="74">
        <v>43560</v>
      </c>
      <c r="C98" s="76">
        <f>Power!C98+'Ground Transportation'!C98+Industry!C98+Residential!C98+Aviation!C98</f>
        <v>25.333858452233819</v>
      </c>
      <c r="D98" s="76">
        <f>Power!D98+'Ground Transportation'!D98+Industry!D98+Residential!D98+Aviation!D98</f>
        <v>7.4734184967398241</v>
      </c>
      <c r="E98" s="76">
        <f>Power!E98+'Ground Transportation'!E98+Industry!E98+Residential!E98+Aviation!E98</f>
        <v>14.137282341350057</v>
      </c>
      <c r="F98" s="76">
        <f>Power!F98+'Ground Transportation'!F98+Industry!F98+Residential!F98+Aviation!F98</f>
        <v>10.190180416236879</v>
      </c>
      <c r="G98" s="76">
        <f>Power!G98+'Ground Transportation'!G98+Industry!G98+Residential!G98+Aviation!G98</f>
        <v>4.3786316870081521</v>
      </c>
      <c r="H98" s="76">
        <f>Power!H98+'Ground Transportation'!H98+Industry!H98+Residential!H98+Aviation!H98</f>
        <v>3.0788986357414267</v>
      </c>
      <c r="I98" s="76">
        <f>Power!I98+'Ground Transportation'!I98+Industry!I98+Residential!I98+Aviation!I98</f>
        <v>1.358569649102207</v>
      </c>
      <c r="J98" s="76">
        <f>Power!J98+'Ground Transportation'!J98+Industry!J98+Residential!J98+Aviation!J98</f>
        <v>26.902502973611746</v>
      </c>
      <c r="K98" s="81">
        <f>SUM(C98:J98)+Aviation!L98+'International Shipping'!C98</f>
        <v>95.983749386488142</v>
      </c>
      <c r="M98" s="74">
        <v>43926</v>
      </c>
      <c r="N98" s="78">
        <f>Power!N98+'Ground Transportation'!N98+Industry!N98+Residential!N98+Aviation!O98</f>
        <v>27.002215243095993</v>
      </c>
      <c r="O98" s="78">
        <f>Power!O98+'Ground Transportation'!O98+Industry!O98+Residential!O98+Aviation!P98</f>
        <v>3.9034806957215644</v>
      </c>
      <c r="P98" s="78">
        <f>Power!P98+'Ground Transportation'!P98+Industry!P98+Residential!P98+Aviation!Q98</f>
        <v>8.6136457513473381</v>
      </c>
      <c r="Q98" s="78">
        <f>Power!Q98+'Ground Transportation'!Q98+Industry!Q98+Residential!Q98+Aviation!R98</f>
        <v>4.6386176671769359</v>
      </c>
      <c r="R98" s="78">
        <f>Power!R98+'Ground Transportation'!R98+Industry!R98+Residential!R98+Aviation!S98</f>
        <v>3.6468234107241808</v>
      </c>
      <c r="S98" s="78">
        <f>Power!S98+'Ground Transportation'!S98+Industry!S98+Residential!S98+Aviation!T98</f>
        <v>2.5616037563842458</v>
      </c>
      <c r="T98" s="78">
        <f>Power!T98+'Ground Transportation'!T98+Industry!T98+Residential!T98+Aviation!U98</f>
        <v>0.64312294300933048</v>
      </c>
      <c r="U98" s="78">
        <f>Power!U98+'Ground Transportation'!U98+Industry!U98+Residential!U98+Aviation!V98</f>
        <v>20.610202109167695</v>
      </c>
      <c r="V98" s="83">
        <f>SUM(N98:U98)+Aviation!X98+'International Shipping'!F98</f>
        <v>73.456977064108827</v>
      </c>
      <c r="W98" s="67"/>
      <c r="AJ98" s="74">
        <v>43560</v>
      </c>
      <c r="AK98" s="76">
        <f>Power!AK98+'Ground Transportation'!AK98+Industry!AL98+Residential!AL98+Aviation!AP98</f>
        <v>0.98160626210263324</v>
      </c>
      <c r="AL98" s="76">
        <f>Power!AL98+'Ground Transportation'!AL98+Industry!AM98+Residential!AM98+Aviation!AQ98</f>
        <v>1.0793436121802893</v>
      </c>
      <c r="AM98" s="76">
        <f>Power!AM98+'Ground Transportation'!AM98+Industry!AN98+Residential!AN98+Aviation!AR98</f>
        <v>2.4488011435648827</v>
      </c>
      <c r="AN98" s="76">
        <f>Power!AN98+'Ground Transportation'!AN98+Industry!AO98+Residential!AO98+Aviation!AS98</f>
        <v>1.0458735189919997</v>
      </c>
      <c r="AO98" s="106">
        <f>Power!AO98+'Ground Transportation'!AO98+Industry!AP98+Residential!AP98+Aviation!AT98</f>
        <v>0.75850410291259385</v>
      </c>
      <c r="AQ98" s="74">
        <v>43926</v>
      </c>
      <c r="AR98" s="78">
        <f>Power!AR98+'Ground Transportation'!AR98+Industry!AS98+Residential!AS98+Aviation!AW98</f>
        <v>0.44420473232184782</v>
      </c>
      <c r="AS98" s="78">
        <f>Power!AS98+'Ground Transportation'!AS98+Industry!AT98+Residential!AT98+Aviation!AX98</f>
        <v>0.38276495825843826</v>
      </c>
      <c r="AT98" s="78">
        <f>Power!AT98+'Ground Transportation'!AT98+Industry!AU98+Residential!AU98+Aviation!AY98</f>
        <v>0.9965585984578158</v>
      </c>
      <c r="AU98" s="78">
        <f>Power!AU98+'Ground Transportation'!AU98+Industry!AV98+Residential!AV98+Aviation!AZ98</f>
        <v>0.51449885331937195</v>
      </c>
      <c r="AV98" s="79">
        <f>Power!AV98+'Ground Transportation'!AV98+Industry!AW98+Residential!AW98+Aviation!BA98</f>
        <v>0.3710971764163824</v>
      </c>
    </row>
    <row r="99" spans="2:48" x14ac:dyDescent="0.2">
      <c r="B99" s="74">
        <v>43561</v>
      </c>
      <c r="C99" s="76">
        <f>Power!C99+'Ground Transportation'!C99+Industry!C99+Residential!C99+Aviation!C99</f>
        <v>26.643175668647118</v>
      </c>
      <c r="D99" s="76">
        <f>Power!D99+'Ground Transportation'!D99+Industry!D99+Residential!D99+Aviation!D99</f>
        <v>7.3035149647313444</v>
      </c>
      <c r="E99" s="76">
        <f>Power!E99+'Ground Transportation'!E99+Industry!E99+Residential!E99+Aviation!E99</f>
        <v>12.550311675566855</v>
      </c>
      <c r="F99" s="76">
        <f>Power!F99+'Ground Transportation'!F99+Industry!F99+Residential!F99+Aviation!F99</f>
        <v>8.448075987218127</v>
      </c>
      <c r="G99" s="76">
        <f>Power!G99+'Ground Transportation'!G99+Industry!G99+Residential!G99+Aviation!G99</f>
        <v>4.2258845469539308</v>
      </c>
      <c r="H99" s="76">
        <f>Power!H99+'Ground Transportation'!H99+Industry!H99+Residential!H99+Aviation!H99</f>
        <v>2.7719582533761993</v>
      </c>
      <c r="I99" s="76">
        <f>Power!I99+'Ground Transportation'!I99+Industry!I99+Residential!I99+Aviation!I99</f>
        <v>1.2317880533291417</v>
      </c>
      <c r="J99" s="76">
        <f>Power!J99+'Ground Transportation'!J99+Industry!J99+Residential!J99+Aviation!J99</f>
        <v>25.769614676837627</v>
      </c>
      <c r="K99" s="81">
        <f>SUM(C99:J99)+Aviation!L99+'International Shipping'!C99</f>
        <v>92.096485192570739</v>
      </c>
      <c r="M99" s="74">
        <v>43927</v>
      </c>
      <c r="N99" s="78">
        <f>Power!N99+'Ground Transportation'!N99+Industry!N99+Residential!N99+Aviation!O99</f>
        <v>28.092312339310872</v>
      </c>
      <c r="O99" s="78">
        <f>Power!O99+'Ground Transportation'!O99+Industry!O99+Residential!O99+Aviation!P99</f>
        <v>3.8990731216786787</v>
      </c>
      <c r="P99" s="78">
        <f>Power!P99+'Ground Transportation'!P99+Industry!P99+Residential!P99+Aviation!Q99</f>
        <v>9.3707308669326821</v>
      </c>
      <c r="Q99" s="78">
        <f>Power!Q99+'Ground Transportation'!Q99+Industry!Q99+Residential!Q99+Aviation!R99</f>
        <v>5.4740554015950122</v>
      </c>
      <c r="R99" s="78">
        <f>Power!R99+'Ground Transportation'!R99+Industry!R99+Residential!R99+Aviation!S99</f>
        <v>3.9985032353884664</v>
      </c>
      <c r="S99" s="78">
        <f>Power!S99+'Ground Transportation'!S99+Industry!S99+Residential!S99+Aviation!T99</f>
        <v>2.9101167997252633</v>
      </c>
      <c r="T99" s="78">
        <f>Power!T99+'Ground Transportation'!T99+Industry!T99+Residential!T99+Aviation!U99</f>
        <v>0.85287648935123461</v>
      </c>
      <c r="U99" s="78">
        <f>Power!U99+'Ground Transportation'!U99+Industry!U99+Residential!U99+Aviation!V99</f>
        <v>21.667123112360983</v>
      </c>
      <c r="V99" s="83">
        <f>SUM(N99:U99)+Aviation!X99+'International Shipping'!F99</f>
        <v>78.094766925100444</v>
      </c>
      <c r="W99" s="67"/>
      <c r="AJ99" s="74">
        <v>43561</v>
      </c>
      <c r="AK99" s="76">
        <f>Power!AK99+'Ground Transportation'!AK99+Industry!AL99+Residential!AL99+Aviation!AP99</f>
        <v>1.0334115621033171</v>
      </c>
      <c r="AL99" s="76">
        <f>Power!AL99+'Ground Transportation'!AL99+Industry!AM99+Residential!AM99+Aviation!AQ99</f>
        <v>0.79457881921649065</v>
      </c>
      <c r="AM99" s="76">
        <f>Power!AM99+'Ground Transportation'!AM99+Industry!AN99+Residential!AN99+Aviation!AR99</f>
        <v>1.8780555933695975</v>
      </c>
      <c r="AN99" s="76">
        <f>Power!AN99+'Ground Transportation'!AN99+Industry!AO99+Residential!AO99+Aviation!AS99</f>
        <v>0.8816079462783305</v>
      </c>
      <c r="AO99" s="106">
        <f>Power!AO99+'Ground Transportation'!AO99+Industry!AP99+Residential!AP99+Aviation!AT99</f>
        <v>0.54778618642816901</v>
      </c>
      <c r="AQ99" s="74">
        <v>43927</v>
      </c>
      <c r="AR99" s="78">
        <f>Power!AR99+'Ground Transportation'!AR99+Industry!AS99+Residential!AS99+Aviation!AW99</f>
        <v>0.54442260228236949</v>
      </c>
      <c r="AS99" s="78">
        <f>Power!AS99+'Ground Transportation'!AS99+Industry!AT99+Residential!AT99+Aviation!AX99</f>
        <v>0.45619868280440562</v>
      </c>
      <c r="AT99" s="78">
        <f>Power!AT99+'Ground Transportation'!AT99+Industry!AU99+Residential!AU99+Aviation!AY99</f>
        <v>1.1324182576308222</v>
      </c>
      <c r="AU99" s="78">
        <f>Power!AU99+'Ground Transportation'!AU99+Industry!AV99+Residential!AV99+Aviation!AZ99</f>
        <v>0.63303666601393882</v>
      </c>
      <c r="AV99" s="79">
        <f>Power!AV99+'Ground Transportation'!AV99+Industry!AW99+Residential!AW99+Aviation!BA99</f>
        <v>0.44705758439447191</v>
      </c>
    </row>
    <row r="100" spans="2:48" x14ac:dyDescent="0.2">
      <c r="B100" s="74">
        <v>43562</v>
      </c>
      <c r="C100" s="76">
        <f>Power!C100+'Ground Transportation'!C100+Industry!C100+Residential!C100+Aviation!C100</f>
        <v>27.598891671590469</v>
      </c>
      <c r="D100" s="76">
        <f>Power!D100+'Ground Transportation'!D100+Industry!D100+Residential!D100+Aviation!D100</f>
        <v>7.1270437204414661</v>
      </c>
      <c r="E100" s="76">
        <f>Power!E100+'Ground Transportation'!E100+Industry!E100+Residential!E100+Aviation!E100</f>
        <v>11.859433980946482</v>
      </c>
      <c r="F100" s="76">
        <f>Power!F100+'Ground Transportation'!F100+Industry!F100+Residential!F100+Aviation!F100</f>
        <v>7.4632059111636355</v>
      </c>
      <c r="G100" s="76">
        <f>Power!G100+'Ground Transportation'!G100+Industry!G100+Residential!G100+Aviation!G100</f>
        <v>4.057108626378632</v>
      </c>
      <c r="H100" s="76">
        <f>Power!H100+'Ground Transportation'!H100+Industry!H100+Residential!H100+Aviation!H100</f>
        <v>2.5994739722644851</v>
      </c>
      <c r="I100" s="76">
        <f>Power!I100+'Ground Transportation'!I100+Industry!I100+Residential!I100+Aviation!I100</f>
        <v>1.0842956450040366</v>
      </c>
      <c r="J100" s="76">
        <f>Power!J100+'Ground Transportation'!J100+Industry!J100+Residential!J100+Aviation!J100</f>
        <v>24.969802408054296</v>
      </c>
      <c r="K100" s="81">
        <f>SUM(C100:J100)+Aviation!L100+'International Shipping'!C100</f>
        <v>89.928298411612076</v>
      </c>
      <c r="M100" s="74">
        <v>43928</v>
      </c>
      <c r="N100" s="78">
        <f>Power!N100+'Ground Transportation'!N100+Industry!N100+Residential!N100+Aviation!O100</f>
        <v>29.101683457086011</v>
      </c>
      <c r="O100" s="78">
        <f>Power!O100+'Ground Transportation'!O100+Industry!O100+Residential!O100+Aviation!P100</f>
        <v>4.0903322724365623</v>
      </c>
      <c r="P100" s="78">
        <f>Power!P100+'Ground Transportation'!P100+Industry!P100+Residential!P100+Aviation!Q100</f>
        <v>9.9603173915217855</v>
      </c>
      <c r="Q100" s="78">
        <f>Power!Q100+'Ground Transportation'!Q100+Industry!Q100+Residential!Q100+Aviation!R100</f>
        <v>6.7347598894710305</v>
      </c>
      <c r="R100" s="78">
        <f>Power!R100+'Ground Transportation'!R100+Industry!R100+Residential!R100+Aviation!S100</f>
        <v>3.9792213373643359</v>
      </c>
      <c r="S100" s="78">
        <f>Power!S100+'Ground Transportation'!S100+Industry!S100+Residential!S100+Aviation!T100</f>
        <v>2.8955750101563029</v>
      </c>
      <c r="T100" s="78">
        <f>Power!T100+'Ground Transportation'!T100+Industry!T100+Residential!T100+Aviation!U100</f>
        <v>0.84640557622920753</v>
      </c>
      <c r="U100" s="78">
        <f>Power!U100+'Ground Transportation'!U100+Industry!U100+Residential!U100+Aviation!V100</f>
        <v>23.427185388955245</v>
      </c>
      <c r="V100" s="83">
        <f>SUM(N100:U100)+Aviation!X100+'International Shipping'!F100</f>
        <v>82.867559465983021</v>
      </c>
      <c r="W100" s="67"/>
      <c r="AJ100" s="74">
        <v>43562</v>
      </c>
      <c r="AK100" s="76">
        <f>Power!AK100+'Ground Transportation'!AK100+Industry!AL100+Residential!AL100+Aviation!AP100</f>
        <v>0.90637231481332692</v>
      </c>
      <c r="AL100" s="76">
        <f>Power!AL100+'Ground Transportation'!AL100+Industry!AM100+Residential!AM100+Aviation!AQ100</f>
        <v>0.60301755948611491</v>
      </c>
      <c r="AM100" s="76">
        <f>Power!AM100+'Ground Transportation'!AM100+Industry!AN100+Residential!AN100+Aviation!AR100</f>
        <v>1.6801127315469666</v>
      </c>
      <c r="AN100" s="76">
        <f>Power!AN100+'Ground Transportation'!AN100+Industry!AO100+Residential!AO100+Aviation!AS100</f>
        <v>0.80581267876206086</v>
      </c>
      <c r="AO100" s="106">
        <f>Power!AO100+'Ground Transportation'!AO100+Industry!AP100+Residential!AP100+Aviation!AT100</f>
        <v>0.47267873652918435</v>
      </c>
      <c r="AQ100" s="74">
        <v>43928</v>
      </c>
      <c r="AR100" s="78">
        <f>Power!AR100+'Ground Transportation'!AR100+Industry!AS100+Residential!AS100+Aviation!AW100</f>
        <v>0.76035448565425201</v>
      </c>
      <c r="AS100" s="78">
        <f>Power!AS100+'Ground Transportation'!AS100+Industry!AT100+Residential!AT100+Aviation!AX100</f>
        <v>0.44804437296312599</v>
      </c>
      <c r="AT100" s="78">
        <f>Power!AT100+'Ground Transportation'!AT100+Industry!AU100+Residential!AU100+Aviation!AY100</f>
        <v>1.4468211593344649</v>
      </c>
      <c r="AU100" s="78">
        <f>Power!AU100+'Ground Transportation'!AU100+Industry!AV100+Residential!AV100+Aviation!AZ100</f>
        <v>0.63584791089538972</v>
      </c>
      <c r="AV100" s="79">
        <f>Power!AV100+'Ground Transportation'!AV100+Industry!AW100+Residential!AW100+Aviation!BA100</f>
        <v>0.44566154157527049</v>
      </c>
    </row>
    <row r="101" spans="2:48" x14ac:dyDescent="0.2">
      <c r="B101" s="74">
        <v>43563</v>
      </c>
      <c r="C101" s="76">
        <f>Power!C101+'Ground Transportation'!C101+Industry!C101+Residential!C101+Aviation!C101</f>
        <v>28.291197832158659</v>
      </c>
      <c r="D101" s="76">
        <f>Power!D101+'Ground Transportation'!D101+Industry!D101+Residential!D101+Aviation!D101</f>
        <v>6.7465338421373406</v>
      </c>
      <c r="E101" s="76">
        <f>Power!E101+'Ground Transportation'!E101+Industry!E101+Residential!E101+Aviation!E101</f>
        <v>13.280114463652168</v>
      </c>
      <c r="F101" s="76">
        <f>Power!F101+'Ground Transportation'!F101+Industry!F101+Residential!F101+Aviation!F101</f>
        <v>9.671863997011501</v>
      </c>
      <c r="G101" s="76">
        <f>Power!G101+'Ground Transportation'!G101+Industry!G101+Residential!G101+Aviation!G101</f>
        <v>4.2723740219104513</v>
      </c>
      <c r="H101" s="76">
        <f>Power!H101+'Ground Transportation'!H101+Industry!H101+Residential!H101+Aviation!H101</f>
        <v>3.1289028980485925</v>
      </c>
      <c r="I101" s="76">
        <f>Power!I101+'Ground Transportation'!I101+Industry!I101+Residential!I101+Aviation!I101</f>
        <v>1.1947698002608971</v>
      </c>
      <c r="J101" s="76">
        <f>Power!J101+'Ground Transportation'!J101+Industry!J101+Residential!J101+Aviation!J101</f>
        <v>27.238318153586714</v>
      </c>
      <c r="K101" s="81">
        <f>SUM(C101:J101)+Aviation!L101+'International Shipping'!C101</f>
        <v>96.921962909038598</v>
      </c>
      <c r="M101" s="74">
        <v>43929</v>
      </c>
      <c r="N101" s="78">
        <f>Power!N101+'Ground Transportation'!N101+Industry!N101+Residential!N101+Aviation!O101</f>
        <v>29.056000554932137</v>
      </c>
      <c r="O101" s="78">
        <f>Power!O101+'Ground Transportation'!O101+Industry!O101+Residential!O101+Aviation!P101</f>
        <v>3.9600016354333274</v>
      </c>
      <c r="P101" s="78">
        <f>Power!P101+'Ground Transportation'!P101+Industry!P101+Residential!P101+Aviation!Q101</f>
        <v>10.364305766441294</v>
      </c>
      <c r="Q101" s="78">
        <f>Power!Q101+'Ground Transportation'!Q101+Industry!Q101+Residential!Q101+Aviation!R101</f>
        <v>6.7250819093195071</v>
      </c>
      <c r="R101" s="78">
        <f>Power!R101+'Ground Transportation'!R101+Industry!R101+Residential!R101+Aviation!S101</f>
        <v>3.9243856886109518</v>
      </c>
      <c r="S101" s="78">
        <f>Power!S101+'Ground Transportation'!S101+Industry!S101+Residential!S101+Aviation!T101</f>
        <v>2.7713538299858764</v>
      </c>
      <c r="T101" s="78">
        <f>Power!T101+'Ground Transportation'!T101+Industry!T101+Residential!T101+Aviation!U101</f>
        <v>0.89813215972625304</v>
      </c>
      <c r="U101" s="78">
        <f>Power!U101+'Ground Transportation'!U101+Industry!U101+Residential!U101+Aviation!V101</f>
        <v>24.312104923268578</v>
      </c>
      <c r="V101" s="83">
        <f>SUM(N101:U101)+Aviation!X101+'International Shipping'!F101</f>
        <v>83.854261566346153</v>
      </c>
      <c r="W101" s="67"/>
      <c r="AJ101" s="74">
        <v>43563</v>
      </c>
      <c r="AK101" s="76">
        <f>Power!AK101+'Ground Transportation'!AK101+Industry!AL101+Residential!AL101+Aviation!AP101</f>
        <v>1.0315678795689636</v>
      </c>
      <c r="AL101" s="76">
        <f>Power!AL101+'Ground Transportation'!AL101+Industry!AM101+Residential!AM101+Aviation!AQ101</f>
        <v>0.98057210340512513</v>
      </c>
      <c r="AM101" s="76">
        <f>Power!AM101+'Ground Transportation'!AM101+Industry!AN101+Residential!AN101+Aviation!AR101</f>
        <v>2.2147799590742858</v>
      </c>
      <c r="AN101" s="76">
        <f>Power!AN101+'Ground Transportation'!AN101+Industry!AO101+Residential!AO101+Aviation!AS101</f>
        <v>0.98843494269395626</v>
      </c>
      <c r="AO101" s="106">
        <f>Power!AO101+'Ground Transportation'!AO101+Industry!AP101+Residential!AP101+Aviation!AT101</f>
        <v>0.72943724706234192</v>
      </c>
      <c r="AQ101" s="74">
        <v>43929</v>
      </c>
      <c r="AR101" s="78">
        <f>Power!AR101+'Ground Transportation'!AR101+Industry!AS101+Residential!AS101+Aviation!AW101</f>
        <v>0.76717628746193745</v>
      </c>
      <c r="AS101" s="78">
        <f>Power!AS101+'Ground Transportation'!AS101+Industry!AT101+Residential!AT101+Aviation!AX101</f>
        <v>0.41771216766503211</v>
      </c>
      <c r="AT101" s="78">
        <f>Power!AT101+'Ground Transportation'!AT101+Industry!AU101+Residential!AU101+Aviation!AY101</f>
        <v>1.4351126251933617</v>
      </c>
      <c r="AU101" s="78">
        <f>Power!AU101+'Ground Transportation'!AU101+Industry!AV101+Residential!AV101+Aviation!AZ101</f>
        <v>0.64593227752244464</v>
      </c>
      <c r="AV101" s="79">
        <f>Power!AV101+'Ground Transportation'!AV101+Industry!AW101+Residential!AW101+Aviation!BA101</f>
        <v>0.4440511776907794</v>
      </c>
    </row>
    <row r="102" spans="2:48" x14ac:dyDescent="0.2">
      <c r="B102" s="74">
        <v>43564</v>
      </c>
      <c r="C102" s="76">
        <f>Power!C102+'Ground Transportation'!C102+Industry!C102+Residential!C102+Aviation!C102</f>
        <v>29.835941883127731</v>
      </c>
      <c r="D102" s="76">
        <f>Power!D102+'Ground Transportation'!D102+Industry!D102+Residential!D102+Aviation!D102</f>
        <v>7.2355777323649297</v>
      </c>
      <c r="E102" s="76">
        <f>Power!E102+'Ground Transportation'!E102+Industry!E102+Residential!E102+Aviation!E102</f>
        <v>13.511606026126694</v>
      </c>
      <c r="F102" s="76">
        <f>Power!F102+'Ground Transportation'!F102+Industry!F102+Residential!F102+Aviation!F102</f>
        <v>9.859002439165188</v>
      </c>
      <c r="G102" s="76">
        <f>Power!G102+'Ground Transportation'!G102+Industry!G102+Residential!G102+Aviation!G102</f>
        <v>4.192153854920238</v>
      </c>
      <c r="H102" s="76">
        <f>Power!H102+'Ground Transportation'!H102+Industry!H102+Residential!H102+Aviation!H102</f>
        <v>3.2276618110949116</v>
      </c>
      <c r="I102" s="76">
        <f>Power!I102+'Ground Transportation'!I102+Industry!I102+Residential!I102+Aviation!I102</f>
        <v>1.2232605257484068</v>
      </c>
      <c r="J102" s="76">
        <f>Power!J102+'Ground Transportation'!J102+Industry!J102+Residential!J102+Aviation!J102</f>
        <v>28.225969182838593</v>
      </c>
      <c r="K102" s="81">
        <f>SUM(C102:J102)+Aviation!L102+'International Shipping'!C102</f>
        <v>100.39034609377207</v>
      </c>
      <c r="M102" s="74">
        <v>43930</v>
      </c>
      <c r="N102" s="78">
        <f>Power!N102+'Ground Transportation'!N102+Industry!N102+Residential!N102+Aviation!O102</f>
        <v>28.665894224905497</v>
      </c>
      <c r="O102" s="78">
        <f>Power!O102+'Ground Transportation'!O102+Industry!O102+Residential!O102+Aviation!P102</f>
        <v>3.9548545130717816</v>
      </c>
      <c r="P102" s="78">
        <f>Power!P102+'Ground Transportation'!P102+Industry!P102+Residential!P102+Aviation!Q102</f>
        <v>10.364624945482765</v>
      </c>
      <c r="Q102" s="78">
        <f>Power!Q102+'Ground Transportation'!Q102+Industry!Q102+Residential!Q102+Aviation!R102</f>
        <v>6.6561770075125679</v>
      </c>
      <c r="R102" s="78">
        <f>Power!R102+'Ground Transportation'!R102+Industry!R102+Residential!R102+Aviation!S102</f>
        <v>3.8687844871074253</v>
      </c>
      <c r="S102" s="78">
        <f>Power!S102+'Ground Transportation'!S102+Industry!S102+Residential!S102+Aviation!T102</f>
        <v>2.8276743281487651</v>
      </c>
      <c r="T102" s="78">
        <f>Power!T102+'Ground Transportation'!T102+Industry!T102+Residential!T102+Aviation!U102</f>
        <v>0.93284616445417068</v>
      </c>
      <c r="U102" s="78">
        <f>Power!U102+'Ground Transportation'!U102+Industry!U102+Residential!U102+Aviation!V102</f>
        <v>24.420693648283557</v>
      </c>
      <c r="V102" s="83">
        <f>SUM(N102:U102)+Aviation!X102+'International Shipping'!F102</f>
        <v>83.538703555936607</v>
      </c>
      <c r="W102" s="67"/>
      <c r="AJ102" s="74">
        <v>43564</v>
      </c>
      <c r="AK102" s="76">
        <f>Power!AK102+'Ground Transportation'!AK102+Industry!AL102+Residential!AL102+Aviation!AP102</f>
        <v>1.0973279211150841</v>
      </c>
      <c r="AL102" s="76">
        <f>Power!AL102+'Ground Transportation'!AL102+Industry!AM102+Residential!AM102+Aviation!AQ102</f>
        <v>0.8993557569207119</v>
      </c>
      <c r="AM102" s="76">
        <f>Power!AM102+'Ground Transportation'!AM102+Industry!AN102+Residential!AN102+Aviation!AR102</f>
        <v>2.2929948514729701</v>
      </c>
      <c r="AN102" s="76">
        <f>Power!AN102+'Ground Transportation'!AN102+Industry!AO102+Residential!AO102+Aviation!AS102</f>
        <v>0.9933696629194807</v>
      </c>
      <c r="AO102" s="106">
        <f>Power!AO102+'Ground Transportation'!AO102+Industry!AP102+Residential!AP102+Aviation!AT102</f>
        <v>0.68813326809151087</v>
      </c>
      <c r="AQ102" s="74">
        <v>43930</v>
      </c>
      <c r="AR102" s="78">
        <f>Power!AR102+'Ground Transportation'!AR102+Industry!AS102+Residential!AS102+Aviation!AW102</f>
        <v>0.75104866634915435</v>
      </c>
      <c r="AS102" s="78">
        <f>Power!AS102+'Ground Transportation'!AS102+Industry!AT102+Residential!AT102+Aviation!AX102</f>
        <v>0.41324162723019797</v>
      </c>
      <c r="AT102" s="78">
        <f>Power!AT102+'Ground Transportation'!AT102+Industry!AU102+Residential!AU102+Aviation!AY102</f>
        <v>1.5000548681283008</v>
      </c>
      <c r="AU102" s="78">
        <f>Power!AU102+'Ground Transportation'!AU102+Industry!AV102+Residential!AV102+Aviation!AZ102</f>
        <v>0.63442720834448518</v>
      </c>
      <c r="AV102" s="79">
        <f>Power!AV102+'Ground Transportation'!AV102+Industry!AW102+Residential!AW102+Aviation!BA102</f>
        <v>0.45072381782973742</v>
      </c>
    </row>
    <row r="103" spans="2:48" x14ac:dyDescent="0.2">
      <c r="B103" s="74">
        <v>43565</v>
      </c>
      <c r="C103" s="76">
        <f>Power!C103+'Ground Transportation'!C103+Industry!C103+Residential!C103+Aviation!C103</f>
        <v>30.591264177360376</v>
      </c>
      <c r="D103" s="76">
        <f>Power!D103+'Ground Transportation'!D103+Industry!D103+Residential!D103+Aviation!D103</f>
        <v>7.1713167041684249</v>
      </c>
      <c r="E103" s="76">
        <f>Power!E103+'Ground Transportation'!E103+Industry!E103+Residential!E103+Aviation!E103</f>
        <v>13.776641196430058</v>
      </c>
      <c r="F103" s="76">
        <f>Power!F103+'Ground Transportation'!F103+Industry!F103+Residential!F103+Aviation!F103</f>
        <v>10.050108896274947</v>
      </c>
      <c r="G103" s="76">
        <f>Power!G103+'Ground Transportation'!G103+Industry!G103+Residential!G103+Aviation!G103</f>
        <v>4.1801709859671741</v>
      </c>
      <c r="H103" s="76">
        <f>Power!H103+'Ground Transportation'!H103+Industry!H103+Residential!H103+Aviation!H103</f>
        <v>3.6634098484757605</v>
      </c>
      <c r="I103" s="76">
        <f>Power!I103+'Ground Transportation'!I103+Industry!I103+Residential!I103+Aviation!I103</f>
        <v>1.3183273069338892</v>
      </c>
      <c r="J103" s="76">
        <f>Power!J103+'Ground Transportation'!J103+Industry!J103+Residential!J103+Aviation!J103</f>
        <v>28.467895402624894</v>
      </c>
      <c r="K103" s="81">
        <f>SUM(C103:J103)+Aviation!L103+'International Shipping'!C103</f>
        <v>102.48484025400397</v>
      </c>
      <c r="M103" s="74">
        <v>43931</v>
      </c>
      <c r="N103" s="78">
        <f>Power!N103+'Ground Transportation'!N103+Industry!N103+Residential!N103+Aviation!O103</f>
        <v>29.319225182113019</v>
      </c>
      <c r="O103" s="78">
        <f>Power!O103+'Ground Transportation'!O103+Industry!O103+Residential!O103+Aviation!P103</f>
        <v>3.9269435683771805</v>
      </c>
      <c r="P103" s="78">
        <f>Power!P103+'Ground Transportation'!P103+Industry!P103+Residential!P103+Aviation!Q103</f>
        <v>10.175605855195052</v>
      </c>
      <c r="Q103" s="78">
        <f>Power!Q103+'Ground Transportation'!Q103+Industry!Q103+Residential!Q103+Aviation!R103</f>
        <v>5.704874223860295</v>
      </c>
      <c r="R103" s="78">
        <f>Power!R103+'Ground Transportation'!R103+Industry!R103+Residential!R103+Aviation!S103</f>
        <v>3.9105842857660096</v>
      </c>
      <c r="S103" s="78">
        <f>Power!S103+'Ground Transportation'!S103+Industry!S103+Residential!S103+Aviation!T103</f>
        <v>2.9356755192492892</v>
      </c>
      <c r="T103" s="78">
        <f>Power!T103+'Ground Transportation'!T103+Industry!T103+Residential!T103+Aviation!U103</f>
        <v>0.66133974461658762</v>
      </c>
      <c r="U103" s="78">
        <f>Power!U103+'Ground Transportation'!U103+Industry!U103+Residential!U103+Aviation!V103</f>
        <v>23.423280926417</v>
      </c>
      <c r="V103" s="83">
        <f>SUM(N103:U103)+Aviation!X103+'International Shipping'!F103</f>
        <v>81.903520950908259</v>
      </c>
      <c r="W103" s="67"/>
      <c r="AJ103" s="74">
        <v>43565</v>
      </c>
      <c r="AK103" s="76">
        <f>Power!AK103+'Ground Transportation'!AK103+Industry!AL103+Residential!AL103+Aviation!AP103</f>
        <v>1.122950196118671</v>
      </c>
      <c r="AL103" s="76">
        <f>Power!AL103+'Ground Transportation'!AL103+Industry!AM103+Residential!AM103+Aviation!AQ103</f>
        <v>0.88468844067697594</v>
      </c>
      <c r="AM103" s="76">
        <f>Power!AM103+'Ground Transportation'!AM103+Industry!AN103+Residential!AN103+Aviation!AR103</f>
        <v>2.3376231111546542</v>
      </c>
      <c r="AN103" s="76">
        <f>Power!AN103+'Ground Transportation'!AN103+Industry!AO103+Residential!AO103+Aviation!AS103</f>
        <v>0.97222995726539896</v>
      </c>
      <c r="AO103" s="106">
        <f>Power!AO103+'Ground Transportation'!AO103+Industry!AP103+Residential!AP103+Aviation!AT103</f>
        <v>0.76396408741899013</v>
      </c>
      <c r="AQ103" s="74">
        <v>43931</v>
      </c>
      <c r="AR103" s="78">
        <f>Power!AR103+'Ground Transportation'!AR103+Industry!AS103+Residential!AS103+Aviation!AW103</f>
        <v>0.5971534105172972</v>
      </c>
      <c r="AS103" s="78">
        <f>Power!AS103+'Ground Transportation'!AS103+Industry!AT103+Residential!AT103+Aviation!AX103</f>
        <v>0.41193617390000165</v>
      </c>
      <c r="AT103" s="78">
        <f>Power!AT103+'Ground Transportation'!AT103+Industry!AU103+Residential!AU103+Aviation!AY103</f>
        <v>1.1324334474002866</v>
      </c>
      <c r="AU103" s="78">
        <f>Power!AU103+'Ground Transportation'!AU103+Industry!AV103+Residential!AV103+Aviation!AZ103</f>
        <v>0.61196967368420319</v>
      </c>
      <c r="AV103" s="79">
        <f>Power!AV103+'Ground Transportation'!AV103+Industry!AW103+Residential!AW103+Aviation!BA103</f>
        <v>0.41452029562523196</v>
      </c>
    </row>
    <row r="104" spans="2:48" x14ac:dyDescent="0.2">
      <c r="B104" s="74">
        <v>43566</v>
      </c>
      <c r="C104" s="76">
        <f>Power!C104+'Ground Transportation'!C104+Industry!C104+Residential!C104+Aviation!C104</f>
        <v>29.893858885098378</v>
      </c>
      <c r="D104" s="76">
        <f>Power!D104+'Ground Transportation'!D104+Industry!D104+Residential!D104+Aviation!D104</f>
        <v>7.2124464291340553</v>
      </c>
      <c r="E104" s="76">
        <f>Power!E104+'Ground Transportation'!E104+Industry!E104+Residential!E104+Aviation!E104</f>
        <v>13.843312542786995</v>
      </c>
      <c r="F104" s="76">
        <f>Power!F104+'Ground Transportation'!F104+Industry!F104+Residential!F104+Aviation!F104</f>
        <v>10.554652021872194</v>
      </c>
      <c r="G104" s="76">
        <f>Power!G104+'Ground Transportation'!G104+Industry!G104+Residential!G104+Aviation!G104</f>
        <v>4.166066587410417</v>
      </c>
      <c r="H104" s="76">
        <f>Power!H104+'Ground Transportation'!H104+Industry!H104+Residential!H104+Aviation!H104</f>
        <v>3.4150719020910287</v>
      </c>
      <c r="I104" s="76">
        <f>Power!I104+'Ground Transportation'!I104+Industry!I104+Residential!I104+Aviation!I104</f>
        <v>1.3236787465122162</v>
      </c>
      <c r="J104" s="76">
        <f>Power!J104+'Ground Transportation'!J104+Industry!J104+Residential!J104+Aviation!J104</f>
        <v>28.22204795001684</v>
      </c>
      <c r="K104" s="81">
        <f>SUM(C104:J104)+Aviation!L104+'International Shipping'!C104</f>
        <v>101.4381135869132</v>
      </c>
      <c r="M104" s="74">
        <v>43932</v>
      </c>
      <c r="N104" s="78">
        <f>Power!N104+'Ground Transportation'!N104+Industry!N104+Residential!N104+Aviation!O104</f>
        <v>27.738955891706507</v>
      </c>
      <c r="O104" s="78">
        <f>Power!O104+'Ground Transportation'!O104+Industry!O104+Residential!O104+Aviation!P104</f>
        <v>3.8871948668803116</v>
      </c>
      <c r="P104" s="78">
        <f>Power!P104+'Ground Transportation'!P104+Industry!P104+Residential!P104+Aviation!Q104</f>
        <v>9.2759671031264084</v>
      </c>
      <c r="Q104" s="78">
        <f>Power!Q104+'Ground Transportation'!Q104+Industry!Q104+Residential!Q104+Aviation!R104</f>
        <v>5.2511797951838499</v>
      </c>
      <c r="R104" s="78">
        <f>Power!R104+'Ground Transportation'!R104+Industry!R104+Residential!R104+Aviation!S104</f>
        <v>3.7191156621166455</v>
      </c>
      <c r="S104" s="78">
        <f>Power!S104+'Ground Transportation'!S104+Industry!S104+Residential!S104+Aviation!T104</f>
        <v>2.652724905466922</v>
      </c>
      <c r="T104" s="78">
        <f>Power!T104+'Ground Transportation'!T104+Industry!T104+Residential!T104+Aviation!U104</f>
        <v>0.66023453672559318</v>
      </c>
      <c r="U104" s="78">
        <f>Power!U104+'Ground Transportation'!U104+Industry!U104+Residential!U104+Aviation!V104</f>
        <v>22.581479679076523</v>
      </c>
      <c r="V104" s="83">
        <f>SUM(N104:U104)+Aviation!X104+'International Shipping'!F104</f>
        <v>77.605591486778536</v>
      </c>
      <c r="W104" s="67"/>
      <c r="AJ104" s="74">
        <v>43566</v>
      </c>
      <c r="AK104" s="76">
        <f>Power!AK104+'Ground Transportation'!AK104+Industry!AL104+Residential!AL104+Aviation!AP104</f>
        <v>1.1873999283438368</v>
      </c>
      <c r="AL104" s="76">
        <f>Power!AL104+'Ground Transportation'!AL104+Industry!AM104+Residential!AM104+Aviation!AQ104</f>
        <v>0.93828130466275139</v>
      </c>
      <c r="AM104" s="76">
        <f>Power!AM104+'Ground Transportation'!AM104+Industry!AN104+Residential!AN104+Aviation!AR104</f>
        <v>2.4760715399306852</v>
      </c>
      <c r="AN104" s="76">
        <f>Power!AN104+'Ground Transportation'!AN104+Industry!AO104+Residential!AO104+Aviation!AS104</f>
        <v>1.0980707601379009</v>
      </c>
      <c r="AO104" s="106">
        <f>Power!AO104+'Ground Transportation'!AO104+Industry!AP104+Residential!AP104+Aviation!AT104</f>
        <v>0.75501138716770411</v>
      </c>
      <c r="AQ104" s="74">
        <v>43932</v>
      </c>
      <c r="AR104" s="78">
        <f>Power!AR104+'Ground Transportation'!AR104+Industry!AS104+Residential!AS104+Aviation!AW104</f>
        <v>0.50627565135110708</v>
      </c>
      <c r="AS104" s="78">
        <f>Power!AS104+'Ground Transportation'!AS104+Industry!AT104+Residential!AT104+Aviation!AX104</f>
        <v>0.3886904826463452</v>
      </c>
      <c r="AT104" s="78">
        <f>Power!AT104+'Ground Transportation'!AT104+Industry!AU104+Residential!AU104+Aviation!AY104</f>
        <v>1.1384562980481381</v>
      </c>
      <c r="AU104" s="78">
        <f>Power!AU104+'Ground Transportation'!AU104+Industry!AV104+Residential!AV104+Aviation!AZ104</f>
        <v>0.58271946305892419</v>
      </c>
      <c r="AV104" s="79">
        <f>Power!AV104+'Ground Transportation'!AV104+Industry!AW104+Residential!AW104+Aviation!BA104</f>
        <v>0.38177373409443888</v>
      </c>
    </row>
    <row r="105" spans="2:48" x14ac:dyDescent="0.2">
      <c r="B105" s="74">
        <v>43567</v>
      </c>
      <c r="C105" s="76">
        <f>Power!C105+'Ground Transportation'!C105+Industry!C105+Residential!C105+Aviation!C105</f>
        <v>28.646937692400869</v>
      </c>
      <c r="D105" s="76">
        <f>Power!D105+'Ground Transportation'!D105+Industry!D105+Residential!D105+Aviation!D105</f>
        <v>7.1497057384729548</v>
      </c>
      <c r="E105" s="76">
        <f>Power!E105+'Ground Transportation'!E105+Industry!E105+Residential!E105+Aviation!E105</f>
        <v>13.589377237249995</v>
      </c>
      <c r="F105" s="76">
        <f>Power!F105+'Ground Transportation'!F105+Industry!F105+Residential!F105+Aviation!F105</f>
        <v>10.44693922504773</v>
      </c>
      <c r="G105" s="76">
        <f>Power!G105+'Ground Transportation'!G105+Industry!G105+Residential!G105+Aviation!G105</f>
        <v>4.2000961367542065</v>
      </c>
      <c r="H105" s="76">
        <f>Power!H105+'Ground Transportation'!H105+Industry!H105+Residential!H105+Aviation!H105</f>
        <v>3.4405297116872084</v>
      </c>
      <c r="I105" s="76">
        <f>Power!I105+'Ground Transportation'!I105+Industry!I105+Residential!I105+Aviation!I105</f>
        <v>1.2977177208483817</v>
      </c>
      <c r="J105" s="76">
        <f>Power!J105+'Ground Transportation'!J105+Industry!J105+Residential!J105+Aviation!J105</f>
        <v>27.378726934393978</v>
      </c>
      <c r="K105" s="81">
        <f>SUM(C105:J105)+Aviation!L105+'International Shipping'!C105</f>
        <v>99.294860022500416</v>
      </c>
      <c r="M105" s="74">
        <v>43933</v>
      </c>
      <c r="N105" s="78">
        <f>Power!N105+'Ground Transportation'!N105+Industry!N105+Residential!N105+Aviation!O105</f>
        <v>26.701009732761502</v>
      </c>
      <c r="O105" s="78">
        <f>Power!O105+'Ground Transportation'!O105+Industry!O105+Residential!O105+Aviation!P105</f>
        <v>3.8778458863155465</v>
      </c>
      <c r="P105" s="78">
        <f>Power!P105+'Ground Transportation'!P105+Industry!P105+Residential!P105+Aviation!Q105</f>
        <v>7.9756781697258559</v>
      </c>
      <c r="Q105" s="78">
        <f>Power!Q105+'Ground Transportation'!Q105+Industry!Q105+Residential!Q105+Aviation!R105</f>
        <v>4.3812294354880699</v>
      </c>
      <c r="R105" s="78">
        <f>Power!R105+'Ground Transportation'!R105+Industry!R105+Residential!R105+Aviation!S105</f>
        <v>3.578572097278137</v>
      </c>
      <c r="S105" s="78">
        <f>Power!S105+'Ground Transportation'!S105+Industry!S105+Residential!S105+Aviation!T105</f>
        <v>2.6098583229136874</v>
      </c>
      <c r="T105" s="78">
        <f>Power!T105+'Ground Transportation'!T105+Industry!T105+Residential!T105+Aviation!U105</f>
        <v>0.58122159510843663</v>
      </c>
      <c r="U105" s="78">
        <f>Power!U105+'Ground Transportation'!U105+Industry!U105+Residential!U105+Aviation!V105</f>
        <v>21.313726742575067</v>
      </c>
      <c r="V105" s="83">
        <f>SUM(N105:U105)+Aviation!X105+'International Shipping'!F105</f>
        <v>72.855773963408168</v>
      </c>
      <c r="W105" s="67"/>
      <c r="AJ105" s="74">
        <v>43567</v>
      </c>
      <c r="AK105" s="76">
        <f>Power!AK105+'Ground Transportation'!AK105+Industry!AL105+Residential!AL105+Aviation!AP105</f>
        <v>1.1295699650363373</v>
      </c>
      <c r="AL105" s="76">
        <f>Power!AL105+'Ground Transportation'!AL105+Industry!AM105+Residential!AM105+Aviation!AQ105</f>
        <v>1.1128445584136171</v>
      </c>
      <c r="AM105" s="76">
        <f>Power!AM105+'Ground Transportation'!AM105+Industry!AN105+Residential!AN105+Aviation!AR105</f>
        <v>2.5086128474754745</v>
      </c>
      <c r="AN105" s="76">
        <f>Power!AN105+'Ground Transportation'!AN105+Industry!AO105+Residential!AO105+Aviation!AS105</f>
        <v>1.037187533173249</v>
      </c>
      <c r="AO105" s="106">
        <f>Power!AO105+'Ground Transportation'!AO105+Industry!AP105+Residential!AP105+Aviation!AT105</f>
        <v>0.65162365559359003</v>
      </c>
      <c r="AQ105" s="74">
        <v>43933</v>
      </c>
      <c r="AR105" s="78">
        <f>Power!AR105+'Ground Transportation'!AR105+Industry!AS105+Residential!AS105+Aviation!AW105</f>
        <v>0.53591055613926486</v>
      </c>
      <c r="AS105" s="78">
        <f>Power!AS105+'Ground Transportation'!AS105+Industry!AT105+Residential!AT105+Aviation!AX105</f>
        <v>0.34658346040329524</v>
      </c>
      <c r="AT105" s="78">
        <f>Power!AT105+'Ground Transportation'!AT105+Industry!AU105+Residential!AU105+Aviation!AY105</f>
        <v>0.88826198053065653</v>
      </c>
      <c r="AU105" s="78">
        <f>Power!AU105+'Ground Transportation'!AU105+Industry!AV105+Residential!AV105+Aviation!AZ105</f>
        <v>0.48205477228899202</v>
      </c>
      <c r="AV105" s="79">
        <f>Power!AV105+'Ground Transportation'!AV105+Industry!AW105+Residential!AW105+Aviation!BA105</f>
        <v>0.37613742886143225</v>
      </c>
    </row>
    <row r="106" spans="2:48" x14ac:dyDescent="0.2">
      <c r="B106" s="74">
        <v>43568</v>
      </c>
      <c r="C106" s="76">
        <f>Power!C106+'Ground Transportation'!C106+Industry!C106+Residential!C106+Aviation!C106</f>
        <v>28.247472725554744</v>
      </c>
      <c r="D106" s="76">
        <f>Power!D106+'Ground Transportation'!D106+Industry!D106+Residential!D106+Aviation!D106</f>
        <v>7.3203356177191159</v>
      </c>
      <c r="E106" s="76">
        <f>Power!E106+'Ground Transportation'!E106+Industry!E106+Residential!E106+Aviation!E106</f>
        <v>12.831970616183133</v>
      </c>
      <c r="F106" s="76">
        <f>Power!F106+'Ground Transportation'!F106+Industry!F106+Residential!F106+Aviation!F106</f>
        <v>9.242716755955092</v>
      </c>
      <c r="G106" s="76">
        <f>Power!G106+'Ground Transportation'!G106+Industry!G106+Residential!G106+Aviation!G106</f>
        <v>4.1171642256358973</v>
      </c>
      <c r="H106" s="76">
        <f>Power!H106+'Ground Transportation'!H106+Industry!H106+Residential!H106+Aviation!H106</f>
        <v>2.9093929097433393</v>
      </c>
      <c r="I106" s="76">
        <f>Power!I106+'Ground Transportation'!I106+Industry!I106+Residential!I106+Aviation!I106</f>
        <v>1.1807139716375576</v>
      </c>
      <c r="J106" s="76">
        <f>Power!J106+'Ground Transportation'!J106+Industry!J106+Residential!J106+Aviation!J106</f>
        <v>26.215731380420866</v>
      </c>
      <c r="K106" s="81">
        <f>SUM(C106:J106)+Aviation!L106+'International Shipping'!C106</f>
        <v>95.267495787216944</v>
      </c>
      <c r="M106" s="74">
        <v>43934</v>
      </c>
      <c r="N106" s="78">
        <f>Power!N106+'Ground Transportation'!N106+Industry!N106+Residential!N106+Aviation!O106</f>
        <v>28.768567558395979</v>
      </c>
      <c r="O106" s="78">
        <f>Power!O106+'Ground Transportation'!O106+Industry!O106+Residential!O106+Aviation!P106</f>
        <v>3.9972528975706489</v>
      </c>
      <c r="P106" s="78">
        <f>Power!P106+'Ground Transportation'!P106+Industry!P106+Residential!P106+Aviation!Q106</f>
        <v>9.4386815916649969</v>
      </c>
      <c r="Q106" s="78">
        <f>Power!Q106+'Ground Transportation'!Q106+Industry!Q106+Residential!Q106+Aviation!R106</f>
        <v>4.6817525169559024</v>
      </c>
      <c r="R106" s="78">
        <f>Power!R106+'Ground Transportation'!R106+Industry!R106+Residential!R106+Aviation!S106</f>
        <v>3.8658697734467111</v>
      </c>
      <c r="S106" s="78">
        <f>Power!S106+'Ground Transportation'!S106+Industry!S106+Residential!S106+Aviation!T106</f>
        <v>3.2543035678142629</v>
      </c>
      <c r="T106" s="78">
        <f>Power!T106+'Ground Transportation'!T106+Industry!T106+Residential!T106+Aviation!U106</f>
        <v>0.84053152467350789</v>
      </c>
      <c r="U106" s="78">
        <f>Power!U106+'Ground Transportation'!U106+Industry!U106+Residential!U106+Aviation!V106</f>
        <v>21.808037622213508</v>
      </c>
      <c r="V106" s="83">
        <f>SUM(N106:U106)+Aviation!X106+'International Shipping'!F106</f>
        <v>78.479974559183717</v>
      </c>
      <c r="W106" s="67"/>
      <c r="AJ106" s="74">
        <v>43568</v>
      </c>
      <c r="AK106" s="76">
        <f>Power!AK106+'Ground Transportation'!AK106+Industry!AL106+Residential!AL106+Aviation!AP106</f>
        <v>0.92880062932006535</v>
      </c>
      <c r="AL106" s="76">
        <f>Power!AL106+'Ground Transportation'!AL106+Industry!AM106+Residential!AM106+Aviation!AQ106</f>
        <v>0.84400302049958287</v>
      </c>
      <c r="AM106" s="76">
        <f>Power!AM106+'Ground Transportation'!AM106+Industry!AN106+Residential!AN106+Aviation!AR106</f>
        <v>2.2712167514699204</v>
      </c>
      <c r="AN106" s="76">
        <f>Power!AN106+'Ground Transportation'!AN106+Industry!AO106+Residential!AO106+Aviation!AS106</f>
        <v>0.91013050956800645</v>
      </c>
      <c r="AO106" s="106">
        <f>Power!AO106+'Ground Transportation'!AO106+Industry!AP106+Residential!AP106+Aviation!AT106</f>
        <v>0.60652487695229018</v>
      </c>
      <c r="AQ106" s="74">
        <v>43934</v>
      </c>
      <c r="AR106" s="78">
        <f>Power!AR106+'Ground Transportation'!AR106+Industry!AS106+Residential!AS106+Aviation!AW106</f>
        <v>0.53355747304238632</v>
      </c>
      <c r="AS106" s="78">
        <f>Power!AS106+'Ground Transportation'!AS106+Industry!AT106+Residential!AT106+Aviation!AX106</f>
        <v>0.38722445071045886</v>
      </c>
      <c r="AT106" s="78">
        <f>Power!AT106+'Ground Transportation'!AT106+Industry!AU106+Residential!AU106+Aviation!AY106</f>
        <v>0.99875234558274939</v>
      </c>
      <c r="AU106" s="78">
        <f>Power!AU106+'Ground Transportation'!AU106+Industry!AV106+Residential!AV106+Aviation!AZ106</f>
        <v>0.44310207005044855</v>
      </c>
      <c r="AV106" s="79">
        <f>Power!AV106+'Ground Transportation'!AV106+Industry!AW106+Residential!AW106+Aviation!BA106</f>
        <v>0.42265532339494138</v>
      </c>
    </row>
    <row r="107" spans="2:48" x14ac:dyDescent="0.2">
      <c r="B107" s="74">
        <v>43569</v>
      </c>
      <c r="C107" s="76">
        <f>Power!C107+'Ground Transportation'!C107+Industry!C107+Residential!C107+Aviation!C107</f>
        <v>27.033374450236998</v>
      </c>
      <c r="D107" s="76">
        <f>Power!D107+'Ground Transportation'!D107+Industry!D107+Residential!D107+Aviation!D107</f>
        <v>7.2201677151528534</v>
      </c>
      <c r="E107" s="76">
        <f>Power!E107+'Ground Transportation'!E107+Industry!E107+Residential!E107+Aviation!E107</f>
        <v>11.515158788067462</v>
      </c>
      <c r="F107" s="76">
        <f>Power!F107+'Ground Transportation'!F107+Industry!F107+Residential!F107+Aviation!F107</f>
        <v>8.0866852982098312</v>
      </c>
      <c r="G107" s="76">
        <f>Power!G107+'Ground Transportation'!G107+Industry!G107+Residential!G107+Aviation!G107</f>
        <v>4.0507477902849995</v>
      </c>
      <c r="H107" s="76">
        <f>Power!H107+'Ground Transportation'!H107+Industry!H107+Residential!H107+Aviation!H107</f>
        <v>2.7553378897125231</v>
      </c>
      <c r="I107" s="76">
        <f>Power!I107+'Ground Transportation'!I107+Industry!I107+Residential!I107+Aviation!I107</f>
        <v>1.0548548601949561</v>
      </c>
      <c r="J107" s="76">
        <f>Power!J107+'Ground Transportation'!J107+Industry!J107+Residential!J107+Aviation!J107</f>
        <v>24.601916391756983</v>
      </c>
      <c r="K107" s="81">
        <f>SUM(C107:J107)+Aviation!L107+'International Shipping'!C107</f>
        <v>89.511215524301335</v>
      </c>
      <c r="M107" s="74">
        <v>43935</v>
      </c>
      <c r="N107" s="78">
        <f>Power!N107+'Ground Transportation'!N107+Industry!N107+Residential!N107+Aviation!O107</f>
        <v>29.014481980589498</v>
      </c>
      <c r="O107" s="78">
        <f>Power!O107+'Ground Transportation'!O107+Industry!O107+Residential!O107+Aviation!P107</f>
        <v>4.0438995907066966</v>
      </c>
      <c r="P107" s="78">
        <f>Power!P107+'Ground Transportation'!P107+Industry!P107+Residential!P107+Aviation!Q107</f>
        <v>10.716047664092475</v>
      </c>
      <c r="Q107" s="78">
        <f>Power!Q107+'Ground Transportation'!Q107+Industry!Q107+Residential!Q107+Aviation!R107</f>
        <v>6.7310462831196682</v>
      </c>
      <c r="R107" s="78">
        <f>Power!R107+'Ground Transportation'!R107+Industry!R107+Residential!R107+Aviation!S107</f>
        <v>3.8958028023353748</v>
      </c>
      <c r="S107" s="78">
        <f>Power!S107+'Ground Transportation'!S107+Industry!S107+Residential!S107+Aviation!T107</f>
        <v>2.9116235338441161</v>
      </c>
      <c r="T107" s="78">
        <f>Power!T107+'Ground Transportation'!T107+Industry!T107+Residential!T107+Aviation!U107</f>
        <v>0.86759663613997173</v>
      </c>
      <c r="U107" s="78">
        <f>Power!U107+'Ground Transportation'!U107+Industry!U107+Residential!U107+Aviation!V107</f>
        <v>22.722923158083677</v>
      </c>
      <c r="V107" s="83">
        <f>SUM(N107:U107)+Aviation!X107+'International Shipping'!F107</f>
        <v>82.732805679743265</v>
      </c>
      <c r="W107" s="67"/>
      <c r="AJ107" s="74">
        <v>43569</v>
      </c>
      <c r="AK107" s="76">
        <f>Power!AK107+'Ground Transportation'!AK107+Industry!AL107+Residential!AL107+Aviation!AP107</f>
        <v>0.86160988776419389</v>
      </c>
      <c r="AL107" s="76">
        <f>Power!AL107+'Ground Transportation'!AL107+Industry!AM107+Residential!AM107+Aviation!AQ107</f>
        <v>0.7626530610611616</v>
      </c>
      <c r="AM107" s="76">
        <f>Power!AM107+'Ground Transportation'!AM107+Industry!AN107+Residential!AN107+Aviation!AR107</f>
        <v>1.9978445288047111</v>
      </c>
      <c r="AN107" s="76">
        <f>Power!AN107+'Ground Transportation'!AN107+Industry!AO107+Residential!AO107+Aviation!AS107</f>
        <v>0.8365338711924879</v>
      </c>
      <c r="AO107" s="106">
        <f>Power!AO107+'Ground Transportation'!AO107+Industry!AP107+Residential!AP107+Aviation!AT107</f>
        <v>0.49989006421190102</v>
      </c>
      <c r="AQ107" s="74">
        <v>43935</v>
      </c>
      <c r="AR107" s="78">
        <f>Power!AR107+'Ground Transportation'!AR107+Industry!AS107+Residential!AS107+Aviation!AW107</f>
        <v>0.76413071326663495</v>
      </c>
      <c r="AS107" s="78">
        <f>Power!AS107+'Ground Transportation'!AS107+Industry!AT107+Residential!AT107+Aviation!AX107</f>
        <v>0.53817905179835801</v>
      </c>
      <c r="AT107" s="78">
        <f>Power!AT107+'Ground Transportation'!AT107+Industry!AU107+Residential!AU107+Aviation!AY107</f>
        <v>1.5118037576771279</v>
      </c>
      <c r="AU107" s="78">
        <f>Power!AU107+'Ground Transportation'!AU107+Industry!AV107+Residential!AV107+Aviation!AZ107</f>
        <v>0.63354305954002632</v>
      </c>
      <c r="AV107" s="79">
        <f>Power!AV107+'Ground Transportation'!AV107+Industry!AW107+Residential!AW107+Aviation!BA107</f>
        <v>0.39442297350442418</v>
      </c>
    </row>
    <row r="108" spans="2:48" x14ac:dyDescent="0.2">
      <c r="B108" s="74">
        <v>43570</v>
      </c>
      <c r="C108" s="76">
        <f>Power!C108+'Ground Transportation'!C108+Industry!C108+Residential!C108+Aviation!C108</f>
        <v>27.654083616204453</v>
      </c>
      <c r="D108" s="76">
        <f>Power!D108+'Ground Transportation'!D108+Industry!D108+Residential!D108+Aviation!D108</f>
        <v>7.0746870576621488</v>
      </c>
      <c r="E108" s="76">
        <f>Power!E108+'Ground Transportation'!E108+Industry!E108+Residential!E108+Aviation!E108</f>
        <v>12.858891050845244</v>
      </c>
      <c r="F108" s="76">
        <f>Power!F108+'Ground Transportation'!F108+Industry!F108+Residential!F108+Aviation!F108</f>
        <v>8.8638040418610249</v>
      </c>
      <c r="G108" s="76">
        <f>Power!G108+'Ground Transportation'!G108+Industry!G108+Residential!G108+Aviation!G108</f>
        <v>4.2711223580262292</v>
      </c>
      <c r="H108" s="76">
        <f>Power!H108+'Ground Transportation'!H108+Industry!H108+Residential!H108+Aviation!H108</f>
        <v>2.9668887427498145</v>
      </c>
      <c r="I108" s="76">
        <f>Power!I108+'Ground Transportation'!I108+Industry!I108+Residential!I108+Aviation!I108</f>
        <v>1.1921863486211606</v>
      </c>
      <c r="J108" s="76">
        <f>Power!J108+'Ground Transportation'!J108+Industry!J108+Residential!J108+Aviation!J108</f>
        <v>26.209458260441092</v>
      </c>
      <c r="K108" s="81">
        <f>SUM(C108:J108)+Aviation!L108+'International Shipping'!C108</f>
        <v>94.203706011401422</v>
      </c>
      <c r="M108" s="74">
        <v>43936</v>
      </c>
      <c r="N108" s="78">
        <f>Power!N108+'Ground Transportation'!N108+Industry!N108+Residential!N108+Aviation!O108</f>
        <v>27.662874411036999</v>
      </c>
      <c r="O108" s="78">
        <f>Power!O108+'Ground Transportation'!O108+Industry!O108+Residential!O108+Aviation!P108</f>
        <v>4.223092625829044</v>
      </c>
      <c r="P108" s="78">
        <f>Power!P108+'Ground Transportation'!P108+Industry!P108+Residential!P108+Aviation!Q108</f>
        <v>11.080158995120195</v>
      </c>
      <c r="Q108" s="78">
        <f>Power!Q108+'Ground Transportation'!Q108+Industry!Q108+Residential!Q108+Aviation!R108</f>
        <v>6.5408373944644449</v>
      </c>
      <c r="R108" s="78">
        <f>Power!R108+'Ground Transportation'!R108+Industry!R108+Residential!R108+Aviation!S108</f>
        <v>3.9139775558270897</v>
      </c>
      <c r="S108" s="78">
        <f>Power!S108+'Ground Transportation'!S108+Industry!S108+Residential!S108+Aviation!T108</f>
        <v>2.7642660042186202</v>
      </c>
      <c r="T108" s="78">
        <f>Power!T108+'Ground Transportation'!T108+Industry!T108+Residential!T108+Aviation!U108</f>
        <v>0.84326308870447342</v>
      </c>
      <c r="U108" s="78">
        <f>Power!U108+'Ground Transportation'!U108+Industry!U108+Residential!U108+Aviation!V108</f>
        <v>22.972051536597188</v>
      </c>
      <c r="V108" s="83">
        <f>SUM(N108:U108)+Aviation!X108+'International Shipping'!F108</f>
        <v>81.848750291162062</v>
      </c>
      <c r="W108" s="67"/>
      <c r="AJ108" s="74">
        <v>43570</v>
      </c>
      <c r="AK108" s="76">
        <f>Power!AK108+'Ground Transportation'!AK108+Industry!AL108+Residential!AL108+Aviation!AP108</f>
        <v>0.85515120198165362</v>
      </c>
      <c r="AL108" s="76">
        <f>Power!AL108+'Ground Transportation'!AL108+Industry!AM108+Residential!AM108+Aviation!AQ108</f>
        <v>0.92762112028835286</v>
      </c>
      <c r="AM108" s="76">
        <f>Power!AM108+'Ground Transportation'!AM108+Industry!AN108+Residential!AN108+Aviation!AR108</f>
        <v>2.0526012571247181</v>
      </c>
      <c r="AN108" s="76">
        <f>Power!AN108+'Ground Transportation'!AN108+Industry!AO108+Residential!AO108+Aviation!AS108</f>
        <v>0.88130648077153328</v>
      </c>
      <c r="AO108" s="106">
        <f>Power!AO108+'Ground Transportation'!AO108+Industry!AP108+Residential!AP108+Aviation!AT108</f>
        <v>0.64290239534442861</v>
      </c>
      <c r="AQ108" s="74">
        <v>43936</v>
      </c>
      <c r="AR108" s="78">
        <f>Power!AR108+'Ground Transportation'!AR108+Industry!AS108+Residential!AS108+Aviation!AW108</f>
        <v>0.70296768547622879</v>
      </c>
      <c r="AS108" s="78">
        <f>Power!AS108+'Ground Transportation'!AS108+Industry!AT108+Residential!AT108+Aviation!AX108</f>
        <v>0.49007828304972118</v>
      </c>
      <c r="AT108" s="78">
        <f>Power!AT108+'Ground Transportation'!AT108+Industry!AU108+Residential!AU108+Aviation!AY108</f>
        <v>1.395140027149302</v>
      </c>
      <c r="AU108" s="78">
        <f>Power!AU108+'Ground Transportation'!AU108+Industry!AV108+Residential!AV108+Aviation!AZ108</f>
        <v>0.6423168946593224</v>
      </c>
      <c r="AV108" s="79">
        <f>Power!AV108+'Ground Transportation'!AV108+Industry!AW108+Residential!AW108+Aviation!BA108</f>
        <v>0.40665543769129969</v>
      </c>
    </row>
    <row r="109" spans="2:48" x14ac:dyDescent="0.2">
      <c r="B109" s="74">
        <v>43571</v>
      </c>
      <c r="C109" s="76">
        <f>Power!C109+'Ground Transportation'!C109+Industry!C109+Residential!C109+Aviation!C109</f>
        <v>27.25397518222222</v>
      </c>
      <c r="D109" s="76">
        <f>Power!D109+'Ground Transportation'!D109+Industry!D109+Residential!D109+Aviation!D109</f>
        <v>7.1966248435864921</v>
      </c>
      <c r="E109" s="76">
        <f>Power!E109+'Ground Transportation'!E109+Industry!E109+Residential!E109+Aviation!E109</f>
        <v>13.55740362976224</v>
      </c>
      <c r="F109" s="76">
        <f>Power!F109+'Ground Transportation'!F109+Industry!F109+Residential!F109+Aviation!F109</f>
        <v>9.3632173341113489</v>
      </c>
      <c r="G109" s="76">
        <f>Power!G109+'Ground Transportation'!G109+Industry!G109+Residential!G109+Aviation!G109</f>
        <v>4.2474510341310756</v>
      </c>
      <c r="H109" s="76">
        <f>Power!H109+'Ground Transportation'!H109+Industry!H109+Residential!H109+Aviation!H109</f>
        <v>2.9346436817513495</v>
      </c>
      <c r="I109" s="76">
        <f>Power!I109+'Ground Transportation'!I109+Industry!I109+Residential!I109+Aviation!I109</f>
        <v>1.2134049967551501</v>
      </c>
      <c r="J109" s="76">
        <f>Power!J109+'Ground Transportation'!J109+Industry!J109+Residential!J109+Aviation!J109</f>
        <v>26.704114036848924</v>
      </c>
      <c r="K109" s="81">
        <f>SUM(C109:J109)+Aviation!L109+'International Shipping'!C109</f>
        <v>95.560023189814629</v>
      </c>
      <c r="M109" s="74">
        <v>43937</v>
      </c>
      <c r="N109" s="78">
        <f>Power!N109+'Ground Transportation'!N109+Industry!N109+Residential!N109+Aviation!O109</f>
        <v>27.247128210148603</v>
      </c>
      <c r="O109" s="78">
        <f>Power!O109+'Ground Transportation'!O109+Industry!O109+Residential!O109+Aviation!P109</f>
        <v>4.1863509433926342</v>
      </c>
      <c r="P109" s="78">
        <f>Power!P109+'Ground Transportation'!P109+Industry!P109+Residential!P109+Aviation!Q109</f>
        <v>10.563870410739815</v>
      </c>
      <c r="Q109" s="78">
        <f>Power!Q109+'Ground Transportation'!Q109+Industry!Q109+Residential!Q109+Aviation!R109</f>
        <v>6.5741657298286338</v>
      </c>
      <c r="R109" s="78">
        <f>Power!R109+'Ground Transportation'!R109+Industry!R109+Residential!R109+Aviation!S109</f>
        <v>3.9600286293217857</v>
      </c>
      <c r="S109" s="78">
        <f>Power!S109+'Ground Transportation'!S109+Industry!S109+Residential!S109+Aviation!T109</f>
        <v>2.7913184663812354</v>
      </c>
      <c r="T109" s="78">
        <f>Power!T109+'Ground Transportation'!T109+Industry!T109+Residential!T109+Aviation!U109</f>
        <v>0.86213734540811193</v>
      </c>
      <c r="U109" s="78">
        <f>Power!U109+'Ground Transportation'!U109+Industry!U109+Residential!U109+Aviation!V109</f>
        <v>22.258328921693135</v>
      </c>
      <c r="V109" s="83">
        <f>SUM(N109:U109)+Aviation!X109+'International Shipping'!F109</f>
        <v>80.288081187181348</v>
      </c>
      <c r="W109" s="67"/>
      <c r="AJ109" s="74">
        <v>43571</v>
      </c>
      <c r="AK109" s="76">
        <f>Power!AK109+'Ground Transportation'!AK109+Industry!AL109+Residential!AL109+Aviation!AP109</f>
        <v>1.0825176867001443</v>
      </c>
      <c r="AL109" s="76">
        <f>Power!AL109+'Ground Transportation'!AL109+Industry!AM109+Residential!AM109+Aviation!AQ109</f>
        <v>1.0412616709512701</v>
      </c>
      <c r="AM109" s="76">
        <f>Power!AM109+'Ground Transportation'!AM109+Industry!AN109+Residential!AN109+Aviation!AR109</f>
        <v>1.9603300415948288</v>
      </c>
      <c r="AN109" s="76">
        <f>Power!AN109+'Ground Transportation'!AN109+Industry!AO109+Residential!AO109+Aviation!AS109</f>
        <v>0.97933678724629081</v>
      </c>
      <c r="AO109" s="106">
        <f>Power!AO109+'Ground Transportation'!AO109+Industry!AP109+Residential!AP109+Aviation!AT109</f>
        <v>0.74793877388941166</v>
      </c>
      <c r="AQ109" s="74">
        <v>43937</v>
      </c>
      <c r="AR109" s="78">
        <f>Power!AR109+'Ground Transportation'!AR109+Industry!AS109+Residential!AS109+Aviation!AW109</f>
        <v>0.69860757813919916</v>
      </c>
      <c r="AS109" s="78">
        <f>Power!AS109+'Ground Transportation'!AS109+Industry!AT109+Residential!AT109+Aviation!AX109</f>
        <v>0.42696278922338754</v>
      </c>
      <c r="AT109" s="78">
        <f>Power!AT109+'Ground Transportation'!AT109+Industry!AU109+Residential!AU109+Aviation!AY109</f>
        <v>1.4053952608963454</v>
      </c>
      <c r="AU109" s="78">
        <f>Power!AU109+'Ground Transportation'!AU109+Industry!AV109+Residential!AV109+Aviation!AZ109</f>
        <v>0.68665790604558374</v>
      </c>
      <c r="AV109" s="79">
        <f>Power!AV109+'Ground Transportation'!AV109+Industry!AW109+Residential!AW109+Aviation!BA109</f>
        <v>0.3696507614804731</v>
      </c>
    </row>
    <row r="110" spans="2:48" x14ac:dyDescent="0.2">
      <c r="B110" s="74">
        <v>43572</v>
      </c>
      <c r="C110" s="76">
        <f>Power!C110+'Ground Transportation'!C110+Industry!C110+Residential!C110+Aviation!C110</f>
        <v>26.060983227176429</v>
      </c>
      <c r="D110" s="76">
        <f>Power!D110+'Ground Transportation'!D110+Industry!D110+Residential!D110+Aviation!D110</f>
        <v>6.8409796311885964</v>
      </c>
      <c r="E110" s="76">
        <f>Power!E110+'Ground Transportation'!E110+Industry!E110+Residential!E110+Aviation!E110</f>
        <v>13.45482066462236</v>
      </c>
      <c r="F110" s="76">
        <f>Power!F110+'Ground Transportation'!F110+Industry!F110+Residential!F110+Aviation!F110</f>
        <v>9.0767687932598804</v>
      </c>
      <c r="G110" s="76">
        <f>Power!G110+'Ground Transportation'!G110+Industry!G110+Residential!G110+Aviation!G110</f>
        <v>4.3225122436380747</v>
      </c>
      <c r="H110" s="76">
        <f>Power!H110+'Ground Transportation'!H110+Industry!H110+Residential!H110+Aviation!H110</f>
        <v>2.9878642455276938</v>
      </c>
      <c r="I110" s="76">
        <f>Power!I110+'Ground Transportation'!I110+Industry!I110+Residential!I110+Aviation!I110</f>
        <v>1.2448567090653191</v>
      </c>
      <c r="J110" s="76">
        <f>Power!J110+'Ground Transportation'!J110+Industry!J110+Residential!J110+Aviation!J110</f>
        <v>25.867336903587258</v>
      </c>
      <c r="K110" s="81">
        <f>SUM(C110:J110)+Aviation!L110+'International Shipping'!C110</f>
        <v>92.958580359210757</v>
      </c>
      <c r="M110" s="74">
        <v>43938</v>
      </c>
      <c r="N110" s="78">
        <f>Power!N110+'Ground Transportation'!N110+Industry!N110+Residential!N110+Aviation!O110</f>
        <v>28.359466397663539</v>
      </c>
      <c r="O110" s="78">
        <f>Power!O110+'Ground Transportation'!O110+Industry!O110+Residential!O110+Aviation!P110</f>
        <v>4.2439917691601767</v>
      </c>
      <c r="P110" s="78">
        <f>Power!P110+'Ground Transportation'!P110+Industry!P110+Residential!P110+Aviation!Q110</f>
        <v>10.836674084974332</v>
      </c>
      <c r="Q110" s="78">
        <f>Power!Q110+'Ground Transportation'!Q110+Industry!Q110+Residential!Q110+Aviation!R110</f>
        <v>6.4844550516699293</v>
      </c>
      <c r="R110" s="78">
        <f>Power!R110+'Ground Transportation'!R110+Industry!R110+Residential!R110+Aviation!S110</f>
        <v>3.9375696923764245</v>
      </c>
      <c r="S110" s="78">
        <f>Power!S110+'Ground Transportation'!S110+Industry!S110+Residential!S110+Aviation!T110</f>
        <v>2.7138983401413403</v>
      </c>
      <c r="T110" s="78">
        <f>Power!T110+'Ground Transportation'!T110+Industry!T110+Residential!T110+Aviation!U110</f>
        <v>0.88109487488059557</v>
      </c>
      <c r="U110" s="78">
        <f>Power!U110+'Ground Transportation'!U110+Industry!U110+Residential!U110+Aviation!V110</f>
        <v>22.089709299475508</v>
      </c>
      <c r="V110" s="83">
        <f>SUM(N110:U110)+Aviation!X110+'International Shipping'!F110</f>
        <v>81.384657147614675</v>
      </c>
      <c r="W110" s="67"/>
      <c r="AJ110" s="74">
        <v>43572</v>
      </c>
      <c r="AK110" s="76">
        <f>Power!AK110+'Ground Transportation'!AK110+Industry!AL110+Residential!AL110+Aviation!AP110</f>
        <v>1.0056964049737884</v>
      </c>
      <c r="AL110" s="76">
        <f>Power!AL110+'Ground Transportation'!AL110+Industry!AM110+Residential!AM110+Aviation!AQ110</f>
        <v>0.9568008617112812</v>
      </c>
      <c r="AM110" s="76">
        <f>Power!AM110+'Ground Transportation'!AM110+Industry!AN110+Residential!AN110+Aviation!AR110</f>
        <v>1.962971948322948</v>
      </c>
      <c r="AN110" s="76">
        <f>Power!AN110+'Ground Transportation'!AN110+Industry!AO110+Residential!AO110+Aviation!AS110</f>
        <v>0.95438976618785998</v>
      </c>
      <c r="AO110" s="106">
        <f>Power!AO110+'Ground Transportation'!AO110+Industry!AP110+Residential!AP110+Aviation!AT110</f>
        <v>0.60824456106751068</v>
      </c>
      <c r="AQ110" s="74">
        <v>43938</v>
      </c>
      <c r="AR110" s="78">
        <f>Power!AR110+'Ground Transportation'!AR110+Industry!AS110+Residential!AS110+Aviation!AW110</f>
        <v>0.64369928016174083</v>
      </c>
      <c r="AS110" s="78">
        <f>Power!AS110+'Ground Transportation'!AS110+Industry!AT110+Residential!AT110+Aviation!AX110</f>
        <v>0.42464022551056513</v>
      </c>
      <c r="AT110" s="78">
        <f>Power!AT110+'Ground Transportation'!AT110+Industry!AU110+Residential!AU110+Aviation!AY110</f>
        <v>1.4489570281601771</v>
      </c>
      <c r="AU110" s="78">
        <f>Power!AU110+'Ground Transportation'!AU110+Industry!AV110+Residential!AV110+Aviation!AZ110</f>
        <v>0.64296453217479688</v>
      </c>
      <c r="AV110" s="79">
        <f>Power!AV110+'Ground Transportation'!AV110+Industry!AW110+Residential!AW110+Aviation!BA110</f>
        <v>0.36759819693366047</v>
      </c>
    </row>
    <row r="111" spans="2:48" x14ac:dyDescent="0.2">
      <c r="B111" s="74">
        <v>43573</v>
      </c>
      <c r="C111" s="76">
        <f>Power!C111+'Ground Transportation'!C111+Industry!C111+Residential!C111+Aviation!C111</f>
        <v>27.345284839227386</v>
      </c>
      <c r="D111" s="76">
        <f>Power!D111+'Ground Transportation'!D111+Industry!D111+Residential!D111+Aviation!D111</f>
        <v>6.5200670030244474</v>
      </c>
      <c r="E111" s="76">
        <f>Power!E111+'Ground Transportation'!E111+Industry!E111+Residential!E111+Aviation!E111</f>
        <v>13.477229735641977</v>
      </c>
      <c r="F111" s="76">
        <f>Power!F111+'Ground Transportation'!F111+Industry!F111+Residential!F111+Aviation!F111</f>
        <v>8.057712945436732</v>
      </c>
      <c r="G111" s="76">
        <f>Power!G111+'Ground Transportation'!G111+Industry!G111+Residential!G111+Aviation!G111</f>
        <v>4.3438420674644034</v>
      </c>
      <c r="H111" s="76">
        <f>Power!H111+'Ground Transportation'!H111+Industry!H111+Residential!H111+Aviation!H111</f>
        <v>2.8095544128569609</v>
      </c>
      <c r="I111" s="76">
        <f>Power!I111+'Ground Transportation'!I111+Industry!I111+Residential!I111+Aviation!I111</f>
        <v>1.2838320703407453</v>
      </c>
      <c r="J111" s="76">
        <f>Power!J111+'Ground Transportation'!J111+Industry!J111+Residential!J111+Aviation!J111</f>
        <v>26.23333934528414</v>
      </c>
      <c r="K111" s="81">
        <f>SUM(C111:J111)+Aviation!L111+'International Shipping'!C111</f>
        <v>93.207352326908264</v>
      </c>
      <c r="M111" s="74">
        <v>43939</v>
      </c>
      <c r="N111" s="78">
        <f>Power!N111+'Ground Transportation'!N111+Industry!N111+Residential!N111+Aviation!O111</f>
        <v>28.068679034149898</v>
      </c>
      <c r="O111" s="78">
        <f>Power!O111+'Ground Transportation'!O111+Industry!O111+Residential!O111+Aviation!P111</f>
        <v>4.1747984232285864</v>
      </c>
      <c r="P111" s="78">
        <f>Power!P111+'Ground Transportation'!P111+Industry!P111+Residential!P111+Aviation!Q111</f>
        <v>9.3178420845939556</v>
      </c>
      <c r="Q111" s="78">
        <f>Power!Q111+'Ground Transportation'!Q111+Industry!Q111+Residential!Q111+Aviation!R111</f>
        <v>5.4532373356645927</v>
      </c>
      <c r="R111" s="78">
        <f>Power!R111+'Ground Transportation'!R111+Industry!R111+Residential!R111+Aviation!S111</f>
        <v>3.6965896725616845</v>
      </c>
      <c r="S111" s="78">
        <f>Power!S111+'Ground Transportation'!S111+Industry!S111+Residential!S111+Aviation!T111</f>
        <v>2.4929214110833091</v>
      </c>
      <c r="T111" s="78">
        <f>Power!T111+'Ground Transportation'!T111+Industry!T111+Residential!T111+Aviation!U111</f>
        <v>0.74678394896352107</v>
      </c>
      <c r="U111" s="78">
        <f>Power!U111+'Ground Transportation'!U111+Industry!U111+Residential!U111+Aviation!V111</f>
        <v>20.950167060968766</v>
      </c>
      <c r="V111" s="83">
        <f>SUM(N111:U111)+Aviation!X111+'International Shipping'!F111</f>
        <v>76.730670657828696</v>
      </c>
      <c r="W111" s="67"/>
      <c r="AJ111" s="74">
        <v>43573</v>
      </c>
      <c r="AK111" s="76">
        <f>Power!AK111+'Ground Transportation'!AK111+Industry!AL111+Residential!AL111+Aviation!AP111</f>
        <v>0.89667499505122983</v>
      </c>
      <c r="AL111" s="76">
        <f>Power!AL111+'Ground Transportation'!AL111+Industry!AM111+Residential!AM111+Aviation!AQ111</f>
        <v>0.75736704539124022</v>
      </c>
      <c r="AM111" s="76">
        <f>Power!AM111+'Ground Transportation'!AM111+Industry!AN111+Residential!AN111+Aviation!AR111</f>
        <v>1.6131146389362823</v>
      </c>
      <c r="AN111" s="76">
        <f>Power!AN111+'Ground Transportation'!AN111+Industry!AO111+Residential!AO111+Aviation!AS111</f>
        <v>0.88380893824493378</v>
      </c>
      <c r="AO111" s="106">
        <f>Power!AO111+'Ground Transportation'!AO111+Industry!AP111+Residential!AP111+Aviation!AT111</f>
        <v>0.68895899946201022</v>
      </c>
      <c r="AQ111" s="74">
        <v>43939</v>
      </c>
      <c r="AR111" s="78">
        <f>Power!AR111+'Ground Transportation'!AR111+Industry!AS111+Residential!AS111+Aviation!AW111</f>
        <v>0.70954078088807038</v>
      </c>
      <c r="AS111" s="78">
        <f>Power!AS111+'Ground Transportation'!AS111+Industry!AT111+Residential!AT111+Aviation!AX111</f>
        <v>0.39456045941596329</v>
      </c>
      <c r="AT111" s="78">
        <f>Power!AT111+'Ground Transportation'!AT111+Industry!AU111+Residential!AU111+Aviation!AY111</f>
        <v>1.1219198058945603</v>
      </c>
      <c r="AU111" s="78">
        <f>Power!AU111+'Ground Transportation'!AU111+Industry!AV111+Residential!AV111+Aviation!AZ111</f>
        <v>0.55570010890817068</v>
      </c>
      <c r="AV111" s="79">
        <f>Power!AV111+'Ground Transportation'!AV111+Industry!AW111+Residential!AW111+Aviation!BA111</f>
        <v>0.35375645673187023</v>
      </c>
    </row>
    <row r="112" spans="2:48" x14ac:dyDescent="0.2">
      <c r="B112" s="74">
        <v>43574</v>
      </c>
      <c r="C112" s="76">
        <f>Power!C112+'Ground Transportation'!C112+Industry!C112+Residential!C112+Aviation!C112</f>
        <v>27.653176861740924</v>
      </c>
      <c r="D112" s="76">
        <f>Power!D112+'Ground Transportation'!D112+Industry!D112+Residential!D112+Aviation!D112</f>
        <v>6.6089623693391495</v>
      </c>
      <c r="E112" s="76">
        <f>Power!E112+'Ground Transportation'!E112+Industry!E112+Residential!E112+Aviation!E112</f>
        <v>12.977425828041369</v>
      </c>
      <c r="F112" s="76">
        <f>Power!F112+'Ground Transportation'!F112+Industry!F112+Residential!F112+Aviation!F112</f>
        <v>6.9531275483869877</v>
      </c>
      <c r="G112" s="76">
        <f>Power!G112+'Ground Transportation'!G112+Industry!G112+Residential!G112+Aviation!G112</f>
        <v>4.3152684533413819</v>
      </c>
      <c r="H112" s="76">
        <f>Power!H112+'Ground Transportation'!H112+Industry!H112+Residential!H112+Aviation!H112</f>
        <v>2.9198181919724653</v>
      </c>
      <c r="I112" s="76">
        <f>Power!I112+'Ground Transportation'!I112+Industry!I112+Residential!I112+Aviation!I112</f>
        <v>1.1847564790439251</v>
      </c>
      <c r="J112" s="76">
        <f>Power!J112+'Ground Transportation'!J112+Industry!J112+Residential!J112+Aviation!J112</f>
        <v>25.616211085726651</v>
      </c>
      <c r="K112" s="81">
        <f>SUM(C112:J112)+Aviation!L112+'International Shipping'!C112</f>
        <v>91.368245382013143</v>
      </c>
      <c r="M112" s="74">
        <v>43940</v>
      </c>
      <c r="N112" s="78">
        <f>Power!N112+'Ground Transportation'!N112+Industry!N112+Residential!N112+Aviation!O112</f>
        <v>25.848722752081866</v>
      </c>
      <c r="O112" s="78">
        <f>Power!O112+'Ground Transportation'!O112+Industry!O112+Residential!O112+Aviation!P112</f>
        <v>3.9699269112924154</v>
      </c>
      <c r="P112" s="78">
        <f>Power!P112+'Ground Transportation'!P112+Industry!P112+Residential!P112+Aviation!Q112</f>
        <v>8.4595094979432783</v>
      </c>
      <c r="Q112" s="78">
        <f>Power!Q112+'Ground Transportation'!Q112+Industry!Q112+Residential!Q112+Aviation!R112</f>
        <v>4.6487776298878014</v>
      </c>
      <c r="R112" s="78">
        <f>Power!R112+'Ground Transportation'!R112+Industry!R112+Residential!R112+Aviation!S112</f>
        <v>3.4636268899139258</v>
      </c>
      <c r="S112" s="78">
        <f>Power!S112+'Ground Transportation'!S112+Industry!S112+Residential!S112+Aviation!T112</f>
        <v>2.1572142516391728</v>
      </c>
      <c r="T112" s="78">
        <f>Power!T112+'Ground Transportation'!T112+Industry!T112+Residential!T112+Aviation!U112</f>
        <v>0.5490079816835306</v>
      </c>
      <c r="U112" s="78">
        <f>Power!U112+'Ground Transportation'!U112+Industry!U112+Residential!U112+Aviation!V112</f>
        <v>19.680260495734565</v>
      </c>
      <c r="V112" s="83">
        <f>SUM(N112:U112)+Aviation!X112+'International Shipping'!F112</f>
        <v>70.606826996030762</v>
      </c>
      <c r="W112" s="67"/>
      <c r="AJ112" s="74">
        <v>43574</v>
      </c>
      <c r="AK112" s="76">
        <f>Power!AK112+'Ground Transportation'!AK112+Industry!AL112+Residential!AL112+Aviation!AP112</f>
        <v>0.83183133253618124</v>
      </c>
      <c r="AL112" s="76">
        <f>Power!AL112+'Ground Transportation'!AL112+Industry!AM112+Residential!AM112+Aviation!AQ112</f>
        <v>0.57565687417959066</v>
      </c>
      <c r="AM112" s="76">
        <f>Power!AM112+'Ground Transportation'!AM112+Industry!AN112+Residential!AN112+Aviation!AR112</f>
        <v>1.2016468889562413</v>
      </c>
      <c r="AN112" s="76">
        <f>Power!AN112+'Ground Transportation'!AN112+Industry!AO112+Residential!AO112+Aviation!AS112</f>
        <v>0.82589617904305146</v>
      </c>
      <c r="AO112" s="106">
        <f>Power!AO112+'Ground Transportation'!AO112+Industry!AP112+Residential!AP112+Aviation!AT112</f>
        <v>0.55815498622110082</v>
      </c>
      <c r="AQ112" s="74">
        <v>43940</v>
      </c>
      <c r="AR112" s="78">
        <f>Power!AR112+'Ground Transportation'!AR112+Industry!AS112+Residential!AS112+Aviation!AW112</f>
        <v>0.53745418060437666</v>
      </c>
      <c r="AS112" s="78">
        <f>Power!AS112+'Ground Transportation'!AS112+Industry!AT112+Residential!AT112+Aviation!AX112</f>
        <v>0.3766101014438476</v>
      </c>
      <c r="AT112" s="78">
        <f>Power!AT112+'Ground Transportation'!AT112+Industry!AU112+Residential!AU112+Aviation!AY112</f>
        <v>1.0145332712825417</v>
      </c>
      <c r="AU112" s="78">
        <f>Power!AU112+'Ground Transportation'!AU112+Industry!AV112+Residential!AV112+Aviation!AZ112</f>
        <v>0.45114682354504598</v>
      </c>
      <c r="AV112" s="79">
        <f>Power!AV112+'Ground Transportation'!AV112+Industry!AW112+Residential!AW112+Aviation!BA112</f>
        <v>0.34822739282198312</v>
      </c>
    </row>
    <row r="113" spans="2:48" x14ac:dyDescent="0.2">
      <c r="B113" s="74">
        <v>43575</v>
      </c>
      <c r="C113" s="76">
        <f>Power!C113+'Ground Transportation'!C113+Industry!C113+Residential!C113+Aviation!C113</f>
        <v>27.751785812867357</v>
      </c>
      <c r="D113" s="76">
        <f>Power!D113+'Ground Transportation'!D113+Industry!D113+Residential!D113+Aviation!D113</f>
        <v>6.7437000078056295</v>
      </c>
      <c r="E113" s="76">
        <f>Power!E113+'Ground Transportation'!E113+Industry!E113+Residential!E113+Aviation!E113</f>
        <v>11.438526871288358</v>
      </c>
      <c r="F113" s="76">
        <f>Power!F113+'Ground Transportation'!F113+Industry!F113+Residential!F113+Aviation!F113</f>
        <v>6.3831279591416763</v>
      </c>
      <c r="G113" s="76">
        <f>Power!G113+'Ground Transportation'!G113+Industry!G113+Residential!G113+Aviation!G113</f>
        <v>4.1447479715512134</v>
      </c>
      <c r="H113" s="76">
        <f>Power!H113+'Ground Transportation'!H113+Industry!H113+Residential!H113+Aviation!H113</f>
        <v>2.631659833334127</v>
      </c>
      <c r="I113" s="76">
        <f>Power!I113+'Ground Transportation'!I113+Industry!I113+Residential!I113+Aviation!I113</f>
        <v>1.1355405809735706</v>
      </c>
      <c r="J113" s="76">
        <f>Power!J113+'Ground Transportation'!J113+Industry!J113+Residential!J113+Aviation!J113</f>
        <v>24.975604327554095</v>
      </c>
      <c r="K113" s="81">
        <f>SUM(C113:J113)+Aviation!L113+'International Shipping'!C113</f>
        <v>88.382837198690694</v>
      </c>
      <c r="M113" s="74">
        <v>43941</v>
      </c>
      <c r="N113" s="78">
        <f>Power!N113+'Ground Transportation'!N113+Industry!N113+Residential!N113+Aviation!O113</f>
        <v>27.919993832564288</v>
      </c>
      <c r="O113" s="78">
        <f>Power!O113+'Ground Transportation'!O113+Industry!O113+Residential!O113+Aviation!P113</f>
        <v>4.2121240663332777</v>
      </c>
      <c r="P113" s="78">
        <f>Power!P113+'Ground Transportation'!P113+Industry!P113+Residential!P113+Aviation!Q113</f>
        <v>9.7003740496036244</v>
      </c>
      <c r="Q113" s="78">
        <f>Power!Q113+'Ground Transportation'!Q113+Industry!Q113+Residential!Q113+Aviation!R113</f>
        <v>5.5454255446302447</v>
      </c>
      <c r="R113" s="78">
        <f>Power!R113+'Ground Transportation'!R113+Industry!R113+Residential!R113+Aviation!S113</f>
        <v>3.8325661815953662</v>
      </c>
      <c r="S113" s="78">
        <f>Power!S113+'Ground Transportation'!S113+Industry!S113+Residential!S113+Aviation!T113</f>
        <v>2.7670851849351679</v>
      </c>
      <c r="T113" s="78">
        <f>Power!T113+'Ground Transportation'!T113+Industry!T113+Residential!T113+Aviation!U113</f>
        <v>0.82451149064442064</v>
      </c>
      <c r="U113" s="78">
        <f>Power!U113+'Ground Transportation'!U113+Industry!U113+Residential!U113+Aviation!V113</f>
        <v>20.70182722637777</v>
      </c>
      <c r="V113" s="83">
        <f>SUM(N113:U113)+Aviation!X113+'International Shipping'!F113</f>
        <v>77.346807200505339</v>
      </c>
      <c r="W113" s="67"/>
      <c r="AJ113" s="74">
        <v>43575</v>
      </c>
      <c r="AK113" s="76">
        <f>Power!AK113+'Ground Transportation'!AK113+Industry!AL113+Residential!AL113+Aviation!AP113</f>
        <v>0.83421033750613116</v>
      </c>
      <c r="AL113" s="76">
        <f>Power!AL113+'Ground Transportation'!AL113+Industry!AM113+Residential!AM113+Aviation!AQ113</f>
        <v>0.51804660708497541</v>
      </c>
      <c r="AM113" s="76">
        <f>Power!AM113+'Ground Transportation'!AM113+Industry!AN113+Residential!AN113+Aviation!AR113</f>
        <v>1.2680730203723343</v>
      </c>
      <c r="AN113" s="76">
        <f>Power!AN113+'Ground Transportation'!AN113+Industry!AO113+Residential!AO113+Aviation!AS113</f>
        <v>0.68100921427977523</v>
      </c>
      <c r="AO113" s="106">
        <f>Power!AO113+'Ground Transportation'!AO113+Industry!AP113+Residential!AP113+Aviation!AT113</f>
        <v>0.44647553312835875</v>
      </c>
      <c r="AQ113" s="74">
        <v>43941</v>
      </c>
      <c r="AR113" s="78">
        <f>Power!AR113+'Ground Transportation'!AR113+Industry!AS113+Residential!AS113+Aviation!AW113</f>
        <v>0.60093703273848431</v>
      </c>
      <c r="AS113" s="78">
        <f>Power!AS113+'Ground Transportation'!AS113+Industry!AT113+Residential!AT113+Aviation!AX113</f>
        <v>0.42800213571552997</v>
      </c>
      <c r="AT113" s="78">
        <f>Power!AT113+'Ground Transportation'!AT113+Industry!AU113+Residential!AU113+Aviation!AY113</f>
        <v>1.1884019260282341</v>
      </c>
      <c r="AU113" s="78">
        <f>Power!AU113+'Ground Transportation'!AU113+Industry!AV113+Residential!AV113+Aviation!AZ113</f>
        <v>0.65324725167338782</v>
      </c>
      <c r="AV113" s="79">
        <f>Power!AV113+'Ground Transportation'!AV113+Industry!AW113+Residential!AW113+Aviation!BA113</f>
        <v>0.37306902942003412</v>
      </c>
    </row>
    <row r="114" spans="2:48" x14ac:dyDescent="0.2">
      <c r="B114" s="74">
        <v>43576</v>
      </c>
      <c r="C114" s="76">
        <f>Power!C114+'Ground Transportation'!C114+Industry!C114+Residential!C114+Aviation!C114</f>
        <v>27.088185865419781</v>
      </c>
      <c r="D114" s="76">
        <f>Power!D114+'Ground Transportation'!D114+Industry!D114+Residential!D114+Aviation!D114</f>
        <v>6.7645444812732816</v>
      </c>
      <c r="E114" s="76">
        <f>Power!E114+'Ground Transportation'!E114+Industry!E114+Residential!E114+Aviation!E114</f>
        <v>10.595225958019629</v>
      </c>
      <c r="F114" s="76">
        <f>Power!F114+'Ground Transportation'!F114+Industry!F114+Residential!F114+Aviation!F114</f>
        <v>5.5382695456407927</v>
      </c>
      <c r="G114" s="76">
        <f>Power!G114+'Ground Transportation'!G114+Industry!G114+Residential!G114+Aviation!G114</f>
        <v>3.9070397859229375</v>
      </c>
      <c r="H114" s="76">
        <f>Power!H114+'Ground Transportation'!H114+Industry!H114+Residential!H114+Aviation!H114</f>
        <v>2.4242686402559044</v>
      </c>
      <c r="I114" s="76">
        <f>Power!I114+'Ground Transportation'!I114+Industry!I114+Residential!I114+Aviation!I114</f>
        <v>0.99705701308233363</v>
      </c>
      <c r="J114" s="76">
        <f>Power!J114+'Ground Transportation'!J114+Industry!J114+Residential!J114+Aviation!J114</f>
        <v>23.74412529145604</v>
      </c>
      <c r="K114" s="81">
        <f>SUM(C114:J114)+Aviation!L114+'International Shipping'!C114</f>
        <v>84.256359259363407</v>
      </c>
      <c r="M114" s="74">
        <v>43942</v>
      </c>
      <c r="N114" s="78">
        <f>Power!N114+'Ground Transportation'!N114+Industry!N114+Residential!N114+Aviation!O114</f>
        <v>29.003731183380133</v>
      </c>
      <c r="O114" s="78">
        <f>Power!O114+'Ground Transportation'!O114+Industry!O114+Residential!O114+Aviation!P114</f>
        <v>4.1387703624534229</v>
      </c>
      <c r="P114" s="78">
        <f>Power!P114+'Ground Transportation'!P114+Industry!P114+Residential!P114+Aviation!Q114</f>
        <v>10.145821370258345</v>
      </c>
      <c r="Q114" s="78">
        <f>Power!Q114+'Ground Transportation'!Q114+Industry!Q114+Residential!Q114+Aviation!R114</f>
        <v>5.5504999870650318</v>
      </c>
      <c r="R114" s="78">
        <f>Power!R114+'Ground Transportation'!R114+Industry!R114+Residential!R114+Aviation!S114</f>
        <v>3.8400819226972369</v>
      </c>
      <c r="S114" s="78">
        <f>Power!S114+'Ground Transportation'!S114+Industry!S114+Residential!S114+Aviation!T114</f>
        <v>2.61335801009283</v>
      </c>
      <c r="T114" s="78">
        <f>Power!T114+'Ground Transportation'!T114+Industry!T114+Residential!T114+Aviation!U114</f>
        <v>0.65517859191344929</v>
      </c>
      <c r="U114" s="78">
        <f>Power!U114+'Ground Transportation'!U114+Industry!U114+Residential!U114+Aviation!V114</f>
        <v>21.42023331413629</v>
      </c>
      <c r="V114" s="83">
        <f>SUM(N114:U114)+Aviation!X114+'International Shipping'!F114</f>
        <v>79.225279582217468</v>
      </c>
      <c r="W114" s="67"/>
      <c r="AJ114" s="74">
        <v>43576</v>
      </c>
      <c r="AK114" s="76">
        <f>Power!AK114+'Ground Transportation'!AK114+Industry!AL114+Residential!AL114+Aviation!AP114</f>
        <v>0.71562527768673634</v>
      </c>
      <c r="AL114" s="76">
        <f>Power!AL114+'Ground Transportation'!AL114+Industry!AM114+Residential!AM114+Aviation!AQ114</f>
        <v>0.47576303734243997</v>
      </c>
      <c r="AM114" s="76">
        <f>Power!AM114+'Ground Transportation'!AM114+Industry!AN114+Residential!AN114+Aviation!AR114</f>
        <v>1.0852802891578806</v>
      </c>
      <c r="AN114" s="76">
        <f>Power!AN114+'Ground Transportation'!AN114+Industry!AO114+Residential!AO114+Aviation!AS114</f>
        <v>0.58691761792193342</v>
      </c>
      <c r="AO114" s="106">
        <f>Power!AO114+'Ground Transportation'!AO114+Industry!AP114+Residential!AP114+Aviation!AT114</f>
        <v>0.44506011740837648</v>
      </c>
      <c r="AQ114" s="74">
        <v>43942</v>
      </c>
      <c r="AR114" s="78">
        <f>Power!AR114+'Ground Transportation'!AR114+Industry!AS114+Residential!AS114+Aviation!AW114</f>
        <v>0.59303327465422662</v>
      </c>
      <c r="AS114" s="78">
        <f>Power!AS114+'Ground Transportation'!AS114+Industry!AT114+Residential!AT114+Aviation!AX114</f>
        <v>0.45077280026788924</v>
      </c>
      <c r="AT114" s="78">
        <f>Power!AT114+'Ground Transportation'!AT114+Industry!AU114+Residential!AU114+Aviation!AY114</f>
        <v>1.1179187103678332</v>
      </c>
      <c r="AU114" s="78">
        <f>Power!AU114+'Ground Transportation'!AU114+Industry!AV114+Residential!AV114+Aviation!AZ114</f>
        <v>0.72061712381063026</v>
      </c>
      <c r="AV114" s="79">
        <f>Power!AV114+'Ground Transportation'!AV114+Industry!AW114+Residential!AW114+Aviation!BA114</f>
        <v>0.38740860482890793</v>
      </c>
    </row>
    <row r="115" spans="2:48" x14ac:dyDescent="0.2">
      <c r="B115" s="74">
        <v>43577</v>
      </c>
      <c r="C115" s="76">
        <f>Power!C115+'Ground Transportation'!C115+Industry!C115+Residential!C115+Aviation!C115</f>
        <v>27.223887742388843</v>
      </c>
      <c r="D115" s="76">
        <f>Power!D115+'Ground Transportation'!D115+Industry!D115+Residential!D115+Aviation!D115</f>
        <v>6.6939751634749118</v>
      </c>
      <c r="E115" s="76">
        <f>Power!E115+'Ground Transportation'!E115+Industry!E115+Residential!E115+Aviation!E115</f>
        <v>12.658551302113064</v>
      </c>
      <c r="F115" s="76">
        <f>Power!F115+'Ground Transportation'!F115+Industry!F115+Residential!F115+Aviation!F115</f>
        <v>5.4122436674838106</v>
      </c>
      <c r="G115" s="76">
        <f>Power!G115+'Ground Transportation'!G115+Industry!G115+Residential!G115+Aviation!G115</f>
        <v>4.0864363122615037</v>
      </c>
      <c r="H115" s="76">
        <f>Power!H115+'Ground Transportation'!H115+Industry!H115+Residential!H115+Aviation!H115</f>
        <v>2.7138799419648891</v>
      </c>
      <c r="I115" s="76">
        <f>Power!I115+'Ground Transportation'!I115+Industry!I115+Residential!I115+Aviation!I115</f>
        <v>1.1782871622244608</v>
      </c>
      <c r="J115" s="76">
        <f>Power!J115+'Ground Transportation'!J115+Industry!J115+Residential!J115+Aviation!J115</f>
        <v>25.21768594096126</v>
      </c>
      <c r="K115" s="81">
        <f>SUM(C115:J115)+Aviation!L115+'International Shipping'!C115</f>
        <v>88.307678866322803</v>
      </c>
      <c r="M115" s="74">
        <v>43943</v>
      </c>
      <c r="N115" s="78">
        <f>Power!N115+'Ground Transportation'!N115+Industry!N115+Residential!N115+Aviation!O115</f>
        <v>28.415545561340473</v>
      </c>
      <c r="O115" s="78">
        <f>Power!O115+'Ground Transportation'!O115+Industry!O115+Residential!O115+Aviation!P115</f>
        <v>4.1007524485128553</v>
      </c>
      <c r="P115" s="78">
        <f>Power!P115+'Ground Transportation'!P115+Industry!P115+Residential!P115+Aviation!Q115</f>
        <v>10.03121367716388</v>
      </c>
      <c r="Q115" s="78">
        <f>Power!Q115+'Ground Transportation'!Q115+Industry!Q115+Residential!Q115+Aviation!R115</f>
        <v>5.5898298345932762</v>
      </c>
      <c r="R115" s="78">
        <f>Power!R115+'Ground Transportation'!R115+Industry!R115+Residential!R115+Aviation!S115</f>
        <v>3.8519648503992365</v>
      </c>
      <c r="S115" s="78">
        <f>Power!S115+'Ground Transportation'!S115+Industry!S115+Residential!S115+Aviation!T115</f>
        <v>2.7250501453417417</v>
      </c>
      <c r="T115" s="78">
        <f>Power!T115+'Ground Transportation'!T115+Industry!T115+Residential!T115+Aviation!U115</f>
        <v>0.91069780304674364</v>
      </c>
      <c r="U115" s="78">
        <f>Power!U115+'Ground Transportation'!U115+Industry!U115+Residential!U115+Aviation!V115</f>
        <v>22.497147315469455</v>
      </c>
      <c r="V115" s="83">
        <f>SUM(N115:U115)+Aviation!X115+'International Shipping'!F115</f>
        <v>79.993977392854049</v>
      </c>
      <c r="W115" s="67"/>
      <c r="AJ115" s="74">
        <v>43577</v>
      </c>
      <c r="AK115" s="76">
        <f>Power!AK115+'Ground Transportation'!AK115+Industry!AL115+Residential!AL115+Aviation!AP115</f>
        <v>0.67631420107576745</v>
      </c>
      <c r="AL115" s="76">
        <f>Power!AL115+'Ground Transportation'!AL115+Industry!AM115+Residential!AM115+Aviation!AQ115</f>
        <v>0.44566647158459977</v>
      </c>
      <c r="AM115" s="76">
        <f>Power!AM115+'Ground Transportation'!AM115+Industry!AN115+Residential!AN115+Aviation!AR115</f>
        <v>0.92567801636837521</v>
      </c>
      <c r="AN115" s="76">
        <f>Power!AN115+'Ground Transportation'!AN115+Industry!AO115+Residential!AO115+Aviation!AS115</f>
        <v>0.59579257050743273</v>
      </c>
      <c r="AO115" s="106">
        <f>Power!AO115+'Ground Transportation'!AO115+Industry!AP115+Residential!AP115+Aviation!AT115</f>
        <v>0.6644530165560173</v>
      </c>
      <c r="AQ115" s="74">
        <v>43943</v>
      </c>
      <c r="AR115" s="78">
        <f>Power!AR115+'Ground Transportation'!AR115+Industry!AS115+Residential!AS115+Aviation!AW115</f>
        <v>0.62349789632835428</v>
      </c>
      <c r="AS115" s="78">
        <f>Power!AS115+'Ground Transportation'!AS115+Industry!AT115+Residential!AT115+Aviation!AX115</f>
        <v>0.43433027984211281</v>
      </c>
      <c r="AT115" s="78">
        <f>Power!AT115+'Ground Transportation'!AT115+Industry!AU115+Residential!AU115+Aviation!AY115</f>
        <v>1.0964545708954057</v>
      </c>
      <c r="AU115" s="78">
        <f>Power!AU115+'Ground Transportation'!AU115+Industry!AV115+Residential!AV115+Aviation!AZ115</f>
        <v>0.67842906452664997</v>
      </c>
      <c r="AV115" s="79">
        <f>Power!AV115+'Ground Transportation'!AV115+Industry!AW115+Residential!AW115+Aviation!BA115</f>
        <v>0.38942524988878552</v>
      </c>
    </row>
    <row r="116" spans="2:48" x14ac:dyDescent="0.2">
      <c r="B116" s="74">
        <v>43578</v>
      </c>
      <c r="C116" s="76">
        <f>Power!C116+'Ground Transportation'!C116+Industry!C116+Residential!C116+Aviation!C116</f>
        <v>28.091881320476492</v>
      </c>
      <c r="D116" s="76">
        <f>Power!D116+'Ground Transportation'!D116+Industry!D116+Residential!D116+Aviation!D116</f>
        <v>6.9884275844608013</v>
      </c>
      <c r="E116" s="76">
        <f>Power!E116+'Ground Transportation'!E116+Industry!E116+Residential!E116+Aviation!E116</f>
        <v>13.955571482638828</v>
      </c>
      <c r="F116" s="76">
        <f>Power!F116+'Ground Transportation'!F116+Industry!F116+Residential!F116+Aviation!F116</f>
        <v>6.8418399835454782</v>
      </c>
      <c r="G116" s="76">
        <f>Power!G116+'Ground Transportation'!G116+Industry!G116+Residential!G116+Aviation!G116</f>
        <v>4.0224213520359475</v>
      </c>
      <c r="H116" s="76">
        <f>Power!H116+'Ground Transportation'!H116+Industry!H116+Residential!H116+Aviation!H116</f>
        <v>2.8014327091177647</v>
      </c>
      <c r="I116" s="76">
        <f>Power!I116+'Ground Transportation'!I116+Industry!I116+Residential!I116+Aviation!I116</f>
        <v>1.1646832748344136</v>
      </c>
      <c r="J116" s="76">
        <f>Power!J116+'Ground Transportation'!J116+Industry!J116+Residential!J116+Aviation!J116</f>
        <v>26.819382257267971</v>
      </c>
      <c r="K116" s="81">
        <f>SUM(C116:J116)+Aviation!L116+'International Shipping'!C116</f>
        <v>93.79226409364324</v>
      </c>
      <c r="M116" s="74">
        <v>43944</v>
      </c>
      <c r="N116" s="78">
        <f>Power!N116+'Ground Transportation'!N116+Industry!N116+Residential!N116+Aviation!O116</f>
        <v>28.058283603038475</v>
      </c>
      <c r="O116" s="78">
        <f>Power!O116+'Ground Transportation'!O116+Industry!O116+Residential!O116+Aviation!P116</f>
        <v>4.1854084213712968</v>
      </c>
      <c r="P116" s="78">
        <f>Power!P116+'Ground Transportation'!P116+Industry!P116+Residential!P116+Aviation!Q116</f>
        <v>10.480260320891608</v>
      </c>
      <c r="Q116" s="78">
        <f>Power!Q116+'Ground Transportation'!Q116+Industry!Q116+Residential!Q116+Aviation!R116</f>
        <v>6.3286976782651934</v>
      </c>
      <c r="R116" s="78">
        <f>Power!R116+'Ground Transportation'!R116+Industry!R116+Residential!R116+Aviation!S116</f>
        <v>3.879731201211098</v>
      </c>
      <c r="S116" s="78">
        <f>Power!S116+'Ground Transportation'!S116+Industry!S116+Residential!S116+Aviation!T116</f>
        <v>2.7989837818282006</v>
      </c>
      <c r="T116" s="78">
        <f>Power!T116+'Ground Transportation'!T116+Industry!T116+Residential!T116+Aviation!U116</f>
        <v>0.87389922956336652</v>
      </c>
      <c r="U116" s="78">
        <f>Power!U116+'Ground Transportation'!U116+Industry!U116+Residential!U116+Aviation!V116</f>
        <v>22.829035870732444</v>
      </c>
      <c r="V116" s="83">
        <f>SUM(N116:U116)+Aviation!X116+'International Shipping'!F116</f>
        <v>81.330242644391873</v>
      </c>
      <c r="W116" s="67"/>
      <c r="AJ116" s="74">
        <v>43578</v>
      </c>
      <c r="AK116" s="76">
        <f>Power!AK116+'Ground Transportation'!AK116+Industry!AL116+Residential!AL116+Aviation!AP116</f>
        <v>0.83144694919789175</v>
      </c>
      <c r="AL116" s="76">
        <f>Power!AL116+'Ground Transportation'!AL116+Industry!AM116+Residential!AM116+Aviation!AQ116</f>
        <v>0.57236912173775389</v>
      </c>
      <c r="AM116" s="76">
        <f>Power!AM116+'Ground Transportation'!AM116+Industry!AN116+Residential!AN116+Aviation!AR116</f>
        <v>1.1377614746771596</v>
      </c>
      <c r="AN116" s="76">
        <f>Power!AN116+'Ground Transportation'!AN116+Industry!AO116+Residential!AO116+Aviation!AS116</f>
        <v>0.92251113874987656</v>
      </c>
      <c r="AO116" s="106">
        <f>Power!AO116+'Ground Transportation'!AO116+Industry!AP116+Residential!AP116+Aviation!AT116</f>
        <v>0.66061917809372794</v>
      </c>
      <c r="AQ116" s="74">
        <v>43944</v>
      </c>
      <c r="AR116" s="78">
        <f>Power!AR116+'Ground Transportation'!AR116+Industry!AS116+Residential!AS116+Aviation!AW116</f>
        <v>0.70966131508246255</v>
      </c>
      <c r="AS116" s="78">
        <f>Power!AS116+'Ground Transportation'!AS116+Industry!AT116+Residential!AT116+Aviation!AX116</f>
        <v>0.4224372302606017</v>
      </c>
      <c r="AT116" s="78">
        <f>Power!AT116+'Ground Transportation'!AT116+Industry!AU116+Residential!AU116+Aviation!AY116</f>
        <v>1.3825535292832531</v>
      </c>
      <c r="AU116" s="78">
        <f>Power!AU116+'Ground Transportation'!AU116+Industry!AV116+Residential!AV116+Aviation!AZ116</f>
        <v>0.63640623965788812</v>
      </c>
      <c r="AV116" s="79">
        <f>Power!AV116+'Ground Transportation'!AV116+Industry!AW116+Residential!AW116+Aviation!BA116</f>
        <v>0.37612140183256881</v>
      </c>
    </row>
    <row r="117" spans="2:48" x14ac:dyDescent="0.2">
      <c r="B117" s="74">
        <v>43579</v>
      </c>
      <c r="C117" s="76">
        <f>Power!C117+'Ground Transportation'!C117+Industry!C117+Residential!C117+Aviation!C117</f>
        <v>28.368390479485541</v>
      </c>
      <c r="D117" s="76">
        <f>Power!D117+'Ground Transportation'!D117+Industry!D117+Residential!D117+Aviation!D117</f>
        <v>7.0533646006465505</v>
      </c>
      <c r="E117" s="76">
        <f>Power!E117+'Ground Transportation'!E117+Industry!E117+Residential!E117+Aviation!E117</f>
        <v>14.122027376117481</v>
      </c>
      <c r="F117" s="76">
        <f>Power!F117+'Ground Transportation'!F117+Industry!F117+Residential!F117+Aviation!F117</f>
        <v>7.1579066755915353</v>
      </c>
      <c r="G117" s="76">
        <f>Power!G117+'Ground Transportation'!G117+Industry!G117+Residential!G117+Aviation!G117</f>
        <v>3.9536104243982177</v>
      </c>
      <c r="H117" s="76">
        <f>Power!H117+'Ground Transportation'!H117+Industry!H117+Residential!H117+Aviation!H117</f>
        <v>2.8892958069214716</v>
      </c>
      <c r="I117" s="76">
        <f>Power!I117+'Ground Transportation'!I117+Industry!I117+Residential!I117+Aviation!I117</f>
        <v>1.2022518116508605</v>
      </c>
      <c r="J117" s="76">
        <f>Power!J117+'Ground Transportation'!J117+Industry!J117+Residential!J117+Aviation!J117</f>
        <v>27.217105632731396</v>
      </c>
      <c r="K117" s="81">
        <f>SUM(C117:J117)+Aviation!L117+'International Shipping'!C117</f>
        <v>95.059209417877781</v>
      </c>
      <c r="M117" s="74">
        <v>43945</v>
      </c>
      <c r="N117" s="78">
        <f>Power!N117+'Ground Transportation'!N117+Industry!N117+Residential!N117+Aviation!O117</f>
        <v>27.332704752885604</v>
      </c>
      <c r="O117" s="78">
        <f>Power!O117+'Ground Transportation'!O117+Industry!O117+Residential!O117+Aviation!P117</f>
        <v>4.1342148058338299</v>
      </c>
      <c r="P117" s="78">
        <f>Power!P117+'Ground Transportation'!P117+Industry!P117+Residential!P117+Aviation!Q117</f>
        <v>10.324806569494074</v>
      </c>
      <c r="Q117" s="78">
        <f>Power!Q117+'Ground Transportation'!Q117+Industry!Q117+Residential!Q117+Aviation!R117</f>
        <v>6.1309738073604834</v>
      </c>
      <c r="R117" s="78">
        <f>Power!R117+'Ground Transportation'!R117+Industry!R117+Residential!R117+Aviation!S117</f>
        <v>3.8944054307148415</v>
      </c>
      <c r="S117" s="78">
        <f>Power!S117+'Ground Transportation'!S117+Industry!S117+Residential!S117+Aviation!T117</f>
        <v>2.7952337000788607</v>
      </c>
      <c r="T117" s="78">
        <f>Power!T117+'Ground Transportation'!T117+Industry!T117+Residential!T117+Aviation!U117</f>
        <v>0.94704898916222846</v>
      </c>
      <c r="U117" s="78">
        <f>Power!U117+'Ground Transportation'!U117+Industry!U117+Residential!U117+Aviation!V117</f>
        <v>22.73497057884331</v>
      </c>
      <c r="V117" s="83">
        <f>SUM(N117:U117)+Aviation!X117+'International Shipping'!F117</f>
        <v>80.186022015611897</v>
      </c>
      <c r="W117" s="67"/>
      <c r="AJ117" s="74">
        <v>43579</v>
      </c>
      <c r="AK117" s="76">
        <f>Power!AK117+'Ground Transportation'!AK117+Industry!AL117+Residential!AL117+Aviation!AP117</f>
        <v>0.94516971045138976</v>
      </c>
      <c r="AL117" s="76">
        <f>Power!AL117+'Ground Transportation'!AL117+Industry!AM117+Residential!AM117+Aviation!AQ117</f>
        <v>0.61203624968904313</v>
      </c>
      <c r="AM117" s="76">
        <f>Power!AM117+'Ground Transportation'!AM117+Industry!AN117+Residential!AN117+Aviation!AR117</f>
        <v>1.2574087137406538</v>
      </c>
      <c r="AN117" s="76">
        <f>Power!AN117+'Ground Transportation'!AN117+Industry!AO117+Residential!AO117+Aviation!AS117</f>
        <v>0.83843303617821863</v>
      </c>
      <c r="AO117" s="106">
        <f>Power!AO117+'Ground Transportation'!AO117+Industry!AP117+Residential!AP117+Aviation!AT117</f>
        <v>0.59766609203652177</v>
      </c>
      <c r="AQ117" s="74">
        <v>43945</v>
      </c>
      <c r="AR117" s="78">
        <f>Power!AR117+'Ground Transportation'!AR117+Industry!AS117+Residential!AS117+Aviation!AW117</f>
        <v>0.73707963852293867</v>
      </c>
      <c r="AS117" s="78">
        <f>Power!AS117+'Ground Transportation'!AS117+Industry!AT117+Residential!AT117+Aviation!AX117</f>
        <v>0.42614026647561809</v>
      </c>
      <c r="AT117" s="78">
        <f>Power!AT117+'Ground Transportation'!AT117+Industry!AU117+Residential!AU117+Aviation!AY117</f>
        <v>1.2594709597553444</v>
      </c>
      <c r="AU117" s="78">
        <f>Power!AU117+'Ground Transportation'!AU117+Industry!AV117+Residential!AV117+Aviation!AZ117</f>
        <v>0.6327943976938385</v>
      </c>
      <c r="AV117" s="79">
        <f>Power!AV117+'Ground Transportation'!AV117+Industry!AW117+Residential!AW117+Aviation!BA117</f>
        <v>0.39132427151598642</v>
      </c>
    </row>
    <row r="118" spans="2:48" x14ac:dyDescent="0.2">
      <c r="B118" s="74">
        <v>43580</v>
      </c>
      <c r="C118" s="76">
        <f>Power!C118+'Ground Transportation'!C118+Industry!C118+Residential!C118+Aviation!C118</f>
        <v>28.312619378019971</v>
      </c>
      <c r="D118" s="76">
        <f>Power!D118+'Ground Transportation'!D118+Industry!D118+Residential!D118+Aviation!D118</f>
        <v>7.1801116251342227</v>
      </c>
      <c r="E118" s="76">
        <f>Power!E118+'Ground Transportation'!E118+Industry!E118+Residential!E118+Aviation!E118</f>
        <v>13.808754242960855</v>
      </c>
      <c r="F118" s="76">
        <f>Power!F118+'Ground Transportation'!F118+Industry!F118+Residential!F118+Aviation!F118</f>
        <v>7.4354722151335642</v>
      </c>
      <c r="G118" s="76">
        <f>Power!G118+'Ground Transportation'!G118+Industry!G118+Residential!G118+Aviation!G118</f>
        <v>3.9278012877606638</v>
      </c>
      <c r="H118" s="76">
        <f>Power!H118+'Ground Transportation'!H118+Industry!H118+Residential!H118+Aviation!H118</f>
        <v>2.8485968660695273</v>
      </c>
      <c r="I118" s="76">
        <f>Power!I118+'Ground Transportation'!I118+Industry!I118+Residential!I118+Aviation!I118</f>
        <v>1.2069927062761325</v>
      </c>
      <c r="J118" s="76">
        <f>Power!J118+'Ground Transportation'!J118+Industry!J118+Residential!J118+Aviation!J118</f>
        <v>27.081241871090594</v>
      </c>
      <c r="K118" s="81">
        <f>SUM(C118:J118)+Aviation!L118+'International Shipping'!C118</f>
        <v>94.929263209116513</v>
      </c>
      <c r="M118" s="74">
        <v>43946</v>
      </c>
      <c r="N118" s="78">
        <f>Power!N118+'Ground Transportation'!N118+Industry!N118+Residential!N118+Aviation!O118</f>
        <v>26.936496317936935</v>
      </c>
      <c r="O118" s="78">
        <f>Power!O118+'Ground Transportation'!O118+Industry!O118+Residential!O118+Aviation!P118</f>
        <v>3.9956496529537788</v>
      </c>
      <c r="P118" s="78">
        <f>Power!P118+'Ground Transportation'!P118+Industry!P118+Residential!P118+Aviation!Q118</f>
        <v>9.4794717802242072</v>
      </c>
      <c r="Q118" s="78">
        <f>Power!Q118+'Ground Transportation'!Q118+Industry!Q118+Residential!Q118+Aviation!R118</f>
        <v>5.2877347998465902</v>
      </c>
      <c r="R118" s="78">
        <f>Power!R118+'Ground Transportation'!R118+Industry!R118+Residential!R118+Aviation!S118</f>
        <v>3.5825037547663796</v>
      </c>
      <c r="S118" s="78">
        <f>Power!S118+'Ground Transportation'!S118+Industry!S118+Residential!S118+Aviation!T118</f>
        <v>2.2875735516146918</v>
      </c>
      <c r="T118" s="78">
        <f>Power!T118+'Ground Transportation'!T118+Industry!T118+Residential!T118+Aviation!U118</f>
        <v>0.82802795724786915</v>
      </c>
      <c r="U118" s="78">
        <f>Power!U118+'Ground Transportation'!U118+Industry!U118+Residential!U118+Aviation!V118</f>
        <v>21.610749780646316</v>
      </c>
      <c r="V118" s="83">
        <f>SUM(N118:U118)+Aviation!X118+'International Shipping'!F118</f>
        <v>75.885752753564333</v>
      </c>
      <c r="W118" s="67"/>
      <c r="AJ118" s="74">
        <v>43580</v>
      </c>
      <c r="AK118" s="76">
        <f>Power!AK118+'Ground Transportation'!AK118+Industry!AL118+Residential!AL118+Aviation!AP118</f>
        <v>0.89206550918124061</v>
      </c>
      <c r="AL118" s="76">
        <f>Power!AL118+'Ground Transportation'!AL118+Industry!AM118+Residential!AM118+Aviation!AQ118</f>
        <v>0.64791846367123995</v>
      </c>
      <c r="AM118" s="76">
        <f>Power!AM118+'Ground Transportation'!AM118+Industry!AN118+Residential!AN118+Aviation!AR118</f>
        <v>1.4842799636266373</v>
      </c>
      <c r="AN118" s="76">
        <f>Power!AN118+'Ground Transportation'!AN118+Industry!AO118+Residential!AO118+Aviation!AS118</f>
        <v>0.69475560087959887</v>
      </c>
      <c r="AO118" s="106">
        <f>Power!AO118+'Ground Transportation'!AO118+Industry!AP118+Residential!AP118+Aviation!AT118</f>
        <v>0.58416841594150415</v>
      </c>
      <c r="AQ118" s="74">
        <v>43946</v>
      </c>
      <c r="AR118" s="78">
        <f>Power!AR118+'Ground Transportation'!AR118+Industry!AS118+Residential!AS118+Aviation!AW118</f>
        <v>0.64232547572260856</v>
      </c>
      <c r="AS118" s="78">
        <f>Power!AS118+'Ground Transportation'!AS118+Industry!AT118+Residential!AT118+Aviation!AX118</f>
        <v>0.39784630411181698</v>
      </c>
      <c r="AT118" s="78">
        <f>Power!AT118+'Ground Transportation'!AT118+Industry!AU118+Residential!AU118+Aviation!AY118</f>
        <v>1.1798529684973686</v>
      </c>
      <c r="AU118" s="78">
        <f>Power!AU118+'Ground Transportation'!AU118+Industry!AV118+Residential!AV118+Aviation!AZ118</f>
        <v>0.4790363149419099</v>
      </c>
      <c r="AV118" s="79">
        <f>Power!AV118+'Ground Transportation'!AV118+Industry!AW118+Residential!AW118+Aviation!BA118</f>
        <v>0.36309842833101158</v>
      </c>
    </row>
    <row r="119" spans="2:48" x14ac:dyDescent="0.2">
      <c r="B119" s="74">
        <v>43581</v>
      </c>
      <c r="C119" s="76">
        <f>Power!C119+'Ground Transportation'!C119+Industry!C119+Residential!C119+Aviation!C119</f>
        <v>28.022401698752287</v>
      </c>
      <c r="D119" s="76">
        <f>Power!D119+'Ground Transportation'!D119+Industry!D119+Residential!D119+Aviation!D119</f>
        <v>7.4097647448923842</v>
      </c>
      <c r="E119" s="76">
        <f>Power!E119+'Ground Transportation'!E119+Industry!E119+Residential!E119+Aviation!E119</f>
        <v>13.206472857308311</v>
      </c>
      <c r="F119" s="76">
        <f>Power!F119+'Ground Transportation'!F119+Industry!F119+Residential!F119+Aviation!F119</f>
        <v>7.9718856324487719</v>
      </c>
      <c r="G119" s="76">
        <f>Power!G119+'Ground Transportation'!G119+Industry!G119+Residential!G119+Aviation!G119</f>
        <v>3.9414602343145808</v>
      </c>
      <c r="H119" s="76">
        <f>Power!H119+'Ground Transportation'!H119+Industry!H119+Residential!H119+Aviation!H119</f>
        <v>3.000864785113075</v>
      </c>
      <c r="I119" s="76">
        <f>Power!I119+'Ground Transportation'!I119+Industry!I119+Residential!I119+Aviation!I119</f>
        <v>1.2230032647302063</v>
      </c>
      <c r="J119" s="76">
        <f>Power!J119+'Ground Transportation'!J119+Industry!J119+Residential!J119+Aviation!J119</f>
        <v>26.672824450969433</v>
      </c>
      <c r="K119" s="81">
        <f>SUM(C119:J119)+Aviation!L119+'International Shipping'!C119</f>
        <v>94.5943130874834</v>
      </c>
      <c r="M119" s="74">
        <v>43947</v>
      </c>
      <c r="N119" s="78">
        <f>Power!N119+'Ground Transportation'!N119+Industry!N119+Residential!N119+Aviation!O119</f>
        <v>28.051664586735622</v>
      </c>
      <c r="O119" s="78">
        <f>Power!O119+'Ground Transportation'!O119+Industry!O119+Residential!O119+Aviation!P119</f>
        <v>3.7849582518768323</v>
      </c>
      <c r="P119" s="78">
        <f>Power!P119+'Ground Transportation'!P119+Industry!P119+Residential!P119+Aviation!Q119</f>
        <v>8.202362355195735</v>
      </c>
      <c r="Q119" s="78">
        <f>Power!Q119+'Ground Transportation'!Q119+Industry!Q119+Residential!Q119+Aviation!R119</f>
        <v>5.1136248580076664</v>
      </c>
      <c r="R119" s="78">
        <f>Power!R119+'Ground Transportation'!R119+Industry!R119+Residential!R119+Aviation!S119</f>
        <v>3.388687137169037</v>
      </c>
      <c r="S119" s="78">
        <f>Power!S119+'Ground Transportation'!S119+Industry!S119+Residential!S119+Aviation!T119</f>
        <v>2.0532698794942768</v>
      </c>
      <c r="T119" s="78">
        <f>Power!T119+'Ground Transportation'!T119+Industry!T119+Residential!T119+Aviation!U119</f>
        <v>0.61550697085233752</v>
      </c>
      <c r="U119" s="78">
        <f>Power!U119+'Ground Transportation'!U119+Industry!U119+Residential!U119+Aviation!V119</f>
        <v>20.013572806077992</v>
      </c>
      <c r="V119" s="83">
        <f>SUM(N119:U119)+Aviation!X119+'International Shipping'!F119</f>
        <v>73.10628208066575</v>
      </c>
      <c r="W119" s="67"/>
      <c r="AJ119" s="74">
        <v>43581</v>
      </c>
      <c r="AK119" s="76">
        <f>Power!AK119+'Ground Transportation'!AK119+Industry!AL119+Residential!AL119+Aviation!AP119</f>
        <v>0.86920508287902187</v>
      </c>
      <c r="AL119" s="76">
        <f>Power!AL119+'Ground Transportation'!AL119+Industry!AM119+Residential!AM119+Aviation!AQ119</f>
        <v>0.74721237917071248</v>
      </c>
      <c r="AM119" s="76">
        <f>Power!AM119+'Ground Transportation'!AM119+Industry!AN119+Residential!AN119+Aviation!AR119</f>
        <v>1.7805410808441475</v>
      </c>
      <c r="AN119" s="76">
        <f>Power!AN119+'Ground Transportation'!AN119+Industry!AO119+Residential!AO119+Aviation!AS119</f>
        <v>0.7548560879636016</v>
      </c>
      <c r="AO119" s="106">
        <f>Power!AO119+'Ground Transportation'!AO119+Industry!AP119+Residential!AP119+Aviation!AT119</f>
        <v>0.68139033311106423</v>
      </c>
      <c r="AQ119" s="74">
        <v>43947</v>
      </c>
      <c r="AR119" s="78">
        <f>Power!AR119+'Ground Transportation'!AR119+Industry!AS119+Residential!AS119+Aviation!AW119</f>
        <v>0.58271062166873011</v>
      </c>
      <c r="AS119" s="78">
        <f>Power!AS119+'Ground Transportation'!AS119+Industry!AT119+Residential!AT119+Aviation!AX119</f>
        <v>0.36375017543077176</v>
      </c>
      <c r="AT119" s="78">
        <f>Power!AT119+'Ground Transportation'!AT119+Industry!AU119+Residential!AU119+Aviation!AY119</f>
        <v>1.132559301172775</v>
      </c>
      <c r="AU119" s="78">
        <f>Power!AU119+'Ground Transportation'!AU119+Industry!AV119+Residential!AV119+Aviation!AZ119</f>
        <v>0.49083144289891467</v>
      </c>
      <c r="AV119" s="79">
        <f>Power!AV119+'Ground Transportation'!AV119+Industry!AW119+Residential!AW119+Aviation!BA119</f>
        <v>0.35084847269725156</v>
      </c>
    </row>
    <row r="120" spans="2:48" x14ac:dyDescent="0.2">
      <c r="B120" s="74">
        <v>43582</v>
      </c>
      <c r="C120" s="76">
        <f>Power!C120+'Ground Transportation'!C120+Industry!C120+Residential!C120+Aviation!C120</f>
        <v>27.718096875211085</v>
      </c>
      <c r="D120" s="76">
        <f>Power!D120+'Ground Transportation'!D120+Industry!D120+Residential!D120+Aviation!D120</f>
        <v>7.3897788393986543</v>
      </c>
      <c r="E120" s="76">
        <f>Power!E120+'Ground Transportation'!E120+Industry!E120+Residential!E120+Aviation!E120</f>
        <v>12.279015275895198</v>
      </c>
      <c r="F120" s="76">
        <f>Power!F120+'Ground Transportation'!F120+Industry!F120+Residential!F120+Aviation!F120</f>
        <v>6.6461801596860806</v>
      </c>
      <c r="G120" s="76">
        <f>Power!G120+'Ground Transportation'!G120+Industry!G120+Residential!G120+Aviation!G120</f>
        <v>3.7966508762901983</v>
      </c>
      <c r="H120" s="76">
        <f>Power!H120+'Ground Transportation'!H120+Industry!H120+Residential!H120+Aviation!H120</f>
        <v>2.8259169329479938</v>
      </c>
      <c r="I120" s="76">
        <f>Power!I120+'Ground Transportation'!I120+Industry!I120+Residential!I120+Aviation!I120</f>
        <v>1.1933454076499921</v>
      </c>
      <c r="J120" s="76">
        <f>Power!J120+'Ground Transportation'!J120+Industry!J120+Residential!J120+Aviation!J120</f>
        <v>24.893979147734537</v>
      </c>
      <c r="K120" s="81">
        <f>SUM(C120:J120)+Aviation!L120+'International Shipping'!C120</f>
        <v>89.945974131020961</v>
      </c>
      <c r="M120" s="74">
        <v>43948</v>
      </c>
      <c r="N120" s="78">
        <f>Power!N120+'Ground Transportation'!N120+Industry!N120+Residential!N120+Aviation!O120</f>
        <v>28.643052290721741</v>
      </c>
      <c r="O120" s="78">
        <f>Power!O120+'Ground Transportation'!O120+Industry!O120+Residential!O120+Aviation!P120</f>
        <v>3.977853199474934</v>
      </c>
      <c r="P120" s="78">
        <f>Power!P120+'Ground Transportation'!P120+Industry!P120+Residential!P120+Aviation!Q120</f>
        <v>9.3304389948305921</v>
      </c>
      <c r="Q120" s="78">
        <f>Power!Q120+'Ground Transportation'!Q120+Industry!Q120+Residential!Q120+Aviation!R120</f>
        <v>6.6866905036014712</v>
      </c>
      <c r="R120" s="78">
        <f>Power!R120+'Ground Transportation'!R120+Industry!R120+Residential!R120+Aviation!S120</f>
        <v>3.7480998779434227</v>
      </c>
      <c r="S120" s="78">
        <f>Power!S120+'Ground Transportation'!S120+Industry!S120+Residential!S120+Aviation!T120</f>
        <v>2.5442696518143739</v>
      </c>
      <c r="T120" s="78">
        <f>Power!T120+'Ground Transportation'!T120+Industry!T120+Residential!T120+Aviation!U120</f>
        <v>0.90973319972000266</v>
      </c>
      <c r="U120" s="78">
        <f>Power!U120+'Ground Transportation'!U120+Industry!U120+Residential!U120+Aviation!V120</f>
        <v>21.836977920826339</v>
      </c>
      <c r="V120" s="83">
        <f>SUM(N120:U120)+Aviation!X120+'International Shipping'!F120</f>
        <v>79.554337529259712</v>
      </c>
      <c r="W120" s="67"/>
      <c r="AJ120" s="74">
        <v>43582</v>
      </c>
      <c r="AK120" s="76">
        <f>Power!AK120+'Ground Transportation'!AK120+Industry!AL120+Residential!AL120+Aviation!AP120</f>
        <v>0.77542264131354333</v>
      </c>
      <c r="AL120" s="76">
        <f>Power!AL120+'Ground Transportation'!AL120+Industry!AM120+Residential!AM120+Aviation!AQ120</f>
        <v>0.62515730111626555</v>
      </c>
      <c r="AM120" s="76">
        <f>Power!AM120+'Ground Transportation'!AM120+Industry!AN120+Residential!AN120+Aviation!AR120</f>
        <v>1.5503372994522477</v>
      </c>
      <c r="AN120" s="76">
        <f>Power!AN120+'Ground Transportation'!AN120+Industry!AO120+Residential!AO120+Aviation!AS120</f>
        <v>0.65256627034100811</v>
      </c>
      <c r="AO120" s="106">
        <f>Power!AO120+'Ground Transportation'!AO120+Industry!AP120+Residential!AP120+Aviation!AT120</f>
        <v>0.55699394913410938</v>
      </c>
      <c r="AQ120" s="74">
        <v>43948</v>
      </c>
      <c r="AR120" s="78">
        <f>Power!AR120+'Ground Transportation'!AR120+Industry!AS120+Residential!AS120+Aviation!AW120</f>
        <v>0.76405165235317363</v>
      </c>
      <c r="AS120" s="78">
        <f>Power!AS120+'Ground Transportation'!AS120+Industry!AT120+Residential!AT120+Aviation!AX120</f>
        <v>0.5068032238312109</v>
      </c>
      <c r="AT120" s="78">
        <f>Power!AT120+'Ground Transportation'!AT120+Industry!AU120+Residential!AU120+Aviation!AY120</f>
        <v>1.5346613920075847</v>
      </c>
      <c r="AU120" s="78">
        <f>Power!AU120+'Ground Transportation'!AU120+Industry!AV120+Residential!AV120+Aviation!AZ120</f>
        <v>0.61833592997820719</v>
      </c>
      <c r="AV120" s="79">
        <f>Power!AV120+'Ground Transportation'!AV120+Industry!AW120+Residential!AW120+Aviation!BA120</f>
        <v>0.40056557322224895</v>
      </c>
    </row>
    <row r="121" spans="2:48" x14ac:dyDescent="0.2">
      <c r="B121" s="74">
        <v>43583</v>
      </c>
      <c r="C121" s="76">
        <f>Power!C121+'Ground Transportation'!C121+Industry!C121+Residential!C121+Aviation!C121</f>
        <v>28.021214553536151</v>
      </c>
      <c r="D121" s="76">
        <f>Power!D121+'Ground Transportation'!D121+Industry!D121+Residential!D121+Aviation!D121</f>
        <v>7.292389934657864</v>
      </c>
      <c r="E121" s="76">
        <f>Power!E121+'Ground Transportation'!E121+Industry!E121+Residential!E121+Aviation!E121</f>
        <v>11.836511170404322</v>
      </c>
      <c r="F121" s="76">
        <f>Power!F121+'Ground Transportation'!F121+Industry!F121+Residential!F121+Aviation!F121</f>
        <v>6.6568565313405532</v>
      </c>
      <c r="G121" s="76">
        <f>Power!G121+'Ground Transportation'!G121+Industry!G121+Residential!G121+Aviation!G121</f>
        <v>3.6894608250494993</v>
      </c>
      <c r="H121" s="76">
        <f>Power!H121+'Ground Transportation'!H121+Industry!H121+Residential!H121+Aviation!H121</f>
        <v>2.4725687636703513</v>
      </c>
      <c r="I121" s="76">
        <f>Power!I121+'Ground Transportation'!I121+Industry!I121+Residential!I121+Aviation!I121</f>
        <v>1.0925173076610166</v>
      </c>
      <c r="J121" s="76">
        <f>Power!J121+'Ground Transportation'!J121+Industry!J121+Residential!J121+Aviation!J121</f>
        <v>24.47621231596343</v>
      </c>
      <c r="K121" s="81">
        <f>SUM(C121:J121)+Aviation!L121+'International Shipping'!C121</f>
        <v>88.751554158048748</v>
      </c>
      <c r="M121" s="74">
        <v>43949</v>
      </c>
      <c r="N121" s="78">
        <f>Power!N121+'Ground Transportation'!N121+Industry!N121+Residential!N121+Aviation!O121</f>
        <v>27.353395011430042</v>
      </c>
      <c r="O121" s="78">
        <f>Power!O121+'Ground Transportation'!O121+Industry!O121+Residential!O121+Aviation!P121</f>
        <v>3.9057419715246864</v>
      </c>
      <c r="P121" s="78">
        <f>Power!P121+'Ground Transportation'!P121+Industry!P121+Residential!P121+Aviation!Q121</f>
        <v>9.8935609420251378</v>
      </c>
      <c r="Q121" s="78">
        <f>Power!Q121+'Ground Transportation'!Q121+Industry!Q121+Residential!Q121+Aviation!R121</f>
        <v>7.1200594637162782</v>
      </c>
      <c r="R121" s="78">
        <f>Power!R121+'Ground Transportation'!R121+Industry!R121+Residential!R121+Aviation!S121</f>
        <v>3.7656510366738121</v>
      </c>
      <c r="S121" s="78">
        <f>Power!S121+'Ground Transportation'!S121+Industry!S121+Residential!S121+Aviation!T121</f>
        <v>2.5211950994501398</v>
      </c>
      <c r="T121" s="78">
        <f>Power!T121+'Ground Transportation'!T121+Industry!T121+Residential!T121+Aviation!U121</f>
        <v>0.94999055406693467</v>
      </c>
      <c r="U121" s="78">
        <f>Power!U121+'Ground Transportation'!U121+Industry!U121+Residential!U121+Aviation!V121</f>
        <v>23.071928836100362</v>
      </c>
      <c r="V121" s="83">
        <f>SUM(N121:U121)+Aviation!X121+'International Shipping'!F121</f>
        <v>80.468896119102155</v>
      </c>
      <c r="W121" s="67"/>
      <c r="AJ121" s="74">
        <v>43583</v>
      </c>
      <c r="AK121" s="76">
        <f>Power!AK121+'Ground Transportation'!AK121+Industry!AL121+Residential!AL121+Aviation!AP121</f>
        <v>0.84881482010883214</v>
      </c>
      <c r="AL121" s="76">
        <f>Power!AL121+'Ground Transportation'!AL121+Industry!AM121+Residential!AM121+Aviation!AQ121</f>
        <v>0.58244337163164317</v>
      </c>
      <c r="AM121" s="76">
        <f>Power!AM121+'Ground Transportation'!AM121+Industry!AN121+Residential!AN121+Aviation!AR121</f>
        <v>1.60879198133146</v>
      </c>
      <c r="AN121" s="76">
        <f>Power!AN121+'Ground Transportation'!AN121+Industry!AO121+Residential!AO121+Aviation!AS121</f>
        <v>0.65409238892656962</v>
      </c>
      <c r="AO121" s="106">
        <f>Power!AO121+'Ground Transportation'!AO121+Industry!AP121+Residential!AP121+Aviation!AT121</f>
        <v>0.45288974364291384</v>
      </c>
      <c r="AQ121" s="74">
        <v>43949</v>
      </c>
      <c r="AR121" s="78">
        <f>Power!AR121+'Ground Transportation'!AR121+Industry!AS121+Residential!AS121+Aviation!AW121</f>
        <v>0.8639374997329774</v>
      </c>
      <c r="AS121" s="78">
        <f>Power!AS121+'Ground Transportation'!AS121+Industry!AT121+Residential!AT121+Aviation!AX121</f>
        <v>0.54681077640583486</v>
      </c>
      <c r="AT121" s="78">
        <f>Power!AT121+'Ground Transportation'!AT121+Industry!AU121+Residential!AU121+Aviation!AY121</f>
        <v>1.678823206252634</v>
      </c>
      <c r="AU121" s="78">
        <f>Power!AU121+'Ground Transportation'!AU121+Industry!AV121+Residential!AV121+Aviation!AZ121</f>
        <v>0.61170350398962103</v>
      </c>
      <c r="AV121" s="79">
        <f>Power!AV121+'Ground Transportation'!AV121+Industry!AW121+Residential!AW121+Aviation!BA121</f>
        <v>0.3829040422198568</v>
      </c>
    </row>
    <row r="122" spans="2:48" x14ac:dyDescent="0.2">
      <c r="B122" s="74">
        <v>43584</v>
      </c>
      <c r="C122" s="76">
        <f>Power!C122+'Ground Transportation'!C122+Industry!C122+Residential!C122+Aviation!C122</f>
        <v>27.525037881881847</v>
      </c>
      <c r="D122" s="76">
        <f>Power!D122+'Ground Transportation'!D122+Industry!D122+Residential!D122+Aviation!D122</f>
        <v>7.103389232597709</v>
      </c>
      <c r="E122" s="76">
        <f>Power!E122+'Ground Transportation'!E122+Industry!E122+Residential!E122+Aviation!E122</f>
        <v>13.695559066720241</v>
      </c>
      <c r="F122" s="76">
        <f>Power!F122+'Ground Transportation'!F122+Industry!F122+Residential!F122+Aviation!F122</f>
        <v>8.851651769703599</v>
      </c>
      <c r="G122" s="76">
        <f>Power!G122+'Ground Transportation'!G122+Industry!G122+Residential!G122+Aviation!G122</f>
        <v>4.0492630679333814</v>
      </c>
      <c r="H122" s="76">
        <f>Power!H122+'Ground Transportation'!H122+Industry!H122+Residential!H122+Aviation!H122</f>
        <v>2.5355789264204818</v>
      </c>
      <c r="I122" s="76">
        <f>Power!I122+'Ground Transportation'!I122+Industry!I122+Residential!I122+Aviation!I122</f>
        <v>1.3000424274106195</v>
      </c>
      <c r="J122" s="76">
        <f>Power!J122+'Ground Transportation'!J122+Industry!J122+Residential!J122+Aviation!J122</f>
        <v>26.225913637468896</v>
      </c>
      <c r="K122" s="81">
        <f>SUM(C122:J122)+Aviation!L122+'International Shipping'!C122</f>
        <v>94.411349293896109</v>
      </c>
      <c r="M122" s="74">
        <v>43950</v>
      </c>
      <c r="N122" s="78">
        <f>Power!N122+'Ground Transportation'!N122+Industry!N122+Residential!N122+Aviation!O122</f>
        <v>28.396637242558281</v>
      </c>
      <c r="O122" s="78">
        <f>Power!O122+'Ground Transportation'!O122+Industry!O122+Residential!O122+Aviation!P122</f>
        <v>4.0392207791188115</v>
      </c>
      <c r="P122" s="78">
        <f>Power!P122+'Ground Transportation'!P122+Industry!P122+Residential!P122+Aviation!Q122</f>
        <v>9.8435782676253893</v>
      </c>
      <c r="Q122" s="78">
        <f>Power!Q122+'Ground Transportation'!Q122+Industry!Q122+Residential!Q122+Aviation!R122</f>
        <v>6.8813323313119721</v>
      </c>
      <c r="R122" s="78">
        <f>Power!R122+'Ground Transportation'!R122+Industry!R122+Residential!R122+Aviation!S122</f>
        <v>3.7373347592587289</v>
      </c>
      <c r="S122" s="78">
        <f>Power!S122+'Ground Transportation'!S122+Industry!S122+Residential!S122+Aviation!T122</f>
        <v>2.1613602640389593</v>
      </c>
      <c r="T122" s="78">
        <f>Power!T122+'Ground Transportation'!T122+Industry!T122+Residential!T122+Aviation!U122</f>
        <v>0.96930202102875063</v>
      </c>
      <c r="U122" s="78">
        <f>Power!U122+'Ground Transportation'!U122+Industry!U122+Residential!U122+Aviation!V122</f>
        <v>23.048794031141121</v>
      </c>
      <c r="V122" s="83">
        <f>SUM(N122:U122)+Aviation!X122+'International Shipping'!F122</f>
        <v>80.981857748146496</v>
      </c>
      <c r="W122" s="67"/>
      <c r="AJ122" s="74">
        <v>43584</v>
      </c>
      <c r="AK122" s="76">
        <f>Power!AK122+'Ground Transportation'!AK122+Industry!AL122+Residential!AL122+Aviation!AP122</f>
        <v>1.0326697355938876</v>
      </c>
      <c r="AL122" s="76">
        <f>Power!AL122+'Ground Transportation'!AL122+Industry!AM122+Residential!AM122+Aviation!AQ122</f>
        <v>0.86347682065793274</v>
      </c>
      <c r="AM122" s="76">
        <f>Power!AM122+'Ground Transportation'!AM122+Industry!AN122+Residential!AN122+Aviation!AR122</f>
        <v>2.0782331972695722</v>
      </c>
      <c r="AN122" s="76">
        <f>Power!AN122+'Ground Transportation'!AN122+Industry!AO122+Residential!AO122+Aviation!AS122</f>
        <v>0.90434888023185644</v>
      </c>
      <c r="AO122" s="106">
        <f>Power!AO122+'Ground Transportation'!AO122+Industry!AP122+Residential!AP122+Aviation!AT122</f>
        <v>0.75294701934405295</v>
      </c>
      <c r="AQ122" s="74">
        <v>43950</v>
      </c>
      <c r="AR122" s="78">
        <f>Power!AR122+'Ground Transportation'!AR122+Industry!AS122+Residential!AS122+Aviation!AW122</f>
        <v>0.76297865778922702</v>
      </c>
      <c r="AS122" s="78">
        <f>Power!AS122+'Ground Transportation'!AS122+Industry!AT122+Residential!AT122+Aviation!AX122</f>
        <v>0.48992339122954737</v>
      </c>
      <c r="AT122" s="78">
        <f>Power!AT122+'Ground Transportation'!AT122+Industry!AU122+Residential!AU122+Aviation!AY122</f>
        <v>1.6704554181636568</v>
      </c>
      <c r="AU122" s="78">
        <f>Power!AU122+'Ground Transportation'!AU122+Industry!AV122+Residential!AV122+Aviation!AZ122</f>
        <v>0.57276613843231328</v>
      </c>
      <c r="AV122" s="79">
        <f>Power!AV122+'Ground Transportation'!AV122+Industry!AW122+Residential!AW122+Aviation!BA122</f>
        <v>0.36468814960544987</v>
      </c>
    </row>
    <row r="123" spans="2:48" x14ac:dyDescent="0.2">
      <c r="B123" s="74">
        <v>43585</v>
      </c>
      <c r="C123" s="76">
        <f>Power!C123+'Ground Transportation'!C123+Industry!C123+Residential!C123+Aviation!C123</f>
        <v>26.552847771900414</v>
      </c>
      <c r="D123" s="76">
        <f>Power!D123+'Ground Transportation'!D123+Industry!D123+Residential!D123+Aviation!D123</f>
        <v>7.3123751071756917</v>
      </c>
      <c r="E123" s="76">
        <f>Power!E123+'Ground Transportation'!E123+Industry!E123+Residential!E123+Aviation!E123</f>
        <v>14.754384788021962</v>
      </c>
      <c r="F123" s="76">
        <f>Power!F123+'Ground Transportation'!F123+Industry!F123+Residential!F123+Aviation!F123</f>
        <v>8.9761986047451181</v>
      </c>
      <c r="G123" s="76">
        <f>Power!G123+'Ground Transportation'!G123+Industry!G123+Residential!G123+Aviation!G123</f>
        <v>4.0114599075242729</v>
      </c>
      <c r="H123" s="76">
        <f>Power!H123+'Ground Transportation'!H123+Industry!H123+Residential!H123+Aviation!H123</f>
        <v>2.552281084960085</v>
      </c>
      <c r="I123" s="76">
        <f>Power!I123+'Ground Transportation'!I123+Industry!I123+Residential!I123+Aviation!I123</f>
        <v>1.3342118671786782</v>
      </c>
      <c r="J123" s="76">
        <f>Power!J123+'Ground Transportation'!J123+Industry!J123+Residential!J123+Aviation!J123</f>
        <v>26.56918604879414</v>
      </c>
      <c r="K123" s="81">
        <f>SUM(C123:J123)+Aviation!L123+'International Shipping'!C123</f>
        <v>95.16496430693168</v>
      </c>
      <c r="M123" s="74">
        <v>43951</v>
      </c>
      <c r="N123" s="78">
        <f>Power!N123+'Ground Transportation'!N123+Industry!N123+Residential!N123+Aviation!O123</f>
        <v>28.154751401172614</v>
      </c>
      <c r="O123" s="78">
        <f>Power!O123+'Ground Transportation'!O123+Industry!O123+Residential!O123+Aviation!P123</f>
        <v>4.1165645712417041</v>
      </c>
      <c r="P123" s="78">
        <f>Power!P123+'Ground Transportation'!P123+Industry!P123+Residential!P123+Aviation!Q123</f>
        <v>10.120833635250959</v>
      </c>
      <c r="Q123" s="78">
        <f>Power!Q123+'Ground Transportation'!Q123+Industry!Q123+Residential!Q123+Aviation!R123</f>
        <v>6.126608655117856</v>
      </c>
      <c r="R123" s="78">
        <f>Power!R123+'Ground Transportation'!R123+Industry!R123+Residential!R123+Aviation!S123</f>
        <v>3.7534949310854162</v>
      </c>
      <c r="S123" s="78">
        <f>Power!S123+'Ground Transportation'!S123+Industry!S123+Residential!S123+Aviation!T123</f>
        <v>2.1975597161361708</v>
      </c>
      <c r="T123" s="78">
        <f>Power!T123+'Ground Transportation'!T123+Industry!T123+Residential!T123+Aviation!U123</f>
        <v>0.96969901577253326</v>
      </c>
      <c r="U123" s="78">
        <f>Power!U123+'Ground Transportation'!U123+Industry!U123+Residential!U123+Aviation!V123</f>
        <v>21.778673461073083</v>
      </c>
      <c r="V123" s="83">
        <f>SUM(N123:U123)+Aviation!X123+'International Shipping'!F123</f>
        <v>79.130237571133904</v>
      </c>
      <c r="W123" s="67"/>
      <c r="AJ123" s="74">
        <v>43585</v>
      </c>
      <c r="AK123" s="76">
        <f>Power!AK123+'Ground Transportation'!AK123+Industry!AL123+Residential!AL123+Aviation!AP123</f>
        <v>1.0760711844925153</v>
      </c>
      <c r="AL123" s="76">
        <f>Power!AL123+'Ground Transportation'!AL123+Industry!AM123+Residential!AM123+Aviation!AQ123</f>
        <v>0.87798533243529642</v>
      </c>
      <c r="AM123" s="76">
        <f>Power!AM123+'Ground Transportation'!AM123+Industry!AN123+Residential!AN123+Aviation!AR123</f>
        <v>1.9642789994883514</v>
      </c>
      <c r="AN123" s="76">
        <f>Power!AN123+'Ground Transportation'!AN123+Industry!AO123+Residential!AO123+Aviation!AS123</f>
        <v>0.89338900665141496</v>
      </c>
      <c r="AO123" s="106">
        <f>Power!AO123+'Ground Transportation'!AO123+Industry!AP123+Residential!AP123+Aviation!AT123</f>
        <v>0.74367367610205104</v>
      </c>
      <c r="AQ123" s="74">
        <v>43951</v>
      </c>
      <c r="AR123" s="78">
        <f>Power!AR123+'Ground Transportation'!AR123+Industry!AS123+Residential!AS123+Aviation!AW123</f>
        <v>0.68817380376669146</v>
      </c>
      <c r="AS123" s="78">
        <f>Power!AS123+'Ground Transportation'!AS123+Industry!AT123+Residential!AT123+Aviation!AX123</f>
        <v>0.51537260370498994</v>
      </c>
      <c r="AT123" s="78">
        <f>Power!AT123+'Ground Transportation'!AT123+Industry!AU123+Residential!AU123+Aviation!AY123</f>
        <v>1.3782857359953413</v>
      </c>
      <c r="AU123" s="78">
        <f>Power!AU123+'Ground Transportation'!AU123+Industry!AV123+Residential!AV123+Aviation!AZ123</f>
        <v>0.59250267763882025</v>
      </c>
      <c r="AV123" s="79">
        <f>Power!AV123+'Ground Transportation'!AV123+Industry!AW123+Residential!AW123+Aviation!BA123</f>
        <v>0.35340676732174037</v>
      </c>
    </row>
    <row r="124" spans="2:48" x14ac:dyDescent="0.2">
      <c r="B124" s="74">
        <v>43586</v>
      </c>
      <c r="C124" s="76">
        <f>Power!C124+'Ground Transportation'!C124+Industry!C124+Residential!C124+Aviation!C124</f>
        <v>23.897039733797396</v>
      </c>
      <c r="D124" s="76">
        <f>Power!D124+'Ground Transportation'!D124+Industry!D124+Residential!D124+Aviation!D124</f>
        <v>7.1563204113905945</v>
      </c>
      <c r="E124" s="76">
        <f>Power!E124+'Ground Transportation'!E124+Industry!E124+Residential!E124+Aviation!E124</f>
        <v>14.383116374338764</v>
      </c>
      <c r="F124" s="76">
        <f>Power!F124+'Ground Transportation'!F124+Industry!F124+Residential!F124+Aviation!F124</f>
        <v>7.1654965347849604</v>
      </c>
      <c r="G124" s="76">
        <f>Power!G124+'Ground Transportation'!G124+Industry!G124+Residential!G124+Aviation!G124</f>
        <v>3.8658609897696206</v>
      </c>
      <c r="H124" s="76">
        <f>Power!H124+'Ground Transportation'!H124+Industry!H124+Residential!H124+Aviation!H124</f>
        <v>2.4054104710307231</v>
      </c>
      <c r="I124" s="76">
        <f>Power!I124+'Ground Transportation'!I124+Industry!I124+Residential!I124+Aviation!I124</f>
        <v>1.1914754963843699</v>
      </c>
      <c r="J124" s="76">
        <f>Power!J124+'Ground Transportation'!J124+Industry!J124+Residential!J124+Aviation!J124</f>
        <v>24.497188699435711</v>
      </c>
      <c r="K124" s="81">
        <f>SUM(C124:J124)+Aviation!L124+'International Shipping'!C124</f>
        <v>87.669203070121071</v>
      </c>
      <c r="M124" s="74">
        <v>43952</v>
      </c>
      <c r="N124" s="78">
        <f>Power!N124+'Ground Transportation'!N124+Industry!N124+Residential!N124+Aviation!O124</f>
        <v>24.894100703064765</v>
      </c>
      <c r="O124" s="78">
        <f>Power!O124+'Ground Transportation'!O124+Industry!O124+Residential!O124+Aviation!P124</f>
        <v>4.5663994950387723</v>
      </c>
      <c r="P124" s="78">
        <f>Power!P124+'Ground Transportation'!P124+Industry!P124+Residential!P124+Aviation!Q124</f>
        <v>9.8107902787379651</v>
      </c>
      <c r="Q124" s="78">
        <f>Power!Q124+'Ground Transportation'!Q124+Industry!Q124+Residential!Q124+Aviation!R124</f>
        <v>4.9007073756925541</v>
      </c>
      <c r="R124" s="78">
        <f>Power!R124+'Ground Transportation'!R124+Industry!R124+Residential!R124+Aviation!S124</f>
        <v>3.3699587192600915</v>
      </c>
      <c r="S124" s="78">
        <f>Power!S124+'Ground Transportation'!S124+Industry!S124+Residential!S124+Aviation!T124</f>
        <v>2.043391749853102</v>
      </c>
      <c r="T124" s="78">
        <f>Power!T124+'Ground Transportation'!T124+Industry!T124+Residential!T124+Aviation!U124</f>
        <v>0.75085196566964874</v>
      </c>
      <c r="U124" s="78">
        <f>Power!U124+'Ground Transportation'!U124+Industry!U124+Residential!U124+Aviation!V124</f>
        <v>21.05237335558494</v>
      </c>
      <c r="V124" s="83">
        <f>SUM(N124:U124)+Aviation!X124+'International Shipping'!F124</f>
        <v>73.294122830873405</v>
      </c>
      <c r="AJ124" s="74">
        <v>43586</v>
      </c>
      <c r="AK124" s="76">
        <f>Power!AK124+'Ground Transportation'!AK124+Industry!AL124+Residential!AL124+Aviation!AP124</f>
        <v>1.1394187657854249</v>
      </c>
      <c r="AL124" s="76">
        <f>Power!AL124+'Ground Transportation'!AL124+Industry!AM124+Residential!AM124+Aviation!AQ124</f>
        <v>0.53450174656375093</v>
      </c>
      <c r="AM124" s="76">
        <f>Power!AM124+'Ground Transportation'!AM124+Industry!AN124+Residential!AN124+Aviation!AR124</f>
        <v>1.3718006324570484</v>
      </c>
      <c r="AN124" s="76">
        <f>Power!AN124+'Ground Transportation'!AN124+Industry!AO124+Residential!AO124+Aviation!AS124</f>
        <v>0.72684770082618921</v>
      </c>
      <c r="AO124" s="106">
        <f>Power!AO124+'Ground Transportation'!AO124+Industry!AP124+Residential!AP124+Aviation!AT124</f>
        <v>0.53910800750445087</v>
      </c>
      <c r="AQ124" s="74">
        <v>43952</v>
      </c>
      <c r="AR124" s="78">
        <f>Power!AR124+'Ground Transportation'!AR124+Industry!AS124+Residential!AS124+Aviation!AW124</f>
        <v>0.74465715181647074</v>
      </c>
      <c r="AS124" s="78">
        <f>Power!AS124+'Ground Transportation'!AS124+Industry!AT124+Residential!AT124+Aviation!AX124</f>
        <v>0.3639627178724984</v>
      </c>
      <c r="AT124" s="78">
        <f>Power!AT124+'Ground Transportation'!AT124+Industry!AU124+Residential!AU124+Aviation!AY124</f>
        <v>1.0632165969691165</v>
      </c>
      <c r="AU124" s="78">
        <f>Power!AU124+'Ground Transportation'!AU124+Industry!AV124+Residential!AV124+Aviation!AZ124</f>
        <v>0.42315365547011724</v>
      </c>
      <c r="AV124" s="79">
        <f>Power!AV124+'Ground Transportation'!AV124+Industry!AW124+Residential!AW124+Aviation!BA124</f>
        <v>0.28214777921978995</v>
      </c>
    </row>
    <row r="125" spans="2:48" x14ac:dyDescent="0.2">
      <c r="B125" s="74">
        <v>43587</v>
      </c>
      <c r="C125" s="76">
        <f>Power!C125+'Ground Transportation'!C125+Industry!C125+Residential!C125+Aviation!C125</f>
        <v>24.557608925978627</v>
      </c>
      <c r="D125" s="76">
        <f>Power!D125+'Ground Transportation'!D125+Industry!D125+Residential!D125+Aviation!D125</f>
        <v>6.7660306542087527</v>
      </c>
      <c r="E125" s="76">
        <f>Power!E125+'Ground Transportation'!E125+Industry!E125+Residential!E125+Aviation!E125</f>
        <v>14.311057266875139</v>
      </c>
      <c r="F125" s="76">
        <f>Power!F125+'Ground Transportation'!F125+Industry!F125+Residential!F125+Aviation!F125</f>
        <v>8.2031353174473409</v>
      </c>
      <c r="G125" s="76">
        <f>Power!G125+'Ground Transportation'!G125+Industry!G125+Residential!G125+Aviation!G125</f>
        <v>3.8223160456963918</v>
      </c>
      <c r="H125" s="76">
        <f>Power!H125+'Ground Transportation'!H125+Industry!H125+Residential!H125+Aviation!H125</f>
        <v>2.2466615219354589</v>
      </c>
      <c r="I125" s="76">
        <f>Power!I125+'Ground Transportation'!I125+Industry!I125+Residential!I125+Aviation!I125</f>
        <v>1.2519706996416733</v>
      </c>
      <c r="J125" s="76">
        <f>Power!J125+'Ground Transportation'!J125+Industry!J125+Residential!J125+Aviation!J125</f>
        <v>24.957832529418642</v>
      </c>
      <c r="K125" s="81">
        <f>SUM(C125:J125)+Aviation!L125+'International Shipping'!C125</f>
        <v>89.241199268221337</v>
      </c>
      <c r="M125" s="74">
        <v>43953</v>
      </c>
      <c r="N125" s="78">
        <f>Power!N125+'Ground Transportation'!N125+Industry!N125+Residential!N125+Aviation!O125</f>
        <v>24.935961787140279</v>
      </c>
      <c r="O125" s="78">
        <f>Power!O125+'Ground Transportation'!O125+Industry!O125+Residential!O125+Aviation!P125</f>
        <v>4.3429423556491891</v>
      </c>
      <c r="P125" s="78">
        <f>Power!P125+'Ground Transportation'!P125+Industry!P125+Residential!P125+Aviation!Q125</f>
        <v>8.9407873131920219</v>
      </c>
      <c r="Q125" s="78">
        <f>Power!Q125+'Ground Transportation'!Q125+Industry!Q125+Residential!Q125+Aviation!R125</f>
        <v>5.1886546402990179</v>
      </c>
      <c r="R125" s="78">
        <f>Power!R125+'Ground Transportation'!R125+Industry!R125+Residential!R125+Aviation!S125</f>
        <v>3.2816239769265669</v>
      </c>
      <c r="S125" s="78">
        <f>Power!S125+'Ground Transportation'!S125+Industry!S125+Residential!S125+Aviation!T125</f>
        <v>1.8171558364783555</v>
      </c>
      <c r="T125" s="78">
        <f>Power!T125+'Ground Transportation'!T125+Industry!T125+Residential!T125+Aviation!U125</f>
        <v>0.85238498801990725</v>
      </c>
      <c r="U125" s="78">
        <f>Power!U125+'Ground Transportation'!U125+Industry!U125+Residential!U125+Aviation!V125</f>
        <v>21.584589936410566</v>
      </c>
      <c r="V125" s="83">
        <f>SUM(N125:U125)+Aviation!X125+'International Shipping'!F125</f>
        <v>72.833859919082457</v>
      </c>
      <c r="AJ125" s="74">
        <v>43587</v>
      </c>
      <c r="AK125" s="76">
        <f>Power!AK125+'Ground Transportation'!AK125+Industry!AL125+Residential!AL125+Aviation!AP125</f>
        <v>1.0850056638484891</v>
      </c>
      <c r="AL125" s="76">
        <f>Power!AL125+'Ground Transportation'!AL125+Industry!AM125+Residential!AM125+Aviation!AQ125</f>
        <v>0.81749937701150643</v>
      </c>
      <c r="AM125" s="76">
        <f>Power!AM125+'Ground Transportation'!AM125+Industry!AN125+Residential!AN125+Aviation!AR125</f>
        <v>1.717387675222928</v>
      </c>
      <c r="AN125" s="76">
        <f>Power!AN125+'Ground Transportation'!AN125+Industry!AO125+Residential!AO125+Aviation!AS125</f>
        <v>0.88443977179705902</v>
      </c>
      <c r="AO125" s="106">
        <f>Power!AO125+'Ground Transportation'!AO125+Industry!AP125+Residential!AP125+Aviation!AT125</f>
        <v>0.59733539096556643</v>
      </c>
      <c r="AQ125" s="74">
        <v>43953</v>
      </c>
      <c r="AR125" s="78">
        <f>Power!AR125+'Ground Transportation'!AR125+Industry!AS125+Residential!AS125+Aviation!AW125</f>
        <v>0.68336762015570618</v>
      </c>
      <c r="AS125" s="78">
        <f>Power!AS125+'Ground Transportation'!AS125+Industry!AT125+Residential!AT125+Aviation!AX125</f>
        <v>0.41765011649966893</v>
      </c>
      <c r="AT125" s="78">
        <f>Power!AT125+'Ground Transportation'!AT125+Industry!AU125+Residential!AU125+Aviation!AY125</f>
        <v>1.2198276403678292</v>
      </c>
      <c r="AU125" s="78">
        <f>Power!AU125+'Ground Transportation'!AU125+Industry!AV125+Residential!AV125+Aviation!AZ125</f>
        <v>0.47045366841910508</v>
      </c>
      <c r="AV125" s="79">
        <f>Power!AV125+'Ground Transportation'!AV125+Industry!AW125+Residential!AW125+Aviation!BA125</f>
        <v>0.32787282193467743</v>
      </c>
    </row>
    <row r="126" spans="2:48" x14ac:dyDescent="0.2">
      <c r="B126" s="74">
        <v>43588</v>
      </c>
      <c r="C126" s="76">
        <f>Power!C126+'Ground Transportation'!C126+Industry!C126+Residential!C126+Aviation!C126</f>
        <v>26.226603866090063</v>
      </c>
      <c r="D126" s="76">
        <f>Power!D126+'Ground Transportation'!D126+Industry!D126+Residential!D126+Aviation!D126</f>
        <v>6.7923504006843567</v>
      </c>
      <c r="E126" s="76">
        <f>Power!E126+'Ground Transportation'!E126+Industry!E126+Residential!E126+Aviation!E126</f>
        <v>14.058435461040174</v>
      </c>
      <c r="F126" s="76">
        <f>Power!F126+'Ground Transportation'!F126+Industry!F126+Residential!F126+Aviation!F126</f>
        <v>8.6959360335325364</v>
      </c>
      <c r="G126" s="76">
        <f>Power!G126+'Ground Transportation'!G126+Industry!G126+Residential!G126+Aviation!G126</f>
        <v>3.8317469241406945</v>
      </c>
      <c r="H126" s="76">
        <f>Power!H126+'Ground Transportation'!H126+Industry!H126+Residential!H126+Aviation!H126</f>
        <v>2.1810381425356375</v>
      </c>
      <c r="I126" s="76">
        <f>Power!I126+'Ground Transportation'!I126+Industry!I126+Residential!I126+Aviation!I126</f>
        <v>1.2481333557813061</v>
      </c>
      <c r="J126" s="76">
        <f>Power!J126+'Ground Transportation'!J126+Industry!J126+Residential!J126+Aviation!J126</f>
        <v>25.491029121472799</v>
      </c>
      <c r="K126" s="81">
        <f>SUM(C126:J126)+Aviation!L126+'International Shipping'!C126</f>
        <v>91.679401847948938</v>
      </c>
      <c r="M126" s="74">
        <v>43954</v>
      </c>
      <c r="N126" s="78">
        <f>Power!N126+'Ground Transportation'!N126+Industry!N126+Residential!N126+Aviation!O126</f>
        <v>27.000918683377414</v>
      </c>
      <c r="O126" s="78">
        <f>Power!O126+'Ground Transportation'!O126+Industry!O126+Residential!O126+Aviation!P126</f>
        <v>4.1901099786154772</v>
      </c>
      <c r="P126" s="78">
        <f>Power!P126+'Ground Transportation'!P126+Industry!P126+Residential!P126+Aviation!Q126</f>
        <v>8.25341846394935</v>
      </c>
      <c r="Q126" s="78">
        <f>Power!Q126+'Ground Transportation'!Q126+Industry!Q126+Residential!Q126+Aviation!R126</f>
        <v>4.83482689243659</v>
      </c>
      <c r="R126" s="78">
        <f>Power!R126+'Ground Transportation'!R126+Industry!R126+Residential!R126+Aviation!S126</f>
        <v>3.1366072530968547</v>
      </c>
      <c r="S126" s="78">
        <f>Power!S126+'Ground Transportation'!S126+Industry!S126+Residential!S126+Aviation!T126</f>
        <v>1.7405747794901252</v>
      </c>
      <c r="T126" s="78">
        <f>Power!T126+'Ground Transportation'!T126+Industry!T126+Residential!T126+Aviation!U126</f>
        <v>0.671198673647178</v>
      </c>
      <c r="U126" s="78">
        <f>Power!U126+'Ground Transportation'!U126+Industry!U126+Residential!U126+Aviation!V126</f>
        <v>20.206276068925309</v>
      </c>
      <c r="V126" s="83">
        <f>SUM(N126:U126)+Aviation!X126+'International Shipping'!F126</f>
        <v>71.917023362798986</v>
      </c>
      <c r="AJ126" s="74">
        <v>43588</v>
      </c>
      <c r="AK126" s="76">
        <f>Power!AK126+'Ground Transportation'!AK126+Industry!AL126+Residential!AL126+Aviation!AP126</f>
        <v>1.0408282916424736</v>
      </c>
      <c r="AL126" s="76">
        <f>Power!AL126+'Ground Transportation'!AL126+Industry!AM126+Residential!AM126+Aviation!AQ126</f>
        <v>0.90633434739366037</v>
      </c>
      <c r="AM126" s="76">
        <f>Power!AM126+'Ground Transportation'!AM126+Industry!AN126+Residential!AN126+Aviation!AR126</f>
        <v>1.9371311079815605</v>
      </c>
      <c r="AN126" s="76">
        <f>Power!AN126+'Ground Transportation'!AN126+Industry!AO126+Residential!AO126+Aviation!AS126</f>
        <v>0.95298088649611179</v>
      </c>
      <c r="AO126" s="106">
        <f>Power!AO126+'Ground Transportation'!AO126+Industry!AP126+Residential!AP126+Aviation!AT126</f>
        <v>0.64808375881337399</v>
      </c>
      <c r="AQ126" s="74">
        <v>43954</v>
      </c>
      <c r="AR126" s="78">
        <f>Power!AR126+'Ground Transportation'!AR126+Industry!AS126+Residential!AS126+Aviation!AW126</f>
        <v>0.71768775903496707</v>
      </c>
      <c r="AS126" s="78">
        <f>Power!AS126+'Ground Transportation'!AS126+Industry!AT126+Residential!AT126+Aviation!AX126</f>
        <v>0.32554682918788441</v>
      </c>
      <c r="AT126" s="78">
        <f>Power!AT126+'Ground Transportation'!AT126+Industry!AU126+Residential!AU126+Aviation!AY126</f>
        <v>1.0609959817477417</v>
      </c>
      <c r="AU126" s="78">
        <f>Power!AU126+'Ground Transportation'!AU126+Industry!AV126+Residential!AV126+Aviation!AZ126</f>
        <v>0.42765220010638433</v>
      </c>
      <c r="AV126" s="79">
        <f>Power!AV126+'Ground Transportation'!AV126+Industry!AW126+Residential!AW126+Aviation!BA126</f>
        <v>0.32507537224995275</v>
      </c>
    </row>
    <row r="127" spans="2:48" x14ac:dyDescent="0.2">
      <c r="B127" s="74">
        <v>43589</v>
      </c>
      <c r="C127" s="76">
        <f>Power!C127+'Ground Transportation'!C127+Industry!C127+Residential!C127+Aviation!C127</f>
        <v>26.517501599575688</v>
      </c>
      <c r="D127" s="76">
        <f>Power!D127+'Ground Transportation'!D127+Industry!D127+Residential!D127+Aviation!D127</f>
        <v>6.6095960045698545</v>
      </c>
      <c r="E127" s="76">
        <f>Power!E127+'Ground Transportation'!E127+Industry!E127+Residential!E127+Aviation!E127</f>
        <v>12.490730006920945</v>
      </c>
      <c r="F127" s="76">
        <f>Power!F127+'Ground Transportation'!F127+Industry!F127+Residential!F127+Aviation!F127</f>
        <v>7.5358876912134214</v>
      </c>
      <c r="G127" s="76">
        <f>Power!G127+'Ground Transportation'!G127+Industry!G127+Residential!G127+Aviation!G127</f>
        <v>3.7308271935498096</v>
      </c>
      <c r="H127" s="76">
        <f>Power!H127+'Ground Transportation'!H127+Industry!H127+Residential!H127+Aviation!H127</f>
        <v>2.181261074768055</v>
      </c>
      <c r="I127" s="76">
        <f>Power!I127+'Ground Transportation'!I127+Industry!I127+Residential!I127+Aviation!I127</f>
        <v>1.1250309440982351</v>
      </c>
      <c r="J127" s="76">
        <f>Power!J127+'Ground Transportation'!J127+Industry!J127+Residential!J127+Aviation!J127</f>
        <v>24.465295670874848</v>
      </c>
      <c r="K127" s="81">
        <f>SUM(C127:J127)+Aviation!L127+'International Shipping'!C127</f>
        <v>87.853655353122463</v>
      </c>
      <c r="M127" s="74">
        <v>43955</v>
      </c>
      <c r="N127" s="78">
        <f>Power!N127+'Ground Transportation'!N127+Industry!N127+Residential!N127+Aviation!O127</f>
        <v>28.929090273859401</v>
      </c>
      <c r="O127" s="78">
        <f>Power!O127+'Ground Transportation'!O127+Industry!O127+Residential!O127+Aviation!P127</f>
        <v>4.527900778311877</v>
      </c>
      <c r="P127" s="78">
        <f>Power!P127+'Ground Transportation'!P127+Industry!P127+Residential!P127+Aviation!Q127</f>
        <v>9.7253505925396393</v>
      </c>
      <c r="Q127" s="78">
        <f>Power!Q127+'Ground Transportation'!Q127+Industry!Q127+Residential!Q127+Aviation!R127</f>
        <v>6.7344916776867292</v>
      </c>
      <c r="R127" s="78">
        <f>Power!R127+'Ground Transportation'!R127+Industry!R127+Residential!R127+Aviation!S127</f>
        <v>3.3269771859398496</v>
      </c>
      <c r="S127" s="78">
        <f>Power!S127+'Ground Transportation'!S127+Industry!S127+Residential!S127+Aviation!T127</f>
        <v>1.7540333859930319</v>
      </c>
      <c r="T127" s="78">
        <f>Power!T127+'Ground Transportation'!T127+Industry!T127+Residential!T127+Aviation!U127</f>
        <v>0.95519313650884075</v>
      </c>
      <c r="U127" s="78">
        <f>Power!U127+'Ground Transportation'!U127+Industry!U127+Residential!U127+Aviation!V127</f>
        <v>21.196448476608108</v>
      </c>
      <c r="V127" s="83">
        <f>SUM(N127:U127)+Aviation!X127+'International Shipping'!F127</f>
        <v>79.032368479928422</v>
      </c>
      <c r="AJ127" s="74">
        <v>43589</v>
      </c>
      <c r="AK127" s="76">
        <f>Power!AK127+'Ground Transportation'!AK127+Industry!AL127+Residential!AL127+Aviation!AP127</f>
        <v>0.79349732937231809</v>
      </c>
      <c r="AL127" s="76">
        <f>Power!AL127+'Ground Transportation'!AL127+Industry!AM127+Residential!AM127+Aviation!AQ127</f>
        <v>0.70017930231812797</v>
      </c>
      <c r="AM127" s="76">
        <f>Power!AM127+'Ground Transportation'!AM127+Industry!AN127+Residential!AN127+Aviation!AR127</f>
        <v>1.8747878708441028</v>
      </c>
      <c r="AN127" s="76">
        <f>Power!AN127+'Ground Transportation'!AN127+Industry!AO127+Residential!AO127+Aviation!AS127</f>
        <v>0.82143122465532015</v>
      </c>
      <c r="AO127" s="106">
        <f>Power!AO127+'Ground Transportation'!AO127+Industry!AP127+Residential!AP127+Aviation!AT127</f>
        <v>0.50736313837993618</v>
      </c>
      <c r="AQ127" s="74">
        <v>43955</v>
      </c>
      <c r="AR127" s="78">
        <f>Power!AR127+'Ground Transportation'!AR127+Industry!AS127+Residential!AS127+Aviation!AW127</f>
        <v>0.72579862904511938</v>
      </c>
      <c r="AS127" s="78">
        <f>Power!AS127+'Ground Transportation'!AS127+Industry!AT127+Residential!AT127+Aviation!AX127</f>
        <v>0.44724565948538414</v>
      </c>
      <c r="AT127" s="78">
        <f>Power!AT127+'Ground Transportation'!AT127+Industry!AU127+Residential!AU127+Aviation!AY127</f>
        <v>1.6598946671119834</v>
      </c>
      <c r="AU127" s="78">
        <f>Power!AU127+'Ground Transportation'!AU127+Industry!AV127+Residential!AV127+Aviation!AZ127</f>
        <v>0.61676366795987192</v>
      </c>
      <c r="AV127" s="79">
        <f>Power!AV127+'Ground Transportation'!AV127+Industry!AW127+Residential!AW127+Aviation!BA127</f>
        <v>0.36269340124215826</v>
      </c>
    </row>
    <row r="128" spans="2:48" x14ac:dyDescent="0.2">
      <c r="B128" s="74">
        <v>43590</v>
      </c>
      <c r="C128" s="76">
        <f>Power!C128+'Ground Transportation'!C128+Industry!C128+Residential!C128+Aviation!C128</f>
        <v>26.325141541264401</v>
      </c>
      <c r="D128" s="76">
        <f>Power!D128+'Ground Transportation'!D128+Industry!D128+Residential!D128+Aviation!D128</f>
        <v>6.5970086044113367</v>
      </c>
      <c r="E128" s="76">
        <f>Power!E128+'Ground Transportation'!E128+Industry!E128+Residential!E128+Aviation!E128</f>
        <v>11.448289922712839</v>
      </c>
      <c r="F128" s="76">
        <f>Power!F128+'Ground Transportation'!F128+Industry!F128+Residential!F128+Aviation!F128</f>
        <v>6.9181091746714243</v>
      </c>
      <c r="G128" s="76">
        <f>Power!G128+'Ground Transportation'!G128+Industry!G128+Residential!G128+Aviation!G128</f>
        <v>3.5496314288410651</v>
      </c>
      <c r="H128" s="76">
        <f>Power!H128+'Ground Transportation'!H128+Industry!H128+Residential!H128+Aviation!H128</f>
        <v>2.1115104318339419</v>
      </c>
      <c r="I128" s="76">
        <f>Power!I128+'Ground Transportation'!I128+Industry!I128+Residential!I128+Aviation!I128</f>
        <v>1.0291921344230031</v>
      </c>
      <c r="J128" s="76">
        <f>Power!J128+'Ground Transportation'!J128+Industry!J128+Residential!J128+Aviation!J128</f>
        <v>23.01562057650267</v>
      </c>
      <c r="K128" s="81">
        <f>SUM(C128:J128)+Aviation!L128+'International Shipping'!C128</f>
        <v>84.198574105460494</v>
      </c>
      <c r="M128" s="74">
        <v>43956</v>
      </c>
      <c r="N128" s="78">
        <f>Power!N128+'Ground Transportation'!N128+Industry!N128+Residential!N128+Aviation!O128</f>
        <v>28.877402283670524</v>
      </c>
      <c r="O128" s="78">
        <f>Power!O128+'Ground Transportation'!O128+Industry!O128+Residential!O128+Aviation!P128</f>
        <v>4.6072163913103052</v>
      </c>
      <c r="P128" s="78">
        <f>Power!P128+'Ground Transportation'!P128+Industry!P128+Residential!P128+Aviation!Q128</f>
        <v>10.34102068376213</v>
      </c>
      <c r="Q128" s="78">
        <f>Power!Q128+'Ground Transportation'!Q128+Industry!Q128+Residential!Q128+Aviation!R128</f>
        <v>6.7394605292765668</v>
      </c>
      <c r="R128" s="78">
        <f>Power!R128+'Ground Transportation'!R128+Industry!R128+Residential!R128+Aviation!S128</f>
        <v>3.3043345776284569</v>
      </c>
      <c r="S128" s="78">
        <f>Power!S128+'Ground Transportation'!S128+Industry!S128+Residential!S128+Aviation!T128</f>
        <v>1.7674839816906753</v>
      </c>
      <c r="T128" s="78">
        <f>Power!T128+'Ground Transportation'!T128+Industry!T128+Residential!T128+Aviation!U128</f>
        <v>0.97849822004647002</v>
      </c>
      <c r="U128" s="78">
        <f>Power!U128+'Ground Transportation'!U128+Industry!U128+Residential!U128+Aviation!V128</f>
        <v>22.691846646672289</v>
      </c>
      <c r="V128" s="83">
        <f>SUM(N128:U128)+Aviation!X128+'International Shipping'!F128</f>
        <v>81.192188436059595</v>
      </c>
      <c r="AJ128" s="74">
        <v>43590</v>
      </c>
      <c r="AK128" s="76">
        <f>Power!AK128+'Ground Transportation'!AK128+Industry!AL128+Residential!AL128+Aviation!AP128</f>
        <v>0.85026792164493303</v>
      </c>
      <c r="AL128" s="76">
        <f>Power!AL128+'Ground Transportation'!AL128+Industry!AM128+Residential!AM128+Aviation!AQ128</f>
        <v>0.63035341117054178</v>
      </c>
      <c r="AM128" s="76">
        <f>Power!AM128+'Ground Transportation'!AM128+Industry!AN128+Residential!AN128+Aviation!AR128</f>
        <v>1.6534207250467852</v>
      </c>
      <c r="AN128" s="76">
        <f>Power!AN128+'Ground Transportation'!AN128+Industry!AO128+Residential!AO128+Aviation!AS128</f>
        <v>0.72287595440074759</v>
      </c>
      <c r="AO128" s="106">
        <f>Power!AO128+'Ground Transportation'!AO128+Industry!AP128+Residential!AP128+Aviation!AT128</f>
        <v>0.41085625237300982</v>
      </c>
      <c r="AQ128" s="74">
        <v>43956</v>
      </c>
      <c r="AR128" s="78">
        <f>Power!AR128+'Ground Transportation'!AR128+Industry!AS128+Residential!AS128+Aviation!AW128</f>
        <v>0.67579098228987999</v>
      </c>
      <c r="AS128" s="78">
        <f>Power!AS128+'Ground Transportation'!AS128+Industry!AT128+Residential!AT128+Aviation!AX128</f>
        <v>0.53353064123265981</v>
      </c>
      <c r="AT128" s="78">
        <f>Power!AT128+'Ground Transportation'!AT128+Industry!AU128+Residential!AU128+Aviation!AY128</f>
        <v>1.6985086253200619</v>
      </c>
      <c r="AU128" s="78">
        <f>Power!AU128+'Ground Transportation'!AU128+Industry!AV128+Residential!AV128+Aviation!AZ128</f>
        <v>0.61860621082484279</v>
      </c>
      <c r="AV128" s="79">
        <f>Power!AV128+'Ground Transportation'!AV128+Industry!AW128+Residential!AW128+Aviation!BA128</f>
        <v>0.37599166383350086</v>
      </c>
    </row>
    <row r="129" spans="2:48" x14ac:dyDescent="0.2">
      <c r="B129" s="74">
        <v>43591</v>
      </c>
      <c r="C129" s="76">
        <f>Power!C129+'Ground Transportation'!C129+Industry!C129+Residential!C129+Aviation!C129</f>
        <v>27.403027516768372</v>
      </c>
      <c r="D129" s="76">
        <f>Power!D129+'Ground Transportation'!D129+Industry!D129+Residential!D129+Aviation!D129</f>
        <v>6.7605734817141103</v>
      </c>
      <c r="E129" s="76">
        <f>Power!E129+'Ground Transportation'!E129+Industry!E129+Residential!E129+Aviation!E129</f>
        <v>12.888146181544961</v>
      </c>
      <c r="F129" s="76">
        <f>Power!F129+'Ground Transportation'!F129+Industry!F129+Residential!F129+Aviation!F129</f>
        <v>9.0345929593926524</v>
      </c>
      <c r="G129" s="76">
        <f>Power!G129+'Ground Transportation'!G129+Industry!G129+Residential!G129+Aviation!G129</f>
        <v>3.7205138482039284</v>
      </c>
      <c r="H129" s="76">
        <f>Power!H129+'Ground Transportation'!H129+Industry!H129+Residential!H129+Aviation!H129</f>
        <v>2.4226241683696936</v>
      </c>
      <c r="I129" s="76">
        <f>Power!I129+'Ground Transportation'!I129+Industry!I129+Residential!I129+Aviation!I129</f>
        <v>1.2366316663827768</v>
      </c>
      <c r="J129" s="76">
        <f>Power!J129+'Ground Transportation'!J129+Industry!J129+Residential!J129+Aviation!J129</f>
        <v>25.199437603276156</v>
      </c>
      <c r="K129" s="81">
        <f>SUM(C129:J129)+Aviation!L129+'International Shipping'!C129</f>
        <v>91.801286095037213</v>
      </c>
      <c r="M129" s="74">
        <v>43957</v>
      </c>
      <c r="N129" s="78">
        <f>Power!N129+'Ground Transportation'!N129+Industry!N129+Residential!N129+Aviation!O129</f>
        <v>29.322815113636018</v>
      </c>
      <c r="O129" s="78">
        <f>Power!O129+'Ground Transportation'!O129+Industry!O129+Residential!O129+Aviation!P129</f>
        <v>4.7923921987226166</v>
      </c>
      <c r="P129" s="78">
        <f>Power!P129+'Ground Transportation'!P129+Industry!P129+Residential!P129+Aviation!Q129</f>
        <v>10.459930969388326</v>
      </c>
      <c r="Q129" s="78">
        <f>Power!Q129+'Ground Transportation'!Q129+Industry!Q129+Residential!Q129+Aviation!R129</f>
        <v>6.8081782017169026</v>
      </c>
      <c r="R129" s="78">
        <f>Power!R129+'Ground Transportation'!R129+Industry!R129+Residential!R129+Aviation!S129</f>
        <v>3.3989038396477991</v>
      </c>
      <c r="S129" s="78">
        <f>Power!S129+'Ground Transportation'!S129+Industry!S129+Residential!S129+Aviation!T129</f>
        <v>1.9676409849669594</v>
      </c>
      <c r="T129" s="78">
        <f>Power!T129+'Ground Transportation'!T129+Industry!T129+Residential!T129+Aviation!U129</f>
        <v>0.98448750985481115</v>
      </c>
      <c r="U129" s="78">
        <f>Power!U129+'Ground Transportation'!U129+Industry!U129+Residential!U129+Aviation!V129</f>
        <v>23.724775447518873</v>
      </c>
      <c r="V129" s="83">
        <f>SUM(N129:U129)+Aviation!X129+'International Shipping'!F129</f>
        <v>83.353372434489813</v>
      </c>
      <c r="AJ129" s="74">
        <v>43591</v>
      </c>
      <c r="AK129" s="76">
        <f>Power!AK129+'Ground Transportation'!AK129+Industry!AL129+Residential!AL129+Aviation!AP129</f>
        <v>0.94504684701956287</v>
      </c>
      <c r="AL129" s="76">
        <f>Power!AL129+'Ground Transportation'!AL129+Industry!AM129+Residential!AM129+Aviation!AQ129</f>
        <v>0.94147839837105929</v>
      </c>
      <c r="AM129" s="76">
        <f>Power!AM129+'Ground Transportation'!AM129+Industry!AN129+Residential!AN129+Aviation!AR129</f>
        <v>2.1548644933581009</v>
      </c>
      <c r="AN129" s="76">
        <f>Power!AN129+'Ground Transportation'!AN129+Industry!AO129+Residential!AO129+Aviation!AS129</f>
        <v>0.84359037728385233</v>
      </c>
      <c r="AO129" s="106">
        <f>Power!AO129+'Ground Transportation'!AO129+Industry!AP129+Residential!AP129+Aviation!AT129</f>
        <v>0.71902345620206842</v>
      </c>
      <c r="AQ129" s="74">
        <v>43957</v>
      </c>
      <c r="AR129" s="78">
        <f>Power!AR129+'Ground Transportation'!AR129+Industry!AS129+Residential!AS129+Aviation!AW129</f>
        <v>0.74434800103810583</v>
      </c>
      <c r="AS129" s="78">
        <f>Power!AS129+'Ground Transportation'!AS129+Industry!AT129+Residential!AT129+Aviation!AX129</f>
        <v>0.53703317765336855</v>
      </c>
      <c r="AT129" s="78">
        <f>Power!AT129+'Ground Transportation'!AT129+Industry!AU129+Residential!AU129+Aviation!AY129</f>
        <v>1.6210369956209516</v>
      </c>
      <c r="AU129" s="78">
        <f>Power!AU129+'Ground Transportation'!AU129+Industry!AV129+Residential!AV129+Aviation!AZ129</f>
        <v>0.61356414287668315</v>
      </c>
      <c r="AV129" s="79">
        <f>Power!AV129+'Ground Transportation'!AV129+Industry!AW129+Residential!AW129+Aviation!BA129</f>
        <v>0.39752481649827232</v>
      </c>
    </row>
    <row r="130" spans="2:48" x14ac:dyDescent="0.2">
      <c r="B130" s="74">
        <v>43592</v>
      </c>
      <c r="C130" s="76">
        <f>Power!C130+'Ground Transportation'!C130+Industry!C130+Residential!C130+Aviation!C130</f>
        <v>28.150557971101101</v>
      </c>
      <c r="D130" s="76">
        <f>Power!D130+'Ground Transportation'!D130+Industry!D130+Residential!D130+Aviation!D130</f>
        <v>7.1061276423674258</v>
      </c>
      <c r="E130" s="76">
        <f>Power!E130+'Ground Transportation'!E130+Industry!E130+Residential!E130+Aviation!E130</f>
        <v>13.661017317722521</v>
      </c>
      <c r="F130" s="76">
        <f>Power!F130+'Ground Transportation'!F130+Industry!F130+Residential!F130+Aviation!F130</f>
        <v>9.8090936050663675</v>
      </c>
      <c r="G130" s="76">
        <f>Power!G130+'Ground Transportation'!G130+Industry!G130+Residential!G130+Aviation!G130</f>
        <v>3.6805702753304943</v>
      </c>
      <c r="H130" s="76">
        <f>Power!H130+'Ground Transportation'!H130+Industry!H130+Residential!H130+Aviation!H130</f>
        <v>2.740435713523349</v>
      </c>
      <c r="I130" s="76">
        <f>Power!I130+'Ground Transportation'!I130+Industry!I130+Residential!I130+Aviation!I130</f>
        <v>1.2765597513712581</v>
      </c>
      <c r="J130" s="76">
        <f>Power!J130+'Ground Transportation'!J130+Industry!J130+Residential!J130+Aviation!J130</f>
        <v>26.543174985791087</v>
      </c>
      <c r="K130" s="81">
        <f>SUM(C130:J130)+Aviation!L130+'International Shipping'!C130</f>
        <v>96.067253238274631</v>
      </c>
      <c r="M130" s="74">
        <v>43958</v>
      </c>
      <c r="N130" s="78">
        <f>Power!N130+'Ground Transportation'!N130+Industry!N130+Residential!N130+Aviation!O130</f>
        <v>29.956236506936648</v>
      </c>
      <c r="O130" s="78">
        <f>Power!O130+'Ground Transportation'!O130+Industry!O130+Residential!O130+Aviation!P130</f>
        <v>4.6865721408726895</v>
      </c>
      <c r="P130" s="78">
        <f>Power!P130+'Ground Transportation'!P130+Industry!P130+Residential!P130+Aviation!Q130</f>
        <v>9.8757019368550214</v>
      </c>
      <c r="Q130" s="78">
        <f>Power!Q130+'Ground Transportation'!Q130+Industry!Q130+Residential!Q130+Aviation!R130</f>
        <v>6.8844275705925986</v>
      </c>
      <c r="R130" s="78">
        <f>Power!R130+'Ground Transportation'!R130+Industry!R130+Residential!R130+Aviation!S130</f>
        <v>3.3866561407636389</v>
      </c>
      <c r="S130" s="78">
        <f>Power!S130+'Ground Transportation'!S130+Industry!S130+Residential!S130+Aviation!T130</f>
        <v>2.1149771341168258</v>
      </c>
      <c r="T130" s="78">
        <f>Power!T130+'Ground Transportation'!T130+Industry!T130+Residential!T130+Aviation!U130</f>
        <v>0.95674271214101081</v>
      </c>
      <c r="U130" s="78">
        <f>Power!U130+'Ground Transportation'!U130+Industry!U130+Residential!U130+Aviation!V130</f>
        <v>23.350018592227382</v>
      </c>
      <c r="V130" s="83">
        <f>SUM(N130:U130)+Aviation!X130+'International Shipping'!F130</f>
        <v>83.122196762264124</v>
      </c>
      <c r="AJ130" s="74">
        <v>43592</v>
      </c>
      <c r="AK130" s="76">
        <f>Power!AK130+'Ground Transportation'!AK130+Industry!AL130+Residential!AL130+Aviation!AP130</f>
        <v>1.1520357043332559</v>
      </c>
      <c r="AL130" s="76">
        <f>Power!AL130+'Ground Transportation'!AL130+Industry!AM130+Residential!AM130+Aviation!AQ130</f>
        <v>0.92426032561339955</v>
      </c>
      <c r="AM130" s="76">
        <f>Power!AM130+'Ground Transportation'!AM130+Industry!AN130+Residential!AN130+Aviation!AR130</f>
        <v>2.3251658323440507</v>
      </c>
      <c r="AN130" s="76">
        <f>Power!AN130+'Ground Transportation'!AN130+Industry!AO130+Residential!AO130+Aviation!AS130</f>
        <v>0.92464954621070516</v>
      </c>
      <c r="AO130" s="106">
        <f>Power!AO130+'Ground Transportation'!AO130+Industry!AP130+Residential!AP130+Aviation!AT130</f>
        <v>0.6669689583781182</v>
      </c>
      <c r="AQ130" s="74">
        <v>43958</v>
      </c>
      <c r="AR130" s="78">
        <f>Power!AR130+'Ground Transportation'!AR130+Industry!AS130+Residential!AS130+Aviation!AW130</f>
        <v>0.74310472543878903</v>
      </c>
      <c r="AS130" s="78">
        <f>Power!AS130+'Ground Transportation'!AS130+Industry!AT130+Residential!AT130+Aviation!AX130</f>
        <v>0.53077195173429592</v>
      </c>
      <c r="AT130" s="78">
        <f>Power!AT130+'Ground Transportation'!AT130+Industry!AU130+Residential!AU130+Aviation!AY130</f>
        <v>1.6072546033741197</v>
      </c>
      <c r="AU130" s="78">
        <f>Power!AU130+'Ground Transportation'!AU130+Industry!AV130+Residential!AV130+Aviation!AZ130</f>
        <v>0.58740700378855781</v>
      </c>
      <c r="AV130" s="79">
        <f>Power!AV130+'Ground Transportation'!AV130+Industry!AW130+Residential!AW130+Aviation!BA130</f>
        <v>0.3813205093869434</v>
      </c>
    </row>
    <row r="131" spans="2:48" x14ac:dyDescent="0.2">
      <c r="B131" s="74">
        <v>43593</v>
      </c>
      <c r="C131" s="76">
        <f>Power!C131+'Ground Transportation'!C131+Industry!C131+Residential!C131+Aviation!C131</f>
        <v>27.672837167362193</v>
      </c>
      <c r="D131" s="76">
        <f>Power!D131+'Ground Transportation'!D131+Industry!D131+Residential!D131+Aviation!D131</f>
        <v>7.1032504565112378</v>
      </c>
      <c r="E131" s="76">
        <f>Power!E131+'Ground Transportation'!E131+Industry!E131+Residential!E131+Aviation!E131</f>
        <v>13.695666415914916</v>
      </c>
      <c r="F131" s="76">
        <f>Power!F131+'Ground Transportation'!F131+Industry!F131+Residential!F131+Aviation!F131</f>
        <v>8.7915659980093697</v>
      </c>
      <c r="G131" s="76">
        <f>Power!G131+'Ground Transportation'!G131+Industry!G131+Residential!G131+Aviation!G131</f>
        <v>3.6782418570641653</v>
      </c>
      <c r="H131" s="76">
        <f>Power!H131+'Ground Transportation'!H131+Industry!H131+Residential!H131+Aviation!H131</f>
        <v>2.6836194831033513</v>
      </c>
      <c r="I131" s="76">
        <f>Power!I131+'Ground Transportation'!I131+Industry!I131+Residential!I131+Aviation!I131</f>
        <v>1.3128612937774176</v>
      </c>
      <c r="J131" s="76">
        <f>Power!J131+'Ground Transportation'!J131+Industry!J131+Residential!J131+Aviation!J131</f>
        <v>26.222912678476856</v>
      </c>
      <c r="K131" s="81">
        <f>SUM(C131:J131)+Aviation!L131+'International Shipping'!C131</f>
        <v>94.256869982439227</v>
      </c>
      <c r="M131" s="74">
        <v>43959</v>
      </c>
      <c r="N131" s="78">
        <f>Power!N131+'Ground Transportation'!N131+Industry!N131+Residential!N131+Aviation!O131</f>
        <v>30.045993047412615</v>
      </c>
      <c r="O131" s="78">
        <f>Power!O131+'Ground Transportation'!O131+Industry!O131+Residential!O131+Aviation!P131</f>
        <v>4.7966780661205481</v>
      </c>
      <c r="P131" s="78">
        <f>Power!P131+'Ground Transportation'!P131+Industry!P131+Residential!P131+Aviation!Q131</f>
        <v>9.9849938648591063</v>
      </c>
      <c r="Q131" s="78">
        <f>Power!Q131+'Ground Transportation'!Q131+Industry!Q131+Residential!Q131+Aviation!R131</f>
        <v>6.5137537120521776</v>
      </c>
      <c r="R131" s="78">
        <f>Power!R131+'Ground Transportation'!R131+Industry!R131+Residential!R131+Aviation!S131</f>
        <v>3.4761139026362944</v>
      </c>
      <c r="S131" s="78">
        <f>Power!S131+'Ground Transportation'!S131+Industry!S131+Residential!S131+Aviation!T131</f>
        <v>2.1194785475291762</v>
      </c>
      <c r="T131" s="78">
        <f>Power!T131+'Ground Transportation'!T131+Industry!T131+Residential!T131+Aviation!U131</f>
        <v>0.97659984097849206</v>
      </c>
      <c r="U131" s="78">
        <f>Power!U131+'Ground Transportation'!U131+Industry!U131+Residential!U131+Aviation!V131</f>
        <v>23.820862404597179</v>
      </c>
      <c r="V131" s="83">
        <f>SUM(N131:U131)+Aviation!X131+'International Shipping'!F131</f>
        <v>83.64161484813738</v>
      </c>
      <c r="AJ131" s="74">
        <v>43593</v>
      </c>
      <c r="AK131" s="76">
        <f>Power!AK131+'Ground Transportation'!AK131+Industry!AL131+Residential!AL131+Aviation!AP131</f>
        <v>0.97959750949946622</v>
      </c>
      <c r="AL131" s="76">
        <f>Power!AL131+'Ground Transportation'!AL131+Industry!AM131+Residential!AM131+Aviation!AQ131</f>
        <v>0.65412439093130315</v>
      </c>
      <c r="AM131" s="76">
        <f>Power!AM131+'Ground Transportation'!AM131+Industry!AN131+Residential!AN131+Aviation!AR131</f>
        <v>2.1131009747675056</v>
      </c>
      <c r="AN131" s="76">
        <f>Power!AN131+'Ground Transportation'!AN131+Industry!AO131+Residential!AO131+Aviation!AS131</f>
        <v>0.98166952190219303</v>
      </c>
      <c r="AO131" s="106">
        <f>Power!AO131+'Ground Transportation'!AO131+Industry!AP131+Residential!AP131+Aviation!AT131</f>
        <v>0.55089528754956496</v>
      </c>
      <c r="AQ131" s="74">
        <v>43959</v>
      </c>
      <c r="AR131" s="78">
        <f>Power!AR131+'Ground Transportation'!AR131+Industry!AS131+Residential!AS131+Aviation!AW131</f>
        <v>0.64905964594273868</v>
      </c>
      <c r="AS131" s="78">
        <f>Power!AS131+'Ground Transportation'!AS131+Industry!AT131+Residential!AT131+Aviation!AX131</f>
        <v>0.31194700824113436</v>
      </c>
      <c r="AT131" s="78">
        <f>Power!AT131+'Ground Transportation'!AT131+Industry!AU131+Residential!AU131+Aviation!AY131</f>
        <v>1.5352309908092816</v>
      </c>
      <c r="AU131" s="78">
        <f>Power!AU131+'Ground Transportation'!AU131+Industry!AV131+Residential!AV131+Aviation!AZ131</f>
        <v>0.62425981642472839</v>
      </c>
      <c r="AV131" s="79">
        <f>Power!AV131+'Ground Transportation'!AV131+Industry!AW131+Residential!AW131+Aviation!BA131</f>
        <v>0.38714519785175838</v>
      </c>
    </row>
    <row r="132" spans="2:48" x14ac:dyDescent="0.2">
      <c r="B132" s="74">
        <v>43594</v>
      </c>
      <c r="C132" s="76">
        <f>Power!C132+'Ground Transportation'!C132+Industry!C132+Residential!C132+Aviation!C132</f>
        <v>28.300915383925656</v>
      </c>
      <c r="D132" s="76">
        <f>Power!D132+'Ground Transportation'!D132+Industry!D132+Residential!D132+Aviation!D132</f>
        <v>7.0183174821103771</v>
      </c>
      <c r="E132" s="76">
        <f>Power!E132+'Ground Transportation'!E132+Industry!E132+Residential!E132+Aviation!E132</f>
        <v>13.939135219144312</v>
      </c>
      <c r="F132" s="76">
        <f>Power!F132+'Ground Transportation'!F132+Industry!F132+Residential!F132+Aviation!F132</f>
        <v>9.283607530113299</v>
      </c>
      <c r="G132" s="76">
        <f>Power!G132+'Ground Transportation'!G132+Industry!G132+Residential!G132+Aviation!G132</f>
        <v>3.5614471477814829</v>
      </c>
      <c r="H132" s="76">
        <f>Power!H132+'Ground Transportation'!H132+Industry!H132+Residential!H132+Aviation!H132</f>
        <v>2.7626321619880279</v>
      </c>
      <c r="I132" s="76">
        <f>Power!I132+'Ground Transportation'!I132+Industry!I132+Residential!I132+Aviation!I132</f>
        <v>1.2843984489901941</v>
      </c>
      <c r="J132" s="76">
        <f>Power!J132+'Ground Transportation'!J132+Industry!J132+Residential!J132+Aviation!J132</f>
        <v>26.693082390257096</v>
      </c>
      <c r="K132" s="81">
        <f>SUM(C132:J132)+Aviation!L132+'International Shipping'!C132</f>
        <v>95.937058558600881</v>
      </c>
      <c r="M132" s="74">
        <v>43960</v>
      </c>
      <c r="N132" s="78">
        <f>Power!N132+'Ground Transportation'!N132+Industry!N132+Residential!N132+Aviation!O132</f>
        <v>30.618718778622785</v>
      </c>
      <c r="O132" s="78">
        <f>Power!O132+'Ground Transportation'!O132+Industry!O132+Residential!O132+Aviation!P132</f>
        <v>4.949404711709299</v>
      </c>
      <c r="P132" s="78">
        <f>Power!P132+'Ground Transportation'!P132+Industry!P132+Residential!P132+Aviation!Q132</f>
        <v>9.6181736777181666</v>
      </c>
      <c r="Q132" s="78">
        <f>Power!Q132+'Ground Transportation'!Q132+Industry!Q132+Residential!Q132+Aviation!R132</f>
        <v>5.4938129815890226</v>
      </c>
      <c r="R132" s="78">
        <f>Power!R132+'Ground Transportation'!R132+Industry!R132+Residential!R132+Aviation!S132</f>
        <v>3.0998515165901597</v>
      </c>
      <c r="S132" s="78">
        <f>Power!S132+'Ground Transportation'!S132+Industry!S132+Residential!S132+Aviation!T132</f>
        <v>2.085780267939453</v>
      </c>
      <c r="T132" s="78">
        <f>Power!T132+'Ground Transportation'!T132+Industry!T132+Residential!T132+Aviation!U132</f>
        <v>0.8853734778599156</v>
      </c>
      <c r="U132" s="78">
        <f>Power!U132+'Ground Transportation'!U132+Industry!U132+Residential!U132+Aviation!V132</f>
        <v>22.916651515164194</v>
      </c>
      <c r="V132" s="83">
        <f>SUM(N132:U132)+Aviation!X132+'International Shipping'!F132</f>
        <v>81.574637154120239</v>
      </c>
      <c r="AJ132" s="74">
        <v>43594</v>
      </c>
      <c r="AK132" s="76">
        <f>Power!AK132+'Ground Transportation'!AK132+Industry!AL132+Residential!AL132+Aviation!AP132</f>
        <v>1.1804349821861173</v>
      </c>
      <c r="AL132" s="76">
        <f>Power!AL132+'Ground Transportation'!AL132+Industry!AM132+Residential!AM132+Aviation!AQ132</f>
        <v>0.91643847689015456</v>
      </c>
      <c r="AM132" s="76">
        <f>Power!AM132+'Ground Transportation'!AM132+Industry!AN132+Residential!AN132+Aviation!AR132</f>
        <v>2.0639269972635232</v>
      </c>
      <c r="AN132" s="76">
        <f>Power!AN132+'Ground Transportation'!AN132+Industry!AO132+Residential!AO132+Aviation!AS132</f>
        <v>0.89104358187143418</v>
      </c>
      <c r="AO132" s="106">
        <f>Power!AO132+'Ground Transportation'!AO132+Industry!AP132+Residential!AP132+Aviation!AT132</f>
        <v>0.62641899141811908</v>
      </c>
      <c r="AQ132" s="74">
        <v>43960</v>
      </c>
      <c r="AR132" s="78">
        <f>Power!AR132+'Ground Transportation'!AR132+Industry!AS132+Residential!AS132+Aviation!AW132</f>
        <v>0.61605154096977788</v>
      </c>
      <c r="AS132" s="78">
        <f>Power!AS132+'Ground Transportation'!AS132+Industry!AT132+Residential!AT132+Aviation!AX132</f>
        <v>0.3220318798534878</v>
      </c>
      <c r="AT132" s="78">
        <f>Power!AT132+'Ground Transportation'!AT132+Industry!AU132+Residential!AU132+Aviation!AY132</f>
        <v>1.2111998002495921</v>
      </c>
      <c r="AU132" s="78">
        <f>Power!AU132+'Ground Transportation'!AU132+Industry!AV132+Residential!AV132+Aviation!AZ132</f>
        <v>0.53868825935338072</v>
      </c>
      <c r="AV132" s="79">
        <f>Power!AV132+'Ground Transportation'!AV132+Industry!AW132+Residential!AW132+Aviation!BA132</f>
        <v>0.37720255692261673</v>
      </c>
    </row>
    <row r="133" spans="2:48" x14ac:dyDescent="0.2">
      <c r="B133" s="74">
        <v>43595</v>
      </c>
      <c r="C133" s="76">
        <f>Power!C133+'Ground Transportation'!C133+Industry!C133+Residential!C133+Aviation!C133</f>
        <v>27.709972550717247</v>
      </c>
      <c r="D133" s="76">
        <f>Power!D133+'Ground Transportation'!D133+Industry!D133+Residential!D133+Aviation!D133</f>
        <v>7.2247796216859479</v>
      </c>
      <c r="E133" s="76">
        <f>Power!E133+'Ground Transportation'!E133+Industry!E133+Residential!E133+Aviation!E133</f>
        <v>13.687325252555592</v>
      </c>
      <c r="F133" s="76">
        <f>Power!F133+'Ground Transportation'!F133+Industry!F133+Residential!F133+Aviation!F133</f>
        <v>9.2406946647920254</v>
      </c>
      <c r="G133" s="76">
        <f>Power!G133+'Ground Transportation'!G133+Industry!G133+Residential!G133+Aviation!G133</f>
        <v>3.5905047460260042</v>
      </c>
      <c r="H133" s="76">
        <f>Power!H133+'Ground Transportation'!H133+Industry!H133+Residential!H133+Aviation!H133</f>
        <v>2.682200601871084</v>
      </c>
      <c r="I133" s="76">
        <f>Power!I133+'Ground Transportation'!I133+Industry!I133+Residential!I133+Aviation!I133</f>
        <v>1.2644584919157404</v>
      </c>
      <c r="J133" s="76">
        <f>Power!J133+'Ground Transportation'!J133+Industry!J133+Residential!J133+Aviation!J133</f>
        <v>26.321435286909249</v>
      </c>
      <c r="K133" s="81">
        <f>SUM(C133:J133)+Aviation!L133+'International Shipping'!C133</f>
        <v>94.879796483447009</v>
      </c>
      <c r="M133" s="74">
        <v>43961</v>
      </c>
      <c r="N133" s="78">
        <f>Power!N133+'Ground Transportation'!N133+Industry!N133+Residential!N133+Aviation!O133</f>
        <v>28.105118826844144</v>
      </c>
      <c r="O133" s="78">
        <f>Power!O133+'Ground Transportation'!O133+Industry!O133+Residential!O133+Aviation!P133</f>
        <v>4.8906663706490301</v>
      </c>
      <c r="P133" s="78">
        <f>Power!P133+'Ground Transportation'!P133+Industry!P133+Residential!P133+Aviation!Q133</f>
        <v>8.0320924197589907</v>
      </c>
      <c r="Q133" s="78">
        <f>Power!Q133+'Ground Transportation'!Q133+Industry!Q133+Residential!Q133+Aviation!R133</f>
        <v>4.3444697200599194</v>
      </c>
      <c r="R133" s="78">
        <f>Power!R133+'Ground Transportation'!R133+Industry!R133+Residential!R133+Aviation!S133</f>
        <v>3.0052478548922212</v>
      </c>
      <c r="S133" s="78">
        <f>Power!S133+'Ground Transportation'!S133+Industry!S133+Residential!S133+Aviation!T133</f>
        <v>1.9232149531312026</v>
      </c>
      <c r="T133" s="78">
        <f>Power!T133+'Ground Transportation'!T133+Industry!T133+Residential!T133+Aviation!U133</f>
        <v>0.6425803049913329</v>
      </c>
      <c r="U133" s="78">
        <f>Power!U133+'Ground Transportation'!U133+Industry!U133+Residential!U133+Aviation!V133</f>
        <v>20.796171902204097</v>
      </c>
      <c r="V133" s="83">
        <f>SUM(N133:U133)+Aviation!X133+'International Shipping'!F133</f>
        <v>73.644447478873346</v>
      </c>
      <c r="AJ133" s="74">
        <v>43595</v>
      </c>
      <c r="AK133" s="76">
        <f>Power!AK133+'Ground Transportation'!AK133+Industry!AL133+Residential!AL133+Aviation!AP133</f>
        <v>1.1250384530232433</v>
      </c>
      <c r="AL133" s="76">
        <f>Power!AL133+'Ground Transportation'!AL133+Industry!AM133+Residential!AM133+Aviation!AQ133</f>
        <v>0.90989345497851826</v>
      </c>
      <c r="AM133" s="76">
        <f>Power!AM133+'Ground Transportation'!AM133+Industry!AN133+Residential!AN133+Aviation!AR133</f>
        <v>2.1232493509586563</v>
      </c>
      <c r="AN133" s="76">
        <f>Power!AN133+'Ground Transportation'!AN133+Industry!AO133+Residential!AO133+Aviation!AS133</f>
        <v>0.86259790053999186</v>
      </c>
      <c r="AO133" s="106">
        <f>Power!AO133+'Ground Transportation'!AO133+Industry!AP133+Residential!AP133+Aviation!AT133</f>
        <v>0.63370926862640431</v>
      </c>
      <c r="AQ133" s="74">
        <v>43961</v>
      </c>
      <c r="AR133" s="78">
        <f>Power!AR133+'Ground Transportation'!AR133+Industry!AS133+Residential!AS133+Aviation!AW133</f>
        <v>0.52216896624777542</v>
      </c>
      <c r="AS133" s="78">
        <f>Power!AS133+'Ground Transportation'!AS133+Industry!AT133+Residential!AT133+Aviation!AX133</f>
        <v>0.28543623986910382</v>
      </c>
      <c r="AT133" s="78">
        <f>Power!AT133+'Ground Transportation'!AT133+Industry!AU133+Residential!AU133+Aviation!AY133</f>
        <v>0.97150540217034853</v>
      </c>
      <c r="AU133" s="78">
        <f>Power!AU133+'Ground Transportation'!AU133+Industry!AV133+Residential!AV133+Aviation!AZ133</f>
        <v>0.44993498630898593</v>
      </c>
      <c r="AV133" s="79">
        <f>Power!AV133+'Ground Transportation'!AV133+Industry!AW133+Residential!AW133+Aviation!BA133</f>
        <v>0.34676744780722757</v>
      </c>
    </row>
    <row r="134" spans="2:48" x14ac:dyDescent="0.2">
      <c r="B134" s="74">
        <v>43596</v>
      </c>
      <c r="C134" s="76">
        <f>Power!C134+'Ground Transportation'!C134+Industry!C134+Residential!C134+Aviation!C134</f>
        <v>26.957188154642726</v>
      </c>
      <c r="D134" s="76">
        <f>Power!D134+'Ground Transportation'!D134+Industry!D134+Residential!D134+Aviation!D134</f>
        <v>7.3299874200997115</v>
      </c>
      <c r="E134" s="76">
        <f>Power!E134+'Ground Transportation'!E134+Industry!E134+Residential!E134+Aviation!E134</f>
        <v>12.391470725926801</v>
      </c>
      <c r="F134" s="76">
        <f>Power!F134+'Ground Transportation'!F134+Industry!F134+Residential!F134+Aviation!F134</f>
        <v>7.5791434055184181</v>
      </c>
      <c r="G134" s="76">
        <f>Power!G134+'Ground Transportation'!G134+Industry!G134+Residential!G134+Aviation!G134</f>
        <v>3.5263198206096402</v>
      </c>
      <c r="H134" s="76">
        <f>Power!H134+'Ground Transportation'!H134+Industry!H134+Residential!H134+Aviation!H134</f>
        <v>2.5149647155600925</v>
      </c>
      <c r="I134" s="76">
        <f>Power!I134+'Ground Transportation'!I134+Industry!I134+Residential!I134+Aviation!I134</f>
        <v>1.1485652500954167</v>
      </c>
      <c r="J134" s="76">
        <f>Power!J134+'Ground Transportation'!J134+Industry!J134+Residential!J134+Aviation!J134</f>
        <v>24.581921152227086</v>
      </c>
      <c r="K134" s="81">
        <f>SUM(C134:J134)+Aviation!L134+'International Shipping'!C134</f>
        <v>89.224692868280172</v>
      </c>
      <c r="M134" s="74">
        <v>43962</v>
      </c>
      <c r="N134" s="78">
        <f>Power!N134+'Ground Transportation'!N134+Industry!N134+Residential!N134+Aviation!O134</f>
        <v>27.756068606992294</v>
      </c>
      <c r="O134" s="78">
        <f>Power!O134+'Ground Transportation'!O134+Industry!O134+Residential!O134+Aviation!P134</f>
        <v>4.8796118588269541</v>
      </c>
      <c r="P134" s="78">
        <f>Power!P134+'Ground Transportation'!P134+Industry!P134+Residential!P134+Aviation!Q134</f>
        <v>9.3784560441097646</v>
      </c>
      <c r="Q134" s="78">
        <f>Power!Q134+'Ground Transportation'!Q134+Industry!Q134+Residential!Q134+Aviation!R134</f>
        <v>6.1668755761006402</v>
      </c>
      <c r="R134" s="78">
        <f>Power!R134+'Ground Transportation'!R134+Industry!R134+Residential!R134+Aviation!S134</f>
        <v>3.1310322336665557</v>
      </c>
      <c r="S134" s="78">
        <f>Power!S134+'Ground Transportation'!S134+Industry!S134+Residential!S134+Aviation!T134</f>
        <v>2.1837450289850389</v>
      </c>
      <c r="T134" s="78">
        <f>Power!T134+'Ground Transportation'!T134+Industry!T134+Residential!T134+Aviation!U134</f>
        <v>0.89661449007310179</v>
      </c>
      <c r="U134" s="78">
        <f>Power!U134+'Ground Transportation'!U134+Industry!U134+Residential!U134+Aviation!V134</f>
        <v>21.412072803286343</v>
      </c>
      <c r="V134" s="83">
        <f>SUM(N134:U134)+Aviation!X134+'International Shipping'!F134</f>
        <v>77.714569349486283</v>
      </c>
      <c r="AJ134" s="74">
        <v>43596</v>
      </c>
      <c r="AK134" s="76">
        <f>Power!AK134+'Ground Transportation'!AK134+Industry!AL134+Residential!AL134+Aviation!AP134</f>
        <v>0.92101472722692879</v>
      </c>
      <c r="AL134" s="76">
        <f>Power!AL134+'Ground Transportation'!AL134+Industry!AM134+Residential!AM134+Aviation!AQ134</f>
        <v>0.58704306446605892</v>
      </c>
      <c r="AM134" s="76">
        <f>Power!AM134+'Ground Transportation'!AM134+Industry!AN134+Residential!AN134+Aviation!AR134</f>
        <v>1.8046506641886244</v>
      </c>
      <c r="AN134" s="76">
        <f>Power!AN134+'Ground Transportation'!AN134+Industry!AO134+Residential!AO134+Aviation!AS134</f>
        <v>0.7262511724689874</v>
      </c>
      <c r="AO134" s="106">
        <f>Power!AO134+'Ground Transportation'!AO134+Industry!AP134+Residential!AP134+Aviation!AT134</f>
        <v>0.54743887533721425</v>
      </c>
      <c r="AQ134" s="74">
        <v>43962</v>
      </c>
      <c r="AR134" s="78">
        <f>Power!AR134+'Ground Transportation'!AR134+Industry!AS134+Residential!AS134+Aviation!AW134</f>
        <v>0.72532325942886688</v>
      </c>
      <c r="AS134" s="78">
        <f>Power!AS134+'Ground Transportation'!AS134+Industry!AT134+Residential!AT134+Aviation!AX134</f>
        <v>0.57898285275569439</v>
      </c>
      <c r="AT134" s="78">
        <f>Power!AT134+'Ground Transportation'!AT134+Industry!AU134+Residential!AU134+Aviation!AY134</f>
        <v>1.426379780100534</v>
      </c>
      <c r="AU134" s="78">
        <f>Power!AU134+'Ground Transportation'!AU134+Industry!AV134+Residential!AV134+Aviation!AZ134</f>
        <v>0.60389484282447969</v>
      </c>
      <c r="AV134" s="79">
        <f>Power!AV134+'Ground Transportation'!AV134+Industry!AW134+Residential!AW134+Aviation!BA134</f>
        <v>0.40720946791608575</v>
      </c>
    </row>
    <row r="135" spans="2:48" x14ac:dyDescent="0.2">
      <c r="B135" s="74">
        <v>43597</v>
      </c>
      <c r="C135" s="76">
        <f>Power!C135+'Ground Transportation'!C135+Industry!C135+Residential!C135+Aviation!C135</f>
        <v>26.071335062981841</v>
      </c>
      <c r="D135" s="76">
        <f>Power!D135+'Ground Transportation'!D135+Industry!D135+Residential!D135+Aviation!D135</f>
        <v>6.9874701606582468</v>
      </c>
      <c r="E135" s="76">
        <f>Power!E135+'Ground Transportation'!E135+Industry!E135+Residential!E135+Aviation!E135</f>
        <v>11.64943331338619</v>
      </c>
      <c r="F135" s="76">
        <f>Power!F135+'Ground Transportation'!F135+Industry!F135+Residential!F135+Aviation!F135</f>
        <v>6.2662478867852469</v>
      </c>
      <c r="G135" s="76">
        <f>Power!G135+'Ground Transportation'!G135+Industry!G135+Residential!G135+Aviation!G135</f>
        <v>3.4490988714864614</v>
      </c>
      <c r="H135" s="76">
        <f>Power!H135+'Ground Transportation'!H135+Industry!H135+Residential!H135+Aviation!H135</f>
        <v>2.3663410111276693</v>
      </c>
      <c r="I135" s="76">
        <f>Power!I135+'Ground Transportation'!I135+Industry!I135+Residential!I135+Aviation!I135</f>
        <v>1.044508021078927</v>
      </c>
      <c r="J135" s="76">
        <f>Power!J135+'Ground Transportation'!J135+Industry!J135+Residential!J135+Aviation!J135</f>
        <v>22.880622832213131</v>
      </c>
      <c r="K135" s="81">
        <f>SUM(C135:J135)+Aviation!L135+'International Shipping'!C135</f>
        <v>83.916007780145449</v>
      </c>
      <c r="M135" s="74">
        <v>43963</v>
      </c>
      <c r="N135" s="78">
        <f>Power!N135+'Ground Transportation'!N135+Industry!N135+Residential!N135+Aviation!O135</f>
        <v>28.370380714462055</v>
      </c>
      <c r="O135" s="78">
        <f>Power!O135+'Ground Transportation'!O135+Industry!O135+Residential!O135+Aviation!P135</f>
        <v>4.8232790767831872</v>
      </c>
      <c r="P135" s="78">
        <f>Power!P135+'Ground Transportation'!P135+Industry!P135+Residential!P135+Aviation!Q135</f>
        <v>10.304898086838778</v>
      </c>
      <c r="Q135" s="78">
        <f>Power!Q135+'Ground Transportation'!Q135+Industry!Q135+Residential!Q135+Aviation!R135</f>
        <v>7.4608619127763056</v>
      </c>
      <c r="R135" s="78">
        <f>Power!R135+'Ground Transportation'!R135+Industry!R135+Residential!R135+Aviation!S135</f>
        <v>3.4081170395626206</v>
      </c>
      <c r="S135" s="78">
        <f>Power!S135+'Ground Transportation'!S135+Industry!S135+Residential!S135+Aviation!T135</f>
        <v>2.2994404755907714</v>
      </c>
      <c r="T135" s="78">
        <f>Power!T135+'Ground Transportation'!T135+Industry!T135+Residential!T135+Aviation!U135</f>
        <v>0.95110680995385721</v>
      </c>
      <c r="U135" s="78">
        <f>Power!U135+'Ground Transportation'!U135+Industry!U135+Residential!U135+Aviation!V135</f>
        <v>23.543448788358841</v>
      </c>
      <c r="V135" s="83">
        <f>SUM(N135:U135)+Aviation!X135+'International Shipping'!F135</f>
        <v>83.075065017042959</v>
      </c>
      <c r="AJ135" s="74">
        <v>43597</v>
      </c>
      <c r="AK135" s="76">
        <f>Power!AK135+'Ground Transportation'!AK135+Industry!AL135+Residential!AL135+Aviation!AP135</f>
        <v>0.84441731935974151</v>
      </c>
      <c r="AL135" s="76">
        <f>Power!AL135+'Ground Transportation'!AL135+Industry!AM135+Residential!AM135+Aviation!AQ135</f>
        <v>0.55664635051191069</v>
      </c>
      <c r="AM135" s="76">
        <f>Power!AM135+'Ground Transportation'!AM135+Industry!AN135+Residential!AN135+Aviation!AR135</f>
        <v>1.351719305426142</v>
      </c>
      <c r="AN135" s="76">
        <f>Power!AN135+'Ground Transportation'!AN135+Industry!AO135+Residential!AO135+Aviation!AS135</f>
        <v>0.67232679705183274</v>
      </c>
      <c r="AO135" s="106">
        <f>Power!AO135+'Ground Transportation'!AO135+Industry!AP135+Residential!AP135+Aviation!AT135</f>
        <v>0.40393900769268948</v>
      </c>
      <c r="AQ135" s="74">
        <v>43963</v>
      </c>
      <c r="AR135" s="78">
        <f>Power!AR135+'Ground Transportation'!AR135+Industry!AS135+Residential!AS135+Aviation!AW135</f>
        <v>0.79396593230757218</v>
      </c>
      <c r="AS135" s="78">
        <f>Power!AS135+'Ground Transportation'!AS135+Industry!AT135+Residential!AT135+Aviation!AX135</f>
        <v>0.78026545232523448</v>
      </c>
      <c r="AT135" s="78">
        <f>Power!AT135+'Ground Transportation'!AT135+Industry!AU135+Residential!AU135+Aviation!AY135</f>
        <v>1.7224929448700796</v>
      </c>
      <c r="AU135" s="78">
        <f>Power!AU135+'Ground Transportation'!AU135+Industry!AV135+Residential!AV135+Aviation!AZ135</f>
        <v>0.60541710509707125</v>
      </c>
      <c r="AV135" s="79">
        <f>Power!AV135+'Ground Transportation'!AV135+Industry!AW135+Residential!AW135+Aviation!BA135</f>
        <v>0.46395255283806836</v>
      </c>
    </row>
    <row r="136" spans="2:48" x14ac:dyDescent="0.2">
      <c r="B136" s="74">
        <v>43598</v>
      </c>
      <c r="C136" s="76">
        <f>Power!C136+'Ground Transportation'!C136+Industry!C136+Residential!C136+Aviation!C136</f>
        <v>27.665728621377202</v>
      </c>
      <c r="D136" s="76">
        <f>Power!D136+'Ground Transportation'!D136+Industry!D136+Residential!D136+Aviation!D136</f>
        <v>7.092507187904955</v>
      </c>
      <c r="E136" s="76">
        <f>Power!E136+'Ground Transportation'!E136+Industry!E136+Residential!E136+Aviation!E136</f>
        <v>13.070469211695746</v>
      </c>
      <c r="F136" s="76">
        <f>Power!F136+'Ground Transportation'!F136+Industry!F136+Residential!F136+Aviation!F136</f>
        <v>8.2262229133551266</v>
      </c>
      <c r="G136" s="76">
        <f>Power!G136+'Ground Transportation'!G136+Industry!G136+Residential!G136+Aviation!G136</f>
        <v>3.7291177071751789</v>
      </c>
      <c r="H136" s="76">
        <f>Power!H136+'Ground Transportation'!H136+Industry!H136+Residential!H136+Aviation!H136</f>
        <v>2.6838731047850888</v>
      </c>
      <c r="I136" s="76">
        <f>Power!I136+'Ground Transportation'!I136+Industry!I136+Residential!I136+Aviation!I136</f>
        <v>1.1966458990905084</v>
      </c>
      <c r="J136" s="76">
        <f>Power!J136+'Ground Transportation'!J136+Industry!J136+Residential!J136+Aviation!J136</f>
        <v>25.560698416773608</v>
      </c>
      <c r="K136" s="81">
        <f>SUM(C136:J136)+Aviation!L136+'International Shipping'!C136</f>
        <v>92.350806600414671</v>
      </c>
      <c r="M136" s="74">
        <v>43964</v>
      </c>
      <c r="N136" s="78">
        <f>Power!N136+'Ground Transportation'!N136+Industry!N136+Residential!N136+Aviation!O136</f>
        <v>28.833495642955956</v>
      </c>
      <c r="O136" s="78">
        <f>Power!O136+'Ground Transportation'!O136+Industry!O136+Residential!O136+Aviation!P136</f>
        <v>5.1659097940245706</v>
      </c>
      <c r="P136" s="78">
        <f>Power!P136+'Ground Transportation'!P136+Industry!P136+Residential!P136+Aviation!Q136</f>
        <v>9.8813375549352092</v>
      </c>
      <c r="Q136" s="78">
        <f>Power!Q136+'Ground Transportation'!Q136+Industry!Q136+Residential!Q136+Aviation!R136</f>
        <v>7.9032291051832466</v>
      </c>
      <c r="R136" s="78">
        <f>Power!R136+'Ground Transportation'!R136+Industry!R136+Residential!R136+Aviation!S136</f>
        <v>3.5421988160884093</v>
      </c>
      <c r="S136" s="78">
        <f>Power!S136+'Ground Transportation'!S136+Industry!S136+Residential!S136+Aviation!T136</f>
        <v>2.2806181314935916</v>
      </c>
      <c r="T136" s="78">
        <f>Power!T136+'Ground Transportation'!T136+Industry!T136+Residential!T136+Aviation!U136</f>
        <v>0.9857450147597373</v>
      </c>
      <c r="U136" s="78">
        <f>Power!U136+'Ground Transportation'!U136+Industry!U136+Residential!U136+Aviation!V136</f>
        <v>23.901756892905794</v>
      </c>
      <c r="V136" s="83">
        <f>SUM(N136:U136)+Aviation!X136+'International Shipping'!F136</f>
        <v>84.415508791262909</v>
      </c>
      <c r="AJ136" s="74">
        <v>43598</v>
      </c>
      <c r="AK136" s="76">
        <f>Power!AK136+'Ground Transportation'!AK136+Industry!AL136+Residential!AL136+Aviation!AP136</f>
        <v>0.9277727688280496</v>
      </c>
      <c r="AL136" s="76">
        <f>Power!AL136+'Ground Transportation'!AL136+Industry!AM136+Residential!AM136+Aviation!AQ136</f>
        <v>0.7428343756569461</v>
      </c>
      <c r="AM136" s="76">
        <f>Power!AM136+'Ground Transportation'!AM136+Industry!AN136+Residential!AN136+Aviation!AR136</f>
        <v>1.8425101347289765</v>
      </c>
      <c r="AN136" s="76">
        <f>Power!AN136+'Ground Transportation'!AN136+Industry!AO136+Residential!AO136+Aviation!AS136</f>
        <v>0.91490215820668297</v>
      </c>
      <c r="AO136" s="106">
        <f>Power!AO136+'Ground Transportation'!AO136+Industry!AP136+Residential!AP136+Aviation!AT136</f>
        <v>0.6522533198400432</v>
      </c>
      <c r="AQ136" s="74">
        <v>43964</v>
      </c>
      <c r="AR136" s="78">
        <f>Power!AR136+'Ground Transportation'!AR136+Industry!AS136+Residential!AS136+Aviation!AW136</f>
        <v>0.81088520136740705</v>
      </c>
      <c r="AS136" s="78">
        <f>Power!AS136+'Ground Transportation'!AS136+Industry!AT136+Residential!AT136+Aviation!AX136</f>
        <v>0.86367460079373359</v>
      </c>
      <c r="AT136" s="78">
        <f>Power!AT136+'Ground Transportation'!AT136+Industry!AU136+Residential!AU136+Aviation!AY136</f>
        <v>1.9406896949900636</v>
      </c>
      <c r="AU136" s="78">
        <f>Power!AU136+'Ground Transportation'!AU136+Industry!AV136+Residential!AV136+Aviation!AZ136</f>
        <v>0.63958420750555889</v>
      </c>
      <c r="AV136" s="79">
        <f>Power!AV136+'Ground Transportation'!AV136+Industry!AW136+Residential!AW136+Aviation!BA136</f>
        <v>0.45579145853427616</v>
      </c>
    </row>
    <row r="137" spans="2:48" x14ac:dyDescent="0.2">
      <c r="B137" s="74">
        <v>43599</v>
      </c>
      <c r="C137" s="76">
        <f>Power!C137+'Ground Transportation'!C137+Industry!C137+Residential!C137+Aviation!C137</f>
        <v>28.025781295657016</v>
      </c>
      <c r="D137" s="76">
        <f>Power!D137+'Ground Transportation'!D137+Industry!D137+Residential!D137+Aviation!D137</f>
        <v>7.1554767222623896</v>
      </c>
      <c r="E137" s="76">
        <f>Power!E137+'Ground Transportation'!E137+Industry!E137+Residential!E137+Aviation!E137</f>
        <v>13.946940689697707</v>
      </c>
      <c r="F137" s="76">
        <f>Power!F137+'Ground Transportation'!F137+Industry!F137+Residential!F137+Aviation!F137</f>
        <v>8.8307541995435379</v>
      </c>
      <c r="G137" s="76">
        <f>Power!G137+'Ground Transportation'!G137+Industry!G137+Residential!G137+Aviation!G137</f>
        <v>3.7759244486842927</v>
      </c>
      <c r="H137" s="76">
        <f>Power!H137+'Ground Transportation'!H137+Industry!H137+Residential!H137+Aviation!H137</f>
        <v>2.8735146382138517</v>
      </c>
      <c r="I137" s="76">
        <f>Power!I137+'Ground Transportation'!I137+Industry!I137+Residential!I137+Aviation!I137</f>
        <v>1.2681429954241203</v>
      </c>
      <c r="J137" s="76">
        <f>Power!J137+'Ground Transportation'!J137+Industry!J137+Residential!J137+Aviation!J137</f>
        <v>26.335602030767603</v>
      </c>
      <c r="K137" s="81">
        <f>SUM(C137:J137)+Aviation!L137+'International Shipping'!C137</f>
        <v>95.305719747211626</v>
      </c>
      <c r="M137" s="74">
        <v>43965</v>
      </c>
      <c r="N137" s="78">
        <f>Power!N137+'Ground Transportation'!N137+Industry!N137+Residential!N137+Aviation!O137</f>
        <v>29.467935639882938</v>
      </c>
      <c r="O137" s="78">
        <f>Power!O137+'Ground Transportation'!O137+Industry!O137+Residential!O137+Aviation!P137</f>
        <v>5.3045336358637698</v>
      </c>
      <c r="P137" s="78">
        <f>Power!P137+'Ground Transportation'!P137+Industry!P137+Residential!P137+Aviation!Q137</f>
        <v>10.132217434263163</v>
      </c>
      <c r="Q137" s="78">
        <f>Power!Q137+'Ground Transportation'!Q137+Industry!Q137+Residential!Q137+Aviation!R137</f>
        <v>7.5232949417071051</v>
      </c>
      <c r="R137" s="78">
        <f>Power!R137+'Ground Transportation'!R137+Industry!R137+Residential!R137+Aviation!S137</f>
        <v>3.576426016576574</v>
      </c>
      <c r="S137" s="78">
        <f>Power!S137+'Ground Transportation'!S137+Industry!S137+Residential!S137+Aviation!T137</f>
        <v>2.2552021851451349</v>
      </c>
      <c r="T137" s="78">
        <f>Power!T137+'Ground Transportation'!T137+Industry!T137+Residential!T137+Aviation!U137</f>
        <v>0.98813585116495395</v>
      </c>
      <c r="U137" s="78">
        <f>Power!U137+'Ground Transportation'!U137+Industry!U137+Residential!U137+Aviation!V137</f>
        <v>24.101721362893542</v>
      </c>
      <c r="V137" s="83">
        <f>SUM(N137:U137)+Aviation!X137+'International Shipping'!F137</f>
        <v>85.293828806522569</v>
      </c>
      <c r="AJ137" s="74">
        <v>43599</v>
      </c>
      <c r="AK137" s="76">
        <f>Power!AK137+'Ground Transportation'!AK137+Industry!AL137+Residential!AL137+Aviation!AP137</f>
        <v>0.9618842149198974</v>
      </c>
      <c r="AL137" s="76">
        <f>Power!AL137+'Ground Transportation'!AL137+Industry!AM137+Residential!AM137+Aviation!AQ137</f>
        <v>0.84363617180140638</v>
      </c>
      <c r="AM137" s="76">
        <f>Power!AM137+'Ground Transportation'!AM137+Industry!AN137+Residential!AN137+Aviation!AR137</f>
        <v>1.9598135327833437</v>
      </c>
      <c r="AN137" s="76">
        <f>Power!AN137+'Ground Transportation'!AN137+Industry!AO137+Residential!AO137+Aviation!AS137</f>
        <v>0.90879076822220861</v>
      </c>
      <c r="AO137" s="106">
        <f>Power!AO137+'Ground Transportation'!AO137+Industry!AP137+Residential!AP137+Aviation!AT137</f>
        <v>0.73000213746726705</v>
      </c>
      <c r="AQ137" s="74">
        <v>43965</v>
      </c>
      <c r="AR137" s="78">
        <f>Power!AR137+'Ground Transportation'!AR137+Industry!AS137+Residential!AS137+Aviation!AW137</f>
        <v>0.80781420632833956</v>
      </c>
      <c r="AS137" s="78">
        <f>Power!AS137+'Ground Transportation'!AS137+Industry!AT137+Residential!AT137+Aviation!AX137</f>
        <v>0.69277682320160006</v>
      </c>
      <c r="AT137" s="78">
        <f>Power!AT137+'Ground Transportation'!AT137+Industry!AU137+Residential!AU137+Aviation!AY137</f>
        <v>1.8130686704408576</v>
      </c>
      <c r="AU137" s="78">
        <f>Power!AU137+'Ground Transportation'!AU137+Industry!AV137+Residential!AV137+Aviation!AZ137</f>
        <v>0.58148038256142431</v>
      </c>
      <c r="AV137" s="79">
        <f>Power!AV137+'Ground Transportation'!AV137+Industry!AW137+Residential!AW137+Aviation!BA137</f>
        <v>0.45533077589487825</v>
      </c>
    </row>
    <row r="138" spans="2:48" x14ac:dyDescent="0.2">
      <c r="B138" s="74">
        <v>43600</v>
      </c>
      <c r="C138" s="76">
        <f>Power!C138+'Ground Transportation'!C138+Industry!C138+Residential!C138+Aviation!C138</f>
        <v>28.105433876345629</v>
      </c>
      <c r="D138" s="76">
        <f>Power!D138+'Ground Transportation'!D138+Industry!D138+Residential!D138+Aviation!D138</f>
        <v>7.0320552866922652</v>
      </c>
      <c r="E138" s="76">
        <f>Power!E138+'Ground Transportation'!E138+Industry!E138+Residential!E138+Aviation!E138</f>
        <v>13.756986975748287</v>
      </c>
      <c r="F138" s="76">
        <f>Power!F138+'Ground Transportation'!F138+Industry!F138+Residential!F138+Aviation!F138</f>
        <v>9.0346230168421169</v>
      </c>
      <c r="G138" s="76">
        <f>Power!G138+'Ground Transportation'!G138+Industry!G138+Residential!G138+Aviation!G138</f>
        <v>3.7875315966729364</v>
      </c>
      <c r="H138" s="76">
        <f>Power!H138+'Ground Transportation'!H138+Industry!H138+Residential!H138+Aviation!H138</f>
        <v>2.7639360878925516</v>
      </c>
      <c r="I138" s="76">
        <f>Power!I138+'Ground Transportation'!I138+Industry!I138+Residential!I138+Aviation!I138</f>
        <v>1.306520055868581</v>
      </c>
      <c r="J138" s="76">
        <f>Power!J138+'Ground Transportation'!J138+Industry!J138+Residential!J138+Aviation!J138</f>
        <v>26.438058277788738</v>
      </c>
      <c r="K138" s="81">
        <f>SUM(C138:J138)+Aviation!L138+'International Shipping'!C138</f>
        <v>95.32355548585403</v>
      </c>
      <c r="M138" s="74">
        <v>43966</v>
      </c>
      <c r="N138" s="78">
        <f>Power!N138+'Ground Transportation'!N138+Industry!N138+Residential!N138+Aviation!O138</f>
        <v>30.039781676031744</v>
      </c>
      <c r="O138" s="78">
        <f>Power!O138+'Ground Transportation'!O138+Industry!O138+Residential!O138+Aviation!P138</f>
        <v>5.331822541697206</v>
      </c>
      <c r="P138" s="78">
        <f>Power!P138+'Ground Transportation'!P138+Industry!P138+Residential!P138+Aviation!Q138</f>
        <v>10.316406174277244</v>
      </c>
      <c r="Q138" s="78">
        <f>Power!Q138+'Ground Transportation'!Q138+Industry!Q138+Residential!Q138+Aviation!R138</f>
        <v>7.1394696703214926</v>
      </c>
      <c r="R138" s="78">
        <f>Power!R138+'Ground Transportation'!R138+Industry!R138+Residential!R138+Aviation!S138</f>
        <v>3.6270781740046019</v>
      </c>
      <c r="S138" s="78">
        <f>Power!S138+'Ground Transportation'!S138+Industry!S138+Residential!S138+Aviation!T138</f>
        <v>2.3407777978095043</v>
      </c>
      <c r="T138" s="78">
        <f>Power!T138+'Ground Transportation'!T138+Industry!T138+Residential!T138+Aviation!U138</f>
        <v>1.0325747959258165</v>
      </c>
      <c r="U138" s="78">
        <f>Power!U138+'Ground Transportation'!U138+Industry!U138+Residential!U138+Aviation!V138</f>
        <v>24.160326954576373</v>
      </c>
      <c r="V138" s="83">
        <f>SUM(N138:U138)+Aviation!X138+'International Shipping'!F138</f>
        <v>85.922691804412253</v>
      </c>
      <c r="AJ138" s="74">
        <v>43600</v>
      </c>
      <c r="AK138" s="76">
        <f>Power!AK138+'Ground Transportation'!AK138+Industry!AL138+Residential!AL138+Aviation!AP138</f>
        <v>0.93181437295926994</v>
      </c>
      <c r="AL138" s="76">
        <f>Power!AL138+'Ground Transportation'!AL138+Industry!AM138+Residential!AM138+Aviation!AQ138</f>
        <v>0.83588148137016582</v>
      </c>
      <c r="AM138" s="76">
        <f>Power!AM138+'Ground Transportation'!AM138+Industry!AN138+Residential!AN138+Aviation!AR138</f>
        <v>2.0445027386135601</v>
      </c>
      <c r="AN138" s="76">
        <f>Power!AN138+'Ground Transportation'!AN138+Industry!AO138+Residential!AO138+Aviation!AS138</f>
        <v>1.0410105684640443</v>
      </c>
      <c r="AO138" s="106">
        <f>Power!AO138+'Ground Transportation'!AO138+Industry!AP138+Residential!AP138+Aviation!AT138</f>
        <v>0.71617471743114891</v>
      </c>
      <c r="AQ138" s="74">
        <v>43966</v>
      </c>
      <c r="AR138" s="78">
        <f>Power!AR138+'Ground Transportation'!AR138+Industry!AS138+Residential!AS138+Aviation!AW138</f>
        <v>0.7506255443913562</v>
      </c>
      <c r="AS138" s="78">
        <f>Power!AS138+'Ground Transportation'!AS138+Industry!AT138+Residential!AT138+Aviation!AX138</f>
        <v>0.66923826454710234</v>
      </c>
      <c r="AT138" s="78">
        <f>Power!AT138+'Ground Transportation'!AT138+Industry!AU138+Residential!AU138+Aviation!AY138</f>
        <v>1.6211354505407318</v>
      </c>
      <c r="AU138" s="78">
        <f>Power!AU138+'Ground Transportation'!AU138+Industry!AV138+Residential!AV138+Aviation!AZ138</f>
        <v>0.62218562809613875</v>
      </c>
      <c r="AV138" s="79">
        <f>Power!AV138+'Ground Transportation'!AV138+Industry!AW138+Residential!AW138+Aviation!BA138</f>
        <v>0.43153430303059737</v>
      </c>
    </row>
    <row r="139" spans="2:48" x14ac:dyDescent="0.2">
      <c r="B139" s="74">
        <v>43601</v>
      </c>
      <c r="C139" s="76">
        <f>Power!C139+'Ground Transportation'!C139+Industry!C139+Residential!C139+Aviation!C139</f>
        <v>28.10776615300918</v>
      </c>
      <c r="D139" s="76">
        <f>Power!D139+'Ground Transportation'!D139+Industry!D139+Residential!D139+Aviation!D139</f>
        <v>7.1705203390514685</v>
      </c>
      <c r="E139" s="76">
        <f>Power!E139+'Ground Transportation'!E139+Industry!E139+Residential!E139+Aviation!E139</f>
        <v>13.569398271697157</v>
      </c>
      <c r="F139" s="76">
        <f>Power!F139+'Ground Transportation'!F139+Industry!F139+Residential!F139+Aviation!F139</f>
        <v>9.1292211397226737</v>
      </c>
      <c r="G139" s="76">
        <f>Power!G139+'Ground Transportation'!G139+Industry!G139+Residential!G139+Aviation!G139</f>
        <v>3.8003205968813134</v>
      </c>
      <c r="H139" s="76">
        <f>Power!H139+'Ground Transportation'!H139+Industry!H139+Residential!H139+Aviation!H139</f>
        <v>2.7538293237237403</v>
      </c>
      <c r="I139" s="76">
        <f>Power!I139+'Ground Transportation'!I139+Industry!I139+Residential!I139+Aviation!I139</f>
        <v>1.3460753775124576</v>
      </c>
      <c r="J139" s="76">
        <f>Power!J139+'Ground Transportation'!J139+Industry!J139+Residential!J139+Aviation!J139</f>
        <v>26.44903088704995</v>
      </c>
      <c r="K139" s="81">
        <f>SUM(C139:J139)+Aviation!L139+'International Shipping'!C139</f>
        <v>95.458970092595735</v>
      </c>
      <c r="M139" s="74">
        <v>43967</v>
      </c>
      <c r="N139" s="78">
        <f>Power!N139+'Ground Transportation'!N139+Industry!N139+Residential!N139+Aviation!O139</f>
        <v>29.045063749756494</v>
      </c>
      <c r="O139" s="78">
        <f>Power!O139+'Ground Transportation'!O139+Industry!O139+Residential!O139+Aviation!P139</f>
        <v>5.3368623128155628</v>
      </c>
      <c r="P139" s="78">
        <f>Power!P139+'Ground Transportation'!P139+Industry!P139+Residential!P139+Aviation!Q139</f>
        <v>9.7056460195347221</v>
      </c>
      <c r="Q139" s="78">
        <f>Power!Q139+'Ground Transportation'!Q139+Industry!Q139+Residential!Q139+Aviation!R139</f>
        <v>5.6133775337689684</v>
      </c>
      <c r="R139" s="78">
        <f>Power!R139+'Ground Transportation'!R139+Industry!R139+Residential!R139+Aviation!S139</f>
        <v>3.3318891654954581</v>
      </c>
      <c r="S139" s="78">
        <f>Power!S139+'Ground Transportation'!S139+Industry!S139+Residential!S139+Aviation!T139</f>
        <v>2.2149178472767388</v>
      </c>
      <c r="T139" s="78">
        <f>Power!T139+'Ground Transportation'!T139+Industry!T139+Residential!T139+Aviation!U139</f>
        <v>0.90475233858168735</v>
      </c>
      <c r="U139" s="78">
        <f>Power!U139+'Ground Transportation'!U139+Industry!U139+Residential!U139+Aviation!V139</f>
        <v>23.192669808673266</v>
      </c>
      <c r="V139" s="83">
        <f>SUM(N139:U139)+Aviation!X139+'International Shipping'!F139</f>
        <v>81.271307228325497</v>
      </c>
      <c r="AJ139" s="74">
        <v>43601</v>
      </c>
      <c r="AK139" s="76">
        <f>Power!AK139+'Ground Transportation'!AK139+Industry!AL139+Residential!AL139+Aviation!AP139</f>
        <v>0.86546175072744025</v>
      </c>
      <c r="AL139" s="76">
        <f>Power!AL139+'Ground Transportation'!AL139+Industry!AM139+Residential!AM139+Aviation!AQ139</f>
        <v>0.88304899415164817</v>
      </c>
      <c r="AM139" s="76">
        <f>Power!AM139+'Ground Transportation'!AM139+Industry!AN139+Residential!AN139+Aviation!AR139</f>
        <v>2.1414687572773863</v>
      </c>
      <c r="AN139" s="76">
        <f>Power!AN139+'Ground Transportation'!AN139+Industry!AO139+Residential!AO139+Aviation!AS139</f>
        <v>0.92200875777703728</v>
      </c>
      <c r="AO139" s="106">
        <f>Power!AO139+'Ground Transportation'!AO139+Industry!AP139+Residential!AP139+Aviation!AT139</f>
        <v>0.69159925353280949</v>
      </c>
      <c r="AQ139" s="74">
        <v>43967</v>
      </c>
      <c r="AR139" s="78">
        <f>Power!AR139+'Ground Transportation'!AR139+Industry!AS139+Residential!AS139+Aviation!AW139</f>
        <v>0.60966634881996462</v>
      </c>
      <c r="AS139" s="78">
        <f>Power!AS139+'Ground Transportation'!AS139+Industry!AT139+Residential!AT139+Aviation!AX139</f>
        <v>0.48840559293362606</v>
      </c>
      <c r="AT139" s="78">
        <f>Power!AT139+'Ground Transportation'!AT139+Industry!AU139+Residential!AU139+Aviation!AY139</f>
        <v>1.2375260637157333</v>
      </c>
      <c r="AU139" s="78">
        <f>Power!AU139+'Ground Transportation'!AU139+Industry!AV139+Residential!AV139+Aviation!AZ139</f>
        <v>0.53222559148102688</v>
      </c>
      <c r="AV139" s="79">
        <f>Power!AV139+'Ground Transportation'!AV139+Industry!AW139+Residential!AW139+Aviation!BA139</f>
        <v>0.36661424212550109</v>
      </c>
    </row>
    <row r="140" spans="2:48" x14ac:dyDescent="0.2">
      <c r="B140" s="74">
        <v>43602</v>
      </c>
      <c r="C140" s="76">
        <f>Power!C140+'Ground Transportation'!C140+Industry!C140+Residential!C140+Aviation!C140</f>
        <v>28.65677127986465</v>
      </c>
      <c r="D140" s="76">
        <f>Power!D140+'Ground Transportation'!D140+Industry!D140+Residential!D140+Aviation!D140</f>
        <v>7.3047179701149751</v>
      </c>
      <c r="E140" s="76">
        <f>Power!E140+'Ground Transportation'!E140+Industry!E140+Residential!E140+Aviation!E140</f>
        <v>13.504423094905441</v>
      </c>
      <c r="F140" s="76">
        <f>Power!F140+'Ground Transportation'!F140+Industry!F140+Residential!F140+Aviation!F140</f>
        <v>8.7618823173819784</v>
      </c>
      <c r="G140" s="76">
        <f>Power!G140+'Ground Transportation'!G140+Industry!G140+Residential!G140+Aviation!G140</f>
        <v>3.8381348174886836</v>
      </c>
      <c r="H140" s="76">
        <f>Power!H140+'Ground Transportation'!H140+Industry!H140+Residential!H140+Aviation!H140</f>
        <v>2.7568225501424037</v>
      </c>
      <c r="I140" s="76">
        <f>Power!I140+'Ground Transportation'!I140+Industry!I140+Residential!I140+Aviation!I140</f>
        <v>1.2820279942455968</v>
      </c>
      <c r="J140" s="76">
        <f>Power!J140+'Ground Transportation'!J140+Industry!J140+Residential!J140+Aviation!J140</f>
        <v>26.289165955411292</v>
      </c>
      <c r="K140" s="81">
        <f>SUM(C140:J140)+Aviation!L140+'International Shipping'!C140</f>
        <v>95.549605549545063</v>
      </c>
      <c r="M140" s="74">
        <v>43968</v>
      </c>
      <c r="N140" s="78">
        <f>Power!N140+'Ground Transportation'!N140+Industry!N140+Residential!N140+Aviation!O140</f>
        <v>27.659572940675272</v>
      </c>
      <c r="O140" s="78">
        <f>Power!O140+'Ground Transportation'!O140+Industry!O140+Residential!O140+Aviation!P140</f>
        <v>5.0868323755276528</v>
      </c>
      <c r="P140" s="78">
        <f>Power!P140+'Ground Transportation'!P140+Industry!P140+Residential!P140+Aviation!Q140</f>
        <v>8.4204721429302474</v>
      </c>
      <c r="Q140" s="78">
        <f>Power!Q140+'Ground Transportation'!Q140+Industry!Q140+Residential!Q140+Aviation!R140</f>
        <v>4.6529715300661278</v>
      </c>
      <c r="R140" s="78">
        <f>Power!R140+'Ground Transportation'!R140+Industry!R140+Residential!R140+Aviation!S140</f>
        <v>3.1600223160925478</v>
      </c>
      <c r="S140" s="78">
        <f>Power!S140+'Ground Transportation'!S140+Industry!S140+Residential!S140+Aviation!T140</f>
        <v>1.9091262788010168</v>
      </c>
      <c r="T140" s="78">
        <f>Power!T140+'Ground Transportation'!T140+Industry!T140+Residential!T140+Aviation!U140</f>
        <v>0.67894009608291817</v>
      </c>
      <c r="U140" s="78">
        <f>Power!U140+'Ground Transportation'!U140+Industry!U140+Residential!U140+Aviation!V140</f>
        <v>21.206669333407554</v>
      </c>
      <c r="V140" s="83">
        <f>SUM(N140:U140)+Aviation!X140+'International Shipping'!F140</f>
        <v>74.697274888360383</v>
      </c>
      <c r="AJ140" s="74">
        <v>43602</v>
      </c>
      <c r="AK140" s="76">
        <f>Power!AK140+'Ground Transportation'!AK140+Industry!AL140+Residential!AL140+Aviation!AP140</f>
        <v>0.85934509874291831</v>
      </c>
      <c r="AL140" s="76">
        <f>Power!AL140+'Ground Transportation'!AL140+Industry!AM140+Residential!AM140+Aviation!AQ140</f>
        <v>0.90457827162894444</v>
      </c>
      <c r="AM140" s="76">
        <f>Power!AM140+'Ground Transportation'!AM140+Industry!AN140+Residential!AN140+Aviation!AR140</f>
        <v>1.9608908534890706</v>
      </c>
      <c r="AN140" s="76">
        <f>Power!AN140+'Ground Transportation'!AN140+Industry!AO140+Residential!AO140+Aviation!AS140</f>
        <v>0.90322951435962118</v>
      </c>
      <c r="AO140" s="106">
        <f>Power!AO140+'Ground Transportation'!AO140+Industry!AP140+Residential!AP140+Aviation!AT140</f>
        <v>0.61397016861794329</v>
      </c>
      <c r="AQ140" s="74">
        <v>43968</v>
      </c>
      <c r="AR140" s="78">
        <f>Power!AR140+'Ground Transportation'!AR140+Industry!AS140+Residential!AS140+Aviation!AW140</f>
        <v>0.54176599894702826</v>
      </c>
      <c r="AS140" s="78">
        <f>Power!AS140+'Ground Transportation'!AS140+Industry!AT140+Residential!AT140+Aviation!AX140</f>
        <v>0.38909545732873202</v>
      </c>
      <c r="AT140" s="78">
        <f>Power!AT140+'Ground Transportation'!AT140+Industry!AU140+Residential!AU140+Aviation!AY140</f>
        <v>1.0555459777285237</v>
      </c>
      <c r="AU140" s="78">
        <f>Power!AU140+'Ground Transportation'!AU140+Industry!AV140+Residential!AV140+Aviation!AZ140</f>
        <v>0.42095824423384226</v>
      </c>
      <c r="AV140" s="79">
        <f>Power!AV140+'Ground Transportation'!AV140+Industry!AW140+Residential!AW140+Aviation!BA140</f>
        <v>0.34667200494075973</v>
      </c>
    </row>
    <row r="141" spans="2:48" x14ac:dyDescent="0.2">
      <c r="B141" s="74">
        <v>43603</v>
      </c>
      <c r="C141" s="76">
        <f>Power!C141+'Ground Transportation'!C141+Industry!C141+Residential!C141+Aviation!C141</f>
        <v>28.21663728151157</v>
      </c>
      <c r="D141" s="76">
        <f>Power!D141+'Ground Transportation'!D141+Industry!D141+Residential!D141+Aviation!D141</f>
        <v>7.1617162847825124</v>
      </c>
      <c r="E141" s="76">
        <f>Power!E141+'Ground Transportation'!E141+Industry!E141+Residential!E141+Aviation!E141</f>
        <v>12.717045923035801</v>
      </c>
      <c r="F141" s="76">
        <f>Power!F141+'Ground Transportation'!F141+Industry!F141+Residential!F141+Aviation!F141</f>
        <v>7.1055630908777543</v>
      </c>
      <c r="G141" s="76">
        <f>Power!G141+'Ground Transportation'!G141+Industry!G141+Residential!G141+Aviation!G141</f>
        <v>3.6772049276910219</v>
      </c>
      <c r="H141" s="76">
        <f>Power!H141+'Ground Transportation'!H141+Industry!H141+Residential!H141+Aviation!H141</f>
        <v>2.5528966470759813</v>
      </c>
      <c r="I141" s="76">
        <f>Power!I141+'Ground Transportation'!I141+Industry!I141+Residential!I141+Aviation!I141</f>
        <v>1.2379424734378894</v>
      </c>
      <c r="J141" s="76">
        <f>Power!J141+'Ground Transportation'!J141+Industry!J141+Residential!J141+Aviation!J141</f>
        <v>24.724093782734005</v>
      </c>
      <c r="K141" s="81">
        <f>SUM(C141:J141)+Aviation!L141+'International Shipping'!C141</f>
        <v>90.605205934910572</v>
      </c>
      <c r="M141" s="74">
        <v>43969</v>
      </c>
      <c r="N141" s="78">
        <f>Power!N141+'Ground Transportation'!N141+Industry!N141+Residential!N141+Aviation!O141</f>
        <v>28.377925878142573</v>
      </c>
      <c r="O141" s="78">
        <f>Power!O141+'Ground Transportation'!O141+Industry!O141+Residential!O141+Aviation!P141</f>
        <v>5.2464628560114139</v>
      </c>
      <c r="P141" s="78">
        <f>Power!P141+'Ground Transportation'!P141+Industry!P141+Residential!P141+Aviation!Q141</f>
        <v>9.712925433837917</v>
      </c>
      <c r="Q141" s="78">
        <f>Power!Q141+'Ground Transportation'!Q141+Industry!Q141+Residential!Q141+Aviation!R141</f>
        <v>6.225159847665906</v>
      </c>
      <c r="R141" s="78">
        <f>Power!R141+'Ground Transportation'!R141+Industry!R141+Residential!R141+Aviation!S141</f>
        <v>3.5976623024939367</v>
      </c>
      <c r="S141" s="78">
        <f>Power!S141+'Ground Transportation'!S141+Industry!S141+Residential!S141+Aviation!T141</f>
        <v>2.408760613584211</v>
      </c>
      <c r="T141" s="78">
        <f>Power!T141+'Ground Transportation'!T141+Industry!T141+Residential!T141+Aviation!U141</f>
        <v>0.99927293528602057</v>
      </c>
      <c r="U141" s="78">
        <f>Power!U141+'Ground Transportation'!U141+Industry!U141+Residential!U141+Aviation!V141</f>
        <v>22.190022238273492</v>
      </c>
      <c r="V141" s="83">
        <f>SUM(N141:U141)+Aviation!X141+'International Shipping'!F141</f>
        <v>80.668614797363787</v>
      </c>
      <c r="AJ141" s="74">
        <v>43603</v>
      </c>
      <c r="AK141" s="76">
        <f>Power!AK141+'Ground Transportation'!AK141+Industry!AL141+Residential!AL141+Aviation!AP141</f>
        <v>0.77653100137315223</v>
      </c>
      <c r="AL141" s="76">
        <f>Power!AL141+'Ground Transportation'!AL141+Industry!AM141+Residential!AM141+Aviation!AQ141</f>
        <v>0.62063419933063158</v>
      </c>
      <c r="AM141" s="76">
        <f>Power!AM141+'Ground Transportation'!AM141+Industry!AN141+Residential!AN141+Aviation!AR141</f>
        <v>1.6306900166982503</v>
      </c>
      <c r="AN141" s="76">
        <f>Power!AN141+'Ground Transportation'!AN141+Industry!AO141+Residential!AO141+Aviation!AS141</f>
        <v>0.76465454344757711</v>
      </c>
      <c r="AO141" s="106">
        <f>Power!AO141+'Ground Transportation'!AO141+Industry!AP141+Residential!AP141+Aviation!AT141</f>
        <v>0.56409396073881612</v>
      </c>
      <c r="AQ141" s="74">
        <v>43969</v>
      </c>
      <c r="AR141" s="78">
        <f>Power!AR141+'Ground Transportation'!AR141+Industry!AS141+Residential!AS141+Aviation!AW141</f>
        <v>0.60715068979214504</v>
      </c>
      <c r="AS141" s="78">
        <f>Power!AS141+'Ground Transportation'!AS141+Industry!AT141+Residential!AT141+Aviation!AX141</f>
        <v>0.54853770163919557</v>
      </c>
      <c r="AT141" s="78">
        <f>Power!AT141+'Ground Transportation'!AT141+Industry!AU141+Residential!AU141+Aviation!AY141</f>
        <v>1.3245083182496944</v>
      </c>
      <c r="AU141" s="78">
        <f>Power!AU141+'Ground Transportation'!AU141+Industry!AV141+Residential!AV141+Aviation!AZ141</f>
        <v>0.62603270991491577</v>
      </c>
      <c r="AV141" s="79">
        <f>Power!AV141+'Ground Transportation'!AV141+Industry!AW141+Residential!AW141+Aviation!BA141</f>
        <v>0.45088890756746403</v>
      </c>
    </row>
    <row r="142" spans="2:48" x14ac:dyDescent="0.2">
      <c r="B142" s="74">
        <v>43604</v>
      </c>
      <c r="C142" s="76">
        <f>Power!C142+'Ground Transportation'!C142+Industry!C142+Residential!C142+Aviation!C142</f>
        <v>26.804870484567797</v>
      </c>
      <c r="D142" s="76">
        <f>Power!D142+'Ground Transportation'!D142+Industry!D142+Residential!D142+Aviation!D142</f>
        <v>6.9187620149450026</v>
      </c>
      <c r="E142" s="76">
        <f>Power!E142+'Ground Transportation'!E142+Industry!E142+Residential!E142+Aviation!E142</f>
        <v>11.98075227229879</v>
      </c>
      <c r="F142" s="76">
        <f>Power!F142+'Ground Transportation'!F142+Industry!F142+Residential!F142+Aviation!F142</f>
        <v>6.2909773525477402</v>
      </c>
      <c r="G142" s="76">
        <f>Power!G142+'Ground Transportation'!G142+Industry!G142+Residential!G142+Aviation!G142</f>
        <v>3.5477158081073381</v>
      </c>
      <c r="H142" s="76">
        <f>Power!H142+'Ground Transportation'!H142+Industry!H142+Residential!H142+Aviation!H142</f>
        <v>2.3577357818787692</v>
      </c>
      <c r="I142" s="76">
        <f>Power!I142+'Ground Transportation'!I142+Industry!I142+Residential!I142+Aviation!I142</f>
        <v>1.1362699491760049</v>
      </c>
      <c r="J142" s="76">
        <f>Power!J142+'Ground Transportation'!J142+Industry!J142+Residential!J142+Aviation!J142</f>
        <v>23.328546737373671</v>
      </c>
      <c r="K142" s="81">
        <f>SUM(C142:J142)+Aviation!L142+'International Shipping'!C142</f>
        <v>85.5686162528621</v>
      </c>
      <c r="M142" s="74">
        <v>43970</v>
      </c>
      <c r="N142" s="78">
        <f>Power!N142+'Ground Transportation'!N142+Industry!N142+Residential!N142+Aviation!O142</f>
        <v>30.159020530884057</v>
      </c>
      <c r="O142" s="78">
        <f>Power!O142+'Ground Transportation'!O142+Industry!O142+Residential!O142+Aviation!P142</f>
        <v>5.3496129893946538</v>
      </c>
      <c r="P142" s="78">
        <f>Power!P142+'Ground Transportation'!P142+Industry!P142+Residential!P142+Aviation!Q142</f>
        <v>10.097779702061677</v>
      </c>
      <c r="Q142" s="78">
        <f>Power!Q142+'Ground Transportation'!Q142+Industry!Q142+Residential!Q142+Aviation!R142</f>
        <v>6.6999113831632053</v>
      </c>
      <c r="R142" s="78">
        <f>Power!R142+'Ground Transportation'!R142+Industry!R142+Residential!R142+Aviation!S142</f>
        <v>3.6174849226297638</v>
      </c>
      <c r="S142" s="78">
        <f>Power!S142+'Ground Transportation'!S142+Industry!S142+Residential!S142+Aviation!T142</f>
        <v>2.4047618594120594</v>
      </c>
      <c r="T142" s="78">
        <f>Power!T142+'Ground Transportation'!T142+Industry!T142+Residential!T142+Aviation!U142</f>
        <v>1.0202767285410634</v>
      </c>
      <c r="U142" s="78">
        <f>Power!U142+'Ground Transportation'!U142+Industry!U142+Residential!U142+Aviation!V142</f>
        <v>23.412031582656869</v>
      </c>
      <c r="V142" s="83">
        <f>SUM(N142:U142)+Aviation!X142+'International Shipping'!F142</f>
        <v>84.679221968690428</v>
      </c>
      <c r="AJ142" s="74">
        <v>43604</v>
      </c>
      <c r="AK142" s="76">
        <f>Power!AK142+'Ground Transportation'!AK142+Industry!AL142+Residential!AL142+Aviation!AP142</f>
        <v>0.70364482556569319</v>
      </c>
      <c r="AL142" s="76">
        <f>Power!AL142+'Ground Transportation'!AL142+Industry!AM142+Residential!AM142+Aviation!AQ142</f>
        <v>0.52144625891456375</v>
      </c>
      <c r="AM142" s="76">
        <f>Power!AM142+'Ground Transportation'!AM142+Industry!AN142+Residential!AN142+Aviation!AR142</f>
        <v>1.4118915726513486</v>
      </c>
      <c r="AN142" s="76">
        <f>Power!AN142+'Ground Transportation'!AN142+Industry!AO142+Residential!AO142+Aviation!AS142</f>
        <v>0.6722834105140828</v>
      </c>
      <c r="AO142" s="106">
        <f>Power!AO142+'Ground Transportation'!AO142+Industry!AP142+Residential!AP142+Aviation!AT142</f>
        <v>0.51394402608352419</v>
      </c>
      <c r="AQ142" s="74">
        <v>43970</v>
      </c>
      <c r="AR142" s="78">
        <f>Power!AR142+'Ground Transportation'!AR142+Industry!AS142+Residential!AS142+Aviation!AW142</f>
        <v>0.63991657904068644</v>
      </c>
      <c r="AS142" s="78">
        <f>Power!AS142+'Ground Transportation'!AS142+Industry!AT142+Residential!AT142+Aviation!AX142</f>
        <v>0.68603217849137099</v>
      </c>
      <c r="AT142" s="78">
        <f>Power!AT142+'Ground Transportation'!AT142+Industry!AU142+Residential!AU142+Aviation!AY142</f>
        <v>1.4222936534020787</v>
      </c>
      <c r="AU142" s="78">
        <f>Power!AU142+'Ground Transportation'!AU142+Industry!AV142+Residential!AV142+Aviation!AZ142</f>
        <v>0.66050464791397057</v>
      </c>
      <c r="AV142" s="79">
        <f>Power!AV142+'Ground Transportation'!AV142+Industry!AW142+Residential!AW142+Aviation!BA142</f>
        <v>0.4508267898908665</v>
      </c>
    </row>
    <row r="143" spans="2:48" x14ac:dyDescent="0.2">
      <c r="B143" s="74">
        <v>43605</v>
      </c>
      <c r="C143" s="76">
        <f>Power!C143+'Ground Transportation'!C143+Industry!C143+Residential!C143+Aviation!C143</f>
        <v>26.848820143196178</v>
      </c>
      <c r="D143" s="76">
        <f>Power!D143+'Ground Transportation'!D143+Industry!D143+Residential!D143+Aviation!D143</f>
        <v>7.0472348642984279</v>
      </c>
      <c r="E143" s="76">
        <f>Power!E143+'Ground Transportation'!E143+Industry!E143+Residential!E143+Aviation!E143</f>
        <v>13.132934482007489</v>
      </c>
      <c r="F143" s="76">
        <f>Power!F143+'Ground Transportation'!F143+Industry!F143+Residential!F143+Aviation!F143</f>
        <v>8.5664741145662635</v>
      </c>
      <c r="G143" s="76">
        <f>Power!G143+'Ground Transportation'!G143+Industry!G143+Residential!G143+Aviation!G143</f>
        <v>3.7749537322472886</v>
      </c>
      <c r="H143" s="76">
        <f>Power!H143+'Ground Transportation'!H143+Industry!H143+Residential!H143+Aviation!H143</f>
        <v>2.7404523872178039</v>
      </c>
      <c r="I143" s="76">
        <f>Power!I143+'Ground Transportation'!I143+Industry!I143+Residential!I143+Aviation!I143</f>
        <v>1.2747719438650547</v>
      </c>
      <c r="J143" s="76">
        <f>Power!J143+'Ground Transportation'!J143+Industry!J143+Residential!J143+Aviation!J143</f>
        <v>25.444555561597369</v>
      </c>
      <c r="K143" s="81">
        <f>SUM(C143:J143)+Aviation!L143+'International Shipping'!C143</f>
        <v>91.971681663291491</v>
      </c>
      <c r="M143" s="74">
        <v>43971</v>
      </c>
      <c r="N143" s="78">
        <f>Power!N143+'Ground Transportation'!N143+Industry!N143+Residential!N143+Aviation!O143</f>
        <v>30.757760716831609</v>
      </c>
      <c r="O143" s="78">
        <f>Power!O143+'Ground Transportation'!O143+Industry!O143+Residential!O143+Aviation!P143</f>
        <v>5.2483205297804547</v>
      </c>
      <c r="P143" s="78">
        <f>Power!P143+'Ground Transportation'!P143+Industry!P143+Residential!P143+Aviation!Q143</f>
        <v>9.7141454416329811</v>
      </c>
      <c r="Q143" s="78">
        <f>Power!Q143+'Ground Transportation'!Q143+Industry!Q143+Residential!Q143+Aviation!R143</f>
        <v>7.0042634768419685</v>
      </c>
      <c r="R143" s="78">
        <f>Power!R143+'Ground Transportation'!R143+Industry!R143+Residential!R143+Aviation!S143</f>
        <v>3.6007446073025089</v>
      </c>
      <c r="S143" s="78">
        <f>Power!S143+'Ground Transportation'!S143+Industry!S143+Residential!S143+Aviation!T143</f>
        <v>2.4352037107312849</v>
      </c>
      <c r="T143" s="78">
        <f>Power!T143+'Ground Transportation'!T143+Industry!T143+Residential!T143+Aviation!U143</f>
        <v>0.96575124132108459</v>
      </c>
      <c r="U143" s="78">
        <f>Power!U143+'Ground Transportation'!U143+Industry!U143+Residential!U143+Aviation!V143</f>
        <v>23.458229797711308</v>
      </c>
      <c r="V143" s="83">
        <f>SUM(N143:U143)+Aviation!X143+'International Shipping'!F143</f>
        <v>85.114226210605921</v>
      </c>
      <c r="AJ143" s="74">
        <v>43605</v>
      </c>
      <c r="AK143" s="76">
        <f>Power!AK143+'Ground Transportation'!AK143+Industry!AL143+Residential!AL143+Aviation!AP143</f>
        <v>0.95936700311747192</v>
      </c>
      <c r="AL143" s="76">
        <f>Power!AL143+'Ground Transportation'!AL143+Industry!AM143+Residential!AM143+Aviation!AQ143</f>
        <v>0.79507347367153824</v>
      </c>
      <c r="AM143" s="76">
        <f>Power!AM143+'Ground Transportation'!AM143+Industry!AN143+Residential!AN143+Aviation!AR143</f>
        <v>1.9642662136314097</v>
      </c>
      <c r="AN143" s="76">
        <f>Power!AN143+'Ground Transportation'!AN143+Industry!AO143+Residential!AO143+Aviation!AS143</f>
        <v>0.77107842432689011</v>
      </c>
      <c r="AO143" s="106">
        <f>Power!AO143+'Ground Transportation'!AO143+Industry!AP143+Residential!AP143+Aviation!AT143</f>
        <v>0.77955558186089569</v>
      </c>
      <c r="AQ143" s="74">
        <v>43971</v>
      </c>
      <c r="AR143" s="78">
        <f>Power!AR143+'Ground Transportation'!AR143+Industry!AS143+Residential!AS143+Aviation!AW143</f>
        <v>0.62607359530138873</v>
      </c>
      <c r="AS143" s="78">
        <f>Power!AS143+'Ground Transportation'!AS143+Industry!AT143+Residential!AT143+Aviation!AX143</f>
        <v>0.7698505505340586</v>
      </c>
      <c r="AT143" s="78">
        <f>Power!AT143+'Ground Transportation'!AT143+Industry!AU143+Residential!AU143+Aviation!AY143</f>
        <v>1.6294750825471263</v>
      </c>
      <c r="AU143" s="78">
        <f>Power!AU143+'Ground Transportation'!AU143+Industry!AV143+Residential!AV143+Aviation!AZ143</f>
        <v>0.62914224364480253</v>
      </c>
      <c r="AV143" s="79">
        <f>Power!AV143+'Ground Transportation'!AV143+Industry!AW143+Residential!AW143+Aviation!BA143</f>
        <v>0.44853627879223867</v>
      </c>
    </row>
    <row r="144" spans="2:48" x14ac:dyDescent="0.2">
      <c r="B144" s="74">
        <v>43606</v>
      </c>
      <c r="C144" s="76">
        <f>Power!C144+'Ground Transportation'!C144+Industry!C144+Residential!C144+Aviation!C144</f>
        <v>26.923574589332397</v>
      </c>
      <c r="D144" s="76">
        <f>Power!D144+'Ground Transportation'!D144+Industry!D144+Residential!D144+Aviation!D144</f>
        <v>7.3840786345281906</v>
      </c>
      <c r="E144" s="76">
        <f>Power!E144+'Ground Transportation'!E144+Industry!E144+Residential!E144+Aviation!E144</f>
        <v>14.068558457747105</v>
      </c>
      <c r="F144" s="76">
        <f>Power!F144+'Ground Transportation'!F144+Industry!F144+Residential!F144+Aviation!F144</f>
        <v>8.7634182268647631</v>
      </c>
      <c r="G144" s="76">
        <f>Power!G144+'Ground Transportation'!G144+Industry!G144+Residential!G144+Aviation!G144</f>
        <v>3.7481598058280663</v>
      </c>
      <c r="H144" s="76">
        <f>Power!H144+'Ground Transportation'!H144+Industry!H144+Residential!H144+Aviation!H144</f>
        <v>2.8008413005498953</v>
      </c>
      <c r="I144" s="76">
        <f>Power!I144+'Ground Transportation'!I144+Industry!I144+Residential!I144+Aviation!I144</f>
        <v>1.2762309987082257</v>
      </c>
      <c r="J144" s="76">
        <f>Power!J144+'Ground Transportation'!J144+Industry!J144+Residential!J144+Aviation!J144</f>
        <v>26.018199067467858</v>
      </c>
      <c r="K144" s="81">
        <f>SUM(C144:J144)+Aviation!L144+'International Shipping'!C144</f>
        <v>94.080779711261641</v>
      </c>
      <c r="M144" s="74">
        <v>43972</v>
      </c>
      <c r="N144" s="78">
        <f>Power!N144+'Ground Transportation'!N144+Industry!N144+Residential!N144+Aviation!O144</f>
        <v>29.353881736929303</v>
      </c>
      <c r="O144" s="78">
        <f>Power!O144+'Ground Transportation'!O144+Industry!O144+Residential!O144+Aviation!P144</f>
        <v>5.103873923417412</v>
      </c>
      <c r="P144" s="78">
        <f>Power!P144+'Ground Transportation'!P144+Industry!P144+Residential!P144+Aviation!Q144</f>
        <v>9.9045930998985003</v>
      </c>
      <c r="Q144" s="78">
        <f>Power!Q144+'Ground Transportation'!Q144+Industry!Q144+Residential!Q144+Aviation!R144</f>
        <v>5.5345790071740524</v>
      </c>
      <c r="R144" s="78">
        <f>Power!R144+'Ground Transportation'!R144+Industry!R144+Residential!R144+Aviation!S144</f>
        <v>3.6433791897609349</v>
      </c>
      <c r="S144" s="78">
        <f>Power!S144+'Ground Transportation'!S144+Industry!S144+Residential!S144+Aviation!T144</f>
        <v>2.4849152707435969</v>
      </c>
      <c r="T144" s="78">
        <f>Power!T144+'Ground Transportation'!T144+Industry!T144+Residential!T144+Aviation!U144</f>
        <v>0.96375389826148417</v>
      </c>
      <c r="U144" s="78">
        <f>Power!U144+'Ground Transportation'!U144+Industry!U144+Residential!U144+Aviation!V144</f>
        <v>23.435067335640554</v>
      </c>
      <c r="V144" s="83">
        <f>SUM(N144:U144)+Aviation!X144+'International Shipping'!F144</f>
        <v>82.361723952098927</v>
      </c>
      <c r="AJ144" s="74">
        <v>43606</v>
      </c>
      <c r="AK144" s="76">
        <f>Power!AK144+'Ground Transportation'!AK144+Industry!AL144+Residential!AL144+Aviation!AP144</f>
        <v>1.0184526283856603</v>
      </c>
      <c r="AL144" s="76">
        <f>Power!AL144+'Ground Transportation'!AL144+Industry!AM144+Residential!AM144+Aviation!AQ144</f>
        <v>0.79487449100336682</v>
      </c>
      <c r="AM144" s="76">
        <f>Power!AM144+'Ground Transportation'!AM144+Industry!AN144+Residential!AN144+Aviation!AR144</f>
        <v>1.9276721316772722</v>
      </c>
      <c r="AN144" s="76">
        <f>Power!AN144+'Ground Transportation'!AN144+Industry!AO144+Residential!AO144+Aviation!AS144</f>
        <v>0.76393534532318264</v>
      </c>
      <c r="AO144" s="106">
        <f>Power!AO144+'Ground Transportation'!AO144+Industry!AP144+Residential!AP144+Aviation!AT144</f>
        <v>0.7750719131769106</v>
      </c>
      <c r="AQ144" s="74">
        <v>43972</v>
      </c>
      <c r="AR144" s="78">
        <f>Power!AR144+'Ground Transportation'!AR144+Industry!AS144+Residential!AS144+Aviation!AW144</f>
        <v>0.63730930759430837</v>
      </c>
      <c r="AS144" s="78">
        <f>Power!AS144+'Ground Transportation'!AS144+Industry!AT144+Residential!AT144+Aviation!AX144</f>
        <v>0.43466454838952695</v>
      </c>
      <c r="AT144" s="78">
        <f>Power!AT144+'Ground Transportation'!AT144+Industry!AU144+Residential!AU144+Aviation!AY144</f>
        <v>1.0043444423400762</v>
      </c>
      <c r="AU144" s="78">
        <f>Power!AU144+'Ground Transportation'!AU144+Industry!AV144+Residential!AV144+Aviation!AZ144</f>
        <v>0.53767508816737308</v>
      </c>
      <c r="AV144" s="79">
        <f>Power!AV144+'Ground Transportation'!AV144+Industry!AW144+Residential!AW144+Aviation!BA144</f>
        <v>0.45055350352036028</v>
      </c>
    </row>
    <row r="145" spans="2:48" x14ac:dyDescent="0.2">
      <c r="B145" s="74">
        <v>43607</v>
      </c>
      <c r="C145" s="76">
        <f>Power!C145+'Ground Transportation'!C145+Industry!C145+Residential!C145+Aviation!C145</f>
        <v>27.56651343353936</v>
      </c>
      <c r="D145" s="76">
        <f>Power!D145+'Ground Transportation'!D145+Industry!D145+Residential!D145+Aviation!D145</f>
        <v>7.5743958502781927</v>
      </c>
      <c r="E145" s="76">
        <f>Power!E145+'Ground Transportation'!E145+Industry!E145+Residential!E145+Aviation!E145</f>
        <v>14.415360661531281</v>
      </c>
      <c r="F145" s="76">
        <f>Power!F145+'Ground Transportation'!F145+Industry!F145+Residential!F145+Aviation!F145</f>
        <v>8.4876571861674392</v>
      </c>
      <c r="G145" s="76">
        <f>Power!G145+'Ground Transportation'!G145+Industry!G145+Residential!G145+Aviation!G145</f>
        <v>3.7269438050881649</v>
      </c>
      <c r="H145" s="76">
        <f>Power!H145+'Ground Transportation'!H145+Industry!H145+Residential!H145+Aviation!H145</f>
        <v>2.6456150269459133</v>
      </c>
      <c r="I145" s="76">
        <f>Power!I145+'Ground Transportation'!I145+Industry!I145+Residential!I145+Aviation!I145</f>
        <v>1.2584859895855858</v>
      </c>
      <c r="J145" s="76">
        <f>Power!J145+'Ground Transportation'!J145+Industry!J145+Residential!J145+Aviation!J145</f>
        <v>26.404431576346497</v>
      </c>
      <c r="K145" s="81">
        <f>SUM(C145:J145)+Aviation!L145+'International Shipping'!C145</f>
        <v>95.190747022792863</v>
      </c>
      <c r="M145" s="74">
        <v>43973</v>
      </c>
      <c r="N145" s="78">
        <f>Power!N145+'Ground Transportation'!N145+Industry!N145+Residential!N145+Aviation!O145</f>
        <v>29.828701028230572</v>
      </c>
      <c r="O145" s="78">
        <f>Power!O145+'Ground Transportation'!O145+Industry!O145+Residential!O145+Aviation!P145</f>
        <v>5.0882020380478883</v>
      </c>
      <c r="P145" s="78">
        <f>Power!P145+'Ground Transportation'!P145+Industry!P145+Residential!P145+Aviation!Q145</f>
        <v>10.489607865708182</v>
      </c>
      <c r="Q145" s="78">
        <f>Power!Q145+'Ground Transportation'!Q145+Industry!Q145+Residential!Q145+Aviation!R145</f>
        <v>5.4996416397132357</v>
      </c>
      <c r="R145" s="78">
        <f>Power!R145+'Ground Transportation'!R145+Industry!R145+Residential!R145+Aviation!S145</f>
        <v>3.6680798560032226</v>
      </c>
      <c r="S145" s="78">
        <f>Power!S145+'Ground Transportation'!S145+Industry!S145+Residential!S145+Aviation!T145</f>
        <v>2.3389979732693136</v>
      </c>
      <c r="T145" s="78">
        <f>Power!T145+'Ground Transportation'!T145+Industry!T145+Residential!T145+Aviation!U145</f>
        <v>0.95490765750190199</v>
      </c>
      <c r="U145" s="78">
        <f>Power!U145+'Ground Transportation'!U145+Industry!U145+Residential!U145+Aviation!V145</f>
        <v>24.232117332818785</v>
      </c>
      <c r="V145" s="83">
        <f>SUM(N145:U145)+Aviation!X145+'International Shipping'!F145</f>
        <v>84.033182382976776</v>
      </c>
      <c r="AJ145" s="74">
        <v>43607</v>
      </c>
      <c r="AK145" s="76">
        <f>Power!AK145+'Ground Transportation'!AK145+Industry!AL145+Residential!AL145+Aviation!AP145</f>
        <v>0.85223133858669931</v>
      </c>
      <c r="AL145" s="76">
        <f>Power!AL145+'Ground Transportation'!AL145+Industry!AM145+Residential!AM145+Aviation!AQ145</f>
        <v>0.79789468644073402</v>
      </c>
      <c r="AM145" s="76">
        <f>Power!AM145+'Ground Transportation'!AM145+Industry!AN145+Residential!AN145+Aviation!AR145</f>
        <v>1.9333765296373568</v>
      </c>
      <c r="AN145" s="76">
        <f>Power!AN145+'Ground Transportation'!AN145+Industry!AO145+Residential!AO145+Aviation!AS145</f>
        <v>0.75596996876440981</v>
      </c>
      <c r="AO145" s="106">
        <f>Power!AO145+'Ground Transportation'!AO145+Industry!AP145+Residential!AP145+Aviation!AT145</f>
        <v>0.80211848964910737</v>
      </c>
      <c r="AQ145" s="74">
        <v>43973</v>
      </c>
      <c r="AR145" s="78">
        <f>Power!AR145+'Ground Transportation'!AR145+Industry!AS145+Residential!AS145+Aviation!AW145</f>
        <v>0.57010748188741611</v>
      </c>
      <c r="AS145" s="78">
        <f>Power!AS145+'Ground Transportation'!AS145+Industry!AT145+Residential!AT145+Aviation!AX145</f>
        <v>0.44096302975313378</v>
      </c>
      <c r="AT145" s="78">
        <f>Power!AT145+'Ground Transportation'!AT145+Industry!AU145+Residential!AU145+Aviation!AY145</f>
        <v>1.06108382332522</v>
      </c>
      <c r="AU145" s="78">
        <f>Power!AU145+'Ground Transportation'!AU145+Industry!AV145+Residential!AV145+Aviation!AZ145</f>
        <v>0.52668280728473948</v>
      </c>
      <c r="AV145" s="79">
        <f>Power!AV145+'Ground Transportation'!AV145+Industry!AW145+Residential!AW145+Aviation!BA145</f>
        <v>0.46011961280208946</v>
      </c>
    </row>
    <row r="146" spans="2:48" x14ac:dyDescent="0.2">
      <c r="B146" s="74">
        <v>43608</v>
      </c>
      <c r="C146" s="76">
        <f>Power!C146+'Ground Transportation'!C146+Industry!C146+Residential!C146+Aviation!C146</f>
        <v>28.391913566123009</v>
      </c>
      <c r="D146" s="76">
        <f>Power!D146+'Ground Transportation'!D146+Industry!D146+Residential!D146+Aviation!D146</f>
        <v>7.5561275752011703</v>
      </c>
      <c r="E146" s="76">
        <f>Power!E146+'Ground Transportation'!E146+Industry!E146+Residential!E146+Aviation!E146</f>
        <v>14.541608939701367</v>
      </c>
      <c r="F146" s="76">
        <f>Power!F146+'Ground Transportation'!F146+Industry!F146+Residential!F146+Aviation!F146</f>
        <v>8.32163235424607</v>
      </c>
      <c r="G146" s="76">
        <f>Power!G146+'Ground Transportation'!G146+Industry!G146+Residential!G146+Aviation!G146</f>
        <v>3.7409228906273713</v>
      </c>
      <c r="H146" s="76">
        <f>Power!H146+'Ground Transportation'!H146+Industry!H146+Residential!H146+Aviation!H146</f>
        <v>2.6674321284962406</v>
      </c>
      <c r="I146" s="76">
        <f>Power!I146+'Ground Transportation'!I146+Industry!I146+Residential!I146+Aviation!I146</f>
        <v>1.2645466186134873</v>
      </c>
      <c r="J146" s="76">
        <f>Power!J146+'Ground Transportation'!J146+Industry!J146+Residential!J146+Aviation!J146</f>
        <v>26.8396960030469</v>
      </c>
      <c r="K146" s="81">
        <f>SUM(C146:J146)+Aviation!L146+'International Shipping'!C146</f>
        <v>96.486358674336287</v>
      </c>
      <c r="M146" s="74">
        <v>43974</v>
      </c>
      <c r="N146" s="78">
        <f>Power!N146+'Ground Transportation'!N146+Industry!N146+Residential!N146+Aviation!O146</f>
        <v>29.382801928434347</v>
      </c>
      <c r="O146" s="78">
        <f>Power!O146+'Ground Transportation'!O146+Industry!O146+Residential!O146+Aviation!P146</f>
        <v>5.1829933901275504</v>
      </c>
      <c r="P146" s="78">
        <f>Power!P146+'Ground Transportation'!P146+Industry!P146+Residential!P146+Aviation!Q146</f>
        <v>9.1937161828474991</v>
      </c>
      <c r="Q146" s="78">
        <f>Power!Q146+'Ground Transportation'!Q146+Industry!Q146+Residential!Q146+Aviation!R146</f>
        <v>4.8820371101044957</v>
      </c>
      <c r="R146" s="78">
        <f>Power!R146+'Ground Transportation'!R146+Industry!R146+Residential!R146+Aviation!S146</f>
        <v>3.3344340428189909</v>
      </c>
      <c r="S146" s="78">
        <f>Power!S146+'Ground Transportation'!S146+Industry!S146+Residential!S146+Aviation!T146</f>
        <v>2.0602099506531166</v>
      </c>
      <c r="T146" s="78">
        <f>Power!T146+'Ground Transportation'!T146+Industry!T146+Residential!T146+Aviation!U146</f>
        <v>0.84806436700142485</v>
      </c>
      <c r="U146" s="78">
        <f>Power!U146+'Ground Transportation'!U146+Industry!U146+Residential!U146+Aviation!V146</f>
        <v>22.924056977254882</v>
      </c>
      <c r="V146" s="83">
        <f>SUM(N146:U146)+Aviation!X146+'International Shipping'!F146</f>
        <v>79.728238966927051</v>
      </c>
      <c r="AJ146" s="74">
        <v>43608</v>
      </c>
      <c r="AK146" s="76">
        <f>Power!AK146+'Ground Transportation'!AK146+Industry!AL146+Residential!AL146+Aviation!AP146</f>
        <v>0.85141929202016009</v>
      </c>
      <c r="AL146" s="76">
        <f>Power!AL146+'Ground Transportation'!AL146+Industry!AM146+Residential!AM146+Aviation!AQ146</f>
        <v>0.77007376887071199</v>
      </c>
      <c r="AM146" s="76">
        <f>Power!AM146+'Ground Transportation'!AM146+Industry!AN146+Residential!AN146+Aviation!AR146</f>
        <v>1.8093132086441091</v>
      </c>
      <c r="AN146" s="76">
        <f>Power!AN146+'Ground Transportation'!AN146+Industry!AO146+Residential!AO146+Aviation!AS146</f>
        <v>0.76176517777397768</v>
      </c>
      <c r="AO146" s="106">
        <f>Power!AO146+'Ground Transportation'!AO146+Industry!AP146+Residential!AP146+Aviation!AT146</f>
        <v>0.76997966930733197</v>
      </c>
      <c r="AQ146" s="74">
        <v>43974</v>
      </c>
      <c r="AR146" s="78">
        <f>Power!AR146+'Ground Transportation'!AR146+Industry!AS146+Residential!AS146+Aviation!AW146</f>
        <v>0.52104334718675394</v>
      </c>
      <c r="AS146" s="78">
        <f>Power!AS146+'Ground Transportation'!AS146+Industry!AT146+Residential!AT146+Aviation!AX146</f>
        <v>0.45044005660502806</v>
      </c>
      <c r="AT146" s="78">
        <f>Power!AT146+'Ground Transportation'!AT146+Industry!AU146+Residential!AU146+Aviation!AY146</f>
        <v>1.062794980360438</v>
      </c>
      <c r="AU146" s="78">
        <f>Power!AU146+'Ground Transportation'!AU146+Industry!AV146+Residential!AV146+Aviation!AZ146</f>
        <v>0.50298422254104647</v>
      </c>
      <c r="AV146" s="79">
        <f>Power!AV146+'Ground Transportation'!AV146+Industry!AW146+Residential!AW146+Aviation!BA146</f>
        <v>0.37661362906898971</v>
      </c>
    </row>
    <row r="147" spans="2:48" x14ac:dyDescent="0.2">
      <c r="B147" s="74">
        <v>43609</v>
      </c>
      <c r="C147" s="76">
        <f>Power!C147+'Ground Transportation'!C147+Industry!C147+Residential!C147+Aviation!C147</f>
        <v>27.905137425491141</v>
      </c>
      <c r="D147" s="76">
        <f>Power!D147+'Ground Transportation'!D147+Industry!D147+Residential!D147+Aviation!D147</f>
        <v>7.5312034470077105</v>
      </c>
      <c r="E147" s="76">
        <f>Power!E147+'Ground Transportation'!E147+Industry!E147+Residential!E147+Aviation!E147</f>
        <v>14.167152704838777</v>
      </c>
      <c r="F147" s="76">
        <f>Power!F147+'Ground Transportation'!F147+Industry!F147+Residential!F147+Aviation!F147</f>
        <v>7.8597669316801264</v>
      </c>
      <c r="G147" s="76">
        <f>Power!G147+'Ground Transportation'!G147+Industry!G147+Residential!G147+Aviation!G147</f>
        <v>3.8155253895095633</v>
      </c>
      <c r="H147" s="76">
        <f>Power!H147+'Ground Transportation'!H147+Industry!H147+Residential!H147+Aviation!H147</f>
        <v>2.7192977683558182</v>
      </c>
      <c r="I147" s="76">
        <f>Power!I147+'Ground Transportation'!I147+Industry!I147+Residential!I147+Aviation!I147</f>
        <v>1.2745121867323319</v>
      </c>
      <c r="J147" s="76">
        <f>Power!J147+'Ground Transportation'!J147+Industry!J147+Residential!J147+Aviation!J147</f>
        <v>26.252616321293804</v>
      </c>
      <c r="K147" s="81">
        <f>SUM(C147:J147)+Aviation!L147+'International Shipping'!C147</f>
        <v>94.721946566041652</v>
      </c>
      <c r="M147" s="74">
        <v>43975</v>
      </c>
      <c r="N147" s="78">
        <f>Power!N147+'Ground Transportation'!N147+Industry!N147+Residential!N147+Aviation!O147</f>
        <v>28.851462813609178</v>
      </c>
      <c r="O147" s="78">
        <f>Power!O147+'Ground Transportation'!O147+Industry!O147+Residential!O147+Aviation!P147</f>
        <v>5.1108884962322731</v>
      </c>
      <c r="P147" s="78">
        <f>Power!P147+'Ground Transportation'!P147+Industry!P147+Residential!P147+Aviation!Q147</f>
        <v>8.2974709582412309</v>
      </c>
      <c r="Q147" s="78">
        <f>Power!Q147+'Ground Transportation'!Q147+Industry!Q147+Residential!Q147+Aviation!R147</f>
        <v>4.4043005733716081</v>
      </c>
      <c r="R147" s="78">
        <f>Power!R147+'Ground Transportation'!R147+Industry!R147+Residential!R147+Aviation!S147</f>
        <v>3.1377950685036708</v>
      </c>
      <c r="S147" s="78">
        <f>Power!S147+'Ground Transportation'!S147+Industry!S147+Residential!S147+Aviation!T147</f>
        <v>1.9155037545349027</v>
      </c>
      <c r="T147" s="78">
        <f>Power!T147+'Ground Transportation'!T147+Industry!T147+Residential!T147+Aviation!U147</f>
        <v>0.64968772258244534</v>
      </c>
      <c r="U147" s="78">
        <f>Power!U147+'Ground Transportation'!U147+Industry!U147+Residential!U147+Aviation!V147</f>
        <v>21.587712296428283</v>
      </c>
      <c r="V147" s="83">
        <f>SUM(N147:U147)+Aviation!X147+'International Shipping'!F147</f>
        <v>75.87853475934817</v>
      </c>
      <c r="AJ147" s="74">
        <v>43609</v>
      </c>
      <c r="AK147" s="76">
        <f>Power!AK147+'Ground Transportation'!AK147+Industry!AL147+Residential!AL147+Aviation!AP147</f>
        <v>0.8509744535280126</v>
      </c>
      <c r="AL147" s="76">
        <f>Power!AL147+'Ground Transportation'!AL147+Industry!AM147+Residential!AM147+Aviation!AQ147</f>
        <v>0.78074767670488376</v>
      </c>
      <c r="AM147" s="76">
        <f>Power!AM147+'Ground Transportation'!AM147+Industry!AN147+Residential!AN147+Aviation!AR147</f>
        <v>1.615818507127545</v>
      </c>
      <c r="AN147" s="76">
        <f>Power!AN147+'Ground Transportation'!AN147+Industry!AO147+Residential!AO147+Aviation!AS147</f>
        <v>0.75840171991365712</v>
      </c>
      <c r="AO147" s="106">
        <f>Power!AO147+'Ground Transportation'!AO147+Industry!AP147+Residential!AP147+Aviation!AT147</f>
        <v>0.69580312200481786</v>
      </c>
      <c r="AQ147" s="74">
        <v>43975</v>
      </c>
      <c r="AR147" s="78">
        <f>Power!AR147+'Ground Transportation'!AR147+Industry!AS147+Residential!AS147+Aviation!AW147</f>
        <v>0.43072481968127962</v>
      </c>
      <c r="AS147" s="78">
        <f>Power!AS147+'Ground Transportation'!AS147+Industry!AT147+Residential!AT147+Aviation!AX147</f>
        <v>0.4067297579525308</v>
      </c>
      <c r="AT147" s="78">
        <f>Power!AT147+'Ground Transportation'!AT147+Industry!AU147+Residential!AU147+Aviation!AY147</f>
        <v>1.0188595250336538</v>
      </c>
      <c r="AU147" s="78">
        <f>Power!AU147+'Ground Transportation'!AU147+Industry!AV147+Residential!AV147+Aviation!AZ147</f>
        <v>0.42779846302638319</v>
      </c>
      <c r="AV147" s="79">
        <f>Power!AV147+'Ground Transportation'!AV147+Industry!AW147+Residential!AW147+Aviation!BA147</f>
        <v>0.31354145952381374</v>
      </c>
    </row>
    <row r="148" spans="2:48" x14ac:dyDescent="0.2">
      <c r="B148" s="74">
        <v>43610</v>
      </c>
      <c r="C148" s="76">
        <f>Power!C148+'Ground Transportation'!C148+Industry!C148+Residential!C148+Aviation!C148</f>
        <v>28.100227657720186</v>
      </c>
      <c r="D148" s="76">
        <f>Power!D148+'Ground Transportation'!D148+Industry!D148+Residential!D148+Aviation!D148</f>
        <v>7.2519977660472712</v>
      </c>
      <c r="E148" s="76">
        <f>Power!E148+'Ground Transportation'!E148+Industry!E148+Residential!E148+Aviation!E148</f>
        <v>12.93946349237919</v>
      </c>
      <c r="F148" s="76">
        <f>Power!F148+'Ground Transportation'!F148+Industry!F148+Residential!F148+Aviation!F148</f>
        <v>6.6886845394758021</v>
      </c>
      <c r="G148" s="76">
        <f>Power!G148+'Ground Transportation'!G148+Industry!G148+Residential!G148+Aviation!G148</f>
        <v>3.6473904247232132</v>
      </c>
      <c r="H148" s="76">
        <f>Power!H148+'Ground Transportation'!H148+Industry!H148+Residential!H148+Aviation!H148</f>
        <v>2.5242743021986835</v>
      </c>
      <c r="I148" s="76">
        <f>Power!I148+'Ground Transportation'!I148+Industry!I148+Residential!I148+Aviation!I148</f>
        <v>1.1960048031308381</v>
      </c>
      <c r="J148" s="76">
        <f>Power!J148+'Ground Transportation'!J148+Industry!J148+Residential!J148+Aviation!J148</f>
        <v>24.895787769194548</v>
      </c>
      <c r="K148" s="81">
        <f>SUM(C148:J148)+Aviation!L148+'International Shipping'!C148</f>
        <v>90.475212751459836</v>
      </c>
      <c r="M148" s="74">
        <v>43976</v>
      </c>
      <c r="N148" s="78">
        <f>Power!N148+'Ground Transportation'!N148+Industry!N148+Residential!N148+Aviation!O148</f>
        <v>28.79522457575316</v>
      </c>
      <c r="O148" s="78">
        <f>Power!O148+'Ground Transportation'!O148+Industry!O148+Residential!O148+Aviation!P148</f>
        <v>5.3102586717937399</v>
      </c>
      <c r="P148" s="78">
        <f>Power!P148+'Ground Transportation'!P148+Industry!P148+Residential!P148+Aviation!Q148</f>
        <v>8.643055619228619</v>
      </c>
      <c r="Q148" s="78">
        <f>Power!Q148+'Ground Transportation'!Q148+Industry!Q148+Residential!Q148+Aviation!R148</f>
        <v>6.3820590793031657</v>
      </c>
      <c r="R148" s="78">
        <f>Power!R148+'Ground Transportation'!R148+Industry!R148+Residential!R148+Aviation!S148</f>
        <v>3.5308046585477393</v>
      </c>
      <c r="S148" s="78">
        <f>Power!S148+'Ground Transportation'!S148+Industry!S148+Residential!S148+Aviation!T148</f>
        <v>2.3591635467387544</v>
      </c>
      <c r="T148" s="78">
        <f>Power!T148+'Ground Transportation'!T148+Industry!T148+Residential!T148+Aviation!U148</f>
        <v>0.88859464165651525</v>
      </c>
      <c r="U148" s="78">
        <f>Power!U148+'Ground Transportation'!U148+Industry!U148+Residential!U148+Aviation!V148</f>
        <v>22.042315973996043</v>
      </c>
      <c r="V148" s="83">
        <f>SUM(N148:U148)+Aviation!X148+'International Shipping'!F148</f>
        <v>79.854373101405528</v>
      </c>
      <c r="AJ148" s="74">
        <v>43610</v>
      </c>
      <c r="AK148" s="76">
        <f>Power!AK148+'Ground Transportation'!AK148+Industry!AL148+Residential!AL148+Aviation!AP148</f>
        <v>0.7617342267807572</v>
      </c>
      <c r="AL148" s="76">
        <f>Power!AL148+'Ground Transportation'!AL148+Industry!AM148+Residential!AM148+Aviation!AQ148</f>
        <v>0.6467383811438846</v>
      </c>
      <c r="AM148" s="76">
        <f>Power!AM148+'Ground Transportation'!AM148+Industry!AN148+Residential!AN148+Aviation!AR148</f>
        <v>1.4337295111490522</v>
      </c>
      <c r="AN148" s="76">
        <f>Power!AN148+'Ground Transportation'!AN148+Industry!AO148+Residential!AO148+Aviation!AS148</f>
        <v>0.6392599127852896</v>
      </c>
      <c r="AO148" s="106">
        <f>Power!AO148+'Ground Transportation'!AO148+Industry!AP148+Residential!AP148+Aviation!AT148</f>
        <v>0.5117862054535981</v>
      </c>
      <c r="AQ148" s="74">
        <v>43976</v>
      </c>
      <c r="AR148" s="78">
        <f>Power!AR148+'Ground Transportation'!AR148+Industry!AS148+Residential!AS148+Aviation!AW148</f>
        <v>0.54750329592389846</v>
      </c>
      <c r="AS148" s="78">
        <f>Power!AS148+'Ground Transportation'!AS148+Industry!AT148+Residential!AT148+Aviation!AX148</f>
        <v>0.64878989491854089</v>
      </c>
      <c r="AT148" s="78">
        <f>Power!AT148+'Ground Transportation'!AT148+Industry!AU148+Residential!AU148+Aviation!AY148</f>
        <v>1.3828385289308098</v>
      </c>
      <c r="AU148" s="78">
        <f>Power!AU148+'Ground Transportation'!AU148+Industry!AV148+Residential!AV148+Aviation!AZ148</f>
        <v>0.57017008739789377</v>
      </c>
      <c r="AV148" s="79">
        <f>Power!AV148+'Ground Transportation'!AV148+Industry!AW148+Residential!AW148+Aviation!BA148</f>
        <v>0.45923996280540019</v>
      </c>
    </row>
    <row r="149" spans="2:48" x14ac:dyDescent="0.2">
      <c r="B149" s="74">
        <v>43611</v>
      </c>
      <c r="C149" s="76">
        <f>Power!C149+'Ground Transportation'!C149+Industry!C149+Residential!C149+Aviation!C149</f>
        <v>27.653003186992709</v>
      </c>
      <c r="D149" s="76">
        <f>Power!D149+'Ground Transportation'!D149+Industry!D149+Residential!D149+Aviation!D149</f>
        <v>7.1653344743724983</v>
      </c>
      <c r="E149" s="76">
        <f>Power!E149+'Ground Transportation'!E149+Industry!E149+Residential!E149+Aviation!E149</f>
        <v>11.520319946733006</v>
      </c>
      <c r="F149" s="76">
        <f>Power!F149+'Ground Transportation'!F149+Industry!F149+Residential!F149+Aviation!F149</f>
        <v>5.0988226752429631</v>
      </c>
      <c r="G149" s="76">
        <f>Power!G149+'Ground Transportation'!G149+Industry!G149+Residential!G149+Aviation!G149</f>
        <v>3.4698025986053405</v>
      </c>
      <c r="H149" s="76">
        <f>Power!H149+'Ground Transportation'!H149+Industry!H149+Residential!H149+Aviation!H149</f>
        <v>2.4347756908143228</v>
      </c>
      <c r="I149" s="76">
        <f>Power!I149+'Ground Transportation'!I149+Industry!I149+Residential!I149+Aviation!I149</f>
        <v>1.0756241475227548</v>
      </c>
      <c r="J149" s="76">
        <f>Power!J149+'Ground Transportation'!J149+Industry!J149+Residential!J149+Aviation!J149</f>
        <v>23.527836755853826</v>
      </c>
      <c r="K149" s="81">
        <f>SUM(C149:J149)+Aviation!L149+'International Shipping'!C149</f>
        <v>85.196054676849869</v>
      </c>
      <c r="M149" s="74">
        <v>43977</v>
      </c>
      <c r="N149" s="78">
        <f>Power!N149+'Ground Transportation'!N149+Industry!N149+Residential!N149+Aviation!O149</f>
        <v>28.133129525982358</v>
      </c>
      <c r="O149" s="78">
        <f>Power!O149+'Ground Transportation'!O149+Industry!O149+Residential!O149+Aviation!P149</f>
        <v>5.6517775954057958</v>
      </c>
      <c r="P149" s="78">
        <f>Power!P149+'Ground Transportation'!P149+Industry!P149+Residential!P149+Aviation!Q149</f>
        <v>10.831158155669305</v>
      </c>
      <c r="Q149" s="78">
        <f>Power!Q149+'Ground Transportation'!Q149+Industry!Q149+Residential!Q149+Aviation!R149</f>
        <v>7.2159127344955394</v>
      </c>
      <c r="R149" s="78">
        <f>Power!R149+'Ground Transportation'!R149+Industry!R149+Residential!R149+Aviation!S149</f>
        <v>3.4906539488048929</v>
      </c>
      <c r="S149" s="78">
        <f>Power!S149+'Ground Transportation'!S149+Industry!S149+Residential!S149+Aviation!T149</f>
        <v>2.5019151829330384</v>
      </c>
      <c r="T149" s="78">
        <f>Power!T149+'Ground Transportation'!T149+Industry!T149+Residential!T149+Aviation!U149</f>
        <v>1.0069194461462181</v>
      </c>
      <c r="U149" s="78">
        <f>Power!U149+'Ground Transportation'!U149+Industry!U149+Residential!U149+Aviation!V149</f>
        <v>23.049332375796233</v>
      </c>
      <c r="V149" s="83">
        <f>SUM(N149:U149)+Aviation!X149+'International Shipping'!F149</f>
        <v>83.789602128591184</v>
      </c>
      <c r="AJ149" s="74">
        <v>43611</v>
      </c>
      <c r="AK149" s="76">
        <f>Power!AK149+'Ground Transportation'!AK149+Industry!AL149+Residential!AL149+Aviation!AP149</f>
        <v>0.55391365943188198</v>
      </c>
      <c r="AL149" s="76">
        <f>Power!AL149+'Ground Transportation'!AL149+Industry!AM149+Residential!AM149+Aviation!AQ149</f>
        <v>0.47808796536373377</v>
      </c>
      <c r="AM149" s="76">
        <f>Power!AM149+'Ground Transportation'!AM149+Industry!AN149+Residential!AN149+Aviation!AR149</f>
        <v>1.0426151306950657</v>
      </c>
      <c r="AN149" s="76">
        <f>Power!AN149+'Ground Transportation'!AN149+Industry!AO149+Residential!AO149+Aviation!AS149</f>
        <v>0.5641230997103801</v>
      </c>
      <c r="AO149" s="106">
        <f>Power!AO149+'Ground Transportation'!AO149+Industry!AP149+Residential!AP149+Aviation!AT149</f>
        <v>0.44582179363904156</v>
      </c>
      <c r="AQ149" s="74">
        <v>43977</v>
      </c>
      <c r="AR149" s="78">
        <f>Power!AR149+'Ground Transportation'!AR149+Industry!AS149+Residential!AS149+Aviation!AW149</f>
        <v>0.68574144231941747</v>
      </c>
      <c r="AS149" s="78">
        <f>Power!AS149+'Ground Transportation'!AS149+Industry!AT149+Residential!AT149+Aviation!AX149</f>
        <v>0.67659937352112454</v>
      </c>
      <c r="AT149" s="78">
        <f>Power!AT149+'Ground Transportation'!AT149+Industry!AU149+Residential!AU149+Aviation!AY149</f>
        <v>1.7060334353443303</v>
      </c>
      <c r="AU149" s="78">
        <f>Power!AU149+'Ground Transportation'!AU149+Industry!AV149+Residential!AV149+Aviation!AZ149</f>
        <v>0.62599934136026636</v>
      </c>
      <c r="AV149" s="79">
        <f>Power!AV149+'Ground Transportation'!AV149+Industry!AW149+Residential!AW149+Aviation!BA149</f>
        <v>0.43433656745099841</v>
      </c>
    </row>
    <row r="150" spans="2:48" x14ac:dyDescent="0.2">
      <c r="B150" s="74">
        <v>43612</v>
      </c>
      <c r="C150" s="76">
        <f>Power!C150+'Ground Transportation'!C150+Industry!C150+Residential!C150+Aviation!C150</f>
        <v>27.393954643865893</v>
      </c>
      <c r="D150" s="76">
        <f>Power!D150+'Ground Transportation'!D150+Industry!D150+Residential!D150+Aviation!D150</f>
        <v>7.0380277080135443</v>
      </c>
      <c r="E150" s="76">
        <f>Power!E150+'Ground Transportation'!E150+Industry!E150+Residential!E150+Aviation!E150</f>
        <v>12.782746582440637</v>
      </c>
      <c r="F150" s="76">
        <f>Power!F150+'Ground Transportation'!F150+Industry!F150+Residential!F150+Aviation!F150</f>
        <v>7.2235223629541956</v>
      </c>
      <c r="G150" s="76">
        <f>Power!G150+'Ground Transportation'!G150+Industry!G150+Residential!G150+Aviation!G150</f>
        <v>3.6860077508337104</v>
      </c>
      <c r="H150" s="76">
        <f>Power!H150+'Ground Transportation'!H150+Industry!H150+Residential!H150+Aviation!H150</f>
        <v>2.8696591012184327</v>
      </c>
      <c r="I150" s="76">
        <f>Power!I150+'Ground Transportation'!I150+Industry!I150+Residential!I150+Aviation!I150</f>
        <v>1.2405444985428618</v>
      </c>
      <c r="J150" s="76">
        <f>Power!J150+'Ground Transportation'!J150+Industry!J150+Residential!J150+Aviation!J150</f>
        <v>25.014024574398469</v>
      </c>
      <c r="K150" s="81">
        <f>SUM(C150:J150)+Aviation!L150+'International Shipping'!C150</f>
        <v>90.417210531979052</v>
      </c>
      <c r="M150" s="74">
        <v>43978</v>
      </c>
      <c r="N150" s="78">
        <f>Power!N150+'Ground Transportation'!N150+Industry!N150+Residential!N150+Aviation!O150</f>
        <v>29.047839385694424</v>
      </c>
      <c r="O150" s="78">
        <f>Power!O150+'Ground Transportation'!O150+Industry!O150+Residential!O150+Aviation!P150</f>
        <v>5.6139033708548434</v>
      </c>
      <c r="P150" s="78">
        <f>Power!P150+'Ground Transportation'!P150+Industry!P150+Residential!P150+Aviation!Q150</f>
        <v>11.845250145774715</v>
      </c>
      <c r="Q150" s="78">
        <f>Power!Q150+'Ground Transportation'!Q150+Industry!Q150+Residential!Q150+Aviation!R150</f>
        <v>6.9630733942433087</v>
      </c>
      <c r="R150" s="78">
        <f>Power!R150+'Ground Transportation'!R150+Industry!R150+Residential!R150+Aviation!S150</f>
        <v>3.4781934599212496</v>
      </c>
      <c r="S150" s="78">
        <f>Power!S150+'Ground Transportation'!S150+Industry!S150+Residential!S150+Aviation!T150</f>
        <v>2.3776063837184327</v>
      </c>
      <c r="T150" s="78">
        <f>Power!T150+'Ground Transportation'!T150+Industry!T150+Residential!T150+Aviation!U150</f>
        <v>1.0080916762691505</v>
      </c>
      <c r="U150" s="78">
        <f>Power!U150+'Ground Transportation'!U150+Industry!U150+Residential!U150+Aviation!V150</f>
        <v>24.195549803238698</v>
      </c>
      <c r="V150" s="83">
        <f>SUM(N150:U150)+Aviation!X150+'International Shipping'!F150</f>
        <v>86.457398459366999</v>
      </c>
      <c r="AJ150" s="74">
        <v>43612</v>
      </c>
      <c r="AK150" s="76">
        <f>Power!AK150+'Ground Transportation'!AK150+Industry!AL150+Residential!AL150+Aviation!AP150</f>
        <v>0.68894468493122485</v>
      </c>
      <c r="AL150" s="76">
        <f>Power!AL150+'Ground Transportation'!AL150+Industry!AM150+Residential!AM150+Aviation!AQ150</f>
        <v>0.64005668293864482</v>
      </c>
      <c r="AM150" s="76">
        <f>Power!AM150+'Ground Transportation'!AM150+Industry!AN150+Residential!AN150+Aviation!AR150</f>
        <v>1.5293375066293382</v>
      </c>
      <c r="AN150" s="76">
        <f>Power!AN150+'Ground Transportation'!AN150+Industry!AO150+Residential!AO150+Aviation!AS150</f>
        <v>0.73628176054261574</v>
      </c>
      <c r="AO150" s="106">
        <f>Power!AO150+'Ground Transportation'!AO150+Industry!AP150+Residential!AP150+Aviation!AT150</f>
        <v>0.6958239582727338</v>
      </c>
      <c r="AQ150" s="74">
        <v>43978</v>
      </c>
      <c r="AR150" s="78">
        <f>Power!AR150+'Ground Transportation'!AR150+Industry!AS150+Residential!AS150+Aviation!AW150</f>
        <v>0.76167382930905192</v>
      </c>
      <c r="AS150" s="78">
        <f>Power!AS150+'Ground Transportation'!AS150+Industry!AT150+Residential!AT150+Aviation!AX150</f>
        <v>0.70020065101631856</v>
      </c>
      <c r="AT150" s="78">
        <f>Power!AT150+'Ground Transportation'!AT150+Industry!AU150+Residential!AU150+Aviation!AY150</f>
        <v>1.4780498625623788</v>
      </c>
      <c r="AU150" s="78">
        <f>Power!AU150+'Ground Transportation'!AU150+Industry!AV150+Residential!AV150+Aviation!AZ150</f>
        <v>0.61434052097846137</v>
      </c>
      <c r="AV150" s="79">
        <f>Power!AV150+'Ground Transportation'!AV150+Industry!AW150+Residential!AW150+Aviation!BA150</f>
        <v>0.46449027462281162</v>
      </c>
    </row>
    <row r="151" spans="2:48" x14ac:dyDescent="0.2">
      <c r="B151" s="74">
        <v>43613</v>
      </c>
      <c r="C151" s="76">
        <f>Power!C151+'Ground Transportation'!C151+Industry!C151+Residential!C151+Aviation!C151</f>
        <v>27.545752984911854</v>
      </c>
      <c r="D151" s="76">
        <f>Power!D151+'Ground Transportation'!D151+Industry!D151+Residential!D151+Aviation!D151</f>
        <v>7.3984815144920102</v>
      </c>
      <c r="E151" s="76">
        <f>Power!E151+'Ground Transportation'!E151+Industry!E151+Residential!E151+Aviation!E151</f>
        <v>14.797814683981736</v>
      </c>
      <c r="F151" s="76">
        <f>Power!F151+'Ground Transportation'!F151+Industry!F151+Residential!F151+Aviation!F151</f>
        <v>8.3505859834631444</v>
      </c>
      <c r="G151" s="76">
        <f>Power!G151+'Ground Transportation'!G151+Industry!G151+Residential!G151+Aviation!G151</f>
        <v>3.6549000083221159</v>
      </c>
      <c r="H151" s="76">
        <f>Power!H151+'Ground Transportation'!H151+Industry!H151+Residential!H151+Aviation!H151</f>
        <v>2.9591829107855685</v>
      </c>
      <c r="I151" s="76">
        <f>Power!I151+'Ground Transportation'!I151+Industry!I151+Residential!I151+Aviation!I151</f>
        <v>1.2474620471837801</v>
      </c>
      <c r="J151" s="76">
        <f>Power!J151+'Ground Transportation'!J151+Industry!J151+Residential!J151+Aviation!J151</f>
        <v>26.462717086046748</v>
      </c>
      <c r="K151" s="81">
        <f>SUM(C151:J151)+Aviation!L151+'International Shipping'!C151</f>
        <v>95.563180582029204</v>
      </c>
      <c r="M151" s="74">
        <v>43979</v>
      </c>
      <c r="N151" s="78">
        <f>Power!N151+'Ground Transportation'!N151+Industry!N151+Residential!N151+Aviation!O151</f>
        <v>27.636748698410742</v>
      </c>
      <c r="O151" s="78">
        <f>Power!O151+'Ground Transportation'!O151+Industry!O151+Residential!O151+Aviation!P151</f>
        <v>5.3654672517314443</v>
      </c>
      <c r="P151" s="78">
        <f>Power!P151+'Ground Transportation'!P151+Industry!P151+Residential!P151+Aviation!Q151</f>
        <v>11.844630781535914</v>
      </c>
      <c r="Q151" s="78">
        <f>Power!Q151+'Ground Transportation'!Q151+Industry!Q151+Residential!Q151+Aviation!R151</f>
        <v>6.5714717593269647</v>
      </c>
      <c r="R151" s="78">
        <f>Power!R151+'Ground Transportation'!R151+Industry!R151+Residential!R151+Aviation!S151</f>
        <v>3.4345338232093847</v>
      </c>
      <c r="S151" s="78">
        <f>Power!S151+'Ground Transportation'!S151+Industry!S151+Residential!S151+Aviation!T151</f>
        <v>2.2565577474216667</v>
      </c>
      <c r="T151" s="78">
        <f>Power!T151+'Ground Transportation'!T151+Industry!T151+Residential!T151+Aviation!U151</f>
        <v>1.1080278596321853</v>
      </c>
      <c r="U151" s="78">
        <f>Power!U151+'Ground Transportation'!U151+Industry!U151+Residential!U151+Aviation!V151</f>
        <v>24.122013805778298</v>
      </c>
      <c r="V151" s="83">
        <f>SUM(N151:U151)+Aviation!X151+'International Shipping'!F151</f>
        <v>84.269977838759743</v>
      </c>
      <c r="AJ151" s="74">
        <v>43613</v>
      </c>
      <c r="AK151" s="76">
        <f>Power!AK151+'Ground Transportation'!AK151+Industry!AL151+Residential!AL151+Aviation!AP151</f>
        <v>0.9890099667152501</v>
      </c>
      <c r="AL151" s="76">
        <f>Power!AL151+'Ground Transportation'!AL151+Industry!AM151+Residential!AM151+Aviation!AQ151</f>
        <v>0.77953943764072231</v>
      </c>
      <c r="AM151" s="76">
        <f>Power!AM151+'Ground Transportation'!AM151+Industry!AN151+Residential!AN151+Aviation!AR151</f>
        <v>1.8074960923158974</v>
      </c>
      <c r="AN151" s="76">
        <f>Power!AN151+'Ground Transportation'!AN151+Industry!AO151+Residential!AO151+Aviation!AS151</f>
        <v>0.74160033323323193</v>
      </c>
      <c r="AO151" s="106">
        <f>Power!AO151+'Ground Transportation'!AO151+Industry!AP151+Residential!AP151+Aviation!AT151</f>
        <v>0.66990814056510151</v>
      </c>
      <c r="AQ151" s="74">
        <v>43979</v>
      </c>
      <c r="AR151" s="78">
        <f>Power!AR151+'Ground Transportation'!AR151+Industry!AS151+Residential!AS151+Aviation!AW151</f>
        <v>0.6535913490798545</v>
      </c>
      <c r="AS151" s="78">
        <f>Power!AS151+'Ground Transportation'!AS151+Industry!AT151+Residential!AT151+Aviation!AX151</f>
        <v>0.61619745786951685</v>
      </c>
      <c r="AT151" s="78">
        <f>Power!AT151+'Ground Transportation'!AT151+Industry!AU151+Residential!AU151+Aviation!AY151</f>
        <v>1.4053487117071639</v>
      </c>
      <c r="AU151" s="78">
        <f>Power!AU151+'Ground Transportation'!AU151+Industry!AV151+Residential!AV151+Aviation!AZ151</f>
        <v>0.61749317770830248</v>
      </c>
      <c r="AV151" s="79">
        <f>Power!AV151+'Ground Transportation'!AV151+Industry!AW151+Residential!AW151+Aviation!BA151</f>
        <v>0.48571423681536524</v>
      </c>
    </row>
    <row r="152" spans="2:48" x14ac:dyDescent="0.2">
      <c r="B152" s="74">
        <v>43614</v>
      </c>
      <c r="C152" s="76">
        <f>Power!C152+'Ground Transportation'!C152+Industry!C152+Residential!C152+Aviation!C152</f>
        <v>27.539767820563174</v>
      </c>
      <c r="D152" s="76">
        <f>Power!D152+'Ground Transportation'!D152+Industry!D152+Residential!D152+Aviation!D152</f>
        <v>7.5607817022103916</v>
      </c>
      <c r="E152" s="76">
        <f>Power!E152+'Ground Transportation'!E152+Industry!E152+Residential!E152+Aviation!E152</f>
        <v>15.210614006810552</v>
      </c>
      <c r="F152" s="76">
        <f>Power!F152+'Ground Transportation'!F152+Industry!F152+Residential!F152+Aviation!F152</f>
        <v>8.1809688496106148</v>
      </c>
      <c r="G152" s="76">
        <f>Power!G152+'Ground Transportation'!G152+Industry!G152+Residential!G152+Aviation!G152</f>
        <v>3.6313853920023349</v>
      </c>
      <c r="H152" s="76">
        <f>Power!H152+'Ground Transportation'!H152+Industry!H152+Residential!H152+Aviation!H152</f>
        <v>2.778997046956825</v>
      </c>
      <c r="I152" s="76">
        <f>Power!I152+'Ground Transportation'!I152+Industry!I152+Residential!I152+Aviation!I152</f>
        <v>1.2445899307297745</v>
      </c>
      <c r="J152" s="76">
        <f>Power!J152+'Ground Transportation'!J152+Industry!J152+Residential!J152+Aviation!J152</f>
        <v>26.634973089873334</v>
      </c>
      <c r="K152" s="81">
        <f>SUM(C152:J152)+Aviation!L152+'International Shipping'!C152</f>
        <v>95.92518741995255</v>
      </c>
      <c r="M152" s="74">
        <v>43980</v>
      </c>
      <c r="N152" s="78">
        <f>Power!N152+'Ground Transportation'!N152+Industry!N152+Residential!N152+Aviation!O152</f>
        <v>26.452861129185646</v>
      </c>
      <c r="O152" s="78">
        <f>Power!O152+'Ground Transportation'!O152+Industry!O152+Residential!O152+Aviation!P152</f>
        <v>5.187480243307431</v>
      </c>
      <c r="P152" s="78">
        <f>Power!P152+'Ground Transportation'!P152+Industry!P152+Residential!P152+Aviation!Q152</f>
        <v>12.071607410641779</v>
      </c>
      <c r="Q152" s="78">
        <f>Power!Q152+'Ground Transportation'!Q152+Industry!Q152+Residential!Q152+Aviation!R152</f>
        <v>6.7318309352143562</v>
      </c>
      <c r="R152" s="78">
        <f>Power!R152+'Ground Transportation'!R152+Industry!R152+Residential!R152+Aviation!S152</f>
        <v>3.4528007370686642</v>
      </c>
      <c r="S152" s="78">
        <f>Power!S152+'Ground Transportation'!S152+Industry!S152+Residential!S152+Aviation!T152</f>
        <v>2.2783316662540214</v>
      </c>
      <c r="T152" s="78">
        <f>Power!T152+'Ground Transportation'!T152+Industry!T152+Residential!T152+Aviation!U152</f>
        <v>1.1315559845446896</v>
      </c>
      <c r="U152" s="78">
        <f>Power!U152+'Ground Transportation'!U152+Industry!U152+Residential!U152+Aviation!V152</f>
        <v>23.887900155587769</v>
      </c>
      <c r="V152" s="83">
        <f>SUM(N152:U152)+Aviation!X152+'International Shipping'!F152</f>
        <v>83.118443435416168</v>
      </c>
      <c r="AJ152" s="74">
        <v>43614</v>
      </c>
      <c r="AK152" s="76">
        <f>Power!AK152+'Ground Transportation'!AK152+Industry!AL152+Residential!AL152+Aviation!AP152</f>
        <v>0.93800901393748037</v>
      </c>
      <c r="AL152" s="76">
        <f>Power!AL152+'Ground Transportation'!AL152+Industry!AM152+Residential!AM152+Aviation!AQ152</f>
        <v>0.80240339607639322</v>
      </c>
      <c r="AM152" s="76">
        <f>Power!AM152+'Ground Transportation'!AM152+Industry!AN152+Residential!AN152+Aviation!AR152</f>
        <v>1.7937946868200594</v>
      </c>
      <c r="AN152" s="76">
        <f>Power!AN152+'Ground Transportation'!AN152+Industry!AO152+Residential!AO152+Aviation!AS152</f>
        <v>0.74032621147152322</v>
      </c>
      <c r="AO152" s="106">
        <f>Power!AO152+'Ground Transportation'!AO152+Industry!AP152+Residential!AP152+Aviation!AT152</f>
        <v>0.68611209174871024</v>
      </c>
      <c r="AQ152" s="74">
        <v>43980</v>
      </c>
      <c r="AR152" s="78">
        <f>Power!AR152+'Ground Transportation'!AR152+Industry!AS152+Residential!AS152+Aviation!AW152</f>
        <v>0.62720776472459039</v>
      </c>
      <c r="AS152" s="78">
        <f>Power!AS152+'Ground Transportation'!AS152+Industry!AT152+Residential!AT152+Aviation!AX152</f>
        <v>0.64079533821616619</v>
      </c>
      <c r="AT152" s="78">
        <f>Power!AT152+'Ground Transportation'!AT152+Industry!AU152+Residential!AU152+Aviation!AY152</f>
        <v>1.4313273750454611</v>
      </c>
      <c r="AU152" s="78">
        <f>Power!AU152+'Ground Transportation'!AU152+Industry!AV152+Residential!AV152+Aviation!AZ152</f>
        <v>0.6911006446163076</v>
      </c>
      <c r="AV152" s="79">
        <f>Power!AV152+'Ground Transportation'!AV152+Industry!AW152+Residential!AW152+Aviation!BA152</f>
        <v>0.52613464106524088</v>
      </c>
    </row>
    <row r="153" spans="2:48" x14ac:dyDescent="0.2">
      <c r="B153" s="74">
        <v>43615</v>
      </c>
      <c r="C153" s="76">
        <f>Power!C153+'Ground Transportation'!C153+Industry!C153+Residential!C153+Aviation!C153</f>
        <v>27.320148888310264</v>
      </c>
      <c r="D153" s="76">
        <f>Power!D153+'Ground Transportation'!D153+Industry!D153+Residential!D153+Aviation!D153</f>
        <v>7.6691046627837602</v>
      </c>
      <c r="E153" s="76">
        <f>Power!E153+'Ground Transportation'!E153+Industry!E153+Residential!E153+Aviation!E153</f>
        <v>15.302793527695915</v>
      </c>
      <c r="F153" s="76">
        <f>Power!F153+'Ground Transportation'!F153+Industry!F153+Residential!F153+Aviation!F153</f>
        <v>6.2130622480194893</v>
      </c>
      <c r="G153" s="76">
        <f>Power!G153+'Ground Transportation'!G153+Industry!G153+Residential!G153+Aviation!G153</f>
        <v>3.6282344255557968</v>
      </c>
      <c r="H153" s="76">
        <f>Power!H153+'Ground Transportation'!H153+Industry!H153+Residential!H153+Aviation!H153</f>
        <v>2.707906017842475</v>
      </c>
      <c r="I153" s="76">
        <f>Power!I153+'Ground Transportation'!I153+Industry!I153+Residential!I153+Aviation!I153</f>
        <v>1.2460850519244417</v>
      </c>
      <c r="J153" s="76">
        <f>Power!J153+'Ground Transportation'!J153+Industry!J153+Residential!J153+Aviation!J153</f>
        <v>25.938801023794838</v>
      </c>
      <c r="K153" s="81">
        <f>SUM(C153:J153)+Aviation!L153+'International Shipping'!C153</f>
        <v>93.203080817473307</v>
      </c>
      <c r="M153" s="74">
        <v>43981</v>
      </c>
      <c r="N153" s="78">
        <f>Power!N153+'Ground Transportation'!N153+Industry!N153+Residential!N153+Aviation!O153</f>
        <v>25.962754727296545</v>
      </c>
      <c r="O153" s="78">
        <f>Power!O153+'Ground Transportation'!O153+Industry!O153+Residential!O153+Aviation!P153</f>
        <v>5.0993405713648174</v>
      </c>
      <c r="P153" s="78">
        <f>Power!P153+'Ground Transportation'!P153+Industry!P153+Residential!P153+Aviation!Q153</f>
        <v>10.669308606309659</v>
      </c>
      <c r="Q153" s="78">
        <f>Power!Q153+'Ground Transportation'!Q153+Industry!Q153+Residential!Q153+Aviation!R153</f>
        <v>5.317034828866019</v>
      </c>
      <c r="R153" s="78">
        <f>Power!R153+'Ground Transportation'!R153+Industry!R153+Residential!R153+Aviation!S153</f>
        <v>3.1346215859889339</v>
      </c>
      <c r="S153" s="78">
        <f>Power!S153+'Ground Transportation'!S153+Industry!S153+Residential!S153+Aviation!T153</f>
        <v>2.1338637390391484</v>
      </c>
      <c r="T153" s="78">
        <f>Power!T153+'Ground Transportation'!T153+Industry!T153+Residential!T153+Aviation!U153</f>
        <v>0.99985907491241743</v>
      </c>
      <c r="U153" s="78">
        <f>Power!U153+'Ground Transportation'!U153+Industry!U153+Residential!U153+Aviation!V153</f>
        <v>23.369578966596585</v>
      </c>
      <c r="V153" s="83">
        <f>SUM(N153:U153)+Aviation!X153+'International Shipping'!F153</f>
        <v>78.598050142745365</v>
      </c>
      <c r="AJ153" s="74">
        <v>43615</v>
      </c>
      <c r="AK153" s="76">
        <f>Power!AK153+'Ground Transportation'!AK153+Industry!AL153+Residential!AL153+Aviation!AP153</f>
        <v>0.69182411907564922</v>
      </c>
      <c r="AL153" s="76">
        <f>Power!AL153+'Ground Transportation'!AL153+Industry!AM153+Residential!AM153+Aviation!AQ153</f>
        <v>0.49067233786270148</v>
      </c>
      <c r="AM153" s="76">
        <f>Power!AM153+'Ground Transportation'!AM153+Industry!AN153+Residential!AN153+Aviation!AR153</f>
        <v>1.0482625103073777</v>
      </c>
      <c r="AN153" s="76">
        <f>Power!AN153+'Ground Transportation'!AN153+Industry!AO153+Residential!AO153+Aviation!AS153</f>
        <v>0.77424569022634715</v>
      </c>
      <c r="AO153" s="106">
        <f>Power!AO153+'Ground Transportation'!AO153+Industry!AP153+Residential!AP153+Aviation!AT153</f>
        <v>0.77359163863663449</v>
      </c>
      <c r="AQ153" s="74">
        <v>43981</v>
      </c>
      <c r="AR153" s="78">
        <f>Power!AR153+'Ground Transportation'!AR153+Industry!AS153+Residential!AS153+Aviation!AW153</f>
        <v>0.54437447335920019</v>
      </c>
      <c r="AS153" s="78">
        <f>Power!AS153+'Ground Transportation'!AS153+Industry!AT153+Residential!AT153+Aviation!AX153</f>
        <v>0.48084429833250675</v>
      </c>
      <c r="AT153" s="78">
        <f>Power!AT153+'Ground Transportation'!AT153+Industry!AU153+Residential!AU153+Aviation!AY153</f>
        <v>1.0577082069292754</v>
      </c>
      <c r="AU153" s="78">
        <f>Power!AU153+'Ground Transportation'!AU153+Industry!AV153+Residential!AV153+Aviation!AZ153</f>
        <v>0.63120452848337083</v>
      </c>
      <c r="AV153" s="79">
        <f>Power!AV153+'Ground Transportation'!AV153+Industry!AW153+Residential!AW153+Aviation!BA153</f>
        <v>0.41427730574376864</v>
      </c>
    </row>
    <row r="154" spans="2:48" x14ac:dyDescent="0.2">
      <c r="B154" s="74">
        <v>43616</v>
      </c>
      <c r="C154" s="76">
        <f>Power!C154+'Ground Transportation'!C154+Industry!C154+Residential!C154+Aviation!C154</f>
        <v>27.279986040839308</v>
      </c>
      <c r="D154" s="76">
        <f>Power!D154+'Ground Transportation'!D154+Industry!D154+Residential!D154+Aviation!D154</f>
        <v>7.6906665892778534</v>
      </c>
      <c r="E154" s="76">
        <f>Power!E154+'Ground Transportation'!E154+Industry!E154+Residential!E154+Aviation!E154</f>
        <v>14.724948689348457</v>
      </c>
      <c r="F154" s="76">
        <f>Power!F154+'Ground Transportation'!F154+Industry!F154+Residential!F154+Aviation!F154</f>
        <v>6.8958419134682725</v>
      </c>
      <c r="G154" s="76">
        <f>Power!G154+'Ground Transportation'!G154+Industry!G154+Residential!G154+Aviation!G154</f>
        <v>3.6452109430099795</v>
      </c>
      <c r="H154" s="76">
        <f>Power!H154+'Ground Transportation'!H154+Industry!H154+Residential!H154+Aviation!H154</f>
        <v>2.8379553630067145</v>
      </c>
      <c r="I154" s="76">
        <f>Power!I154+'Ground Transportation'!I154+Industry!I154+Residential!I154+Aviation!I154</f>
        <v>1.2746234770587961</v>
      </c>
      <c r="J154" s="76">
        <f>Power!J154+'Ground Transportation'!J154+Industry!J154+Residential!J154+Aviation!J154</f>
        <v>26.086083111824735</v>
      </c>
      <c r="K154" s="81">
        <f>SUM(C154:J154)+Aviation!L154+'International Shipping'!C154</f>
        <v>93.648709474066948</v>
      </c>
      <c r="M154" s="75">
        <v>43982</v>
      </c>
      <c r="N154" s="80">
        <f>Power!N154+'Ground Transportation'!N154+Industry!N154+Residential!N154+Aviation!O154</f>
        <v>25.877008797777581</v>
      </c>
      <c r="O154" s="80">
        <f>Power!O154+'Ground Transportation'!O154+Industry!O154+Residential!O154+Aviation!P154</f>
        <v>4.9845542229015853</v>
      </c>
      <c r="P154" s="80">
        <f>Power!P154+'Ground Transportation'!P154+Industry!P154+Residential!P154+Aviation!Q154</f>
        <v>9.0904512305470675</v>
      </c>
      <c r="Q154" s="80">
        <f>Power!Q154+'Ground Transportation'!Q154+Industry!Q154+Residential!Q154+Aviation!R154</f>
        <v>4.582891617086271</v>
      </c>
      <c r="R154" s="80">
        <f>Power!R154+'Ground Transportation'!R154+Industry!R154+Residential!R154+Aviation!S154</f>
        <v>3.0625223515961419</v>
      </c>
      <c r="S154" s="80">
        <f>Power!S154+'Ground Transportation'!S154+Industry!S154+Residential!S154+Aviation!T154</f>
        <v>2.0296236311134366</v>
      </c>
      <c r="T154" s="80">
        <f>Power!T154+'Ground Transportation'!T154+Industry!T154+Residential!T154+Aviation!U154</f>
        <v>0.70580484503067398</v>
      </c>
      <c r="U154" s="80">
        <f>Power!U154+'Ground Transportation'!U154+Industry!U154+Residential!U154+Aviation!V154</f>
        <v>21.371479253996927</v>
      </c>
      <c r="V154" s="84">
        <f>SUM(N154:U154)+Aviation!X154+'International Shipping'!F154</f>
        <v>73.607772954117578</v>
      </c>
      <c r="AJ154" s="74">
        <v>43616</v>
      </c>
      <c r="AK154" s="76">
        <f>Power!AK154+'Ground Transportation'!AK154+Industry!AL154+Residential!AL154+Aviation!AP154</f>
        <v>0.73376307948887054</v>
      </c>
      <c r="AL154" s="76">
        <f>Power!AL154+'Ground Transportation'!AL154+Industry!AM154+Residential!AM154+Aviation!AQ154</f>
        <v>0.60111441130103782</v>
      </c>
      <c r="AM154" s="76">
        <f>Power!AM154+'Ground Transportation'!AM154+Industry!AN154+Residential!AN154+Aviation!AR154</f>
        <v>1.304239238234385</v>
      </c>
      <c r="AN154" s="76">
        <f>Power!AN154+'Ground Transportation'!AN154+Industry!AO154+Residential!AO154+Aviation!AS154</f>
        <v>0.70628966358168666</v>
      </c>
      <c r="AO154" s="106">
        <f>Power!AO154+'Ground Transportation'!AO154+Industry!AP154+Residential!AP154+Aviation!AT154</f>
        <v>0.78042424121440868</v>
      </c>
      <c r="AQ154" s="75">
        <v>43982</v>
      </c>
      <c r="AR154" s="78">
        <f>Power!AR154+'Ground Transportation'!AR154+Industry!AS154+Residential!AS154+Aviation!AW154</f>
        <v>0.49804629604663336</v>
      </c>
      <c r="AS154" s="78">
        <f>Power!AS154+'Ground Transportation'!AS154+Industry!AT154+Residential!AT154+Aviation!AX154</f>
        <v>0.39386842533226613</v>
      </c>
      <c r="AT154" s="78">
        <f>Power!AT154+'Ground Transportation'!AT154+Industry!AU154+Residential!AU154+Aviation!AY154</f>
        <v>0.93927771268810856</v>
      </c>
      <c r="AU154" s="78">
        <f>Power!AU154+'Ground Transportation'!AU154+Industry!AV154+Residential!AV154+Aviation!AZ154</f>
        <v>0.53910330524856753</v>
      </c>
      <c r="AV154" s="79">
        <f>Power!AV154+'Ground Transportation'!AV154+Industry!AW154+Residential!AW154+Aviation!BA154</f>
        <v>0.40029601496362915</v>
      </c>
    </row>
    <row r="155" spans="2:48" x14ac:dyDescent="0.2">
      <c r="B155" s="74">
        <v>43617</v>
      </c>
      <c r="C155" s="76">
        <f>Power!C155+'Ground Transportation'!C155+Industry!C155+Residential!C155+Aviation!C155</f>
        <v>26.129082362376209</v>
      </c>
      <c r="D155" s="76">
        <f>Power!D155+'Ground Transportation'!D155+Industry!D155+Residential!D155+Aviation!D155</f>
        <v>7.5139498372859901</v>
      </c>
      <c r="E155" s="76">
        <f>Power!E155+'Ground Transportation'!E155+Industry!E155+Residential!E155+Aviation!E155</f>
        <v>13.324084513431615</v>
      </c>
      <c r="F155" s="76">
        <f>Power!F155+'Ground Transportation'!F155+Industry!F155+Residential!F155+Aviation!F155</f>
        <v>5.8813193343496044</v>
      </c>
      <c r="G155" s="76">
        <f>Power!G155+'Ground Transportation'!G155+Industry!G155+Residential!G155+Aviation!G155</f>
        <v>3.6052667856517271</v>
      </c>
      <c r="H155" s="76">
        <f>Power!H155+'Ground Transportation'!H155+Industry!H155+Residential!H155+Aviation!H155</f>
        <v>2.5125689918714298</v>
      </c>
      <c r="I155" s="76">
        <f>Power!I155+'Ground Transportation'!I155+Industry!I155+Residential!I155+Aviation!I155</f>
        <v>1.1573749028301241</v>
      </c>
      <c r="J155" s="76">
        <f>Power!J155+'Ground Transportation'!J155+Industry!J155+Residential!J155+Aviation!J155</f>
        <v>24.130366969608971</v>
      </c>
      <c r="K155" s="81">
        <f>SUM(C155:J155)+Aviation!L155+'International Shipping'!C155</f>
        <v>87.523620000398921</v>
      </c>
      <c r="M155" s="68"/>
      <c r="N155" s="69"/>
      <c r="O155" s="69"/>
      <c r="P155" s="69"/>
      <c r="Q155" s="69"/>
      <c r="R155" s="69"/>
      <c r="S155" s="69"/>
      <c r="T155" s="69"/>
      <c r="U155" s="69"/>
      <c r="V155" s="69"/>
      <c r="AJ155" s="74">
        <v>43617</v>
      </c>
      <c r="AK155" s="76">
        <f>Power!AK155+'Ground Transportation'!AK155+Industry!AL155+Residential!AL155+Aviation!AP155</f>
        <v>0.71684668897345594</v>
      </c>
      <c r="AL155" s="76">
        <f>Power!AL155+'Ground Transportation'!AL155+Industry!AM155+Residential!AM155+Aviation!AQ155</f>
        <v>0.45423121517049658</v>
      </c>
      <c r="AM155" s="76">
        <f>Power!AM155+'Ground Transportation'!AM155+Industry!AN155+Residential!AN155+Aviation!AR155</f>
        <v>1.1160778618264229</v>
      </c>
      <c r="AN155" s="76">
        <f>Power!AN155+'Ground Transportation'!AN155+Industry!AO155+Residential!AO155+Aviation!AS155</f>
        <v>0.56282454699896822</v>
      </c>
      <c r="AO155" s="106">
        <f>Power!AO155+'Ground Transportation'!AO155+Industry!AP155+Residential!AP155+Aviation!AT155</f>
        <v>0.61016000556527517</v>
      </c>
    </row>
    <row r="156" spans="2:48" x14ac:dyDescent="0.2">
      <c r="B156" s="74">
        <v>43618</v>
      </c>
      <c r="C156" s="76">
        <f>Power!C156+'Ground Transportation'!C156+Industry!C156+Residential!C156+Aviation!C156</f>
        <v>25.145246446165935</v>
      </c>
      <c r="D156" s="76">
        <f>Power!D156+'Ground Transportation'!D156+Industry!D156+Residential!D156+Aviation!D156</f>
        <v>7.1975111092003843</v>
      </c>
      <c r="E156" s="76">
        <f>Power!E156+'Ground Transportation'!E156+Industry!E156+Residential!E156+Aviation!E156</f>
        <v>12.31714049657452</v>
      </c>
      <c r="F156" s="76">
        <f>Power!F156+'Ground Transportation'!F156+Industry!F156+Residential!F156+Aviation!F156</f>
        <v>5.0743448659252337</v>
      </c>
      <c r="G156" s="76">
        <f>Power!G156+'Ground Transportation'!G156+Industry!G156+Residential!G156+Aviation!G156</f>
        <v>3.4595845249473025</v>
      </c>
      <c r="H156" s="76">
        <f>Power!H156+'Ground Transportation'!H156+Industry!H156+Residential!H156+Aviation!H156</f>
        <v>2.4259839503935123</v>
      </c>
      <c r="I156" s="76">
        <f>Power!I156+'Ground Transportation'!I156+Industry!I156+Residential!I156+Aviation!I156</f>
        <v>1.0443831831672754</v>
      </c>
      <c r="J156" s="76">
        <f>Power!J156+'Ground Transportation'!J156+Industry!J156+Residential!J156+Aviation!J156</f>
        <v>22.530398356775105</v>
      </c>
      <c r="K156" s="81">
        <f>SUM(C156:J156)+Aviation!L156+'International Shipping'!C156</f>
        <v>82.483177532110503</v>
      </c>
      <c r="M156" s="68"/>
      <c r="N156" s="69"/>
      <c r="O156" s="69"/>
      <c r="P156" s="69"/>
      <c r="Q156" s="69"/>
      <c r="R156" s="69"/>
      <c r="S156" s="69"/>
      <c r="T156" s="69"/>
      <c r="U156" s="69"/>
      <c r="V156" s="69"/>
      <c r="AJ156" s="74">
        <v>43618</v>
      </c>
      <c r="AK156" s="76">
        <f>Power!AK156+'Ground Transportation'!AK156+Industry!AL156+Residential!AL156+Aviation!AP156</f>
        <v>0.56333425742631582</v>
      </c>
      <c r="AL156" s="76">
        <f>Power!AL156+'Ground Transportation'!AL156+Industry!AM156+Residential!AM156+Aviation!AQ156</f>
        <v>0.43099989160256091</v>
      </c>
      <c r="AM156" s="76">
        <f>Power!AM156+'Ground Transportation'!AM156+Industry!AN156+Residential!AN156+Aviation!AR156</f>
        <v>0.96084935783777048</v>
      </c>
      <c r="AN156" s="76">
        <f>Power!AN156+'Ground Transportation'!AN156+Industry!AO156+Residential!AO156+Aviation!AS156</f>
        <v>0.51393937767522779</v>
      </c>
      <c r="AO156" s="106">
        <f>Power!AO156+'Ground Transportation'!AO156+Industry!AP156+Residential!AP156+Aviation!AT156</f>
        <v>0.53172852765820744</v>
      </c>
    </row>
    <row r="157" spans="2:48" x14ac:dyDescent="0.2">
      <c r="B157" s="74">
        <v>43619</v>
      </c>
      <c r="C157" s="76">
        <f>Power!C157+'Ground Transportation'!C157+Industry!C157+Residential!C157+Aviation!C157</f>
        <v>27.888239236885298</v>
      </c>
      <c r="D157" s="76">
        <f>Power!D157+'Ground Transportation'!D157+Industry!D157+Residential!D157+Aviation!D157</f>
        <v>7.1022704633754943</v>
      </c>
      <c r="E157" s="76">
        <f>Power!E157+'Ground Transportation'!E157+Industry!E157+Residential!E157+Aviation!E157</f>
        <v>13.674829616495202</v>
      </c>
      <c r="F157" s="76">
        <f>Power!F157+'Ground Transportation'!F157+Industry!F157+Residential!F157+Aviation!F157</f>
        <v>7.4846427842210739</v>
      </c>
      <c r="G157" s="76">
        <f>Power!G157+'Ground Transportation'!G157+Industry!G157+Residential!G157+Aviation!G157</f>
        <v>3.7468873658550894</v>
      </c>
      <c r="H157" s="76">
        <f>Power!H157+'Ground Transportation'!H157+Industry!H157+Residential!H157+Aviation!H157</f>
        <v>2.7535702858962594</v>
      </c>
      <c r="I157" s="76">
        <f>Power!I157+'Ground Transportation'!I157+Industry!I157+Residential!I157+Aviation!I157</f>
        <v>1.1743268126985376</v>
      </c>
      <c r="J157" s="76">
        <f>Power!J157+'Ground Transportation'!J157+Industry!J157+Residential!J157+Aviation!J157</f>
        <v>25.439559180661341</v>
      </c>
      <c r="K157" s="81">
        <f>SUM(C157:J157)+Aviation!L157+'International Shipping'!C157</f>
        <v>92.46735903936559</v>
      </c>
      <c r="M157" s="68"/>
      <c r="N157" s="69"/>
      <c r="O157" s="69"/>
      <c r="P157" s="69"/>
      <c r="Q157" s="69"/>
      <c r="R157" s="69"/>
      <c r="S157" s="69"/>
      <c r="T157" s="69"/>
      <c r="U157" s="69"/>
      <c r="V157" s="69"/>
      <c r="AJ157" s="74">
        <v>43619</v>
      </c>
      <c r="AK157" s="76">
        <f>Power!AK157+'Ground Transportation'!AK157+Industry!AL157+Residential!AL157+Aviation!AP157</f>
        <v>0.76422944891438338</v>
      </c>
      <c r="AL157" s="76">
        <f>Power!AL157+'Ground Transportation'!AL157+Industry!AM157+Residential!AM157+Aviation!AQ157</f>
        <v>0.74017327389482346</v>
      </c>
      <c r="AM157" s="76">
        <f>Power!AM157+'Ground Transportation'!AM157+Industry!AN157+Residential!AN157+Aviation!AR157</f>
        <v>1.6287037958911494</v>
      </c>
      <c r="AN157" s="76">
        <f>Power!AN157+'Ground Transportation'!AN157+Industry!AO157+Residential!AO157+Aviation!AS157</f>
        <v>0.62403847122438494</v>
      </c>
      <c r="AO157" s="106">
        <f>Power!AO157+'Ground Transportation'!AO157+Industry!AP157+Residential!AP157+Aviation!AT157</f>
        <v>0.78069867340932952</v>
      </c>
    </row>
    <row r="158" spans="2:48" x14ac:dyDescent="0.2">
      <c r="B158" s="74">
        <v>43620</v>
      </c>
      <c r="C158" s="76">
        <f>Power!C158+'Ground Transportation'!C158+Industry!C158+Residential!C158+Aviation!C158</f>
        <v>28.681779081472197</v>
      </c>
      <c r="D158" s="76">
        <f>Power!D158+'Ground Transportation'!D158+Industry!D158+Residential!D158+Aviation!D158</f>
        <v>6.9491710785654668</v>
      </c>
      <c r="E158" s="76">
        <f>Power!E158+'Ground Transportation'!E158+Industry!E158+Residential!E158+Aviation!E158</f>
        <v>14.992793825797593</v>
      </c>
      <c r="F158" s="76">
        <f>Power!F158+'Ground Transportation'!F158+Industry!F158+Residential!F158+Aviation!F158</f>
        <v>8.2158175315803756</v>
      </c>
      <c r="G158" s="76">
        <f>Power!G158+'Ground Transportation'!G158+Industry!G158+Residential!G158+Aviation!G158</f>
        <v>3.7560516841556604</v>
      </c>
      <c r="H158" s="76">
        <f>Power!H158+'Ground Transportation'!H158+Industry!H158+Residential!H158+Aviation!H158</f>
        <v>2.8909571693527476</v>
      </c>
      <c r="I158" s="76">
        <f>Power!I158+'Ground Transportation'!I158+Industry!I158+Residential!I158+Aviation!I158</f>
        <v>1.1712257208012042</v>
      </c>
      <c r="J158" s="76">
        <f>Power!J158+'Ground Transportation'!J158+Industry!J158+Residential!J158+Aviation!J158</f>
        <v>26.014389457083471</v>
      </c>
      <c r="K158" s="81">
        <f>SUM(C158:J158)+Aviation!L158+'International Shipping'!C158</f>
        <v>95.855757614607128</v>
      </c>
      <c r="M158" s="68"/>
      <c r="N158" s="69"/>
      <c r="O158" s="69"/>
      <c r="P158" s="69"/>
      <c r="Q158" s="69"/>
      <c r="R158" s="69"/>
      <c r="S158" s="69"/>
      <c r="T158" s="69"/>
      <c r="U158" s="69"/>
      <c r="V158" s="69"/>
      <c r="AJ158" s="74">
        <v>43620</v>
      </c>
      <c r="AK158" s="76">
        <f>Power!AK158+'Ground Transportation'!AK158+Industry!AL158+Residential!AL158+Aviation!AP158</f>
        <v>1.076970461341155</v>
      </c>
      <c r="AL158" s="76">
        <f>Power!AL158+'Ground Transportation'!AL158+Industry!AM158+Residential!AM158+Aviation!AQ158</f>
        <v>0.76860298721628662</v>
      </c>
      <c r="AM158" s="76">
        <f>Power!AM158+'Ground Transportation'!AM158+Industry!AN158+Residential!AN158+Aviation!AR158</f>
        <v>1.6948104099201431</v>
      </c>
      <c r="AN158" s="76">
        <f>Power!AN158+'Ground Transportation'!AN158+Industry!AO158+Residential!AO158+Aviation!AS158</f>
        <v>0.73032781586178874</v>
      </c>
      <c r="AO158" s="106">
        <f>Power!AO158+'Ground Transportation'!AO158+Industry!AP158+Residential!AP158+Aviation!AT158</f>
        <v>0.72745205641863675</v>
      </c>
    </row>
    <row r="159" spans="2:48" x14ac:dyDescent="0.2">
      <c r="B159" s="74">
        <v>43621</v>
      </c>
      <c r="C159" s="76">
        <f>Power!C159+'Ground Transportation'!C159+Industry!C159+Residential!C159+Aviation!C159</f>
        <v>28.729115722149487</v>
      </c>
      <c r="D159" s="76">
        <f>Power!D159+'Ground Transportation'!D159+Industry!D159+Residential!D159+Aviation!D159</f>
        <v>7.090199154782324</v>
      </c>
      <c r="E159" s="76">
        <f>Power!E159+'Ground Transportation'!E159+Industry!E159+Residential!E159+Aviation!E159</f>
        <v>15.340041104738132</v>
      </c>
      <c r="F159" s="76">
        <f>Power!F159+'Ground Transportation'!F159+Industry!F159+Residential!F159+Aviation!F159</f>
        <v>8.0947312075706179</v>
      </c>
      <c r="G159" s="76">
        <f>Power!G159+'Ground Transportation'!G159+Industry!G159+Residential!G159+Aviation!G159</f>
        <v>3.7283004435556211</v>
      </c>
      <c r="H159" s="76">
        <f>Power!H159+'Ground Transportation'!H159+Industry!H159+Residential!H159+Aviation!H159</f>
        <v>2.9432077215209049</v>
      </c>
      <c r="I159" s="76">
        <f>Power!I159+'Ground Transportation'!I159+Industry!I159+Residential!I159+Aviation!I159</f>
        <v>1.1729670452737557</v>
      </c>
      <c r="J159" s="76">
        <f>Power!J159+'Ground Transportation'!J159+Industry!J159+Residential!J159+Aviation!J159</f>
        <v>26.584492761261753</v>
      </c>
      <c r="K159" s="81">
        <f>SUM(C159:J159)+Aviation!L159+'International Shipping'!C159</f>
        <v>96.866205510174524</v>
      </c>
      <c r="M159" s="68"/>
      <c r="N159" s="69"/>
      <c r="O159" s="69"/>
      <c r="P159" s="69"/>
      <c r="Q159" s="69"/>
      <c r="R159" s="69"/>
      <c r="S159" s="69"/>
      <c r="T159" s="69"/>
      <c r="U159" s="69"/>
      <c r="V159" s="69"/>
      <c r="AJ159" s="74">
        <v>43621</v>
      </c>
      <c r="AK159" s="76">
        <f>Power!AK159+'Ground Transportation'!AK159+Industry!AL159+Residential!AL159+Aviation!AP159</f>
        <v>0.95475954560521537</v>
      </c>
      <c r="AL159" s="76">
        <f>Power!AL159+'Ground Transportation'!AL159+Industry!AM159+Residential!AM159+Aviation!AQ159</f>
        <v>0.83776346816908009</v>
      </c>
      <c r="AM159" s="76">
        <f>Power!AM159+'Ground Transportation'!AM159+Industry!AN159+Residential!AN159+Aviation!AR159</f>
        <v>1.6466483719079261</v>
      </c>
      <c r="AN159" s="76">
        <f>Power!AN159+'Ground Transportation'!AN159+Industry!AO159+Residential!AO159+Aviation!AS159</f>
        <v>0.73505818631189168</v>
      </c>
      <c r="AO159" s="106">
        <f>Power!AO159+'Ground Transportation'!AO159+Industry!AP159+Residential!AP159+Aviation!AT159</f>
        <v>0.70267496193303547</v>
      </c>
    </row>
    <row r="160" spans="2:48" x14ac:dyDescent="0.2">
      <c r="B160" s="74">
        <v>43622</v>
      </c>
      <c r="C160" s="76">
        <f>Power!C160+'Ground Transportation'!C160+Industry!C160+Residential!C160+Aviation!C160</f>
        <v>27.903732054658441</v>
      </c>
      <c r="D160" s="76">
        <f>Power!D160+'Ground Transportation'!D160+Industry!D160+Residential!D160+Aviation!D160</f>
        <v>7.4917744922791858</v>
      </c>
      <c r="E160" s="76">
        <f>Power!E160+'Ground Transportation'!E160+Industry!E160+Residential!E160+Aviation!E160</f>
        <v>15.104510364510706</v>
      </c>
      <c r="F160" s="76">
        <f>Power!F160+'Ground Transportation'!F160+Industry!F160+Residential!F160+Aviation!F160</f>
        <v>7.8561713633171832</v>
      </c>
      <c r="G160" s="76">
        <f>Power!G160+'Ground Transportation'!G160+Industry!G160+Residential!G160+Aviation!G160</f>
        <v>3.7118388134581566</v>
      </c>
      <c r="H160" s="76">
        <f>Power!H160+'Ground Transportation'!H160+Industry!H160+Residential!H160+Aviation!H160</f>
        <v>2.9666901235998124</v>
      </c>
      <c r="I160" s="76">
        <f>Power!I160+'Ground Transportation'!I160+Industry!I160+Residential!I160+Aviation!I160</f>
        <v>1.1904328024012953</v>
      </c>
      <c r="J160" s="76">
        <f>Power!J160+'Ground Transportation'!J160+Industry!J160+Residential!J160+Aviation!J160</f>
        <v>26.322654246208725</v>
      </c>
      <c r="K160" s="81">
        <f>SUM(C160:J160)+Aviation!L160+'International Shipping'!C160</f>
        <v>95.768568221451403</v>
      </c>
      <c r="M160" s="68"/>
      <c r="N160" s="69"/>
      <c r="O160" s="69"/>
      <c r="P160" s="69"/>
      <c r="Q160" s="69"/>
      <c r="R160" s="69"/>
      <c r="S160" s="69"/>
      <c r="T160" s="69"/>
      <c r="U160" s="69"/>
      <c r="V160" s="69"/>
      <c r="AJ160" s="74">
        <v>43622</v>
      </c>
      <c r="AK160" s="76">
        <f>Power!AK160+'Ground Transportation'!AK160+Industry!AL160+Residential!AL160+Aviation!AP160</f>
        <v>0.939699914957009</v>
      </c>
      <c r="AL160" s="76">
        <f>Power!AL160+'Ground Transportation'!AL160+Industry!AM160+Residential!AM160+Aviation!AQ160</f>
        <v>0.72866372635378163</v>
      </c>
      <c r="AM160" s="76">
        <f>Power!AM160+'Ground Transportation'!AM160+Industry!AN160+Residential!AN160+Aviation!AR160</f>
        <v>1.6114047187959759</v>
      </c>
      <c r="AN160" s="76">
        <f>Power!AN160+'Ground Transportation'!AN160+Industry!AO160+Residential!AO160+Aviation!AS160</f>
        <v>0.72915506804440011</v>
      </c>
      <c r="AO160" s="106">
        <f>Power!AO160+'Ground Transportation'!AO160+Industry!AP160+Residential!AP160+Aviation!AT160</f>
        <v>0.67453534305318785</v>
      </c>
    </row>
    <row r="161" spans="2:41" x14ac:dyDescent="0.2">
      <c r="B161" s="74">
        <v>43623</v>
      </c>
      <c r="C161" s="76">
        <f>Power!C161+'Ground Transportation'!C161+Industry!C161+Residential!C161+Aviation!C161</f>
        <v>25.596656558772352</v>
      </c>
      <c r="D161" s="76">
        <f>Power!D161+'Ground Transportation'!D161+Industry!D161+Residential!D161+Aviation!D161</f>
        <v>7.3761960034935745</v>
      </c>
      <c r="E161" s="76">
        <f>Power!E161+'Ground Transportation'!E161+Industry!E161+Residential!E161+Aviation!E161</f>
        <v>13.989067823351359</v>
      </c>
      <c r="F161" s="76">
        <f>Power!F161+'Ground Transportation'!F161+Industry!F161+Residential!F161+Aviation!F161</f>
        <v>7.4201617479721271</v>
      </c>
      <c r="G161" s="76">
        <f>Power!G161+'Ground Transportation'!G161+Industry!G161+Residential!G161+Aviation!G161</f>
        <v>3.736653410672877</v>
      </c>
      <c r="H161" s="76">
        <f>Power!H161+'Ground Transportation'!H161+Industry!H161+Residential!H161+Aviation!H161</f>
        <v>3.0287307694447678</v>
      </c>
      <c r="I161" s="76">
        <f>Power!I161+'Ground Transportation'!I161+Industry!I161+Residential!I161+Aviation!I161</f>
        <v>1.1505248064124747</v>
      </c>
      <c r="J161" s="76">
        <f>Power!J161+'Ground Transportation'!J161+Industry!J161+Residential!J161+Aviation!J161</f>
        <v>24.735180313797549</v>
      </c>
      <c r="K161" s="81">
        <f>SUM(C161:J161)+Aviation!L161+'International Shipping'!C161</f>
        <v>90.281544875086851</v>
      </c>
      <c r="M161" s="68"/>
      <c r="N161" s="69"/>
      <c r="O161" s="69"/>
      <c r="P161" s="69"/>
      <c r="Q161" s="69"/>
      <c r="R161" s="69"/>
      <c r="S161" s="69"/>
      <c r="T161" s="69"/>
      <c r="U161" s="69"/>
      <c r="V161" s="69"/>
      <c r="AJ161" s="74">
        <v>43623</v>
      </c>
      <c r="AK161" s="76">
        <f>Power!AK161+'Ground Transportation'!AK161+Industry!AL161+Residential!AL161+Aviation!AP161</f>
        <v>0.89482690647828278</v>
      </c>
      <c r="AL161" s="76">
        <f>Power!AL161+'Ground Transportation'!AL161+Industry!AM161+Residential!AM161+Aviation!AQ161</f>
        <v>0.62619051432398765</v>
      </c>
      <c r="AM161" s="76">
        <f>Power!AM161+'Ground Transportation'!AM161+Industry!AN161+Residential!AN161+Aviation!AR161</f>
        <v>1.4938549767001497</v>
      </c>
      <c r="AN161" s="76">
        <f>Power!AN161+'Ground Transportation'!AN161+Industry!AO161+Residential!AO161+Aviation!AS161</f>
        <v>0.71782799102542805</v>
      </c>
      <c r="AO161" s="106">
        <f>Power!AO161+'Ground Transportation'!AO161+Industry!AP161+Residential!AP161+Aviation!AT161</f>
        <v>0.66411368982480801</v>
      </c>
    </row>
    <row r="162" spans="2:41" x14ac:dyDescent="0.2">
      <c r="B162" s="74">
        <v>43624</v>
      </c>
      <c r="C162" s="76">
        <f>Power!C162+'Ground Transportation'!C162+Industry!C162+Residential!C162+Aviation!C162</f>
        <v>25.862859190561462</v>
      </c>
      <c r="D162" s="76">
        <f>Power!D162+'Ground Transportation'!D162+Industry!D162+Residential!D162+Aviation!D162</f>
        <v>7.2472951615412766</v>
      </c>
      <c r="E162" s="76">
        <f>Power!E162+'Ground Transportation'!E162+Industry!E162+Residential!E162+Aviation!E162</f>
        <v>12.908090064932367</v>
      </c>
      <c r="F162" s="76">
        <f>Power!F162+'Ground Transportation'!F162+Industry!F162+Residential!F162+Aviation!F162</f>
        <v>5.8144515506493812</v>
      </c>
      <c r="G162" s="76">
        <f>Power!G162+'Ground Transportation'!G162+Industry!G162+Residential!G162+Aviation!G162</f>
        <v>3.575903583652615</v>
      </c>
      <c r="H162" s="76">
        <f>Power!H162+'Ground Transportation'!H162+Industry!H162+Residential!H162+Aviation!H162</f>
        <v>2.6244181897513088</v>
      </c>
      <c r="I162" s="76">
        <f>Power!I162+'Ground Transportation'!I162+Industry!I162+Residential!I162+Aviation!I162</f>
        <v>1.1881860256404133</v>
      </c>
      <c r="J162" s="76">
        <f>Power!J162+'Ground Transportation'!J162+Industry!J162+Residential!J162+Aviation!J162</f>
        <v>23.628766436005915</v>
      </c>
      <c r="K162" s="81">
        <f>SUM(C162:J162)+Aviation!L162+'International Shipping'!C162</f>
        <v>86.15199945993848</v>
      </c>
      <c r="M162" s="68"/>
      <c r="N162" s="69"/>
      <c r="O162" s="69"/>
      <c r="P162" s="69"/>
      <c r="Q162" s="69"/>
      <c r="R162" s="69"/>
      <c r="S162" s="69"/>
      <c r="T162" s="69"/>
      <c r="U162" s="69"/>
      <c r="V162" s="69"/>
      <c r="AJ162" s="74">
        <v>43624</v>
      </c>
      <c r="AK162" s="76">
        <f>Power!AK162+'Ground Transportation'!AK162+Industry!AL162+Residential!AL162+Aviation!AP162</f>
        <v>0.77802634461921782</v>
      </c>
      <c r="AL162" s="76">
        <f>Power!AL162+'Ground Transportation'!AL162+Industry!AM162+Residential!AM162+Aviation!AQ162</f>
        <v>0.54475680260853998</v>
      </c>
      <c r="AM162" s="76">
        <f>Power!AM162+'Ground Transportation'!AM162+Industry!AN162+Residential!AN162+Aviation!AR162</f>
        <v>1.0137371663625399</v>
      </c>
      <c r="AN162" s="76">
        <f>Power!AN162+'Ground Transportation'!AN162+Industry!AO162+Residential!AO162+Aviation!AS162</f>
        <v>0.6089174336141322</v>
      </c>
      <c r="AO162" s="106">
        <f>Power!AO162+'Ground Transportation'!AO162+Industry!AP162+Residential!AP162+Aviation!AT162</f>
        <v>0.59568657928071278</v>
      </c>
    </row>
    <row r="163" spans="2:41" x14ac:dyDescent="0.2">
      <c r="B163" s="74">
        <v>43625</v>
      </c>
      <c r="C163" s="76">
        <f>Power!C163+'Ground Transportation'!C163+Industry!C163+Residential!C163+Aviation!C163</f>
        <v>28.534969684926725</v>
      </c>
      <c r="D163" s="76">
        <f>Power!D163+'Ground Transportation'!D163+Industry!D163+Residential!D163+Aviation!D163</f>
        <v>7.3139913384585222</v>
      </c>
      <c r="E163" s="76">
        <f>Power!E163+'Ground Transportation'!E163+Industry!E163+Residential!E163+Aviation!E163</f>
        <v>12.670986110756004</v>
      </c>
      <c r="F163" s="76">
        <f>Power!F163+'Ground Transportation'!F163+Industry!F163+Residential!F163+Aviation!F163</f>
        <v>5.6437501130280685</v>
      </c>
      <c r="G163" s="76">
        <f>Power!G163+'Ground Transportation'!G163+Industry!G163+Residential!G163+Aviation!G163</f>
        <v>3.4539413725228871</v>
      </c>
      <c r="H163" s="76">
        <f>Power!H163+'Ground Transportation'!H163+Industry!H163+Residential!H163+Aviation!H163</f>
        <v>2.4362596165124826</v>
      </c>
      <c r="I163" s="76">
        <f>Power!I163+'Ground Transportation'!I163+Industry!I163+Residential!I163+Aviation!I163</f>
        <v>1.1651257037543568</v>
      </c>
      <c r="J163" s="76">
        <f>Power!J163+'Ground Transportation'!J163+Industry!J163+Residential!J163+Aviation!J163</f>
        <v>24.118144556755684</v>
      </c>
      <c r="K163" s="81">
        <f>SUM(C163:J163)+Aviation!L163+'International Shipping'!C163</f>
        <v>88.625853341703774</v>
      </c>
      <c r="M163" s="68"/>
      <c r="N163" s="69"/>
      <c r="O163" s="69"/>
      <c r="P163" s="69"/>
      <c r="Q163" s="69"/>
      <c r="R163" s="69"/>
      <c r="S163" s="69"/>
      <c r="T163" s="69"/>
      <c r="U163" s="69"/>
      <c r="V163" s="69"/>
      <c r="AJ163" s="74">
        <v>43625</v>
      </c>
      <c r="AK163" s="76">
        <f>Power!AK163+'Ground Transportation'!AK163+Industry!AL163+Residential!AL163+Aviation!AP163</f>
        <v>0.84982492655505415</v>
      </c>
      <c r="AL163" s="76">
        <f>Power!AL163+'Ground Transportation'!AL163+Industry!AM163+Residential!AM163+Aviation!AQ163</f>
        <v>0.52138195791825825</v>
      </c>
      <c r="AM163" s="76">
        <f>Power!AM163+'Ground Transportation'!AM163+Industry!AN163+Residential!AN163+Aviation!AR163</f>
        <v>0.97611079505855447</v>
      </c>
      <c r="AN163" s="76">
        <f>Power!AN163+'Ground Transportation'!AN163+Industry!AO163+Residential!AO163+Aviation!AS163</f>
        <v>0.54909760706573951</v>
      </c>
      <c r="AO163" s="106">
        <f>Power!AO163+'Ground Transportation'!AO163+Industry!AP163+Residential!AP163+Aviation!AT163</f>
        <v>0.51537468313044144</v>
      </c>
    </row>
    <row r="164" spans="2:41" x14ac:dyDescent="0.2">
      <c r="B164" s="74">
        <v>43626</v>
      </c>
      <c r="C164" s="76">
        <f>Power!C164+'Ground Transportation'!C164+Industry!C164+Residential!C164+Aviation!C164</f>
        <v>30.039798615954101</v>
      </c>
      <c r="D164" s="76">
        <f>Power!D164+'Ground Transportation'!D164+Industry!D164+Residential!D164+Aviation!D164</f>
        <v>7.2041975053376257</v>
      </c>
      <c r="E164" s="76">
        <f>Power!E164+'Ground Transportation'!E164+Industry!E164+Residential!E164+Aviation!E164</f>
        <v>13.827475627226571</v>
      </c>
      <c r="F164" s="76">
        <f>Power!F164+'Ground Transportation'!F164+Industry!F164+Residential!F164+Aviation!F164</f>
        <v>6.664151949554233</v>
      </c>
      <c r="G164" s="76">
        <f>Power!G164+'Ground Transportation'!G164+Industry!G164+Residential!G164+Aviation!G164</f>
        <v>3.7143932642155861</v>
      </c>
      <c r="H164" s="76">
        <f>Power!H164+'Ground Transportation'!H164+Industry!H164+Residential!H164+Aviation!H164</f>
        <v>2.8437871617200945</v>
      </c>
      <c r="I164" s="76">
        <f>Power!I164+'Ground Transportation'!I164+Industry!I164+Residential!I164+Aviation!I164</f>
        <v>1.2215973162439109</v>
      </c>
      <c r="J164" s="76">
        <f>Power!J164+'Ground Transportation'!J164+Industry!J164+Residential!J164+Aviation!J164</f>
        <v>25.986733766202544</v>
      </c>
      <c r="K164" s="81">
        <f>SUM(C164:J164)+Aviation!L164+'International Shipping'!C164</f>
        <v>94.73179182981761</v>
      </c>
      <c r="M164" s="68"/>
      <c r="N164" s="69"/>
      <c r="O164" s="69"/>
      <c r="P164" s="69"/>
      <c r="Q164" s="69"/>
      <c r="R164" s="69"/>
      <c r="S164" s="69"/>
      <c r="T164" s="69"/>
      <c r="U164" s="69"/>
      <c r="V164" s="69"/>
      <c r="AJ164" s="74">
        <v>43626</v>
      </c>
      <c r="AK164" s="76">
        <f>Power!AK164+'Ground Transportation'!AK164+Industry!AL164+Residential!AL164+Aviation!AP164</f>
        <v>1.0043959966306124</v>
      </c>
      <c r="AL164" s="76">
        <f>Power!AL164+'Ground Transportation'!AL164+Industry!AM164+Residential!AM164+Aviation!AQ164</f>
        <v>0.54888203865901353</v>
      </c>
      <c r="AM164" s="76">
        <f>Power!AM164+'Ground Transportation'!AM164+Industry!AN164+Residential!AN164+Aviation!AR164</f>
        <v>1.1520889354164003</v>
      </c>
      <c r="AN164" s="76">
        <f>Power!AN164+'Ground Transportation'!AN164+Industry!AO164+Residential!AO164+Aviation!AS164</f>
        <v>0.73005074920115487</v>
      </c>
      <c r="AO164" s="106">
        <f>Power!AO164+'Ground Transportation'!AO164+Industry!AP164+Residential!AP164+Aviation!AT164</f>
        <v>0.63268932374578191</v>
      </c>
    </row>
    <row r="165" spans="2:41" x14ac:dyDescent="0.2">
      <c r="B165" s="74">
        <v>43627</v>
      </c>
      <c r="C165" s="76">
        <f>Power!C165+'Ground Transportation'!C165+Industry!C165+Residential!C165+Aviation!C165</f>
        <v>29.438541476604023</v>
      </c>
      <c r="D165" s="76">
        <f>Power!D165+'Ground Transportation'!D165+Industry!D165+Residential!D165+Aviation!D165</f>
        <v>7.3569122735534469</v>
      </c>
      <c r="E165" s="76">
        <f>Power!E165+'Ground Transportation'!E165+Industry!E165+Residential!E165+Aviation!E165</f>
        <v>14.277111201618082</v>
      </c>
      <c r="F165" s="76">
        <f>Power!F165+'Ground Transportation'!F165+Industry!F165+Residential!F165+Aviation!F165</f>
        <v>8.349157731403519</v>
      </c>
      <c r="G165" s="76">
        <f>Power!G165+'Ground Transportation'!G165+Industry!G165+Residential!G165+Aviation!G165</f>
        <v>3.7333382331379958</v>
      </c>
      <c r="H165" s="76">
        <f>Power!H165+'Ground Transportation'!H165+Industry!H165+Residential!H165+Aviation!H165</f>
        <v>2.7928521734181433</v>
      </c>
      <c r="I165" s="76">
        <f>Power!I165+'Ground Transportation'!I165+Industry!I165+Residential!I165+Aviation!I165</f>
        <v>1.2075772952489305</v>
      </c>
      <c r="J165" s="76">
        <f>Power!J165+'Ground Transportation'!J165+Industry!J165+Residential!J165+Aviation!J165</f>
        <v>26.431837733138533</v>
      </c>
      <c r="K165" s="81">
        <f>SUM(C165:J165)+Aviation!L165+'International Shipping'!C165</f>
        <v>96.786568099083851</v>
      </c>
      <c r="M165" s="68"/>
      <c r="N165" s="69"/>
      <c r="O165" s="69"/>
      <c r="P165" s="69"/>
      <c r="Q165" s="69"/>
      <c r="R165" s="69"/>
      <c r="S165" s="69"/>
      <c r="T165" s="69"/>
      <c r="U165" s="69"/>
      <c r="V165" s="69"/>
      <c r="AJ165" s="74">
        <v>43627</v>
      </c>
      <c r="AK165" s="76">
        <f>Power!AK165+'Ground Transportation'!AK165+Industry!AL165+Residential!AL165+Aviation!AP165</f>
        <v>1.0051222524123125</v>
      </c>
      <c r="AL165" s="76">
        <f>Power!AL165+'Ground Transportation'!AL165+Industry!AM165+Residential!AM165+Aviation!AQ165</f>
        <v>0.94759563085778342</v>
      </c>
      <c r="AM165" s="76">
        <f>Power!AM165+'Ground Transportation'!AM165+Industry!AN165+Residential!AN165+Aviation!AR165</f>
        <v>1.8029620800312367</v>
      </c>
      <c r="AN165" s="76">
        <f>Power!AN165+'Ground Transportation'!AN165+Industry!AO165+Residential!AO165+Aviation!AS165</f>
        <v>0.8280905643935601</v>
      </c>
      <c r="AO165" s="106">
        <f>Power!AO165+'Ground Transportation'!AO165+Industry!AP165+Residential!AP165+Aviation!AT165</f>
        <v>0.65107539499921252</v>
      </c>
    </row>
    <row r="166" spans="2:41" x14ac:dyDescent="0.2">
      <c r="B166" s="74">
        <v>43628</v>
      </c>
      <c r="C166" s="76">
        <f>Power!C166+'Ground Transportation'!C166+Industry!C166+Residential!C166+Aviation!C166</f>
        <v>29.368544634356532</v>
      </c>
      <c r="D166" s="76">
        <f>Power!D166+'Ground Transportation'!D166+Industry!D166+Residential!D166+Aviation!D166</f>
        <v>7.2582882156869495</v>
      </c>
      <c r="E166" s="76">
        <f>Power!E166+'Ground Transportation'!E166+Industry!E166+Residential!E166+Aviation!E166</f>
        <v>14.093732654800879</v>
      </c>
      <c r="F166" s="76">
        <f>Power!F166+'Ground Transportation'!F166+Industry!F166+Residential!F166+Aviation!F166</f>
        <v>8.8197477450851629</v>
      </c>
      <c r="G166" s="76">
        <f>Power!G166+'Ground Transportation'!G166+Industry!G166+Residential!G166+Aviation!G166</f>
        <v>3.6852496404540296</v>
      </c>
      <c r="H166" s="76">
        <f>Power!H166+'Ground Transportation'!H166+Industry!H166+Residential!H166+Aviation!H166</f>
        <v>2.7956762805597859</v>
      </c>
      <c r="I166" s="76">
        <f>Power!I166+'Ground Transportation'!I166+Industry!I166+Residential!I166+Aviation!I166</f>
        <v>1.2129937980771202</v>
      </c>
      <c r="J166" s="76">
        <f>Power!J166+'Ground Transportation'!J166+Industry!J166+Residential!J166+Aviation!J166</f>
        <v>26.638893232608606</v>
      </c>
      <c r="K166" s="81">
        <f>SUM(C166:J166)+Aviation!L166+'International Shipping'!C166</f>
        <v>97.0791311111509</v>
      </c>
      <c r="M166" s="68"/>
      <c r="N166" s="69"/>
      <c r="O166" s="69"/>
      <c r="P166" s="69"/>
      <c r="Q166" s="69"/>
      <c r="R166" s="69"/>
      <c r="S166" s="69"/>
      <c r="T166" s="69"/>
      <c r="U166" s="69"/>
      <c r="V166" s="69"/>
      <c r="AJ166" s="74">
        <v>43628</v>
      </c>
      <c r="AK166" s="76">
        <f>Power!AK166+'Ground Transportation'!AK166+Industry!AL166+Residential!AL166+Aviation!AP166</f>
        <v>1.0104413376664845</v>
      </c>
      <c r="AL166" s="76">
        <f>Power!AL166+'Ground Transportation'!AL166+Industry!AM166+Residential!AM166+Aviation!AQ166</f>
        <v>0.87475655316001566</v>
      </c>
      <c r="AM166" s="76">
        <f>Power!AM166+'Ground Transportation'!AM166+Industry!AN166+Residential!AN166+Aviation!AR166</f>
        <v>1.9564729368791494</v>
      </c>
      <c r="AN166" s="76">
        <f>Power!AN166+'Ground Transportation'!AN166+Industry!AO166+Residential!AO166+Aviation!AS166</f>
        <v>0.83113943666151002</v>
      </c>
      <c r="AO166" s="106">
        <f>Power!AO166+'Ground Transportation'!AO166+Industry!AP166+Residential!AP166+Aviation!AT166</f>
        <v>0.71998873747005965</v>
      </c>
    </row>
    <row r="167" spans="2:41" x14ac:dyDescent="0.2">
      <c r="B167" s="74">
        <v>43629</v>
      </c>
      <c r="C167" s="76">
        <f>Power!C167+'Ground Transportation'!C167+Industry!C167+Residential!C167+Aviation!C167</f>
        <v>28.711104607312738</v>
      </c>
      <c r="D167" s="76">
        <f>Power!D167+'Ground Transportation'!D167+Industry!D167+Residential!D167+Aviation!D167</f>
        <v>7.007293018840338</v>
      </c>
      <c r="E167" s="76">
        <f>Power!E167+'Ground Transportation'!E167+Industry!E167+Residential!E167+Aviation!E167</f>
        <v>13.539071294445066</v>
      </c>
      <c r="F167" s="76">
        <f>Power!F167+'Ground Transportation'!F167+Industry!F167+Residential!F167+Aviation!F167</f>
        <v>7.9558123940627956</v>
      </c>
      <c r="G167" s="76">
        <f>Power!G167+'Ground Transportation'!G167+Industry!G167+Residential!G167+Aviation!G167</f>
        <v>3.7925738536675322</v>
      </c>
      <c r="H167" s="76">
        <f>Power!H167+'Ground Transportation'!H167+Industry!H167+Residential!H167+Aviation!H167</f>
        <v>2.7887512463698596</v>
      </c>
      <c r="I167" s="76">
        <f>Power!I167+'Ground Transportation'!I167+Industry!I167+Residential!I167+Aviation!I167</f>
        <v>1.1991582748770824</v>
      </c>
      <c r="J167" s="76">
        <f>Power!J167+'Ground Transportation'!J167+Industry!J167+Residential!J167+Aviation!J167</f>
        <v>25.907619140777946</v>
      </c>
      <c r="K167" s="81">
        <f>SUM(C167:J167)+Aviation!L167+'International Shipping'!C167</f>
        <v>94.138645713191522</v>
      </c>
      <c r="M167" s="68"/>
      <c r="N167" s="69"/>
      <c r="O167" s="69"/>
      <c r="P167" s="69"/>
      <c r="Q167" s="69"/>
      <c r="R167" s="69"/>
      <c r="S167" s="69"/>
      <c r="T167" s="69"/>
      <c r="U167" s="69"/>
      <c r="V167" s="69"/>
      <c r="AJ167" s="74">
        <v>43629</v>
      </c>
      <c r="AK167" s="76">
        <f>Power!AK167+'Ground Transportation'!AK167+Industry!AL167+Residential!AL167+Aviation!AP167</f>
        <v>0.94510935959749753</v>
      </c>
      <c r="AL167" s="76">
        <f>Power!AL167+'Ground Transportation'!AL167+Industry!AM167+Residential!AM167+Aviation!AQ167</f>
        <v>0.75239385575626971</v>
      </c>
      <c r="AM167" s="76">
        <f>Power!AM167+'Ground Transportation'!AM167+Industry!AN167+Residential!AN167+Aviation!AR167</f>
        <v>1.6235702075004586</v>
      </c>
      <c r="AN167" s="76">
        <f>Power!AN167+'Ground Transportation'!AN167+Industry!AO167+Residential!AO167+Aviation!AS167</f>
        <v>0.81040951267555383</v>
      </c>
      <c r="AO167" s="106">
        <f>Power!AO167+'Ground Transportation'!AO167+Industry!AP167+Residential!AP167+Aviation!AT167</f>
        <v>0.6844167025713257</v>
      </c>
    </row>
    <row r="168" spans="2:41" x14ac:dyDescent="0.2">
      <c r="B168" s="74">
        <v>43630</v>
      </c>
      <c r="C168" s="76">
        <f>Power!C168+'Ground Transportation'!C168+Industry!C168+Residential!C168+Aviation!C168</f>
        <v>28.76207698166716</v>
      </c>
      <c r="D168" s="76">
        <f>Power!D168+'Ground Transportation'!D168+Industry!D168+Residential!D168+Aviation!D168</f>
        <v>6.8271146148367601</v>
      </c>
      <c r="E168" s="76">
        <f>Power!E168+'Ground Transportation'!E168+Industry!E168+Residential!E168+Aviation!E168</f>
        <v>13.516238536494336</v>
      </c>
      <c r="F168" s="76">
        <f>Power!F168+'Ground Transportation'!F168+Industry!F168+Residential!F168+Aviation!F168</f>
        <v>8.2491315281791557</v>
      </c>
      <c r="G168" s="76">
        <f>Power!G168+'Ground Transportation'!G168+Industry!G168+Residential!G168+Aviation!G168</f>
        <v>3.791993479029121</v>
      </c>
      <c r="H168" s="76">
        <f>Power!H168+'Ground Transportation'!H168+Industry!H168+Residential!H168+Aviation!H168</f>
        <v>2.8708049893343697</v>
      </c>
      <c r="I168" s="76">
        <f>Power!I168+'Ground Transportation'!I168+Industry!I168+Residential!I168+Aviation!I168</f>
        <v>1.1784469291025033</v>
      </c>
      <c r="J168" s="76">
        <f>Power!J168+'Ground Transportation'!J168+Industry!J168+Residential!J168+Aviation!J168</f>
        <v>25.831310518370731</v>
      </c>
      <c r="K168" s="81">
        <f>SUM(C168:J168)+Aviation!L168+'International Shipping'!C168</f>
        <v>94.287904727892808</v>
      </c>
      <c r="M168" s="68"/>
      <c r="N168" s="69"/>
      <c r="O168" s="69"/>
      <c r="P168" s="69"/>
      <c r="Q168" s="69"/>
      <c r="R168" s="69"/>
      <c r="S168" s="69"/>
      <c r="T168" s="69"/>
      <c r="U168" s="69"/>
      <c r="V168" s="69"/>
      <c r="AJ168" s="74">
        <v>43630</v>
      </c>
      <c r="AK168" s="76">
        <f>Power!AK168+'Ground Transportation'!AK168+Industry!AL168+Residential!AL168+Aviation!AP168</f>
        <v>0.95132736067054857</v>
      </c>
      <c r="AL168" s="76">
        <f>Power!AL168+'Ground Transportation'!AL168+Industry!AM168+Residential!AM168+Aviation!AQ168</f>
        <v>0.82451561937867002</v>
      </c>
      <c r="AM168" s="76">
        <f>Power!AM168+'Ground Transportation'!AM168+Industry!AN168+Residential!AN168+Aviation!AR168</f>
        <v>1.7142330284844725</v>
      </c>
      <c r="AN168" s="76">
        <f>Power!AN168+'Ground Transportation'!AN168+Industry!AO168+Residential!AO168+Aviation!AS168</f>
        <v>0.77476991625216007</v>
      </c>
      <c r="AO168" s="106">
        <f>Power!AO168+'Ground Transportation'!AO168+Industry!AP168+Residential!AP168+Aviation!AT168</f>
        <v>0.68997034273670599</v>
      </c>
    </row>
    <row r="169" spans="2:41" x14ac:dyDescent="0.2">
      <c r="B169" s="74">
        <v>43631</v>
      </c>
      <c r="C169" s="76">
        <f>Power!C169+'Ground Transportation'!C169+Industry!C169+Residential!C169+Aviation!C169</f>
        <v>28.750479544337718</v>
      </c>
      <c r="D169" s="76">
        <f>Power!D169+'Ground Transportation'!D169+Industry!D169+Residential!D169+Aviation!D169</f>
        <v>7.1913765816209727</v>
      </c>
      <c r="E169" s="76">
        <f>Power!E169+'Ground Transportation'!E169+Industry!E169+Residential!E169+Aviation!E169</f>
        <v>13.162982681195301</v>
      </c>
      <c r="F169" s="76">
        <f>Power!F169+'Ground Transportation'!F169+Industry!F169+Residential!F169+Aviation!F169</f>
        <v>6.5088330472193983</v>
      </c>
      <c r="G169" s="76">
        <f>Power!G169+'Ground Transportation'!G169+Industry!G169+Residential!G169+Aviation!G169</f>
        <v>3.6609449666497764</v>
      </c>
      <c r="H169" s="76">
        <f>Power!H169+'Ground Transportation'!H169+Industry!H169+Residential!H169+Aviation!H169</f>
        <v>2.6337033187140544</v>
      </c>
      <c r="I169" s="76">
        <f>Power!I169+'Ground Transportation'!I169+Industry!I169+Residential!I169+Aviation!I169</f>
        <v>1.1968934734342567</v>
      </c>
      <c r="J169" s="76">
        <f>Power!J169+'Ground Transportation'!J169+Industry!J169+Residential!J169+Aviation!J169</f>
        <v>25.003734327202945</v>
      </c>
      <c r="K169" s="81">
        <f>SUM(C169:J169)+Aviation!L169+'International Shipping'!C169</f>
        <v>91.406128760245295</v>
      </c>
      <c r="M169" s="68"/>
      <c r="N169" s="69"/>
      <c r="O169" s="69"/>
      <c r="P169" s="69"/>
      <c r="Q169" s="69"/>
      <c r="R169" s="69"/>
      <c r="S169" s="69"/>
      <c r="T169" s="69"/>
      <c r="U169" s="69"/>
      <c r="V169" s="69"/>
      <c r="AJ169" s="74">
        <v>43631</v>
      </c>
      <c r="AK169" s="76">
        <f>Power!AK169+'Ground Transportation'!AK169+Industry!AL169+Residential!AL169+Aviation!AP169</f>
        <v>0.83263571263060387</v>
      </c>
      <c r="AL169" s="76">
        <f>Power!AL169+'Ground Transportation'!AL169+Industry!AM169+Residential!AM169+Aviation!AQ169</f>
        <v>0.52754877743458328</v>
      </c>
      <c r="AM169" s="76">
        <f>Power!AM169+'Ground Transportation'!AM169+Industry!AN169+Residential!AN169+Aviation!AR169</f>
        <v>1.2389911093095793</v>
      </c>
      <c r="AN169" s="76">
        <f>Power!AN169+'Ground Transportation'!AN169+Industry!AO169+Residential!AO169+Aviation!AS169</f>
        <v>0.67419010925307898</v>
      </c>
      <c r="AO169" s="106">
        <f>Power!AO169+'Ground Transportation'!AO169+Industry!AP169+Residential!AP169+Aviation!AT169</f>
        <v>0.57917649739774779</v>
      </c>
    </row>
    <row r="170" spans="2:41" x14ac:dyDescent="0.2">
      <c r="B170" s="74">
        <v>43632</v>
      </c>
      <c r="C170" s="76">
        <f>Power!C170+'Ground Transportation'!C170+Industry!C170+Residential!C170+Aviation!C170</f>
        <v>27.536089335530352</v>
      </c>
      <c r="D170" s="76">
        <f>Power!D170+'Ground Transportation'!D170+Industry!D170+Residential!D170+Aviation!D170</f>
        <v>6.9785315333400533</v>
      </c>
      <c r="E170" s="76">
        <f>Power!E170+'Ground Transportation'!E170+Industry!E170+Residential!E170+Aviation!E170</f>
        <v>13.358009755941605</v>
      </c>
      <c r="F170" s="76">
        <f>Power!F170+'Ground Transportation'!F170+Industry!F170+Residential!F170+Aviation!F170</f>
        <v>6.0317583753339452</v>
      </c>
      <c r="G170" s="76">
        <f>Power!G170+'Ground Transportation'!G170+Industry!G170+Residential!G170+Aviation!G170</f>
        <v>3.4955723041043614</v>
      </c>
      <c r="H170" s="76">
        <f>Power!H170+'Ground Transportation'!H170+Industry!H170+Residential!H170+Aviation!H170</f>
        <v>2.3341460908018541</v>
      </c>
      <c r="I170" s="76">
        <f>Power!I170+'Ground Transportation'!I170+Industry!I170+Residential!I170+Aviation!I170</f>
        <v>1.2195298818308091</v>
      </c>
      <c r="J170" s="76">
        <f>Power!J170+'Ground Transportation'!J170+Industry!J170+Residential!J170+Aviation!J170</f>
        <v>24.039723928415658</v>
      </c>
      <c r="K170" s="81">
        <f>SUM(C170:J170)+Aviation!L170+'International Shipping'!C170</f>
        <v>88.307790633673221</v>
      </c>
      <c r="M170" s="68"/>
      <c r="N170" s="69"/>
      <c r="O170" s="69"/>
      <c r="P170" s="69"/>
      <c r="Q170" s="69"/>
      <c r="R170" s="69"/>
      <c r="S170" s="69"/>
      <c r="T170" s="69"/>
      <c r="U170" s="69"/>
      <c r="V170" s="69"/>
      <c r="AJ170" s="74">
        <v>43632</v>
      </c>
      <c r="AK170" s="76">
        <f>Power!AK170+'Ground Transportation'!AK170+Industry!AL170+Residential!AL170+Aviation!AP170</f>
        <v>0.76493671533808405</v>
      </c>
      <c r="AL170" s="76">
        <f>Power!AL170+'Ground Transportation'!AL170+Industry!AM170+Residential!AM170+Aviation!AQ170</f>
        <v>0.47731485816200581</v>
      </c>
      <c r="AM170" s="76">
        <f>Power!AM170+'Ground Transportation'!AM170+Industry!AN170+Residential!AN170+Aviation!AR170</f>
        <v>1.2113820762799241</v>
      </c>
      <c r="AN170" s="76">
        <f>Power!AN170+'Ground Transportation'!AN170+Industry!AO170+Residential!AO170+Aviation!AS170</f>
        <v>0.55572061522166216</v>
      </c>
      <c r="AO170" s="106">
        <f>Power!AO170+'Ground Transportation'!AO170+Industry!AP170+Residential!AP170+Aviation!AT170</f>
        <v>0.53223788575514619</v>
      </c>
    </row>
    <row r="171" spans="2:41" x14ac:dyDescent="0.2">
      <c r="B171" s="74">
        <v>43633</v>
      </c>
      <c r="C171" s="76">
        <f>Power!C171+'Ground Transportation'!C171+Industry!C171+Residential!C171+Aviation!C171</f>
        <v>28.474962790838028</v>
      </c>
      <c r="D171" s="76">
        <f>Power!D171+'Ground Transportation'!D171+Industry!D171+Residential!D171+Aviation!D171</f>
        <v>6.5637658159052901</v>
      </c>
      <c r="E171" s="76">
        <f>Power!E171+'Ground Transportation'!E171+Industry!E171+Residential!E171+Aviation!E171</f>
        <v>14.568408708340904</v>
      </c>
      <c r="F171" s="76">
        <f>Power!F171+'Ground Transportation'!F171+Industry!F171+Residential!F171+Aviation!F171</f>
        <v>7.93955599979481</v>
      </c>
      <c r="G171" s="76">
        <f>Power!G171+'Ground Transportation'!G171+Industry!G171+Residential!G171+Aviation!G171</f>
        <v>3.6841745551218774</v>
      </c>
      <c r="H171" s="76">
        <f>Power!H171+'Ground Transportation'!H171+Industry!H171+Residential!H171+Aviation!H171</f>
        <v>2.6268901449652384</v>
      </c>
      <c r="I171" s="76">
        <f>Power!I171+'Ground Transportation'!I171+Industry!I171+Residential!I171+Aviation!I171</f>
        <v>1.223303551897118</v>
      </c>
      <c r="J171" s="76">
        <f>Power!J171+'Ground Transportation'!J171+Industry!J171+Residential!J171+Aviation!J171</f>
        <v>26.375187810208246</v>
      </c>
      <c r="K171" s="81">
        <f>SUM(C171:J171)+Aviation!L171+'International Shipping'!C171</f>
        <v>94.703762084741555</v>
      </c>
      <c r="M171" s="68"/>
      <c r="N171" s="69"/>
      <c r="O171" s="69"/>
      <c r="P171" s="69"/>
      <c r="Q171" s="69"/>
      <c r="R171" s="69"/>
      <c r="S171" s="69"/>
      <c r="T171" s="69"/>
      <c r="U171" s="69"/>
      <c r="V171" s="69"/>
      <c r="AJ171" s="74">
        <v>43633</v>
      </c>
      <c r="AK171" s="76">
        <f>Power!AK171+'Ground Transportation'!AK171+Industry!AL171+Residential!AL171+Aviation!AP171</f>
        <v>0.64544742548633116</v>
      </c>
      <c r="AL171" s="76">
        <f>Power!AL171+'Ground Transportation'!AL171+Industry!AM171+Residential!AM171+Aviation!AQ171</f>
        <v>1.3052739189883553</v>
      </c>
      <c r="AM171" s="76">
        <f>Power!AM171+'Ground Transportation'!AM171+Industry!AN171+Residential!AN171+Aviation!AR171</f>
        <v>2.6213546261549974</v>
      </c>
      <c r="AN171" s="76">
        <f>Power!AN171+'Ground Transportation'!AN171+Industry!AO171+Residential!AO171+Aviation!AS171</f>
        <v>1.1759193072939527</v>
      </c>
      <c r="AO171" s="106">
        <f>Power!AO171+'Ground Transportation'!AO171+Industry!AP171+Residential!AP171+Aviation!AT171</f>
        <v>1.3037053284073945</v>
      </c>
    </row>
    <row r="172" spans="2:41" x14ac:dyDescent="0.2">
      <c r="B172" s="74">
        <v>43634</v>
      </c>
      <c r="C172" s="76">
        <f>Power!C172+'Ground Transportation'!C172+Industry!C172+Residential!C172+Aviation!C172</f>
        <v>29.607918495749125</v>
      </c>
      <c r="D172" s="76">
        <f>Power!D172+'Ground Transportation'!D172+Industry!D172+Residential!D172+Aviation!D172</f>
        <v>6.6537654700747684</v>
      </c>
      <c r="E172" s="76">
        <f>Power!E172+'Ground Transportation'!E172+Industry!E172+Residential!E172+Aviation!E172</f>
        <v>14.930798684552585</v>
      </c>
      <c r="F172" s="76">
        <f>Power!F172+'Ground Transportation'!F172+Industry!F172+Residential!F172+Aviation!F172</f>
        <v>8.1693299262979284</v>
      </c>
      <c r="G172" s="76">
        <f>Power!G172+'Ground Transportation'!G172+Industry!G172+Residential!G172+Aviation!G172</f>
        <v>3.6958151695545318</v>
      </c>
      <c r="H172" s="76">
        <f>Power!H172+'Ground Transportation'!H172+Industry!H172+Residential!H172+Aviation!H172</f>
        <v>2.7900074873087286</v>
      </c>
      <c r="I172" s="76">
        <f>Power!I172+'Ground Transportation'!I172+Industry!I172+Residential!I172+Aviation!I172</f>
        <v>1.2230350271311967</v>
      </c>
      <c r="J172" s="76">
        <f>Power!J172+'Ground Transportation'!J172+Industry!J172+Residential!J172+Aviation!J172</f>
        <v>27.178749492180245</v>
      </c>
      <c r="K172" s="81">
        <f>SUM(C172:J172)+Aviation!L172+'International Shipping'!C172</f>
        <v>97.48099210083997</v>
      </c>
      <c r="M172" s="68"/>
      <c r="N172" s="69"/>
      <c r="O172" s="69"/>
      <c r="P172" s="69"/>
      <c r="Q172" s="69"/>
      <c r="R172" s="69"/>
      <c r="S172" s="69"/>
      <c r="T172" s="69"/>
      <c r="U172" s="69"/>
      <c r="V172" s="69"/>
      <c r="AJ172" s="74">
        <v>43634</v>
      </c>
      <c r="AK172" s="76">
        <f>Power!AK172+'Ground Transportation'!AK172+Industry!AL172+Residential!AL172+Aviation!AP172</f>
        <v>0.81057524043782292</v>
      </c>
      <c r="AL172" s="76">
        <f>Power!AL172+'Ground Transportation'!AL172+Industry!AM172+Residential!AM172+Aviation!AQ172</f>
        <v>1.312876423761256</v>
      </c>
      <c r="AM172" s="76">
        <f>Power!AM172+'Ground Transportation'!AM172+Industry!AN172+Residential!AN172+Aviation!AR172</f>
        <v>2.6755900201772973</v>
      </c>
      <c r="AN172" s="76">
        <f>Power!AN172+'Ground Transportation'!AN172+Industry!AO172+Residential!AO172+Aviation!AS172</f>
        <v>1.2402311834056401</v>
      </c>
      <c r="AO172" s="106">
        <f>Power!AO172+'Ground Transportation'!AO172+Industry!AP172+Residential!AP172+Aviation!AT172</f>
        <v>1.2029687620926848</v>
      </c>
    </row>
    <row r="173" spans="2:41" x14ac:dyDescent="0.2">
      <c r="B173" s="74">
        <v>43635</v>
      </c>
      <c r="C173" s="76">
        <f>Power!C173+'Ground Transportation'!C173+Industry!C173+Residential!C173+Aviation!C173</f>
        <v>30.294049477009089</v>
      </c>
      <c r="D173" s="76">
        <f>Power!D173+'Ground Transportation'!D173+Industry!D173+Residential!D173+Aviation!D173</f>
        <v>6.6956303402985089</v>
      </c>
      <c r="E173" s="76">
        <f>Power!E173+'Ground Transportation'!E173+Industry!E173+Residential!E173+Aviation!E173</f>
        <v>14.805989650363227</v>
      </c>
      <c r="F173" s="76">
        <f>Power!F173+'Ground Transportation'!F173+Industry!F173+Residential!F173+Aviation!F173</f>
        <v>8.3723742301693722</v>
      </c>
      <c r="G173" s="76">
        <f>Power!G173+'Ground Transportation'!G173+Industry!G173+Residential!G173+Aviation!G173</f>
        <v>3.7005136737129676</v>
      </c>
      <c r="H173" s="76">
        <f>Power!H173+'Ground Transportation'!H173+Industry!H173+Residential!H173+Aviation!H173</f>
        <v>2.844746308787792</v>
      </c>
      <c r="I173" s="76">
        <f>Power!I173+'Ground Transportation'!I173+Industry!I173+Residential!I173+Aviation!I173</f>
        <v>1.1751466473695589</v>
      </c>
      <c r="J173" s="76">
        <f>Power!J173+'Ground Transportation'!J173+Industry!J173+Residential!J173+Aviation!J173</f>
        <v>27.653705851712221</v>
      </c>
      <c r="K173" s="81">
        <f>SUM(C173:J173)+Aviation!L173+'International Shipping'!C173</f>
        <v>98.76655899832879</v>
      </c>
      <c r="M173" s="68"/>
      <c r="N173" s="69"/>
      <c r="O173" s="69"/>
      <c r="P173" s="69"/>
      <c r="Q173" s="69"/>
      <c r="R173" s="69"/>
      <c r="S173" s="69"/>
      <c r="T173" s="69"/>
      <c r="U173" s="69"/>
      <c r="V173" s="69"/>
      <c r="AJ173" s="74">
        <v>43635</v>
      </c>
      <c r="AK173" s="76">
        <f>Power!AK173+'Ground Transportation'!AK173+Industry!AL173+Residential!AL173+Aviation!AP173</f>
        <v>0.93381888774752242</v>
      </c>
      <c r="AL173" s="76">
        <f>Power!AL173+'Ground Transportation'!AL173+Industry!AM173+Residential!AM173+Aviation!AQ173</f>
        <v>1.3382455080176918</v>
      </c>
      <c r="AM173" s="76">
        <f>Power!AM173+'Ground Transportation'!AM173+Industry!AN173+Residential!AN173+Aviation!AR173</f>
        <v>2.6476813972205009</v>
      </c>
      <c r="AN173" s="76">
        <f>Power!AN173+'Ground Transportation'!AN173+Industry!AO173+Residential!AO173+Aviation!AS173</f>
        <v>1.2513110756398824</v>
      </c>
      <c r="AO173" s="106">
        <f>Power!AO173+'Ground Transportation'!AO173+Industry!AP173+Residential!AP173+Aviation!AT173</f>
        <v>1.3126165827780156</v>
      </c>
    </row>
    <row r="174" spans="2:41" x14ac:dyDescent="0.2">
      <c r="B174" s="74">
        <v>43636</v>
      </c>
      <c r="C174" s="76">
        <f>Power!C174+'Ground Transportation'!C174+Industry!C174+Residential!C174+Aviation!C174</f>
        <v>30.081240922178679</v>
      </c>
      <c r="D174" s="76">
        <f>Power!D174+'Ground Transportation'!D174+Industry!D174+Residential!D174+Aviation!D174</f>
        <v>6.8534800605255626</v>
      </c>
      <c r="E174" s="76">
        <f>Power!E174+'Ground Transportation'!E174+Industry!E174+Residential!E174+Aviation!E174</f>
        <v>14.093049213994345</v>
      </c>
      <c r="F174" s="76">
        <f>Power!F174+'Ground Transportation'!F174+Industry!F174+Residential!F174+Aviation!F174</f>
        <v>7.5903288197314671</v>
      </c>
      <c r="G174" s="76">
        <f>Power!G174+'Ground Transportation'!G174+Industry!G174+Residential!G174+Aviation!G174</f>
        <v>3.6848258716943376</v>
      </c>
      <c r="H174" s="76">
        <f>Power!H174+'Ground Transportation'!H174+Industry!H174+Residential!H174+Aviation!H174</f>
        <v>2.9132539577426066</v>
      </c>
      <c r="I174" s="76">
        <f>Power!I174+'Ground Transportation'!I174+Industry!I174+Residential!I174+Aviation!I174</f>
        <v>1.1771326942480522</v>
      </c>
      <c r="J174" s="76">
        <f>Power!J174+'Ground Transportation'!J174+Industry!J174+Residential!J174+Aviation!J174</f>
        <v>27.188020140802895</v>
      </c>
      <c r="K174" s="81">
        <f>SUM(C174:J174)+Aviation!L174+'International Shipping'!C174</f>
        <v>96.84179316286739</v>
      </c>
      <c r="M174" s="68"/>
      <c r="N174" s="69"/>
      <c r="O174" s="69"/>
      <c r="P174" s="69"/>
      <c r="Q174" s="69"/>
      <c r="R174" s="69"/>
      <c r="S174" s="69"/>
      <c r="T174" s="69"/>
      <c r="U174" s="69"/>
      <c r="V174" s="69"/>
      <c r="AJ174" s="74">
        <v>43636</v>
      </c>
      <c r="AK174" s="76">
        <f>Power!AK174+'Ground Transportation'!AK174+Industry!AL174+Residential!AL174+Aviation!AP174</f>
        <v>0.77726565535307202</v>
      </c>
      <c r="AL174" s="76">
        <f>Power!AL174+'Ground Transportation'!AL174+Industry!AM174+Residential!AM174+Aviation!AQ174</f>
        <v>1.3652754834219964</v>
      </c>
      <c r="AM174" s="76">
        <f>Power!AM174+'Ground Transportation'!AM174+Industry!AN174+Residential!AN174+Aviation!AR174</f>
        <v>2.4640634142010298</v>
      </c>
      <c r="AN174" s="76">
        <f>Power!AN174+'Ground Transportation'!AN174+Industry!AO174+Residential!AO174+Aviation!AS174</f>
        <v>1.2264366685648354</v>
      </c>
      <c r="AO174" s="106">
        <f>Power!AO174+'Ground Transportation'!AO174+Industry!AP174+Residential!AP174+Aviation!AT174</f>
        <v>1.2768176445104307</v>
      </c>
    </row>
    <row r="175" spans="2:41" x14ac:dyDescent="0.2">
      <c r="B175" s="74">
        <v>43637</v>
      </c>
      <c r="C175" s="76">
        <f>Power!C175+'Ground Transportation'!C175+Industry!C175+Residential!C175+Aviation!C175</f>
        <v>30.319892086361836</v>
      </c>
      <c r="D175" s="76">
        <f>Power!D175+'Ground Transportation'!D175+Industry!D175+Residential!D175+Aviation!D175</f>
        <v>6.999033382149678</v>
      </c>
      <c r="E175" s="76">
        <f>Power!E175+'Ground Transportation'!E175+Industry!E175+Residential!E175+Aviation!E175</f>
        <v>13.161323181982015</v>
      </c>
      <c r="F175" s="76">
        <f>Power!F175+'Ground Transportation'!F175+Industry!F175+Residential!F175+Aviation!F175</f>
        <v>7.596658925850531</v>
      </c>
      <c r="G175" s="76">
        <f>Power!G175+'Ground Transportation'!G175+Industry!G175+Residential!G175+Aviation!G175</f>
        <v>3.6598815833992537</v>
      </c>
      <c r="H175" s="76">
        <f>Power!H175+'Ground Transportation'!H175+Industry!H175+Residential!H175+Aviation!H175</f>
        <v>2.9522988497982325</v>
      </c>
      <c r="I175" s="76">
        <f>Power!I175+'Ground Transportation'!I175+Industry!I175+Residential!I175+Aviation!I175</f>
        <v>1.2051944910967782</v>
      </c>
      <c r="J175" s="76">
        <f>Power!J175+'Ground Transportation'!J175+Industry!J175+Residential!J175+Aviation!J175</f>
        <v>26.627645182952772</v>
      </c>
      <c r="K175" s="81">
        <f>SUM(C175:J175)+Aviation!L175+'International Shipping'!C175</f>
        <v>95.804810185539452</v>
      </c>
      <c r="M175" s="68"/>
      <c r="N175" s="69"/>
      <c r="O175" s="69"/>
      <c r="P175" s="69"/>
      <c r="Q175" s="69"/>
      <c r="R175" s="69"/>
      <c r="S175" s="69"/>
      <c r="T175" s="69"/>
      <c r="U175" s="69"/>
      <c r="V175" s="69"/>
      <c r="AJ175" s="74">
        <v>43637</v>
      </c>
      <c r="AK175" s="76">
        <f>Power!AK175+'Ground Transportation'!AK175+Industry!AL175+Residential!AL175+Aviation!AP175</f>
        <v>0.81673140630987995</v>
      </c>
      <c r="AL175" s="76">
        <f>Power!AL175+'Ground Transportation'!AL175+Industry!AM175+Residential!AM175+Aviation!AQ175</f>
        <v>1.4533258614207423</v>
      </c>
      <c r="AM175" s="76">
        <f>Power!AM175+'Ground Transportation'!AM175+Industry!AN175+Residential!AN175+Aviation!AR175</f>
        <v>2.4703455135926395</v>
      </c>
      <c r="AN175" s="76">
        <f>Power!AN175+'Ground Transportation'!AN175+Industry!AO175+Residential!AO175+Aviation!AS175</f>
        <v>1.2657316441858391</v>
      </c>
      <c r="AO175" s="106">
        <f>Power!AO175+'Ground Transportation'!AO175+Industry!AP175+Residential!AP175+Aviation!AT175</f>
        <v>1.2933571847744074</v>
      </c>
    </row>
    <row r="176" spans="2:41" x14ac:dyDescent="0.2">
      <c r="B176" s="74">
        <v>43638</v>
      </c>
      <c r="C176" s="76">
        <f>Power!C176+'Ground Transportation'!C176+Industry!C176+Residential!C176+Aviation!C176</f>
        <v>29.53897691704584</v>
      </c>
      <c r="D176" s="76">
        <f>Power!D176+'Ground Transportation'!D176+Industry!D176+Residential!D176+Aviation!D176</f>
        <v>7.1455209225005136</v>
      </c>
      <c r="E176" s="76">
        <f>Power!E176+'Ground Transportation'!E176+Industry!E176+Residential!E176+Aviation!E176</f>
        <v>12.743425634852905</v>
      </c>
      <c r="F176" s="76">
        <f>Power!F176+'Ground Transportation'!F176+Industry!F176+Residential!F176+Aviation!F176</f>
        <v>6.2353652679796774</v>
      </c>
      <c r="G176" s="76">
        <f>Power!G176+'Ground Transportation'!G176+Industry!G176+Residential!G176+Aviation!G176</f>
        <v>3.5724696537849692</v>
      </c>
      <c r="H176" s="76">
        <f>Power!H176+'Ground Transportation'!H176+Industry!H176+Residential!H176+Aviation!H176</f>
        <v>2.6717881929262814</v>
      </c>
      <c r="I176" s="76">
        <f>Power!I176+'Ground Transportation'!I176+Industry!I176+Residential!I176+Aviation!I176</f>
        <v>1.1970846712820356</v>
      </c>
      <c r="J176" s="76">
        <f>Power!J176+'Ground Transportation'!J176+Industry!J176+Residential!J176+Aviation!J176</f>
        <v>25.362550576061196</v>
      </c>
      <c r="K176" s="81">
        <f>SUM(C176:J176)+Aviation!L176+'International Shipping'!C176</f>
        <v>91.784305885373001</v>
      </c>
      <c r="M176" s="68"/>
      <c r="N176" s="69"/>
      <c r="O176" s="69"/>
      <c r="P176" s="69"/>
      <c r="Q176" s="69"/>
      <c r="R176" s="69"/>
      <c r="S176" s="69"/>
      <c r="T176" s="69"/>
      <c r="U176" s="69"/>
      <c r="V176" s="69"/>
      <c r="AJ176" s="74">
        <v>43638</v>
      </c>
      <c r="AK176" s="76">
        <f>Power!AK176+'Ground Transportation'!AK176+Industry!AL176+Residential!AL176+Aviation!AP176</f>
        <v>0.71479652382660674</v>
      </c>
      <c r="AL176" s="76">
        <f>Power!AL176+'Ground Transportation'!AL176+Industry!AM176+Residential!AM176+Aviation!AQ176</f>
        <v>1.1553928689536643</v>
      </c>
      <c r="AM176" s="76">
        <f>Power!AM176+'Ground Transportation'!AM176+Industry!AN176+Residential!AN176+Aviation!AR176</f>
        <v>2.1500470229837081</v>
      </c>
      <c r="AN176" s="76">
        <f>Power!AN176+'Ground Transportation'!AN176+Industry!AO176+Residential!AO176+Aviation!AS176</f>
        <v>1.109469339127825</v>
      </c>
      <c r="AO176" s="106">
        <f>Power!AO176+'Ground Transportation'!AO176+Industry!AP176+Residential!AP176+Aviation!AT176</f>
        <v>1.2428638317384335</v>
      </c>
    </row>
    <row r="177" spans="2:41" x14ac:dyDescent="0.2">
      <c r="B177" s="74">
        <v>43639</v>
      </c>
      <c r="C177" s="76">
        <f>Power!C177+'Ground Transportation'!C177+Industry!C177+Residential!C177+Aviation!C177</f>
        <v>27.614771014767442</v>
      </c>
      <c r="D177" s="76">
        <f>Power!D177+'Ground Transportation'!D177+Industry!D177+Residential!D177+Aviation!D177</f>
        <v>7.0524887529989293</v>
      </c>
      <c r="E177" s="76">
        <f>Power!E177+'Ground Transportation'!E177+Industry!E177+Residential!E177+Aviation!E177</f>
        <v>13.336686571110125</v>
      </c>
      <c r="F177" s="76">
        <f>Power!F177+'Ground Transportation'!F177+Industry!F177+Residential!F177+Aviation!F177</f>
        <v>4.8396875675918638</v>
      </c>
      <c r="G177" s="76">
        <f>Power!G177+'Ground Transportation'!G177+Industry!G177+Residential!G177+Aviation!G177</f>
        <v>3.5379889366838881</v>
      </c>
      <c r="H177" s="76">
        <f>Power!H177+'Ground Transportation'!H177+Industry!H177+Residential!H177+Aviation!H177</f>
        <v>2.4765546288507987</v>
      </c>
      <c r="I177" s="76">
        <f>Power!I177+'Ground Transportation'!I177+Industry!I177+Residential!I177+Aviation!I177</f>
        <v>1.1277562660359524</v>
      </c>
      <c r="J177" s="76">
        <f>Power!J177+'Ground Transportation'!J177+Industry!J177+Residential!J177+Aviation!J177</f>
        <v>24.011428949992002</v>
      </c>
      <c r="K177" s="81">
        <f>SUM(C177:J177)+Aviation!L177+'International Shipping'!C177</f>
        <v>87.314516997776053</v>
      </c>
      <c r="M177" s="68"/>
      <c r="N177" s="69"/>
      <c r="O177" s="69"/>
      <c r="P177" s="69"/>
      <c r="Q177" s="69"/>
      <c r="R177" s="69"/>
      <c r="S177" s="69"/>
      <c r="T177" s="69"/>
      <c r="U177" s="69"/>
      <c r="V177" s="69"/>
      <c r="AJ177" s="74">
        <v>43639</v>
      </c>
      <c r="AK177" s="76">
        <f>Power!AK177+'Ground Transportation'!AK177+Industry!AL177+Residential!AL177+Aviation!AP177</f>
        <v>0.31774626703502501</v>
      </c>
      <c r="AL177" s="76">
        <f>Power!AL177+'Ground Transportation'!AL177+Industry!AM177+Residential!AM177+Aviation!AQ177</f>
        <v>1.084746679572385</v>
      </c>
      <c r="AM177" s="76">
        <f>Power!AM177+'Ground Transportation'!AM177+Industry!AN177+Residential!AN177+Aviation!AR177</f>
        <v>1.8483506721930314</v>
      </c>
      <c r="AN177" s="76">
        <f>Power!AN177+'Ground Transportation'!AN177+Industry!AO177+Residential!AO177+Aviation!AS177</f>
        <v>1.0142790217968545</v>
      </c>
      <c r="AO177" s="106">
        <f>Power!AO177+'Ground Transportation'!AO177+Industry!AP177+Residential!AP177+Aviation!AT177</f>
        <v>0.97008135504596515</v>
      </c>
    </row>
    <row r="178" spans="2:41" x14ac:dyDescent="0.2">
      <c r="B178" s="74">
        <v>43640</v>
      </c>
      <c r="C178" s="76">
        <f>Power!C178+'Ground Transportation'!C178+Industry!C178+Residential!C178+Aviation!C178</f>
        <v>28.132400689953826</v>
      </c>
      <c r="D178" s="76">
        <f>Power!D178+'Ground Transportation'!D178+Industry!D178+Residential!D178+Aviation!D178</f>
        <v>6.8627461470168214</v>
      </c>
      <c r="E178" s="76">
        <f>Power!E178+'Ground Transportation'!E178+Industry!E178+Residential!E178+Aviation!E178</f>
        <v>14.585567926922492</v>
      </c>
      <c r="F178" s="76">
        <f>Power!F178+'Ground Transportation'!F178+Industry!F178+Residential!F178+Aviation!F178</f>
        <v>7.5463580405560569</v>
      </c>
      <c r="G178" s="76">
        <f>Power!G178+'Ground Transportation'!G178+Industry!G178+Residential!G178+Aviation!G178</f>
        <v>3.7083870811472606</v>
      </c>
      <c r="H178" s="76">
        <f>Power!H178+'Ground Transportation'!H178+Industry!H178+Residential!H178+Aviation!H178</f>
        <v>2.8095737708225967</v>
      </c>
      <c r="I178" s="76">
        <f>Power!I178+'Ground Transportation'!I178+Industry!I178+Residential!I178+Aviation!I178</f>
        <v>1.2917970846125479</v>
      </c>
      <c r="J178" s="76">
        <f>Power!J178+'Ground Transportation'!J178+Industry!J178+Residential!J178+Aviation!J178</f>
        <v>26.362773770337263</v>
      </c>
      <c r="K178" s="81">
        <f>SUM(C178:J178)+Aviation!L178+'International Shipping'!C178</f>
        <v>94.554955896732594</v>
      </c>
      <c r="M178" s="68"/>
      <c r="N178" s="69"/>
      <c r="O178" s="69"/>
      <c r="P178" s="69"/>
      <c r="Q178" s="69"/>
      <c r="R178" s="69"/>
      <c r="S178" s="69"/>
      <c r="T178" s="69"/>
      <c r="U178" s="69"/>
      <c r="V178" s="69"/>
      <c r="AJ178" s="74">
        <v>43640</v>
      </c>
      <c r="AK178" s="76">
        <f>Power!AK178+'Ground Transportation'!AK178+Industry!AL178+Residential!AL178+Aviation!AP178</f>
        <v>0.91440093179022908</v>
      </c>
      <c r="AL178" s="76">
        <f>Power!AL178+'Ground Transportation'!AL178+Industry!AM178+Residential!AM178+Aviation!AQ178</f>
        <v>1.4219980882076089</v>
      </c>
      <c r="AM178" s="76">
        <f>Power!AM178+'Ground Transportation'!AM178+Industry!AN178+Residential!AN178+Aviation!AR178</f>
        <v>2.3817888026778498</v>
      </c>
      <c r="AN178" s="76">
        <f>Power!AN178+'Ground Transportation'!AN178+Industry!AO178+Residential!AO178+Aviation!AS178</f>
        <v>1.1334297817109709</v>
      </c>
      <c r="AO178" s="106">
        <f>Power!AO178+'Ground Transportation'!AO178+Industry!AP178+Residential!AP178+Aviation!AT178</f>
        <v>1.4481347849260982</v>
      </c>
    </row>
    <row r="179" spans="2:41" x14ac:dyDescent="0.2">
      <c r="B179" s="74">
        <v>43641</v>
      </c>
      <c r="C179" s="76">
        <f>Power!C179+'Ground Transportation'!C179+Industry!C179+Residential!C179+Aviation!C179</f>
        <v>27.763450119872239</v>
      </c>
      <c r="D179" s="76">
        <f>Power!D179+'Ground Transportation'!D179+Industry!D179+Residential!D179+Aviation!D179</f>
        <v>7.0366547973640587</v>
      </c>
      <c r="E179" s="76">
        <f>Power!E179+'Ground Transportation'!E179+Industry!E179+Residential!E179+Aviation!E179</f>
        <v>15.125519501114518</v>
      </c>
      <c r="F179" s="76">
        <f>Power!F179+'Ground Transportation'!F179+Industry!F179+Residential!F179+Aviation!F179</f>
        <v>8.0448064607179219</v>
      </c>
      <c r="G179" s="76">
        <f>Power!G179+'Ground Transportation'!G179+Industry!G179+Residential!G179+Aviation!G179</f>
        <v>3.7127920177470384</v>
      </c>
      <c r="H179" s="76">
        <f>Power!H179+'Ground Transportation'!H179+Industry!H179+Residential!H179+Aviation!H179</f>
        <v>2.8548624704035168</v>
      </c>
      <c r="I179" s="76">
        <f>Power!I179+'Ground Transportation'!I179+Industry!I179+Residential!I179+Aviation!I179</f>
        <v>1.3073647823486672</v>
      </c>
      <c r="J179" s="76">
        <f>Power!J179+'Ground Transportation'!J179+Industry!J179+Residential!J179+Aviation!J179</f>
        <v>26.695780062981939</v>
      </c>
      <c r="K179" s="81">
        <f>SUM(C179:J179)+Aviation!L179+'International Shipping'!C179</f>
        <v>95.780410021682897</v>
      </c>
      <c r="M179" s="68"/>
      <c r="N179" s="69"/>
      <c r="O179" s="69"/>
      <c r="P179" s="69"/>
      <c r="Q179" s="69"/>
      <c r="R179" s="69"/>
      <c r="S179" s="69"/>
      <c r="T179" s="69"/>
      <c r="U179" s="69"/>
      <c r="V179" s="69"/>
      <c r="AJ179" s="74">
        <v>43641</v>
      </c>
      <c r="AK179" s="76">
        <f>Power!AK179+'Ground Transportation'!AK179+Industry!AL179+Residential!AL179+Aviation!AP179</f>
        <v>0.85214727420132885</v>
      </c>
      <c r="AL179" s="76">
        <f>Power!AL179+'Ground Transportation'!AL179+Industry!AM179+Residential!AM179+Aviation!AQ179</f>
        <v>1.498375062484971</v>
      </c>
      <c r="AM179" s="76">
        <f>Power!AM179+'Ground Transportation'!AM179+Industry!AN179+Residential!AN179+Aviation!AR179</f>
        <v>2.5562029554790024</v>
      </c>
      <c r="AN179" s="76">
        <f>Power!AN179+'Ground Transportation'!AN179+Industry!AO179+Residential!AO179+Aviation!AS179</f>
        <v>1.2121573352731587</v>
      </c>
      <c r="AO179" s="106">
        <f>Power!AO179+'Ground Transportation'!AO179+Industry!AP179+Residential!AP179+Aviation!AT179</f>
        <v>1.4375875067526236</v>
      </c>
    </row>
    <row r="180" spans="2:41" x14ac:dyDescent="0.2">
      <c r="B180" s="74">
        <v>43642</v>
      </c>
      <c r="C180" s="76">
        <f>Power!C180+'Ground Transportation'!C180+Industry!C180+Residential!C180+Aviation!C180</f>
        <v>28.364707548676716</v>
      </c>
      <c r="D180" s="76">
        <f>Power!D180+'Ground Transportation'!D180+Industry!D180+Residential!D180+Aviation!D180</f>
        <v>7.1797585014276226</v>
      </c>
      <c r="E180" s="76">
        <f>Power!E180+'Ground Transportation'!E180+Industry!E180+Residential!E180+Aviation!E180</f>
        <v>15.386331538180498</v>
      </c>
      <c r="F180" s="76">
        <f>Power!F180+'Ground Transportation'!F180+Industry!F180+Residential!F180+Aviation!F180</f>
        <v>7.6344095758210804</v>
      </c>
      <c r="G180" s="76">
        <f>Power!G180+'Ground Transportation'!G180+Industry!G180+Residential!G180+Aviation!G180</f>
        <v>3.7325468872666989</v>
      </c>
      <c r="H180" s="76">
        <f>Power!H180+'Ground Transportation'!H180+Industry!H180+Residential!H180+Aviation!H180</f>
        <v>2.9702799668461881</v>
      </c>
      <c r="I180" s="76">
        <f>Power!I180+'Ground Transportation'!I180+Industry!I180+Residential!I180+Aviation!I180</f>
        <v>1.281040061790863</v>
      </c>
      <c r="J180" s="76">
        <f>Power!J180+'Ground Transportation'!J180+Industry!J180+Residential!J180+Aviation!J180</f>
        <v>27.013097011007176</v>
      </c>
      <c r="K180" s="81">
        <f>SUM(C180:J180)+Aviation!L180+'International Shipping'!C180</f>
        <v>96.802271421081969</v>
      </c>
      <c r="M180" s="68"/>
      <c r="N180" s="69"/>
      <c r="O180" s="69"/>
      <c r="P180" s="69"/>
      <c r="Q180" s="69"/>
      <c r="R180" s="69"/>
      <c r="S180" s="69"/>
      <c r="T180" s="69"/>
      <c r="U180" s="69"/>
      <c r="V180" s="69"/>
      <c r="AJ180" s="74">
        <v>43642</v>
      </c>
      <c r="AK180" s="76">
        <f>Power!AK180+'Ground Transportation'!AK180+Industry!AL180+Residential!AL180+Aviation!AP180</f>
        <v>0.67337499305527404</v>
      </c>
      <c r="AL180" s="76">
        <f>Power!AL180+'Ground Transportation'!AL180+Industry!AM180+Residential!AM180+Aviation!AQ180</f>
        <v>1.4439181819617082</v>
      </c>
      <c r="AM180" s="76">
        <f>Power!AM180+'Ground Transportation'!AM180+Industry!AN180+Residential!AN180+Aviation!AR180</f>
        <v>2.5067774588518548</v>
      </c>
      <c r="AN180" s="76">
        <f>Power!AN180+'Ground Transportation'!AN180+Industry!AO180+Residential!AO180+Aviation!AS180</f>
        <v>1.2568866935119498</v>
      </c>
      <c r="AO180" s="106">
        <f>Power!AO180+'Ground Transportation'!AO180+Industry!AP180+Residential!AP180+Aviation!AT180</f>
        <v>1.394394943168408</v>
      </c>
    </row>
    <row r="181" spans="2:41" x14ac:dyDescent="0.2">
      <c r="B181" s="74">
        <v>43643</v>
      </c>
      <c r="C181" s="76">
        <f>Power!C181+'Ground Transportation'!C181+Industry!C181+Residential!C181+Aviation!C181</f>
        <v>29.327004847681579</v>
      </c>
      <c r="D181" s="76">
        <f>Power!D181+'Ground Transportation'!D181+Industry!D181+Residential!D181+Aviation!D181</f>
        <v>7.1028497901886212</v>
      </c>
      <c r="E181" s="76">
        <f>Power!E181+'Ground Transportation'!E181+Industry!E181+Residential!E181+Aviation!E181</f>
        <v>15.373279106541785</v>
      </c>
      <c r="F181" s="76">
        <f>Power!F181+'Ground Transportation'!F181+Industry!F181+Residential!F181+Aviation!F181</f>
        <v>7.4111483561054916</v>
      </c>
      <c r="G181" s="76">
        <f>Power!G181+'Ground Transportation'!G181+Industry!G181+Residential!G181+Aviation!G181</f>
        <v>3.6981177963775509</v>
      </c>
      <c r="H181" s="76">
        <f>Power!H181+'Ground Transportation'!H181+Industry!H181+Residential!H181+Aviation!H181</f>
        <v>3.096066704303897</v>
      </c>
      <c r="I181" s="76">
        <f>Power!I181+'Ground Transportation'!I181+Industry!I181+Residential!I181+Aviation!I181</f>
        <v>1.2834416386521548</v>
      </c>
      <c r="J181" s="76">
        <f>Power!J181+'Ground Transportation'!J181+Industry!J181+Residential!J181+Aviation!J181</f>
        <v>27.265825960950771</v>
      </c>
      <c r="K181" s="81">
        <f>SUM(C181:J181)+Aviation!L181+'International Shipping'!C181</f>
        <v>97.834565683708959</v>
      </c>
      <c r="M181" s="68"/>
      <c r="N181" s="69"/>
      <c r="O181" s="69"/>
      <c r="P181" s="69"/>
      <c r="Q181" s="69"/>
      <c r="R181" s="69"/>
      <c r="S181" s="69"/>
      <c r="T181" s="69"/>
      <c r="U181" s="69"/>
      <c r="V181" s="69"/>
      <c r="AJ181" s="74">
        <v>43643</v>
      </c>
      <c r="AK181" s="76">
        <f>Power!AK181+'Ground Transportation'!AK181+Industry!AL181+Residential!AL181+Aviation!AP181</f>
        <v>0.74717589783215077</v>
      </c>
      <c r="AL181" s="76">
        <f>Power!AL181+'Ground Transportation'!AL181+Industry!AM181+Residential!AM181+Aviation!AQ181</f>
        <v>1.4638918441937676</v>
      </c>
      <c r="AM181" s="76">
        <f>Power!AM181+'Ground Transportation'!AM181+Industry!AN181+Residential!AN181+Aviation!AR181</f>
        <v>2.3509928418249242</v>
      </c>
      <c r="AN181" s="76">
        <f>Power!AN181+'Ground Transportation'!AN181+Industry!AO181+Residential!AO181+Aviation!AS181</f>
        <v>1.3234120884679847</v>
      </c>
      <c r="AO181" s="106">
        <f>Power!AO181+'Ground Transportation'!AO181+Industry!AP181+Residential!AP181+Aviation!AT181</f>
        <v>1.429876931269886</v>
      </c>
    </row>
    <row r="182" spans="2:41" x14ac:dyDescent="0.2">
      <c r="B182" s="74">
        <v>43644</v>
      </c>
      <c r="C182" s="76">
        <f>Power!C182+'Ground Transportation'!C182+Industry!C182+Residential!C182+Aviation!C182</f>
        <v>29.461231087384768</v>
      </c>
      <c r="D182" s="76">
        <f>Power!D182+'Ground Transportation'!D182+Industry!D182+Residential!D182+Aviation!D182</f>
        <v>6.9613781498941698</v>
      </c>
      <c r="E182" s="76">
        <f>Power!E182+'Ground Transportation'!E182+Industry!E182+Residential!E182+Aviation!E182</f>
        <v>14.856792222933969</v>
      </c>
      <c r="F182" s="76">
        <f>Power!F182+'Ground Transportation'!F182+Industry!F182+Residential!F182+Aviation!F182</f>
        <v>7.2816495215917598</v>
      </c>
      <c r="G182" s="76">
        <f>Power!G182+'Ground Transportation'!G182+Industry!G182+Residential!G182+Aviation!G182</f>
        <v>3.6574155573271616</v>
      </c>
      <c r="H182" s="76">
        <f>Power!H182+'Ground Transportation'!H182+Industry!H182+Residential!H182+Aviation!H182</f>
        <v>3.0544704127521016</v>
      </c>
      <c r="I182" s="76">
        <f>Power!I182+'Ground Transportation'!I182+Industry!I182+Residential!I182+Aviation!I182</f>
        <v>1.2481909312740902</v>
      </c>
      <c r="J182" s="76">
        <f>Power!J182+'Ground Transportation'!J182+Industry!J182+Residential!J182+Aviation!J182</f>
        <v>26.762169962328915</v>
      </c>
      <c r="K182" s="81">
        <f>SUM(C182:J182)+Aviation!L182+'International Shipping'!C182</f>
        <v>96.57821987109358</v>
      </c>
      <c r="M182" s="68"/>
      <c r="N182" s="69"/>
      <c r="O182" s="69"/>
      <c r="P182" s="69"/>
      <c r="Q182" s="69"/>
      <c r="R182" s="69"/>
      <c r="S182" s="69"/>
      <c r="T182" s="69"/>
      <c r="U182" s="69"/>
      <c r="V182" s="69"/>
      <c r="AJ182" s="74">
        <v>43644</v>
      </c>
      <c r="AK182" s="76">
        <f>Power!AK182+'Ground Transportation'!AK182+Industry!AL182+Residential!AL182+Aviation!AP182</f>
        <v>0.59290456278764925</v>
      </c>
      <c r="AL182" s="76">
        <f>Power!AL182+'Ground Transportation'!AL182+Industry!AM182+Residential!AM182+Aviation!AQ182</f>
        <v>1.510682998503504</v>
      </c>
      <c r="AM182" s="76">
        <f>Power!AM182+'Ground Transportation'!AM182+Industry!AN182+Residential!AN182+Aviation!AR182</f>
        <v>2.4292907574003211</v>
      </c>
      <c r="AN182" s="76">
        <f>Power!AN182+'Ground Transportation'!AN182+Industry!AO182+Residential!AO182+Aviation!AS182</f>
        <v>1.3310170675631474</v>
      </c>
      <c r="AO182" s="106">
        <f>Power!AO182+'Ground Transportation'!AO182+Industry!AP182+Residential!AP182+Aviation!AT182</f>
        <v>1.4707671604336106</v>
      </c>
    </row>
    <row r="183" spans="2:41" x14ac:dyDescent="0.2">
      <c r="B183" s="74">
        <v>43645</v>
      </c>
      <c r="C183" s="76">
        <f>Power!C183+'Ground Transportation'!C183+Industry!C183+Residential!C183+Aviation!C183</f>
        <v>29.207546209792906</v>
      </c>
      <c r="D183" s="76">
        <f>Power!D183+'Ground Transportation'!D183+Industry!D183+Residential!D183+Aviation!D183</f>
        <v>6.862335402245753</v>
      </c>
      <c r="E183" s="76">
        <f>Power!E183+'Ground Transportation'!E183+Industry!E183+Residential!E183+Aviation!E183</f>
        <v>14.214731520143413</v>
      </c>
      <c r="F183" s="76">
        <f>Power!F183+'Ground Transportation'!F183+Industry!F183+Residential!F183+Aviation!F183</f>
        <v>6.1642866317773528</v>
      </c>
      <c r="G183" s="76">
        <f>Power!G183+'Ground Transportation'!G183+Industry!G183+Residential!G183+Aviation!G183</f>
        <v>3.5914747104393752</v>
      </c>
      <c r="H183" s="76">
        <f>Power!H183+'Ground Transportation'!H183+Industry!H183+Residential!H183+Aviation!H183</f>
        <v>2.7415895396455792</v>
      </c>
      <c r="I183" s="76">
        <f>Power!I183+'Ground Transportation'!I183+Industry!I183+Residential!I183+Aviation!I183</f>
        <v>1.2119267996062761</v>
      </c>
      <c r="J183" s="76">
        <f>Power!J183+'Ground Transportation'!J183+Industry!J183+Residential!J183+Aviation!J183</f>
        <v>25.831223030787182</v>
      </c>
      <c r="K183" s="81">
        <f>SUM(C183:J183)+Aviation!L183+'International Shipping'!C183</f>
        <v>93.160127650592912</v>
      </c>
      <c r="M183" s="68"/>
      <c r="N183" s="69"/>
      <c r="O183" s="69"/>
      <c r="P183" s="69"/>
      <c r="Q183" s="69"/>
      <c r="R183" s="69"/>
      <c r="S183" s="69"/>
      <c r="T183" s="69"/>
      <c r="U183" s="69"/>
      <c r="V183" s="69"/>
      <c r="AJ183" s="74">
        <v>43645</v>
      </c>
      <c r="AK183" s="76">
        <f>Power!AK183+'Ground Transportation'!AK183+Industry!AL183+Residential!AL183+Aviation!AP183</f>
        <v>0.61258071786883028</v>
      </c>
      <c r="AL183" s="76">
        <f>Power!AL183+'Ground Transportation'!AL183+Industry!AM183+Residential!AM183+Aviation!AQ183</f>
        <v>1.2988318275544419</v>
      </c>
      <c r="AM183" s="76">
        <f>Power!AM183+'Ground Transportation'!AM183+Industry!AN183+Residential!AN183+Aviation!AR183</f>
        <v>2.1193260481479683</v>
      </c>
      <c r="AN183" s="76">
        <f>Power!AN183+'Ground Transportation'!AN183+Industry!AO183+Residential!AO183+Aviation!AS183</f>
        <v>1.1106518873964368</v>
      </c>
      <c r="AO183" s="106">
        <f>Power!AO183+'Ground Transportation'!AO183+Industry!AP183+Residential!AP183+Aviation!AT183</f>
        <v>1.211373441762261</v>
      </c>
    </row>
    <row r="184" spans="2:41" x14ac:dyDescent="0.2">
      <c r="B184" s="74">
        <v>43646</v>
      </c>
      <c r="C184" s="76">
        <f>Power!C184+'Ground Transportation'!C184+Industry!C184+Residential!C184+Aviation!C184</f>
        <v>28.216608972490921</v>
      </c>
      <c r="D184" s="76">
        <f>Power!D184+'Ground Transportation'!D184+Industry!D184+Residential!D184+Aviation!D184</f>
        <v>6.7987037142200082</v>
      </c>
      <c r="E184" s="76">
        <f>Power!E184+'Ground Transportation'!E184+Industry!E184+Residential!E184+Aviation!E184</f>
        <v>14.44587694039879</v>
      </c>
      <c r="F184" s="76">
        <f>Power!F184+'Ground Transportation'!F184+Industry!F184+Residential!F184+Aviation!F184</f>
        <v>4.8425315047086599</v>
      </c>
      <c r="G184" s="76">
        <f>Power!G184+'Ground Transportation'!G184+Industry!G184+Residential!G184+Aviation!G184</f>
        <v>3.479289608232278</v>
      </c>
      <c r="H184" s="76">
        <f>Power!H184+'Ground Transportation'!H184+Industry!H184+Residential!H184+Aviation!H184</f>
        <v>2.6032274665022928</v>
      </c>
      <c r="I184" s="76">
        <f>Power!I184+'Ground Transportation'!I184+Industry!I184+Residential!I184+Aviation!I184</f>
        <v>1.1279786949775463</v>
      </c>
      <c r="J184" s="76">
        <f>Power!J184+'Ground Transportation'!J184+Industry!J184+Residential!J184+Aviation!J184</f>
        <v>24.722509172386637</v>
      </c>
      <c r="K184" s="81">
        <f>SUM(C184:J184)+Aviation!L184+'International Shipping'!C184</f>
        <v>89.573608716573602</v>
      </c>
      <c r="M184" s="68"/>
      <c r="N184" s="69"/>
      <c r="O184" s="69"/>
      <c r="P184" s="69"/>
      <c r="Q184" s="69"/>
      <c r="R184" s="69"/>
      <c r="S184" s="69"/>
      <c r="T184" s="69"/>
      <c r="U184" s="69"/>
      <c r="V184" s="69"/>
      <c r="AJ184" s="74">
        <v>43646</v>
      </c>
      <c r="AK184" s="76">
        <f>Power!AK184+'Ground Transportation'!AK184+Industry!AL184+Residential!AL184+Aviation!AP184</f>
        <v>0.4297998291369351</v>
      </c>
      <c r="AL184" s="76">
        <f>Power!AL184+'Ground Transportation'!AL184+Industry!AM184+Residential!AM184+Aviation!AQ184</f>
        <v>1.2223225335044821</v>
      </c>
      <c r="AM184" s="76">
        <f>Power!AM184+'Ground Transportation'!AM184+Industry!AN184+Residential!AN184+Aviation!AR184</f>
        <v>1.8111677071900305</v>
      </c>
      <c r="AN184" s="76">
        <f>Power!AN184+'Ground Transportation'!AN184+Industry!AO184+Residential!AO184+Aviation!AS184</f>
        <v>1.051763189906991</v>
      </c>
      <c r="AO184" s="106">
        <f>Power!AO184+'Ground Transportation'!AO184+Industry!AP184+Residential!AP184+Aviation!AT184</f>
        <v>1.3068021469631301</v>
      </c>
    </row>
    <row r="185" spans="2:41" x14ac:dyDescent="0.2">
      <c r="B185" s="74">
        <v>43647</v>
      </c>
      <c r="C185" s="76">
        <f>Power!C185+'Ground Transportation'!C185+Industry!C185+Residential!C185+Aviation!C185</f>
        <v>27.602481232930266</v>
      </c>
      <c r="D185" s="76">
        <f>Power!D185+'Ground Transportation'!D185+Industry!D185+Residential!D185+Aviation!D185</f>
        <v>6.8295782060006864</v>
      </c>
      <c r="E185" s="76">
        <f>Power!E185+'Ground Transportation'!E185+Industry!E185+Residential!E185+Aviation!E185</f>
        <v>14.713513801013857</v>
      </c>
      <c r="F185" s="76">
        <f>Power!F185+'Ground Transportation'!F185+Industry!F185+Residential!F185+Aviation!F185</f>
        <v>6.6758488968539149</v>
      </c>
      <c r="G185" s="76">
        <f>Power!G185+'Ground Transportation'!G185+Industry!G185+Residential!G185+Aviation!G185</f>
        <v>3.552335944628203</v>
      </c>
      <c r="H185" s="76">
        <f>Power!H185+'Ground Transportation'!H185+Industry!H185+Residential!H185+Aviation!H185</f>
        <v>2.8567422240596194</v>
      </c>
      <c r="I185" s="76">
        <f>Power!I185+'Ground Transportation'!I185+Industry!I185+Residential!I185+Aviation!I185</f>
        <v>1.2312938318568158</v>
      </c>
      <c r="J185" s="76">
        <f>Power!J185+'Ground Transportation'!J185+Industry!J185+Residential!J185+Aviation!J185</f>
        <v>25.896006235225197</v>
      </c>
      <c r="K185" s="81">
        <f>SUM(C185:J185)+Aviation!L185+'International Shipping'!C185</f>
        <v>92.634129137487889</v>
      </c>
      <c r="M185" s="68"/>
      <c r="N185" s="69"/>
      <c r="O185" s="69"/>
      <c r="P185" s="69"/>
      <c r="Q185" s="69"/>
      <c r="R185" s="69"/>
      <c r="S185" s="69"/>
      <c r="T185" s="69"/>
      <c r="U185" s="69"/>
      <c r="V185" s="69"/>
      <c r="AJ185" s="74">
        <v>43647</v>
      </c>
      <c r="AK185" s="76">
        <f>Power!AK185+'Ground Transportation'!AK185+Industry!AL185+Residential!AL185+Aviation!AP185</f>
        <v>0.55354349035354566</v>
      </c>
      <c r="AL185" s="76">
        <f>Power!AL185+'Ground Transportation'!AL185+Industry!AM185+Residential!AM185+Aviation!AQ185</f>
        <v>1.4112169682839757</v>
      </c>
      <c r="AM185" s="76">
        <f>Power!AM185+'Ground Transportation'!AM185+Industry!AN185+Residential!AN185+Aviation!AR185</f>
        <v>2.194692524660268</v>
      </c>
      <c r="AN185" s="76">
        <f>Power!AN185+'Ground Transportation'!AN185+Industry!AO185+Residential!AO185+Aviation!AS185</f>
        <v>1.2621741642052815</v>
      </c>
      <c r="AO185" s="106">
        <f>Power!AO185+'Ground Transportation'!AO185+Industry!AP185+Residential!AP185+Aviation!AT185</f>
        <v>1.3949802481733142</v>
      </c>
    </row>
    <row r="186" spans="2:41" x14ac:dyDescent="0.2">
      <c r="B186" s="74">
        <v>43648</v>
      </c>
      <c r="C186" s="76">
        <f>Power!C186+'Ground Transportation'!C186+Industry!C186+Residential!C186+Aviation!C186</f>
        <v>27.90479514063918</v>
      </c>
      <c r="D186" s="76">
        <f>Power!D186+'Ground Transportation'!D186+Industry!D186+Residential!D186+Aviation!D186</f>
        <v>7.050431889716009</v>
      </c>
      <c r="E186" s="76">
        <f>Power!E186+'Ground Transportation'!E186+Industry!E186+Residential!E186+Aviation!E186</f>
        <v>15.323385995856404</v>
      </c>
      <c r="F186" s="76">
        <f>Power!F186+'Ground Transportation'!F186+Industry!F186+Residential!F186+Aviation!F186</f>
        <v>7.0914865873261883</v>
      </c>
      <c r="G186" s="76">
        <f>Power!G186+'Ground Transportation'!G186+Industry!G186+Residential!G186+Aviation!G186</f>
        <v>3.5574170118369399</v>
      </c>
      <c r="H186" s="76">
        <f>Power!H186+'Ground Transportation'!H186+Industry!H186+Residential!H186+Aviation!H186</f>
        <v>2.9121464547505371</v>
      </c>
      <c r="I186" s="76">
        <f>Power!I186+'Ground Transportation'!I186+Industry!I186+Residential!I186+Aviation!I186</f>
        <v>1.2606812746361069</v>
      </c>
      <c r="J186" s="76">
        <f>Power!J186+'Ground Transportation'!J186+Industry!J186+Residential!J186+Aviation!J186</f>
        <v>26.499251634591381</v>
      </c>
      <c r="K186" s="81">
        <f>SUM(C186:J186)+Aviation!L186+'International Shipping'!C186</f>
        <v>94.873015284318797</v>
      </c>
      <c r="M186" s="68"/>
      <c r="N186" s="69"/>
      <c r="O186" s="69"/>
      <c r="P186" s="69"/>
      <c r="Q186" s="69"/>
      <c r="R186" s="69"/>
      <c r="S186" s="69"/>
      <c r="T186" s="69"/>
      <c r="U186" s="69"/>
      <c r="V186" s="69"/>
      <c r="AJ186" s="74">
        <v>43648</v>
      </c>
      <c r="AK186" s="76">
        <f>Power!AK186+'Ground Transportation'!AK186+Industry!AL186+Residential!AL186+Aviation!AP186</f>
        <v>0.75723284236545974</v>
      </c>
      <c r="AL186" s="76">
        <f>Power!AL186+'Ground Transportation'!AL186+Industry!AM186+Residential!AM186+Aviation!AQ186</f>
        <v>1.4447560283933372</v>
      </c>
      <c r="AM186" s="76">
        <f>Power!AM186+'Ground Transportation'!AM186+Industry!AN186+Residential!AN186+Aviation!AR186</f>
        <v>2.2692667037849161</v>
      </c>
      <c r="AN186" s="76">
        <f>Power!AN186+'Ground Transportation'!AN186+Industry!AO186+Residential!AO186+Aviation!AS186</f>
        <v>1.2441986909508838</v>
      </c>
      <c r="AO186" s="106">
        <f>Power!AO186+'Ground Transportation'!AO186+Industry!AP186+Residential!AP186+Aviation!AT186</f>
        <v>1.4049600867320333</v>
      </c>
    </row>
    <row r="187" spans="2:41" x14ac:dyDescent="0.2">
      <c r="B187" s="74">
        <v>43649</v>
      </c>
      <c r="C187" s="76">
        <f>Power!C187+'Ground Transportation'!C187+Industry!C187+Residential!C187+Aviation!C187</f>
        <v>28.808953285027215</v>
      </c>
      <c r="D187" s="76">
        <f>Power!D187+'Ground Transportation'!D187+Industry!D187+Residential!D187+Aviation!D187</f>
        <v>7.0322808029516386</v>
      </c>
      <c r="E187" s="76">
        <f>Power!E187+'Ground Transportation'!E187+Industry!E187+Residential!E187+Aviation!E187</f>
        <v>15.115541600738554</v>
      </c>
      <c r="F187" s="76">
        <f>Power!F187+'Ground Transportation'!F187+Industry!F187+Residential!F187+Aviation!F187</f>
        <v>7.2726125876346295</v>
      </c>
      <c r="G187" s="76">
        <f>Power!G187+'Ground Transportation'!G187+Industry!G187+Residential!G187+Aviation!G187</f>
        <v>3.6009604132223756</v>
      </c>
      <c r="H187" s="76">
        <f>Power!H187+'Ground Transportation'!H187+Industry!H187+Residential!H187+Aviation!H187</f>
        <v>2.9404120893187833</v>
      </c>
      <c r="I187" s="76">
        <f>Power!I187+'Ground Transportation'!I187+Industry!I187+Residential!I187+Aviation!I187</f>
        <v>1.2760313120927775</v>
      </c>
      <c r="J187" s="76">
        <f>Power!J187+'Ground Transportation'!J187+Industry!J187+Residential!J187+Aviation!J187</f>
        <v>26.794500341537116</v>
      </c>
      <c r="K187" s="81">
        <f>SUM(C187:J187)+Aviation!L187+'International Shipping'!C187</f>
        <v>96.118229990849969</v>
      </c>
      <c r="M187" s="68"/>
      <c r="N187" s="69"/>
      <c r="O187" s="69"/>
      <c r="P187" s="69"/>
      <c r="Q187" s="69"/>
      <c r="R187" s="69"/>
      <c r="S187" s="69"/>
      <c r="T187" s="69"/>
      <c r="U187" s="69"/>
      <c r="V187" s="69"/>
      <c r="AJ187" s="74">
        <v>43649</v>
      </c>
      <c r="AK187" s="76">
        <f>Power!AK187+'Ground Transportation'!AK187+Industry!AL187+Residential!AL187+Aviation!AP187</f>
        <v>0.79834321900712901</v>
      </c>
      <c r="AL187" s="76">
        <f>Power!AL187+'Ground Transportation'!AL187+Industry!AM187+Residential!AM187+Aviation!AQ187</f>
        <v>1.3975028097621369</v>
      </c>
      <c r="AM187" s="76">
        <f>Power!AM187+'Ground Transportation'!AM187+Industry!AN187+Residential!AN187+Aviation!AR187</f>
        <v>2.3455612136988329</v>
      </c>
      <c r="AN187" s="76">
        <f>Power!AN187+'Ground Transportation'!AN187+Industry!AO187+Residential!AO187+Aviation!AS187</f>
        <v>1.2847479946418672</v>
      </c>
      <c r="AO187" s="106">
        <f>Power!AO187+'Ground Transportation'!AO187+Industry!AP187+Residential!AP187+Aviation!AT187</f>
        <v>1.4121582650694788</v>
      </c>
    </row>
    <row r="188" spans="2:41" x14ac:dyDescent="0.2">
      <c r="B188" s="74">
        <v>43650</v>
      </c>
      <c r="C188" s="76">
        <f>Power!C188+'Ground Transportation'!C188+Industry!C188+Residential!C188+Aviation!C188</f>
        <v>28.318987986831573</v>
      </c>
      <c r="D188" s="76">
        <f>Power!D188+'Ground Transportation'!D188+Industry!D188+Residential!D188+Aviation!D188</f>
        <v>7.1026273465392729</v>
      </c>
      <c r="E188" s="76">
        <f>Power!E188+'Ground Transportation'!E188+Industry!E188+Residential!E188+Aviation!E188</f>
        <v>13.995894858852704</v>
      </c>
      <c r="F188" s="76">
        <f>Power!F188+'Ground Transportation'!F188+Industry!F188+Residential!F188+Aviation!F188</f>
        <v>7.231172487123585</v>
      </c>
      <c r="G188" s="76">
        <f>Power!G188+'Ground Transportation'!G188+Industry!G188+Residential!G188+Aviation!G188</f>
        <v>3.6030211251337803</v>
      </c>
      <c r="H188" s="76">
        <f>Power!H188+'Ground Transportation'!H188+Industry!H188+Residential!H188+Aviation!H188</f>
        <v>2.9280981407503042</v>
      </c>
      <c r="I188" s="76">
        <f>Power!I188+'Ground Transportation'!I188+Industry!I188+Residential!I188+Aviation!I188</f>
        <v>1.2832142633722763</v>
      </c>
      <c r="J188" s="76">
        <f>Power!J188+'Ground Transportation'!J188+Industry!J188+Residential!J188+Aviation!J188</f>
        <v>26.294627221620647</v>
      </c>
      <c r="K188" s="81">
        <f>SUM(C188:J188)+Aviation!L188+'International Shipping'!C188</f>
        <v>94.075416996741694</v>
      </c>
      <c r="M188" s="68"/>
      <c r="N188" s="69"/>
      <c r="O188" s="69"/>
      <c r="P188" s="69"/>
      <c r="Q188" s="69"/>
      <c r="R188" s="69"/>
      <c r="S188" s="69"/>
      <c r="T188" s="69"/>
      <c r="U188" s="69"/>
      <c r="V188" s="69"/>
      <c r="AJ188" s="74">
        <v>43650</v>
      </c>
      <c r="AK188" s="76">
        <f>Power!AK188+'Ground Transportation'!AK188+Industry!AL188+Residential!AL188+Aviation!AP188</f>
        <v>0.71849299375378051</v>
      </c>
      <c r="AL188" s="76">
        <f>Power!AL188+'Ground Transportation'!AL188+Industry!AM188+Residential!AM188+Aviation!AQ188</f>
        <v>1.4151266152822086</v>
      </c>
      <c r="AM188" s="76">
        <f>Power!AM188+'Ground Transportation'!AM188+Industry!AN188+Residential!AN188+Aviation!AR188</f>
        <v>2.2953380575625419</v>
      </c>
      <c r="AN188" s="76">
        <f>Power!AN188+'Ground Transportation'!AN188+Industry!AO188+Residential!AO188+Aviation!AS188</f>
        <v>1.2485472901644106</v>
      </c>
      <c r="AO188" s="106">
        <f>Power!AO188+'Ground Transportation'!AO188+Industry!AP188+Residential!AP188+Aviation!AT188</f>
        <v>1.4260876756814982</v>
      </c>
    </row>
    <row r="189" spans="2:41" x14ac:dyDescent="0.2">
      <c r="B189" s="74">
        <v>43651</v>
      </c>
      <c r="C189" s="76">
        <f>Power!C189+'Ground Transportation'!C189+Industry!C189+Residential!C189+Aviation!C189</f>
        <v>27.408076746536796</v>
      </c>
      <c r="D189" s="76">
        <f>Power!D189+'Ground Transportation'!D189+Industry!D189+Residential!D189+Aviation!D189</f>
        <v>6.9144267939314537</v>
      </c>
      <c r="E189" s="76">
        <f>Power!E189+'Ground Transportation'!E189+Industry!E189+Residential!E189+Aviation!E189</f>
        <v>14.041805335345046</v>
      </c>
      <c r="F189" s="76">
        <f>Power!F189+'Ground Transportation'!F189+Industry!F189+Residential!F189+Aviation!F189</f>
        <v>7.0573949470826074</v>
      </c>
      <c r="G189" s="76">
        <f>Power!G189+'Ground Transportation'!G189+Industry!G189+Residential!G189+Aviation!G189</f>
        <v>3.5729223939185402</v>
      </c>
      <c r="H189" s="76">
        <f>Power!H189+'Ground Transportation'!H189+Industry!H189+Residential!H189+Aviation!H189</f>
        <v>2.844187610535645</v>
      </c>
      <c r="I189" s="76">
        <f>Power!I189+'Ground Transportation'!I189+Industry!I189+Residential!I189+Aviation!I189</f>
        <v>1.241837872624219</v>
      </c>
      <c r="J189" s="76">
        <f>Power!J189+'Ground Transportation'!J189+Industry!J189+Residential!J189+Aviation!J189</f>
        <v>25.503844472814862</v>
      </c>
      <c r="K189" s="81">
        <f>SUM(C189:J189)+Aviation!L189+'International Shipping'!C189</f>
        <v>91.921937307527116</v>
      </c>
      <c r="M189" s="68"/>
      <c r="N189" s="69"/>
      <c r="O189" s="69"/>
      <c r="P189" s="69"/>
      <c r="Q189" s="69"/>
      <c r="R189" s="69"/>
      <c r="S189" s="69"/>
      <c r="T189" s="69"/>
      <c r="U189" s="69"/>
      <c r="V189" s="69"/>
      <c r="AJ189" s="74">
        <v>43651</v>
      </c>
      <c r="AK189" s="76">
        <f>Power!AK189+'Ground Transportation'!AK189+Industry!AL189+Residential!AL189+Aviation!AP189</f>
        <v>0.71959877308012543</v>
      </c>
      <c r="AL189" s="76">
        <f>Power!AL189+'Ground Transportation'!AL189+Industry!AM189+Residential!AM189+Aviation!AQ189</f>
        <v>1.4465892723779596</v>
      </c>
      <c r="AM189" s="76">
        <f>Power!AM189+'Ground Transportation'!AM189+Industry!AN189+Residential!AN189+Aviation!AR189</f>
        <v>2.2773959585595751</v>
      </c>
      <c r="AN189" s="76">
        <f>Power!AN189+'Ground Transportation'!AN189+Industry!AO189+Residential!AO189+Aviation!AS189</f>
        <v>1.260949311655007</v>
      </c>
      <c r="AO189" s="106">
        <f>Power!AO189+'Ground Transportation'!AO189+Industry!AP189+Residential!AP189+Aviation!AT189</f>
        <v>1.440041328749506</v>
      </c>
    </row>
    <row r="190" spans="2:41" x14ac:dyDescent="0.2">
      <c r="B190" s="74">
        <v>43652</v>
      </c>
      <c r="C190" s="76">
        <f>Power!C190+'Ground Transportation'!C190+Industry!C190+Residential!C190+Aviation!C190</f>
        <v>26.459411754241636</v>
      </c>
      <c r="D190" s="76">
        <f>Power!D190+'Ground Transportation'!D190+Industry!D190+Residential!D190+Aviation!D190</f>
        <v>6.686102546268053</v>
      </c>
      <c r="E190" s="76">
        <f>Power!E190+'Ground Transportation'!E190+Industry!E190+Residential!E190+Aviation!E190</f>
        <v>13.763846503030532</v>
      </c>
      <c r="F190" s="76">
        <f>Power!F190+'Ground Transportation'!F190+Industry!F190+Residential!F190+Aviation!F190</f>
        <v>5.8864656757903822</v>
      </c>
      <c r="G190" s="76">
        <f>Power!G190+'Ground Transportation'!G190+Industry!G190+Residential!G190+Aviation!G190</f>
        <v>3.5128938167345494</v>
      </c>
      <c r="H190" s="76">
        <f>Power!H190+'Ground Transportation'!H190+Industry!H190+Residential!H190+Aviation!H190</f>
        <v>2.5489626130718088</v>
      </c>
      <c r="I190" s="76">
        <f>Power!I190+'Ground Transportation'!I190+Industry!I190+Residential!I190+Aviation!I190</f>
        <v>1.1127482481530491</v>
      </c>
      <c r="J190" s="76">
        <f>Power!J190+'Ground Transportation'!J190+Industry!J190+Residential!J190+Aviation!J190</f>
        <v>24.258862318760144</v>
      </c>
      <c r="K190" s="81">
        <f>SUM(C190:J190)+Aviation!L190+'International Shipping'!C190</f>
        <v>87.573629526220586</v>
      </c>
      <c r="M190" s="68"/>
      <c r="N190" s="69"/>
      <c r="O190" s="69"/>
      <c r="P190" s="69"/>
      <c r="Q190" s="69"/>
      <c r="R190" s="69"/>
      <c r="S190" s="69"/>
      <c r="T190" s="69"/>
      <c r="U190" s="69"/>
      <c r="V190" s="69"/>
      <c r="AJ190" s="74">
        <v>43652</v>
      </c>
      <c r="AK190" s="76">
        <f>Power!AK190+'Ground Transportation'!AK190+Industry!AL190+Residential!AL190+Aviation!AP190</f>
        <v>0.69668686483559594</v>
      </c>
      <c r="AL190" s="76">
        <f>Power!AL190+'Ground Transportation'!AL190+Industry!AM190+Residential!AM190+Aviation!AQ190</f>
        <v>1.3036520042255988</v>
      </c>
      <c r="AM190" s="76">
        <f>Power!AM190+'Ground Transportation'!AM190+Industry!AN190+Residential!AN190+Aviation!AR190</f>
        <v>1.9777860246290966</v>
      </c>
      <c r="AN190" s="76">
        <f>Power!AN190+'Ground Transportation'!AN190+Industry!AO190+Residential!AO190+Aviation!AS190</f>
        <v>1.1220737802979959</v>
      </c>
      <c r="AO190" s="106">
        <f>Power!AO190+'Ground Transportation'!AO190+Industry!AP190+Residential!AP190+Aviation!AT190</f>
        <v>1.382690717384869</v>
      </c>
    </row>
    <row r="191" spans="2:41" x14ac:dyDescent="0.2">
      <c r="B191" s="74">
        <v>43653</v>
      </c>
      <c r="C191" s="76">
        <f>Power!C191+'Ground Transportation'!C191+Industry!C191+Residential!C191+Aviation!C191</f>
        <v>26.165800045279422</v>
      </c>
      <c r="D191" s="76">
        <f>Power!D191+'Ground Transportation'!D191+Industry!D191+Residential!D191+Aviation!D191</f>
        <v>6.4232081213344276</v>
      </c>
      <c r="E191" s="76">
        <f>Power!E191+'Ground Transportation'!E191+Industry!E191+Residential!E191+Aviation!E191</f>
        <v>13.433804018611603</v>
      </c>
      <c r="F191" s="76">
        <f>Power!F191+'Ground Transportation'!F191+Industry!F191+Residential!F191+Aviation!F191</f>
        <v>5.3591899574852295</v>
      </c>
      <c r="G191" s="76">
        <f>Power!G191+'Ground Transportation'!G191+Industry!G191+Residential!G191+Aviation!G191</f>
        <v>3.4631756000453096</v>
      </c>
      <c r="H191" s="76">
        <f>Power!H191+'Ground Transportation'!H191+Industry!H191+Residential!H191+Aviation!H191</f>
        <v>2.425502721268407</v>
      </c>
      <c r="I191" s="76">
        <f>Power!I191+'Ground Transportation'!I191+Industry!I191+Residential!I191+Aviation!I191</f>
        <v>1.0463571498509794</v>
      </c>
      <c r="J191" s="76">
        <f>Power!J191+'Ground Transportation'!J191+Industry!J191+Residential!J191+Aviation!J191</f>
        <v>23.624016480407107</v>
      </c>
      <c r="K191" s="81">
        <f>SUM(C191:J191)+Aviation!L191+'International Shipping'!C191</f>
        <v>85.282763976225539</v>
      </c>
      <c r="M191" s="68"/>
      <c r="N191" s="69"/>
      <c r="O191" s="69"/>
      <c r="P191" s="69"/>
      <c r="Q191" s="69"/>
      <c r="R191" s="69"/>
      <c r="S191" s="69"/>
      <c r="T191" s="69"/>
      <c r="U191" s="69"/>
      <c r="V191" s="69"/>
      <c r="AJ191" s="74">
        <v>43653</v>
      </c>
      <c r="AK191" s="76">
        <f>Power!AK191+'Ground Transportation'!AK191+Industry!AL191+Residential!AL191+Aviation!AP191</f>
        <v>0.72644926457654924</v>
      </c>
      <c r="AL191" s="76">
        <f>Power!AL191+'Ground Transportation'!AL191+Industry!AM191+Residential!AM191+Aviation!AQ191</f>
        <v>1.2888464409889389</v>
      </c>
      <c r="AM191" s="76">
        <f>Power!AM191+'Ground Transportation'!AM191+Industry!AN191+Residential!AN191+Aviation!AR191</f>
        <v>1.9150471070824007</v>
      </c>
      <c r="AN191" s="76">
        <f>Power!AN191+'Ground Transportation'!AN191+Industry!AO191+Residential!AO191+Aviation!AS191</f>
        <v>1.019311172453111</v>
      </c>
      <c r="AO191" s="106">
        <f>Power!AO191+'Ground Transportation'!AO191+Industry!AP191+Residential!AP191+Aviation!AT191</f>
        <v>1.3453642925056968</v>
      </c>
    </row>
    <row r="192" spans="2:41" x14ac:dyDescent="0.2">
      <c r="B192" s="74">
        <v>43654</v>
      </c>
      <c r="C192" s="76">
        <f>Power!C192+'Ground Transportation'!C192+Industry!C192+Residential!C192+Aviation!C192</f>
        <v>27.801374327973008</v>
      </c>
      <c r="D192" s="76">
        <f>Power!D192+'Ground Transportation'!D192+Industry!D192+Residential!D192+Aviation!D192</f>
        <v>6.1097902390318346</v>
      </c>
      <c r="E192" s="76">
        <f>Power!E192+'Ground Transportation'!E192+Industry!E192+Residential!E192+Aviation!E192</f>
        <v>14.621661062834864</v>
      </c>
      <c r="F192" s="76">
        <f>Power!F192+'Ground Transportation'!F192+Industry!F192+Residential!F192+Aviation!F192</f>
        <v>7.879580879355319</v>
      </c>
      <c r="G192" s="76">
        <f>Power!G192+'Ground Transportation'!G192+Industry!G192+Residential!G192+Aviation!G192</f>
        <v>3.6238945503475049</v>
      </c>
      <c r="H192" s="76">
        <f>Power!H192+'Ground Transportation'!H192+Industry!H192+Residential!H192+Aviation!H192</f>
        <v>2.796388218467893</v>
      </c>
      <c r="I192" s="76">
        <f>Power!I192+'Ground Transportation'!I192+Industry!I192+Residential!I192+Aviation!I192</f>
        <v>1.2159562562381963</v>
      </c>
      <c r="J192" s="76">
        <f>Power!J192+'Ground Transportation'!J192+Industry!J192+Residential!J192+Aviation!J192</f>
        <v>25.928221974119467</v>
      </c>
      <c r="K192" s="81">
        <f>SUM(C192:J192)+Aviation!L192+'International Shipping'!C192</f>
        <v>93.273922059046157</v>
      </c>
      <c r="M192" s="68"/>
      <c r="N192" s="69"/>
      <c r="O192" s="69"/>
      <c r="P192" s="69"/>
      <c r="Q192" s="69"/>
      <c r="R192" s="69"/>
      <c r="S192" s="69"/>
      <c r="T192" s="69"/>
      <c r="U192" s="69"/>
      <c r="V192" s="69"/>
      <c r="AJ192" s="74">
        <v>43654</v>
      </c>
      <c r="AK192" s="76">
        <f>Power!AK192+'Ground Transportation'!AK192+Industry!AL192+Residential!AL192+Aviation!AP192</f>
        <v>0.91842448322820014</v>
      </c>
      <c r="AL192" s="76">
        <f>Power!AL192+'Ground Transportation'!AL192+Industry!AM192+Residential!AM192+Aviation!AQ192</f>
        <v>1.4925076308098661</v>
      </c>
      <c r="AM192" s="76">
        <f>Power!AM192+'Ground Transportation'!AM192+Industry!AN192+Residential!AN192+Aviation!AR192</f>
        <v>2.4875453386433382</v>
      </c>
      <c r="AN192" s="76">
        <f>Power!AN192+'Ground Transportation'!AN192+Industry!AO192+Residential!AO192+Aviation!AS192</f>
        <v>1.2696996128221556</v>
      </c>
      <c r="AO192" s="106">
        <f>Power!AO192+'Ground Transportation'!AO192+Industry!AP192+Residential!AP192+Aviation!AT192</f>
        <v>1.3966881514716909</v>
      </c>
    </row>
    <row r="193" spans="2:41" x14ac:dyDescent="0.2">
      <c r="B193" s="74">
        <v>43655</v>
      </c>
      <c r="C193" s="76">
        <f>Power!C193+'Ground Transportation'!C193+Industry!C193+Residential!C193+Aviation!C193</f>
        <v>27.266804763020339</v>
      </c>
      <c r="D193" s="76">
        <f>Power!D193+'Ground Transportation'!D193+Industry!D193+Residential!D193+Aviation!D193</f>
        <v>6.4143929906175803</v>
      </c>
      <c r="E193" s="76">
        <f>Power!E193+'Ground Transportation'!E193+Industry!E193+Residential!E193+Aviation!E193</f>
        <v>15.190542795948309</v>
      </c>
      <c r="F193" s="76">
        <f>Power!F193+'Ground Transportation'!F193+Industry!F193+Residential!F193+Aviation!F193</f>
        <v>7.9172431946052821</v>
      </c>
      <c r="G193" s="76">
        <f>Power!G193+'Ground Transportation'!G193+Industry!G193+Residential!G193+Aviation!G193</f>
        <v>3.6136320079250543</v>
      </c>
      <c r="H193" s="76">
        <f>Power!H193+'Ground Transportation'!H193+Industry!H193+Residential!H193+Aviation!H193</f>
        <v>2.8724627967513103</v>
      </c>
      <c r="I193" s="76">
        <f>Power!I193+'Ground Transportation'!I193+Industry!I193+Residential!I193+Aviation!I193</f>
        <v>1.2716084071026339</v>
      </c>
      <c r="J193" s="76">
        <f>Power!J193+'Ground Transportation'!J193+Industry!J193+Residential!J193+Aviation!J193</f>
        <v>26.109792368243586</v>
      </c>
      <c r="K193" s="81">
        <f>SUM(C193:J193)+Aviation!L193+'International Shipping'!C193</f>
        <v>93.934994390444032</v>
      </c>
      <c r="M193" s="68"/>
      <c r="N193" s="69"/>
      <c r="O193" s="69"/>
      <c r="P193" s="69"/>
      <c r="Q193" s="69"/>
      <c r="R193" s="69"/>
      <c r="S193" s="69"/>
      <c r="T193" s="69"/>
      <c r="U193" s="69"/>
      <c r="V193" s="69"/>
      <c r="AJ193" s="74">
        <v>43655</v>
      </c>
      <c r="AK193" s="76">
        <f>Power!AK193+'Ground Transportation'!AK193+Industry!AL193+Residential!AL193+Aviation!AP193</f>
        <v>0.89366607555913369</v>
      </c>
      <c r="AL193" s="76">
        <f>Power!AL193+'Ground Transportation'!AL193+Industry!AM193+Residential!AM193+Aviation!AQ193</f>
        <v>1.5090695244237589</v>
      </c>
      <c r="AM193" s="76">
        <f>Power!AM193+'Ground Transportation'!AM193+Industry!AN193+Residential!AN193+Aviation!AR193</f>
        <v>2.4875892714959198</v>
      </c>
      <c r="AN193" s="76">
        <f>Power!AN193+'Ground Transportation'!AN193+Industry!AO193+Residential!AO193+Aviation!AS193</f>
        <v>1.2876739212920563</v>
      </c>
      <c r="AO193" s="106">
        <f>Power!AO193+'Ground Transportation'!AO193+Industry!AP193+Residential!AP193+Aviation!AT193</f>
        <v>1.4367807356346636</v>
      </c>
    </row>
    <row r="194" spans="2:41" x14ac:dyDescent="0.2">
      <c r="B194" s="74">
        <v>43656</v>
      </c>
      <c r="C194" s="76">
        <f>Power!C194+'Ground Transportation'!C194+Industry!C194+Residential!C194+Aviation!C194</f>
        <v>26.836487589812286</v>
      </c>
      <c r="D194" s="76">
        <f>Power!D194+'Ground Transportation'!D194+Industry!D194+Residential!D194+Aviation!D194</f>
        <v>6.3342310179428436</v>
      </c>
      <c r="E194" s="76">
        <f>Power!E194+'Ground Transportation'!E194+Industry!E194+Residential!E194+Aviation!E194</f>
        <v>15.762068254800663</v>
      </c>
      <c r="F194" s="76">
        <f>Power!F194+'Ground Transportation'!F194+Industry!F194+Residential!F194+Aviation!F194</f>
        <v>8.1152012832098155</v>
      </c>
      <c r="G194" s="76">
        <f>Power!G194+'Ground Transportation'!G194+Industry!G194+Residential!G194+Aviation!G194</f>
        <v>3.6127201693697364</v>
      </c>
      <c r="H194" s="76">
        <f>Power!H194+'Ground Transportation'!H194+Industry!H194+Residential!H194+Aviation!H194</f>
        <v>2.851049460672848</v>
      </c>
      <c r="I194" s="76">
        <f>Power!I194+'Ground Transportation'!I194+Industry!I194+Residential!I194+Aviation!I194</f>
        <v>1.2450279375510402</v>
      </c>
      <c r="J194" s="76">
        <f>Power!J194+'Ground Transportation'!J194+Industry!J194+Residential!J194+Aviation!J194</f>
        <v>26.185543422978334</v>
      </c>
      <c r="K194" s="81">
        <f>SUM(C194:J194)+Aviation!L194+'International Shipping'!C194</f>
        <v>94.223185971853027</v>
      </c>
      <c r="M194" s="68"/>
      <c r="N194" s="69"/>
      <c r="O194" s="69"/>
      <c r="P194" s="69"/>
      <c r="Q194" s="69"/>
      <c r="R194" s="69"/>
      <c r="S194" s="69"/>
      <c r="T194" s="69"/>
      <c r="U194" s="69"/>
      <c r="V194" s="69"/>
      <c r="AJ194" s="74">
        <v>43656</v>
      </c>
      <c r="AK194" s="76">
        <f>Power!AK194+'Ground Transportation'!AK194+Industry!AL194+Residential!AL194+Aviation!AP194</f>
        <v>0.85647955340126103</v>
      </c>
      <c r="AL194" s="76">
        <f>Power!AL194+'Ground Transportation'!AL194+Industry!AM194+Residential!AM194+Aviation!AQ194</f>
        <v>1.5439940032926371</v>
      </c>
      <c r="AM194" s="76">
        <f>Power!AM194+'Ground Transportation'!AM194+Industry!AN194+Residential!AN194+Aviation!AR194</f>
        <v>2.6095700151464607</v>
      </c>
      <c r="AN194" s="76">
        <f>Power!AN194+'Ground Transportation'!AN194+Industry!AO194+Residential!AO194+Aviation!AS194</f>
        <v>1.2040329893827024</v>
      </c>
      <c r="AO194" s="106">
        <f>Power!AO194+'Ground Transportation'!AO194+Industry!AP194+Residential!AP194+Aviation!AT194</f>
        <v>1.4858916036052785</v>
      </c>
    </row>
    <row r="195" spans="2:41" x14ac:dyDescent="0.2">
      <c r="B195" s="74">
        <v>43657</v>
      </c>
      <c r="C195" s="76">
        <f>Power!C195+'Ground Transportation'!C195+Industry!C195+Residential!C195+Aviation!C195</f>
        <v>27.451914877124029</v>
      </c>
      <c r="D195" s="76">
        <f>Power!D195+'Ground Transportation'!D195+Industry!D195+Residential!D195+Aviation!D195</f>
        <v>6.376191224985007</v>
      </c>
      <c r="E195" s="76">
        <f>Power!E195+'Ground Transportation'!E195+Industry!E195+Residential!E195+Aviation!E195</f>
        <v>15.560216284928917</v>
      </c>
      <c r="F195" s="76">
        <f>Power!F195+'Ground Transportation'!F195+Industry!F195+Residential!F195+Aviation!F195</f>
        <v>8.4984425211701939</v>
      </c>
      <c r="G195" s="76">
        <f>Power!G195+'Ground Transportation'!G195+Industry!G195+Residential!G195+Aviation!G195</f>
        <v>3.6053292936563595</v>
      </c>
      <c r="H195" s="76">
        <f>Power!H195+'Ground Transportation'!H195+Industry!H195+Residential!H195+Aviation!H195</f>
        <v>2.8767954481289366</v>
      </c>
      <c r="I195" s="76">
        <f>Power!I195+'Ground Transportation'!I195+Industry!I195+Residential!I195+Aviation!I195</f>
        <v>1.2733717266434466</v>
      </c>
      <c r="J195" s="76">
        <f>Power!J195+'Ground Transportation'!J195+Industry!J195+Residential!J195+Aviation!J195</f>
        <v>26.573347489076518</v>
      </c>
      <c r="K195" s="81">
        <f>SUM(C195:J195)+Aviation!L195+'International Shipping'!C195</f>
        <v>95.517123103682749</v>
      </c>
      <c r="M195" s="68"/>
      <c r="N195" s="69"/>
      <c r="O195" s="69"/>
      <c r="P195" s="69"/>
      <c r="Q195" s="69"/>
      <c r="R195" s="69"/>
      <c r="S195" s="69"/>
      <c r="T195" s="69"/>
      <c r="U195" s="69"/>
      <c r="V195" s="69"/>
      <c r="AJ195" s="74">
        <v>43657</v>
      </c>
      <c r="AK195" s="76">
        <f>Power!AK195+'Ground Transportation'!AK195+Industry!AL195+Residential!AL195+Aviation!AP195</f>
        <v>0.89815975620422195</v>
      </c>
      <c r="AL195" s="76">
        <f>Power!AL195+'Ground Transportation'!AL195+Industry!AM195+Residential!AM195+Aviation!AQ195</f>
        <v>1.5537008543384809</v>
      </c>
      <c r="AM195" s="76">
        <f>Power!AM195+'Ground Transportation'!AM195+Industry!AN195+Residential!AN195+Aviation!AR195</f>
        <v>2.7700439020683727</v>
      </c>
      <c r="AN195" s="76">
        <f>Power!AN195+'Ground Transportation'!AN195+Industry!AO195+Residential!AO195+Aviation!AS195</f>
        <v>1.1727962031324641</v>
      </c>
      <c r="AO195" s="106">
        <f>Power!AO195+'Ground Transportation'!AO195+Industry!AP195+Residential!AP195+Aviation!AT195</f>
        <v>1.4963351329890024</v>
      </c>
    </row>
    <row r="196" spans="2:41" x14ac:dyDescent="0.2">
      <c r="B196" s="74">
        <v>43658</v>
      </c>
      <c r="C196" s="76">
        <f>Power!C196+'Ground Transportation'!C196+Industry!C196+Residential!C196+Aviation!C196</f>
        <v>27.290665934183124</v>
      </c>
      <c r="D196" s="76">
        <f>Power!D196+'Ground Transportation'!D196+Industry!D196+Residential!D196+Aviation!D196</f>
        <v>6.3379110318818608</v>
      </c>
      <c r="E196" s="76">
        <f>Power!E196+'Ground Transportation'!E196+Industry!E196+Residential!E196+Aviation!E196</f>
        <v>15.06058829427451</v>
      </c>
      <c r="F196" s="76">
        <f>Power!F196+'Ground Transportation'!F196+Industry!F196+Residential!F196+Aviation!F196</f>
        <v>7.9744527832987195</v>
      </c>
      <c r="G196" s="76">
        <f>Power!G196+'Ground Transportation'!G196+Industry!G196+Residential!G196+Aviation!G196</f>
        <v>3.5785360873578687</v>
      </c>
      <c r="H196" s="76">
        <f>Power!H196+'Ground Transportation'!H196+Industry!H196+Residential!H196+Aviation!H196</f>
        <v>2.842474242586321</v>
      </c>
      <c r="I196" s="76">
        <f>Power!I196+'Ground Transportation'!I196+Industry!I196+Residential!I196+Aviation!I196</f>
        <v>1.2899297203494671</v>
      </c>
      <c r="J196" s="76">
        <f>Power!J196+'Ground Transportation'!J196+Industry!J196+Residential!J196+Aviation!J196</f>
        <v>25.796661808829814</v>
      </c>
      <c r="K196" s="81">
        <f>SUM(C196:J196)+Aviation!L196+'International Shipping'!C196</f>
        <v>93.466538547349984</v>
      </c>
      <c r="M196" s="68"/>
      <c r="N196" s="69"/>
      <c r="O196" s="69"/>
      <c r="P196" s="69"/>
      <c r="Q196" s="69"/>
      <c r="R196" s="69"/>
      <c r="S196" s="69"/>
      <c r="T196" s="69"/>
      <c r="U196" s="69"/>
      <c r="V196" s="69"/>
      <c r="AJ196" s="74">
        <v>43658</v>
      </c>
      <c r="AK196" s="76">
        <f>Power!AK196+'Ground Transportation'!AK196+Industry!AL196+Residential!AL196+Aviation!AP196</f>
        <v>0.73841184309480135</v>
      </c>
      <c r="AL196" s="76">
        <f>Power!AL196+'Ground Transportation'!AL196+Industry!AM196+Residential!AM196+Aviation!AQ196</f>
        <v>1.5591936305409846</v>
      </c>
      <c r="AM196" s="76">
        <f>Power!AM196+'Ground Transportation'!AM196+Industry!AN196+Residential!AN196+Aviation!AR196</f>
        <v>2.6910381375466432</v>
      </c>
      <c r="AN196" s="76">
        <f>Power!AN196+'Ground Transportation'!AN196+Industry!AO196+Residential!AO196+Aviation!AS196</f>
        <v>1.2016578937055018</v>
      </c>
      <c r="AO196" s="106">
        <f>Power!AO196+'Ground Transportation'!AO196+Industry!AP196+Residential!AP196+Aviation!AT196</f>
        <v>1.5362994494812046</v>
      </c>
    </row>
    <row r="197" spans="2:41" x14ac:dyDescent="0.2">
      <c r="B197" s="74">
        <v>43659</v>
      </c>
      <c r="C197" s="76">
        <f>Power!C197+'Ground Transportation'!C197+Industry!C197+Residential!C197+Aviation!C197</f>
        <v>26.967233793530642</v>
      </c>
      <c r="D197" s="76">
        <f>Power!D197+'Ground Transportation'!D197+Industry!D197+Residential!D197+Aviation!D197</f>
        <v>6.6615266817706962</v>
      </c>
      <c r="E197" s="76">
        <f>Power!E197+'Ground Transportation'!E197+Industry!E197+Residential!E197+Aviation!E197</f>
        <v>14.28705322250031</v>
      </c>
      <c r="F197" s="76">
        <f>Power!F197+'Ground Transportation'!F197+Industry!F197+Residential!F197+Aviation!F197</f>
        <v>6.3872709668482202</v>
      </c>
      <c r="G197" s="76">
        <f>Power!G197+'Ground Transportation'!G197+Industry!G197+Residential!G197+Aviation!G197</f>
        <v>3.5189712103973636</v>
      </c>
      <c r="H197" s="76">
        <f>Power!H197+'Ground Transportation'!H197+Industry!H197+Residential!H197+Aviation!H197</f>
        <v>2.5994073672868754</v>
      </c>
      <c r="I197" s="76">
        <f>Power!I197+'Ground Transportation'!I197+Industry!I197+Residential!I197+Aviation!I197</f>
        <v>1.2210563094891553</v>
      </c>
      <c r="J197" s="76">
        <f>Power!J197+'Ground Transportation'!J197+Industry!J197+Residential!J197+Aviation!J197</f>
        <v>24.800253976165326</v>
      </c>
      <c r="K197" s="81">
        <f>SUM(C197:J197)+Aviation!L197+'International Shipping'!C197</f>
        <v>89.790211456770351</v>
      </c>
      <c r="M197" s="68"/>
      <c r="N197" s="69"/>
      <c r="O197" s="69"/>
      <c r="P197" s="69"/>
      <c r="Q197" s="69"/>
      <c r="R197" s="69"/>
      <c r="S197" s="69"/>
      <c r="T197" s="69"/>
      <c r="U197" s="69"/>
      <c r="V197" s="69"/>
      <c r="AJ197" s="74">
        <v>43659</v>
      </c>
      <c r="AK197" s="76">
        <f>Power!AK197+'Ground Transportation'!AK197+Industry!AL197+Residential!AL197+Aviation!AP197</f>
        <v>0.6930222586134025</v>
      </c>
      <c r="AL197" s="76">
        <f>Power!AL197+'Ground Transportation'!AL197+Industry!AM197+Residential!AM197+Aviation!AQ197</f>
        <v>1.4394698546256115</v>
      </c>
      <c r="AM197" s="76">
        <f>Power!AM197+'Ground Transportation'!AM197+Industry!AN197+Residential!AN197+Aviation!AR197</f>
        <v>2.2469959104938058</v>
      </c>
      <c r="AN197" s="76">
        <f>Power!AN197+'Ground Transportation'!AN197+Industry!AO197+Residential!AO197+Aviation!AS197</f>
        <v>1.0520303157029467</v>
      </c>
      <c r="AO197" s="106">
        <f>Power!AO197+'Ground Transportation'!AO197+Industry!AP197+Residential!AP197+Aviation!AT197</f>
        <v>1.4126056306289123</v>
      </c>
    </row>
    <row r="198" spans="2:41" x14ac:dyDescent="0.2">
      <c r="B198" s="74">
        <v>43660</v>
      </c>
      <c r="C198" s="76">
        <f>Power!C198+'Ground Transportation'!C198+Industry!C198+Residential!C198+Aviation!C198</f>
        <v>26.678636851806662</v>
      </c>
      <c r="D198" s="76">
        <f>Power!D198+'Ground Transportation'!D198+Industry!D198+Residential!D198+Aviation!D198</f>
        <v>6.5858948395768042</v>
      </c>
      <c r="E198" s="76">
        <f>Power!E198+'Ground Transportation'!E198+Industry!E198+Residential!E198+Aviation!E198</f>
        <v>14.024002461333833</v>
      </c>
      <c r="F198" s="76">
        <f>Power!F198+'Ground Transportation'!F198+Industry!F198+Residential!F198+Aviation!F198</f>
        <v>5.8232055338699515</v>
      </c>
      <c r="G198" s="76">
        <f>Power!G198+'Ground Transportation'!G198+Industry!G198+Residential!G198+Aviation!G198</f>
        <v>3.4668325220304403</v>
      </c>
      <c r="H198" s="76">
        <f>Power!H198+'Ground Transportation'!H198+Industry!H198+Residential!H198+Aviation!H198</f>
        <v>2.489339379357419</v>
      </c>
      <c r="I198" s="76">
        <f>Power!I198+'Ground Transportation'!I198+Industry!I198+Residential!I198+Aviation!I198</f>
        <v>1.1390027488570729</v>
      </c>
      <c r="J198" s="76">
        <f>Power!J198+'Ground Transportation'!J198+Industry!J198+Residential!J198+Aviation!J198</f>
        <v>24.35730549000526</v>
      </c>
      <c r="K198" s="81">
        <f>SUM(C198:J198)+Aviation!L198+'International Shipping'!C198</f>
        <v>87.909352015363126</v>
      </c>
      <c r="M198" s="68"/>
      <c r="N198" s="69"/>
      <c r="O198" s="69"/>
      <c r="P198" s="69"/>
      <c r="Q198" s="69"/>
      <c r="R198" s="69"/>
      <c r="S198" s="69"/>
      <c r="T198" s="69"/>
      <c r="U198" s="69"/>
      <c r="V198" s="69"/>
      <c r="AJ198" s="74">
        <v>43660</v>
      </c>
      <c r="AK198" s="76">
        <f>Power!AK198+'Ground Transportation'!AK198+Industry!AL198+Residential!AL198+Aviation!AP198</f>
        <v>0.69413598604819249</v>
      </c>
      <c r="AL198" s="76">
        <f>Power!AL198+'Ground Transportation'!AL198+Industry!AM198+Residential!AM198+Aviation!AQ198</f>
        <v>1.4000956705190606</v>
      </c>
      <c r="AM198" s="76">
        <f>Power!AM198+'Ground Transportation'!AM198+Industry!AN198+Residential!AN198+Aviation!AR198</f>
        <v>2.2215663336350504</v>
      </c>
      <c r="AN198" s="76">
        <f>Power!AN198+'Ground Transportation'!AN198+Industry!AO198+Residential!AO198+Aviation!AS198</f>
        <v>0.95522349233572867</v>
      </c>
      <c r="AO198" s="106">
        <f>Power!AO198+'Ground Transportation'!AO198+Industry!AP198+Residential!AP198+Aviation!AT198</f>
        <v>1.3576436506987053</v>
      </c>
    </row>
    <row r="199" spans="2:41" x14ac:dyDescent="0.2">
      <c r="B199" s="74">
        <v>43661</v>
      </c>
      <c r="C199" s="76">
        <f>Power!C199+'Ground Transportation'!C199+Industry!C199+Residential!C199+Aviation!C199</f>
        <v>28.482249551360866</v>
      </c>
      <c r="D199" s="76">
        <f>Power!D199+'Ground Transportation'!D199+Industry!D199+Residential!D199+Aviation!D199</f>
        <v>6.2881120389293246</v>
      </c>
      <c r="E199" s="76">
        <f>Power!E199+'Ground Transportation'!E199+Industry!E199+Residential!E199+Aviation!E199</f>
        <v>15.452220606626193</v>
      </c>
      <c r="F199" s="76">
        <f>Power!F199+'Ground Transportation'!F199+Industry!F199+Residential!F199+Aviation!F199</f>
        <v>8.1150323699668103</v>
      </c>
      <c r="G199" s="76">
        <f>Power!G199+'Ground Transportation'!G199+Industry!G199+Residential!G199+Aviation!G199</f>
        <v>3.5864187348504677</v>
      </c>
      <c r="H199" s="76">
        <f>Power!H199+'Ground Transportation'!H199+Industry!H199+Residential!H199+Aviation!H199</f>
        <v>2.6134264264622376</v>
      </c>
      <c r="I199" s="76">
        <f>Power!I199+'Ground Transportation'!I199+Industry!I199+Residential!I199+Aviation!I199</f>
        <v>1.3251864630442587</v>
      </c>
      <c r="J199" s="76">
        <f>Power!J199+'Ground Transportation'!J199+Industry!J199+Residential!J199+Aviation!J199</f>
        <v>26.645914535650469</v>
      </c>
      <c r="K199" s="81">
        <f>SUM(C199:J199)+Aviation!L199+'International Shipping'!C199</f>
        <v>95.790279647449708</v>
      </c>
      <c r="M199" s="68"/>
      <c r="N199" s="69"/>
      <c r="O199" s="69"/>
      <c r="P199" s="69"/>
      <c r="Q199" s="69"/>
      <c r="R199" s="69"/>
      <c r="S199" s="69"/>
      <c r="T199" s="69"/>
      <c r="U199" s="69"/>
      <c r="V199" s="69"/>
      <c r="AJ199" s="74">
        <v>43661</v>
      </c>
      <c r="AK199" s="76">
        <f>Power!AK199+'Ground Transportation'!AK199+Industry!AL199+Residential!AL199+Aviation!AP199</f>
        <v>0.88462225125943084</v>
      </c>
      <c r="AL199" s="76">
        <f>Power!AL199+'Ground Transportation'!AL199+Industry!AM199+Residential!AM199+Aviation!AQ199</f>
        <v>1.5920702693246656</v>
      </c>
      <c r="AM199" s="76">
        <f>Power!AM199+'Ground Transportation'!AM199+Industry!AN199+Residential!AN199+Aviation!AR199</f>
        <v>2.6435791379203679</v>
      </c>
      <c r="AN199" s="76">
        <f>Power!AN199+'Ground Transportation'!AN199+Industry!AO199+Residential!AO199+Aviation!AS199</f>
        <v>1.1764303372880245</v>
      </c>
      <c r="AO199" s="106">
        <f>Power!AO199+'Ground Transportation'!AO199+Industry!AP199+Residential!AP199+Aviation!AT199</f>
        <v>1.4797260441987736</v>
      </c>
    </row>
    <row r="200" spans="2:41" x14ac:dyDescent="0.2">
      <c r="B200" s="74">
        <v>43662</v>
      </c>
      <c r="C200" s="76">
        <f>Power!C200+'Ground Transportation'!C200+Industry!C200+Residential!C200+Aviation!C200</f>
        <v>28.750981434275488</v>
      </c>
      <c r="D200" s="76">
        <f>Power!D200+'Ground Transportation'!D200+Industry!D200+Residential!D200+Aviation!D200</f>
        <v>6.4311725728547522</v>
      </c>
      <c r="E200" s="76">
        <f>Power!E200+'Ground Transportation'!E200+Industry!E200+Residential!E200+Aviation!E200</f>
        <v>15.915831452141248</v>
      </c>
      <c r="F200" s="76">
        <f>Power!F200+'Ground Transportation'!F200+Industry!F200+Residential!F200+Aviation!F200</f>
        <v>8.0406758110754026</v>
      </c>
      <c r="G200" s="76">
        <f>Power!G200+'Ground Transportation'!G200+Industry!G200+Residential!G200+Aviation!G200</f>
        <v>3.575268976574169</v>
      </c>
      <c r="H200" s="76">
        <f>Power!H200+'Ground Transportation'!H200+Industry!H200+Residential!H200+Aviation!H200</f>
        <v>2.9087394642472613</v>
      </c>
      <c r="I200" s="76">
        <f>Power!I200+'Ground Transportation'!I200+Industry!I200+Residential!I200+Aviation!I200</f>
        <v>1.3379575896375666</v>
      </c>
      <c r="J200" s="76">
        <f>Power!J200+'Ground Transportation'!J200+Industry!J200+Residential!J200+Aviation!J200</f>
        <v>27.102377266940181</v>
      </c>
      <c r="K200" s="81">
        <f>SUM(C200:J200)+Aviation!L200+'International Shipping'!C200</f>
        <v>97.335862334709134</v>
      </c>
      <c r="M200" s="68"/>
      <c r="N200" s="69"/>
      <c r="O200" s="69"/>
      <c r="P200" s="69"/>
      <c r="Q200" s="69"/>
      <c r="R200" s="69"/>
      <c r="S200" s="69"/>
      <c r="T200" s="69"/>
      <c r="U200" s="69"/>
      <c r="V200" s="69"/>
      <c r="AJ200" s="74">
        <v>43662</v>
      </c>
      <c r="AK200" s="76">
        <f>Power!AK200+'Ground Transportation'!AK200+Industry!AL200+Residential!AL200+Aviation!AP200</f>
        <v>0.83739696032740651</v>
      </c>
      <c r="AL200" s="76">
        <f>Power!AL200+'Ground Transportation'!AL200+Industry!AM200+Residential!AM200+Aviation!AQ200</f>
        <v>1.6327509437264462</v>
      </c>
      <c r="AM200" s="76">
        <f>Power!AM200+'Ground Transportation'!AM200+Industry!AN200+Residential!AN200+Aviation!AR200</f>
        <v>2.6634465112471566</v>
      </c>
      <c r="AN200" s="76">
        <f>Power!AN200+'Ground Transportation'!AN200+Industry!AO200+Residential!AO200+Aviation!AS200</f>
        <v>1.1138105718506441</v>
      </c>
      <c r="AO200" s="106">
        <f>Power!AO200+'Ground Transportation'!AO200+Industry!AP200+Residential!AP200+Aviation!AT200</f>
        <v>1.4942296448907368</v>
      </c>
    </row>
    <row r="201" spans="2:41" x14ac:dyDescent="0.2">
      <c r="B201" s="74">
        <v>43663</v>
      </c>
      <c r="C201" s="76">
        <f>Power!C201+'Ground Transportation'!C201+Industry!C201+Residential!C201+Aviation!C201</f>
        <v>29.063262198023331</v>
      </c>
      <c r="D201" s="76">
        <f>Power!D201+'Ground Transportation'!D201+Industry!D201+Residential!D201+Aviation!D201</f>
        <v>6.4451808948842348</v>
      </c>
      <c r="E201" s="76">
        <f>Power!E201+'Ground Transportation'!E201+Industry!E201+Residential!E201+Aviation!E201</f>
        <v>15.978915993044588</v>
      </c>
      <c r="F201" s="76">
        <f>Power!F201+'Ground Transportation'!F201+Industry!F201+Residential!F201+Aviation!F201</f>
        <v>8.0233287350808986</v>
      </c>
      <c r="G201" s="76">
        <f>Power!G201+'Ground Transportation'!G201+Industry!G201+Residential!G201+Aviation!G201</f>
        <v>3.5926090847196992</v>
      </c>
      <c r="H201" s="76">
        <f>Power!H201+'Ground Transportation'!H201+Industry!H201+Residential!H201+Aviation!H201</f>
        <v>3.0185609362445733</v>
      </c>
      <c r="I201" s="76">
        <f>Power!I201+'Ground Transportation'!I201+Industry!I201+Residential!I201+Aviation!I201</f>
        <v>1.3429033665907362</v>
      </c>
      <c r="J201" s="76">
        <f>Power!J201+'Ground Transportation'!J201+Industry!J201+Residential!J201+Aviation!J201</f>
        <v>27.286664207081721</v>
      </c>
      <c r="K201" s="81">
        <f>SUM(C201:J201)+Aviation!L201+'International Shipping'!C201</f>
        <v>98.021596261404554</v>
      </c>
      <c r="M201" s="68"/>
      <c r="N201" s="69"/>
      <c r="O201" s="69"/>
      <c r="P201" s="69"/>
      <c r="Q201" s="69"/>
      <c r="R201" s="69"/>
      <c r="S201" s="69"/>
      <c r="T201" s="69"/>
      <c r="U201" s="69"/>
      <c r="V201" s="69"/>
      <c r="AJ201" s="74">
        <v>43663</v>
      </c>
      <c r="AK201" s="76">
        <f>Power!AK201+'Ground Transportation'!AK201+Industry!AL201+Residential!AL201+Aviation!AP201</f>
        <v>0.75598751959925881</v>
      </c>
      <c r="AL201" s="76">
        <f>Power!AL201+'Ground Transportation'!AL201+Industry!AM201+Residential!AM201+Aviation!AQ201</f>
        <v>1.676063473311854</v>
      </c>
      <c r="AM201" s="76">
        <f>Power!AM201+'Ground Transportation'!AM201+Industry!AN201+Residential!AN201+Aviation!AR201</f>
        <v>2.6658768913587454</v>
      </c>
      <c r="AN201" s="76">
        <f>Power!AN201+'Ground Transportation'!AN201+Industry!AO201+Residential!AO201+Aviation!AS201</f>
        <v>1.1952665755072116</v>
      </c>
      <c r="AO201" s="106">
        <f>Power!AO201+'Ground Transportation'!AO201+Industry!AP201+Residential!AP201+Aviation!AT201</f>
        <v>1.4841500138991139</v>
      </c>
    </row>
    <row r="202" spans="2:41" x14ac:dyDescent="0.2">
      <c r="B202" s="74">
        <v>43664</v>
      </c>
      <c r="C202" s="76">
        <f>Power!C202+'Ground Transportation'!C202+Industry!C202+Residential!C202+Aviation!C202</f>
        <v>30.09507004997235</v>
      </c>
      <c r="D202" s="76">
        <f>Power!D202+'Ground Transportation'!D202+Industry!D202+Residential!D202+Aviation!D202</f>
        <v>6.747826301196131</v>
      </c>
      <c r="E202" s="76">
        <f>Power!E202+'Ground Transportation'!E202+Industry!E202+Residential!E202+Aviation!E202</f>
        <v>15.398452310055649</v>
      </c>
      <c r="F202" s="76">
        <f>Power!F202+'Ground Transportation'!F202+Industry!F202+Residential!F202+Aviation!F202</f>
        <v>8.1198606241042892</v>
      </c>
      <c r="G202" s="76">
        <f>Power!G202+'Ground Transportation'!G202+Industry!G202+Residential!G202+Aviation!G202</f>
        <v>3.5780049634385827</v>
      </c>
      <c r="H202" s="76">
        <f>Power!H202+'Ground Transportation'!H202+Industry!H202+Residential!H202+Aviation!H202</f>
        <v>3.1202148306393305</v>
      </c>
      <c r="I202" s="76">
        <f>Power!I202+'Ground Transportation'!I202+Industry!I202+Residential!I202+Aviation!I202</f>
        <v>1.3212051176647575</v>
      </c>
      <c r="J202" s="76">
        <f>Power!J202+'Ground Transportation'!J202+Industry!J202+Residential!J202+Aviation!J202</f>
        <v>27.679358397685085</v>
      </c>
      <c r="K202" s="81">
        <f>SUM(C202:J202)+Aviation!L202+'International Shipping'!C202</f>
        <v>99.353718994575132</v>
      </c>
      <c r="M202" s="68"/>
      <c r="N202" s="69"/>
      <c r="O202" s="69"/>
      <c r="P202" s="69"/>
      <c r="Q202" s="69"/>
      <c r="R202" s="69"/>
      <c r="S202" s="69"/>
      <c r="T202" s="69"/>
      <c r="U202" s="69"/>
      <c r="V202" s="69"/>
      <c r="AJ202" s="74">
        <v>43664</v>
      </c>
      <c r="AK202" s="76">
        <f>Power!AK202+'Ground Transportation'!AK202+Industry!AL202+Residential!AL202+Aviation!AP202</f>
        <v>0.77607064715314178</v>
      </c>
      <c r="AL202" s="76">
        <f>Power!AL202+'Ground Transportation'!AL202+Industry!AM202+Residential!AM202+Aviation!AQ202</f>
        <v>1.7005435482927129</v>
      </c>
      <c r="AM202" s="76">
        <f>Power!AM202+'Ground Transportation'!AM202+Industry!AN202+Residential!AN202+Aviation!AR202</f>
        <v>2.6391629552618268</v>
      </c>
      <c r="AN202" s="76">
        <f>Power!AN202+'Ground Transportation'!AN202+Industry!AO202+Residential!AO202+Aviation!AS202</f>
        <v>1.2354646551156498</v>
      </c>
      <c r="AO202" s="106">
        <f>Power!AO202+'Ground Transportation'!AO202+Industry!AP202+Residential!AP202+Aviation!AT202</f>
        <v>1.554816253729689</v>
      </c>
    </row>
    <row r="203" spans="2:41" x14ac:dyDescent="0.2">
      <c r="B203" s="74">
        <v>43665</v>
      </c>
      <c r="C203" s="76">
        <f>Power!C203+'Ground Transportation'!C203+Industry!C203+Residential!C203+Aviation!C203</f>
        <v>30.164727014532804</v>
      </c>
      <c r="D203" s="76">
        <f>Power!D203+'Ground Transportation'!D203+Industry!D203+Residential!D203+Aviation!D203</f>
        <v>7.0489852605047316</v>
      </c>
      <c r="E203" s="76">
        <f>Power!E203+'Ground Transportation'!E203+Industry!E203+Residential!E203+Aviation!E203</f>
        <v>15.264972325854977</v>
      </c>
      <c r="F203" s="76">
        <f>Power!F203+'Ground Transportation'!F203+Industry!F203+Residential!F203+Aviation!F203</f>
        <v>8.0329043206164137</v>
      </c>
      <c r="G203" s="76">
        <f>Power!G203+'Ground Transportation'!G203+Industry!G203+Residential!G203+Aviation!G203</f>
        <v>3.5590252786520762</v>
      </c>
      <c r="H203" s="76">
        <f>Power!H203+'Ground Transportation'!H203+Industry!H203+Residential!H203+Aviation!H203</f>
        <v>3.0809102924576006</v>
      </c>
      <c r="I203" s="76">
        <f>Power!I203+'Ground Transportation'!I203+Industry!I203+Residential!I203+Aviation!I203</f>
        <v>1.3177985292437953</v>
      </c>
      <c r="J203" s="76">
        <f>Power!J203+'Ground Transportation'!J203+Industry!J203+Residential!J203+Aviation!J203</f>
        <v>27.410250951660107</v>
      </c>
      <c r="K203" s="81">
        <f>SUM(C203:J203)+Aviation!L203+'International Shipping'!C203</f>
        <v>99.182640024917632</v>
      </c>
      <c r="M203" s="68"/>
      <c r="N203" s="69"/>
      <c r="O203" s="69"/>
      <c r="P203" s="69"/>
      <c r="Q203" s="69"/>
      <c r="R203" s="69"/>
      <c r="S203" s="69"/>
      <c r="T203" s="69"/>
      <c r="U203" s="69"/>
      <c r="V203" s="69"/>
      <c r="AJ203" s="74">
        <v>43665</v>
      </c>
      <c r="AK203" s="76">
        <f>Power!AK203+'Ground Transportation'!AK203+Industry!AL203+Residential!AL203+Aviation!AP203</f>
        <v>0.78712711642392408</v>
      </c>
      <c r="AL203" s="76">
        <f>Power!AL203+'Ground Transportation'!AL203+Industry!AM203+Residential!AM203+Aviation!AQ203</f>
        <v>1.69365430050699</v>
      </c>
      <c r="AM203" s="76">
        <f>Power!AM203+'Ground Transportation'!AM203+Industry!AN203+Residential!AN203+Aviation!AR203</f>
        <v>2.7076584064818165</v>
      </c>
      <c r="AN203" s="76">
        <f>Power!AN203+'Ground Transportation'!AN203+Industry!AO203+Residential!AO203+Aviation!AS203</f>
        <v>1.1676069413561934</v>
      </c>
      <c r="AO203" s="106">
        <f>Power!AO203+'Ground Transportation'!AO203+Industry!AP203+Residential!AP203+Aviation!AT203</f>
        <v>1.5526270293532225</v>
      </c>
    </row>
    <row r="204" spans="2:41" x14ac:dyDescent="0.2">
      <c r="B204" s="74">
        <v>43666</v>
      </c>
      <c r="C204" s="76">
        <f>Power!C204+'Ground Transportation'!C204+Industry!C204+Residential!C204+Aviation!C204</f>
        <v>29.419674806150489</v>
      </c>
      <c r="D204" s="76">
        <f>Power!D204+'Ground Transportation'!D204+Industry!D204+Residential!D204+Aviation!D204</f>
        <v>7.2132829244417129</v>
      </c>
      <c r="E204" s="76">
        <f>Power!E204+'Ground Transportation'!E204+Industry!E204+Residential!E204+Aviation!E204</f>
        <v>14.579168648656658</v>
      </c>
      <c r="F204" s="76">
        <f>Power!F204+'Ground Transportation'!F204+Industry!F204+Residential!F204+Aviation!F204</f>
        <v>6.1690202491805159</v>
      </c>
      <c r="G204" s="76">
        <f>Power!G204+'Ground Transportation'!G204+Industry!G204+Residential!G204+Aviation!G204</f>
        <v>3.5072827845553065</v>
      </c>
      <c r="H204" s="76">
        <f>Power!H204+'Ground Transportation'!H204+Industry!H204+Residential!H204+Aviation!H204</f>
        <v>2.8229707669369022</v>
      </c>
      <c r="I204" s="76">
        <f>Power!I204+'Ground Transportation'!I204+Industry!I204+Residential!I204+Aviation!I204</f>
        <v>1.1344553618245041</v>
      </c>
      <c r="J204" s="76">
        <f>Power!J204+'Ground Transportation'!J204+Industry!J204+Residential!J204+Aviation!J204</f>
        <v>26.02830702500091</v>
      </c>
      <c r="K204" s="81">
        <f>SUM(C204:J204)+Aviation!L204+'International Shipping'!C204</f>
        <v>94.218753971132998</v>
      </c>
      <c r="M204" s="68"/>
      <c r="N204" s="69"/>
      <c r="O204" s="69"/>
      <c r="P204" s="69"/>
      <c r="Q204" s="69"/>
      <c r="R204" s="69"/>
      <c r="S204" s="69"/>
      <c r="T204" s="69"/>
      <c r="U204" s="69"/>
      <c r="V204" s="69"/>
      <c r="AJ204" s="74">
        <v>43666</v>
      </c>
      <c r="AK204" s="76">
        <f>Power!AK204+'Ground Transportation'!AK204+Industry!AL204+Residential!AL204+Aviation!AP204</f>
        <v>0.56236312500442076</v>
      </c>
      <c r="AL204" s="76">
        <f>Power!AL204+'Ground Transportation'!AL204+Industry!AM204+Residential!AM204+Aviation!AQ204</f>
        <v>1.5724523015076661</v>
      </c>
      <c r="AM204" s="76">
        <f>Power!AM204+'Ground Transportation'!AM204+Industry!AN204+Residential!AN204+Aviation!AR204</f>
        <v>2.258975701185661</v>
      </c>
      <c r="AN204" s="76">
        <f>Power!AN204+'Ground Transportation'!AN204+Industry!AO204+Residential!AO204+Aviation!AS204</f>
        <v>1.065341698098051</v>
      </c>
      <c r="AO204" s="106">
        <f>Power!AO204+'Ground Transportation'!AO204+Industry!AP204+Residential!AP204+Aviation!AT204</f>
        <v>1.5167476818323697</v>
      </c>
    </row>
    <row r="205" spans="2:41" x14ac:dyDescent="0.2">
      <c r="B205" s="74">
        <v>43667</v>
      </c>
      <c r="C205" s="76">
        <f>Power!C205+'Ground Transportation'!C205+Industry!C205+Residential!C205+Aviation!C205</f>
        <v>28.721646453617421</v>
      </c>
      <c r="D205" s="76">
        <f>Power!D205+'Ground Transportation'!D205+Industry!D205+Residential!D205+Aviation!D205</f>
        <v>7.0933193071920169</v>
      </c>
      <c r="E205" s="76">
        <f>Power!E205+'Ground Transportation'!E205+Industry!E205+Residential!E205+Aviation!E205</f>
        <v>14.406636179886371</v>
      </c>
      <c r="F205" s="76">
        <f>Power!F205+'Ground Transportation'!F205+Industry!F205+Residential!F205+Aviation!F205</f>
        <v>5.5261178475416148</v>
      </c>
      <c r="G205" s="76">
        <f>Power!G205+'Ground Transportation'!G205+Industry!G205+Residential!G205+Aviation!G205</f>
        <v>3.4686846302476089</v>
      </c>
      <c r="H205" s="76">
        <f>Power!H205+'Ground Transportation'!H205+Industry!H205+Residential!H205+Aviation!H205</f>
        <v>2.6921191527050494</v>
      </c>
      <c r="I205" s="76">
        <f>Power!I205+'Ground Transportation'!I205+Industry!I205+Residential!I205+Aviation!I205</f>
        <v>1.0449276670631391</v>
      </c>
      <c r="J205" s="76">
        <f>Power!J205+'Ground Transportation'!J205+Industry!J205+Residential!J205+Aviation!J205</f>
        <v>25.420248294601738</v>
      </c>
      <c r="K205" s="81">
        <f>SUM(C205:J205)+Aviation!L205+'International Shipping'!C205</f>
        <v>91.719507287484419</v>
      </c>
      <c r="M205" s="68"/>
      <c r="N205" s="69"/>
      <c r="O205" s="69"/>
      <c r="P205" s="69"/>
      <c r="Q205" s="69"/>
      <c r="R205" s="69"/>
      <c r="S205" s="69"/>
      <c r="T205" s="69"/>
      <c r="U205" s="69"/>
      <c r="V205" s="69"/>
      <c r="AJ205" s="74">
        <v>43667</v>
      </c>
      <c r="AK205" s="76">
        <f>Power!AK205+'Ground Transportation'!AK205+Industry!AL205+Residential!AL205+Aviation!AP205</f>
        <v>0.56814178817789318</v>
      </c>
      <c r="AL205" s="76">
        <f>Power!AL205+'Ground Transportation'!AL205+Industry!AM205+Residential!AM205+Aviation!AQ205</f>
        <v>1.5207716919656404</v>
      </c>
      <c r="AM205" s="76">
        <f>Power!AM205+'Ground Transportation'!AM205+Industry!AN205+Residential!AN205+Aviation!AR205</f>
        <v>2.1172545663084619</v>
      </c>
      <c r="AN205" s="76">
        <f>Power!AN205+'Ground Transportation'!AN205+Industry!AO205+Residential!AO205+Aviation!AS205</f>
        <v>1.0114386500597092</v>
      </c>
      <c r="AO205" s="106">
        <f>Power!AO205+'Ground Transportation'!AO205+Industry!AP205+Residential!AP205+Aviation!AT205</f>
        <v>1.462897835065448</v>
      </c>
    </row>
    <row r="206" spans="2:41" x14ac:dyDescent="0.2">
      <c r="B206" s="74">
        <v>43668</v>
      </c>
      <c r="C206" s="76">
        <f>Power!C206+'Ground Transportation'!C206+Industry!C206+Residential!C206+Aviation!C206</f>
        <v>30.323347967405311</v>
      </c>
      <c r="D206" s="76">
        <f>Power!D206+'Ground Transportation'!D206+Industry!D206+Residential!D206+Aviation!D206</f>
        <v>6.9308097522989298</v>
      </c>
      <c r="E206" s="76">
        <f>Power!E206+'Ground Transportation'!E206+Industry!E206+Residential!E206+Aviation!E206</f>
        <v>15.135592840648473</v>
      </c>
      <c r="F206" s="76">
        <f>Power!F206+'Ground Transportation'!F206+Industry!F206+Residential!F206+Aviation!F206</f>
        <v>7.6719532023852013</v>
      </c>
      <c r="G206" s="76">
        <f>Power!G206+'Ground Transportation'!G206+Industry!G206+Residential!G206+Aviation!G206</f>
        <v>3.6056594811725535</v>
      </c>
      <c r="H206" s="76">
        <f>Power!H206+'Ground Transportation'!H206+Industry!H206+Residential!H206+Aviation!H206</f>
        <v>3.0374360451880134</v>
      </c>
      <c r="I206" s="76">
        <f>Power!I206+'Ground Transportation'!I206+Industry!I206+Residential!I206+Aviation!I206</f>
        <v>1.2775925930337855</v>
      </c>
      <c r="J206" s="76">
        <f>Power!J206+'Ground Transportation'!J206+Industry!J206+Residential!J206+Aviation!J206</f>
        <v>27.552173519372872</v>
      </c>
      <c r="K206" s="81">
        <f>SUM(C206:J206)+Aviation!L206+'International Shipping'!C206</f>
        <v>98.822153662110466</v>
      </c>
      <c r="M206" s="68"/>
      <c r="N206" s="69"/>
      <c r="O206" s="69"/>
      <c r="P206" s="69"/>
      <c r="Q206" s="69"/>
      <c r="R206" s="69"/>
      <c r="S206" s="69"/>
      <c r="T206" s="69"/>
      <c r="U206" s="69"/>
      <c r="V206" s="69"/>
      <c r="AJ206" s="74">
        <v>43668</v>
      </c>
      <c r="AK206" s="76">
        <f>Power!AK206+'Ground Transportation'!AK206+Industry!AL206+Residential!AL206+Aviation!AP206</f>
        <v>0.60997862750829535</v>
      </c>
      <c r="AL206" s="76">
        <f>Power!AL206+'Ground Transportation'!AL206+Industry!AM206+Residential!AM206+Aviation!AQ206</f>
        <v>1.6985167792381968</v>
      </c>
      <c r="AM206" s="76">
        <f>Power!AM206+'Ground Transportation'!AM206+Industry!AN206+Residential!AN206+Aviation!AR206</f>
        <v>2.5593193902671474</v>
      </c>
      <c r="AN206" s="76">
        <f>Power!AN206+'Ground Transportation'!AN206+Industry!AO206+Residential!AO206+Aviation!AS206</f>
        <v>1.1823114318157868</v>
      </c>
      <c r="AO206" s="106">
        <f>Power!AO206+'Ground Transportation'!AO206+Industry!AP206+Residential!AP206+Aviation!AT206</f>
        <v>1.5841625130737671</v>
      </c>
    </row>
    <row r="207" spans="2:41" x14ac:dyDescent="0.2">
      <c r="B207" s="74">
        <v>43669</v>
      </c>
      <c r="C207" s="76">
        <f>Power!C207+'Ground Transportation'!C207+Industry!C207+Residential!C207+Aviation!C207</f>
        <v>30.689628710697615</v>
      </c>
      <c r="D207" s="76">
        <f>Power!D207+'Ground Transportation'!D207+Industry!D207+Residential!D207+Aviation!D207</f>
        <v>7.228149996504782</v>
      </c>
      <c r="E207" s="76">
        <f>Power!E207+'Ground Transportation'!E207+Industry!E207+Residential!E207+Aviation!E207</f>
        <v>14.814366767838781</v>
      </c>
      <c r="F207" s="76">
        <f>Power!F207+'Ground Transportation'!F207+Industry!F207+Residential!F207+Aviation!F207</f>
        <v>8.3509829586066111</v>
      </c>
      <c r="G207" s="76">
        <f>Power!G207+'Ground Transportation'!G207+Industry!G207+Residential!G207+Aviation!G207</f>
        <v>3.6125849626370452</v>
      </c>
      <c r="H207" s="76">
        <f>Power!H207+'Ground Transportation'!H207+Industry!H207+Residential!H207+Aviation!H207</f>
        <v>3.113583126514532</v>
      </c>
      <c r="I207" s="76">
        <f>Power!I207+'Ground Transportation'!I207+Industry!I207+Residential!I207+Aviation!I207</f>
        <v>1.3540116890579359</v>
      </c>
      <c r="J207" s="76">
        <f>Power!J207+'Ground Transportation'!J207+Industry!J207+Residential!J207+Aviation!J207</f>
        <v>28.022949303334212</v>
      </c>
      <c r="K207" s="81">
        <f>SUM(C207:J207)+Aviation!L207+'International Shipping'!C207</f>
        <v>100.44807980763797</v>
      </c>
      <c r="M207" s="68"/>
      <c r="N207" s="69"/>
      <c r="O207" s="69"/>
      <c r="P207" s="69"/>
      <c r="Q207" s="69"/>
      <c r="R207" s="69"/>
      <c r="S207" s="69"/>
      <c r="T207" s="69"/>
      <c r="U207" s="69"/>
      <c r="V207" s="69"/>
      <c r="AJ207" s="74">
        <v>43669</v>
      </c>
      <c r="AK207" s="76">
        <f>Power!AK207+'Ground Transportation'!AK207+Industry!AL207+Residential!AL207+Aviation!AP207</f>
        <v>0.75966095143144396</v>
      </c>
      <c r="AL207" s="76">
        <f>Power!AL207+'Ground Transportation'!AL207+Industry!AM207+Residential!AM207+Aviation!AQ207</f>
        <v>1.7181547606784651</v>
      </c>
      <c r="AM207" s="76">
        <f>Power!AM207+'Ground Transportation'!AM207+Industry!AN207+Residential!AN207+Aviation!AR207</f>
        <v>2.7648077799991317</v>
      </c>
      <c r="AN207" s="76">
        <f>Power!AN207+'Ground Transportation'!AN207+Industry!AO207+Residential!AO207+Aviation!AS207</f>
        <v>1.2310327888135921</v>
      </c>
      <c r="AO207" s="106">
        <f>Power!AO207+'Ground Transportation'!AO207+Industry!AP207+Residential!AP207+Aviation!AT207</f>
        <v>1.6075366627457939</v>
      </c>
    </row>
    <row r="208" spans="2:41" x14ac:dyDescent="0.2">
      <c r="B208" s="74">
        <v>43670</v>
      </c>
      <c r="C208" s="76">
        <f>Power!C208+'Ground Transportation'!C208+Industry!C208+Residential!C208+Aviation!C208</f>
        <v>32.001840066533219</v>
      </c>
      <c r="D208" s="76">
        <f>Power!D208+'Ground Transportation'!D208+Industry!D208+Residential!D208+Aviation!D208</f>
        <v>7.3959463547601416</v>
      </c>
      <c r="E208" s="76">
        <f>Power!E208+'Ground Transportation'!E208+Industry!E208+Residential!E208+Aviation!E208</f>
        <v>14.719676979159985</v>
      </c>
      <c r="F208" s="76">
        <f>Power!F208+'Ground Transportation'!F208+Industry!F208+Residential!F208+Aviation!F208</f>
        <v>8.6340535028515504</v>
      </c>
      <c r="G208" s="76">
        <f>Power!G208+'Ground Transportation'!G208+Industry!G208+Residential!G208+Aviation!G208</f>
        <v>3.6216020227705812</v>
      </c>
      <c r="H208" s="76">
        <f>Power!H208+'Ground Transportation'!H208+Industry!H208+Residential!H208+Aviation!H208</f>
        <v>3.1962862518790827</v>
      </c>
      <c r="I208" s="76">
        <f>Power!I208+'Ground Transportation'!I208+Industry!I208+Residential!I208+Aviation!I208</f>
        <v>1.3686391945286498</v>
      </c>
      <c r="J208" s="76">
        <f>Power!J208+'Ground Transportation'!J208+Industry!J208+Residential!J208+Aviation!J208</f>
        <v>28.734253433417514</v>
      </c>
      <c r="K208" s="81">
        <f>SUM(C208:J208)+Aviation!L208+'International Shipping'!C208</f>
        <v>102.9356673273989</v>
      </c>
      <c r="M208" s="68"/>
      <c r="N208" s="69"/>
      <c r="O208" s="69"/>
      <c r="P208" s="69"/>
      <c r="Q208" s="69"/>
      <c r="R208" s="69"/>
      <c r="S208" s="69"/>
      <c r="T208" s="69"/>
      <c r="U208" s="69"/>
      <c r="V208" s="69"/>
      <c r="AJ208" s="74">
        <v>43670</v>
      </c>
      <c r="AK208" s="76">
        <f>Power!AK208+'Ground Transportation'!AK208+Industry!AL208+Residential!AL208+Aviation!AP208</f>
        <v>0.87986592155988363</v>
      </c>
      <c r="AL208" s="76">
        <f>Power!AL208+'Ground Transportation'!AL208+Industry!AM208+Residential!AM208+Aviation!AQ208</f>
        <v>1.755496565828699</v>
      </c>
      <c r="AM208" s="76">
        <f>Power!AM208+'Ground Transportation'!AM208+Industry!AN208+Residential!AN208+Aviation!AR208</f>
        <v>2.8005696135325975</v>
      </c>
      <c r="AN208" s="76">
        <f>Power!AN208+'Ground Transportation'!AN208+Industry!AO208+Residential!AO208+Aviation!AS208</f>
        <v>1.2554291549388823</v>
      </c>
      <c r="AO208" s="106">
        <f>Power!AO208+'Ground Transportation'!AO208+Industry!AP208+Residential!AP208+Aviation!AT208</f>
        <v>1.6496408377538094</v>
      </c>
    </row>
    <row r="209" spans="2:41" x14ac:dyDescent="0.2">
      <c r="B209" s="74">
        <v>43671</v>
      </c>
      <c r="C209" s="76">
        <f>Power!C209+'Ground Transportation'!C209+Industry!C209+Residential!C209+Aviation!C209</f>
        <v>32.104021806666182</v>
      </c>
      <c r="D209" s="76">
        <f>Power!D209+'Ground Transportation'!D209+Industry!D209+Residential!D209+Aviation!D209</f>
        <v>7.1412551332710059</v>
      </c>
      <c r="E209" s="76">
        <f>Power!E209+'Ground Transportation'!E209+Industry!E209+Residential!E209+Aviation!E209</f>
        <v>14.301176124161874</v>
      </c>
      <c r="F209" s="76">
        <f>Power!F209+'Ground Transportation'!F209+Industry!F209+Residential!F209+Aviation!F209</f>
        <v>8.4978213488029599</v>
      </c>
      <c r="G209" s="76">
        <f>Power!G209+'Ground Transportation'!G209+Industry!G209+Residential!G209+Aviation!G209</f>
        <v>3.595673149485334</v>
      </c>
      <c r="H209" s="76">
        <f>Power!H209+'Ground Transportation'!H209+Industry!H209+Residential!H209+Aviation!H209</f>
        <v>3.2803292181984891</v>
      </c>
      <c r="I209" s="76">
        <f>Power!I209+'Ground Transportation'!I209+Industry!I209+Residential!I209+Aviation!I209</f>
        <v>1.350062951643721</v>
      </c>
      <c r="J209" s="76">
        <f>Power!J209+'Ground Transportation'!J209+Industry!J209+Residential!J209+Aviation!J209</f>
        <v>28.499787508312146</v>
      </c>
      <c r="K209" s="81">
        <f>SUM(C209:J209)+Aviation!L209+'International Shipping'!C209</f>
        <v>102.06008007494427</v>
      </c>
      <c r="M209" s="68"/>
      <c r="N209" s="69"/>
      <c r="O209" s="69"/>
      <c r="P209" s="69"/>
      <c r="Q209" s="69"/>
      <c r="R209" s="69"/>
      <c r="S209" s="69"/>
      <c r="T209" s="69"/>
      <c r="U209" s="69"/>
      <c r="V209" s="69"/>
      <c r="AJ209" s="74">
        <v>43671</v>
      </c>
      <c r="AK209" s="76">
        <f>Power!AK209+'Ground Transportation'!AK209+Industry!AL209+Residential!AL209+Aviation!AP209</f>
        <v>0.82905883575012795</v>
      </c>
      <c r="AL209" s="76">
        <f>Power!AL209+'Ground Transportation'!AL209+Industry!AM209+Residential!AM209+Aviation!AQ209</f>
        <v>1.7655538461198215</v>
      </c>
      <c r="AM209" s="76">
        <f>Power!AM209+'Ground Transportation'!AM209+Industry!AN209+Residential!AN209+Aviation!AR209</f>
        <v>2.8113873739399957</v>
      </c>
      <c r="AN209" s="76">
        <f>Power!AN209+'Ground Transportation'!AN209+Industry!AO209+Residential!AO209+Aviation!AS209</f>
        <v>1.296626420144833</v>
      </c>
      <c r="AO209" s="106">
        <f>Power!AO209+'Ground Transportation'!AO209+Industry!AP209+Residential!AP209+Aviation!AT209</f>
        <v>1.6267665156414086</v>
      </c>
    </row>
    <row r="210" spans="2:41" x14ac:dyDescent="0.2">
      <c r="B210" s="74">
        <v>43672</v>
      </c>
      <c r="C210" s="76">
        <f>Power!C210+'Ground Transportation'!C210+Industry!C210+Residential!C210+Aviation!C210</f>
        <v>32.320949525301103</v>
      </c>
      <c r="D210" s="76">
        <f>Power!D210+'Ground Transportation'!D210+Industry!D210+Residential!D210+Aviation!D210</f>
        <v>6.6568538466266123</v>
      </c>
      <c r="E210" s="76">
        <f>Power!E210+'Ground Transportation'!E210+Industry!E210+Residential!E210+Aviation!E210</f>
        <v>14.02016663110239</v>
      </c>
      <c r="F210" s="76">
        <f>Power!F210+'Ground Transportation'!F210+Industry!F210+Residential!F210+Aviation!F210</f>
        <v>7.8978524837274211</v>
      </c>
      <c r="G210" s="76">
        <f>Power!G210+'Ground Transportation'!G210+Industry!G210+Residential!G210+Aviation!G210</f>
        <v>3.5579451968936469</v>
      </c>
      <c r="H210" s="76">
        <f>Power!H210+'Ground Transportation'!H210+Industry!H210+Residential!H210+Aviation!H210</f>
        <v>3.2763477764693074</v>
      </c>
      <c r="I210" s="76">
        <f>Power!I210+'Ground Transportation'!I210+Industry!I210+Residential!I210+Aviation!I210</f>
        <v>1.3123791084737151</v>
      </c>
      <c r="J210" s="76">
        <f>Power!J210+'Ground Transportation'!J210+Industry!J210+Residential!J210+Aviation!J210</f>
        <v>27.708654672399259</v>
      </c>
      <c r="K210" s="81">
        <f>SUM(C210:J210)+Aviation!L210+'International Shipping'!C210</f>
        <v>100.05451470559284</v>
      </c>
      <c r="M210" s="68"/>
      <c r="N210" s="69"/>
      <c r="O210" s="69"/>
      <c r="P210" s="69"/>
      <c r="Q210" s="69"/>
      <c r="R210" s="69"/>
      <c r="S210" s="69"/>
      <c r="T210" s="69"/>
      <c r="U210" s="69"/>
      <c r="V210" s="69"/>
      <c r="AJ210" s="74">
        <v>43672</v>
      </c>
      <c r="AK210" s="76">
        <f>Power!AK210+'Ground Transportation'!AK210+Industry!AL210+Residential!AL210+Aviation!AP210</f>
        <v>0.83851326911136981</v>
      </c>
      <c r="AL210" s="76">
        <f>Power!AL210+'Ground Transportation'!AL210+Industry!AM210+Residential!AM210+Aviation!AQ210</f>
        <v>1.7773432606762847</v>
      </c>
      <c r="AM210" s="76">
        <f>Power!AM210+'Ground Transportation'!AM210+Industry!AN210+Residential!AN210+Aviation!AR210</f>
        <v>2.6003046399989964</v>
      </c>
      <c r="AN210" s="76">
        <f>Power!AN210+'Ground Transportation'!AN210+Industry!AO210+Residential!AO210+Aviation!AS210</f>
        <v>1.3270341616320327</v>
      </c>
      <c r="AO210" s="106">
        <f>Power!AO210+'Ground Transportation'!AO210+Industry!AP210+Residential!AP210+Aviation!AT210</f>
        <v>1.6055468386051943</v>
      </c>
    </row>
    <row r="211" spans="2:41" x14ac:dyDescent="0.2">
      <c r="B211" s="74">
        <v>43673</v>
      </c>
      <c r="C211" s="76">
        <f>Power!C211+'Ground Transportation'!C211+Industry!C211+Residential!C211+Aviation!C211</f>
        <v>31.540770714717858</v>
      </c>
      <c r="D211" s="76">
        <f>Power!D211+'Ground Transportation'!D211+Industry!D211+Residential!D211+Aviation!D211</f>
        <v>6.3572209507800066</v>
      </c>
      <c r="E211" s="76">
        <f>Power!E211+'Ground Transportation'!E211+Industry!E211+Residential!E211+Aviation!E211</f>
        <v>13.645728069115995</v>
      </c>
      <c r="F211" s="76">
        <f>Power!F211+'Ground Transportation'!F211+Industry!F211+Residential!F211+Aviation!F211</f>
        <v>6.3329396076961766</v>
      </c>
      <c r="G211" s="76">
        <f>Power!G211+'Ground Transportation'!G211+Industry!G211+Residential!G211+Aviation!G211</f>
        <v>3.5009158898976604</v>
      </c>
      <c r="H211" s="76">
        <f>Power!H211+'Ground Transportation'!H211+Industry!H211+Residential!H211+Aviation!H211</f>
        <v>2.9496922679975817</v>
      </c>
      <c r="I211" s="76">
        <f>Power!I211+'Ground Transportation'!I211+Industry!I211+Residential!I211+Aviation!I211</f>
        <v>1.2584338069936056</v>
      </c>
      <c r="J211" s="76">
        <f>Power!J211+'Ground Transportation'!J211+Industry!J211+Residential!J211+Aviation!J211</f>
        <v>26.366805316369806</v>
      </c>
      <c r="K211" s="81">
        <f>SUM(C211:J211)+Aviation!L211+'International Shipping'!C211</f>
        <v>95.294345500365196</v>
      </c>
      <c r="M211" s="68"/>
      <c r="N211" s="69"/>
      <c r="O211" s="69"/>
      <c r="P211" s="69"/>
      <c r="Q211" s="69"/>
      <c r="R211" s="69"/>
      <c r="S211" s="69"/>
      <c r="T211" s="69"/>
      <c r="U211" s="69"/>
      <c r="V211" s="69"/>
      <c r="AJ211" s="74">
        <v>43673</v>
      </c>
      <c r="AK211" s="76">
        <f>Power!AK211+'Ground Transportation'!AK211+Industry!AL211+Residential!AL211+Aviation!AP211</f>
        <v>0.75117760908565467</v>
      </c>
      <c r="AL211" s="76">
        <f>Power!AL211+'Ground Transportation'!AL211+Industry!AM211+Residential!AM211+Aviation!AQ211</f>
        <v>1.7501890521820669</v>
      </c>
      <c r="AM211" s="76">
        <f>Power!AM211+'Ground Transportation'!AM211+Industry!AN211+Residential!AN211+Aviation!AR211</f>
        <v>2.1536346172419965</v>
      </c>
      <c r="AN211" s="76">
        <f>Power!AN211+'Ground Transportation'!AN211+Industry!AO211+Residential!AO211+Aviation!AS211</f>
        <v>1.1053397826710234</v>
      </c>
      <c r="AO211" s="106">
        <f>Power!AO211+'Ground Transportation'!AO211+Industry!AP211+Residential!AP211+Aviation!AT211</f>
        <v>1.4893707340393285</v>
      </c>
    </row>
    <row r="212" spans="2:41" x14ac:dyDescent="0.2">
      <c r="B212" s="74">
        <v>43674</v>
      </c>
      <c r="C212" s="76">
        <f>Power!C212+'Ground Transportation'!C212+Industry!C212+Residential!C212+Aviation!C212</f>
        <v>31.181036896324425</v>
      </c>
      <c r="D212" s="76">
        <f>Power!D212+'Ground Transportation'!D212+Industry!D212+Residential!D212+Aviation!D212</f>
        <v>6.0039578377470439</v>
      </c>
      <c r="E212" s="76">
        <f>Power!E212+'Ground Transportation'!E212+Industry!E212+Residential!E212+Aviation!E212</f>
        <v>13.613725490827113</v>
      </c>
      <c r="F212" s="76">
        <f>Power!F212+'Ground Transportation'!F212+Industry!F212+Residential!F212+Aviation!F212</f>
        <v>5.7398462880821253</v>
      </c>
      <c r="G212" s="76">
        <f>Power!G212+'Ground Transportation'!G212+Industry!G212+Residential!G212+Aviation!G212</f>
        <v>3.4848010505395584</v>
      </c>
      <c r="H212" s="76">
        <f>Power!H212+'Ground Transportation'!H212+Industry!H212+Residential!H212+Aviation!H212</f>
        <v>2.8112437803821262</v>
      </c>
      <c r="I212" s="76">
        <f>Power!I212+'Ground Transportation'!I212+Industry!I212+Residential!I212+Aviation!I212</f>
        <v>1.1664335222773337</v>
      </c>
      <c r="J212" s="76">
        <f>Power!J212+'Ground Transportation'!J212+Industry!J212+Residential!J212+Aviation!J212</f>
        <v>25.822630512486963</v>
      </c>
      <c r="K212" s="81">
        <f>SUM(C212:J212)+Aviation!L212+'International Shipping'!C212</f>
        <v>93.183582991275046</v>
      </c>
      <c r="M212" s="68"/>
      <c r="N212" s="69"/>
      <c r="O212" s="69"/>
      <c r="P212" s="69"/>
      <c r="Q212" s="69"/>
      <c r="R212" s="69"/>
      <c r="S212" s="69"/>
      <c r="T212" s="69"/>
      <c r="U212" s="69"/>
      <c r="V212" s="69"/>
      <c r="AJ212" s="74">
        <v>43674</v>
      </c>
      <c r="AK212" s="76">
        <f>Power!AK212+'Ground Transportation'!AK212+Industry!AL212+Residential!AL212+Aviation!AP212</f>
        <v>0.6826740273437375</v>
      </c>
      <c r="AL212" s="76">
        <f>Power!AL212+'Ground Transportation'!AL212+Industry!AM212+Residential!AM212+Aviation!AQ212</f>
        <v>1.5869302860666785</v>
      </c>
      <c r="AM212" s="76">
        <f>Power!AM212+'Ground Transportation'!AM212+Industry!AN212+Residential!AN212+Aviation!AR212</f>
        <v>2.0964759411447949</v>
      </c>
      <c r="AN212" s="76">
        <f>Power!AN212+'Ground Transportation'!AN212+Industry!AO212+Residential!AO212+Aviation!AS212</f>
        <v>0.95160013588642756</v>
      </c>
      <c r="AO212" s="106">
        <f>Power!AO212+'Ground Transportation'!AO212+Industry!AP212+Residential!AP212+Aviation!AT212</f>
        <v>1.492274947251069</v>
      </c>
    </row>
    <row r="213" spans="2:41" x14ac:dyDescent="0.2">
      <c r="B213" s="74">
        <v>43675</v>
      </c>
      <c r="C213" s="76">
        <f>Power!C213+'Ground Transportation'!C213+Industry!C213+Residential!C213+Aviation!C213</f>
        <v>31.991643147943975</v>
      </c>
      <c r="D213" s="76">
        <f>Power!D213+'Ground Transportation'!D213+Industry!D213+Residential!D213+Aviation!D213</f>
        <v>5.8148957468774993</v>
      </c>
      <c r="E213" s="76">
        <f>Power!E213+'Ground Transportation'!E213+Industry!E213+Residential!E213+Aviation!E213</f>
        <v>15.492787554464662</v>
      </c>
      <c r="F213" s="76">
        <f>Power!F213+'Ground Transportation'!F213+Industry!F213+Residential!F213+Aviation!F213</f>
        <v>7.9246295975121939</v>
      </c>
      <c r="G213" s="76">
        <f>Power!G213+'Ground Transportation'!G213+Industry!G213+Residential!G213+Aviation!G213</f>
        <v>3.6881637825365763</v>
      </c>
      <c r="H213" s="76">
        <f>Power!H213+'Ground Transportation'!H213+Industry!H213+Residential!H213+Aviation!H213</f>
        <v>3.3518184254619352</v>
      </c>
      <c r="I213" s="76">
        <f>Power!I213+'Ground Transportation'!I213+Industry!I213+Residential!I213+Aviation!I213</f>
        <v>1.3438910681242504</v>
      </c>
      <c r="J213" s="76">
        <f>Power!J213+'Ground Transportation'!J213+Industry!J213+Residential!J213+Aviation!J213</f>
        <v>28.045113779137743</v>
      </c>
      <c r="K213" s="81">
        <f>SUM(C213:J213)+Aviation!L213+'International Shipping'!C213</f>
        <v>100.94864991340567</v>
      </c>
      <c r="M213" s="68"/>
      <c r="N213" s="69"/>
      <c r="O213" s="69"/>
      <c r="P213" s="69"/>
      <c r="Q213" s="69"/>
      <c r="R213" s="69"/>
      <c r="S213" s="69"/>
      <c r="T213" s="69"/>
      <c r="U213" s="69"/>
      <c r="V213" s="69"/>
      <c r="AJ213" s="74">
        <v>43675</v>
      </c>
      <c r="AK213" s="76">
        <f>Power!AK213+'Ground Transportation'!AK213+Industry!AL213+Residential!AL213+Aviation!AP213</f>
        <v>0.79433673767253921</v>
      </c>
      <c r="AL213" s="76">
        <f>Power!AL213+'Ground Transportation'!AL213+Industry!AM213+Residential!AM213+Aviation!AQ213</f>
        <v>1.7749913217708635</v>
      </c>
      <c r="AM213" s="76">
        <f>Power!AM213+'Ground Transportation'!AM213+Industry!AN213+Residential!AN213+Aviation!AR213</f>
        <v>2.6311216335101943</v>
      </c>
      <c r="AN213" s="76">
        <f>Power!AN213+'Ground Transportation'!AN213+Industry!AO213+Residential!AO213+Aviation!AS213</f>
        <v>1.1614723475469804</v>
      </c>
      <c r="AO213" s="106">
        <f>Power!AO213+'Ground Transportation'!AO213+Industry!AP213+Residential!AP213+Aviation!AT213</f>
        <v>1.5892684275840552</v>
      </c>
    </row>
    <row r="214" spans="2:41" x14ac:dyDescent="0.2">
      <c r="B214" s="74">
        <v>43676</v>
      </c>
      <c r="C214" s="76">
        <f>Power!C214+'Ground Transportation'!C214+Industry!C214+Residential!C214+Aviation!C214</f>
        <v>32.118036078151064</v>
      </c>
      <c r="D214" s="76">
        <f>Power!D214+'Ground Transportation'!D214+Industry!D214+Residential!D214+Aviation!D214</f>
        <v>6.0948245149206333</v>
      </c>
      <c r="E214" s="76">
        <f>Power!E214+'Ground Transportation'!E214+Industry!E214+Residential!E214+Aviation!E214</f>
        <v>15.799737488179497</v>
      </c>
      <c r="F214" s="76">
        <f>Power!F214+'Ground Transportation'!F214+Industry!F214+Residential!F214+Aviation!F214</f>
        <v>7.8290179478241102</v>
      </c>
      <c r="G214" s="76">
        <f>Power!G214+'Ground Transportation'!G214+Industry!G214+Residential!G214+Aviation!G214</f>
        <v>3.7180695064720983</v>
      </c>
      <c r="H214" s="76">
        <f>Power!H214+'Ground Transportation'!H214+Industry!H214+Residential!H214+Aviation!H214</f>
        <v>3.4838474457220938</v>
      </c>
      <c r="I214" s="76">
        <f>Power!I214+'Ground Transportation'!I214+Industry!I214+Residential!I214+Aviation!I214</f>
        <v>1.4043798283645355</v>
      </c>
      <c r="J214" s="76">
        <f>Power!J214+'Ground Transportation'!J214+Industry!J214+Residential!J214+Aviation!J214</f>
        <v>28.371363148253185</v>
      </c>
      <c r="K214" s="81">
        <f>SUM(C214:J214)+Aviation!L214+'International Shipping'!C214</f>
        <v>102.08694486928253</v>
      </c>
      <c r="M214" s="68"/>
      <c r="N214" s="69"/>
      <c r="O214" s="69"/>
      <c r="P214" s="69"/>
      <c r="Q214" s="69"/>
      <c r="R214" s="69"/>
      <c r="S214" s="69"/>
      <c r="T214" s="69"/>
      <c r="U214" s="69"/>
      <c r="V214" s="69"/>
      <c r="AJ214" s="74">
        <v>43676</v>
      </c>
      <c r="AK214" s="76">
        <f>Power!AK214+'Ground Transportation'!AK214+Industry!AL214+Residential!AL214+Aviation!AP214</f>
        <v>0.80411417466887225</v>
      </c>
      <c r="AL214" s="76">
        <f>Power!AL214+'Ground Transportation'!AL214+Industry!AM214+Residential!AM214+Aviation!AQ214</f>
        <v>1.6737737739809189</v>
      </c>
      <c r="AM214" s="76">
        <f>Power!AM214+'Ground Transportation'!AM214+Industry!AN214+Residential!AN214+Aviation!AR214</f>
        <v>2.6509462779895774</v>
      </c>
      <c r="AN214" s="76">
        <f>Power!AN214+'Ground Transportation'!AN214+Industry!AO214+Residential!AO214+Aviation!AS214</f>
        <v>1.1950631192493557</v>
      </c>
      <c r="AO214" s="106">
        <f>Power!AO214+'Ground Transportation'!AO214+Industry!AP214+Residential!AP214+Aviation!AT214</f>
        <v>1.589325480850126</v>
      </c>
    </row>
    <row r="215" spans="2:41" x14ac:dyDescent="0.2">
      <c r="B215" s="74">
        <v>43677</v>
      </c>
      <c r="C215" s="76">
        <f>Power!C215+'Ground Transportation'!C215+Industry!C215+Residential!C215+Aviation!C215</f>
        <v>31.993792486902127</v>
      </c>
      <c r="D215" s="76">
        <f>Power!D215+'Ground Transportation'!D215+Industry!D215+Residential!D215+Aviation!D215</f>
        <v>6.364165991438159</v>
      </c>
      <c r="E215" s="76">
        <f>Power!E215+'Ground Transportation'!E215+Industry!E215+Residential!E215+Aviation!E215</f>
        <v>15.422355536903154</v>
      </c>
      <c r="F215" s="76">
        <f>Power!F215+'Ground Transportation'!F215+Industry!F215+Residential!F215+Aviation!F215</f>
        <v>7.8579498263562604</v>
      </c>
      <c r="G215" s="76">
        <f>Power!G215+'Ground Transportation'!G215+Industry!G215+Residential!G215+Aviation!G215</f>
        <v>3.7547643282731542</v>
      </c>
      <c r="H215" s="76">
        <f>Power!H215+'Ground Transportation'!H215+Industry!H215+Residential!H215+Aviation!H215</f>
        <v>3.5534882199636404</v>
      </c>
      <c r="I215" s="76">
        <f>Power!I215+'Ground Transportation'!I215+Industry!I215+Residential!I215+Aviation!I215</f>
        <v>1.400747078015729</v>
      </c>
      <c r="J215" s="76">
        <f>Power!J215+'Ground Transportation'!J215+Industry!J215+Residential!J215+Aviation!J215</f>
        <v>28.310805726840705</v>
      </c>
      <c r="K215" s="81">
        <f>SUM(C215:J215)+Aviation!L215+'International Shipping'!C215</f>
        <v>101.92560019151458</v>
      </c>
      <c r="M215" s="68"/>
      <c r="N215" s="69"/>
      <c r="O215" s="69"/>
      <c r="P215" s="69"/>
      <c r="Q215" s="69"/>
      <c r="R215" s="69"/>
      <c r="S215" s="69"/>
      <c r="T215" s="69"/>
      <c r="U215" s="69"/>
      <c r="V215" s="69"/>
      <c r="AJ215" s="74">
        <v>43677</v>
      </c>
      <c r="AK215" s="76">
        <f>Power!AK215+'Ground Transportation'!AK215+Industry!AL215+Residential!AL215+Aviation!AP215</f>
        <v>0.75760685928963889</v>
      </c>
      <c r="AL215" s="76">
        <f>Power!AL215+'Ground Transportation'!AL215+Industry!AM215+Residential!AM215+Aviation!AQ215</f>
        <v>1.7104269444704538</v>
      </c>
      <c r="AM215" s="76">
        <f>Power!AM215+'Ground Transportation'!AM215+Industry!AN215+Residential!AN215+Aviation!AR215</f>
        <v>2.647347833825453</v>
      </c>
      <c r="AN215" s="76">
        <f>Power!AN215+'Ground Transportation'!AN215+Industry!AO215+Residential!AO215+Aviation!AS215</f>
        <v>1.2232553961364578</v>
      </c>
      <c r="AO215" s="106">
        <f>Power!AO215+'Ground Transportation'!AO215+Industry!AP215+Residential!AP215+Aviation!AT215</f>
        <v>1.6199250492253257</v>
      </c>
    </row>
    <row r="216" spans="2:41" x14ac:dyDescent="0.2">
      <c r="B216" s="74">
        <v>43678</v>
      </c>
      <c r="C216" s="76">
        <f>Power!C216+'Ground Transportation'!C216+Industry!C216+Residential!C216+Aviation!C216</f>
        <v>30.943753449747792</v>
      </c>
      <c r="D216" s="76">
        <f>Power!D216+'Ground Transportation'!D216+Industry!D216+Residential!D216+Aviation!D216</f>
        <v>6.4625690338267701</v>
      </c>
      <c r="E216" s="76">
        <f>Power!E216+'Ground Transportation'!E216+Industry!E216+Residential!E216+Aviation!E216</f>
        <v>15.125822750311345</v>
      </c>
      <c r="F216" s="76">
        <f>Power!F216+'Ground Transportation'!F216+Industry!F216+Residential!F216+Aviation!F216</f>
        <v>8.3360116840067509</v>
      </c>
      <c r="G216" s="76">
        <f>Power!G216+'Ground Transportation'!G216+Industry!G216+Residential!G216+Aviation!G216</f>
        <v>3.6775784270964431</v>
      </c>
      <c r="H216" s="76">
        <f>Power!H216+'Ground Transportation'!H216+Industry!H216+Residential!H216+Aviation!H216</f>
        <v>3.4317302136734389</v>
      </c>
      <c r="I216" s="76">
        <f>Power!I216+'Ground Transportation'!I216+Industry!I216+Residential!I216+Aviation!I216</f>
        <v>1.3417148464909561</v>
      </c>
      <c r="J216" s="76">
        <f>Power!J216+'Ground Transportation'!J216+Industry!J216+Residential!J216+Aviation!J216</f>
        <v>27.973519650385246</v>
      </c>
      <c r="K216" s="81">
        <f>SUM(C216:J216)+Aviation!L216+'International Shipping'!C216</f>
        <v>100.59710031534433</v>
      </c>
      <c r="M216" s="68"/>
      <c r="N216" s="69"/>
      <c r="O216" s="69"/>
      <c r="P216" s="69"/>
      <c r="Q216" s="69"/>
      <c r="R216" s="69"/>
      <c r="S216" s="69"/>
      <c r="T216" s="69"/>
      <c r="U216" s="69"/>
      <c r="V216" s="69"/>
      <c r="AJ216" s="74">
        <v>43678</v>
      </c>
      <c r="AK216" s="76">
        <f>Power!AK216+'Ground Transportation'!AK216+Industry!AL216+Residential!AL216+Aviation!AP216</f>
        <v>0.94140851556586302</v>
      </c>
      <c r="AL216" s="76">
        <f>Power!AL216+'Ground Transportation'!AL216+Industry!AM216+Residential!AM216+Aviation!AQ216</f>
        <v>1.8518230190335443</v>
      </c>
      <c r="AM216" s="76">
        <f>Power!AM216+'Ground Transportation'!AM216+Industry!AN216+Residential!AN216+Aviation!AR216</f>
        <v>2.7082668415854596</v>
      </c>
      <c r="AN216" s="76">
        <f>Power!AN216+'Ground Transportation'!AN216+Industry!AO216+Residential!AO216+Aviation!AS216</f>
        <v>1.2308622492064065</v>
      </c>
      <c r="AO216" s="106">
        <f>Power!AO216+'Ground Transportation'!AO216+Industry!AP216+Residential!AP216+Aviation!AT216</f>
        <v>1.7070054594849899</v>
      </c>
    </row>
    <row r="217" spans="2:41" x14ac:dyDescent="0.2">
      <c r="B217" s="74">
        <v>43679</v>
      </c>
      <c r="C217" s="76">
        <f>Power!C217+'Ground Transportation'!C217+Industry!C217+Residential!C217+Aviation!C217</f>
        <v>29.343183956080512</v>
      </c>
      <c r="D217" s="76">
        <f>Power!D217+'Ground Transportation'!D217+Industry!D217+Residential!D217+Aviation!D217</f>
        <v>6.4366069674285251</v>
      </c>
      <c r="E217" s="76">
        <f>Power!E217+'Ground Transportation'!E217+Industry!E217+Residential!E217+Aviation!E217</f>
        <v>14.575271103511396</v>
      </c>
      <c r="F217" s="76">
        <f>Power!F217+'Ground Transportation'!F217+Industry!F217+Residential!F217+Aviation!F217</f>
        <v>8.0559761694212551</v>
      </c>
      <c r="G217" s="76">
        <f>Power!G217+'Ground Transportation'!G217+Industry!G217+Residential!G217+Aviation!G217</f>
        <v>3.6348300807397567</v>
      </c>
      <c r="H217" s="76">
        <f>Power!H217+'Ground Transportation'!H217+Industry!H217+Residential!H217+Aviation!H217</f>
        <v>3.4530433872163737</v>
      </c>
      <c r="I217" s="76">
        <f>Power!I217+'Ground Transportation'!I217+Industry!I217+Residential!I217+Aviation!I217</f>
        <v>1.3437021817083756</v>
      </c>
      <c r="J217" s="76">
        <f>Power!J217+'Ground Transportation'!J217+Industry!J217+Residential!J217+Aviation!J217</f>
        <v>26.775248887895923</v>
      </c>
      <c r="K217" s="81">
        <f>SUM(C217:J217)+Aviation!L217+'International Shipping'!C217</f>
        <v>96.928749393798398</v>
      </c>
      <c r="M217" s="68"/>
      <c r="N217" s="69"/>
      <c r="O217" s="69"/>
      <c r="P217" s="69"/>
      <c r="Q217" s="69"/>
      <c r="R217" s="69"/>
      <c r="S217" s="69"/>
      <c r="T217" s="69"/>
      <c r="U217" s="69"/>
      <c r="V217" s="69"/>
      <c r="AJ217" s="74">
        <v>43679</v>
      </c>
      <c r="AK217" s="76">
        <f>Power!AK217+'Ground Transportation'!AK217+Industry!AL217+Residential!AL217+Aviation!AP217</f>
        <v>0.94212475974192755</v>
      </c>
      <c r="AL217" s="76">
        <f>Power!AL217+'Ground Transportation'!AL217+Industry!AM217+Residential!AM217+Aviation!AQ217</f>
        <v>1.8220046425312737</v>
      </c>
      <c r="AM217" s="76">
        <f>Power!AM217+'Ground Transportation'!AM217+Industry!AN217+Residential!AN217+Aviation!AR217</f>
        <v>2.6999033603226037</v>
      </c>
      <c r="AN217" s="76">
        <f>Power!AN217+'Ground Transportation'!AN217+Industry!AO217+Residential!AO217+Aviation!AS217</f>
        <v>1.1902613892139313</v>
      </c>
      <c r="AO217" s="106">
        <f>Power!AO217+'Ground Transportation'!AO217+Industry!AP217+Residential!AP217+Aviation!AT217</f>
        <v>1.6788157674428466</v>
      </c>
    </row>
    <row r="218" spans="2:41" x14ac:dyDescent="0.2">
      <c r="B218" s="74">
        <v>43680</v>
      </c>
      <c r="C218" s="76">
        <f>Power!C218+'Ground Transportation'!C218+Industry!C218+Residential!C218+Aviation!C218</f>
        <v>28.750807646035874</v>
      </c>
      <c r="D218" s="76">
        <f>Power!D218+'Ground Transportation'!D218+Industry!D218+Residential!D218+Aviation!D218</f>
        <v>6.2963318733501561</v>
      </c>
      <c r="E218" s="76">
        <f>Power!E218+'Ground Transportation'!E218+Industry!E218+Residential!E218+Aviation!E218</f>
        <v>14.200405429824199</v>
      </c>
      <c r="F218" s="76">
        <f>Power!F218+'Ground Transportation'!F218+Industry!F218+Residential!F218+Aviation!F218</f>
        <v>6.8473908162747952</v>
      </c>
      <c r="G218" s="76">
        <f>Power!G218+'Ground Transportation'!G218+Industry!G218+Residential!G218+Aviation!G218</f>
        <v>3.5972137804145561</v>
      </c>
      <c r="H218" s="76">
        <f>Power!H218+'Ground Transportation'!H218+Industry!H218+Residential!H218+Aviation!H218</f>
        <v>3.1040490120798609</v>
      </c>
      <c r="I218" s="76">
        <f>Power!I218+'Ground Transportation'!I218+Industry!I218+Residential!I218+Aviation!I218</f>
        <v>1.2924098893905951</v>
      </c>
      <c r="J218" s="76">
        <f>Power!J218+'Ground Transportation'!J218+Industry!J218+Residential!J218+Aviation!J218</f>
        <v>25.68688443480249</v>
      </c>
      <c r="K218" s="81">
        <f>SUM(C218:J218)+Aviation!L218+'International Shipping'!C218</f>
        <v>93.134412147038802</v>
      </c>
      <c r="M218" s="68"/>
      <c r="N218" s="69"/>
      <c r="O218" s="69"/>
      <c r="P218" s="69"/>
      <c r="Q218" s="69"/>
      <c r="R218" s="69"/>
      <c r="S218" s="69"/>
      <c r="T218" s="69"/>
      <c r="U218" s="69"/>
      <c r="V218" s="69"/>
      <c r="AJ218" s="74">
        <v>43680</v>
      </c>
      <c r="AK218" s="76">
        <f>Power!AK218+'Ground Transportation'!AK218+Industry!AL218+Residential!AL218+Aviation!AP218</f>
        <v>0.82831630061397044</v>
      </c>
      <c r="AL218" s="76">
        <f>Power!AL218+'Ground Transportation'!AL218+Industry!AM218+Residential!AM218+Aviation!AQ218</f>
        <v>1.7604916897153522</v>
      </c>
      <c r="AM218" s="76">
        <f>Power!AM218+'Ground Transportation'!AM218+Industry!AN218+Residential!AN218+Aviation!AR218</f>
        <v>2.4142418248441802</v>
      </c>
      <c r="AN218" s="76">
        <f>Power!AN218+'Ground Transportation'!AN218+Industry!AO218+Residential!AO218+Aviation!AS218</f>
        <v>1.040659242435418</v>
      </c>
      <c r="AO218" s="106">
        <f>Power!AO218+'Ground Transportation'!AO218+Industry!AP218+Residential!AP218+Aviation!AT218</f>
        <v>1.6256919206791953</v>
      </c>
    </row>
    <row r="219" spans="2:41" x14ac:dyDescent="0.2">
      <c r="B219" s="74">
        <v>43681</v>
      </c>
      <c r="C219" s="76">
        <f>Power!C219+'Ground Transportation'!C219+Industry!C219+Residential!C219+Aviation!C219</f>
        <v>28.377262691911689</v>
      </c>
      <c r="D219" s="76">
        <f>Power!D219+'Ground Transportation'!D219+Industry!D219+Residential!D219+Aviation!D219</f>
        <v>6.166825544776775</v>
      </c>
      <c r="E219" s="76">
        <f>Power!E219+'Ground Transportation'!E219+Industry!E219+Residential!E219+Aviation!E219</f>
        <v>14.145398652542159</v>
      </c>
      <c r="F219" s="76">
        <f>Power!F219+'Ground Transportation'!F219+Industry!F219+Residential!F219+Aviation!F219</f>
        <v>5.9775604379882905</v>
      </c>
      <c r="G219" s="76">
        <f>Power!G219+'Ground Transportation'!G219+Industry!G219+Residential!G219+Aviation!G219</f>
        <v>3.5834562399603711</v>
      </c>
      <c r="H219" s="76">
        <f>Power!H219+'Ground Transportation'!H219+Industry!H219+Residential!H219+Aviation!H219</f>
        <v>2.9104967882866437</v>
      </c>
      <c r="I219" s="76">
        <f>Power!I219+'Ground Transportation'!I219+Industry!I219+Residential!I219+Aviation!I219</f>
        <v>1.1037704611518744</v>
      </c>
      <c r="J219" s="76">
        <f>Power!J219+'Ground Transportation'!J219+Industry!J219+Residential!J219+Aviation!J219</f>
        <v>25.080486818506305</v>
      </c>
      <c r="K219" s="81">
        <f>SUM(C219:J219)+Aviation!L219+'International Shipping'!C219</f>
        <v>90.692543165394511</v>
      </c>
      <c r="M219" s="68"/>
      <c r="N219" s="69"/>
      <c r="O219" s="69"/>
      <c r="P219" s="69"/>
      <c r="Q219" s="69"/>
      <c r="R219" s="69"/>
      <c r="S219" s="69"/>
      <c r="T219" s="69"/>
      <c r="U219" s="69"/>
      <c r="V219" s="69"/>
      <c r="AJ219" s="74">
        <v>43681</v>
      </c>
      <c r="AK219" s="76">
        <f>Power!AK219+'Ground Transportation'!AK219+Industry!AL219+Residential!AL219+Aviation!AP219</f>
        <v>0.75094330086824523</v>
      </c>
      <c r="AL219" s="76">
        <f>Power!AL219+'Ground Transportation'!AL219+Industry!AM219+Residential!AM219+Aviation!AQ219</f>
        <v>1.5989771861107389</v>
      </c>
      <c r="AM219" s="76">
        <f>Power!AM219+'Ground Transportation'!AM219+Industry!AN219+Residential!AN219+Aviation!AR219</f>
        <v>2.2097720144211146</v>
      </c>
      <c r="AN219" s="76">
        <f>Power!AN219+'Ground Transportation'!AN219+Industry!AO219+Residential!AO219+Aviation!AS219</f>
        <v>0.9828925134558274</v>
      </c>
      <c r="AO219" s="106">
        <f>Power!AO219+'Ground Transportation'!AO219+Industry!AP219+Residential!AP219+Aviation!AT219</f>
        <v>1.5859312579855689</v>
      </c>
    </row>
    <row r="220" spans="2:41" x14ac:dyDescent="0.2">
      <c r="B220" s="74">
        <v>43682</v>
      </c>
      <c r="C220" s="76">
        <f>Power!C220+'Ground Transportation'!C220+Industry!C220+Residential!C220+Aviation!C220</f>
        <v>29.576762611647759</v>
      </c>
      <c r="D220" s="76">
        <f>Power!D220+'Ground Transportation'!D220+Industry!D220+Residential!D220+Aviation!D220</f>
        <v>6.1117869977790082</v>
      </c>
      <c r="E220" s="76">
        <f>Power!E220+'Ground Transportation'!E220+Industry!E220+Residential!E220+Aviation!E220</f>
        <v>15.621499821713739</v>
      </c>
      <c r="F220" s="76">
        <f>Power!F220+'Ground Transportation'!F220+Industry!F220+Residential!F220+Aviation!F220</f>
        <v>7.7665914821389821</v>
      </c>
      <c r="G220" s="76">
        <f>Power!G220+'Ground Transportation'!G220+Industry!G220+Residential!G220+Aviation!G220</f>
        <v>3.7202655452173796</v>
      </c>
      <c r="H220" s="76">
        <f>Power!H220+'Ground Transportation'!H220+Industry!H220+Residential!H220+Aviation!H220</f>
        <v>3.3273495178976207</v>
      </c>
      <c r="I220" s="76">
        <f>Power!I220+'Ground Transportation'!I220+Industry!I220+Residential!I220+Aviation!I220</f>
        <v>1.2359256356370998</v>
      </c>
      <c r="J220" s="76">
        <f>Power!J220+'Ground Transportation'!J220+Industry!J220+Residential!J220+Aviation!J220</f>
        <v>27.168595632831487</v>
      </c>
      <c r="K220" s="81">
        <f>SUM(C220:J220)+Aviation!L220+'International Shipping'!C220</f>
        <v>97.790344065472752</v>
      </c>
      <c r="M220" s="68"/>
      <c r="N220" s="69"/>
      <c r="O220" s="69"/>
      <c r="P220" s="69"/>
      <c r="Q220" s="69"/>
      <c r="R220" s="69"/>
      <c r="S220" s="69"/>
      <c r="T220" s="69"/>
      <c r="U220" s="69"/>
      <c r="V220" s="69"/>
      <c r="AJ220" s="74">
        <v>43682</v>
      </c>
      <c r="AK220" s="76">
        <f>Power!AK220+'Ground Transportation'!AK220+Industry!AL220+Residential!AL220+Aviation!AP220</f>
        <v>0.73903034993689654</v>
      </c>
      <c r="AL220" s="76">
        <f>Power!AL220+'Ground Transportation'!AL220+Industry!AM220+Residential!AM220+Aviation!AQ220</f>
        <v>1.830367200119889</v>
      </c>
      <c r="AM220" s="76">
        <f>Power!AM220+'Ground Transportation'!AM220+Industry!AN220+Residential!AN220+Aviation!AR220</f>
        <v>2.6539196830038811</v>
      </c>
      <c r="AN220" s="76">
        <f>Power!AN220+'Ground Transportation'!AN220+Industry!AO220+Residential!AO220+Aviation!AS220</f>
        <v>1.1359406221993742</v>
      </c>
      <c r="AO220" s="106">
        <f>Power!AO220+'Ground Transportation'!AO220+Industry!AP220+Residential!AP220+Aviation!AT220</f>
        <v>1.7037224836901572</v>
      </c>
    </row>
    <row r="221" spans="2:41" x14ac:dyDescent="0.2">
      <c r="B221" s="74">
        <v>43683</v>
      </c>
      <c r="C221" s="76">
        <f>Power!C221+'Ground Transportation'!C221+Industry!C221+Residential!C221+Aviation!C221</f>
        <v>30.767079543820106</v>
      </c>
      <c r="D221" s="76">
        <f>Power!D221+'Ground Transportation'!D221+Industry!D221+Residential!D221+Aviation!D221</f>
        <v>6.358301541782053</v>
      </c>
      <c r="E221" s="76">
        <f>Power!E221+'Ground Transportation'!E221+Industry!E221+Residential!E221+Aviation!E221</f>
        <v>16.042258380434994</v>
      </c>
      <c r="F221" s="76">
        <f>Power!F221+'Ground Transportation'!F221+Industry!F221+Residential!F221+Aviation!F221</f>
        <v>7.853206449855227</v>
      </c>
      <c r="G221" s="76">
        <f>Power!G221+'Ground Transportation'!G221+Industry!G221+Residential!G221+Aviation!G221</f>
        <v>3.7065467182658391</v>
      </c>
      <c r="H221" s="76">
        <f>Power!H221+'Ground Transportation'!H221+Industry!H221+Residential!H221+Aviation!H221</f>
        <v>3.449389189127138</v>
      </c>
      <c r="I221" s="76">
        <f>Power!I221+'Ground Transportation'!I221+Industry!I221+Residential!I221+Aviation!I221</f>
        <v>1.2738676056616856</v>
      </c>
      <c r="J221" s="76">
        <f>Power!J221+'Ground Transportation'!J221+Industry!J221+Residential!J221+Aviation!J221</f>
        <v>27.925506012299969</v>
      </c>
      <c r="K221" s="81">
        <f>SUM(C221:J221)+Aviation!L221+'International Shipping'!C221</f>
        <v>100.6215498719816</v>
      </c>
      <c r="M221" s="68"/>
      <c r="N221" s="69"/>
      <c r="O221" s="69"/>
      <c r="P221" s="69"/>
      <c r="Q221" s="69"/>
      <c r="R221" s="69"/>
      <c r="S221" s="69"/>
      <c r="T221" s="69"/>
      <c r="U221" s="69"/>
      <c r="V221" s="69"/>
      <c r="AJ221" s="74">
        <v>43683</v>
      </c>
      <c r="AK221" s="76">
        <f>Power!AK221+'Ground Transportation'!AK221+Industry!AL221+Residential!AL221+Aviation!AP221</f>
        <v>0.77332692934068448</v>
      </c>
      <c r="AL221" s="76">
        <f>Power!AL221+'Ground Transportation'!AL221+Industry!AM221+Residential!AM221+Aviation!AQ221</f>
        <v>1.8317657894276944</v>
      </c>
      <c r="AM221" s="76">
        <f>Power!AM221+'Ground Transportation'!AM221+Industry!AN221+Residential!AN221+Aviation!AR221</f>
        <v>2.6601978990313353</v>
      </c>
      <c r="AN221" s="76">
        <f>Power!AN221+'Ground Transportation'!AN221+Industry!AO221+Residential!AO221+Aviation!AS221</f>
        <v>1.1747157240188548</v>
      </c>
      <c r="AO221" s="106">
        <f>Power!AO221+'Ground Transportation'!AO221+Industry!AP221+Residential!AP221+Aviation!AT221</f>
        <v>1.7135463622135232</v>
      </c>
    </row>
    <row r="222" spans="2:41" x14ac:dyDescent="0.2">
      <c r="B222" s="74">
        <v>43684</v>
      </c>
      <c r="C222" s="76">
        <f>Power!C222+'Ground Transportation'!C222+Industry!C222+Residential!C222+Aviation!C222</f>
        <v>30.587700581460879</v>
      </c>
      <c r="D222" s="76">
        <f>Power!D222+'Ground Transportation'!D222+Industry!D222+Residential!D222+Aviation!D222</f>
        <v>6.1750857009050151</v>
      </c>
      <c r="E222" s="76">
        <f>Power!E222+'Ground Transportation'!E222+Industry!E222+Residential!E222+Aviation!E222</f>
        <v>15.836971920614873</v>
      </c>
      <c r="F222" s="76">
        <f>Power!F222+'Ground Transportation'!F222+Industry!F222+Residential!F222+Aviation!F222</f>
        <v>7.7669870217980339</v>
      </c>
      <c r="G222" s="76">
        <f>Power!G222+'Ground Transportation'!G222+Industry!G222+Residential!G222+Aviation!G222</f>
        <v>3.660113993777208</v>
      </c>
      <c r="H222" s="76">
        <f>Power!H222+'Ground Transportation'!H222+Industry!H222+Residential!H222+Aviation!H222</f>
        <v>3.4360312766869594</v>
      </c>
      <c r="I222" s="76">
        <f>Power!I222+'Ground Transportation'!I222+Industry!I222+Residential!I222+Aviation!I222</f>
        <v>1.3232756937854557</v>
      </c>
      <c r="J222" s="76">
        <f>Power!J222+'Ground Transportation'!J222+Industry!J222+Residential!J222+Aviation!J222</f>
        <v>27.697569567629177</v>
      </c>
      <c r="K222" s="81">
        <f>SUM(C222:J222)+Aviation!L222+'International Shipping'!C222</f>
        <v>99.742720523507728</v>
      </c>
      <c r="M222" s="68"/>
      <c r="N222" s="69"/>
      <c r="O222" s="69"/>
      <c r="P222" s="69"/>
      <c r="Q222" s="69"/>
      <c r="R222" s="69"/>
      <c r="S222" s="69"/>
      <c r="T222" s="69"/>
      <c r="U222" s="69"/>
      <c r="V222" s="69"/>
      <c r="AJ222" s="74">
        <v>43684</v>
      </c>
      <c r="AK222" s="76">
        <f>Power!AK222+'Ground Transportation'!AK222+Industry!AL222+Residential!AL222+Aviation!AP222</f>
        <v>0.73254792259932966</v>
      </c>
      <c r="AL222" s="76">
        <f>Power!AL222+'Ground Transportation'!AL222+Industry!AM222+Residential!AM222+Aviation!AQ222</f>
        <v>1.8516922987789817</v>
      </c>
      <c r="AM222" s="76">
        <f>Power!AM222+'Ground Transportation'!AM222+Industry!AN222+Residential!AN222+Aviation!AR222</f>
        <v>2.6898093998583055</v>
      </c>
      <c r="AN222" s="76">
        <f>Power!AN222+'Ground Transportation'!AN222+Industry!AO222+Residential!AO222+Aviation!AS222</f>
        <v>1.1368880158521939</v>
      </c>
      <c r="AO222" s="106">
        <f>Power!AO222+'Ground Transportation'!AO222+Industry!AP222+Residential!AP222+Aviation!AT222</f>
        <v>1.7308091043356877</v>
      </c>
    </row>
    <row r="223" spans="2:41" x14ac:dyDescent="0.2">
      <c r="B223" s="74">
        <v>43685</v>
      </c>
      <c r="C223" s="76">
        <f>Power!C223+'Ground Transportation'!C223+Industry!C223+Residential!C223+Aviation!C223</f>
        <v>30.779824299144099</v>
      </c>
      <c r="D223" s="76">
        <f>Power!D223+'Ground Transportation'!D223+Industry!D223+Residential!D223+Aviation!D223</f>
        <v>5.9603969859609229</v>
      </c>
      <c r="E223" s="76">
        <f>Power!E223+'Ground Transportation'!E223+Industry!E223+Residential!E223+Aviation!E223</f>
        <v>15.359186500475534</v>
      </c>
      <c r="F223" s="76">
        <f>Power!F223+'Ground Transportation'!F223+Industry!F223+Residential!F223+Aviation!F223</f>
        <v>7.2968907187916816</v>
      </c>
      <c r="G223" s="76">
        <f>Power!G223+'Ground Transportation'!G223+Industry!G223+Residential!G223+Aviation!G223</f>
        <v>3.6297243333562244</v>
      </c>
      <c r="H223" s="76">
        <f>Power!H223+'Ground Transportation'!H223+Industry!H223+Residential!H223+Aviation!H223</f>
        <v>3.4223149090992067</v>
      </c>
      <c r="I223" s="76">
        <f>Power!I223+'Ground Transportation'!I223+Industry!I223+Residential!I223+Aviation!I223</f>
        <v>1.3737879376164353</v>
      </c>
      <c r="J223" s="76">
        <f>Power!J223+'Ground Transportation'!J223+Industry!J223+Residential!J223+Aviation!J223</f>
        <v>27.420037342573167</v>
      </c>
      <c r="K223" s="81">
        <f>SUM(C223:J223)+Aviation!L223+'International Shipping'!C223</f>
        <v>98.520729034533446</v>
      </c>
      <c r="M223" s="68"/>
      <c r="N223" s="69"/>
      <c r="O223" s="69"/>
      <c r="P223" s="69"/>
      <c r="Q223" s="69"/>
      <c r="R223" s="69"/>
      <c r="S223" s="69"/>
      <c r="T223" s="69"/>
      <c r="U223" s="69"/>
      <c r="V223" s="69"/>
      <c r="AJ223" s="74">
        <v>43685</v>
      </c>
      <c r="AK223" s="76">
        <f>Power!AK223+'Ground Transportation'!AK223+Industry!AL223+Residential!AL223+Aviation!AP223</f>
        <v>0.91082880468735949</v>
      </c>
      <c r="AL223" s="76">
        <f>Power!AL223+'Ground Transportation'!AL223+Industry!AM223+Residential!AM223+Aviation!AQ223</f>
        <v>1.8646855993422151</v>
      </c>
      <c r="AM223" s="76">
        <f>Power!AM223+'Ground Transportation'!AM223+Industry!AN223+Residential!AN223+Aviation!AR223</f>
        <v>2.3310244084180924</v>
      </c>
      <c r="AN223" s="76">
        <f>Power!AN223+'Ground Transportation'!AN223+Industry!AO223+Residential!AO223+Aviation!AS223</f>
        <v>1.1496323200015262</v>
      </c>
      <c r="AO223" s="106">
        <f>Power!AO223+'Ground Transportation'!AO223+Industry!AP223+Residential!AP223+Aviation!AT223</f>
        <v>1.6680840459842785</v>
      </c>
    </row>
    <row r="224" spans="2:41" x14ac:dyDescent="0.2">
      <c r="B224" s="74">
        <v>43686</v>
      </c>
      <c r="C224" s="76">
        <f>Power!C224+'Ground Transportation'!C224+Industry!C224+Residential!C224+Aviation!C224</f>
        <v>30.506046349030342</v>
      </c>
      <c r="D224" s="76">
        <f>Power!D224+'Ground Transportation'!D224+Industry!D224+Residential!D224+Aviation!D224</f>
        <v>6.1327517572312722</v>
      </c>
      <c r="E224" s="76">
        <f>Power!E224+'Ground Transportation'!E224+Industry!E224+Residential!E224+Aviation!E224</f>
        <v>14.887288520064352</v>
      </c>
      <c r="F224" s="76">
        <f>Power!F224+'Ground Transportation'!F224+Industry!F224+Residential!F224+Aviation!F224</f>
        <v>7.1504317813365503</v>
      </c>
      <c r="G224" s="76">
        <f>Power!G224+'Ground Transportation'!G224+Industry!G224+Residential!G224+Aviation!G224</f>
        <v>3.6183453161934178</v>
      </c>
      <c r="H224" s="76">
        <f>Power!H224+'Ground Transportation'!H224+Industry!H224+Residential!H224+Aviation!H224</f>
        <v>3.3308195404854133</v>
      </c>
      <c r="I224" s="76">
        <f>Power!I224+'Ground Transportation'!I224+Industry!I224+Residential!I224+Aviation!I224</f>
        <v>1.3241373965493086</v>
      </c>
      <c r="J224" s="76">
        <f>Power!J224+'Ground Transportation'!J224+Industry!J224+Residential!J224+Aviation!J224</f>
        <v>26.864929609411785</v>
      </c>
      <c r="K224" s="81">
        <f>SUM(C224:J224)+Aviation!L224+'International Shipping'!C224</f>
        <v>97.095657981183564</v>
      </c>
      <c r="M224" s="68"/>
      <c r="N224" s="69"/>
      <c r="O224" s="69"/>
      <c r="P224" s="69"/>
      <c r="Q224" s="69"/>
      <c r="R224" s="69"/>
      <c r="S224" s="69"/>
      <c r="T224" s="69"/>
      <c r="U224" s="69"/>
      <c r="V224" s="69"/>
      <c r="AJ224" s="74">
        <v>43686</v>
      </c>
      <c r="AK224" s="76">
        <f>Power!AK224+'Ground Transportation'!AK224+Industry!AL224+Residential!AL224+Aviation!AP224</f>
        <v>0.67740322779618378</v>
      </c>
      <c r="AL224" s="76">
        <f>Power!AL224+'Ground Transportation'!AL224+Industry!AM224+Residential!AM224+Aviation!AQ224</f>
        <v>1.7658182158050799</v>
      </c>
      <c r="AM224" s="76">
        <f>Power!AM224+'Ground Transportation'!AM224+Industry!AN224+Residential!AN224+Aviation!AR224</f>
        <v>2.5537262211361789</v>
      </c>
      <c r="AN224" s="76">
        <f>Power!AN224+'Ground Transportation'!AN224+Industry!AO224+Residential!AO224+Aviation!AS224</f>
        <v>1.1305924997683221</v>
      </c>
      <c r="AO224" s="106">
        <f>Power!AO224+'Ground Transportation'!AO224+Industry!AP224+Residential!AP224+Aviation!AT224</f>
        <v>1.621588630195036</v>
      </c>
    </row>
    <row r="225" spans="2:41" x14ac:dyDescent="0.2">
      <c r="B225" s="74">
        <v>43687</v>
      </c>
      <c r="C225" s="76">
        <f>Power!C225+'Ground Transportation'!C225+Industry!C225+Residential!C225+Aviation!C225</f>
        <v>28.417297693869656</v>
      </c>
      <c r="D225" s="76">
        <f>Power!D225+'Ground Transportation'!D225+Industry!D225+Residential!D225+Aviation!D225</f>
        <v>5.998181140433366</v>
      </c>
      <c r="E225" s="76">
        <f>Power!E225+'Ground Transportation'!E225+Industry!E225+Residential!E225+Aviation!E225</f>
        <v>13.829437107926392</v>
      </c>
      <c r="F225" s="76">
        <f>Power!F225+'Ground Transportation'!F225+Industry!F225+Residential!F225+Aviation!F225</f>
        <v>5.1078416720774129</v>
      </c>
      <c r="G225" s="76">
        <f>Power!G225+'Ground Transportation'!G225+Industry!G225+Residential!G225+Aviation!G225</f>
        <v>3.5965495480031788</v>
      </c>
      <c r="H225" s="76">
        <f>Power!H225+'Ground Transportation'!H225+Industry!H225+Residential!H225+Aviation!H225</f>
        <v>2.966448030257383</v>
      </c>
      <c r="I225" s="76">
        <f>Power!I225+'Ground Transportation'!I225+Industry!I225+Residential!I225+Aviation!I225</f>
        <v>1.2763687788283771</v>
      </c>
      <c r="J225" s="76">
        <f>Power!J225+'Ground Transportation'!J225+Industry!J225+Residential!J225+Aviation!J225</f>
        <v>24.656599724769851</v>
      </c>
      <c r="K225" s="81">
        <f>SUM(C225:J225)+Aviation!L225+'International Shipping'!C225</f>
        <v>89.172265601056296</v>
      </c>
      <c r="M225" s="68"/>
      <c r="N225" s="69"/>
      <c r="O225" s="69"/>
      <c r="P225" s="69"/>
      <c r="Q225" s="69"/>
      <c r="R225" s="69"/>
      <c r="S225" s="69"/>
      <c r="T225" s="69"/>
      <c r="U225" s="69"/>
      <c r="V225" s="69"/>
      <c r="AJ225" s="74">
        <v>43687</v>
      </c>
      <c r="AK225" s="76">
        <f>Power!AK225+'Ground Transportation'!AK225+Industry!AL225+Residential!AL225+Aviation!AP225</f>
        <v>0.55213804698642566</v>
      </c>
      <c r="AL225" s="76">
        <f>Power!AL225+'Ground Transportation'!AL225+Industry!AM225+Residential!AM225+Aviation!AQ225</f>
        <v>1.6673141976188017</v>
      </c>
      <c r="AM225" s="76">
        <f>Power!AM225+'Ground Transportation'!AM225+Industry!AN225+Residential!AN225+Aviation!AR225</f>
        <v>1.8839801877241866</v>
      </c>
      <c r="AN225" s="76">
        <f>Power!AN225+'Ground Transportation'!AN225+Industry!AO225+Residential!AO225+Aviation!AS225</f>
        <v>1.0915099826541659</v>
      </c>
      <c r="AO225" s="106">
        <f>Power!AO225+'Ground Transportation'!AO225+Industry!AP225+Residential!AP225+Aviation!AT225</f>
        <v>1.6448996160065137</v>
      </c>
    </row>
    <row r="226" spans="2:41" x14ac:dyDescent="0.2">
      <c r="B226" s="74">
        <v>43688</v>
      </c>
      <c r="C226" s="76">
        <f>Power!C226+'Ground Transportation'!C226+Industry!C226+Residential!C226+Aviation!C226</f>
        <v>26.340388751514521</v>
      </c>
      <c r="D226" s="76">
        <f>Power!D226+'Ground Transportation'!D226+Industry!D226+Residential!D226+Aviation!D226</f>
        <v>5.9478945365607876</v>
      </c>
      <c r="E226" s="76">
        <f>Power!E226+'Ground Transportation'!E226+Industry!E226+Residential!E226+Aviation!E226</f>
        <v>13.446941315402672</v>
      </c>
      <c r="F226" s="76">
        <f>Power!F226+'Ground Transportation'!F226+Industry!F226+Residential!F226+Aviation!F226</f>
        <v>4.865618927857736</v>
      </c>
      <c r="G226" s="76">
        <f>Power!G226+'Ground Transportation'!G226+Industry!G226+Residential!G226+Aviation!G226</f>
        <v>3.5669420724697596</v>
      </c>
      <c r="H226" s="76">
        <f>Power!H226+'Ground Transportation'!H226+Industry!H226+Residential!H226+Aviation!H226</f>
        <v>2.7793764307291431</v>
      </c>
      <c r="I226" s="76">
        <f>Power!I226+'Ground Transportation'!I226+Industry!I226+Residential!I226+Aviation!I226</f>
        <v>1.1668751312022143</v>
      </c>
      <c r="J226" s="76">
        <f>Power!J226+'Ground Transportation'!J226+Industry!J226+Residential!J226+Aviation!J226</f>
        <v>23.512121470250364</v>
      </c>
      <c r="K226" s="81">
        <f>SUM(C226:J226)+Aviation!L226+'International Shipping'!C226</f>
        <v>84.960783899957605</v>
      </c>
      <c r="M226" s="68"/>
      <c r="N226" s="69"/>
      <c r="O226" s="69"/>
      <c r="P226" s="69"/>
      <c r="Q226" s="69"/>
      <c r="R226" s="69"/>
      <c r="S226" s="69"/>
      <c r="T226" s="69"/>
      <c r="U226" s="69"/>
      <c r="V226" s="69"/>
      <c r="AJ226" s="74">
        <v>43688</v>
      </c>
      <c r="AK226" s="76">
        <f>Power!AK226+'Ground Transportation'!AK226+Industry!AL226+Residential!AL226+Aviation!AP226</f>
        <v>0.60766373274518892</v>
      </c>
      <c r="AL226" s="76">
        <f>Power!AL226+'Ground Transportation'!AL226+Industry!AM226+Residential!AM226+Aviation!AQ226</f>
        <v>1.6948646740137665</v>
      </c>
      <c r="AM226" s="76">
        <f>Power!AM226+'Ground Transportation'!AM226+Industry!AN226+Residential!AN226+Aviation!AR226</f>
        <v>1.8372381650794416</v>
      </c>
      <c r="AN226" s="76">
        <f>Power!AN226+'Ground Transportation'!AN226+Industry!AO226+Residential!AO226+Aviation!AS226</f>
        <v>1.0563818425874925</v>
      </c>
      <c r="AO226" s="106">
        <f>Power!AO226+'Ground Transportation'!AO226+Industry!AP226+Residential!AP226+Aviation!AT226</f>
        <v>1.5781447636730752</v>
      </c>
    </row>
    <row r="227" spans="2:41" x14ac:dyDescent="0.2">
      <c r="B227" s="74">
        <v>43689</v>
      </c>
      <c r="C227" s="76">
        <f>Power!C227+'Ground Transportation'!C227+Industry!C227+Residential!C227+Aviation!C227</f>
        <v>27.938957258902271</v>
      </c>
      <c r="D227" s="76">
        <f>Power!D227+'Ground Transportation'!D227+Industry!D227+Residential!D227+Aviation!D227</f>
        <v>6.058647496817426</v>
      </c>
      <c r="E227" s="76">
        <f>Power!E227+'Ground Transportation'!E227+Industry!E227+Residential!E227+Aviation!E227</f>
        <v>15.583507841892253</v>
      </c>
      <c r="F227" s="76">
        <f>Power!F227+'Ground Transportation'!F227+Industry!F227+Residential!F227+Aviation!F227</f>
        <v>7.6564434591160992</v>
      </c>
      <c r="G227" s="76">
        <f>Power!G227+'Ground Transportation'!G227+Industry!G227+Residential!G227+Aviation!G227</f>
        <v>3.7139282545757335</v>
      </c>
      <c r="H227" s="76">
        <f>Power!H227+'Ground Transportation'!H227+Industry!H227+Residential!H227+Aviation!H227</f>
        <v>2.8048219915912314</v>
      </c>
      <c r="I227" s="76">
        <f>Power!I227+'Ground Transportation'!I227+Industry!I227+Residential!I227+Aviation!I227</f>
        <v>1.3098281093024302</v>
      </c>
      <c r="J227" s="76">
        <f>Power!J227+'Ground Transportation'!J227+Industry!J227+Residential!J227+Aviation!J227</f>
        <v>26.289299803382075</v>
      </c>
      <c r="K227" s="81">
        <f>SUM(C227:J227)+Aviation!L227+'International Shipping'!C227</f>
        <v>94.609443257028616</v>
      </c>
      <c r="M227" s="68"/>
      <c r="N227" s="69"/>
      <c r="O227" s="69"/>
      <c r="P227" s="69"/>
      <c r="Q227" s="69"/>
      <c r="R227" s="69"/>
      <c r="S227" s="69"/>
      <c r="T227" s="69"/>
      <c r="U227" s="69"/>
      <c r="V227" s="69"/>
      <c r="AJ227" s="74">
        <v>43689</v>
      </c>
      <c r="AK227" s="76">
        <f>Power!AK227+'Ground Transportation'!AK227+Industry!AL227+Residential!AL227+Aviation!AP227</f>
        <v>0.97956586776733434</v>
      </c>
      <c r="AL227" s="76">
        <f>Power!AL227+'Ground Transportation'!AL227+Industry!AM227+Residential!AM227+Aviation!AQ227</f>
        <v>1.8156227838420385</v>
      </c>
      <c r="AM227" s="76">
        <f>Power!AM227+'Ground Transportation'!AM227+Industry!AN227+Residential!AN227+Aviation!AR227</f>
        <v>2.5223707898303989</v>
      </c>
      <c r="AN227" s="76">
        <f>Power!AN227+'Ground Transportation'!AN227+Industry!AO227+Residential!AO227+Aviation!AS227</f>
        <v>1.1117506501155232</v>
      </c>
      <c r="AO227" s="106">
        <f>Power!AO227+'Ground Transportation'!AO227+Industry!AP227+Residential!AP227+Aviation!AT227</f>
        <v>1.6254683797874263</v>
      </c>
    </row>
    <row r="228" spans="2:41" x14ac:dyDescent="0.2">
      <c r="B228" s="74">
        <v>43690</v>
      </c>
      <c r="C228" s="76">
        <f>Power!C228+'Ground Transportation'!C228+Industry!C228+Residential!C228+Aviation!C228</f>
        <v>29.561064177544367</v>
      </c>
      <c r="D228" s="76">
        <f>Power!D228+'Ground Transportation'!D228+Industry!D228+Residential!D228+Aviation!D228</f>
        <v>6.4922783745832575</v>
      </c>
      <c r="E228" s="76">
        <f>Power!E228+'Ground Transportation'!E228+Industry!E228+Residential!E228+Aviation!E228</f>
        <v>16.189773705539267</v>
      </c>
      <c r="F228" s="76">
        <f>Power!F228+'Ground Transportation'!F228+Industry!F228+Residential!F228+Aviation!F228</f>
        <v>7.6131983072073233</v>
      </c>
      <c r="G228" s="76">
        <f>Power!G228+'Ground Transportation'!G228+Industry!G228+Residential!G228+Aviation!G228</f>
        <v>3.6906373667757659</v>
      </c>
      <c r="H228" s="76">
        <f>Power!H228+'Ground Transportation'!H228+Industry!H228+Residential!H228+Aviation!H228</f>
        <v>2.8880225456930231</v>
      </c>
      <c r="I228" s="76">
        <f>Power!I228+'Ground Transportation'!I228+Industry!I228+Residential!I228+Aviation!I228</f>
        <v>1.3071837690404522</v>
      </c>
      <c r="J228" s="76">
        <f>Power!J228+'Ground Transportation'!J228+Industry!J228+Residential!J228+Aviation!J228</f>
        <v>27.332083044953283</v>
      </c>
      <c r="K228" s="81">
        <f>SUM(C228:J228)+Aviation!L228+'International Shipping'!C228</f>
        <v>98.314314068572926</v>
      </c>
      <c r="M228" s="68"/>
      <c r="N228" s="69"/>
      <c r="O228" s="69"/>
      <c r="P228" s="69"/>
      <c r="Q228" s="69"/>
      <c r="R228" s="69"/>
      <c r="S228" s="69"/>
      <c r="T228" s="69"/>
      <c r="U228" s="69"/>
      <c r="V228" s="69"/>
      <c r="AJ228" s="74">
        <v>43690</v>
      </c>
      <c r="AK228" s="76">
        <f>Power!AK228+'Ground Transportation'!AK228+Industry!AL228+Residential!AL228+Aviation!AP228</f>
        <v>0.93597429487089423</v>
      </c>
      <c r="AL228" s="76">
        <f>Power!AL228+'Ground Transportation'!AL228+Industry!AM228+Residential!AM228+Aviation!AQ228</f>
        <v>1.8787423280460926</v>
      </c>
      <c r="AM228" s="76">
        <f>Power!AM228+'Ground Transportation'!AM228+Industry!AN228+Residential!AN228+Aviation!AR228</f>
        <v>2.5164435656797743</v>
      </c>
      <c r="AN228" s="76">
        <f>Power!AN228+'Ground Transportation'!AN228+Industry!AO228+Residential!AO228+Aviation!AS228</f>
        <v>1.0839995213968845</v>
      </c>
      <c r="AO228" s="106">
        <f>Power!AO228+'Ground Transportation'!AO228+Industry!AP228+Residential!AP228+Aviation!AT228</f>
        <v>1.6795484941192265</v>
      </c>
    </row>
    <row r="229" spans="2:41" x14ac:dyDescent="0.2">
      <c r="B229" s="74">
        <v>43691</v>
      </c>
      <c r="C229" s="76">
        <f>Power!C229+'Ground Transportation'!C229+Industry!C229+Residential!C229+Aviation!C229</f>
        <v>30.671480940216551</v>
      </c>
      <c r="D229" s="76">
        <f>Power!D229+'Ground Transportation'!D229+Industry!D229+Residential!D229+Aviation!D229</f>
        <v>6.4281281431079353</v>
      </c>
      <c r="E229" s="76">
        <f>Power!E229+'Ground Transportation'!E229+Industry!E229+Residential!E229+Aviation!E229</f>
        <v>16.000977462583805</v>
      </c>
      <c r="F229" s="76">
        <f>Power!F229+'Ground Transportation'!F229+Industry!F229+Residential!F229+Aviation!F229</f>
        <v>7.3865172414387015</v>
      </c>
      <c r="G229" s="76">
        <f>Power!G229+'Ground Transportation'!G229+Industry!G229+Residential!G229+Aviation!G229</f>
        <v>3.6648488933470027</v>
      </c>
      <c r="H229" s="76">
        <f>Power!H229+'Ground Transportation'!H229+Industry!H229+Residential!H229+Aviation!H229</f>
        <v>2.8563486915640866</v>
      </c>
      <c r="I229" s="76">
        <f>Power!I229+'Ground Transportation'!I229+Industry!I229+Residential!I229+Aviation!I229</f>
        <v>1.3176823171345697</v>
      </c>
      <c r="J229" s="76">
        <f>Power!J229+'Ground Transportation'!J229+Industry!J229+Residential!J229+Aviation!J229</f>
        <v>27.591598558930912</v>
      </c>
      <c r="K229" s="81">
        <f>SUM(C229:J229)+Aviation!L229+'International Shipping'!C229</f>
        <v>99.167481297814973</v>
      </c>
      <c r="M229" s="68"/>
      <c r="N229" s="69"/>
      <c r="O229" s="69"/>
      <c r="P229" s="69"/>
      <c r="Q229" s="69"/>
      <c r="R229" s="69"/>
      <c r="S229" s="69"/>
      <c r="T229" s="69"/>
      <c r="U229" s="69"/>
      <c r="V229" s="69"/>
      <c r="AJ229" s="74">
        <v>43691</v>
      </c>
      <c r="AK229" s="76">
        <f>Power!AK229+'Ground Transportation'!AK229+Industry!AL229+Residential!AL229+Aviation!AP229</f>
        <v>0.9256817270962604</v>
      </c>
      <c r="AL229" s="76">
        <f>Power!AL229+'Ground Transportation'!AL229+Industry!AM229+Residential!AM229+Aviation!AQ229</f>
        <v>1.7712107376122237</v>
      </c>
      <c r="AM229" s="76">
        <f>Power!AM229+'Ground Transportation'!AM229+Industry!AN229+Residential!AN229+Aviation!AR229</f>
        <v>2.4637622213890036</v>
      </c>
      <c r="AN229" s="76">
        <f>Power!AN229+'Ground Transportation'!AN229+Industry!AO229+Residential!AO229+Aviation!AS229</f>
        <v>0.98563867055612098</v>
      </c>
      <c r="AO229" s="106">
        <f>Power!AO229+'Ground Transportation'!AO229+Industry!AP229+Residential!AP229+Aviation!AT229</f>
        <v>1.6985787014173626</v>
      </c>
    </row>
    <row r="230" spans="2:41" x14ac:dyDescent="0.2">
      <c r="B230" s="74">
        <v>43692</v>
      </c>
      <c r="C230" s="76">
        <f>Power!C230+'Ground Transportation'!C230+Industry!C230+Residential!C230+Aviation!C230</f>
        <v>29.631649938960162</v>
      </c>
      <c r="D230" s="76">
        <f>Power!D230+'Ground Transportation'!D230+Industry!D230+Residential!D230+Aviation!D230</f>
        <v>6.2432920947173143</v>
      </c>
      <c r="E230" s="76">
        <f>Power!E230+'Ground Transportation'!E230+Industry!E230+Residential!E230+Aviation!E230</f>
        <v>15.505005215261576</v>
      </c>
      <c r="F230" s="76">
        <f>Power!F230+'Ground Transportation'!F230+Industry!F230+Residential!F230+Aviation!F230</f>
        <v>6.198760541894706</v>
      </c>
      <c r="G230" s="76">
        <f>Power!G230+'Ground Transportation'!G230+Industry!G230+Residential!G230+Aviation!G230</f>
        <v>3.6452589328231495</v>
      </c>
      <c r="H230" s="76">
        <f>Power!H230+'Ground Transportation'!H230+Industry!H230+Residential!H230+Aviation!H230</f>
        <v>2.7558397044809495</v>
      </c>
      <c r="I230" s="76">
        <f>Power!I230+'Ground Transportation'!I230+Industry!I230+Residential!I230+Aviation!I230</f>
        <v>1.3307889475476187</v>
      </c>
      <c r="J230" s="76">
        <f>Power!J230+'Ground Transportation'!J230+Industry!J230+Residential!J230+Aviation!J230</f>
        <v>26.466520057819533</v>
      </c>
      <c r="K230" s="81">
        <f>SUM(C230:J230)+Aviation!L230+'International Shipping'!C230</f>
        <v>95.049022196957452</v>
      </c>
      <c r="M230" s="68"/>
      <c r="N230" s="69"/>
      <c r="O230" s="69"/>
      <c r="P230" s="69"/>
      <c r="Q230" s="69"/>
      <c r="R230" s="69"/>
      <c r="S230" s="69"/>
      <c r="T230" s="69"/>
      <c r="U230" s="69"/>
      <c r="V230" s="69"/>
      <c r="AJ230" s="74">
        <v>43692</v>
      </c>
      <c r="AK230" s="76">
        <f>Power!AK230+'Ground Transportation'!AK230+Industry!AL230+Residential!AL230+Aviation!AP230</f>
        <v>0.64548568328460443</v>
      </c>
      <c r="AL230" s="76">
        <f>Power!AL230+'Ground Transportation'!AL230+Industry!AM230+Residential!AM230+Aviation!AQ230</f>
        <v>1.7207691594551271</v>
      </c>
      <c r="AM230" s="76">
        <f>Power!AM230+'Ground Transportation'!AM230+Industry!AN230+Residential!AN230+Aviation!AR230</f>
        <v>2.259347674161063</v>
      </c>
      <c r="AN230" s="76">
        <f>Power!AN230+'Ground Transportation'!AN230+Industry!AO230+Residential!AO230+Aviation!AS230</f>
        <v>0.95159156599421524</v>
      </c>
      <c r="AO230" s="106">
        <f>Power!AO230+'Ground Transportation'!AO230+Industry!AP230+Residential!AP230+Aviation!AT230</f>
        <v>1.649478535879904</v>
      </c>
    </row>
    <row r="231" spans="2:41" x14ac:dyDescent="0.2">
      <c r="B231" s="74">
        <v>43693</v>
      </c>
      <c r="C231" s="76">
        <f>Power!C231+'Ground Transportation'!C231+Industry!C231+Residential!C231+Aviation!C231</f>
        <v>29.247353317758666</v>
      </c>
      <c r="D231" s="76">
        <f>Power!D231+'Ground Transportation'!D231+Industry!D231+Residential!D231+Aviation!D231</f>
        <v>5.6222790993227072</v>
      </c>
      <c r="E231" s="76">
        <f>Power!E231+'Ground Transportation'!E231+Industry!E231+Residential!E231+Aviation!E231</f>
        <v>14.767502887699926</v>
      </c>
      <c r="F231" s="76">
        <f>Power!F231+'Ground Transportation'!F231+Industry!F231+Residential!F231+Aviation!F231</f>
        <v>6.4761201519230589</v>
      </c>
      <c r="G231" s="76">
        <f>Power!G231+'Ground Transportation'!G231+Industry!G231+Residential!G231+Aviation!G231</f>
        <v>3.6242154583860433</v>
      </c>
      <c r="H231" s="76">
        <f>Power!H231+'Ground Transportation'!H231+Industry!H231+Residential!H231+Aviation!H231</f>
        <v>2.8262684029215319</v>
      </c>
      <c r="I231" s="76">
        <f>Power!I231+'Ground Transportation'!I231+Industry!I231+Residential!I231+Aviation!I231</f>
        <v>1.3261330615599685</v>
      </c>
      <c r="J231" s="76">
        <f>Power!J231+'Ground Transportation'!J231+Industry!J231+Residential!J231+Aviation!J231</f>
        <v>25.567466712250223</v>
      </c>
      <c r="K231" s="81">
        <f>SUM(C231:J231)+Aviation!L231+'International Shipping'!C231</f>
        <v>92.759956352266599</v>
      </c>
      <c r="M231" s="68"/>
      <c r="N231" s="69"/>
      <c r="O231" s="69"/>
      <c r="P231" s="69"/>
      <c r="Q231" s="69"/>
      <c r="R231" s="69"/>
      <c r="S231" s="69"/>
      <c r="T231" s="69"/>
      <c r="U231" s="69"/>
      <c r="V231" s="69"/>
      <c r="AJ231" s="74">
        <v>43693</v>
      </c>
      <c r="AK231" s="76">
        <f>Power!AK231+'Ground Transportation'!AK231+Industry!AL231+Residential!AL231+Aviation!AP231</f>
        <v>0.70507852567250118</v>
      </c>
      <c r="AL231" s="76">
        <f>Power!AL231+'Ground Transportation'!AL231+Industry!AM231+Residential!AM231+Aviation!AQ231</f>
        <v>1.802967636428463</v>
      </c>
      <c r="AM231" s="76">
        <f>Power!AM231+'Ground Transportation'!AM231+Industry!AN231+Residential!AN231+Aviation!AR231</f>
        <v>2.2967439027147334</v>
      </c>
      <c r="AN231" s="76">
        <f>Power!AN231+'Ground Transportation'!AN231+Industry!AO231+Residential!AO231+Aviation!AS231</f>
        <v>0.98614880756938128</v>
      </c>
      <c r="AO231" s="106">
        <f>Power!AO231+'Ground Transportation'!AO231+Industry!AP231+Residential!AP231+Aviation!AT231</f>
        <v>1.7013419971039716</v>
      </c>
    </row>
    <row r="232" spans="2:41" x14ac:dyDescent="0.2">
      <c r="B232" s="74">
        <v>43694</v>
      </c>
      <c r="C232" s="76">
        <f>Power!C232+'Ground Transportation'!C232+Industry!C232+Residential!C232+Aviation!C232</f>
        <v>29.115325675607334</v>
      </c>
      <c r="D232" s="76">
        <f>Power!D232+'Ground Transportation'!D232+Industry!D232+Residential!D232+Aviation!D232</f>
        <v>5.8558466832652849</v>
      </c>
      <c r="E232" s="76">
        <f>Power!E232+'Ground Transportation'!E232+Industry!E232+Residential!E232+Aviation!E232</f>
        <v>13.974503547223774</v>
      </c>
      <c r="F232" s="76">
        <f>Power!F232+'Ground Transportation'!F232+Industry!F232+Residential!F232+Aviation!F232</f>
        <v>5.1081113861520118</v>
      </c>
      <c r="G232" s="76">
        <f>Power!G232+'Ground Transportation'!G232+Industry!G232+Residential!G232+Aviation!G232</f>
        <v>3.5830016626869208</v>
      </c>
      <c r="H232" s="76">
        <f>Power!H232+'Ground Transportation'!H232+Industry!H232+Residential!H232+Aviation!H232</f>
        <v>2.7932655664204256</v>
      </c>
      <c r="I232" s="76">
        <f>Power!I232+'Ground Transportation'!I232+Industry!I232+Residential!I232+Aviation!I232</f>
        <v>1.308449528387251</v>
      </c>
      <c r="J232" s="76">
        <f>Power!J232+'Ground Transportation'!J232+Industry!J232+Residential!J232+Aviation!J232</f>
        <v>24.740598381057008</v>
      </c>
      <c r="K232" s="81">
        <f>SUM(C232:J232)+Aviation!L232+'International Shipping'!C232</f>
        <v>89.813522428194148</v>
      </c>
      <c r="M232" s="68"/>
      <c r="N232" s="69"/>
      <c r="O232" s="69"/>
      <c r="P232" s="69"/>
      <c r="Q232" s="69"/>
      <c r="R232" s="69"/>
      <c r="S232" s="69"/>
      <c r="T232" s="69"/>
      <c r="U232" s="69"/>
      <c r="V232" s="69"/>
      <c r="AJ232" s="74">
        <v>43694</v>
      </c>
      <c r="AK232" s="76">
        <f>Power!AK232+'Ground Transportation'!AK232+Industry!AL232+Residential!AL232+Aviation!AP232</f>
        <v>0.58118016944140272</v>
      </c>
      <c r="AL232" s="76">
        <f>Power!AL232+'Ground Transportation'!AL232+Industry!AM232+Residential!AM232+Aviation!AQ232</f>
        <v>1.7502340495496875</v>
      </c>
      <c r="AM232" s="76">
        <f>Power!AM232+'Ground Transportation'!AM232+Industry!AN232+Residential!AN232+Aviation!AR232</f>
        <v>1.9327658268531456</v>
      </c>
      <c r="AN232" s="76">
        <f>Power!AN232+'Ground Transportation'!AN232+Industry!AO232+Residential!AO232+Aviation!AS232</f>
        <v>0.99754905315863396</v>
      </c>
      <c r="AO232" s="106">
        <f>Power!AO232+'Ground Transportation'!AO232+Industry!AP232+Residential!AP232+Aviation!AT232</f>
        <v>1.6616194627921359</v>
      </c>
    </row>
    <row r="233" spans="2:41" x14ac:dyDescent="0.2">
      <c r="B233" s="74">
        <v>43695</v>
      </c>
      <c r="C233" s="76">
        <f>Power!C233+'Ground Transportation'!C233+Industry!C233+Residential!C233+Aviation!C233</f>
        <v>28.590037228834625</v>
      </c>
      <c r="D233" s="76">
        <f>Power!D233+'Ground Transportation'!D233+Industry!D233+Residential!D233+Aviation!D233</f>
        <v>5.8179821513950607</v>
      </c>
      <c r="E233" s="76">
        <f>Power!E233+'Ground Transportation'!E233+Industry!E233+Residential!E233+Aviation!E233</f>
        <v>13.906467714104046</v>
      </c>
      <c r="F233" s="76">
        <f>Power!F233+'Ground Transportation'!F233+Industry!F233+Residential!F233+Aviation!F233</f>
        <v>5.0703427478725045</v>
      </c>
      <c r="G233" s="76">
        <f>Power!G233+'Ground Transportation'!G233+Industry!G233+Residential!G233+Aviation!G233</f>
        <v>3.5257462102581574</v>
      </c>
      <c r="H233" s="76">
        <f>Power!H233+'Ground Transportation'!H233+Industry!H233+Residential!H233+Aviation!H233</f>
        <v>2.7853073523894869</v>
      </c>
      <c r="I233" s="76">
        <f>Power!I233+'Ground Transportation'!I233+Industry!I233+Residential!I233+Aviation!I233</f>
        <v>1.2483909396438229</v>
      </c>
      <c r="J233" s="76">
        <f>Power!J233+'Ground Transportation'!J233+Industry!J233+Residential!J233+Aviation!J233</f>
        <v>24.595402881827919</v>
      </c>
      <c r="K233" s="81">
        <f>SUM(C233:J233)+Aviation!L233+'International Shipping'!C233</f>
        <v>88.892182084221858</v>
      </c>
      <c r="M233" s="68"/>
      <c r="N233" s="69"/>
      <c r="O233" s="69"/>
      <c r="P233" s="69"/>
      <c r="Q233" s="69"/>
      <c r="R233" s="69"/>
      <c r="S233" s="69"/>
      <c r="T233" s="69"/>
      <c r="U233" s="69"/>
      <c r="V233" s="69"/>
      <c r="AJ233" s="74">
        <v>43695</v>
      </c>
      <c r="AK233" s="76">
        <f>Power!AK233+'Ground Transportation'!AK233+Industry!AL233+Residential!AL233+Aviation!AP233</f>
        <v>0.60860085973826494</v>
      </c>
      <c r="AL233" s="76">
        <f>Power!AL233+'Ground Transportation'!AL233+Industry!AM233+Residential!AM233+Aviation!AQ233</f>
        <v>1.7620401872743812</v>
      </c>
      <c r="AM233" s="76">
        <f>Power!AM233+'Ground Transportation'!AM233+Industry!AN233+Residential!AN233+Aviation!AR233</f>
        <v>2.0011685743055696</v>
      </c>
      <c r="AN233" s="76">
        <f>Power!AN233+'Ground Transportation'!AN233+Industry!AO233+Residential!AO233+Aviation!AS233</f>
        <v>0.99089647970614503</v>
      </c>
      <c r="AO233" s="106">
        <f>Power!AO233+'Ground Transportation'!AO233+Industry!AP233+Residential!AP233+Aviation!AT233</f>
        <v>1.6120369373024157</v>
      </c>
    </row>
    <row r="234" spans="2:41" x14ac:dyDescent="0.2">
      <c r="B234" s="74">
        <v>43696</v>
      </c>
      <c r="C234" s="76">
        <f>Power!C234+'Ground Transportation'!C234+Industry!C234+Residential!C234+Aviation!C234</f>
        <v>30.155279196620111</v>
      </c>
      <c r="D234" s="76">
        <f>Power!D234+'Ground Transportation'!D234+Industry!D234+Residential!D234+Aviation!D234</f>
        <v>5.855602024275175</v>
      </c>
      <c r="E234" s="76">
        <f>Power!E234+'Ground Transportation'!E234+Industry!E234+Residential!E234+Aviation!E234</f>
        <v>15.820691911408083</v>
      </c>
      <c r="F234" s="76">
        <f>Power!F234+'Ground Transportation'!F234+Industry!F234+Residential!F234+Aviation!F234</f>
        <v>6.9730924438865669</v>
      </c>
      <c r="G234" s="76">
        <f>Power!G234+'Ground Transportation'!G234+Industry!G234+Residential!G234+Aviation!G234</f>
        <v>3.6706531684730712</v>
      </c>
      <c r="H234" s="76">
        <f>Power!H234+'Ground Transportation'!H234+Industry!H234+Residential!H234+Aviation!H234</f>
        <v>3.1657104936381186</v>
      </c>
      <c r="I234" s="76">
        <f>Power!I234+'Ground Transportation'!I234+Industry!I234+Residential!I234+Aviation!I234</f>
        <v>1.3816066325163789</v>
      </c>
      <c r="J234" s="76">
        <f>Power!J234+'Ground Transportation'!J234+Industry!J234+Residential!J234+Aviation!J234</f>
        <v>27.112821383205556</v>
      </c>
      <c r="K234" s="81">
        <f>SUM(C234:J234)+Aviation!L234+'International Shipping'!C234</f>
        <v>97.416217691812264</v>
      </c>
      <c r="M234" s="68"/>
      <c r="N234" s="69"/>
      <c r="O234" s="69"/>
      <c r="P234" s="69"/>
      <c r="Q234" s="69"/>
      <c r="R234" s="69"/>
      <c r="S234" s="69"/>
      <c r="T234" s="69"/>
      <c r="U234" s="69"/>
      <c r="V234" s="69"/>
      <c r="AJ234" s="74">
        <v>43696</v>
      </c>
      <c r="AK234" s="76">
        <f>Power!AK234+'Ground Transportation'!AK234+Industry!AL234+Residential!AL234+Aviation!AP234</f>
        <v>0.72554835567649578</v>
      </c>
      <c r="AL234" s="76">
        <f>Power!AL234+'Ground Transportation'!AL234+Industry!AM234+Residential!AM234+Aviation!AQ234</f>
        <v>1.9273263291654317</v>
      </c>
      <c r="AM234" s="76">
        <f>Power!AM234+'Ground Transportation'!AM234+Industry!AN234+Residential!AN234+Aviation!AR234</f>
        <v>2.3406134769065221</v>
      </c>
      <c r="AN234" s="76">
        <f>Power!AN234+'Ground Transportation'!AN234+Industry!AO234+Residential!AO234+Aviation!AS234</f>
        <v>1.079669914623451</v>
      </c>
      <c r="AO234" s="106">
        <f>Power!AO234+'Ground Transportation'!AO234+Industry!AP234+Residential!AP234+Aviation!AT234</f>
        <v>1.705506337409298</v>
      </c>
    </row>
    <row r="235" spans="2:41" x14ac:dyDescent="0.2">
      <c r="B235" s="74">
        <v>43697</v>
      </c>
      <c r="C235" s="76">
        <f>Power!C235+'Ground Transportation'!C235+Industry!C235+Residential!C235+Aviation!C235</f>
        <v>30.270361993507187</v>
      </c>
      <c r="D235" s="76">
        <f>Power!D235+'Ground Transportation'!D235+Industry!D235+Residential!D235+Aviation!D235</f>
        <v>6.2768282795788162</v>
      </c>
      <c r="E235" s="76">
        <f>Power!E235+'Ground Transportation'!E235+Industry!E235+Residential!E235+Aviation!E235</f>
        <v>15.961449240592886</v>
      </c>
      <c r="F235" s="76">
        <f>Power!F235+'Ground Transportation'!F235+Industry!F235+Residential!F235+Aviation!F235</f>
        <v>7.7443159835768887</v>
      </c>
      <c r="G235" s="76">
        <f>Power!G235+'Ground Transportation'!G235+Industry!G235+Residential!G235+Aviation!G235</f>
        <v>3.6950502887970176</v>
      </c>
      <c r="H235" s="76">
        <f>Power!H235+'Ground Transportation'!H235+Industry!H235+Residential!H235+Aviation!H235</f>
        <v>3.1917215143251494</v>
      </c>
      <c r="I235" s="76">
        <f>Power!I235+'Ground Transportation'!I235+Industry!I235+Residential!I235+Aviation!I235</f>
        <v>1.4002414858022294</v>
      </c>
      <c r="J235" s="76">
        <f>Power!J235+'Ground Transportation'!J235+Industry!J235+Residential!J235+Aviation!J235</f>
        <v>27.664904850167499</v>
      </c>
      <c r="K235" s="81">
        <f>SUM(C235:J235)+Aviation!L235+'International Shipping'!C235</f>
        <v>99.486858923632965</v>
      </c>
      <c r="M235" s="68"/>
      <c r="N235" s="69"/>
      <c r="O235" s="69"/>
      <c r="P235" s="69"/>
      <c r="Q235" s="69"/>
      <c r="R235" s="69"/>
      <c r="S235" s="69"/>
      <c r="T235" s="69"/>
      <c r="U235" s="69"/>
      <c r="V235" s="69"/>
      <c r="AJ235" s="74">
        <v>43697</v>
      </c>
      <c r="AK235" s="76">
        <f>Power!AK235+'Ground Transportation'!AK235+Industry!AL235+Residential!AL235+Aviation!AP235</f>
        <v>0.89135026660497829</v>
      </c>
      <c r="AL235" s="76">
        <f>Power!AL235+'Ground Transportation'!AL235+Industry!AM235+Residential!AM235+Aviation!AQ235</f>
        <v>2.0173632143484088</v>
      </c>
      <c r="AM235" s="76">
        <f>Power!AM235+'Ground Transportation'!AM235+Industry!AN235+Residential!AN235+Aviation!AR235</f>
        <v>2.63487133545555</v>
      </c>
      <c r="AN235" s="76">
        <f>Power!AN235+'Ground Transportation'!AN235+Industry!AO235+Residential!AO235+Aviation!AS235</f>
        <v>1.1330490776397275</v>
      </c>
      <c r="AO235" s="106">
        <f>Power!AO235+'Ground Transportation'!AO235+Industry!AP235+Residential!AP235+Aviation!AT235</f>
        <v>1.6932158807735278</v>
      </c>
    </row>
    <row r="236" spans="2:41" x14ac:dyDescent="0.2">
      <c r="B236" s="74">
        <v>43698</v>
      </c>
      <c r="C236" s="76">
        <f>Power!C236+'Ground Transportation'!C236+Industry!C236+Residential!C236+Aviation!C236</f>
        <v>30.883035399948223</v>
      </c>
      <c r="D236" s="76">
        <f>Power!D236+'Ground Transportation'!D236+Industry!D236+Residential!D236+Aviation!D236</f>
        <v>6.4160262445108067</v>
      </c>
      <c r="E236" s="76">
        <f>Power!E236+'Ground Transportation'!E236+Industry!E236+Residential!E236+Aviation!E236</f>
        <v>15.888544113252502</v>
      </c>
      <c r="F236" s="76">
        <f>Power!F236+'Ground Transportation'!F236+Industry!F236+Residential!F236+Aviation!F236</f>
        <v>7.64276348829579</v>
      </c>
      <c r="G236" s="76">
        <f>Power!G236+'Ground Transportation'!G236+Industry!G236+Residential!G236+Aviation!G236</f>
        <v>3.7199963604006379</v>
      </c>
      <c r="H236" s="76">
        <f>Power!H236+'Ground Transportation'!H236+Industry!H236+Residential!H236+Aviation!H236</f>
        <v>3.1926334312450826</v>
      </c>
      <c r="I236" s="76">
        <f>Power!I236+'Ground Transportation'!I236+Industry!I236+Residential!I236+Aviation!I236</f>
        <v>1.3827455666251951</v>
      </c>
      <c r="J236" s="76">
        <f>Power!J236+'Ground Transportation'!J236+Industry!J236+Residential!J236+Aviation!J236</f>
        <v>27.850602853628008</v>
      </c>
      <c r="K236" s="81">
        <f>SUM(C236:J236)+Aviation!L236+'International Shipping'!C236</f>
        <v>100.23081770387751</v>
      </c>
      <c r="M236" s="68"/>
      <c r="N236" s="69"/>
      <c r="O236" s="69"/>
      <c r="P236" s="69"/>
      <c r="Q236" s="69"/>
      <c r="R236" s="69"/>
      <c r="S236" s="69"/>
      <c r="T236" s="69"/>
      <c r="U236" s="69"/>
      <c r="V236" s="69"/>
      <c r="AJ236" s="74">
        <v>43698</v>
      </c>
      <c r="AK236" s="76">
        <f>Power!AK236+'Ground Transportation'!AK236+Industry!AL236+Residential!AL236+Aviation!AP236</f>
        <v>0.7871819892452383</v>
      </c>
      <c r="AL236" s="76">
        <f>Power!AL236+'Ground Transportation'!AL236+Industry!AM236+Residential!AM236+Aviation!AQ236</f>
        <v>2.0513860522381129</v>
      </c>
      <c r="AM236" s="76">
        <f>Power!AM236+'Ground Transportation'!AM236+Industry!AN236+Residential!AN236+Aviation!AR236</f>
        <v>2.6310553097506344</v>
      </c>
      <c r="AN236" s="76">
        <f>Power!AN236+'Ground Transportation'!AN236+Industry!AO236+Residential!AO236+Aviation!AS236</f>
        <v>1.1345546960949597</v>
      </c>
      <c r="AO236" s="106">
        <f>Power!AO236+'Ground Transportation'!AO236+Industry!AP236+Residential!AP236+Aviation!AT236</f>
        <v>1.7778097026896937</v>
      </c>
    </row>
    <row r="237" spans="2:41" x14ac:dyDescent="0.2">
      <c r="B237" s="74">
        <v>43699</v>
      </c>
      <c r="C237" s="76">
        <f>Power!C237+'Ground Transportation'!C237+Industry!C237+Residential!C237+Aviation!C237</f>
        <v>31.06905046167649</v>
      </c>
      <c r="D237" s="76">
        <f>Power!D237+'Ground Transportation'!D237+Industry!D237+Residential!D237+Aviation!D237</f>
        <v>6.3235663227675385</v>
      </c>
      <c r="E237" s="76">
        <f>Power!E237+'Ground Transportation'!E237+Industry!E237+Residential!E237+Aviation!E237</f>
        <v>15.483578863996213</v>
      </c>
      <c r="F237" s="76">
        <f>Power!F237+'Ground Transportation'!F237+Industry!F237+Residential!F237+Aviation!F237</f>
        <v>7.242182487091271</v>
      </c>
      <c r="G237" s="76">
        <f>Power!G237+'Ground Transportation'!G237+Industry!G237+Residential!G237+Aviation!G237</f>
        <v>3.6911270726113274</v>
      </c>
      <c r="H237" s="76">
        <f>Power!H237+'Ground Transportation'!H237+Industry!H237+Residential!H237+Aviation!H237</f>
        <v>3.2004328270558613</v>
      </c>
      <c r="I237" s="76">
        <f>Power!I237+'Ground Transportation'!I237+Industry!I237+Residential!I237+Aviation!I237</f>
        <v>1.4167751721172692</v>
      </c>
      <c r="J237" s="76">
        <f>Power!J237+'Ground Transportation'!J237+Industry!J237+Residential!J237+Aviation!J237</f>
        <v>27.661408004430008</v>
      </c>
      <c r="K237" s="81">
        <f>SUM(C237:J237)+Aviation!L237+'International Shipping'!C237</f>
        <v>99.357857558769169</v>
      </c>
      <c r="M237" s="68"/>
      <c r="N237" s="69"/>
      <c r="O237" s="69"/>
      <c r="P237" s="69"/>
      <c r="Q237" s="69"/>
      <c r="R237" s="69"/>
      <c r="S237" s="69"/>
      <c r="T237" s="69"/>
      <c r="U237" s="69"/>
      <c r="V237" s="69"/>
      <c r="AJ237" s="74">
        <v>43699</v>
      </c>
      <c r="AK237" s="76">
        <f>Power!AK237+'Ground Transportation'!AK237+Industry!AL237+Residential!AL237+Aviation!AP237</f>
        <v>0.69996091620446665</v>
      </c>
      <c r="AL237" s="76">
        <f>Power!AL237+'Ground Transportation'!AL237+Industry!AM237+Residential!AM237+Aviation!AQ237</f>
        <v>1.9825907401230849</v>
      </c>
      <c r="AM237" s="76">
        <f>Power!AM237+'Ground Transportation'!AM237+Industry!AN237+Residential!AN237+Aviation!AR237</f>
        <v>2.4869120244226095</v>
      </c>
      <c r="AN237" s="76">
        <f>Power!AN237+'Ground Transportation'!AN237+Industry!AO237+Residential!AO237+Aviation!AS237</f>
        <v>1.1378269714199873</v>
      </c>
      <c r="AO237" s="106">
        <f>Power!AO237+'Ground Transportation'!AO237+Industry!AP237+Residential!AP237+Aviation!AT237</f>
        <v>1.7788953276434103</v>
      </c>
    </row>
    <row r="238" spans="2:41" x14ac:dyDescent="0.2">
      <c r="B238" s="74">
        <v>43700</v>
      </c>
      <c r="C238" s="76">
        <f>Power!C238+'Ground Transportation'!C238+Industry!C238+Residential!C238+Aviation!C238</f>
        <v>31.677250236955366</v>
      </c>
      <c r="D238" s="76">
        <f>Power!D238+'Ground Transportation'!D238+Industry!D238+Residential!D238+Aviation!D238</f>
        <v>6.4314458559354266</v>
      </c>
      <c r="E238" s="76">
        <f>Power!E238+'Ground Transportation'!E238+Industry!E238+Residential!E238+Aviation!E238</f>
        <v>14.190564934077745</v>
      </c>
      <c r="F238" s="76">
        <f>Power!F238+'Ground Transportation'!F238+Industry!F238+Residential!F238+Aviation!F238</f>
        <v>7.1781911416897781</v>
      </c>
      <c r="G238" s="76">
        <f>Power!G238+'Ground Transportation'!G238+Industry!G238+Residential!G238+Aviation!G238</f>
        <v>3.676165545661898</v>
      </c>
      <c r="H238" s="76">
        <f>Power!H238+'Ground Transportation'!H238+Industry!H238+Residential!H238+Aviation!H238</f>
        <v>3.0820227345715643</v>
      </c>
      <c r="I238" s="76">
        <f>Power!I238+'Ground Transportation'!I238+Industry!I238+Residential!I238+Aviation!I238</f>
        <v>1.4119022087495214</v>
      </c>
      <c r="J238" s="76">
        <f>Power!J238+'Ground Transportation'!J238+Industry!J238+Residential!J238+Aviation!J238</f>
        <v>27.097526222067753</v>
      </c>
      <c r="K238" s="81">
        <f>SUM(C238:J238)+Aviation!L238+'International Shipping'!C238</f>
        <v>98.035360131923497</v>
      </c>
      <c r="M238" s="68"/>
      <c r="N238" s="69"/>
      <c r="O238" s="69"/>
      <c r="P238" s="69"/>
      <c r="Q238" s="69"/>
      <c r="R238" s="69"/>
      <c r="S238" s="69"/>
      <c r="T238" s="69"/>
      <c r="U238" s="69"/>
      <c r="V238" s="69"/>
      <c r="AJ238" s="74">
        <v>43700</v>
      </c>
      <c r="AK238" s="76">
        <f>Power!AK238+'Ground Transportation'!AK238+Industry!AL238+Residential!AL238+Aviation!AP238</f>
        <v>0.72974004045628438</v>
      </c>
      <c r="AL238" s="76">
        <f>Power!AL238+'Ground Transportation'!AL238+Industry!AM238+Residential!AM238+Aviation!AQ238</f>
        <v>1.9983416007679484</v>
      </c>
      <c r="AM238" s="76">
        <f>Power!AM238+'Ground Transportation'!AM238+Industry!AN238+Residential!AN238+Aviation!AR238</f>
        <v>2.5291171381390121</v>
      </c>
      <c r="AN238" s="76">
        <f>Power!AN238+'Ground Transportation'!AN238+Industry!AO238+Residential!AO238+Aviation!AS238</f>
        <v>1.1391674580431328</v>
      </c>
      <c r="AO238" s="106">
        <f>Power!AO238+'Ground Transportation'!AO238+Industry!AP238+Residential!AP238+Aviation!AT238</f>
        <v>1.7765796095512636</v>
      </c>
    </row>
    <row r="239" spans="2:41" x14ac:dyDescent="0.2">
      <c r="B239" s="74">
        <v>43701</v>
      </c>
      <c r="C239" s="76">
        <f>Power!C239+'Ground Transportation'!C239+Industry!C239+Residential!C239+Aviation!C239</f>
        <v>31.09672493683712</v>
      </c>
      <c r="D239" s="76">
        <f>Power!D239+'Ground Transportation'!D239+Industry!D239+Residential!D239+Aviation!D239</f>
        <v>6.4793047548438745</v>
      </c>
      <c r="E239" s="76">
        <f>Power!E239+'Ground Transportation'!E239+Industry!E239+Residential!E239+Aviation!E239</f>
        <v>12.887053948870658</v>
      </c>
      <c r="F239" s="76">
        <f>Power!F239+'Ground Transportation'!F239+Industry!F239+Residential!F239+Aviation!F239</f>
        <v>6.2728471039749705</v>
      </c>
      <c r="G239" s="76">
        <f>Power!G239+'Ground Transportation'!G239+Industry!G239+Residential!G239+Aviation!G239</f>
        <v>3.622378735150293</v>
      </c>
      <c r="H239" s="76">
        <f>Power!H239+'Ground Transportation'!H239+Industry!H239+Residential!H239+Aviation!H239</f>
        <v>2.6775287010364646</v>
      </c>
      <c r="I239" s="76">
        <f>Power!I239+'Ground Transportation'!I239+Industry!I239+Residential!I239+Aviation!I239</f>
        <v>1.220202941016473</v>
      </c>
      <c r="J239" s="76">
        <f>Power!J239+'Ground Transportation'!J239+Industry!J239+Residential!J239+Aviation!J239</f>
        <v>25.733727480048508</v>
      </c>
      <c r="K239" s="81">
        <f>SUM(C239:J239)+Aviation!L239+'International Shipping'!C239</f>
        <v>93.31008843466546</v>
      </c>
      <c r="M239" s="68"/>
      <c r="N239" s="69"/>
      <c r="O239" s="69"/>
      <c r="P239" s="69"/>
      <c r="Q239" s="69"/>
      <c r="R239" s="69"/>
      <c r="S239" s="69"/>
      <c r="T239" s="69"/>
      <c r="U239" s="69"/>
      <c r="V239" s="69"/>
      <c r="AJ239" s="74">
        <v>43701</v>
      </c>
      <c r="AK239" s="76">
        <f>Power!AK239+'Ground Transportation'!AK239+Industry!AL239+Residential!AL239+Aviation!AP239</f>
        <v>0.76347420017585055</v>
      </c>
      <c r="AL239" s="76">
        <f>Power!AL239+'Ground Transportation'!AL239+Industry!AM239+Residential!AM239+Aviation!AQ239</f>
        <v>1.92819769678205</v>
      </c>
      <c r="AM239" s="76">
        <f>Power!AM239+'Ground Transportation'!AM239+Industry!AN239+Residential!AN239+Aviation!AR239</f>
        <v>2.2290216330893493</v>
      </c>
      <c r="AN239" s="76">
        <f>Power!AN239+'Ground Transportation'!AN239+Industry!AO239+Residential!AO239+Aviation!AS239</f>
        <v>1.0688017041767779</v>
      </c>
      <c r="AO239" s="106">
        <f>Power!AO239+'Ground Transportation'!AO239+Industry!AP239+Residential!AP239+Aviation!AT239</f>
        <v>1.7608655230925783</v>
      </c>
    </row>
    <row r="240" spans="2:41" x14ac:dyDescent="0.2">
      <c r="B240" s="74">
        <v>43702</v>
      </c>
      <c r="C240" s="76">
        <f>Power!C240+'Ground Transportation'!C240+Industry!C240+Residential!C240+Aviation!C240</f>
        <v>29.290632945728316</v>
      </c>
      <c r="D240" s="76">
        <f>Power!D240+'Ground Transportation'!D240+Industry!D240+Residential!D240+Aviation!D240</f>
        <v>6.1911994762767497</v>
      </c>
      <c r="E240" s="76">
        <f>Power!E240+'Ground Transportation'!E240+Industry!E240+Residential!E240+Aviation!E240</f>
        <v>12.344627209511543</v>
      </c>
      <c r="F240" s="76">
        <f>Power!F240+'Ground Transportation'!F240+Industry!F240+Residential!F240+Aviation!F240</f>
        <v>5.8665648389925398</v>
      </c>
      <c r="G240" s="76">
        <f>Power!G240+'Ground Transportation'!G240+Industry!G240+Residential!G240+Aviation!G240</f>
        <v>3.608394679867585</v>
      </c>
      <c r="H240" s="76">
        <f>Power!H240+'Ground Transportation'!H240+Industry!H240+Residential!H240+Aviation!H240</f>
        <v>2.4923965194628099</v>
      </c>
      <c r="I240" s="76">
        <f>Power!I240+'Ground Transportation'!I240+Industry!I240+Residential!I240+Aviation!I240</f>
        <v>1.1103758280253735</v>
      </c>
      <c r="J240" s="76">
        <f>Power!J240+'Ground Transportation'!J240+Industry!J240+Residential!J240+Aviation!J240</f>
        <v>24.539531135791812</v>
      </c>
      <c r="K240" s="81">
        <f>SUM(C240:J240)+Aviation!L240+'International Shipping'!C240</f>
        <v>88.775771670890308</v>
      </c>
      <c r="M240" s="68"/>
      <c r="N240" s="69"/>
      <c r="O240" s="69"/>
      <c r="P240" s="69"/>
      <c r="Q240" s="69"/>
      <c r="R240" s="69"/>
      <c r="S240" s="69"/>
      <c r="T240" s="69"/>
      <c r="U240" s="69"/>
      <c r="V240" s="69"/>
      <c r="AJ240" s="74">
        <v>43702</v>
      </c>
      <c r="AK240" s="76">
        <f>Power!AK240+'Ground Transportation'!AK240+Industry!AL240+Residential!AL240+Aviation!AP240</f>
        <v>0.80431313492273615</v>
      </c>
      <c r="AL240" s="76">
        <f>Power!AL240+'Ground Transportation'!AL240+Industry!AM240+Residential!AM240+Aviation!AQ240</f>
        <v>1.9038267827537985</v>
      </c>
      <c r="AM240" s="76">
        <f>Power!AM240+'Ground Transportation'!AM240+Industry!AN240+Residential!AN240+Aviation!AR240</f>
        <v>2.1749139652558567</v>
      </c>
      <c r="AN240" s="76">
        <f>Power!AN240+'Ground Transportation'!AN240+Industry!AO240+Residential!AO240+Aviation!AS240</f>
        <v>1.0601230005776145</v>
      </c>
      <c r="AO240" s="106">
        <f>Power!AO240+'Ground Transportation'!AO240+Industry!AP240+Residential!AP240+Aviation!AT240</f>
        <v>1.6911332804122154</v>
      </c>
    </row>
    <row r="241" spans="2:41" x14ac:dyDescent="0.2">
      <c r="B241" s="74">
        <v>43703</v>
      </c>
      <c r="C241" s="76">
        <f>Power!C241+'Ground Transportation'!C241+Industry!C241+Residential!C241+Aviation!C241</f>
        <v>30.464049692728992</v>
      </c>
      <c r="D241" s="76">
        <f>Power!D241+'Ground Transportation'!D241+Industry!D241+Residential!D241+Aviation!D241</f>
        <v>6.2374381217069885</v>
      </c>
      <c r="E241" s="76">
        <f>Power!E241+'Ground Transportation'!E241+Industry!E241+Residential!E241+Aviation!E241</f>
        <v>14.018883510105525</v>
      </c>
      <c r="F241" s="76">
        <f>Power!F241+'Ground Transportation'!F241+Industry!F241+Residential!F241+Aviation!F241</f>
        <v>8.2653105162066289</v>
      </c>
      <c r="G241" s="76">
        <f>Power!G241+'Ground Transportation'!G241+Industry!G241+Residential!G241+Aviation!G241</f>
        <v>3.7430348686300534</v>
      </c>
      <c r="H241" s="76">
        <f>Power!H241+'Ground Transportation'!H241+Industry!H241+Residential!H241+Aviation!H241</f>
        <v>2.8368095067632337</v>
      </c>
      <c r="I241" s="76">
        <f>Power!I241+'Ground Transportation'!I241+Industry!I241+Residential!I241+Aviation!I241</f>
        <v>1.3300751473142194</v>
      </c>
      <c r="J241" s="76">
        <f>Power!J241+'Ground Transportation'!J241+Industry!J241+Residential!J241+Aviation!J241</f>
        <v>26.941534814482647</v>
      </c>
      <c r="K241" s="81">
        <f>SUM(C241:J241)+Aviation!L241+'International Shipping'!C241</f>
        <v>97.108367051446066</v>
      </c>
      <c r="M241" s="68"/>
      <c r="N241" s="69"/>
      <c r="O241" s="69"/>
      <c r="P241" s="69"/>
      <c r="Q241" s="69"/>
      <c r="R241" s="69"/>
      <c r="S241" s="69"/>
      <c r="T241" s="69"/>
      <c r="U241" s="69"/>
      <c r="V241" s="69"/>
      <c r="AJ241" s="74">
        <v>43703</v>
      </c>
      <c r="AK241" s="76">
        <f>Power!AK241+'Ground Transportation'!AK241+Industry!AL241+Residential!AL241+Aviation!AP241</f>
        <v>0.88022275906808045</v>
      </c>
      <c r="AL241" s="76">
        <f>Power!AL241+'Ground Transportation'!AL241+Industry!AM241+Residential!AM241+Aviation!AQ241</f>
        <v>2.1204426112895076</v>
      </c>
      <c r="AM241" s="76">
        <f>Power!AM241+'Ground Transportation'!AM241+Industry!AN241+Residential!AN241+Aviation!AR241</f>
        <v>2.7836271855547485</v>
      </c>
      <c r="AN241" s="76">
        <f>Power!AN241+'Ground Transportation'!AN241+Industry!AO241+Residential!AO241+Aviation!AS241</f>
        <v>1.2041487918928424</v>
      </c>
      <c r="AO241" s="106">
        <f>Power!AO241+'Ground Transportation'!AO241+Industry!AP241+Residential!AP241+Aviation!AT241</f>
        <v>1.850401243563768</v>
      </c>
    </row>
    <row r="242" spans="2:41" x14ac:dyDescent="0.2">
      <c r="B242" s="74">
        <v>43704</v>
      </c>
      <c r="C242" s="76">
        <f>Power!C242+'Ground Transportation'!C242+Industry!C242+Residential!C242+Aviation!C242</f>
        <v>31.301551525230046</v>
      </c>
      <c r="D242" s="76">
        <f>Power!D242+'Ground Transportation'!D242+Industry!D242+Residential!D242+Aviation!D242</f>
        <v>6.4496698065921088</v>
      </c>
      <c r="E242" s="76">
        <f>Power!E242+'Ground Transportation'!E242+Industry!E242+Residential!E242+Aviation!E242</f>
        <v>14.386307816366644</v>
      </c>
      <c r="F242" s="76">
        <f>Power!F242+'Ground Transportation'!F242+Industry!F242+Residential!F242+Aviation!F242</f>
        <v>8.831979751567216</v>
      </c>
      <c r="G242" s="76">
        <f>Power!G242+'Ground Transportation'!G242+Industry!G242+Residential!G242+Aviation!G242</f>
        <v>3.7513751858570221</v>
      </c>
      <c r="H242" s="76">
        <f>Power!H242+'Ground Transportation'!H242+Industry!H242+Residential!H242+Aviation!H242</f>
        <v>2.9637318675514641</v>
      </c>
      <c r="I242" s="76">
        <f>Power!I242+'Ground Transportation'!I242+Industry!I242+Residential!I242+Aviation!I242</f>
        <v>1.3336802644553301</v>
      </c>
      <c r="J242" s="76">
        <f>Power!J242+'Ground Transportation'!J242+Industry!J242+Residential!J242+Aviation!J242</f>
        <v>27.741194416846739</v>
      </c>
      <c r="K242" s="81">
        <f>SUM(C242:J242)+Aviation!L242+'International Shipping'!C242</f>
        <v>100.00310318024867</v>
      </c>
      <c r="M242" s="68"/>
      <c r="N242" s="69"/>
      <c r="O242" s="69"/>
      <c r="P242" s="69"/>
      <c r="Q242" s="69"/>
      <c r="R242" s="69"/>
      <c r="S242" s="69"/>
      <c r="T242" s="69"/>
      <c r="U242" s="69"/>
      <c r="V242" s="69"/>
      <c r="AJ242" s="74">
        <v>43704</v>
      </c>
      <c r="AK242" s="76">
        <f>Power!AK242+'Ground Transportation'!AK242+Industry!AL242+Residential!AL242+Aviation!AP242</f>
        <v>1.0369301594211113</v>
      </c>
      <c r="AL242" s="76">
        <f>Power!AL242+'Ground Transportation'!AL242+Industry!AM242+Residential!AM242+Aviation!AQ242</f>
        <v>2.157760643274369</v>
      </c>
      <c r="AM242" s="76">
        <f>Power!AM242+'Ground Transportation'!AM242+Industry!AN242+Residential!AN242+Aviation!AR242</f>
        <v>2.9019418881335546</v>
      </c>
      <c r="AN242" s="76">
        <f>Power!AN242+'Ground Transportation'!AN242+Industry!AO242+Residential!AO242+Aviation!AS242</f>
        <v>1.2499140785197904</v>
      </c>
      <c r="AO242" s="106">
        <f>Power!AO242+'Ground Transportation'!AO242+Industry!AP242+Residential!AP242+Aviation!AT242</f>
        <v>1.9294119824458522</v>
      </c>
    </row>
    <row r="243" spans="2:41" x14ac:dyDescent="0.2">
      <c r="B243" s="74">
        <v>43705</v>
      </c>
      <c r="C243" s="76">
        <f>Power!C243+'Ground Transportation'!C243+Industry!C243+Residential!C243+Aviation!C243</f>
        <v>30.295757564216675</v>
      </c>
      <c r="D243" s="76">
        <f>Power!D243+'Ground Transportation'!D243+Industry!D243+Residential!D243+Aviation!D243</f>
        <v>6.6979715670630169</v>
      </c>
      <c r="E243" s="76">
        <f>Power!E243+'Ground Transportation'!E243+Industry!E243+Residential!E243+Aviation!E243</f>
        <v>14.771935836324044</v>
      </c>
      <c r="F243" s="76">
        <f>Power!F243+'Ground Transportation'!F243+Industry!F243+Residential!F243+Aviation!F243</f>
        <v>8.792487287956499</v>
      </c>
      <c r="G243" s="76">
        <f>Power!G243+'Ground Transportation'!G243+Industry!G243+Residential!G243+Aviation!G243</f>
        <v>3.7977768940363767</v>
      </c>
      <c r="H243" s="76">
        <f>Power!H243+'Ground Transportation'!H243+Industry!H243+Residential!H243+Aviation!H243</f>
        <v>3.0003025605334832</v>
      </c>
      <c r="I243" s="76">
        <f>Power!I243+'Ground Transportation'!I243+Industry!I243+Residential!I243+Aviation!I243</f>
        <v>1.3569204101703367</v>
      </c>
      <c r="J243" s="76">
        <f>Power!J243+'Ground Transportation'!J243+Industry!J243+Residential!J243+Aviation!J243</f>
        <v>27.586265802876376</v>
      </c>
      <c r="K243" s="81">
        <f>SUM(C243:J243)+Aviation!L243+'International Shipping'!C243</f>
        <v>99.574428410593825</v>
      </c>
      <c r="M243" s="68"/>
      <c r="N243" s="69"/>
      <c r="O243" s="69"/>
      <c r="P243" s="69"/>
      <c r="Q243" s="69"/>
      <c r="R243" s="69"/>
      <c r="S243" s="69"/>
      <c r="T243" s="69"/>
      <c r="U243" s="69"/>
      <c r="V243" s="69"/>
      <c r="AJ243" s="74">
        <v>43705</v>
      </c>
      <c r="AK243" s="76">
        <f>Power!AK243+'Ground Transportation'!AK243+Industry!AL243+Residential!AL243+Aviation!AP243</f>
        <v>0.9695291142275948</v>
      </c>
      <c r="AL243" s="76">
        <f>Power!AL243+'Ground Transportation'!AL243+Industry!AM243+Residential!AM243+Aviation!AQ243</f>
        <v>2.1918263296782947</v>
      </c>
      <c r="AM243" s="76">
        <f>Power!AM243+'Ground Transportation'!AM243+Industry!AN243+Residential!AN243+Aviation!AR243</f>
        <v>2.9132346308411359</v>
      </c>
      <c r="AN243" s="76">
        <f>Power!AN243+'Ground Transportation'!AN243+Industry!AO243+Residential!AO243+Aviation!AS243</f>
        <v>1.2934073054695807</v>
      </c>
      <c r="AO243" s="106">
        <f>Power!AO243+'Ground Transportation'!AO243+Industry!AP243+Residential!AP243+Aviation!AT243</f>
        <v>1.9232109747804764</v>
      </c>
    </row>
    <row r="244" spans="2:41" x14ac:dyDescent="0.2">
      <c r="B244" s="74">
        <v>43706</v>
      </c>
      <c r="C244" s="76">
        <f>Power!C244+'Ground Transportation'!C244+Industry!C244+Residential!C244+Aviation!C244</f>
        <v>29.018899788598226</v>
      </c>
      <c r="D244" s="76">
        <f>Power!D244+'Ground Transportation'!D244+Industry!D244+Residential!D244+Aviation!D244</f>
        <v>6.9490042854817062</v>
      </c>
      <c r="E244" s="76">
        <f>Power!E244+'Ground Transportation'!E244+Industry!E244+Residential!E244+Aviation!E244</f>
        <v>14.257566836512217</v>
      </c>
      <c r="F244" s="76">
        <f>Power!F244+'Ground Transportation'!F244+Industry!F244+Residential!F244+Aviation!F244</f>
        <v>8.5295360047961246</v>
      </c>
      <c r="G244" s="76">
        <f>Power!G244+'Ground Transportation'!G244+Industry!G244+Residential!G244+Aviation!G244</f>
        <v>3.741351344908991</v>
      </c>
      <c r="H244" s="76">
        <f>Power!H244+'Ground Transportation'!H244+Industry!H244+Residential!H244+Aviation!H244</f>
        <v>3.0694413251655042</v>
      </c>
      <c r="I244" s="76">
        <f>Power!I244+'Ground Transportation'!I244+Industry!I244+Residential!I244+Aviation!I244</f>
        <v>1.3888060188671423</v>
      </c>
      <c r="J244" s="76">
        <f>Power!J244+'Ground Transportation'!J244+Industry!J244+Residential!J244+Aviation!J244</f>
        <v>26.976543221263022</v>
      </c>
      <c r="K244" s="81">
        <f>SUM(C244:J244)+Aviation!L244+'International Shipping'!C244</f>
        <v>97.204274875778651</v>
      </c>
      <c r="M244" s="68"/>
      <c r="N244" s="69"/>
      <c r="O244" s="69"/>
      <c r="P244" s="69"/>
      <c r="Q244" s="69"/>
      <c r="R244" s="69"/>
      <c r="S244" s="69"/>
      <c r="T244" s="69"/>
      <c r="U244" s="69"/>
      <c r="V244" s="69"/>
      <c r="AJ244" s="74">
        <v>43706</v>
      </c>
      <c r="AK244" s="76">
        <f>Power!AK244+'Ground Transportation'!AK244+Industry!AL244+Residential!AL244+Aviation!AP244</f>
        <v>0.82696913608970424</v>
      </c>
      <c r="AL244" s="76">
        <f>Power!AL244+'Ground Transportation'!AL244+Industry!AM244+Residential!AM244+Aviation!AQ244</f>
        <v>2.1560111970428566</v>
      </c>
      <c r="AM244" s="76">
        <f>Power!AM244+'Ground Transportation'!AM244+Industry!AN244+Residential!AN244+Aviation!AR244</f>
        <v>2.917245474842034</v>
      </c>
      <c r="AN244" s="76">
        <f>Power!AN244+'Ground Transportation'!AN244+Industry!AO244+Residential!AO244+Aviation!AS244</f>
        <v>1.2934198503125705</v>
      </c>
      <c r="AO244" s="106">
        <f>Power!AO244+'Ground Transportation'!AO244+Industry!AP244+Residential!AP244+Aviation!AT244</f>
        <v>1.9119682713443884</v>
      </c>
    </row>
    <row r="245" spans="2:41" x14ac:dyDescent="0.2">
      <c r="B245" s="74">
        <v>43707</v>
      </c>
      <c r="C245" s="76">
        <f>Power!C245+'Ground Transportation'!C245+Industry!C245+Residential!C245+Aviation!C245</f>
        <v>29.05829298343064</v>
      </c>
      <c r="D245" s="76">
        <f>Power!D245+'Ground Transportation'!D245+Industry!D245+Residential!D245+Aviation!D245</f>
        <v>7.0813693073193109</v>
      </c>
      <c r="E245" s="76">
        <f>Power!E245+'Ground Transportation'!E245+Industry!E245+Residential!E245+Aviation!E245</f>
        <v>13.88084709289784</v>
      </c>
      <c r="F245" s="76">
        <f>Power!F245+'Ground Transportation'!F245+Industry!F245+Residential!F245+Aviation!F245</f>
        <v>8.109037387129753</v>
      </c>
      <c r="G245" s="76">
        <f>Power!G245+'Ground Transportation'!G245+Industry!G245+Residential!G245+Aviation!G245</f>
        <v>3.6916820888037352</v>
      </c>
      <c r="H245" s="76">
        <f>Power!H245+'Ground Transportation'!H245+Industry!H245+Residential!H245+Aviation!H245</f>
        <v>2.9716584895316935</v>
      </c>
      <c r="I245" s="76">
        <f>Power!I245+'Ground Transportation'!I245+Industry!I245+Residential!I245+Aviation!I245</f>
        <v>1.3877414946429756</v>
      </c>
      <c r="J245" s="76">
        <f>Power!J245+'Ground Transportation'!J245+Industry!J245+Residential!J245+Aviation!J245</f>
        <v>26.457303134801929</v>
      </c>
      <c r="K245" s="81">
        <f>SUM(C245:J245)+Aviation!L245+'International Shipping'!C245</f>
        <v>95.92637511704352</v>
      </c>
      <c r="M245" s="68"/>
      <c r="N245" s="69"/>
      <c r="O245" s="69"/>
      <c r="P245" s="69"/>
      <c r="Q245" s="69"/>
      <c r="R245" s="69"/>
      <c r="S245" s="69"/>
      <c r="T245" s="69"/>
      <c r="U245" s="69"/>
      <c r="V245" s="69"/>
      <c r="AJ245" s="74">
        <v>43707</v>
      </c>
      <c r="AK245" s="76">
        <f>Power!AK245+'Ground Transportation'!AK245+Industry!AL245+Residential!AL245+Aviation!AP245</f>
        <v>0.71485659271313839</v>
      </c>
      <c r="AL245" s="76">
        <f>Power!AL245+'Ground Transportation'!AL245+Industry!AM245+Residential!AM245+Aviation!AQ245</f>
        <v>2.179444998086042</v>
      </c>
      <c r="AM245" s="76">
        <f>Power!AM245+'Ground Transportation'!AM245+Industry!AN245+Residential!AN245+Aviation!AR245</f>
        <v>2.8568465117772299</v>
      </c>
      <c r="AN245" s="76">
        <f>Power!AN245+'Ground Transportation'!AN245+Industry!AO245+Residential!AO245+Aviation!AS245</f>
        <v>1.2935134956415513</v>
      </c>
      <c r="AO245" s="106">
        <f>Power!AO245+'Ground Transportation'!AO245+Industry!AP245+Residential!AP245+Aviation!AT245</f>
        <v>1.913446487140968</v>
      </c>
    </row>
    <row r="246" spans="2:41" x14ac:dyDescent="0.2">
      <c r="B246" s="74">
        <v>43708</v>
      </c>
      <c r="C246" s="76">
        <f>Power!C246+'Ground Transportation'!C246+Industry!C246+Residential!C246+Aviation!C246</f>
        <v>27.910901038233579</v>
      </c>
      <c r="D246" s="76">
        <f>Power!D246+'Ground Transportation'!D246+Industry!D246+Residential!D246+Aviation!D246</f>
        <v>7.018374747286245</v>
      </c>
      <c r="E246" s="76">
        <f>Power!E246+'Ground Transportation'!E246+Industry!E246+Residential!E246+Aviation!E246</f>
        <v>13.038467183985015</v>
      </c>
      <c r="F246" s="76">
        <f>Power!F246+'Ground Transportation'!F246+Industry!F246+Residential!F246+Aviation!F246</f>
        <v>6.4784475673224957</v>
      </c>
      <c r="G246" s="76">
        <f>Power!G246+'Ground Transportation'!G246+Industry!G246+Residential!G246+Aviation!G246</f>
        <v>3.6520508985978095</v>
      </c>
      <c r="H246" s="76">
        <f>Power!H246+'Ground Transportation'!H246+Industry!H246+Residential!H246+Aviation!H246</f>
        <v>2.606368323989992</v>
      </c>
      <c r="I246" s="76">
        <f>Power!I246+'Ground Transportation'!I246+Industry!I246+Residential!I246+Aviation!I246</f>
        <v>1.2903503711091022</v>
      </c>
      <c r="J246" s="76">
        <f>Power!J246+'Ground Transportation'!J246+Industry!J246+Residential!J246+Aviation!J246</f>
        <v>24.910352108398918</v>
      </c>
      <c r="K246" s="81">
        <f>SUM(C246:J246)+Aviation!L246+'International Shipping'!C246</f>
        <v>90.225122780128487</v>
      </c>
      <c r="M246" s="68"/>
      <c r="N246" s="69"/>
      <c r="O246" s="69"/>
      <c r="P246" s="69"/>
      <c r="Q246" s="69"/>
      <c r="R246" s="69"/>
      <c r="S246" s="69"/>
      <c r="T246" s="69"/>
      <c r="U246" s="69"/>
      <c r="V246" s="69"/>
      <c r="AJ246" s="74">
        <v>43708</v>
      </c>
      <c r="AK246" s="76">
        <f>Power!AK246+'Ground Transportation'!AK246+Industry!AL246+Residential!AL246+Aviation!AP246</f>
        <v>0.67105997672452011</v>
      </c>
      <c r="AL246" s="76">
        <f>Power!AL246+'Ground Transportation'!AL246+Industry!AM246+Residential!AM246+Aviation!AQ246</f>
        <v>2.1103531388046655</v>
      </c>
      <c r="AM246" s="76">
        <f>Power!AM246+'Ground Transportation'!AM246+Industry!AN246+Residential!AN246+Aviation!AR246</f>
        <v>2.3350544045557164</v>
      </c>
      <c r="AN246" s="76">
        <f>Power!AN246+'Ground Transportation'!AN246+Industry!AO246+Residential!AO246+Aviation!AS246</f>
        <v>1.168846842530469</v>
      </c>
      <c r="AO246" s="106">
        <f>Power!AO246+'Ground Transportation'!AO246+Industry!AP246+Residential!AP246+Aviation!AT246</f>
        <v>1.81104783964283</v>
      </c>
    </row>
    <row r="247" spans="2:41" x14ac:dyDescent="0.2">
      <c r="B247" s="74">
        <v>43709</v>
      </c>
      <c r="C247" s="76">
        <f>Power!C247+'Ground Transportation'!C247+Industry!C247+Residential!C247+Aviation!C247</f>
        <v>27.968012535581263</v>
      </c>
      <c r="D247" s="76">
        <f>Power!D247+'Ground Transportation'!D247+Industry!D247+Residential!D247+Aviation!D247</f>
        <v>6.8907783841262109</v>
      </c>
      <c r="E247" s="76">
        <f>Power!E247+'Ground Transportation'!E247+Industry!E247+Residential!E247+Aviation!E247</f>
        <v>13.067454793918149</v>
      </c>
      <c r="F247" s="76">
        <f>Power!F247+'Ground Transportation'!F247+Industry!F247+Residential!F247+Aviation!F247</f>
        <v>5.8469355114870618</v>
      </c>
      <c r="G247" s="76">
        <f>Power!G247+'Ground Transportation'!G247+Industry!G247+Residential!G247+Aviation!G247</f>
        <v>3.6379158580372111</v>
      </c>
      <c r="H247" s="76">
        <f>Power!H247+'Ground Transportation'!H247+Industry!H247+Residential!H247+Aviation!H247</f>
        <v>2.6636405814944095</v>
      </c>
      <c r="I247" s="76">
        <f>Power!I247+'Ground Transportation'!I247+Industry!I247+Residential!I247+Aviation!I247</f>
        <v>1.1729123213093617</v>
      </c>
      <c r="J247" s="76">
        <f>Power!J247+'Ground Transportation'!J247+Industry!J247+Residential!J247+Aviation!J247</f>
        <v>24.815818880249669</v>
      </c>
      <c r="K247" s="81">
        <f>SUM(C247:J247)+Aviation!L247+'International Shipping'!C247</f>
        <v>89.389384073894092</v>
      </c>
      <c r="M247" s="68"/>
      <c r="N247" s="69"/>
      <c r="O247" s="69"/>
      <c r="P247" s="69"/>
      <c r="Q247" s="69"/>
      <c r="R247" s="69"/>
      <c r="S247" s="69"/>
      <c r="T247" s="69"/>
      <c r="U247" s="69"/>
      <c r="V247" s="69"/>
      <c r="AJ247" s="74">
        <v>43709</v>
      </c>
      <c r="AK247" s="76">
        <f>Power!AK247+'Ground Transportation'!AK247+Industry!AL247+Residential!AL247+Aviation!AP247</f>
        <v>0.72921411979733963</v>
      </c>
      <c r="AL247" s="76">
        <f>Power!AL247+'Ground Transportation'!AL247+Industry!AM247+Residential!AM247+Aviation!AQ247</f>
        <v>2.0325153790602006</v>
      </c>
      <c r="AM247" s="76">
        <f>Power!AM247+'Ground Transportation'!AM247+Industry!AN247+Residential!AN247+Aviation!AR247</f>
        <v>2.233475654264629</v>
      </c>
      <c r="AN247" s="76">
        <f>Power!AN247+'Ground Transportation'!AN247+Industry!AO247+Residential!AO247+Aviation!AS247</f>
        <v>1.101313117770359</v>
      </c>
      <c r="AO247" s="106">
        <f>Power!AO247+'Ground Transportation'!AO247+Industry!AP247+Residential!AP247+Aviation!AT247</f>
        <v>1.7542731387296246</v>
      </c>
    </row>
    <row r="248" spans="2:41" x14ac:dyDescent="0.2">
      <c r="B248" s="74">
        <v>43710</v>
      </c>
      <c r="C248" s="76">
        <f>Power!C248+'Ground Transportation'!C248+Industry!C248+Residential!C248+Aviation!C248</f>
        <v>29.006316810151574</v>
      </c>
      <c r="D248" s="76">
        <f>Power!D248+'Ground Transportation'!D248+Industry!D248+Residential!D248+Aviation!D248</f>
        <v>6.4775509728298433</v>
      </c>
      <c r="E248" s="76">
        <f>Power!E248+'Ground Transportation'!E248+Industry!E248+Residential!E248+Aviation!E248</f>
        <v>14.270120947959926</v>
      </c>
      <c r="F248" s="76">
        <f>Power!F248+'Ground Transportation'!F248+Industry!F248+Residential!F248+Aviation!F248</f>
        <v>8.0034063647454357</v>
      </c>
      <c r="G248" s="76">
        <f>Power!G248+'Ground Transportation'!G248+Industry!G248+Residential!G248+Aviation!G248</f>
        <v>3.7498535877186425</v>
      </c>
      <c r="H248" s="76">
        <f>Power!H248+'Ground Transportation'!H248+Industry!H248+Residential!H248+Aviation!H248</f>
        <v>3.144344469854655</v>
      </c>
      <c r="I248" s="76">
        <f>Power!I248+'Ground Transportation'!I248+Industry!I248+Residential!I248+Aviation!I248</f>
        <v>1.2716430290318224</v>
      </c>
      <c r="J248" s="76">
        <f>Power!J248+'Ground Transportation'!J248+Industry!J248+Residential!J248+Aviation!J248</f>
        <v>26.653402985080039</v>
      </c>
      <c r="K248" s="81">
        <f>SUM(C248:J248)+Aviation!L248+'International Shipping'!C248</f>
        <v>95.846231446936784</v>
      </c>
      <c r="M248" s="68"/>
      <c r="N248" s="69"/>
      <c r="O248" s="69"/>
      <c r="P248" s="69"/>
      <c r="Q248" s="69"/>
      <c r="R248" s="69"/>
      <c r="S248" s="69"/>
      <c r="T248" s="69"/>
      <c r="U248" s="69"/>
      <c r="V248" s="69"/>
      <c r="AJ248" s="74">
        <v>43710</v>
      </c>
      <c r="AK248" s="76">
        <f>Power!AK248+'Ground Transportation'!AK248+Industry!AL248+Residential!AL248+Aviation!AP248</f>
        <v>0.81244916744631035</v>
      </c>
      <c r="AL248" s="76">
        <f>Power!AL248+'Ground Transportation'!AL248+Industry!AM248+Residential!AM248+Aviation!AQ248</f>
        <v>2.1527350849995437</v>
      </c>
      <c r="AM248" s="76">
        <f>Power!AM248+'Ground Transportation'!AM248+Industry!AN248+Residential!AN248+Aviation!AR248</f>
        <v>2.7414608668753084</v>
      </c>
      <c r="AN248" s="76">
        <f>Power!AN248+'Ground Transportation'!AN248+Industry!AO248+Residential!AO248+Aviation!AS248</f>
        <v>1.2976114743251836</v>
      </c>
      <c r="AO248" s="106">
        <f>Power!AO248+'Ground Transportation'!AO248+Industry!AP248+Residential!AP248+Aviation!AT248</f>
        <v>1.7957961744530047</v>
      </c>
    </row>
    <row r="249" spans="2:41" x14ac:dyDescent="0.2">
      <c r="B249" s="74">
        <v>43711</v>
      </c>
      <c r="C249" s="76">
        <f>Power!C249+'Ground Transportation'!C249+Industry!C249+Residential!C249+Aviation!C249</f>
        <v>29.30862254053908</v>
      </c>
      <c r="D249" s="76">
        <f>Power!D249+'Ground Transportation'!D249+Industry!D249+Residential!D249+Aviation!D249</f>
        <v>6.4651187938769796</v>
      </c>
      <c r="E249" s="76">
        <f>Power!E249+'Ground Transportation'!E249+Industry!E249+Residential!E249+Aviation!E249</f>
        <v>15.147057836158636</v>
      </c>
      <c r="F249" s="76">
        <f>Power!F249+'Ground Transportation'!F249+Industry!F249+Residential!F249+Aviation!F249</f>
        <v>7.9371218352204922</v>
      </c>
      <c r="G249" s="76">
        <f>Power!G249+'Ground Transportation'!G249+Industry!G249+Residential!G249+Aviation!G249</f>
        <v>3.7617827645971413</v>
      </c>
      <c r="H249" s="76">
        <f>Power!H249+'Ground Transportation'!H249+Industry!H249+Residential!H249+Aviation!H249</f>
        <v>3.2615563772689264</v>
      </c>
      <c r="I249" s="76">
        <f>Power!I249+'Ground Transportation'!I249+Industry!I249+Residential!I249+Aviation!I249</f>
        <v>1.2932496202960602</v>
      </c>
      <c r="J249" s="76">
        <f>Power!J249+'Ground Transportation'!J249+Industry!J249+Residential!J249+Aviation!J249</f>
        <v>27.172843213713328</v>
      </c>
      <c r="K249" s="81">
        <f>SUM(C249:J249)+Aviation!L249+'International Shipping'!C249</f>
        <v>97.562151469019966</v>
      </c>
      <c r="M249" s="68"/>
      <c r="N249" s="69"/>
      <c r="O249" s="69"/>
      <c r="P249" s="69"/>
      <c r="Q249" s="69"/>
      <c r="R249" s="69"/>
      <c r="S249" s="69"/>
      <c r="T249" s="69"/>
      <c r="U249" s="69"/>
      <c r="V249" s="69"/>
      <c r="AJ249" s="74">
        <v>43711</v>
      </c>
      <c r="AK249" s="76">
        <f>Power!AK249+'Ground Transportation'!AK249+Industry!AL249+Residential!AL249+Aviation!AP249</f>
        <v>0.80516551083838628</v>
      </c>
      <c r="AL249" s="76">
        <f>Power!AL249+'Ground Transportation'!AL249+Industry!AM249+Residential!AM249+Aviation!AQ249</f>
        <v>2.1574697326526424</v>
      </c>
      <c r="AM249" s="76">
        <f>Power!AM249+'Ground Transportation'!AM249+Industry!AN249+Residential!AN249+Aviation!AR249</f>
        <v>2.6574458605709954</v>
      </c>
      <c r="AN249" s="76">
        <f>Power!AN249+'Ground Transportation'!AN249+Industry!AO249+Residential!AO249+Aviation!AS249</f>
        <v>1.2408982814384235</v>
      </c>
      <c r="AO249" s="106">
        <f>Power!AO249+'Ground Transportation'!AO249+Industry!AP249+Residential!AP249+Aviation!AT249</f>
        <v>1.9605556451808599</v>
      </c>
    </row>
    <row r="250" spans="2:41" x14ac:dyDescent="0.2">
      <c r="B250" s="74">
        <v>43712</v>
      </c>
      <c r="C250" s="76">
        <f>Power!C250+'Ground Transportation'!C250+Industry!C250+Residential!C250+Aviation!C250</f>
        <v>29.21424551390071</v>
      </c>
      <c r="D250" s="76">
        <f>Power!D250+'Ground Transportation'!D250+Industry!D250+Residential!D250+Aviation!D250</f>
        <v>6.5936515315324202</v>
      </c>
      <c r="E250" s="76">
        <f>Power!E250+'Ground Transportation'!E250+Industry!E250+Residential!E250+Aviation!E250</f>
        <v>15.76225761277585</v>
      </c>
      <c r="F250" s="76">
        <f>Power!F250+'Ground Transportation'!F250+Industry!F250+Residential!F250+Aviation!F250</f>
        <v>7.4844841208831934</v>
      </c>
      <c r="G250" s="76">
        <f>Power!G250+'Ground Transportation'!G250+Industry!G250+Residential!G250+Aviation!G250</f>
        <v>3.7788461821738815</v>
      </c>
      <c r="H250" s="76">
        <f>Power!H250+'Ground Transportation'!H250+Industry!H250+Residential!H250+Aviation!H250</f>
        <v>3.1994432894434914</v>
      </c>
      <c r="I250" s="76">
        <f>Power!I250+'Ground Transportation'!I250+Industry!I250+Residential!I250+Aviation!I250</f>
        <v>1.3148851176171106</v>
      </c>
      <c r="J250" s="76">
        <f>Power!J250+'Ground Transportation'!J250+Industry!J250+Residential!J250+Aviation!J250</f>
        <v>27.21027073983003</v>
      </c>
      <c r="K250" s="81">
        <f>SUM(C250:J250)+Aviation!L250+'International Shipping'!C250</f>
        <v>97.780675724170024</v>
      </c>
      <c r="M250" s="68"/>
      <c r="N250" s="69"/>
      <c r="O250" s="69"/>
      <c r="P250" s="69"/>
      <c r="Q250" s="69"/>
      <c r="R250" s="69"/>
      <c r="S250" s="69"/>
      <c r="T250" s="69"/>
      <c r="U250" s="69"/>
      <c r="V250" s="69"/>
      <c r="AJ250" s="74">
        <v>43712</v>
      </c>
      <c r="AK250" s="76">
        <f>Power!AK250+'Ground Transportation'!AK250+Industry!AL250+Residential!AL250+Aviation!AP250</f>
        <v>0.73368140524127778</v>
      </c>
      <c r="AL250" s="76">
        <f>Power!AL250+'Ground Transportation'!AL250+Industry!AM250+Residential!AM250+Aviation!AQ250</f>
        <v>2.2044563477143111</v>
      </c>
      <c r="AM250" s="76">
        <f>Power!AM250+'Ground Transportation'!AM250+Industry!AN250+Residential!AN250+Aviation!AR250</f>
        <v>2.5199180244938724</v>
      </c>
      <c r="AN250" s="76">
        <f>Power!AN250+'Ground Transportation'!AN250+Industry!AO250+Residential!AO250+Aviation!AS250</f>
        <v>1.1930815249226636</v>
      </c>
      <c r="AO250" s="106">
        <f>Power!AO250+'Ground Transportation'!AO250+Industry!AP250+Residential!AP250+Aviation!AT250</f>
        <v>1.913180527173804</v>
      </c>
    </row>
    <row r="251" spans="2:41" x14ac:dyDescent="0.2">
      <c r="B251" s="74">
        <v>43713</v>
      </c>
      <c r="C251" s="76">
        <f>Power!C251+'Ground Transportation'!C251+Industry!C251+Residential!C251+Aviation!C251</f>
        <v>29.858301156670851</v>
      </c>
      <c r="D251" s="76">
        <f>Power!D251+'Ground Transportation'!D251+Industry!D251+Residential!D251+Aviation!D251</f>
        <v>6.530765096031601</v>
      </c>
      <c r="E251" s="76">
        <f>Power!E251+'Ground Transportation'!E251+Industry!E251+Residential!E251+Aviation!E251</f>
        <v>15.20357770793996</v>
      </c>
      <c r="F251" s="76">
        <f>Power!F251+'Ground Transportation'!F251+Industry!F251+Residential!F251+Aviation!F251</f>
        <v>7.4230305387171338</v>
      </c>
      <c r="G251" s="76">
        <f>Power!G251+'Ground Transportation'!G251+Industry!G251+Residential!G251+Aviation!G251</f>
        <v>3.7729152173580176</v>
      </c>
      <c r="H251" s="76">
        <f>Power!H251+'Ground Transportation'!H251+Industry!H251+Residential!H251+Aviation!H251</f>
        <v>3.2104537962773412</v>
      </c>
      <c r="I251" s="76">
        <f>Power!I251+'Ground Transportation'!I251+Industry!I251+Residential!I251+Aviation!I251</f>
        <v>1.3486072645384461</v>
      </c>
      <c r="J251" s="76">
        <f>Power!J251+'Ground Transportation'!J251+Industry!J251+Residential!J251+Aviation!J251</f>
        <v>27.20097938163725</v>
      </c>
      <c r="K251" s="81">
        <f>SUM(C251:J251)+Aviation!L251+'International Shipping'!C251</f>
        <v>97.800828837043966</v>
      </c>
      <c r="M251" s="68"/>
      <c r="N251" s="69"/>
      <c r="O251" s="69"/>
      <c r="P251" s="69"/>
      <c r="Q251" s="69"/>
      <c r="R251" s="69"/>
      <c r="S251" s="69"/>
      <c r="T251" s="69"/>
      <c r="U251" s="69"/>
      <c r="V251" s="69"/>
      <c r="AJ251" s="74">
        <v>43713</v>
      </c>
      <c r="AK251" s="76">
        <f>Power!AK251+'Ground Transportation'!AK251+Industry!AL251+Residential!AL251+Aviation!AP251</f>
        <v>0.79549868010267188</v>
      </c>
      <c r="AL251" s="76">
        <f>Power!AL251+'Ground Transportation'!AL251+Industry!AM251+Residential!AM251+Aviation!AQ251</f>
        <v>2.2451696724421466</v>
      </c>
      <c r="AM251" s="76">
        <f>Power!AM251+'Ground Transportation'!AM251+Industry!AN251+Residential!AN251+Aviation!AR251</f>
        <v>2.5261762565033212</v>
      </c>
      <c r="AN251" s="76">
        <f>Power!AN251+'Ground Transportation'!AN251+Industry!AO251+Residential!AO251+Aviation!AS251</f>
        <v>1.2455428796491677</v>
      </c>
      <c r="AO251" s="106">
        <f>Power!AO251+'Ground Transportation'!AO251+Industry!AP251+Residential!AP251+Aviation!AT251</f>
        <v>1.7744884619632419</v>
      </c>
    </row>
    <row r="252" spans="2:41" x14ac:dyDescent="0.2">
      <c r="B252" s="74">
        <v>43714</v>
      </c>
      <c r="C252" s="76">
        <f>Power!C252+'Ground Transportation'!C252+Industry!C252+Residential!C252+Aviation!C252</f>
        <v>30.538138002198291</v>
      </c>
      <c r="D252" s="76">
        <f>Power!D252+'Ground Transportation'!D252+Industry!D252+Residential!D252+Aviation!D252</f>
        <v>6.463657990931388</v>
      </c>
      <c r="E252" s="76">
        <f>Power!E252+'Ground Transportation'!E252+Industry!E252+Residential!E252+Aviation!E252</f>
        <v>14.55889272554713</v>
      </c>
      <c r="F252" s="76">
        <f>Power!F252+'Ground Transportation'!F252+Industry!F252+Residential!F252+Aviation!F252</f>
        <v>7.3864600937145113</v>
      </c>
      <c r="G252" s="76">
        <f>Power!G252+'Ground Transportation'!G252+Industry!G252+Residential!G252+Aviation!G252</f>
        <v>3.7153681221168138</v>
      </c>
      <c r="H252" s="76">
        <f>Power!H252+'Ground Transportation'!H252+Industry!H252+Residential!H252+Aviation!H252</f>
        <v>3.3064871141352703</v>
      </c>
      <c r="I252" s="76">
        <f>Power!I252+'Ground Transportation'!I252+Industry!I252+Residential!I252+Aviation!I252</f>
        <v>1.3691403903951702</v>
      </c>
      <c r="J252" s="76">
        <f>Power!J252+'Ground Transportation'!J252+Industry!J252+Residential!J252+Aviation!J252</f>
        <v>26.89499240014327</v>
      </c>
      <c r="K252" s="81">
        <f>SUM(C252:J252)+Aviation!L252+'International Shipping'!C252</f>
        <v>97.484304508635518</v>
      </c>
      <c r="M252" s="68"/>
      <c r="N252" s="69"/>
      <c r="O252" s="69"/>
      <c r="P252" s="69"/>
      <c r="Q252" s="69"/>
      <c r="R252" s="69"/>
      <c r="S252" s="69"/>
      <c r="T252" s="69"/>
      <c r="U252" s="69"/>
      <c r="V252" s="69"/>
      <c r="AJ252" s="74">
        <v>43714</v>
      </c>
      <c r="AK252" s="76">
        <f>Power!AK252+'Ground Transportation'!AK252+Industry!AL252+Residential!AL252+Aviation!AP252</f>
        <v>0.78763773712612462</v>
      </c>
      <c r="AL252" s="76">
        <f>Power!AL252+'Ground Transportation'!AL252+Industry!AM252+Residential!AM252+Aviation!AQ252</f>
        <v>2.2698706973661498</v>
      </c>
      <c r="AM252" s="76">
        <f>Power!AM252+'Ground Transportation'!AM252+Industry!AN252+Residential!AN252+Aviation!AR252</f>
        <v>2.577178680358855</v>
      </c>
      <c r="AN252" s="76">
        <f>Power!AN252+'Ground Transportation'!AN252+Industry!AO252+Residential!AO252+Aviation!AS252</f>
        <v>1.2403905781595606</v>
      </c>
      <c r="AO252" s="106">
        <f>Power!AO252+'Ground Transportation'!AO252+Industry!AP252+Residential!AP252+Aviation!AT252</f>
        <v>1.7851175864884823</v>
      </c>
    </row>
    <row r="253" spans="2:41" x14ac:dyDescent="0.2">
      <c r="B253" s="74">
        <v>43715</v>
      </c>
      <c r="C253" s="76">
        <f>Power!C253+'Ground Transportation'!C253+Industry!C253+Residential!C253+Aviation!C253</f>
        <v>30.18800515487052</v>
      </c>
      <c r="D253" s="76">
        <f>Power!D253+'Ground Transportation'!D253+Industry!D253+Residential!D253+Aviation!D253</f>
        <v>6.4138875892206419</v>
      </c>
      <c r="E253" s="76">
        <f>Power!E253+'Ground Transportation'!E253+Industry!E253+Residential!E253+Aviation!E253</f>
        <v>13.571037433543729</v>
      </c>
      <c r="F253" s="76">
        <f>Power!F253+'Ground Transportation'!F253+Industry!F253+Residential!F253+Aviation!F253</f>
        <v>7.0525108875447513</v>
      </c>
      <c r="G253" s="76">
        <f>Power!G253+'Ground Transportation'!G253+Industry!G253+Residential!G253+Aviation!G253</f>
        <v>3.6940680229091143</v>
      </c>
      <c r="H253" s="76">
        <f>Power!H253+'Ground Transportation'!H253+Industry!H253+Residential!H253+Aviation!H253</f>
        <v>3.0599348454305972</v>
      </c>
      <c r="I253" s="76">
        <f>Power!I253+'Ground Transportation'!I253+Industry!I253+Residential!I253+Aviation!I253</f>
        <v>1.2822891588311696</v>
      </c>
      <c r="J253" s="76">
        <f>Power!J253+'Ground Transportation'!J253+Industry!J253+Residential!J253+Aviation!J253</f>
        <v>26.046299948406251</v>
      </c>
      <c r="K253" s="81">
        <f>SUM(C253:J253)+Aviation!L253+'International Shipping'!C253</f>
        <v>94.590590561157811</v>
      </c>
      <c r="M253" s="68"/>
      <c r="N253" s="69"/>
      <c r="O253" s="69"/>
      <c r="P253" s="69"/>
      <c r="Q253" s="69"/>
      <c r="R253" s="69"/>
      <c r="S253" s="69"/>
      <c r="T253" s="69"/>
      <c r="U253" s="69"/>
      <c r="V253" s="69"/>
      <c r="AJ253" s="74">
        <v>43715</v>
      </c>
      <c r="AK253" s="76">
        <f>Power!AK253+'Ground Transportation'!AK253+Industry!AL253+Residential!AL253+Aviation!AP253</f>
        <v>0.85476557196966396</v>
      </c>
      <c r="AL253" s="76">
        <f>Power!AL253+'Ground Transportation'!AL253+Industry!AM253+Residential!AM253+Aviation!AQ253</f>
        <v>2.2823339977308557</v>
      </c>
      <c r="AM253" s="76">
        <f>Power!AM253+'Ground Transportation'!AM253+Industry!AN253+Residential!AN253+Aviation!AR253</f>
        <v>2.541439265278532</v>
      </c>
      <c r="AN253" s="76">
        <f>Power!AN253+'Ground Transportation'!AN253+Industry!AO253+Residential!AO253+Aviation!AS253</f>
        <v>1.0892102118399065</v>
      </c>
      <c r="AO253" s="106">
        <f>Power!AO253+'Ground Transportation'!AO253+Industry!AP253+Residential!AP253+Aviation!AT253</f>
        <v>1.7427581674891106</v>
      </c>
    </row>
    <row r="254" spans="2:41" x14ac:dyDescent="0.2">
      <c r="B254" s="74">
        <v>43716</v>
      </c>
      <c r="C254" s="76">
        <f>Power!C254+'Ground Transportation'!C254+Industry!C254+Residential!C254+Aviation!C254</f>
        <v>30.546361209202271</v>
      </c>
      <c r="D254" s="76">
        <f>Power!D254+'Ground Transportation'!D254+Industry!D254+Residential!D254+Aviation!D254</f>
        <v>6.2476989006455064</v>
      </c>
      <c r="E254" s="76">
        <f>Power!E254+'Ground Transportation'!E254+Industry!E254+Residential!E254+Aviation!E254</f>
        <v>12.926728121888001</v>
      </c>
      <c r="F254" s="76">
        <f>Power!F254+'Ground Transportation'!F254+Industry!F254+Residential!F254+Aviation!F254</f>
        <v>6.9318908378179485</v>
      </c>
      <c r="G254" s="76">
        <f>Power!G254+'Ground Transportation'!G254+Industry!G254+Residential!G254+Aviation!G254</f>
        <v>3.6504111119166964</v>
      </c>
      <c r="H254" s="76">
        <f>Power!H254+'Ground Transportation'!H254+Industry!H254+Residential!H254+Aviation!H254</f>
        <v>3.0024505575335803</v>
      </c>
      <c r="I254" s="76">
        <f>Power!I254+'Ground Transportation'!I254+Industry!I254+Residential!I254+Aviation!I254</f>
        <v>1.1799018671586616</v>
      </c>
      <c r="J254" s="76">
        <f>Power!J254+'Ground Transportation'!J254+Industry!J254+Residential!J254+Aviation!J254</f>
        <v>25.889090293289698</v>
      </c>
      <c r="K254" s="81">
        <f>SUM(C254:J254)+Aviation!L254+'International Shipping'!C254</f>
        <v>93.672186758217961</v>
      </c>
      <c r="M254" s="68"/>
      <c r="N254" s="69"/>
      <c r="O254" s="69"/>
      <c r="P254" s="69"/>
      <c r="Q254" s="69"/>
      <c r="R254" s="69"/>
      <c r="S254" s="69"/>
      <c r="T254" s="69"/>
      <c r="U254" s="69"/>
      <c r="V254" s="69"/>
      <c r="AJ254" s="74">
        <v>43716</v>
      </c>
      <c r="AK254" s="76">
        <f>Power!AK254+'Ground Transportation'!AK254+Industry!AL254+Residential!AL254+Aviation!AP254</f>
        <v>0.91113171104834634</v>
      </c>
      <c r="AL254" s="76">
        <f>Power!AL254+'Ground Transportation'!AL254+Industry!AM254+Residential!AM254+Aviation!AQ254</f>
        <v>2.2565968309744329</v>
      </c>
      <c r="AM254" s="76">
        <f>Power!AM254+'Ground Transportation'!AM254+Industry!AN254+Residential!AN254+Aviation!AR254</f>
        <v>2.600151799765563</v>
      </c>
      <c r="AN254" s="76">
        <f>Power!AN254+'Ground Transportation'!AN254+Industry!AO254+Residential!AO254+Aviation!AS254</f>
        <v>1.0182752957811063</v>
      </c>
      <c r="AO254" s="106">
        <f>Power!AO254+'Ground Transportation'!AO254+Industry!AP254+Residential!AP254+Aviation!AT254</f>
        <v>1.7830933617464875</v>
      </c>
    </row>
    <row r="255" spans="2:41" x14ac:dyDescent="0.2">
      <c r="B255" s="74">
        <v>43717</v>
      </c>
      <c r="C255" s="76">
        <f>Power!C255+'Ground Transportation'!C255+Industry!C255+Residential!C255+Aviation!C255</f>
        <v>31.409006460107214</v>
      </c>
      <c r="D255" s="76">
        <f>Power!D255+'Ground Transportation'!D255+Industry!D255+Residential!D255+Aviation!D255</f>
        <v>6.082540876697057</v>
      </c>
      <c r="E255" s="76">
        <f>Power!E255+'Ground Transportation'!E255+Industry!E255+Residential!E255+Aviation!E255</f>
        <v>14.500514341932384</v>
      </c>
      <c r="F255" s="76">
        <f>Power!F255+'Ground Transportation'!F255+Industry!F255+Residential!F255+Aviation!F255</f>
        <v>8.97055829603819</v>
      </c>
      <c r="G255" s="76">
        <f>Power!G255+'Ground Transportation'!G255+Industry!G255+Residential!G255+Aviation!G255</f>
        <v>3.7581456775567901</v>
      </c>
      <c r="H255" s="76">
        <f>Power!H255+'Ground Transportation'!H255+Industry!H255+Residential!H255+Aviation!H255</f>
        <v>3.4466082601803896</v>
      </c>
      <c r="I255" s="76">
        <f>Power!I255+'Ground Transportation'!I255+Industry!I255+Residential!I255+Aviation!I255</f>
        <v>1.3324034375388718</v>
      </c>
      <c r="J255" s="76">
        <f>Power!J255+'Ground Transportation'!J255+Industry!J255+Residential!J255+Aviation!J255</f>
        <v>28.010067773950222</v>
      </c>
      <c r="K255" s="81">
        <f>SUM(C255:J255)+Aviation!L255+'International Shipping'!C255</f>
        <v>100.7103576383262</v>
      </c>
      <c r="M255" s="68"/>
      <c r="N255" s="69"/>
      <c r="O255" s="69"/>
      <c r="P255" s="69"/>
      <c r="Q255" s="69"/>
      <c r="R255" s="69"/>
      <c r="S255" s="69"/>
      <c r="T255" s="69"/>
      <c r="U255" s="69"/>
      <c r="V255" s="69"/>
      <c r="AJ255" s="74">
        <v>43717</v>
      </c>
      <c r="AK255" s="76">
        <f>Power!AK255+'Ground Transportation'!AK255+Industry!AL255+Residential!AL255+Aviation!AP255</f>
        <v>1.1807227000613225</v>
      </c>
      <c r="AL255" s="76">
        <f>Power!AL255+'Ground Transportation'!AL255+Industry!AM255+Residential!AM255+Aviation!AQ255</f>
        <v>2.3488158160445574</v>
      </c>
      <c r="AM255" s="76">
        <f>Power!AM255+'Ground Transportation'!AM255+Industry!AN255+Residential!AN255+Aviation!AR255</f>
        <v>3.0098818081029703</v>
      </c>
      <c r="AN255" s="76">
        <f>Power!AN255+'Ground Transportation'!AN255+Industry!AO255+Residential!AO255+Aviation!AS255</f>
        <v>1.1846927931814817</v>
      </c>
      <c r="AO255" s="106">
        <f>Power!AO255+'Ground Transportation'!AO255+Industry!AP255+Residential!AP255+Aviation!AT255</f>
        <v>1.9678969953937426</v>
      </c>
    </row>
    <row r="256" spans="2:41" x14ac:dyDescent="0.2">
      <c r="B256" s="74">
        <v>43718</v>
      </c>
      <c r="C256" s="76">
        <f>Power!C256+'Ground Transportation'!C256+Industry!C256+Residential!C256+Aviation!C256</f>
        <v>31.249552302687867</v>
      </c>
      <c r="D256" s="76">
        <f>Power!D256+'Ground Transportation'!D256+Industry!D256+Residential!D256+Aviation!D256</f>
        <v>6.3835075511937207</v>
      </c>
      <c r="E256" s="76">
        <f>Power!E256+'Ground Transportation'!E256+Industry!E256+Residential!E256+Aviation!E256</f>
        <v>15.087389504076276</v>
      </c>
      <c r="F256" s="76">
        <f>Power!F256+'Ground Transportation'!F256+Industry!F256+Residential!F256+Aviation!F256</f>
        <v>8.0051390184235469</v>
      </c>
      <c r="G256" s="76">
        <f>Power!G256+'Ground Transportation'!G256+Industry!G256+Residential!G256+Aviation!G256</f>
        <v>3.7507978849918766</v>
      </c>
      <c r="H256" s="76">
        <f>Power!H256+'Ground Transportation'!H256+Industry!H256+Residential!H256+Aviation!H256</f>
        <v>3.6102931273053889</v>
      </c>
      <c r="I256" s="76">
        <f>Power!I256+'Ground Transportation'!I256+Industry!I256+Residential!I256+Aviation!I256</f>
        <v>1.3250903031167998</v>
      </c>
      <c r="J256" s="76">
        <f>Power!J256+'Ground Transportation'!J256+Industry!J256+Residential!J256+Aviation!J256</f>
        <v>27.945439956174347</v>
      </c>
      <c r="K256" s="81">
        <f>SUM(C256:J256)+Aviation!L256+'International Shipping'!C256</f>
        <v>100.52902478510116</v>
      </c>
      <c r="M256" s="68"/>
      <c r="N256" s="69"/>
      <c r="O256" s="69"/>
      <c r="P256" s="69"/>
      <c r="Q256" s="69"/>
      <c r="R256" s="69"/>
      <c r="S256" s="69"/>
      <c r="T256" s="69"/>
      <c r="U256" s="69"/>
      <c r="V256" s="69"/>
      <c r="AJ256" s="74">
        <v>43718</v>
      </c>
      <c r="AK256" s="76">
        <f>Power!AK256+'Ground Transportation'!AK256+Industry!AL256+Residential!AL256+Aviation!AP256</f>
        <v>0.98325518335156836</v>
      </c>
      <c r="AL256" s="76">
        <f>Power!AL256+'Ground Transportation'!AL256+Industry!AM256+Residential!AM256+Aviation!AQ256</f>
        <v>2.3270970347475739</v>
      </c>
      <c r="AM256" s="76">
        <f>Power!AM256+'Ground Transportation'!AM256+Industry!AN256+Residential!AN256+Aviation!AR256</f>
        <v>2.6843617689524142</v>
      </c>
      <c r="AN256" s="76">
        <f>Power!AN256+'Ground Transportation'!AN256+Industry!AO256+Residential!AO256+Aviation!AS256</f>
        <v>1.2442531316341918</v>
      </c>
      <c r="AO256" s="106">
        <f>Power!AO256+'Ground Transportation'!AO256+Industry!AP256+Residential!AP256+Aviation!AT256</f>
        <v>1.7692527966382132</v>
      </c>
    </row>
    <row r="257" spans="2:41" x14ac:dyDescent="0.2">
      <c r="B257" s="74">
        <v>43719</v>
      </c>
      <c r="C257" s="76">
        <f>Power!C257+'Ground Transportation'!C257+Industry!C257+Residential!C257+Aviation!C257</f>
        <v>30.329937384470291</v>
      </c>
      <c r="D257" s="76">
        <f>Power!D257+'Ground Transportation'!D257+Industry!D257+Residential!D257+Aviation!D257</f>
        <v>6.6090114039951606</v>
      </c>
      <c r="E257" s="76">
        <f>Power!E257+'Ground Transportation'!E257+Industry!E257+Residential!E257+Aviation!E257</f>
        <v>15.414238389159976</v>
      </c>
      <c r="F257" s="76">
        <f>Power!F257+'Ground Transportation'!F257+Industry!F257+Residential!F257+Aviation!F257</f>
        <v>7.4067803862718984</v>
      </c>
      <c r="G257" s="76">
        <f>Power!G257+'Ground Transportation'!G257+Industry!G257+Residential!G257+Aviation!G257</f>
        <v>3.7684521929683052</v>
      </c>
      <c r="H257" s="76">
        <f>Power!H257+'Ground Transportation'!H257+Industry!H257+Residential!H257+Aviation!H257</f>
        <v>3.5800360275312051</v>
      </c>
      <c r="I257" s="76">
        <f>Power!I257+'Ground Transportation'!I257+Industry!I257+Residential!I257+Aviation!I257</f>
        <v>1.3121427185634864</v>
      </c>
      <c r="J257" s="76">
        <f>Power!J257+'Ground Transportation'!J257+Industry!J257+Residential!J257+Aviation!J257</f>
        <v>27.55823711426919</v>
      </c>
      <c r="K257" s="81">
        <f>SUM(C257:J257)+Aviation!L257+'International Shipping'!C257</f>
        <v>99.176124499016865</v>
      </c>
      <c r="M257" s="68"/>
      <c r="N257" s="69"/>
      <c r="O257" s="69"/>
      <c r="P257" s="69"/>
      <c r="Q257" s="69"/>
      <c r="R257" s="69"/>
      <c r="S257" s="69"/>
      <c r="T257" s="69"/>
      <c r="U257" s="69"/>
      <c r="V257" s="69"/>
      <c r="AJ257" s="74">
        <v>43719</v>
      </c>
      <c r="AK257" s="76">
        <f>Power!AK257+'Ground Transportation'!AK257+Industry!AL257+Residential!AL257+Aviation!AP257</f>
        <v>0.74389872201016349</v>
      </c>
      <c r="AL257" s="76">
        <f>Power!AL257+'Ground Transportation'!AL257+Industry!AM257+Residential!AM257+Aviation!AQ257</f>
        <v>2.2620514054787071</v>
      </c>
      <c r="AM257" s="76">
        <f>Power!AM257+'Ground Transportation'!AM257+Industry!AN257+Residential!AN257+Aviation!AR257</f>
        <v>2.5934270877170471</v>
      </c>
      <c r="AN257" s="76">
        <f>Power!AN257+'Ground Transportation'!AN257+Industry!AO257+Residential!AO257+Aviation!AS257</f>
        <v>1.1923872163328999</v>
      </c>
      <c r="AO257" s="106">
        <f>Power!AO257+'Ground Transportation'!AO257+Industry!AP257+Residential!AP257+Aviation!AT257</f>
        <v>1.7738799744173175</v>
      </c>
    </row>
    <row r="258" spans="2:41" x14ac:dyDescent="0.2">
      <c r="B258" s="74">
        <v>43720</v>
      </c>
      <c r="C258" s="76">
        <f>Power!C258+'Ground Transportation'!C258+Industry!C258+Residential!C258+Aviation!C258</f>
        <v>30.627364271925231</v>
      </c>
      <c r="D258" s="76">
        <f>Power!D258+'Ground Transportation'!D258+Industry!D258+Residential!D258+Aviation!D258</f>
        <v>6.6675452871446215</v>
      </c>
      <c r="E258" s="76">
        <f>Power!E258+'Ground Transportation'!E258+Industry!E258+Residential!E258+Aviation!E258</f>
        <v>15.289085777206363</v>
      </c>
      <c r="F258" s="76">
        <f>Power!F258+'Ground Transportation'!F258+Industry!F258+Residential!F258+Aviation!F258</f>
        <v>7.5830886186354638</v>
      </c>
      <c r="G258" s="76">
        <f>Power!G258+'Ground Transportation'!G258+Industry!G258+Residential!G258+Aviation!G258</f>
        <v>3.7475027860706791</v>
      </c>
      <c r="H258" s="76">
        <f>Power!H258+'Ground Transportation'!H258+Industry!H258+Residential!H258+Aviation!H258</f>
        <v>3.1975308634230664</v>
      </c>
      <c r="I258" s="76">
        <f>Power!I258+'Ground Transportation'!I258+Industry!I258+Residential!I258+Aviation!I258</f>
        <v>1.3691069987327034</v>
      </c>
      <c r="J258" s="76">
        <f>Power!J258+'Ground Transportation'!J258+Industry!J258+Residential!J258+Aviation!J258</f>
        <v>27.700526673642383</v>
      </c>
      <c r="K258" s="81">
        <f>SUM(C258:J258)+Aviation!L258+'International Shipping'!C258</f>
        <v>99.40936097351387</v>
      </c>
      <c r="M258" s="68"/>
      <c r="N258" s="69"/>
      <c r="O258" s="69"/>
      <c r="P258" s="69"/>
      <c r="Q258" s="69"/>
      <c r="R258" s="69"/>
      <c r="S258" s="69"/>
      <c r="T258" s="69"/>
      <c r="U258" s="69"/>
      <c r="V258" s="69"/>
      <c r="AJ258" s="74">
        <v>43720</v>
      </c>
      <c r="AK258" s="76">
        <f>Power!AK258+'Ground Transportation'!AK258+Industry!AL258+Residential!AL258+Aviation!AP258</f>
        <v>0.81305669442018969</v>
      </c>
      <c r="AL258" s="76">
        <f>Power!AL258+'Ground Transportation'!AL258+Industry!AM258+Residential!AM258+Aviation!AQ258</f>
        <v>2.2726810960783301</v>
      </c>
      <c r="AM258" s="76">
        <f>Power!AM258+'Ground Transportation'!AM258+Industry!AN258+Residential!AN258+Aviation!AR258</f>
        <v>2.6176631530378915</v>
      </c>
      <c r="AN258" s="76">
        <f>Power!AN258+'Ground Transportation'!AN258+Industry!AO258+Residential!AO258+Aviation!AS258</f>
        <v>1.1742692242874051</v>
      </c>
      <c r="AO258" s="106">
        <f>Power!AO258+'Ground Transportation'!AO258+Industry!AP258+Residential!AP258+Aviation!AT258</f>
        <v>1.9075110708716951</v>
      </c>
    </row>
    <row r="259" spans="2:41" x14ac:dyDescent="0.2">
      <c r="B259" s="74">
        <v>43721</v>
      </c>
      <c r="C259" s="76">
        <f>Power!C259+'Ground Transportation'!C259+Industry!C259+Residential!C259+Aviation!C259</f>
        <v>27.188928454301664</v>
      </c>
      <c r="D259" s="76">
        <f>Power!D259+'Ground Transportation'!D259+Industry!D259+Residential!D259+Aviation!D259</f>
        <v>6.4745229552795722</v>
      </c>
      <c r="E259" s="76">
        <f>Power!E259+'Ground Transportation'!E259+Industry!E259+Residential!E259+Aviation!E259</f>
        <v>14.472452139938198</v>
      </c>
      <c r="F259" s="76">
        <f>Power!F259+'Ground Transportation'!F259+Industry!F259+Residential!F259+Aviation!F259</f>
        <v>7.5456760637293323</v>
      </c>
      <c r="G259" s="76">
        <f>Power!G259+'Ground Transportation'!G259+Industry!G259+Residential!G259+Aviation!G259</f>
        <v>3.730810363071603</v>
      </c>
      <c r="H259" s="76">
        <f>Power!H259+'Ground Transportation'!H259+Industry!H259+Residential!H259+Aviation!H259</f>
        <v>3.0263948545162287</v>
      </c>
      <c r="I259" s="76">
        <f>Power!I259+'Ground Transportation'!I259+Industry!I259+Residential!I259+Aviation!I259</f>
        <v>1.3619769933510248</v>
      </c>
      <c r="J259" s="76">
        <f>Power!J259+'Ground Transportation'!J259+Industry!J259+Residential!J259+Aviation!J259</f>
        <v>25.599711046544684</v>
      </c>
      <c r="K259" s="81">
        <f>SUM(C259:J259)+Aviation!L259+'International Shipping'!C259</f>
        <v>92.642756325989978</v>
      </c>
      <c r="M259" s="68"/>
      <c r="N259" s="69"/>
      <c r="O259" s="69"/>
      <c r="P259" s="69"/>
      <c r="Q259" s="69"/>
      <c r="R259" s="69"/>
      <c r="S259" s="69"/>
      <c r="T259" s="69"/>
      <c r="U259" s="69"/>
      <c r="V259" s="69"/>
      <c r="AJ259" s="74">
        <v>43721</v>
      </c>
      <c r="AK259" s="76">
        <f>Power!AK259+'Ground Transportation'!AK259+Industry!AL259+Residential!AL259+Aviation!AP259</f>
        <v>0.93005098933504504</v>
      </c>
      <c r="AL259" s="76">
        <f>Power!AL259+'Ground Transportation'!AL259+Industry!AM259+Residential!AM259+Aviation!AQ259</f>
        <v>2.2774387453032103</v>
      </c>
      <c r="AM259" s="76">
        <f>Power!AM259+'Ground Transportation'!AM259+Industry!AN259+Residential!AN259+Aviation!AR259</f>
        <v>2.590325058839885</v>
      </c>
      <c r="AN259" s="76">
        <f>Power!AN259+'Ground Transportation'!AN259+Industry!AO259+Residential!AO259+Aviation!AS259</f>
        <v>1.1870829309217907</v>
      </c>
      <c r="AO259" s="106">
        <f>Power!AO259+'Ground Transportation'!AO259+Industry!AP259+Residential!AP259+Aviation!AT259</f>
        <v>1.8778042451535923</v>
      </c>
    </row>
    <row r="260" spans="2:41" x14ac:dyDescent="0.2">
      <c r="B260" s="74">
        <v>43722</v>
      </c>
      <c r="C260" s="76">
        <f>Power!C260+'Ground Transportation'!C260+Industry!C260+Residential!C260+Aviation!C260</f>
        <v>28.429272908598758</v>
      </c>
      <c r="D260" s="76">
        <f>Power!D260+'Ground Transportation'!D260+Industry!D260+Residential!D260+Aviation!D260</f>
        <v>6.4049700477556835</v>
      </c>
      <c r="E260" s="76">
        <f>Power!E260+'Ground Transportation'!E260+Industry!E260+Residential!E260+Aviation!E260</f>
        <v>13.330525272892071</v>
      </c>
      <c r="F260" s="76">
        <f>Power!F260+'Ground Transportation'!F260+Industry!F260+Residential!F260+Aviation!F260</f>
        <v>6.6088637815070319</v>
      </c>
      <c r="G260" s="76">
        <f>Power!G260+'Ground Transportation'!G260+Industry!G260+Residential!G260+Aviation!G260</f>
        <v>3.7347402123245081</v>
      </c>
      <c r="H260" s="76">
        <f>Power!H260+'Ground Transportation'!H260+Industry!H260+Residential!H260+Aviation!H260</f>
        <v>2.7316410908066833</v>
      </c>
      <c r="I260" s="76">
        <f>Power!I260+'Ground Transportation'!I260+Industry!I260+Residential!I260+Aviation!I260</f>
        <v>1.3153973572565274</v>
      </c>
      <c r="J260" s="76">
        <f>Power!J260+'Ground Transportation'!J260+Industry!J260+Residential!J260+Aviation!J260</f>
        <v>24.97326417159212</v>
      </c>
      <c r="K260" s="81">
        <f>SUM(C260:J260)+Aviation!L260+'International Shipping'!C260</f>
        <v>90.815957887203268</v>
      </c>
      <c r="M260" s="68"/>
      <c r="N260" s="69"/>
      <c r="O260" s="69"/>
      <c r="P260" s="69"/>
      <c r="Q260" s="69"/>
      <c r="R260" s="69"/>
      <c r="S260" s="69"/>
      <c r="T260" s="69"/>
      <c r="U260" s="69"/>
      <c r="V260" s="69"/>
      <c r="AJ260" s="74">
        <v>43722</v>
      </c>
      <c r="AK260" s="76">
        <f>Power!AK260+'Ground Transportation'!AK260+Industry!AL260+Residential!AL260+Aviation!AP260</f>
        <v>0.7923438772336695</v>
      </c>
      <c r="AL260" s="76">
        <f>Power!AL260+'Ground Transportation'!AL260+Industry!AM260+Residential!AM260+Aviation!AQ260</f>
        <v>2.2490036304543537</v>
      </c>
      <c r="AM260" s="76">
        <f>Power!AM260+'Ground Transportation'!AM260+Industry!AN260+Residential!AN260+Aviation!AR260</f>
        <v>2.5251615606593592</v>
      </c>
      <c r="AN260" s="76">
        <f>Power!AN260+'Ground Transportation'!AN260+Industry!AO260+Residential!AO260+Aviation!AS260</f>
        <v>1.0386246995780828</v>
      </c>
      <c r="AO260" s="106">
        <f>Power!AO260+'Ground Transportation'!AO260+Industry!AP260+Residential!AP260+Aviation!AT260</f>
        <v>1.8240878426872416</v>
      </c>
    </row>
    <row r="261" spans="2:41" x14ac:dyDescent="0.2">
      <c r="B261" s="74">
        <v>43723</v>
      </c>
      <c r="C261" s="76">
        <f>Power!C261+'Ground Transportation'!C261+Industry!C261+Residential!C261+Aviation!C261</f>
        <v>28.67234544532614</v>
      </c>
      <c r="D261" s="76">
        <f>Power!D261+'Ground Transportation'!D261+Industry!D261+Residential!D261+Aviation!D261</f>
        <v>6.4163192156632425</v>
      </c>
      <c r="E261" s="76">
        <f>Power!E261+'Ground Transportation'!E261+Industry!E261+Residential!E261+Aviation!E261</f>
        <v>13.286345007985691</v>
      </c>
      <c r="F261" s="76">
        <f>Power!F261+'Ground Transportation'!F261+Industry!F261+Residential!F261+Aviation!F261</f>
        <v>5.4046944445204659</v>
      </c>
      <c r="G261" s="76">
        <f>Power!G261+'Ground Transportation'!G261+Industry!G261+Residential!G261+Aviation!G261</f>
        <v>3.7606286090290162</v>
      </c>
      <c r="H261" s="76">
        <f>Power!H261+'Ground Transportation'!H261+Industry!H261+Residential!H261+Aviation!H261</f>
        <v>2.6904171692855772</v>
      </c>
      <c r="I261" s="76">
        <f>Power!I261+'Ground Transportation'!I261+Industry!I261+Residential!I261+Aviation!I261</f>
        <v>1.208374710352389</v>
      </c>
      <c r="J261" s="76">
        <f>Power!J261+'Ground Transportation'!J261+Industry!J261+Residential!J261+Aviation!J261</f>
        <v>24.616519490784231</v>
      </c>
      <c r="K261" s="81">
        <f>SUM(C261:J261)+Aviation!L261+'International Shipping'!C261</f>
        <v>89.348399588071544</v>
      </c>
      <c r="M261" s="68"/>
      <c r="N261" s="69"/>
      <c r="O261" s="69"/>
      <c r="P261" s="69"/>
      <c r="Q261" s="69"/>
      <c r="R261" s="69"/>
      <c r="S261" s="69"/>
      <c r="T261" s="69"/>
      <c r="U261" s="69"/>
      <c r="V261" s="69"/>
      <c r="AJ261" s="74">
        <v>43723</v>
      </c>
      <c r="AK261" s="76">
        <f>Power!AK261+'Ground Transportation'!AK261+Industry!AL261+Residential!AL261+Aviation!AP261</f>
        <v>0.83856178928132308</v>
      </c>
      <c r="AL261" s="76">
        <f>Power!AL261+'Ground Transportation'!AL261+Industry!AM261+Residential!AM261+Aviation!AQ261</f>
        <v>2.0598229022264696</v>
      </c>
      <c r="AM261" s="76">
        <f>Power!AM261+'Ground Transportation'!AM261+Industry!AN261+Residential!AN261+Aviation!AR261</f>
        <v>2.0687633841325836</v>
      </c>
      <c r="AN261" s="76">
        <f>Power!AN261+'Ground Transportation'!AN261+Industry!AO261+Residential!AO261+Aviation!AS261</f>
        <v>0.98079760027465479</v>
      </c>
      <c r="AO261" s="106">
        <f>Power!AO261+'Ground Transportation'!AO261+Industry!AP261+Residential!AP261+Aviation!AT261</f>
        <v>1.8440729851261668</v>
      </c>
    </row>
    <row r="262" spans="2:41" x14ac:dyDescent="0.2">
      <c r="B262" s="74">
        <v>43724</v>
      </c>
      <c r="C262" s="76">
        <f>Power!C262+'Ground Transportation'!C262+Industry!C262+Residential!C262+Aviation!C262</f>
        <v>28.923446497330357</v>
      </c>
      <c r="D262" s="76">
        <f>Power!D262+'Ground Transportation'!D262+Industry!D262+Residential!D262+Aviation!D262</f>
        <v>6.3166258949413594</v>
      </c>
      <c r="E262" s="76">
        <f>Power!E262+'Ground Transportation'!E262+Industry!E262+Residential!E262+Aviation!E262</f>
        <v>14.963637161820973</v>
      </c>
      <c r="F262" s="76">
        <f>Power!F262+'Ground Transportation'!F262+Industry!F262+Residential!F262+Aviation!F262</f>
        <v>8.6651130184558998</v>
      </c>
      <c r="G262" s="76">
        <f>Power!G262+'Ground Transportation'!G262+Industry!G262+Residential!G262+Aviation!G262</f>
        <v>3.9179768511408128</v>
      </c>
      <c r="H262" s="76">
        <f>Power!H262+'Ground Transportation'!H262+Industry!H262+Residential!H262+Aviation!H262</f>
        <v>2.9031411994763592</v>
      </c>
      <c r="I262" s="76">
        <f>Power!I262+'Ground Transportation'!I262+Industry!I262+Residential!I262+Aviation!I262</f>
        <v>1.3515921726160287</v>
      </c>
      <c r="J262" s="76">
        <f>Power!J262+'Ground Transportation'!J262+Industry!J262+Residential!J262+Aviation!J262</f>
        <v>26.896053518370984</v>
      </c>
      <c r="K262" s="81">
        <f>SUM(C262:J262)+Aviation!L262+'International Shipping'!C262</f>
        <v>97.155547745417252</v>
      </c>
      <c r="M262" s="68"/>
      <c r="N262" s="69"/>
      <c r="O262" s="69"/>
      <c r="P262" s="69"/>
      <c r="Q262" s="69"/>
      <c r="R262" s="69"/>
      <c r="S262" s="69"/>
      <c r="T262" s="69"/>
      <c r="U262" s="69"/>
      <c r="V262" s="69"/>
      <c r="AJ262" s="74">
        <v>43724</v>
      </c>
      <c r="AK262" s="76">
        <f>Power!AK262+'Ground Transportation'!AK262+Industry!AL262+Residential!AL262+Aviation!AP262</f>
        <v>1.1272645894483784</v>
      </c>
      <c r="AL262" s="76">
        <f>Power!AL262+'Ground Transportation'!AL262+Industry!AM262+Residential!AM262+Aviation!AQ262</f>
        <v>2.3201045859834961</v>
      </c>
      <c r="AM262" s="76">
        <f>Power!AM262+'Ground Transportation'!AM262+Industry!AN262+Residential!AN262+Aviation!AR262</f>
        <v>2.8764499642818517</v>
      </c>
      <c r="AN262" s="76">
        <f>Power!AN262+'Ground Transportation'!AN262+Industry!AO262+Residential!AO262+Aviation!AS262</f>
        <v>1.2089109956929569</v>
      </c>
      <c r="AO262" s="106">
        <f>Power!AO262+'Ground Transportation'!AO262+Industry!AP262+Residential!AP262+Aviation!AT262</f>
        <v>2.0651474106009862</v>
      </c>
    </row>
    <row r="263" spans="2:41" x14ac:dyDescent="0.2">
      <c r="B263" s="74">
        <v>43725</v>
      </c>
      <c r="C263" s="76">
        <f>Power!C263+'Ground Transportation'!C263+Industry!C263+Residential!C263+Aviation!C263</f>
        <v>28.534893636340044</v>
      </c>
      <c r="D263" s="76">
        <f>Power!D263+'Ground Transportation'!D263+Industry!D263+Residential!D263+Aviation!D263</f>
        <v>6.4962852498638934</v>
      </c>
      <c r="E263" s="76">
        <f>Power!E263+'Ground Transportation'!E263+Industry!E263+Residential!E263+Aviation!E263</f>
        <v>14.832621565482023</v>
      </c>
      <c r="F263" s="76">
        <f>Power!F263+'Ground Transportation'!F263+Industry!F263+Residential!F263+Aviation!F263</f>
        <v>7.9880430300730891</v>
      </c>
      <c r="G263" s="76">
        <f>Power!G263+'Ground Transportation'!G263+Industry!G263+Residential!G263+Aviation!G263</f>
        <v>3.9294781382538524</v>
      </c>
      <c r="H263" s="76">
        <f>Power!H263+'Ground Transportation'!H263+Industry!H263+Residential!H263+Aviation!H263</f>
        <v>3.1189919971272335</v>
      </c>
      <c r="I263" s="76">
        <f>Power!I263+'Ground Transportation'!I263+Industry!I263+Residential!I263+Aviation!I263</f>
        <v>1.3447050084203027</v>
      </c>
      <c r="J263" s="76">
        <f>Power!J263+'Ground Transportation'!J263+Industry!J263+Residential!J263+Aviation!J263</f>
        <v>26.557791427696124</v>
      </c>
      <c r="K263" s="81">
        <f>SUM(C263:J263)+Aviation!L263+'International Shipping'!C263</f>
        <v>96.001906266029366</v>
      </c>
      <c r="M263" s="68"/>
      <c r="N263" s="69"/>
      <c r="O263" s="69"/>
      <c r="P263" s="69"/>
      <c r="Q263" s="69"/>
      <c r="R263" s="69"/>
      <c r="S263" s="69"/>
      <c r="T263" s="69"/>
      <c r="U263" s="69"/>
      <c r="V263" s="69"/>
      <c r="AJ263" s="74">
        <v>43725</v>
      </c>
      <c r="AK263" s="76">
        <f>Power!AK263+'Ground Transportation'!AK263+Industry!AL263+Residential!AL263+Aviation!AP263</f>
        <v>1.0263181298681472</v>
      </c>
      <c r="AL263" s="76">
        <f>Power!AL263+'Ground Transportation'!AL263+Industry!AM263+Residential!AM263+Aviation!AQ263</f>
        <v>2.3497181062969856</v>
      </c>
      <c r="AM263" s="76">
        <f>Power!AM263+'Ground Transportation'!AM263+Industry!AN263+Residential!AN263+Aviation!AR263</f>
        <v>2.609857959354152</v>
      </c>
      <c r="AN263" s="76">
        <f>Power!AN263+'Ground Transportation'!AN263+Industry!AO263+Residential!AO263+Aviation!AS263</f>
        <v>1.2183504877817037</v>
      </c>
      <c r="AO263" s="106">
        <f>Power!AO263+'Ground Transportation'!AO263+Industry!AP263+Residential!AP263+Aviation!AT263</f>
        <v>2.0603159934344126</v>
      </c>
    </row>
    <row r="264" spans="2:41" x14ac:dyDescent="0.2">
      <c r="B264" s="74">
        <v>43726</v>
      </c>
      <c r="C264" s="76">
        <f>Power!C264+'Ground Transportation'!C264+Industry!C264+Residential!C264+Aviation!C264</f>
        <v>27.945725710824675</v>
      </c>
      <c r="D264" s="76">
        <f>Power!D264+'Ground Transportation'!D264+Industry!D264+Residential!D264+Aviation!D264</f>
        <v>6.6245296658405106</v>
      </c>
      <c r="E264" s="76">
        <f>Power!E264+'Ground Transportation'!E264+Industry!E264+Residential!E264+Aviation!E264</f>
        <v>14.633264461548933</v>
      </c>
      <c r="F264" s="76">
        <f>Power!F264+'Ground Transportation'!F264+Industry!F264+Residential!F264+Aviation!F264</f>
        <v>8.4919536270015747</v>
      </c>
      <c r="G264" s="76">
        <f>Power!G264+'Ground Transportation'!G264+Industry!G264+Residential!G264+Aviation!G264</f>
        <v>3.9652746385644009</v>
      </c>
      <c r="H264" s="76">
        <f>Power!H264+'Ground Transportation'!H264+Industry!H264+Residential!H264+Aviation!H264</f>
        <v>3.0672932467788003</v>
      </c>
      <c r="I264" s="76">
        <f>Power!I264+'Ground Transportation'!I264+Industry!I264+Residential!I264+Aviation!I264</f>
        <v>1.3459352691784672</v>
      </c>
      <c r="J264" s="76">
        <f>Power!J264+'Ground Transportation'!J264+Industry!J264+Residential!J264+Aviation!J264</f>
        <v>26.364960217501689</v>
      </c>
      <c r="K264" s="81">
        <f>SUM(C264:J264)+Aviation!L264+'International Shipping'!C264</f>
        <v>95.627212360632257</v>
      </c>
      <c r="M264" s="68"/>
      <c r="N264" s="69"/>
      <c r="O264" s="69"/>
      <c r="P264" s="69"/>
      <c r="Q264" s="69"/>
      <c r="R264" s="69"/>
      <c r="S264" s="69"/>
      <c r="T264" s="69"/>
      <c r="U264" s="69"/>
      <c r="V264" s="69"/>
      <c r="AJ264" s="74">
        <v>43726</v>
      </c>
      <c r="AK264" s="76">
        <f>Power!AK264+'Ground Transportation'!AK264+Industry!AL264+Residential!AL264+Aviation!AP264</f>
        <v>1.1267820670749094</v>
      </c>
      <c r="AL264" s="76">
        <f>Power!AL264+'Ground Transportation'!AL264+Industry!AM264+Residential!AM264+Aviation!AQ264</f>
        <v>2.347242658336484</v>
      </c>
      <c r="AM264" s="76">
        <f>Power!AM264+'Ground Transportation'!AM264+Industry!AN264+Residential!AN264+Aviation!AR264</f>
        <v>2.8190325023170737</v>
      </c>
      <c r="AN264" s="76">
        <f>Power!AN264+'Ground Transportation'!AN264+Industry!AO264+Residential!AO264+Aviation!AS264</f>
        <v>1.2333211872124714</v>
      </c>
      <c r="AO264" s="106">
        <f>Power!AO264+'Ground Transportation'!AO264+Industry!AP264+Residential!AP264+Aviation!AT264</f>
        <v>2.0775941480492186</v>
      </c>
    </row>
    <row r="265" spans="2:41" x14ac:dyDescent="0.2">
      <c r="B265" s="74">
        <v>43727</v>
      </c>
      <c r="C265" s="76">
        <f>Power!C265+'Ground Transportation'!C265+Industry!C265+Residential!C265+Aviation!C265</f>
        <v>28.387837754580953</v>
      </c>
      <c r="D265" s="76">
        <f>Power!D265+'Ground Transportation'!D265+Industry!D265+Residential!D265+Aviation!D265</f>
        <v>6.5758886973811581</v>
      </c>
      <c r="E265" s="76">
        <f>Power!E265+'Ground Transportation'!E265+Industry!E265+Residential!E265+Aviation!E265</f>
        <v>14.125518747902902</v>
      </c>
      <c r="F265" s="76">
        <f>Power!F265+'Ground Transportation'!F265+Industry!F265+Residential!F265+Aviation!F265</f>
        <v>9.4243400952771914</v>
      </c>
      <c r="G265" s="76">
        <f>Power!G265+'Ground Transportation'!G265+Industry!G265+Residential!G265+Aviation!G265</f>
        <v>3.9837740314260537</v>
      </c>
      <c r="H265" s="76">
        <f>Power!H265+'Ground Transportation'!H265+Industry!H265+Residential!H265+Aviation!H265</f>
        <v>2.8723049833087813</v>
      </c>
      <c r="I265" s="76">
        <f>Power!I265+'Ground Transportation'!I265+Industry!I265+Residential!I265+Aviation!I265</f>
        <v>1.3599557483168008</v>
      </c>
      <c r="J265" s="76">
        <f>Power!J265+'Ground Transportation'!J265+Industry!J265+Residential!J265+Aviation!J265</f>
        <v>26.59213825605487</v>
      </c>
      <c r="K265" s="81">
        <f>SUM(C265:J265)+Aviation!L265+'International Shipping'!C265</f>
        <v>96.540116314008074</v>
      </c>
      <c r="M265" s="68"/>
      <c r="N265" s="69"/>
      <c r="O265" s="69"/>
      <c r="P265" s="69"/>
      <c r="Q265" s="69"/>
      <c r="R265" s="69"/>
      <c r="S265" s="69"/>
      <c r="T265" s="69"/>
      <c r="U265" s="69"/>
      <c r="V265" s="69"/>
      <c r="AJ265" s="74">
        <v>43727</v>
      </c>
      <c r="AK265" s="76">
        <f>Power!AK265+'Ground Transportation'!AK265+Industry!AL265+Residential!AL265+Aviation!AP265</f>
        <v>1.1227384464034442</v>
      </c>
      <c r="AL265" s="76">
        <f>Power!AL265+'Ground Transportation'!AL265+Industry!AM265+Residential!AM265+Aviation!AQ265</f>
        <v>2.407980937749322</v>
      </c>
      <c r="AM265" s="76">
        <f>Power!AM265+'Ground Transportation'!AM265+Industry!AN265+Residential!AN265+Aviation!AR265</f>
        <v>3.1671262710741304</v>
      </c>
      <c r="AN265" s="76">
        <f>Power!AN265+'Ground Transportation'!AN265+Industry!AO265+Residential!AO265+Aviation!AS265</f>
        <v>1.2163562271702939</v>
      </c>
      <c r="AO265" s="106">
        <f>Power!AO265+'Ground Transportation'!AO265+Industry!AP265+Residential!AP265+Aviation!AT265</f>
        <v>2.0829467117772009</v>
      </c>
    </row>
    <row r="266" spans="2:41" x14ac:dyDescent="0.2">
      <c r="B266" s="74">
        <v>43728</v>
      </c>
      <c r="C266" s="76">
        <f>Power!C266+'Ground Transportation'!C266+Industry!C266+Residential!C266+Aviation!C266</f>
        <v>28.464226307725824</v>
      </c>
      <c r="D266" s="76">
        <f>Power!D266+'Ground Transportation'!D266+Industry!D266+Residential!D266+Aviation!D266</f>
        <v>6.5894680054648802</v>
      </c>
      <c r="E266" s="76">
        <f>Power!E266+'Ground Transportation'!E266+Industry!E266+Residential!E266+Aviation!E266</f>
        <v>13.461104399500195</v>
      </c>
      <c r="F266" s="76">
        <f>Power!F266+'Ground Transportation'!F266+Industry!F266+Residential!F266+Aviation!F266</f>
        <v>8.8596967691286252</v>
      </c>
      <c r="G266" s="76">
        <f>Power!G266+'Ground Transportation'!G266+Industry!G266+Residential!G266+Aviation!G266</f>
        <v>4.0203919561834649</v>
      </c>
      <c r="H266" s="76">
        <f>Power!H266+'Ground Transportation'!H266+Industry!H266+Residential!H266+Aviation!H266</f>
        <v>2.8587217124668647</v>
      </c>
      <c r="I266" s="76">
        <f>Power!I266+'Ground Transportation'!I266+Industry!I266+Residential!I266+Aviation!I266</f>
        <v>1.3185158307239198</v>
      </c>
      <c r="J266" s="76">
        <f>Power!J266+'Ground Transportation'!J266+Industry!J266+Residential!J266+Aviation!J266</f>
        <v>25.933598506155843</v>
      </c>
      <c r="K266" s="81">
        <f>SUM(C266:J266)+Aviation!L266+'International Shipping'!C266</f>
        <v>94.729546729706357</v>
      </c>
      <c r="M266" s="68"/>
      <c r="N266" s="69"/>
      <c r="O266" s="69"/>
      <c r="P266" s="69"/>
      <c r="Q266" s="69"/>
      <c r="R266" s="69"/>
      <c r="S266" s="69"/>
      <c r="T266" s="69"/>
      <c r="U266" s="69"/>
      <c r="V266" s="69"/>
      <c r="AJ266" s="74">
        <v>43728</v>
      </c>
      <c r="AK266" s="76">
        <f>Power!AK266+'Ground Transportation'!AK266+Industry!AL266+Residential!AL266+Aviation!AP266</f>
        <v>0.99834589462629741</v>
      </c>
      <c r="AL266" s="76">
        <f>Power!AL266+'Ground Transportation'!AL266+Industry!AM266+Residential!AM266+Aviation!AQ266</f>
        <v>2.3768326229335424</v>
      </c>
      <c r="AM266" s="76">
        <f>Power!AM266+'Ground Transportation'!AM266+Industry!AN266+Residential!AN266+Aviation!AR266</f>
        <v>3.1460288903153719</v>
      </c>
      <c r="AN266" s="76">
        <f>Power!AN266+'Ground Transportation'!AN266+Industry!AO266+Residential!AO266+Aviation!AS266</f>
        <v>1.1509791897408126</v>
      </c>
      <c r="AO266" s="106">
        <f>Power!AO266+'Ground Transportation'!AO266+Industry!AP266+Residential!AP266+Aviation!AT266</f>
        <v>2.0476853493877125</v>
      </c>
    </row>
    <row r="267" spans="2:41" x14ac:dyDescent="0.2">
      <c r="B267" s="74">
        <v>43729</v>
      </c>
      <c r="C267" s="76">
        <f>Power!C267+'Ground Transportation'!C267+Industry!C267+Residential!C267+Aviation!C267</f>
        <v>27.56837969009699</v>
      </c>
      <c r="D267" s="76">
        <f>Power!D267+'Ground Transportation'!D267+Industry!D267+Residential!D267+Aviation!D267</f>
        <v>6.6924764019377436</v>
      </c>
      <c r="E267" s="76">
        <f>Power!E267+'Ground Transportation'!E267+Industry!E267+Residential!E267+Aviation!E267</f>
        <v>12.599062480649648</v>
      </c>
      <c r="F267" s="76">
        <f>Power!F267+'Ground Transportation'!F267+Industry!F267+Residential!F267+Aviation!F267</f>
        <v>6.7973628975541818</v>
      </c>
      <c r="G267" s="76">
        <f>Power!G267+'Ground Transportation'!G267+Industry!G267+Residential!G267+Aviation!G267</f>
        <v>4.0570449732427551</v>
      </c>
      <c r="H267" s="76">
        <f>Power!H267+'Ground Transportation'!H267+Industry!H267+Residential!H267+Aviation!H267</f>
        <v>2.6768827213293616</v>
      </c>
      <c r="I267" s="76">
        <f>Power!I267+'Ground Transportation'!I267+Industry!I267+Residential!I267+Aviation!I267</f>
        <v>1.285457511605375</v>
      </c>
      <c r="J267" s="76">
        <f>Power!J267+'Ground Transportation'!J267+Industry!J267+Residential!J267+Aviation!J267</f>
        <v>24.582363624368</v>
      </c>
      <c r="K267" s="81">
        <f>SUM(C267:J267)+Aviation!L267+'International Shipping'!C267</f>
        <v>89.536777798327861</v>
      </c>
      <c r="M267" s="68"/>
      <c r="N267" s="69"/>
      <c r="O267" s="69"/>
      <c r="P267" s="69"/>
      <c r="Q267" s="69"/>
      <c r="R267" s="69"/>
      <c r="S267" s="69"/>
      <c r="T267" s="69"/>
      <c r="U267" s="69"/>
      <c r="V267" s="69"/>
      <c r="AJ267" s="74">
        <v>43729</v>
      </c>
      <c r="AK267" s="76">
        <f>Power!AK267+'Ground Transportation'!AK267+Industry!AL267+Residential!AL267+Aviation!AP267</f>
        <v>0.71097336176715631</v>
      </c>
      <c r="AL267" s="76">
        <f>Power!AL267+'Ground Transportation'!AL267+Industry!AM267+Residential!AM267+Aviation!AQ267</f>
        <v>2.2518519310794263</v>
      </c>
      <c r="AM267" s="76">
        <f>Power!AM267+'Ground Transportation'!AM267+Industry!AN267+Residential!AN267+Aviation!AR267</f>
        <v>2.6048230359766595</v>
      </c>
      <c r="AN267" s="76">
        <f>Power!AN267+'Ground Transportation'!AN267+Industry!AO267+Residential!AO267+Aviation!AS267</f>
        <v>1.0661535595828004</v>
      </c>
      <c r="AO267" s="106">
        <f>Power!AO267+'Ground Transportation'!AO267+Industry!AP267+Residential!AP267+Aviation!AT267</f>
        <v>1.9064941512382676</v>
      </c>
    </row>
    <row r="268" spans="2:41" x14ac:dyDescent="0.2">
      <c r="B268" s="74">
        <v>43730</v>
      </c>
      <c r="C268" s="76">
        <f>Power!C268+'Ground Transportation'!C268+Industry!C268+Residential!C268+Aviation!C268</f>
        <v>26.585774659592865</v>
      </c>
      <c r="D268" s="76">
        <f>Power!D268+'Ground Transportation'!D268+Industry!D268+Residential!D268+Aviation!D268</f>
        <v>6.6719105971610073</v>
      </c>
      <c r="E268" s="76">
        <f>Power!E268+'Ground Transportation'!E268+Industry!E268+Residential!E268+Aviation!E268</f>
        <v>12.970022365668646</v>
      </c>
      <c r="F268" s="76">
        <f>Power!F268+'Ground Transportation'!F268+Industry!F268+Residential!F268+Aviation!F268</f>
        <v>6.2942693903196467</v>
      </c>
      <c r="G268" s="76">
        <f>Power!G268+'Ground Transportation'!G268+Industry!G268+Residential!G268+Aviation!G268</f>
        <v>4.0642524184846502</v>
      </c>
      <c r="H268" s="76">
        <f>Power!H268+'Ground Transportation'!H268+Industry!H268+Residential!H268+Aviation!H268</f>
        <v>2.5577775117184776</v>
      </c>
      <c r="I268" s="76">
        <f>Power!I268+'Ground Transportation'!I268+Industry!I268+Residential!I268+Aviation!I268</f>
        <v>1.2223462645644532</v>
      </c>
      <c r="J268" s="76">
        <f>Power!J268+'Ground Transportation'!J268+Industry!J268+Residential!J268+Aviation!J268</f>
        <v>24.29744948240042</v>
      </c>
      <c r="K268" s="81">
        <f>SUM(C268:J268)+Aviation!L268+'International Shipping'!C268</f>
        <v>87.941490769149198</v>
      </c>
      <c r="M268" s="68"/>
      <c r="N268" s="69"/>
      <c r="O268" s="69"/>
      <c r="P268" s="69"/>
      <c r="Q268" s="69"/>
      <c r="R268" s="69"/>
      <c r="S268" s="69"/>
      <c r="T268" s="69"/>
      <c r="U268" s="69"/>
      <c r="V268" s="69"/>
      <c r="AJ268" s="74">
        <v>43730</v>
      </c>
      <c r="AK268" s="76">
        <f>Power!AK268+'Ground Transportation'!AK268+Industry!AL268+Residential!AL268+Aviation!AP268</f>
        <v>0.8589152795385776</v>
      </c>
      <c r="AL268" s="76">
        <f>Power!AL268+'Ground Transportation'!AL268+Industry!AM268+Residential!AM268+Aviation!AQ268</f>
        <v>2.1787943473633091</v>
      </c>
      <c r="AM268" s="76">
        <f>Power!AM268+'Ground Transportation'!AM268+Industry!AN268+Residential!AN268+Aviation!AR268</f>
        <v>2.402060715302071</v>
      </c>
      <c r="AN268" s="76">
        <f>Power!AN268+'Ground Transportation'!AN268+Industry!AO268+Residential!AO268+Aviation!AS268</f>
        <v>1.040502058024515</v>
      </c>
      <c r="AO268" s="106">
        <f>Power!AO268+'Ground Transportation'!AO268+Industry!AP268+Residential!AP268+Aviation!AT268</f>
        <v>1.89294360386255</v>
      </c>
    </row>
    <row r="269" spans="2:41" x14ac:dyDescent="0.2">
      <c r="B269" s="74">
        <v>43731</v>
      </c>
      <c r="C269" s="76">
        <f>Power!C269+'Ground Transportation'!C269+Industry!C269+Residential!C269+Aviation!C269</f>
        <v>27.806745451862387</v>
      </c>
      <c r="D269" s="76">
        <f>Power!D269+'Ground Transportation'!D269+Industry!D269+Residential!D269+Aviation!D269</f>
        <v>6.3000064541816823</v>
      </c>
      <c r="E269" s="76">
        <f>Power!E269+'Ground Transportation'!E269+Industry!E269+Residential!E269+Aviation!E269</f>
        <v>14.737351559519837</v>
      </c>
      <c r="F269" s="76">
        <f>Power!F269+'Ground Transportation'!F269+Industry!F269+Residential!F269+Aviation!F269</f>
        <v>9.0457386137693661</v>
      </c>
      <c r="G269" s="76">
        <f>Power!G269+'Ground Transportation'!G269+Industry!G269+Residential!G269+Aviation!G269</f>
        <v>4.2545965018044463</v>
      </c>
      <c r="H269" s="76">
        <f>Power!H269+'Ground Transportation'!H269+Industry!H269+Residential!H269+Aviation!H269</f>
        <v>2.8296307377839462</v>
      </c>
      <c r="I269" s="76">
        <f>Power!I269+'Ground Transportation'!I269+Industry!I269+Residential!I269+Aviation!I269</f>
        <v>1.339376347036358</v>
      </c>
      <c r="J269" s="76">
        <f>Power!J269+'Ground Transportation'!J269+Industry!J269+Residential!J269+Aviation!J269</f>
        <v>26.702286309811441</v>
      </c>
      <c r="K269" s="81">
        <f>SUM(C269:J269)+Aviation!L269+'International Shipping'!C269</f>
        <v>96.222212782376488</v>
      </c>
      <c r="M269" s="68"/>
      <c r="N269" s="69"/>
      <c r="O269" s="69"/>
      <c r="P269" s="69"/>
      <c r="Q269" s="69"/>
      <c r="R269" s="69"/>
      <c r="S269" s="69"/>
      <c r="T269" s="69"/>
      <c r="U269" s="69"/>
      <c r="V269" s="69"/>
      <c r="AJ269" s="74">
        <v>43731</v>
      </c>
      <c r="AK269" s="76">
        <f>Power!AK269+'Ground Transportation'!AK269+Industry!AL269+Residential!AL269+Aviation!AP269</f>
        <v>1.0837205458474559</v>
      </c>
      <c r="AL269" s="76">
        <f>Power!AL269+'Ground Transportation'!AL269+Industry!AM269+Residential!AM269+Aviation!AQ269</f>
        <v>2.4295290270931864</v>
      </c>
      <c r="AM269" s="76">
        <f>Power!AM269+'Ground Transportation'!AM269+Industry!AN269+Residential!AN269+Aviation!AR269</f>
        <v>3.0176690062473948</v>
      </c>
      <c r="AN269" s="76">
        <f>Power!AN269+'Ground Transportation'!AN269+Industry!AO269+Residential!AO269+Aviation!AS269</f>
        <v>1.1715933232165083</v>
      </c>
      <c r="AO269" s="106">
        <f>Power!AO269+'Ground Transportation'!AO269+Industry!AP269+Residential!AP269+Aviation!AT269</f>
        <v>2.0568506669031206</v>
      </c>
    </row>
    <row r="270" spans="2:41" x14ac:dyDescent="0.2">
      <c r="B270" s="74">
        <v>43732</v>
      </c>
      <c r="C270" s="76">
        <f>Power!C270+'Ground Transportation'!C270+Industry!C270+Residential!C270+Aviation!C270</f>
        <v>28.241080579752538</v>
      </c>
      <c r="D270" s="76">
        <f>Power!D270+'Ground Transportation'!D270+Industry!D270+Residential!D270+Aviation!D270</f>
        <v>6.615524981295775</v>
      </c>
      <c r="E270" s="76">
        <f>Power!E270+'Ground Transportation'!E270+Industry!E270+Residential!E270+Aviation!E270</f>
        <v>14.422242727699267</v>
      </c>
      <c r="F270" s="76">
        <f>Power!F270+'Ground Transportation'!F270+Industry!F270+Residential!F270+Aviation!F270</f>
        <v>9.2293376453448772</v>
      </c>
      <c r="G270" s="76">
        <f>Power!G270+'Ground Transportation'!G270+Industry!G270+Residential!G270+Aviation!G270</f>
        <v>4.2870413739350317</v>
      </c>
      <c r="H270" s="76">
        <f>Power!H270+'Ground Transportation'!H270+Industry!H270+Residential!H270+Aviation!H270</f>
        <v>2.97896961199385</v>
      </c>
      <c r="I270" s="76">
        <f>Power!I270+'Ground Transportation'!I270+Industry!I270+Residential!I270+Aviation!I270</f>
        <v>1.3228954085204678</v>
      </c>
      <c r="J270" s="76">
        <f>Power!J270+'Ground Transportation'!J270+Industry!J270+Residential!J270+Aviation!J270</f>
        <v>26.93077460776685</v>
      </c>
      <c r="K270" s="81">
        <f>SUM(C270:J270)+Aviation!L270+'International Shipping'!C270</f>
        <v>97.197767074278303</v>
      </c>
      <c r="M270" s="68"/>
      <c r="N270" s="69"/>
      <c r="O270" s="69"/>
      <c r="P270" s="69"/>
      <c r="Q270" s="69"/>
      <c r="R270" s="69"/>
      <c r="S270" s="69"/>
      <c r="T270" s="69"/>
      <c r="U270" s="69"/>
      <c r="V270" s="69"/>
      <c r="AJ270" s="74">
        <v>43732</v>
      </c>
      <c r="AK270" s="76">
        <f>Power!AK270+'Ground Transportation'!AK270+Industry!AL270+Residential!AL270+Aviation!AP270</f>
        <v>1.1083740078516737</v>
      </c>
      <c r="AL270" s="76">
        <f>Power!AL270+'Ground Transportation'!AL270+Industry!AM270+Residential!AM270+Aviation!AQ270</f>
        <v>2.4270736064270704</v>
      </c>
      <c r="AM270" s="76">
        <f>Power!AM270+'Ground Transportation'!AM270+Industry!AN270+Residential!AN270+Aviation!AR270</f>
        <v>3.054440135181955</v>
      </c>
      <c r="AN270" s="76">
        <f>Power!AN270+'Ground Transportation'!AN270+Industry!AO270+Residential!AO270+Aviation!AS270</f>
        <v>1.1517356485338934</v>
      </c>
      <c r="AO270" s="106">
        <f>Power!AO270+'Ground Transportation'!AO270+Industry!AP270+Residential!AP270+Aviation!AT270</f>
        <v>2.0414474053789418</v>
      </c>
    </row>
    <row r="271" spans="2:41" x14ac:dyDescent="0.2">
      <c r="B271" s="74">
        <v>43733</v>
      </c>
      <c r="C271" s="76">
        <f>Power!C271+'Ground Transportation'!C271+Industry!C271+Residential!C271+Aviation!C271</f>
        <v>27.916148209191462</v>
      </c>
      <c r="D271" s="76">
        <f>Power!D271+'Ground Transportation'!D271+Industry!D271+Residential!D271+Aviation!D271</f>
        <v>6.5838753629753848</v>
      </c>
      <c r="E271" s="76">
        <f>Power!E271+'Ground Transportation'!E271+Industry!E271+Residential!E271+Aviation!E271</f>
        <v>14.48784093384395</v>
      </c>
      <c r="F271" s="76">
        <f>Power!F271+'Ground Transportation'!F271+Industry!F271+Residential!F271+Aviation!F271</f>
        <v>9.3476931355165203</v>
      </c>
      <c r="G271" s="76">
        <f>Power!G271+'Ground Transportation'!G271+Industry!G271+Residential!G271+Aviation!G271</f>
        <v>4.2950100335678778</v>
      </c>
      <c r="H271" s="76">
        <f>Power!H271+'Ground Transportation'!H271+Industry!H271+Residential!H271+Aviation!H271</f>
        <v>2.9006325879310553</v>
      </c>
      <c r="I271" s="76">
        <f>Power!I271+'Ground Transportation'!I271+Industry!I271+Residential!I271+Aviation!I271</f>
        <v>1.3149137838274565</v>
      </c>
      <c r="J271" s="76">
        <f>Power!J271+'Ground Transportation'!J271+Industry!J271+Residential!J271+Aviation!J271</f>
        <v>26.818892048010742</v>
      </c>
      <c r="K271" s="81">
        <f>SUM(C271:J271)+Aviation!L271+'International Shipping'!C271</f>
        <v>96.85731057462236</v>
      </c>
      <c r="M271" s="68"/>
      <c r="N271" s="69"/>
      <c r="O271" s="69"/>
      <c r="P271" s="69"/>
      <c r="Q271" s="69"/>
      <c r="R271" s="69"/>
      <c r="S271" s="69"/>
      <c r="T271" s="69"/>
      <c r="U271" s="69"/>
      <c r="V271" s="69"/>
      <c r="AJ271" s="74">
        <v>43733</v>
      </c>
      <c r="AK271" s="76">
        <f>Power!AK271+'Ground Transportation'!AK271+Industry!AL271+Residential!AL271+Aviation!AP271</f>
        <v>1.1442308228110565</v>
      </c>
      <c r="AL271" s="76">
        <f>Power!AL271+'Ground Transportation'!AL271+Industry!AM271+Residential!AM271+Aviation!AQ271</f>
        <v>2.4450280164426932</v>
      </c>
      <c r="AM271" s="76">
        <f>Power!AM271+'Ground Transportation'!AM271+Industry!AN271+Residential!AN271+Aviation!AR271</f>
        <v>3.1100179933422329</v>
      </c>
      <c r="AN271" s="76">
        <f>Power!AN271+'Ground Transportation'!AN271+Industry!AO271+Residential!AO271+Aviation!AS271</f>
        <v>1.1672458482039447</v>
      </c>
      <c r="AO271" s="106">
        <f>Power!AO271+'Ground Transportation'!AO271+Industry!AP271+Residential!AP271+Aviation!AT271</f>
        <v>2.0981549199451366</v>
      </c>
    </row>
    <row r="272" spans="2:41" x14ac:dyDescent="0.2">
      <c r="B272" s="74">
        <v>43734</v>
      </c>
      <c r="C272" s="76">
        <f>Power!C272+'Ground Transportation'!C272+Industry!C272+Residential!C272+Aviation!C272</f>
        <v>27.642042969420881</v>
      </c>
      <c r="D272" s="76">
        <f>Power!D272+'Ground Transportation'!D272+Industry!D272+Residential!D272+Aviation!D272</f>
        <v>6.3503332678447029</v>
      </c>
      <c r="E272" s="76">
        <f>Power!E272+'Ground Transportation'!E272+Industry!E272+Residential!E272+Aviation!E272</f>
        <v>14.325446641895057</v>
      </c>
      <c r="F272" s="76">
        <f>Power!F272+'Ground Transportation'!F272+Industry!F272+Residential!F272+Aviation!F272</f>
        <v>8.5303914848633671</v>
      </c>
      <c r="G272" s="76">
        <f>Power!G272+'Ground Transportation'!G272+Industry!G272+Residential!G272+Aviation!G272</f>
        <v>4.2377918151905538</v>
      </c>
      <c r="H272" s="76">
        <f>Power!H272+'Ground Transportation'!H272+Industry!H272+Residential!H272+Aviation!H272</f>
        <v>2.9223491946923752</v>
      </c>
      <c r="I272" s="76">
        <f>Power!I272+'Ground Transportation'!I272+Industry!I272+Residential!I272+Aviation!I272</f>
        <v>1.3185493479852659</v>
      </c>
      <c r="J272" s="76">
        <f>Power!J272+'Ground Transportation'!J272+Industry!J272+Residential!J272+Aviation!J272</f>
        <v>26.290427580253041</v>
      </c>
      <c r="K272" s="81">
        <f>SUM(C272:J272)+Aviation!L272+'International Shipping'!C272</f>
        <v>94.82356977093221</v>
      </c>
      <c r="M272" s="68"/>
      <c r="N272" s="69"/>
      <c r="O272" s="69"/>
      <c r="P272" s="69"/>
      <c r="Q272" s="69"/>
      <c r="R272" s="69"/>
      <c r="S272" s="69"/>
      <c r="T272" s="69"/>
      <c r="U272" s="69"/>
      <c r="V272" s="69"/>
      <c r="AJ272" s="74">
        <v>43734</v>
      </c>
      <c r="AK272" s="76">
        <f>Power!AK272+'Ground Transportation'!AK272+Industry!AL272+Residential!AL272+Aviation!AP272</f>
        <v>0.84439930006132335</v>
      </c>
      <c r="AL272" s="76">
        <f>Power!AL272+'Ground Transportation'!AL272+Industry!AM272+Residential!AM272+Aviation!AQ272</f>
        <v>2.4045000471662981</v>
      </c>
      <c r="AM272" s="76">
        <f>Power!AM272+'Ground Transportation'!AM272+Industry!AN272+Residential!AN272+Aviation!AR272</f>
        <v>2.9769430576797626</v>
      </c>
      <c r="AN272" s="76">
        <f>Power!AN272+'Ground Transportation'!AN272+Industry!AO272+Residential!AO272+Aviation!AS272</f>
        <v>1.1838056279914411</v>
      </c>
      <c r="AO272" s="106">
        <f>Power!AO272+'Ground Transportation'!AO272+Industry!AP272+Residential!AP272+Aviation!AT272</f>
        <v>2.10650128076461</v>
      </c>
    </row>
    <row r="273" spans="2:41" x14ac:dyDescent="0.2">
      <c r="B273" s="74">
        <v>43735</v>
      </c>
      <c r="C273" s="76">
        <f>Power!C273+'Ground Transportation'!C273+Industry!C273+Residential!C273+Aviation!C273</f>
        <v>27.803143499097345</v>
      </c>
      <c r="D273" s="76">
        <f>Power!D273+'Ground Transportation'!D273+Industry!D273+Residential!D273+Aviation!D273</f>
        <v>6.1695432743754086</v>
      </c>
      <c r="E273" s="76">
        <f>Power!E273+'Ground Transportation'!E273+Industry!E273+Residential!E273+Aviation!E273</f>
        <v>13.479420470531474</v>
      </c>
      <c r="F273" s="76">
        <f>Power!F273+'Ground Transportation'!F273+Industry!F273+Residential!F273+Aviation!F273</f>
        <v>7.9947306368885682</v>
      </c>
      <c r="G273" s="76">
        <f>Power!G273+'Ground Transportation'!G273+Industry!G273+Residential!G273+Aviation!G273</f>
        <v>4.1847990179029964</v>
      </c>
      <c r="H273" s="76">
        <f>Power!H273+'Ground Transportation'!H273+Industry!H273+Residential!H273+Aviation!H273</f>
        <v>2.9808833300405118</v>
      </c>
      <c r="I273" s="76">
        <f>Power!I273+'Ground Transportation'!I273+Industry!I273+Residential!I273+Aviation!I273</f>
        <v>1.3166895551258746</v>
      </c>
      <c r="J273" s="76">
        <f>Power!J273+'Ground Transportation'!J273+Industry!J273+Residential!J273+Aviation!J273</f>
        <v>25.453349375054728</v>
      </c>
      <c r="K273" s="81">
        <f>SUM(C273:J273)+Aviation!L273+'International Shipping'!C273</f>
        <v>92.5948711165085</v>
      </c>
      <c r="M273" s="68"/>
      <c r="N273" s="69"/>
      <c r="O273" s="69"/>
      <c r="P273" s="69"/>
      <c r="Q273" s="69"/>
      <c r="R273" s="69"/>
      <c r="S273" s="69"/>
      <c r="T273" s="69"/>
      <c r="U273" s="69"/>
      <c r="V273" s="69"/>
      <c r="AJ273" s="74">
        <v>43735</v>
      </c>
      <c r="AK273" s="76">
        <f>Power!AK273+'Ground Transportation'!AK273+Industry!AL273+Residential!AL273+Aviation!AP273</f>
        <v>0.96101622274691356</v>
      </c>
      <c r="AL273" s="76">
        <f>Power!AL273+'Ground Transportation'!AL273+Industry!AM273+Residential!AM273+Aviation!AQ273</f>
        <v>2.409844287748879</v>
      </c>
      <c r="AM273" s="76">
        <f>Power!AM273+'Ground Transportation'!AM273+Industry!AN273+Residential!AN273+Aviation!AR273</f>
        <v>2.7360624003697063</v>
      </c>
      <c r="AN273" s="76">
        <f>Power!AN273+'Ground Transportation'!AN273+Industry!AO273+Residential!AO273+Aviation!AS273</f>
        <v>1.1572792214593199</v>
      </c>
      <c r="AO273" s="106">
        <f>Power!AO273+'Ground Transportation'!AO273+Industry!AP273+Residential!AP273+Aviation!AT273</f>
        <v>2.1189732681306075</v>
      </c>
    </row>
    <row r="274" spans="2:41" x14ac:dyDescent="0.2">
      <c r="B274" s="74">
        <v>43736</v>
      </c>
      <c r="C274" s="76">
        <f>Power!C274+'Ground Transportation'!C274+Industry!C274+Residential!C274+Aviation!C274</f>
        <v>27.082947620730117</v>
      </c>
      <c r="D274" s="76">
        <f>Power!D274+'Ground Transportation'!D274+Industry!D274+Residential!D274+Aviation!D274</f>
        <v>5.9801349716691687</v>
      </c>
      <c r="E274" s="76">
        <f>Power!E274+'Ground Transportation'!E274+Industry!E274+Residential!E274+Aviation!E274</f>
        <v>12.983533499313276</v>
      </c>
      <c r="F274" s="76">
        <f>Power!F274+'Ground Transportation'!F274+Industry!F274+Residential!F274+Aviation!F274</f>
        <v>5.9186592463791436</v>
      </c>
      <c r="G274" s="76">
        <f>Power!G274+'Ground Transportation'!G274+Industry!G274+Residential!G274+Aviation!G274</f>
        <v>4.1385006196237235</v>
      </c>
      <c r="H274" s="76">
        <f>Power!H274+'Ground Transportation'!H274+Industry!H274+Residential!H274+Aviation!H274</f>
        <v>2.793662194913956</v>
      </c>
      <c r="I274" s="76">
        <f>Power!I274+'Ground Transportation'!I274+Industry!I274+Residential!I274+Aviation!I274</f>
        <v>1.298320564788366</v>
      </c>
      <c r="J274" s="76">
        <f>Power!J274+'Ground Transportation'!J274+Industry!J274+Residential!J274+Aviation!J274</f>
        <v>23.953954840887718</v>
      </c>
      <c r="K274" s="81">
        <f>SUM(C274:J274)+Aviation!L274+'International Shipping'!C274</f>
        <v>87.415805764990935</v>
      </c>
      <c r="M274" s="68"/>
      <c r="N274" s="69"/>
      <c r="O274" s="69"/>
      <c r="P274" s="69"/>
      <c r="Q274" s="69"/>
      <c r="R274" s="69"/>
      <c r="S274" s="69"/>
      <c r="T274" s="69"/>
      <c r="U274" s="69"/>
      <c r="V274" s="69"/>
      <c r="AJ274" s="74">
        <v>43736</v>
      </c>
      <c r="AK274" s="76">
        <f>Power!AK274+'Ground Transportation'!AK274+Industry!AL274+Residential!AL274+Aviation!AP274</f>
        <v>0.83193625112285263</v>
      </c>
      <c r="AL274" s="76">
        <f>Power!AL274+'Ground Transportation'!AL274+Industry!AM274+Residential!AM274+Aviation!AQ274</f>
        <v>2.2804816748530525</v>
      </c>
      <c r="AM274" s="76">
        <f>Power!AM274+'Ground Transportation'!AM274+Industry!AN274+Residential!AN274+Aviation!AR274</f>
        <v>2.1063981235432863</v>
      </c>
      <c r="AN274" s="76">
        <f>Power!AN274+'Ground Transportation'!AN274+Industry!AO274+Residential!AO274+Aviation!AS274</f>
        <v>1.0380064363208952</v>
      </c>
      <c r="AO274" s="106">
        <f>Power!AO274+'Ground Transportation'!AO274+Industry!AP274+Residential!AP274+Aviation!AT274</f>
        <v>2.0553462610173514</v>
      </c>
    </row>
    <row r="275" spans="2:41" x14ac:dyDescent="0.2">
      <c r="B275" s="74">
        <v>43737</v>
      </c>
      <c r="C275" s="76">
        <f>Power!C275+'Ground Transportation'!C275+Industry!C275+Residential!C275+Aviation!C275</f>
        <v>27.036208191814424</v>
      </c>
      <c r="D275" s="76">
        <f>Power!D275+'Ground Transportation'!D275+Industry!D275+Residential!D275+Aviation!D275</f>
        <v>5.7222359330126666</v>
      </c>
      <c r="E275" s="76">
        <f>Power!E275+'Ground Transportation'!E275+Industry!E275+Residential!E275+Aviation!E275</f>
        <v>12.52203994787604</v>
      </c>
      <c r="F275" s="76">
        <f>Power!F275+'Ground Transportation'!F275+Industry!F275+Residential!F275+Aviation!F275</f>
        <v>5.4673291236344941</v>
      </c>
      <c r="G275" s="76">
        <f>Power!G275+'Ground Transportation'!G275+Industry!G275+Residential!G275+Aviation!G275</f>
        <v>4.0848433688640879</v>
      </c>
      <c r="H275" s="76">
        <f>Power!H275+'Ground Transportation'!H275+Industry!H275+Residential!H275+Aviation!H275</f>
        <v>2.6604745993055952</v>
      </c>
      <c r="I275" s="76">
        <f>Power!I275+'Ground Transportation'!I275+Industry!I275+Residential!I275+Aviation!I275</f>
        <v>1.2304194571672797</v>
      </c>
      <c r="J275" s="76">
        <f>Power!J275+'Ground Transportation'!J275+Industry!J275+Residential!J275+Aviation!J275</f>
        <v>23.555080513341515</v>
      </c>
      <c r="K275" s="81">
        <f>SUM(C275:J275)+Aviation!L275+'International Shipping'!C275</f>
        <v>85.548721291511498</v>
      </c>
      <c r="M275" s="68"/>
      <c r="N275" s="69"/>
      <c r="O275" s="69"/>
      <c r="P275" s="69"/>
      <c r="Q275" s="69"/>
      <c r="R275" s="69"/>
      <c r="S275" s="69"/>
      <c r="T275" s="69"/>
      <c r="U275" s="69"/>
      <c r="V275" s="69"/>
      <c r="AJ275" s="74">
        <v>43737</v>
      </c>
      <c r="AK275" s="76">
        <f>Power!AK275+'Ground Transportation'!AK275+Industry!AL275+Residential!AL275+Aviation!AP275</f>
        <v>0.85207413442645419</v>
      </c>
      <c r="AL275" s="76">
        <f>Power!AL275+'Ground Transportation'!AL275+Industry!AM275+Residential!AM275+Aviation!AQ275</f>
        <v>2.2401195890825827</v>
      </c>
      <c r="AM275" s="76">
        <f>Power!AM275+'Ground Transportation'!AM275+Industry!AN275+Residential!AN275+Aviation!AR275</f>
        <v>2.0062250275364808</v>
      </c>
      <c r="AN275" s="76">
        <f>Power!AN275+'Ground Transportation'!AN275+Industry!AO275+Residential!AO275+Aviation!AS275</f>
        <v>1.0063948006784267</v>
      </c>
      <c r="AO275" s="106">
        <f>Power!AO275+'Ground Transportation'!AO275+Industry!AP275+Residential!AP275+Aviation!AT275</f>
        <v>1.931363444126708</v>
      </c>
    </row>
    <row r="276" spans="2:41" x14ac:dyDescent="0.2">
      <c r="B276" s="74">
        <v>43738</v>
      </c>
      <c r="C276" s="76">
        <f>Power!C276+'Ground Transportation'!C276+Industry!C276+Residential!C276+Aviation!C276</f>
        <v>25.254938144773192</v>
      </c>
      <c r="D276" s="76">
        <f>Power!D276+'Ground Transportation'!D276+Industry!D276+Residential!D276+Aviation!D276</f>
        <v>5.3668099663397779</v>
      </c>
      <c r="E276" s="76">
        <f>Power!E276+'Ground Transportation'!E276+Industry!E276+Residential!E276+Aviation!E276</f>
        <v>14.204172876834553</v>
      </c>
      <c r="F276" s="76">
        <f>Power!F276+'Ground Transportation'!F276+Industry!F276+Residential!F276+Aviation!F276</f>
        <v>7.47631506439253</v>
      </c>
      <c r="G276" s="76">
        <f>Power!G276+'Ground Transportation'!G276+Industry!G276+Residential!G276+Aviation!G276</f>
        <v>4.1651083674990108</v>
      </c>
      <c r="H276" s="76">
        <f>Power!H276+'Ground Transportation'!H276+Industry!H276+Residential!H276+Aviation!H276</f>
        <v>3.0223277093786791</v>
      </c>
      <c r="I276" s="76">
        <f>Power!I276+'Ground Transportation'!I276+Industry!I276+Residential!I276+Aviation!I276</f>
        <v>1.3565809697549214</v>
      </c>
      <c r="J276" s="76">
        <f>Power!J276+'Ground Transportation'!J276+Industry!J276+Residential!J276+Aviation!J276</f>
        <v>24.638216489572557</v>
      </c>
      <c r="K276" s="81">
        <f>SUM(C276:J276)+Aviation!L276+'International Shipping'!C276</f>
        <v>88.674238039692511</v>
      </c>
      <c r="M276" s="68"/>
      <c r="N276" s="69"/>
      <c r="O276" s="69"/>
      <c r="P276" s="69"/>
      <c r="Q276" s="69"/>
      <c r="R276" s="69"/>
      <c r="S276" s="69"/>
      <c r="T276" s="69"/>
      <c r="U276" s="69"/>
      <c r="V276" s="69"/>
      <c r="AJ276" s="74">
        <v>43738</v>
      </c>
      <c r="AK276" s="76">
        <f>Power!AK276+'Ground Transportation'!AK276+Industry!AL276+Residential!AL276+Aviation!AP276</f>
        <v>1.2360492157882523</v>
      </c>
      <c r="AL276" s="76">
        <f>Power!AL276+'Ground Transportation'!AL276+Industry!AM276+Residential!AM276+Aviation!AQ276</f>
        <v>2.4589995517719663</v>
      </c>
      <c r="AM276" s="76">
        <f>Power!AM276+'Ground Transportation'!AM276+Industry!AN276+Residential!AN276+Aviation!AR276</f>
        <v>2.2984637217132327</v>
      </c>
      <c r="AN276" s="76">
        <f>Power!AN276+'Ground Transportation'!AN276+Industry!AO276+Residential!AO276+Aviation!AS276</f>
        <v>1.0944787553282755</v>
      </c>
      <c r="AO276" s="106">
        <f>Power!AO276+'Ground Transportation'!AO276+Industry!AP276+Residential!AP276+Aviation!AT276</f>
        <v>2.1155690547228008</v>
      </c>
    </row>
    <row r="277" spans="2:41" x14ac:dyDescent="0.2">
      <c r="B277" s="74">
        <v>43739</v>
      </c>
      <c r="C277" s="76">
        <f>Power!C277+'Ground Transportation'!C277+Industry!C277+Residential!C277+Aviation!C277</f>
        <v>23.133797620164863</v>
      </c>
      <c r="D277" s="76">
        <f>Power!D277+'Ground Transportation'!D277+Industry!D277+Residential!D277+Aviation!D277</f>
        <v>5.6356398002335535</v>
      </c>
      <c r="E277" s="76">
        <f>Power!E277+'Ground Transportation'!E277+Industry!E277+Residential!E277+Aviation!E277</f>
        <v>15.351054793715093</v>
      </c>
      <c r="F277" s="76">
        <f>Power!F277+'Ground Transportation'!F277+Industry!F277+Residential!F277+Aviation!F277</f>
        <v>7.9677468421528914</v>
      </c>
      <c r="G277" s="76">
        <f>Power!G277+'Ground Transportation'!G277+Industry!G277+Residential!G277+Aviation!G277</f>
        <v>4.0582604007467005</v>
      </c>
      <c r="H277" s="76">
        <f>Power!H277+'Ground Transportation'!H277+Industry!H277+Residential!H277+Aviation!H277</f>
        <v>3.1432699684297667</v>
      </c>
      <c r="I277" s="76">
        <f>Power!I277+'Ground Transportation'!I277+Industry!I277+Residential!I277+Aviation!I277</f>
        <v>1.3103445874296189</v>
      </c>
      <c r="J277" s="76">
        <f>Power!J277+'Ground Transportation'!J277+Industry!J277+Residential!J277+Aviation!J277</f>
        <v>24.627631341350021</v>
      </c>
      <c r="K277" s="81">
        <f>SUM(C277:J277)+Aviation!L277+'International Shipping'!C277</f>
        <v>88.37242513618834</v>
      </c>
      <c r="M277" s="68"/>
      <c r="N277" s="69"/>
      <c r="O277" s="69"/>
      <c r="P277" s="69"/>
      <c r="Q277" s="69"/>
      <c r="R277" s="69"/>
      <c r="S277" s="69"/>
      <c r="T277" s="69"/>
      <c r="U277" s="69"/>
      <c r="V277" s="69"/>
      <c r="AJ277" s="74">
        <v>43739</v>
      </c>
      <c r="AK277" s="76">
        <f>Power!AK277+'Ground Transportation'!AK277+Industry!AL277+Residential!AL277+Aviation!AP277</f>
        <v>1.00525554046182</v>
      </c>
      <c r="AL277" s="76">
        <f>Power!AL277+'Ground Transportation'!AL277+Industry!AM277+Residential!AM277+Aviation!AQ277</f>
        <v>2.4337926069354001</v>
      </c>
      <c r="AM277" s="76">
        <f>Power!AM277+'Ground Transportation'!AM277+Industry!AN277+Residential!AN277+Aviation!AR277</f>
        <v>2.6735634815006586</v>
      </c>
      <c r="AN277" s="76">
        <f>Power!AN277+'Ground Transportation'!AN277+Industry!AO277+Residential!AO277+Aviation!AS277</f>
        <v>1.1922898008342375</v>
      </c>
      <c r="AO277" s="106">
        <f>Power!AO277+'Ground Transportation'!AO277+Industry!AP277+Residential!AP277+Aviation!AT277</f>
        <v>2.0410086225341337</v>
      </c>
    </row>
    <row r="278" spans="2:41" x14ac:dyDescent="0.2">
      <c r="B278" s="74">
        <v>43740</v>
      </c>
      <c r="C278" s="76">
        <f>Power!C278+'Ground Transportation'!C278+Industry!C278+Residential!C278+Aviation!C278</f>
        <v>24.07055691457645</v>
      </c>
      <c r="D278" s="76">
        <f>Power!D278+'Ground Transportation'!D278+Industry!D278+Residential!D278+Aviation!D278</f>
        <v>5.8268472815976491</v>
      </c>
      <c r="E278" s="76">
        <f>Power!E278+'Ground Transportation'!E278+Industry!E278+Residential!E278+Aviation!E278</f>
        <v>15.916567017157</v>
      </c>
      <c r="F278" s="76">
        <f>Power!F278+'Ground Transportation'!F278+Industry!F278+Residential!F278+Aviation!F278</f>
        <v>8.2804396728102727</v>
      </c>
      <c r="G278" s="76">
        <f>Power!G278+'Ground Transportation'!G278+Industry!G278+Residential!G278+Aviation!G278</f>
        <v>4.0767136033949152</v>
      </c>
      <c r="H278" s="76">
        <f>Power!H278+'Ground Transportation'!H278+Industry!H278+Residential!H278+Aviation!H278</f>
        <v>3.1568789014569441</v>
      </c>
      <c r="I278" s="76">
        <f>Power!I278+'Ground Transportation'!I278+Industry!I278+Residential!I278+Aviation!I278</f>
        <v>1.2971535541292856</v>
      </c>
      <c r="J278" s="76">
        <f>Power!J278+'Ground Transportation'!J278+Industry!J278+Residential!J278+Aviation!J278</f>
        <v>25.21566741721664</v>
      </c>
      <c r="K278" s="81">
        <f>SUM(C278:J278)+Aviation!L278+'International Shipping'!C278</f>
        <v>90.994233644913535</v>
      </c>
      <c r="M278" s="68"/>
      <c r="N278" s="69"/>
      <c r="O278" s="69"/>
      <c r="P278" s="69"/>
      <c r="Q278" s="69"/>
      <c r="R278" s="69"/>
      <c r="S278" s="69"/>
      <c r="T278" s="69"/>
      <c r="U278" s="69"/>
      <c r="V278" s="69"/>
      <c r="AJ278" s="74">
        <v>43740</v>
      </c>
      <c r="AK278" s="76">
        <f>Power!AK278+'Ground Transportation'!AK278+Industry!AL278+Residential!AL278+Aviation!AP278</f>
        <v>1.0951960208900415</v>
      </c>
      <c r="AL278" s="76">
        <f>Power!AL278+'Ground Transportation'!AL278+Industry!AM278+Residential!AM278+Aviation!AQ278</f>
        <v>2.5296184311617336</v>
      </c>
      <c r="AM278" s="76">
        <f>Power!AM278+'Ground Transportation'!AM278+Industry!AN278+Residential!AN278+Aviation!AR278</f>
        <v>2.7848028190602068</v>
      </c>
      <c r="AN278" s="76">
        <f>Power!AN278+'Ground Transportation'!AN278+Industry!AO278+Residential!AO278+Aviation!AS278</f>
        <v>1.1305045499148545</v>
      </c>
      <c r="AO278" s="106">
        <f>Power!AO278+'Ground Transportation'!AO278+Industry!AP278+Residential!AP278+Aviation!AT278</f>
        <v>2.0544949351267219</v>
      </c>
    </row>
    <row r="279" spans="2:41" x14ac:dyDescent="0.2">
      <c r="B279" s="74">
        <v>43741</v>
      </c>
      <c r="C279" s="76">
        <f>Power!C279+'Ground Transportation'!C279+Industry!C279+Residential!C279+Aviation!C279</f>
        <v>25.444694655333748</v>
      </c>
      <c r="D279" s="76">
        <f>Power!D279+'Ground Transportation'!D279+Industry!D279+Residential!D279+Aviation!D279</f>
        <v>5.7932213452225811</v>
      </c>
      <c r="E279" s="76">
        <f>Power!E279+'Ground Transportation'!E279+Industry!E279+Residential!E279+Aviation!E279</f>
        <v>15.158222735100896</v>
      </c>
      <c r="F279" s="76">
        <f>Power!F279+'Ground Transportation'!F279+Industry!F279+Residential!F279+Aviation!F279</f>
        <v>8.6777638389796401</v>
      </c>
      <c r="G279" s="76">
        <f>Power!G279+'Ground Transportation'!G279+Industry!G279+Residential!G279+Aviation!G279</f>
        <v>4.0040359730371273</v>
      </c>
      <c r="H279" s="76">
        <f>Power!H279+'Ground Transportation'!H279+Industry!H279+Residential!H279+Aviation!H279</f>
        <v>3.1411878027527544</v>
      </c>
      <c r="I279" s="76">
        <f>Power!I279+'Ground Transportation'!I279+Industry!I279+Residential!I279+Aviation!I279</f>
        <v>1.3326406578724648</v>
      </c>
      <c r="J279" s="76">
        <f>Power!J279+'Ground Transportation'!J279+Industry!J279+Residential!J279+Aviation!J279</f>
        <v>25.478752356189936</v>
      </c>
      <c r="K279" s="81">
        <f>SUM(C279:J279)+Aviation!L279+'International Shipping'!C279</f>
        <v>92.210238006193066</v>
      </c>
      <c r="M279" s="68"/>
      <c r="N279" s="69"/>
      <c r="O279" s="69"/>
      <c r="P279" s="69"/>
      <c r="Q279" s="69"/>
      <c r="R279" s="69"/>
      <c r="S279" s="69"/>
      <c r="T279" s="69"/>
      <c r="U279" s="69"/>
      <c r="V279" s="69"/>
      <c r="AJ279" s="74">
        <v>43741</v>
      </c>
      <c r="AK279" s="76">
        <f>Power!AK279+'Ground Transportation'!AK279+Industry!AL279+Residential!AL279+Aviation!AP279</f>
        <v>1.14582571594619</v>
      </c>
      <c r="AL279" s="76">
        <f>Power!AL279+'Ground Transportation'!AL279+Industry!AM279+Residential!AM279+Aviation!AQ279</f>
        <v>2.6067488699499655</v>
      </c>
      <c r="AM279" s="76">
        <f>Power!AM279+'Ground Transportation'!AM279+Industry!AN279+Residential!AN279+Aviation!AR279</f>
        <v>2.8851718985273616</v>
      </c>
      <c r="AN279" s="76">
        <f>Power!AN279+'Ground Transportation'!AN279+Industry!AO279+Residential!AO279+Aviation!AS279</f>
        <v>1.1957027261495723</v>
      </c>
      <c r="AO279" s="106">
        <f>Power!AO279+'Ground Transportation'!AO279+Industry!AP279+Residential!AP279+Aviation!AT279</f>
        <v>2.0827652712203495</v>
      </c>
    </row>
    <row r="280" spans="2:41" x14ac:dyDescent="0.2">
      <c r="B280" s="74">
        <v>43742</v>
      </c>
      <c r="C280" s="76">
        <f>Power!C280+'Ground Transportation'!C280+Industry!C280+Residential!C280+Aviation!C280</f>
        <v>26.878618084919243</v>
      </c>
      <c r="D280" s="76">
        <f>Power!D280+'Ground Transportation'!D280+Industry!D280+Residential!D280+Aviation!D280</f>
        <v>6.1961531332339597</v>
      </c>
      <c r="E280" s="76">
        <f>Power!E280+'Ground Transportation'!E280+Industry!E280+Residential!E280+Aviation!E280</f>
        <v>14.133251251471933</v>
      </c>
      <c r="F280" s="76">
        <f>Power!F280+'Ground Transportation'!F280+Industry!F280+Residential!F280+Aviation!F280</f>
        <v>8.6068992598622547</v>
      </c>
      <c r="G280" s="76">
        <f>Power!G280+'Ground Transportation'!G280+Industry!G280+Residential!G280+Aviation!G280</f>
        <v>3.9996564148471783</v>
      </c>
      <c r="H280" s="76">
        <f>Power!H280+'Ground Transportation'!H280+Industry!H280+Residential!H280+Aviation!H280</f>
        <v>3.0848835879543106</v>
      </c>
      <c r="I280" s="76">
        <f>Power!I280+'Ground Transportation'!I280+Industry!I280+Residential!I280+Aviation!I280</f>
        <v>1.3301541648166157</v>
      </c>
      <c r="J280" s="76">
        <f>Power!J280+'Ground Transportation'!J280+Industry!J280+Residential!J280+Aviation!J280</f>
        <v>25.391577445387405</v>
      </c>
      <c r="K280" s="81">
        <f>SUM(C280:J280)+Aviation!L280+'International Shipping'!C280</f>
        <v>92.803428742093132</v>
      </c>
      <c r="M280" s="68"/>
      <c r="N280" s="69"/>
      <c r="O280" s="69"/>
      <c r="P280" s="69"/>
      <c r="Q280" s="69"/>
      <c r="R280" s="69"/>
      <c r="S280" s="69"/>
      <c r="T280" s="69"/>
      <c r="U280" s="69"/>
      <c r="V280" s="69"/>
      <c r="AJ280" s="74">
        <v>43742</v>
      </c>
      <c r="AK280" s="76">
        <f>Power!AK280+'Ground Transportation'!AK280+Industry!AL280+Residential!AL280+Aviation!AP280</f>
        <v>1.0809343862633327</v>
      </c>
      <c r="AL280" s="76">
        <f>Power!AL280+'Ground Transportation'!AL280+Industry!AM280+Residential!AM280+Aviation!AQ280</f>
        <v>2.5402686974111162</v>
      </c>
      <c r="AM280" s="76">
        <f>Power!AM280+'Ground Transportation'!AM280+Industry!AN280+Residential!AN280+Aviation!AR280</f>
        <v>2.9604734690915899</v>
      </c>
      <c r="AN280" s="76">
        <f>Power!AN280+'Ground Transportation'!AN280+Industry!AO280+Residential!AO280+Aviation!AS280</f>
        <v>1.1630835442198915</v>
      </c>
      <c r="AO280" s="106">
        <f>Power!AO280+'Ground Transportation'!AO280+Industry!AP280+Residential!AP280+Aviation!AT280</f>
        <v>2.1319808566346072</v>
      </c>
    </row>
    <row r="281" spans="2:41" x14ac:dyDescent="0.2">
      <c r="B281" s="74">
        <v>43743</v>
      </c>
      <c r="C281" s="76">
        <f>Power!C281+'Ground Transportation'!C281+Industry!C281+Residential!C281+Aviation!C281</f>
        <v>27.677141668823783</v>
      </c>
      <c r="D281" s="76">
        <f>Power!D281+'Ground Transportation'!D281+Industry!D281+Residential!D281+Aviation!D281</f>
        <v>6.3526529118005319</v>
      </c>
      <c r="E281" s="76">
        <f>Power!E281+'Ground Transportation'!E281+Industry!E281+Residential!E281+Aviation!E281</f>
        <v>12.660555210769546</v>
      </c>
      <c r="F281" s="76">
        <f>Power!F281+'Ground Transportation'!F281+Industry!F281+Residential!F281+Aviation!F281</f>
        <v>7.5692110401022692</v>
      </c>
      <c r="G281" s="76">
        <f>Power!G281+'Ground Transportation'!G281+Industry!G281+Residential!G281+Aviation!G281</f>
        <v>3.9996094945435519</v>
      </c>
      <c r="H281" s="76">
        <f>Power!H281+'Ground Transportation'!H281+Industry!H281+Residential!H281+Aviation!H281</f>
        <v>2.6939211292970877</v>
      </c>
      <c r="I281" s="76">
        <f>Power!I281+'Ground Transportation'!I281+Industry!I281+Residential!I281+Aviation!I281</f>
        <v>1.3130327664911798</v>
      </c>
      <c r="J281" s="76">
        <f>Power!J281+'Ground Transportation'!J281+Industry!J281+Residential!J281+Aviation!J281</f>
        <v>24.630050633848175</v>
      </c>
      <c r="K281" s="81">
        <f>SUM(C281:J281)+Aviation!L281+'International Shipping'!C281</f>
        <v>90.115556942884851</v>
      </c>
      <c r="M281" s="68"/>
      <c r="N281" s="69"/>
      <c r="O281" s="69"/>
      <c r="P281" s="69"/>
      <c r="Q281" s="69"/>
      <c r="R281" s="69"/>
      <c r="S281" s="69"/>
      <c r="T281" s="69"/>
      <c r="U281" s="69"/>
      <c r="V281" s="69"/>
      <c r="AJ281" s="74">
        <v>43743</v>
      </c>
      <c r="AK281" s="76">
        <f>Power!AK281+'Ground Transportation'!AK281+Industry!AL281+Residential!AL281+Aviation!AP281</f>
        <v>0.94587592313138424</v>
      </c>
      <c r="AL281" s="76">
        <f>Power!AL281+'Ground Transportation'!AL281+Industry!AM281+Residential!AM281+Aviation!AQ281</f>
        <v>2.5553060231556191</v>
      </c>
      <c r="AM281" s="76">
        <f>Power!AM281+'Ground Transportation'!AM281+Industry!AN281+Residential!AN281+Aviation!AR281</f>
        <v>2.7968228233023962</v>
      </c>
      <c r="AN281" s="76">
        <f>Power!AN281+'Ground Transportation'!AN281+Industry!AO281+Residential!AO281+Aviation!AS281</f>
        <v>1.0738144586718941</v>
      </c>
      <c r="AO281" s="106">
        <f>Power!AO281+'Ground Transportation'!AO281+Industry!AP281+Residential!AP281+Aviation!AT281</f>
        <v>2.0892543262141103</v>
      </c>
    </row>
    <row r="282" spans="2:41" x14ac:dyDescent="0.2">
      <c r="B282" s="74">
        <v>43744</v>
      </c>
      <c r="C282" s="76">
        <f>Power!C282+'Ground Transportation'!C282+Industry!C282+Residential!C282+Aviation!C282</f>
        <v>27.917191938964997</v>
      </c>
      <c r="D282" s="76">
        <f>Power!D282+'Ground Transportation'!D282+Industry!D282+Residential!D282+Aviation!D282</f>
        <v>6.3940868379258768</v>
      </c>
      <c r="E282" s="76">
        <f>Power!E282+'Ground Transportation'!E282+Industry!E282+Residential!E282+Aviation!E282</f>
        <v>12.392339295488444</v>
      </c>
      <c r="F282" s="76">
        <f>Power!F282+'Ground Transportation'!F282+Industry!F282+Residential!F282+Aviation!F282</f>
        <v>6.9743073168799032</v>
      </c>
      <c r="G282" s="76">
        <f>Power!G282+'Ground Transportation'!G282+Industry!G282+Residential!G282+Aviation!G282</f>
        <v>4.0412511499515844</v>
      </c>
      <c r="H282" s="76">
        <f>Power!H282+'Ground Transportation'!H282+Industry!H282+Residential!H282+Aviation!H282</f>
        <v>2.542761960249293</v>
      </c>
      <c r="I282" s="76">
        <f>Power!I282+'Ground Transportation'!I282+Industry!I282+Residential!I282+Aviation!I282</f>
        <v>1.2411830717059802</v>
      </c>
      <c r="J282" s="76">
        <f>Power!J282+'Ground Transportation'!J282+Industry!J282+Residential!J282+Aviation!J282</f>
        <v>24.376821747972173</v>
      </c>
      <c r="K282" s="81">
        <f>SUM(C282:J282)+Aviation!L282+'International Shipping'!C282</f>
        <v>89.101409603296901</v>
      </c>
      <c r="M282" s="68"/>
      <c r="N282" s="69"/>
      <c r="O282" s="69"/>
      <c r="P282" s="69"/>
      <c r="Q282" s="69"/>
      <c r="R282" s="69"/>
      <c r="S282" s="69"/>
      <c r="T282" s="69"/>
      <c r="U282" s="69"/>
      <c r="V282" s="69"/>
      <c r="AJ282" s="74">
        <v>43744</v>
      </c>
      <c r="AK282" s="76">
        <f>Power!AK282+'Ground Transportation'!AK282+Industry!AL282+Residential!AL282+Aviation!AP282</f>
        <v>0.838743946552717</v>
      </c>
      <c r="AL282" s="76">
        <f>Power!AL282+'Ground Transportation'!AL282+Industry!AM282+Residential!AM282+Aviation!AQ282</f>
        <v>2.4333556730836876</v>
      </c>
      <c r="AM282" s="76">
        <f>Power!AM282+'Ground Transportation'!AM282+Industry!AN282+Residential!AN282+Aviation!AR282</f>
        <v>2.7573550931266104</v>
      </c>
      <c r="AN282" s="76">
        <f>Power!AN282+'Ground Transportation'!AN282+Industry!AO282+Residential!AO282+Aviation!AS282</f>
        <v>1.0445334480085728</v>
      </c>
      <c r="AO282" s="106">
        <f>Power!AO282+'Ground Transportation'!AO282+Industry!AP282+Residential!AP282+Aviation!AT282</f>
        <v>2.026268630711741</v>
      </c>
    </row>
    <row r="283" spans="2:41" x14ac:dyDescent="0.2">
      <c r="B283" s="74">
        <v>43745</v>
      </c>
      <c r="C283" s="76">
        <f>Power!C283+'Ground Transportation'!C283+Industry!C283+Residential!C283+Aviation!C283</f>
        <v>27.51867640192869</v>
      </c>
      <c r="D283" s="76">
        <f>Power!D283+'Ground Transportation'!D283+Industry!D283+Residential!D283+Aviation!D283</f>
        <v>6.2861000387413259</v>
      </c>
      <c r="E283" s="76">
        <f>Power!E283+'Ground Transportation'!E283+Industry!E283+Residential!E283+Aviation!E283</f>
        <v>13.881776969459271</v>
      </c>
      <c r="F283" s="76">
        <f>Power!F283+'Ground Transportation'!F283+Industry!F283+Residential!F283+Aviation!F283</f>
        <v>9.7109934053955023</v>
      </c>
      <c r="G283" s="76">
        <f>Power!G283+'Ground Transportation'!G283+Industry!G283+Residential!G283+Aviation!G283</f>
        <v>4.2288652097916444</v>
      </c>
      <c r="H283" s="76">
        <f>Power!H283+'Ground Transportation'!H283+Industry!H283+Residential!H283+Aviation!H283</f>
        <v>2.8716604150887259</v>
      </c>
      <c r="I283" s="76">
        <f>Power!I283+'Ground Transportation'!I283+Industry!I283+Residential!I283+Aviation!I283</f>
        <v>1.3650133852197965</v>
      </c>
      <c r="J283" s="76">
        <f>Power!J283+'Ground Transportation'!J283+Industry!J283+Residential!J283+Aviation!J283</f>
        <v>26.201119623457242</v>
      </c>
      <c r="K283" s="81">
        <f>SUM(C283:J283)+Aviation!L283+'International Shipping'!C283</f>
        <v>95.220056118625095</v>
      </c>
      <c r="M283" s="68"/>
      <c r="N283" s="69"/>
      <c r="O283" s="69"/>
      <c r="P283" s="69"/>
      <c r="Q283" s="69"/>
      <c r="R283" s="69"/>
      <c r="S283" s="69"/>
      <c r="T283" s="69"/>
      <c r="U283" s="69"/>
      <c r="V283" s="69"/>
      <c r="AJ283" s="74">
        <v>43745</v>
      </c>
      <c r="AK283" s="76">
        <f>Power!AK283+'Ground Transportation'!AK283+Industry!AL283+Residential!AL283+Aviation!AP283</f>
        <v>1.0184766430947358</v>
      </c>
      <c r="AL283" s="76">
        <f>Power!AL283+'Ground Transportation'!AL283+Industry!AM283+Residential!AM283+Aviation!AQ283</f>
        <v>2.6316629397281917</v>
      </c>
      <c r="AM283" s="76">
        <f>Power!AM283+'Ground Transportation'!AM283+Industry!AN283+Residential!AN283+Aviation!AR283</f>
        <v>3.4252495213097056</v>
      </c>
      <c r="AN283" s="76">
        <f>Power!AN283+'Ground Transportation'!AN283+Industry!AO283+Residential!AO283+Aviation!AS283</f>
        <v>1.1748230397437018</v>
      </c>
      <c r="AO283" s="106">
        <f>Power!AO283+'Ground Transportation'!AO283+Industry!AP283+Residential!AP283+Aviation!AT283</f>
        <v>2.1713030450159945</v>
      </c>
    </row>
    <row r="284" spans="2:41" x14ac:dyDescent="0.2">
      <c r="B284" s="74">
        <v>43746</v>
      </c>
      <c r="C284" s="76">
        <f>Power!C284+'Ground Transportation'!C284+Industry!C284+Residential!C284+Aviation!C284</f>
        <v>27.831488669276681</v>
      </c>
      <c r="D284" s="76">
        <f>Power!D284+'Ground Transportation'!D284+Industry!D284+Residential!D284+Aviation!D284</f>
        <v>6.303119323325741</v>
      </c>
      <c r="E284" s="76">
        <f>Power!E284+'Ground Transportation'!E284+Industry!E284+Residential!E284+Aviation!E284</f>
        <v>13.473130666017157</v>
      </c>
      <c r="F284" s="76">
        <f>Power!F284+'Ground Transportation'!F284+Industry!F284+Residential!F284+Aviation!F284</f>
        <v>8.5661313658202047</v>
      </c>
      <c r="G284" s="76">
        <f>Power!G284+'Ground Transportation'!G284+Industry!G284+Residential!G284+Aviation!G284</f>
        <v>4.2743302560295344</v>
      </c>
      <c r="H284" s="76">
        <f>Power!H284+'Ground Transportation'!H284+Industry!H284+Residential!H284+Aviation!H284</f>
        <v>2.9856470801810193</v>
      </c>
      <c r="I284" s="76">
        <f>Power!I284+'Ground Transportation'!I284+Industry!I284+Residential!I284+Aviation!I284</f>
        <v>1.3733106027785369</v>
      </c>
      <c r="J284" s="76">
        <f>Power!J284+'Ground Transportation'!J284+Industry!J284+Residential!J284+Aviation!J284</f>
        <v>25.945247008449133</v>
      </c>
      <c r="K284" s="81">
        <f>SUM(C284:J284)+Aviation!L284+'International Shipping'!C284</f>
        <v>93.865579826700085</v>
      </c>
      <c r="M284" s="68"/>
      <c r="N284" s="69"/>
      <c r="O284" s="69"/>
      <c r="P284" s="69"/>
      <c r="Q284" s="69"/>
      <c r="R284" s="69"/>
      <c r="S284" s="69"/>
      <c r="T284" s="69"/>
      <c r="U284" s="69"/>
      <c r="V284" s="69"/>
      <c r="AJ284" s="74">
        <v>43746</v>
      </c>
      <c r="AK284" s="76">
        <f>Power!AK284+'Ground Transportation'!AK284+Industry!AL284+Residential!AL284+Aviation!AP284</f>
        <v>0.91091358814416923</v>
      </c>
      <c r="AL284" s="76">
        <f>Power!AL284+'Ground Transportation'!AL284+Industry!AM284+Residential!AM284+Aviation!AQ284</f>
        <v>2.5921466111445755</v>
      </c>
      <c r="AM284" s="76">
        <f>Power!AM284+'Ground Transportation'!AM284+Industry!AN284+Residential!AN284+Aviation!AR284</f>
        <v>2.9636903129672123</v>
      </c>
      <c r="AN284" s="76">
        <f>Power!AN284+'Ground Transportation'!AN284+Industry!AO284+Residential!AO284+Aviation!AS284</f>
        <v>1.1371237836024375</v>
      </c>
      <c r="AO284" s="106">
        <f>Power!AO284+'Ground Transportation'!AO284+Industry!AP284+Residential!AP284+Aviation!AT284</f>
        <v>2.1608771977661076</v>
      </c>
    </row>
    <row r="285" spans="2:41" x14ac:dyDescent="0.2">
      <c r="B285" s="74">
        <v>43747</v>
      </c>
      <c r="C285" s="76">
        <f>Power!C285+'Ground Transportation'!C285+Industry!C285+Residential!C285+Aviation!C285</f>
        <v>27.741067815050343</v>
      </c>
      <c r="D285" s="76">
        <f>Power!D285+'Ground Transportation'!D285+Industry!D285+Residential!D285+Aviation!D285</f>
        <v>5.9245167618886478</v>
      </c>
      <c r="E285" s="76">
        <f>Power!E285+'Ground Transportation'!E285+Industry!E285+Residential!E285+Aviation!E285</f>
        <v>13.321852860708789</v>
      </c>
      <c r="F285" s="76">
        <f>Power!F285+'Ground Transportation'!F285+Industry!F285+Residential!F285+Aviation!F285</f>
        <v>8.4035266713072883</v>
      </c>
      <c r="G285" s="76">
        <f>Power!G285+'Ground Transportation'!G285+Industry!G285+Residential!G285+Aviation!G285</f>
        <v>4.312826163892951</v>
      </c>
      <c r="H285" s="76">
        <f>Power!H285+'Ground Transportation'!H285+Industry!H285+Residential!H285+Aviation!H285</f>
        <v>2.8021302416862288</v>
      </c>
      <c r="I285" s="76">
        <f>Power!I285+'Ground Transportation'!I285+Industry!I285+Residential!I285+Aviation!I285</f>
        <v>1.3954713155825338</v>
      </c>
      <c r="J285" s="76">
        <f>Power!J285+'Ground Transportation'!J285+Industry!J285+Residential!J285+Aviation!J285</f>
        <v>25.601116311428814</v>
      </c>
      <c r="K285" s="81">
        <f>SUM(C285:J285)+Aviation!L285+'International Shipping'!C285</f>
        <v>92.618225602909007</v>
      </c>
      <c r="M285" s="68"/>
      <c r="N285" s="69"/>
      <c r="O285" s="69"/>
      <c r="P285" s="69"/>
      <c r="Q285" s="69"/>
      <c r="R285" s="69"/>
      <c r="S285" s="69"/>
      <c r="T285" s="69"/>
      <c r="U285" s="69"/>
      <c r="V285" s="69"/>
      <c r="AJ285" s="74">
        <v>43747</v>
      </c>
      <c r="AK285" s="76">
        <f>Power!AK285+'Ground Transportation'!AK285+Industry!AL285+Residential!AL285+Aviation!AP285</f>
        <v>0.92618797788396445</v>
      </c>
      <c r="AL285" s="76">
        <f>Power!AL285+'Ground Transportation'!AL285+Industry!AM285+Residential!AM285+Aviation!AQ285</f>
        <v>2.6119898412714333</v>
      </c>
      <c r="AM285" s="76">
        <f>Power!AM285+'Ground Transportation'!AM285+Industry!AN285+Residential!AN285+Aviation!AR285</f>
        <v>2.9177183564266915</v>
      </c>
      <c r="AN285" s="76">
        <f>Power!AN285+'Ground Transportation'!AN285+Industry!AO285+Residential!AO285+Aviation!AS285</f>
        <v>1.2106001263412056</v>
      </c>
      <c r="AO285" s="106">
        <f>Power!AO285+'Ground Transportation'!AO285+Industry!AP285+Residential!AP285+Aviation!AT285</f>
        <v>2.1727838120035741</v>
      </c>
    </row>
    <row r="286" spans="2:41" x14ac:dyDescent="0.2">
      <c r="B286" s="74">
        <v>43748</v>
      </c>
      <c r="C286" s="76">
        <f>Power!C286+'Ground Transportation'!C286+Industry!C286+Residential!C286+Aviation!C286</f>
        <v>28.651860070877444</v>
      </c>
      <c r="D286" s="76">
        <f>Power!D286+'Ground Transportation'!D286+Industry!D286+Residential!D286+Aviation!D286</f>
        <v>6.230853365283477</v>
      </c>
      <c r="E286" s="76">
        <f>Power!E286+'Ground Transportation'!E286+Industry!E286+Residential!E286+Aviation!E286</f>
        <v>13.427784631329054</v>
      </c>
      <c r="F286" s="76">
        <f>Power!F286+'Ground Transportation'!F286+Industry!F286+Residential!F286+Aviation!F286</f>
        <v>7.8269537551181729</v>
      </c>
      <c r="G286" s="76">
        <f>Power!G286+'Ground Transportation'!G286+Industry!G286+Residential!G286+Aviation!G286</f>
        <v>4.2536170408665352</v>
      </c>
      <c r="H286" s="76">
        <f>Power!H286+'Ground Transportation'!H286+Industry!H286+Residential!H286+Aviation!H286</f>
        <v>2.8189892051987653</v>
      </c>
      <c r="I286" s="76">
        <f>Power!I286+'Ground Transportation'!I286+Industry!I286+Residential!I286+Aviation!I286</f>
        <v>1.3998047179485458</v>
      </c>
      <c r="J286" s="76">
        <f>Power!J286+'Ground Transportation'!J286+Industry!J286+Residential!J286+Aviation!J286</f>
        <v>25.893786044654721</v>
      </c>
      <c r="K286" s="81">
        <f>SUM(C286:J286)+Aviation!L286+'International Shipping'!C286</f>
        <v>93.659802254407538</v>
      </c>
      <c r="M286" s="68"/>
      <c r="N286" s="69"/>
      <c r="O286" s="69"/>
      <c r="P286" s="69"/>
      <c r="Q286" s="69"/>
      <c r="R286" s="69"/>
      <c r="S286" s="69"/>
      <c r="T286" s="69"/>
      <c r="U286" s="69"/>
      <c r="V286" s="69"/>
      <c r="AJ286" s="74">
        <v>43748</v>
      </c>
      <c r="AK286" s="76">
        <f>Power!AK286+'Ground Transportation'!AK286+Industry!AL286+Residential!AL286+Aviation!AP286</f>
        <v>0.90398593810427752</v>
      </c>
      <c r="AL286" s="76">
        <f>Power!AL286+'Ground Transportation'!AL286+Industry!AM286+Residential!AM286+Aviation!AQ286</f>
        <v>2.6018474836092205</v>
      </c>
      <c r="AM286" s="76">
        <f>Power!AM286+'Ground Transportation'!AM286+Industry!AN286+Residential!AN286+Aviation!AR286</f>
        <v>2.6603101006363428</v>
      </c>
      <c r="AN286" s="76">
        <f>Power!AN286+'Ground Transportation'!AN286+Industry!AO286+Residential!AO286+Aviation!AS286</f>
        <v>1.2054709208216245</v>
      </c>
      <c r="AO286" s="106">
        <f>Power!AO286+'Ground Transportation'!AO286+Industry!AP286+Residential!AP286+Aviation!AT286</f>
        <v>2.2082003075072838</v>
      </c>
    </row>
    <row r="287" spans="2:41" x14ac:dyDescent="0.2">
      <c r="B287" s="74">
        <v>43749</v>
      </c>
      <c r="C287" s="76">
        <f>Power!C287+'Ground Transportation'!C287+Industry!C287+Residential!C287+Aviation!C287</f>
        <v>29.689432833162858</v>
      </c>
      <c r="D287" s="76">
        <f>Power!D287+'Ground Transportation'!D287+Industry!D287+Residential!D287+Aviation!D287</f>
        <v>6.5339868359685722</v>
      </c>
      <c r="E287" s="76">
        <f>Power!E287+'Ground Transportation'!E287+Industry!E287+Residential!E287+Aviation!E287</f>
        <v>12.694701696603985</v>
      </c>
      <c r="F287" s="76">
        <f>Power!F287+'Ground Transportation'!F287+Industry!F287+Residential!F287+Aviation!F287</f>
        <v>7.0199576182421959</v>
      </c>
      <c r="G287" s="76">
        <f>Power!G287+'Ground Transportation'!G287+Industry!G287+Residential!G287+Aviation!G287</f>
        <v>4.1797413878416751</v>
      </c>
      <c r="H287" s="76">
        <f>Power!H287+'Ground Transportation'!H287+Industry!H287+Residential!H287+Aviation!H287</f>
        <v>2.9049386041661127</v>
      </c>
      <c r="I287" s="76">
        <f>Power!I287+'Ground Transportation'!I287+Industry!I287+Residential!I287+Aviation!I287</f>
        <v>1.3828085478932945</v>
      </c>
      <c r="J287" s="76">
        <f>Power!J287+'Ground Transportation'!J287+Industry!J287+Residential!J287+Aviation!J287</f>
        <v>25.524301482861837</v>
      </c>
      <c r="K287" s="81">
        <f>SUM(C287:J287)+Aviation!L287+'International Shipping'!C287</f>
        <v>93.111300175425029</v>
      </c>
      <c r="M287" s="68"/>
      <c r="N287" s="69"/>
      <c r="O287" s="69"/>
      <c r="P287" s="69"/>
      <c r="Q287" s="69"/>
      <c r="R287" s="69"/>
      <c r="S287" s="69"/>
      <c r="T287" s="69"/>
      <c r="U287" s="69"/>
      <c r="V287" s="69"/>
      <c r="AJ287" s="74">
        <v>43749</v>
      </c>
      <c r="AK287" s="76">
        <f>Power!AK287+'Ground Transportation'!AK287+Industry!AL287+Residential!AL287+Aviation!AP287</f>
        <v>0.87867022597227018</v>
      </c>
      <c r="AL287" s="76">
        <f>Power!AL287+'Ground Transportation'!AL287+Industry!AM287+Residential!AM287+Aviation!AQ287</f>
        <v>2.5691994008504029</v>
      </c>
      <c r="AM287" s="76">
        <f>Power!AM287+'Ground Transportation'!AM287+Industry!AN287+Residential!AN287+Aviation!AR287</f>
        <v>2.3946135378466535</v>
      </c>
      <c r="AN287" s="76">
        <f>Power!AN287+'Ground Transportation'!AN287+Industry!AO287+Residential!AO287+Aviation!AS287</f>
        <v>1.2082877725519023</v>
      </c>
      <c r="AO287" s="106">
        <f>Power!AO287+'Ground Transportation'!AO287+Industry!AP287+Residential!AP287+Aviation!AT287</f>
        <v>2.1890206873482168</v>
      </c>
    </row>
    <row r="288" spans="2:41" x14ac:dyDescent="0.2">
      <c r="B288" s="74">
        <v>43750</v>
      </c>
      <c r="C288" s="76">
        <f>Power!C288+'Ground Transportation'!C288+Industry!C288+Residential!C288+Aviation!C288</f>
        <v>28.854612417058856</v>
      </c>
      <c r="D288" s="76">
        <f>Power!D288+'Ground Transportation'!D288+Industry!D288+Residential!D288+Aviation!D288</f>
        <v>6.6303012345339667</v>
      </c>
      <c r="E288" s="76">
        <f>Power!E288+'Ground Transportation'!E288+Industry!E288+Residential!E288+Aviation!E288</f>
        <v>11.932847712601388</v>
      </c>
      <c r="F288" s="76">
        <f>Power!F288+'Ground Transportation'!F288+Industry!F288+Residential!F288+Aviation!F288</f>
        <v>6.110570256180532</v>
      </c>
      <c r="G288" s="76">
        <f>Power!G288+'Ground Transportation'!G288+Industry!G288+Residential!G288+Aviation!G288</f>
        <v>4.1455840841481955</v>
      </c>
      <c r="H288" s="76">
        <f>Power!H288+'Ground Transportation'!H288+Industry!H288+Residential!H288+Aviation!H288</f>
        <v>2.5091329560966571</v>
      </c>
      <c r="I288" s="76">
        <f>Power!I288+'Ground Transportation'!I288+Industry!I288+Residential!I288+Aviation!I288</f>
        <v>1.2670083197741338</v>
      </c>
      <c r="J288" s="76">
        <f>Power!J288+'Ground Transportation'!J288+Industry!J288+Residential!J288+Aviation!J288</f>
        <v>24.356663233766223</v>
      </c>
      <c r="K288" s="81">
        <f>SUM(C288:J288)+Aviation!L288+'International Shipping'!C288</f>
        <v>88.966498687355696</v>
      </c>
      <c r="M288" s="68"/>
      <c r="N288" s="69"/>
      <c r="O288" s="69"/>
      <c r="P288" s="69"/>
      <c r="Q288" s="69"/>
      <c r="R288" s="69"/>
      <c r="S288" s="69"/>
      <c r="T288" s="69"/>
      <c r="U288" s="69"/>
      <c r="V288" s="69"/>
      <c r="AJ288" s="74">
        <v>43750</v>
      </c>
      <c r="AK288" s="76">
        <f>Power!AK288+'Ground Transportation'!AK288+Industry!AL288+Residential!AL288+Aviation!AP288</f>
        <v>1.0048315059994359</v>
      </c>
      <c r="AL288" s="76">
        <f>Power!AL288+'Ground Transportation'!AL288+Industry!AM288+Residential!AM288+Aviation!AQ288</f>
        <v>2.4668391993291299</v>
      </c>
      <c r="AM288" s="76">
        <f>Power!AM288+'Ground Transportation'!AM288+Industry!AN288+Residential!AN288+Aviation!AR288</f>
        <v>2.1441035732509626</v>
      </c>
      <c r="AN288" s="76">
        <f>Power!AN288+'Ground Transportation'!AN288+Industry!AO288+Residential!AO288+Aviation!AS288</f>
        <v>1.1261445288333134</v>
      </c>
      <c r="AO288" s="106">
        <f>Power!AO288+'Ground Transportation'!AO288+Industry!AP288+Residential!AP288+Aviation!AT288</f>
        <v>2.0165366668222835</v>
      </c>
    </row>
    <row r="289" spans="2:41" x14ac:dyDescent="0.2">
      <c r="B289" s="74">
        <v>43751</v>
      </c>
      <c r="C289" s="76">
        <f>Power!C289+'Ground Transportation'!C289+Industry!C289+Residential!C289+Aviation!C289</f>
        <v>27.981539754916117</v>
      </c>
      <c r="D289" s="76">
        <f>Power!D289+'Ground Transportation'!D289+Industry!D289+Residential!D289+Aviation!D289</f>
        <v>6.6149069770868554</v>
      </c>
      <c r="E289" s="76">
        <f>Power!E289+'Ground Transportation'!E289+Industry!E289+Residential!E289+Aviation!E289</f>
        <v>11.793361177649327</v>
      </c>
      <c r="F289" s="76">
        <f>Power!F289+'Ground Transportation'!F289+Industry!F289+Residential!F289+Aviation!F289</f>
        <v>5.8090081546092858</v>
      </c>
      <c r="G289" s="76">
        <f>Power!G289+'Ground Transportation'!G289+Industry!G289+Residential!G289+Aviation!G289</f>
        <v>4.0817509327832262</v>
      </c>
      <c r="H289" s="76">
        <f>Power!H289+'Ground Transportation'!H289+Industry!H289+Residential!H289+Aviation!H289</f>
        <v>2.3407653017606997</v>
      </c>
      <c r="I289" s="76">
        <f>Power!I289+'Ground Transportation'!I289+Industry!I289+Residential!I289+Aviation!I289</f>
        <v>1.1359279072734974</v>
      </c>
      <c r="J289" s="76">
        <f>Power!J289+'Ground Transportation'!J289+Industry!J289+Residential!J289+Aviation!J289</f>
        <v>23.986592153885283</v>
      </c>
      <c r="K289" s="81">
        <f>SUM(C289:J289)+Aviation!L289+'International Shipping'!C289</f>
        <v>86.95137758742932</v>
      </c>
      <c r="M289" s="68"/>
      <c r="N289" s="69"/>
      <c r="O289" s="69"/>
      <c r="P289" s="69"/>
      <c r="Q289" s="69"/>
      <c r="R289" s="69"/>
      <c r="S289" s="69"/>
      <c r="T289" s="69"/>
      <c r="U289" s="69"/>
      <c r="V289" s="69"/>
      <c r="AJ289" s="74">
        <v>43751</v>
      </c>
      <c r="AK289" s="76">
        <f>Power!AK289+'Ground Transportation'!AK289+Industry!AL289+Residential!AL289+Aviation!AP289</f>
        <v>1.059478012359039</v>
      </c>
      <c r="AL289" s="76">
        <f>Power!AL289+'Ground Transportation'!AL289+Industry!AM289+Residential!AM289+Aviation!AQ289</f>
        <v>2.3605234109807793</v>
      </c>
      <c r="AM289" s="76">
        <f>Power!AM289+'Ground Transportation'!AM289+Industry!AN289+Residential!AN289+Aviation!AR289</f>
        <v>2.1379276945563865</v>
      </c>
      <c r="AN289" s="76">
        <f>Power!AN289+'Ground Transportation'!AN289+Industry!AO289+Residential!AO289+Aviation!AS289</f>
        <v>1.0462137435328207</v>
      </c>
      <c r="AO289" s="106">
        <f>Power!AO289+'Ground Transportation'!AO289+Industry!AP289+Residential!AP289+Aviation!AT289</f>
        <v>1.995598774490797</v>
      </c>
    </row>
    <row r="290" spans="2:41" x14ac:dyDescent="0.2">
      <c r="B290" s="74">
        <v>43752</v>
      </c>
      <c r="C290" s="76">
        <f>Power!C290+'Ground Transportation'!C290+Industry!C290+Residential!C290+Aviation!C290</f>
        <v>27.67372503396275</v>
      </c>
      <c r="D290" s="76">
        <f>Power!D290+'Ground Transportation'!D290+Industry!D290+Residential!D290+Aviation!D290</f>
        <v>6.5144059810538906</v>
      </c>
      <c r="E290" s="76">
        <f>Power!E290+'Ground Transportation'!E290+Industry!E290+Residential!E290+Aviation!E290</f>
        <v>13.51383003681191</v>
      </c>
      <c r="F290" s="76">
        <f>Power!F290+'Ground Transportation'!F290+Industry!F290+Residential!F290+Aviation!F290</f>
        <v>8.6820986973433492</v>
      </c>
      <c r="G290" s="76">
        <f>Power!G290+'Ground Transportation'!G290+Industry!G290+Residential!G290+Aviation!G290</f>
        <v>4.1586230532850701</v>
      </c>
      <c r="H290" s="76">
        <f>Power!H290+'Ground Transportation'!H290+Industry!H290+Residential!H290+Aviation!H290</f>
        <v>2.6429921076157132</v>
      </c>
      <c r="I290" s="76">
        <f>Power!I290+'Ground Transportation'!I290+Industry!I290+Residential!I290+Aviation!I290</f>
        <v>1.3236005022425874</v>
      </c>
      <c r="J290" s="76">
        <f>Power!J290+'Ground Transportation'!J290+Industry!J290+Residential!J290+Aviation!J290</f>
        <v>26.03225847008504</v>
      </c>
      <c r="K290" s="81">
        <f>SUM(C290:J290)+Aviation!L290+'International Shipping'!C290</f>
        <v>93.700461550042561</v>
      </c>
      <c r="M290" s="68"/>
      <c r="N290" s="69"/>
      <c r="O290" s="69"/>
      <c r="P290" s="69"/>
      <c r="Q290" s="69"/>
      <c r="R290" s="69"/>
      <c r="S290" s="69"/>
      <c r="T290" s="69"/>
      <c r="U290" s="69"/>
      <c r="V290" s="69"/>
      <c r="AJ290" s="74">
        <v>43752</v>
      </c>
      <c r="AK290" s="76">
        <f>Power!AK290+'Ground Transportation'!AK290+Industry!AL290+Residential!AL290+Aviation!AP290</f>
        <v>1.3007288015183129</v>
      </c>
      <c r="AL290" s="76">
        <f>Power!AL290+'Ground Transportation'!AL290+Industry!AM290+Residential!AM290+Aviation!AQ290</f>
        <v>2.6478441551425731</v>
      </c>
      <c r="AM290" s="76">
        <f>Power!AM290+'Ground Transportation'!AM290+Industry!AN290+Residential!AN290+Aviation!AR290</f>
        <v>2.9307006122161332</v>
      </c>
      <c r="AN290" s="76">
        <f>Power!AN290+'Ground Transportation'!AN290+Industry!AO290+Residential!AO290+Aviation!AS290</f>
        <v>1.2140352509177001</v>
      </c>
      <c r="AO290" s="106">
        <f>Power!AO290+'Ground Transportation'!AO290+Industry!AP290+Residential!AP290+Aviation!AT290</f>
        <v>2.1002205401367711</v>
      </c>
    </row>
    <row r="291" spans="2:41" x14ac:dyDescent="0.2">
      <c r="B291" s="74">
        <v>43753</v>
      </c>
      <c r="C291" s="76">
        <f>Power!C291+'Ground Transportation'!C291+Industry!C291+Residential!C291+Aviation!C291</f>
        <v>28.725047987693021</v>
      </c>
      <c r="D291" s="76">
        <f>Power!D291+'Ground Transportation'!D291+Industry!D291+Residential!D291+Aviation!D291</f>
        <v>6.7406818403304003</v>
      </c>
      <c r="E291" s="76">
        <f>Power!E291+'Ground Transportation'!E291+Industry!E291+Residential!E291+Aviation!E291</f>
        <v>13.580756945559997</v>
      </c>
      <c r="F291" s="76">
        <f>Power!F291+'Ground Transportation'!F291+Industry!F291+Residential!F291+Aviation!F291</f>
        <v>8.8595935136939623</v>
      </c>
      <c r="G291" s="76">
        <f>Power!G291+'Ground Transportation'!G291+Industry!G291+Residential!G291+Aviation!G291</f>
        <v>4.2045559658994058</v>
      </c>
      <c r="H291" s="76">
        <f>Power!H291+'Ground Transportation'!H291+Industry!H291+Residential!H291+Aviation!H291</f>
        <v>2.8222898733566368</v>
      </c>
      <c r="I291" s="76">
        <f>Power!I291+'Ground Transportation'!I291+Industry!I291+Residential!I291+Aviation!I291</f>
        <v>1.38250690496346</v>
      </c>
      <c r="J291" s="76">
        <f>Power!J291+'Ground Transportation'!J291+Industry!J291+Residential!J291+Aviation!J291</f>
        <v>26.646667381809845</v>
      </c>
      <c r="K291" s="81">
        <f>SUM(C291:J291)+Aviation!L291+'International Shipping'!C291</f>
        <v>96.0929303928731</v>
      </c>
      <c r="M291" s="68"/>
      <c r="N291" s="69"/>
      <c r="O291" s="69"/>
      <c r="P291" s="69"/>
      <c r="Q291" s="69"/>
      <c r="R291" s="69"/>
      <c r="S291" s="69"/>
      <c r="T291" s="69"/>
      <c r="U291" s="69"/>
      <c r="V291" s="69"/>
      <c r="AJ291" s="74">
        <v>43753</v>
      </c>
      <c r="AK291" s="76">
        <f>Power!AK291+'Ground Transportation'!AK291+Industry!AL291+Residential!AL291+Aviation!AP291</f>
        <v>1.0523087133205291</v>
      </c>
      <c r="AL291" s="76">
        <f>Power!AL291+'Ground Transportation'!AL291+Industry!AM291+Residential!AM291+Aviation!AQ291</f>
        <v>2.7340255614696067</v>
      </c>
      <c r="AM291" s="76">
        <f>Power!AM291+'Ground Transportation'!AM291+Industry!AN291+Residential!AN291+Aviation!AR291</f>
        <v>3.0939830078566186</v>
      </c>
      <c r="AN291" s="76">
        <f>Power!AN291+'Ground Transportation'!AN291+Industry!AO291+Residential!AO291+Aviation!AS291</f>
        <v>1.1982367139653767</v>
      </c>
      <c r="AO291" s="106">
        <f>Power!AO291+'Ground Transportation'!AO291+Industry!AP291+Residential!AP291+Aviation!AT291</f>
        <v>2.2501669768142278</v>
      </c>
    </row>
    <row r="292" spans="2:41" x14ac:dyDescent="0.2">
      <c r="B292" s="74">
        <v>43754</v>
      </c>
      <c r="C292" s="76">
        <f>Power!C292+'Ground Transportation'!C292+Industry!C292+Residential!C292+Aviation!C292</f>
        <v>29.765379960825918</v>
      </c>
      <c r="D292" s="76">
        <f>Power!D292+'Ground Transportation'!D292+Industry!D292+Residential!D292+Aviation!D292</f>
        <v>6.8801024250345169</v>
      </c>
      <c r="E292" s="76">
        <f>Power!E292+'Ground Transportation'!E292+Industry!E292+Residential!E292+Aviation!E292</f>
        <v>13.824813531495785</v>
      </c>
      <c r="F292" s="76">
        <f>Power!F292+'Ground Transportation'!F292+Industry!F292+Residential!F292+Aviation!F292</f>
        <v>8.7533695190579017</v>
      </c>
      <c r="G292" s="76">
        <f>Power!G292+'Ground Transportation'!G292+Industry!G292+Residential!G292+Aviation!G292</f>
        <v>4.2805466518652722</v>
      </c>
      <c r="H292" s="76">
        <f>Power!H292+'Ground Transportation'!H292+Industry!H292+Residential!H292+Aviation!H292</f>
        <v>2.8497839429272749</v>
      </c>
      <c r="I292" s="76">
        <f>Power!I292+'Ground Transportation'!I292+Industry!I292+Residential!I292+Aviation!I292</f>
        <v>1.3892126025226106</v>
      </c>
      <c r="J292" s="76">
        <f>Power!J292+'Ground Transportation'!J292+Industry!J292+Residential!J292+Aviation!J292</f>
        <v>26.984001459884627</v>
      </c>
      <c r="K292" s="81">
        <f>SUM(C292:J292)+Aviation!L292+'International Shipping'!C292</f>
        <v>97.853586725301724</v>
      </c>
      <c r="M292" s="68"/>
      <c r="N292" s="69"/>
      <c r="O292" s="69"/>
      <c r="P292" s="69"/>
      <c r="Q292" s="69"/>
      <c r="R292" s="69"/>
      <c r="S292" s="69"/>
      <c r="T292" s="69"/>
      <c r="U292" s="69"/>
      <c r="V292" s="69"/>
      <c r="AJ292" s="74">
        <v>43754</v>
      </c>
      <c r="AK292" s="76">
        <f>Power!AK292+'Ground Transportation'!AK292+Industry!AL292+Residential!AL292+Aviation!AP292</f>
        <v>1.0775658903064638</v>
      </c>
      <c r="AL292" s="76">
        <f>Power!AL292+'Ground Transportation'!AL292+Industry!AM292+Residential!AM292+Aviation!AQ292</f>
        <v>2.7045818062172748</v>
      </c>
      <c r="AM292" s="76">
        <f>Power!AM292+'Ground Transportation'!AM292+Industry!AN292+Residential!AN292+Aviation!AR292</f>
        <v>2.9891985421573413</v>
      </c>
      <c r="AN292" s="76">
        <f>Power!AN292+'Ground Transportation'!AN292+Industry!AO292+Residential!AO292+Aviation!AS292</f>
        <v>1.156457611262897</v>
      </c>
      <c r="AO292" s="106">
        <f>Power!AO292+'Ground Transportation'!AO292+Industry!AP292+Residential!AP292+Aviation!AT292</f>
        <v>2.1859099461744003</v>
      </c>
    </row>
    <row r="293" spans="2:41" x14ac:dyDescent="0.2">
      <c r="B293" s="74">
        <v>43755</v>
      </c>
      <c r="C293" s="76">
        <f>Power!C293+'Ground Transportation'!C293+Industry!C293+Residential!C293+Aviation!C293</f>
        <v>29.242747601867578</v>
      </c>
      <c r="D293" s="76">
        <f>Power!D293+'Ground Transportation'!D293+Industry!D293+Residential!D293+Aviation!D293</f>
        <v>6.9233322839469107</v>
      </c>
      <c r="E293" s="76">
        <f>Power!E293+'Ground Transportation'!E293+Industry!E293+Residential!E293+Aviation!E293</f>
        <v>13.202443488064825</v>
      </c>
      <c r="F293" s="76">
        <f>Power!F293+'Ground Transportation'!F293+Industry!F293+Residential!F293+Aviation!F293</f>
        <v>9.31795390843949</v>
      </c>
      <c r="G293" s="76">
        <f>Power!G293+'Ground Transportation'!G293+Industry!G293+Residential!G293+Aviation!G293</f>
        <v>4.2143659601521808</v>
      </c>
      <c r="H293" s="76">
        <f>Power!H293+'Ground Transportation'!H293+Industry!H293+Residential!H293+Aviation!H293</f>
        <v>2.8839184133849045</v>
      </c>
      <c r="I293" s="76">
        <f>Power!I293+'Ground Transportation'!I293+Industry!I293+Residential!I293+Aviation!I293</f>
        <v>1.3686312913183076</v>
      </c>
      <c r="J293" s="76">
        <f>Power!J293+'Ground Transportation'!J293+Industry!J293+Residential!J293+Aviation!J293</f>
        <v>26.796890505483869</v>
      </c>
      <c r="K293" s="81">
        <f>SUM(C293:J293)+Aviation!L293+'International Shipping'!C293</f>
        <v>97.102806176398005</v>
      </c>
      <c r="M293" s="68"/>
      <c r="N293" s="69"/>
      <c r="O293" s="69"/>
      <c r="P293" s="69"/>
      <c r="Q293" s="69"/>
      <c r="R293" s="69"/>
      <c r="S293" s="69"/>
      <c r="T293" s="69"/>
      <c r="U293" s="69"/>
      <c r="V293" s="69"/>
      <c r="AJ293" s="74">
        <v>43755</v>
      </c>
      <c r="AK293" s="76">
        <f>Power!AK293+'Ground Transportation'!AK293+Industry!AL293+Residential!AL293+Aviation!AP293</f>
        <v>1.2714919861642988</v>
      </c>
      <c r="AL293" s="76">
        <f>Power!AL293+'Ground Transportation'!AL293+Industry!AM293+Residential!AM293+Aviation!AQ293</f>
        <v>2.7096133830871225</v>
      </c>
      <c r="AM293" s="76">
        <f>Power!AM293+'Ground Transportation'!AM293+Industry!AN293+Residential!AN293+Aviation!AR293</f>
        <v>3.0630656695276821</v>
      </c>
      <c r="AN293" s="76">
        <f>Power!AN293+'Ground Transportation'!AN293+Industry!AO293+Residential!AO293+Aviation!AS293</f>
        <v>1.2410730264548924</v>
      </c>
      <c r="AO293" s="106">
        <f>Power!AO293+'Ground Transportation'!AO293+Industry!AP293+Residential!AP293+Aviation!AT293</f>
        <v>2.2411403300635246</v>
      </c>
    </row>
    <row r="294" spans="2:41" x14ac:dyDescent="0.2">
      <c r="B294" s="74">
        <v>43756</v>
      </c>
      <c r="C294" s="76">
        <f>Power!C294+'Ground Transportation'!C294+Industry!C294+Residential!C294+Aviation!C294</f>
        <v>28.629904237082865</v>
      </c>
      <c r="D294" s="76">
        <f>Power!D294+'Ground Transportation'!D294+Industry!D294+Residential!D294+Aviation!D294</f>
        <v>6.9295766684870452</v>
      </c>
      <c r="E294" s="76">
        <f>Power!E294+'Ground Transportation'!E294+Industry!E294+Residential!E294+Aviation!E294</f>
        <v>12.386529507148225</v>
      </c>
      <c r="F294" s="76">
        <f>Power!F294+'Ground Transportation'!F294+Industry!F294+Residential!F294+Aviation!F294</f>
        <v>8.436432345492582</v>
      </c>
      <c r="G294" s="76">
        <f>Power!G294+'Ground Transportation'!G294+Industry!G294+Residential!G294+Aviation!G294</f>
        <v>4.2075022363075414</v>
      </c>
      <c r="H294" s="76">
        <f>Power!H294+'Ground Transportation'!H294+Industry!H294+Residential!H294+Aviation!H294</f>
        <v>2.9327843357372632</v>
      </c>
      <c r="I294" s="76">
        <f>Power!I294+'Ground Transportation'!I294+Industry!I294+Residential!I294+Aviation!I294</f>
        <v>1.3595764896570688</v>
      </c>
      <c r="J294" s="76">
        <f>Power!J294+'Ground Transportation'!J294+Industry!J294+Residential!J294+Aviation!J294</f>
        <v>25.646352007930865</v>
      </c>
      <c r="K294" s="81">
        <f>SUM(C294:J294)+Aviation!L294+'International Shipping'!C294</f>
        <v>93.704556919112122</v>
      </c>
      <c r="M294" s="68"/>
      <c r="N294" s="69"/>
      <c r="O294" s="69"/>
      <c r="P294" s="69"/>
      <c r="Q294" s="69"/>
      <c r="R294" s="69"/>
      <c r="S294" s="69"/>
      <c r="T294" s="69"/>
      <c r="U294" s="69"/>
      <c r="V294" s="69"/>
      <c r="AJ294" s="74">
        <v>43756</v>
      </c>
      <c r="AK294" s="76">
        <f>Power!AK294+'Ground Transportation'!AK294+Industry!AL294+Residential!AL294+Aviation!AP294</f>
        <v>1.1503346702099277</v>
      </c>
      <c r="AL294" s="76">
        <f>Power!AL294+'Ground Transportation'!AL294+Industry!AM294+Residential!AM294+Aviation!AQ294</f>
        <v>2.7117129510758762</v>
      </c>
      <c r="AM294" s="76">
        <f>Power!AM294+'Ground Transportation'!AM294+Industry!AN294+Residential!AN294+Aviation!AR294</f>
        <v>2.7974656657910075</v>
      </c>
      <c r="AN294" s="76">
        <f>Power!AN294+'Ground Transportation'!AN294+Industry!AO294+Residential!AO294+Aviation!AS294</f>
        <v>1.2359390217141464</v>
      </c>
      <c r="AO294" s="106">
        <f>Power!AO294+'Ground Transportation'!AO294+Industry!AP294+Residential!AP294+Aviation!AT294</f>
        <v>2.2223980085154982</v>
      </c>
    </row>
    <row r="295" spans="2:41" x14ac:dyDescent="0.2">
      <c r="B295" s="74">
        <v>43757</v>
      </c>
      <c r="C295" s="76">
        <f>Power!C295+'Ground Transportation'!C295+Industry!C295+Residential!C295+Aviation!C295</f>
        <v>27.594971272016782</v>
      </c>
      <c r="D295" s="76">
        <f>Power!D295+'Ground Transportation'!D295+Industry!D295+Residential!D295+Aviation!D295</f>
        <v>6.8258560398455188</v>
      </c>
      <c r="E295" s="76">
        <f>Power!E295+'Ground Transportation'!E295+Industry!E295+Residential!E295+Aviation!E295</f>
        <v>12.252347561087143</v>
      </c>
      <c r="F295" s="76">
        <f>Power!F295+'Ground Transportation'!F295+Industry!F295+Residential!F295+Aviation!F295</f>
        <v>7.3963590642241366</v>
      </c>
      <c r="G295" s="76">
        <f>Power!G295+'Ground Transportation'!G295+Industry!G295+Residential!G295+Aviation!G295</f>
        <v>4.2130281262443621</v>
      </c>
      <c r="H295" s="76">
        <f>Power!H295+'Ground Transportation'!H295+Industry!H295+Residential!H295+Aviation!H295</f>
        <v>2.6796628133852254</v>
      </c>
      <c r="I295" s="76">
        <f>Power!I295+'Ground Transportation'!I295+Industry!I295+Residential!I295+Aviation!I295</f>
        <v>1.2806212136613684</v>
      </c>
      <c r="J295" s="76">
        <f>Power!J295+'Ground Transportation'!J295+Industry!J295+Residential!J295+Aviation!J295</f>
        <v>24.687044697593873</v>
      </c>
      <c r="K295" s="81">
        <f>SUM(C295:J295)+Aviation!L295+'International Shipping'!C295</f>
        <v>90.150039425920582</v>
      </c>
      <c r="M295" s="68"/>
      <c r="N295" s="69"/>
      <c r="O295" s="69"/>
      <c r="P295" s="69"/>
      <c r="Q295" s="69"/>
      <c r="R295" s="69"/>
      <c r="S295" s="69"/>
      <c r="T295" s="69"/>
      <c r="U295" s="69"/>
      <c r="V295" s="69"/>
      <c r="AJ295" s="74">
        <v>43757</v>
      </c>
      <c r="AK295" s="76">
        <f>Power!AK295+'Ground Transportation'!AK295+Industry!AL295+Residential!AL295+Aviation!AP295</f>
        <v>1.0064317560550486</v>
      </c>
      <c r="AL295" s="76">
        <f>Power!AL295+'Ground Transportation'!AL295+Industry!AM295+Residential!AM295+Aviation!AQ295</f>
        <v>2.7220646135962885</v>
      </c>
      <c r="AM295" s="76">
        <f>Power!AM295+'Ground Transportation'!AM295+Industry!AN295+Residential!AN295+Aviation!AR295</f>
        <v>2.7250112987396249</v>
      </c>
      <c r="AN295" s="76">
        <f>Power!AN295+'Ground Transportation'!AN295+Industry!AO295+Residential!AO295+Aviation!AS295</f>
        <v>1.0861695051804432</v>
      </c>
      <c r="AO295" s="106">
        <f>Power!AO295+'Ground Transportation'!AO295+Industry!AP295+Residential!AP295+Aviation!AT295</f>
        <v>2.1344966096659594</v>
      </c>
    </row>
    <row r="296" spans="2:41" x14ac:dyDescent="0.2">
      <c r="B296" s="74">
        <v>43758</v>
      </c>
      <c r="C296" s="76">
        <f>Power!C296+'Ground Transportation'!C296+Industry!C296+Residential!C296+Aviation!C296</f>
        <v>26.564234240312686</v>
      </c>
      <c r="D296" s="76">
        <f>Power!D296+'Ground Transportation'!D296+Industry!D296+Residential!D296+Aviation!D296</f>
        <v>6.6259900981481641</v>
      </c>
      <c r="E296" s="76">
        <f>Power!E296+'Ground Transportation'!E296+Industry!E296+Residential!E296+Aviation!E296</f>
        <v>11.804270340399022</v>
      </c>
      <c r="F296" s="76">
        <f>Power!F296+'Ground Transportation'!F296+Industry!F296+Residential!F296+Aviation!F296</f>
        <v>7.3220512518932459</v>
      </c>
      <c r="G296" s="76">
        <f>Power!G296+'Ground Transportation'!G296+Industry!G296+Residential!G296+Aviation!G296</f>
        <v>4.1775105770372338</v>
      </c>
      <c r="H296" s="76">
        <f>Power!H296+'Ground Transportation'!H296+Industry!H296+Residential!H296+Aviation!H296</f>
        <v>2.4285750611149837</v>
      </c>
      <c r="I296" s="76">
        <f>Power!I296+'Ground Transportation'!I296+Industry!I296+Residential!I296+Aviation!I296</f>
        <v>1.1963940388841179</v>
      </c>
      <c r="J296" s="76">
        <f>Power!J296+'Ground Transportation'!J296+Industry!J296+Residential!J296+Aviation!J296</f>
        <v>24.134677347532104</v>
      </c>
      <c r="K296" s="81">
        <f>SUM(C296:J296)+Aviation!L296+'International Shipping'!C296</f>
        <v>87.475580938413287</v>
      </c>
      <c r="M296" s="68"/>
      <c r="N296" s="69"/>
      <c r="O296" s="69"/>
      <c r="P296" s="69"/>
      <c r="Q296" s="69"/>
      <c r="R296" s="69"/>
      <c r="S296" s="69"/>
      <c r="T296" s="69"/>
      <c r="U296" s="69"/>
      <c r="V296" s="69"/>
      <c r="AJ296" s="74">
        <v>43758</v>
      </c>
      <c r="AK296" s="76">
        <f>Power!AK296+'Ground Transportation'!AK296+Industry!AL296+Residential!AL296+Aviation!AP296</f>
        <v>1.0253395812349524</v>
      </c>
      <c r="AL296" s="76">
        <f>Power!AL296+'Ground Transportation'!AL296+Industry!AM296+Residential!AM296+Aviation!AQ296</f>
        <v>2.7702190607173209</v>
      </c>
      <c r="AM296" s="76">
        <f>Power!AM296+'Ground Transportation'!AM296+Industry!AN296+Residential!AN296+Aviation!AR296</f>
        <v>2.7717173975998532</v>
      </c>
      <c r="AN296" s="76">
        <f>Power!AN296+'Ground Transportation'!AN296+Industry!AO296+Residential!AO296+Aviation!AS296</f>
        <v>0.97982122410883654</v>
      </c>
      <c r="AO296" s="106">
        <f>Power!AO296+'Ground Transportation'!AO296+Industry!AP296+Residential!AP296+Aviation!AT296</f>
        <v>2.1489081373600261</v>
      </c>
    </row>
    <row r="297" spans="2:41" x14ac:dyDescent="0.2">
      <c r="B297" s="74">
        <v>43759</v>
      </c>
      <c r="C297" s="76">
        <f>Power!C297+'Ground Transportation'!C297+Industry!C297+Residential!C297+Aviation!C297</f>
        <v>28.293059820810438</v>
      </c>
      <c r="D297" s="76">
        <f>Power!D297+'Ground Transportation'!D297+Industry!D297+Residential!D297+Aviation!D297</f>
        <v>6.4116940380829526</v>
      </c>
      <c r="E297" s="76">
        <f>Power!E297+'Ground Transportation'!E297+Industry!E297+Residential!E297+Aviation!E297</f>
        <v>13.0590314786807</v>
      </c>
      <c r="F297" s="76">
        <f>Power!F297+'Ground Transportation'!F297+Industry!F297+Residential!F297+Aviation!F297</f>
        <v>9.7449964873879029</v>
      </c>
      <c r="G297" s="76">
        <f>Power!G297+'Ground Transportation'!G297+Industry!G297+Residential!G297+Aviation!G297</f>
        <v>4.2898596441550465</v>
      </c>
      <c r="H297" s="76">
        <f>Power!H297+'Ground Transportation'!H297+Industry!H297+Residential!H297+Aviation!H297</f>
        <v>2.6969734484726109</v>
      </c>
      <c r="I297" s="76">
        <f>Power!I297+'Ground Transportation'!I297+Industry!I297+Residential!I297+Aviation!I297</f>
        <v>1.3563066755569944</v>
      </c>
      <c r="J297" s="76">
        <f>Power!J297+'Ground Transportation'!J297+Industry!J297+Residential!J297+Aviation!J297</f>
        <v>26.612620797103993</v>
      </c>
      <c r="K297" s="81">
        <f>SUM(C297:J297)+Aviation!L297+'International Shipping'!C297</f>
        <v>95.610687376301925</v>
      </c>
      <c r="M297" s="68"/>
      <c r="N297" s="69"/>
      <c r="O297" s="69"/>
      <c r="P297" s="69"/>
      <c r="Q297" s="69"/>
      <c r="R297" s="69"/>
      <c r="S297" s="69"/>
      <c r="T297" s="69"/>
      <c r="U297" s="69"/>
      <c r="V297" s="69"/>
      <c r="AJ297" s="74">
        <v>43759</v>
      </c>
      <c r="AK297" s="76">
        <f>Power!AK297+'Ground Transportation'!AK297+Industry!AL297+Residential!AL297+Aviation!AP297</f>
        <v>1.3588616953544461</v>
      </c>
      <c r="AL297" s="76">
        <f>Power!AL297+'Ground Transportation'!AL297+Industry!AM297+Residential!AM297+Aviation!AQ297</f>
        <v>2.8185474166443374</v>
      </c>
      <c r="AM297" s="76">
        <f>Power!AM297+'Ground Transportation'!AM297+Industry!AN297+Residential!AN297+Aviation!AR297</f>
        <v>3.2264584923860329</v>
      </c>
      <c r="AN297" s="76">
        <f>Power!AN297+'Ground Transportation'!AN297+Industry!AO297+Residential!AO297+Aviation!AS297</f>
        <v>1.187084155438596</v>
      </c>
      <c r="AO297" s="106">
        <f>Power!AO297+'Ground Transportation'!AO297+Industry!AP297+Residential!AP297+Aviation!AT297</f>
        <v>2.3220629663313481</v>
      </c>
    </row>
    <row r="298" spans="2:41" x14ac:dyDescent="0.2">
      <c r="B298" s="74">
        <v>43760</v>
      </c>
      <c r="C298" s="76">
        <f>Power!C298+'Ground Transportation'!C298+Industry!C298+Residential!C298+Aviation!C298</f>
        <v>28.641789175086885</v>
      </c>
      <c r="D298" s="76">
        <f>Power!D298+'Ground Transportation'!D298+Industry!D298+Residential!D298+Aviation!D298</f>
        <v>6.3328663491784578</v>
      </c>
      <c r="E298" s="76">
        <f>Power!E298+'Ground Transportation'!E298+Industry!E298+Residential!E298+Aviation!E298</f>
        <v>13.41613618314245</v>
      </c>
      <c r="F298" s="76">
        <f>Power!F298+'Ground Transportation'!F298+Industry!F298+Residential!F298+Aviation!F298</f>
        <v>9.6296048253802695</v>
      </c>
      <c r="G298" s="76">
        <f>Power!G298+'Ground Transportation'!G298+Industry!G298+Residential!G298+Aviation!G298</f>
        <v>4.3082870198375867</v>
      </c>
      <c r="H298" s="76">
        <f>Power!H298+'Ground Transportation'!H298+Industry!H298+Residential!H298+Aviation!H298</f>
        <v>2.6781514526067434</v>
      </c>
      <c r="I298" s="76">
        <f>Power!I298+'Ground Transportation'!I298+Industry!I298+Residential!I298+Aviation!I298</f>
        <v>1.3263959411243205</v>
      </c>
      <c r="J298" s="76">
        <f>Power!J298+'Ground Transportation'!J298+Industry!J298+Residential!J298+Aviation!J298</f>
        <v>26.83239439402983</v>
      </c>
      <c r="K298" s="81">
        <f>SUM(C298:J298)+Aviation!L298+'International Shipping'!C298</f>
        <v>96.280701333950091</v>
      </c>
      <c r="M298" s="68"/>
      <c r="N298" s="69"/>
      <c r="O298" s="69"/>
      <c r="P298" s="69"/>
      <c r="Q298" s="69"/>
      <c r="R298" s="69"/>
      <c r="S298" s="69"/>
      <c r="T298" s="69"/>
      <c r="U298" s="69"/>
      <c r="V298" s="69"/>
      <c r="AJ298" s="74">
        <v>43760</v>
      </c>
      <c r="AK298" s="76">
        <f>Power!AK298+'Ground Transportation'!AK298+Industry!AL298+Residential!AL298+Aviation!AP298</f>
        <v>1.2335485853592532</v>
      </c>
      <c r="AL298" s="76">
        <f>Power!AL298+'Ground Transportation'!AL298+Industry!AM298+Residential!AM298+Aviation!AQ298</f>
        <v>2.8355562170240343</v>
      </c>
      <c r="AM298" s="76">
        <f>Power!AM298+'Ground Transportation'!AM298+Industry!AN298+Residential!AN298+Aviation!AR298</f>
        <v>3.3022673957480357</v>
      </c>
      <c r="AN298" s="76">
        <f>Power!AN298+'Ground Transportation'!AN298+Industry!AO298+Residential!AO298+Aviation!AS298</f>
        <v>1.1706773076972092</v>
      </c>
      <c r="AO298" s="106">
        <f>Power!AO298+'Ground Transportation'!AO298+Industry!AP298+Residential!AP298+Aviation!AT298</f>
        <v>2.3169088731764953</v>
      </c>
    </row>
    <row r="299" spans="2:41" x14ac:dyDescent="0.2">
      <c r="B299" s="74">
        <v>43761</v>
      </c>
      <c r="C299" s="76">
        <f>Power!C299+'Ground Transportation'!C299+Industry!C299+Residential!C299+Aviation!C299</f>
        <v>28.66988955724662</v>
      </c>
      <c r="D299" s="76">
        <f>Power!D299+'Ground Transportation'!D299+Industry!D299+Residential!D299+Aviation!D299</f>
        <v>6.3840296939804375</v>
      </c>
      <c r="E299" s="76">
        <f>Power!E299+'Ground Transportation'!E299+Industry!E299+Residential!E299+Aviation!E299</f>
        <v>13.234080281595617</v>
      </c>
      <c r="F299" s="76">
        <f>Power!F299+'Ground Transportation'!F299+Industry!F299+Residential!F299+Aviation!F299</f>
        <v>9.717621226996215</v>
      </c>
      <c r="G299" s="76">
        <f>Power!G299+'Ground Transportation'!G299+Industry!G299+Residential!G299+Aviation!G299</f>
        <v>4.270196630265688</v>
      </c>
      <c r="H299" s="76">
        <f>Power!H299+'Ground Transportation'!H299+Industry!H299+Residential!H299+Aviation!H299</f>
        <v>2.7784503660364535</v>
      </c>
      <c r="I299" s="76">
        <f>Power!I299+'Ground Transportation'!I299+Industry!I299+Residential!I299+Aviation!I299</f>
        <v>1.3312252441170342</v>
      </c>
      <c r="J299" s="76">
        <f>Power!J299+'Ground Transportation'!J299+Industry!J299+Residential!J299+Aviation!J299</f>
        <v>26.849198366230329</v>
      </c>
      <c r="K299" s="81">
        <f>SUM(C299:J299)+Aviation!L299+'International Shipping'!C299</f>
        <v>96.351188393359166</v>
      </c>
      <c r="M299" s="68"/>
      <c r="N299" s="69"/>
      <c r="O299" s="69"/>
      <c r="P299" s="69"/>
      <c r="Q299" s="69"/>
      <c r="R299" s="69"/>
      <c r="S299" s="69"/>
      <c r="T299" s="69"/>
      <c r="U299" s="69"/>
      <c r="V299" s="69"/>
      <c r="AJ299" s="74">
        <v>43761</v>
      </c>
      <c r="AK299" s="76">
        <f>Power!AK299+'Ground Transportation'!AK299+Industry!AL299+Residential!AL299+Aviation!AP299</f>
        <v>1.206494760204412</v>
      </c>
      <c r="AL299" s="76">
        <f>Power!AL299+'Ground Transportation'!AL299+Industry!AM299+Residential!AM299+Aviation!AQ299</f>
        <v>2.7914893779024714</v>
      </c>
      <c r="AM299" s="76">
        <f>Power!AM299+'Ground Transportation'!AM299+Industry!AN299+Residential!AN299+Aviation!AR299</f>
        <v>3.3772308290046018</v>
      </c>
      <c r="AN299" s="76">
        <f>Power!AN299+'Ground Transportation'!AN299+Industry!AO299+Residential!AO299+Aviation!AS299</f>
        <v>1.1428441243284941</v>
      </c>
      <c r="AO299" s="106">
        <f>Power!AO299+'Ground Transportation'!AO299+Industry!AP299+Residential!AP299+Aviation!AT299</f>
        <v>2.2957298608796188</v>
      </c>
    </row>
    <row r="300" spans="2:41" x14ac:dyDescent="0.2">
      <c r="B300" s="74">
        <v>43762</v>
      </c>
      <c r="C300" s="76">
        <f>Power!C300+'Ground Transportation'!C300+Industry!C300+Residential!C300+Aviation!C300</f>
        <v>28.364142111676735</v>
      </c>
      <c r="D300" s="76">
        <f>Power!D300+'Ground Transportation'!D300+Industry!D300+Residential!D300+Aviation!D300</f>
        <v>6.3096052174927451</v>
      </c>
      <c r="E300" s="76">
        <f>Power!E300+'Ground Transportation'!E300+Industry!E300+Residential!E300+Aviation!E300</f>
        <v>13.489317201287875</v>
      </c>
      <c r="F300" s="76">
        <f>Power!F300+'Ground Transportation'!F300+Industry!F300+Residential!F300+Aviation!F300</f>
        <v>8.8357993965072268</v>
      </c>
      <c r="G300" s="76">
        <f>Power!G300+'Ground Transportation'!G300+Industry!G300+Residential!G300+Aviation!G300</f>
        <v>4.2554671735016809</v>
      </c>
      <c r="H300" s="76">
        <f>Power!H300+'Ground Transportation'!H300+Industry!H300+Residential!H300+Aviation!H300</f>
        <v>2.9324800374214335</v>
      </c>
      <c r="I300" s="76">
        <f>Power!I300+'Ground Transportation'!I300+Industry!I300+Residential!I300+Aviation!I300</f>
        <v>1.3695180014965753</v>
      </c>
      <c r="J300" s="76">
        <f>Power!J300+'Ground Transportation'!J300+Industry!J300+Residential!J300+Aviation!J300</f>
        <v>26.480798746374123</v>
      </c>
      <c r="K300" s="81">
        <f>SUM(C300:J300)+Aviation!L300+'International Shipping'!C300</f>
        <v>95.187606178978783</v>
      </c>
      <c r="M300" s="68"/>
      <c r="N300" s="69"/>
      <c r="O300" s="69"/>
      <c r="P300" s="69"/>
      <c r="Q300" s="69"/>
      <c r="R300" s="69"/>
      <c r="S300" s="69"/>
      <c r="T300" s="69"/>
      <c r="U300" s="69"/>
      <c r="V300" s="69"/>
      <c r="AJ300" s="74">
        <v>43762</v>
      </c>
      <c r="AK300" s="76">
        <f>Power!AK300+'Ground Transportation'!AK300+Industry!AL300+Residential!AL300+Aviation!AP300</f>
        <v>1.0935482957419593</v>
      </c>
      <c r="AL300" s="76">
        <f>Power!AL300+'Ground Transportation'!AL300+Industry!AM300+Residential!AM300+Aviation!AQ300</f>
        <v>2.7672523762647208</v>
      </c>
      <c r="AM300" s="76">
        <f>Power!AM300+'Ground Transportation'!AM300+Industry!AN300+Residential!AN300+Aviation!AR300</f>
        <v>3.0590453318834929</v>
      </c>
      <c r="AN300" s="76">
        <f>Power!AN300+'Ground Transportation'!AN300+Industry!AO300+Residential!AO300+Aviation!AS300</f>
        <v>1.2129335286343386</v>
      </c>
      <c r="AO300" s="106">
        <f>Power!AO300+'Ground Transportation'!AO300+Industry!AP300+Residential!AP300+Aviation!AT300</f>
        <v>2.2422746908128035</v>
      </c>
    </row>
    <row r="301" spans="2:41" x14ac:dyDescent="0.2">
      <c r="B301" s="74">
        <v>43763</v>
      </c>
      <c r="C301" s="76">
        <f>Power!C301+'Ground Transportation'!C301+Industry!C301+Residential!C301+Aviation!C301</f>
        <v>29.010733946301976</v>
      </c>
      <c r="D301" s="76">
        <f>Power!D301+'Ground Transportation'!D301+Industry!D301+Residential!D301+Aviation!D301</f>
        <v>6.1474078907160603</v>
      </c>
      <c r="E301" s="76">
        <f>Power!E301+'Ground Transportation'!E301+Industry!E301+Residential!E301+Aviation!E301</f>
        <v>13.100735779038704</v>
      </c>
      <c r="F301" s="76">
        <f>Power!F301+'Ground Transportation'!F301+Industry!F301+Residential!F301+Aviation!F301</f>
        <v>8.0086585164186932</v>
      </c>
      <c r="G301" s="76">
        <f>Power!G301+'Ground Transportation'!G301+Industry!G301+Residential!G301+Aviation!G301</f>
        <v>4.2370350232964391</v>
      </c>
      <c r="H301" s="76">
        <f>Power!H301+'Ground Transportation'!H301+Industry!H301+Residential!H301+Aviation!H301</f>
        <v>2.9351018921858523</v>
      </c>
      <c r="I301" s="76">
        <f>Power!I301+'Ground Transportation'!I301+Industry!I301+Residential!I301+Aviation!I301</f>
        <v>1.3520823711456398</v>
      </c>
      <c r="J301" s="76">
        <f>Power!J301+'Ground Transportation'!J301+Industry!J301+Residential!J301+Aviation!J301</f>
        <v>25.776900896732414</v>
      </c>
      <c r="K301" s="81">
        <f>SUM(C301:J301)+Aviation!L301+'International Shipping'!C301</f>
        <v>93.747923937500687</v>
      </c>
      <c r="M301" s="68"/>
      <c r="N301" s="69"/>
      <c r="O301" s="69"/>
      <c r="P301" s="69"/>
      <c r="Q301" s="69"/>
      <c r="R301" s="69"/>
      <c r="S301" s="69"/>
      <c r="T301" s="69"/>
      <c r="U301" s="69"/>
      <c r="V301" s="69"/>
      <c r="AJ301" s="74">
        <v>43763</v>
      </c>
      <c r="AK301" s="76">
        <f>Power!AK301+'Ground Transportation'!AK301+Industry!AL301+Residential!AL301+Aviation!AP301</f>
        <v>1.1255381027547802</v>
      </c>
      <c r="AL301" s="76">
        <f>Power!AL301+'Ground Transportation'!AL301+Industry!AM301+Residential!AM301+Aviation!AQ301</f>
        <v>2.7628224703956992</v>
      </c>
      <c r="AM301" s="76">
        <f>Power!AM301+'Ground Transportation'!AM301+Industry!AN301+Residential!AN301+Aviation!AR301</f>
        <v>2.7050678410064273</v>
      </c>
      <c r="AN301" s="76">
        <f>Power!AN301+'Ground Transportation'!AN301+Industry!AO301+Residential!AO301+Aviation!AS301</f>
        <v>1.1526138909837893</v>
      </c>
      <c r="AO301" s="106">
        <f>Power!AO301+'Ground Transportation'!AO301+Industry!AP301+Residential!AP301+Aviation!AT301</f>
        <v>2.2626023409688978</v>
      </c>
    </row>
    <row r="302" spans="2:41" x14ac:dyDescent="0.2">
      <c r="B302" s="74">
        <v>43764</v>
      </c>
      <c r="C302" s="76">
        <f>Power!C302+'Ground Transportation'!C302+Industry!C302+Residential!C302+Aviation!C302</f>
        <v>28.073579063107196</v>
      </c>
      <c r="D302" s="76">
        <f>Power!D302+'Ground Transportation'!D302+Industry!D302+Residential!D302+Aviation!D302</f>
        <v>6.0362875849341089</v>
      </c>
      <c r="E302" s="76">
        <f>Power!E302+'Ground Transportation'!E302+Industry!E302+Residential!E302+Aviation!E302</f>
        <v>12.053619438255652</v>
      </c>
      <c r="F302" s="76">
        <f>Power!F302+'Ground Transportation'!F302+Industry!F302+Residential!F302+Aviation!F302</f>
        <v>6.1752196667529855</v>
      </c>
      <c r="G302" s="76">
        <f>Power!G302+'Ground Transportation'!G302+Industry!G302+Residential!G302+Aviation!G302</f>
        <v>4.2025585476218854</v>
      </c>
      <c r="H302" s="76">
        <f>Power!H302+'Ground Transportation'!H302+Industry!H302+Residential!H302+Aviation!H302</f>
        <v>2.5686442358881445</v>
      </c>
      <c r="I302" s="76">
        <f>Power!I302+'Ground Transportation'!I302+Industry!I302+Residential!I302+Aviation!I302</f>
        <v>1.3366238414628073</v>
      </c>
      <c r="J302" s="76">
        <f>Power!J302+'Ground Transportation'!J302+Industry!J302+Residential!J302+Aviation!J302</f>
        <v>24.353871778375328</v>
      </c>
      <c r="K302" s="81">
        <f>SUM(C302:J302)+Aviation!L302+'International Shipping'!C302</f>
        <v>88.025033256522349</v>
      </c>
      <c r="M302" s="68"/>
      <c r="N302" s="69"/>
      <c r="O302" s="69"/>
      <c r="P302" s="69"/>
      <c r="Q302" s="69"/>
      <c r="R302" s="69"/>
      <c r="S302" s="69"/>
      <c r="T302" s="69"/>
      <c r="U302" s="69"/>
      <c r="V302" s="69"/>
      <c r="AJ302" s="74">
        <v>43764</v>
      </c>
      <c r="AK302" s="76">
        <f>Power!AK302+'Ground Transportation'!AK302+Industry!AL302+Residential!AL302+Aviation!AP302</f>
        <v>1.0412477403355964</v>
      </c>
      <c r="AL302" s="76">
        <f>Power!AL302+'Ground Transportation'!AL302+Industry!AM302+Residential!AM302+Aviation!AQ302</f>
        <v>2.6122546281962475</v>
      </c>
      <c r="AM302" s="76">
        <f>Power!AM302+'Ground Transportation'!AM302+Industry!AN302+Residential!AN302+Aviation!AR302</f>
        <v>2.2270397550838932</v>
      </c>
      <c r="AN302" s="76">
        <f>Power!AN302+'Ground Transportation'!AN302+Industry!AO302+Residential!AO302+Aviation!AS302</f>
        <v>1.0250968735105155</v>
      </c>
      <c r="AO302" s="106">
        <f>Power!AO302+'Ground Transportation'!AO302+Industry!AP302+Residential!AP302+Aviation!AT302</f>
        <v>2.2121258228962297</v>
      </c>
    </row>
    <row r="303" spans="2:41" x14ac:dyDescent="0.2">
      <c r="B303" s="74">
        <v>43765</v>
      </c>
      <c r="C303" s="76">
        <f>Power!C303+'Ground Transportation'!C303+Industry!C303+Residential!C303+Aviation!C303</f>
        <v>26.776527058819998</v>
      </c>
      <c r="D303" s="76">
        <f>Power!D303+'Ground Transportation'!D303+Industry!D303+Residential!D303+Aviation!D303</f>
        <v>5.6689434114224397</v>
      </c>
      <c r="E303" s="76">
        <f>Power!E303+'Ground Transportation'!E303+Industry!E303+Residential!E303+Aviation!E303</f>
        <v>11.432227211429501</v>
      </c>
      <c r="F303" s="76">
        <f>Power!F303+'Ground Transportation'!F303+Industry!F303+Residential!F303+Aviation!F303</f>
        <v>6.5791480438029399</v>
      </c>
      <c r="G303" s="76">
        <f>Power!G303+'Ground Transportation'!G303+Industry!G303+Residential!G303+Aviation!G303</f>
        <v>4.154911195152641</v>
      </c>
      <c r="H303" s="76">
        <f>Power!H303+'Ground Transportation'!H303+Industry!H303+Residential!H303+Aviation!H303</f>
        <v>2.4451951915175969</v>
      </c>
      <c r="I303" s="76">
        <f>Power!I303+'Ground Transportation'!I303+Industry!I303+Residential!I303+Aviation!I303</f>
        <v>1.2769340306219534</v>
      </c>
      <c r="J303" s="76">
        <f>Power!J303+'Ground Transportation'!J303+Industry!J303+Residential!J303+Aviation!J303</f>
        <v>23.636382810262909</v>
      </c>
      <c r="K303" s="81">
        <f>SUM(C303:J303)+Aviation!L303+'International Shipping'!C303</f>
        <v>85.130019722759442</v>
      </c>
      <c r="M303" s="68"/>
      <c r="N303" s="69"/>
      <c r="O303" s="69"/>
      <c r="P303" s="69"/>
      <c r="Q303" s="69"/>
      <c r="R303" s="69"/>
      <c r="S303" s="69"/>
      <c r="T303" s="69"/>
      <c r="U303" s="69"/>
      <c r="V303" s="69"/>
      <c r="AJ303" s="74">
        <v>43765</v>
      </c>
      <c r="AK303" s="76">
        <f>Power!AK303+'Ground Transportation'!AK303+Industry!AL303+Residential!AL303+Aviation!AP303</f>
        <v>1.0555099352833079</v>
      </c>
      <c r="AL303" s="76">
        <f>Power!AL303+'Ground Transportation'!AL303+Industry!AM303+Residential!AM303+Aviation!AQ303</f>
        <v>2.7633460880967067</v>
      </c>
      <c r="AM303" s="76">
        <f>Power!AM303+'Ground Transportation'!AM303+Industry!AN303+Residential!AN303+Aviation!AR303</f>
        <v>2.4382012633231414</v>
      </c>
      <c r="AN303" s="76">
        <f>Power!AN303+'Ground Transportation'!AN303+Industry!AO303+Residential!AO303+Aviation!AS303</f>
        <v>1.006595149519401</v>
      </c>
      <c r="AO303" s="106">
        <f>Power!AO303+'Ground Transportation'!AO303+Industry!AP303+Residential!AP303+Aviation!AT303</f>
        <v>2.242264885746907</v>
      </c>
    </row>
    <row r="304" spans="2:41" x14ac:dyDescent="0.2">
      <c r="B304" s="74">
        <v>43766</v>
      </c>
      <c r="C304" s="76">
        <f>Power!C304+'Ground Transportation'!C304+Industry!C304+Residential!C304+Aviation!C304</f>
        <v>26.963406909050477</v>
      </c>
      <c r="D304" s="76">
        <f>Power!D304+'Ground Transportation'!D304+Industry!D304+Residential!D304+Aviation!D304</f>
        <v>5.435597471871783</v>
      </c>
      <c r="E304" s="76">
        <f>Power!E304+'Ground Transportation'!E304+Industry!E304+Residential!E304+Aviation!E304</f>
        <v>13.659451517775759</v>
      </c>
      <c r="F304" s="76">
        <f>Power!F304+'Ground Transportation'!F304+Industry!F304+Residential!F304+Aviation!F304</f>
        <v>10.475022358950564</v>
      </c>
      <c r="G304" s="76">
        <f>Power!G304+'Ground Transportation'!G304+Industry!G304+Residential!G304+Aviation!G304</f>
        <v>4.3497367631219426</v>
      </c>
      <c r="H304" s="76">
        <f>Power!H304+'Ground Transportation'!H304+Industry!H304+Residential!H304+Aviation!H304</f>
        <v>2.7117596601736307</v>
      </c>
      <c r="I304" s="76">
        <f>Power!I304+'Ground Transportation'!I304+Industry!I304+Residential!I304+Aviation!I304</f>
        <v>1.3860444593271752</v>
      </c>
      <c r="J304" s="76">
        <f>Power!J304+'Ground Transportation'!J304+Industry!J304+Residential!J304+Aviation!J304</f>
        <v>26.08562036609537</v>
      </c>
      <c r="K304" s="81">
        <f>SUM(C304:J304)+Aviation!L304+'International Shipping'!C304</f>
        <v>94.141130393911425</v>
      </c>
      <c r="M304" s="68"/>
      <c r="N304" s="69"/>
      <c r="O304" s="69"/>
      <c r="P304" s="69"/>
      <c r="Q304" s="69"/>
      <c r="R304" s="69"/>
      <c r="S304" s="69"/>
      <c r="T304" s="69"/>
      <c r="U304" s="69"/>
      <c r="V304" s="69"/>
      <c r="AJ304" s="74">
        <v>43766</v>
      </c>
      <c r="AK304" s="76">
        <f>Power!AK304+'Ground Transportation'!AK304+Industry!AL304+Residential!AL304+Aviation!AP304</f>
        <v>1.4789282225211895</v>
      </c>
      <c r="AL304" s="76">
        <f>Power!AL304+'Ground Transportation'!AL304+Industry!AM304+Residential!AM304+Aviation!AQ304</f>
        <v>2.9412802901090669</v>
      </c>
      <c r="AM304" s="76">
        <f>Power!AM304+'Ground Transportation'!AM304+Industry!AN304+Residential!AN304+Aviation!AR304</f>
        <v>3.5088509177349851</v>
      </c>
      <c r="AN304" s="76">
        <f>Power!AN304+'Ground Transportation'!AN304+Industry!AO304+Residential!AO304+Aviation!AS304</f>
        <v>1.2580216075643924</v>
      </c>
      <c r="AO304" s="106">
        <f>Power!AO304+'Ground Transportation'!AO304+Industry!AP304+Residential!AP304+Aviation!AT304</f>
        <v>2.3141769001373182</v>
      </c>
    </row>
    <row r="305" spans="2:41" x14ac:dyDescent="0.2">
      <c r="B305" s="74">
        <v>43767</v>
      </c>
      <c r="C305" s="76">
        <f>Power!C305+'Ground Transportation'!C305+Industry!C305+Residential!C305+Aviation!C305</f>
        <v>27.815751124230228</v>
      </c>
      <c r="D305" s="76">
        <f>Power!D305+'Ground Transportation'!D305+Industry!D305+Residential!D305+Aviation!D305</f>
        <v>5.2998892790898298</v>
      </c>
      <c r="E305" s="76">
        <f>Power!E305+'Ground Transportation'!E305+Industry!E305+Residential!E305+Aviation!E305</f>
        <v>14.244475907300547</v>
      </c>
      <c r="F305" s="76">
        <f>Power!F305+'Ground Transportation'!F305+Industry!F305+Residential!F305+Aviation!F305</f>
        <v>10.864760413393148</v>
      </c>
      <c r="G305" s="76">
        <f>Power!G305+'Ground Transportation'!G305+Industry!G305+Residential!G305+Aviation!G305</f>
        <v>4.4670158130956228</v>
      </c>
      <c r="H305" s="76">
        <f>Power!H305+'Ground Transportation'!H305+Industry!H305+Residential!H305+Aviation!H305</f>
        <v>3.00561988101231</v>
      </c>
      <c r="I305" s="76">
        <f>Power!I305+'Ground Transportation'!I305+Industry!I305+Residential!I305+Aviation!I305</f>
        <v>1.3977472904623016</v>
      </c>
      <c r="J305" s="76">
        <f>Power!J305+'Ground Transportation'!J305+Industry!J305+Residential!J305+Aviation!J305</f>
        <v>26.773300201174017</v>
      </c>
      <c r="K305" s="81">
        <f>SUM(C305:J305)+Aviation!L305+'International Shipping'!C305</f>
        <v>96.902965504219694</v>
      </c>
      <c r="M305" s="68"/>
      <c r="N305" s="69"/>
      <c r="O305" s="69"/>
      <c r="P305" s="69"/>
      <c r="Q305" s="69"/>
      <c r="R305" s="69"/>
      <c r="S305" s="69"/>
      <c r="T305" s="69"/>
      <c r="U305" s="69"/>
      <c r="V305" s="69"/>
      <c r="AJ305" s="74">
        <v>43767</v>
      </c>
      <c r="AK305" s="76">
        <f>Power!AK305+'Ground Transportation'!AK305+Industry!AL305+Residential!AL305+Aviation!AP305</f>
        <v>1.3847436849107837</v>
      </c>
      <c r="AL305" s="76">
        <f>Power!AL305+'Ground Transportation'!AL305+Industry!AM305+Residential!AM305+Aviation!AQ305</f>
        <v>2.95964861260178</v>
      </c>
      <c r="AM305" s="76">
        <f>Power!AM305+'Ground Transportation'!AM305+Industry!AN305+Residential!AN305+Aviation!AR305</f>
        <v>3.7493107735989306</v>
      </c>
      <c r="AN305" s="76">
        <f>Power!AN305+'Ground Transportation'!AN305+Industry!AO305+Residential!AO305+Aviation!AS305</f>
        <v>1.2778445313874616</v>
      </c>
      <c r="AO305" s="106">
        <f>Power!AO305+'Ground Transportation'!AO305+Industry!AP305+Residential!AP305+Aviation!AT305</f>
        <v>2.3179039399363406</v>
      </c>
    </row>
    <row r="306" spans="2:41" x14ac:dyDescent="0.2">
      <c r="B306" s="74">
        <v>43768</v>
      </c>
      <c r="C306" s="76">
        <f>Power!C306+'Ground Transportation'!C306+Industry!C306+Residential!C306+Aviation!C306</f>
        <v>27.078107214142857</v>
      </c>
      <c r="D306" s="76">
        <f>Power!D306+'Ground Transportation'!D306+Industry!D306+Residential!D306+Aviation!D306</f>
        <v>5.5310641689770232</v>
      </c>
      <c r="E306" s="76">
        <f>Power!E306+'Ground Transportation'!E306+Industry!E306+Residential!E306+Aviation!E306</f>
        <v>14.222274267749592</v>
      </c>
      <c r="F306" s="76">
        <f>Power!F306+'Ground Transportation'!F306+Industry!F306+Residential!F306+Aviation!F306</f>
        <v>10.898361759037053</v>
      </c>
      <c r="G306" s="76">
        <f>Power!G306+'Ground Transportation'!G306+Industry!G306+Residential!G306+Aviation!G306</f>
        <v>4.589155977299626</v>
      </c>
      <c r="H306" s="76">
        <f>Power!H306+'Ground Transportation'!H306+Industry!H306+Residential!H306+Aviation!H306</f>
        <v>2.8191555258580223</v>
      </c>
      <c r="I306" s="76">
        <f>Power!I306+'Ground Transportation'!I306+Industry!I306+Residential!I306+Aviation!I306</f>
        <v>1.3558939727516308</v>
      </c>
      <c r="J306" s="76">
        <f>Power!J306+'Ground Transportation'!J306+Industry!J306+Residential!J306+Aviation!J306</f>
        <v>26.552665340275304</v>
      </c>
      <c r="K306" s="81">
        <f>SUM(C306:J306)+Aviation!L306+'International Shipping'!C306</f>
        <v>96.075274371775393</v>
      </c>
      <c r="M306" s="68"/>
      <c r="N306" s="69"/>
      <c r="O306" s="69"/>
      <c r="P306" s="69"/>
      <c r="Q306" s="69"/>
      <c r="R306" s="69"/>
      <c r="S306" s="69"/>
      <c r="T306" s="69"/>
      <c r="U306" s="69"/>
      <c r="V306" s="69"/>
      <c r="AJ306" s="74">
        <v>43768</v>
      </c>
      <c r="AK306" s="76">
        <f>Power!AK306+'Ground Transportation'!AK306+Industry!AL306+Residential!AL306+Aviation!AP306</f>
        <v>1.3231550722857295</v>
      </c>
      <c r="AL306" s="76">
        <f>Power!AL306+'Ground Transportation'!AL306+Industry!AM306+Residential!AM306+Aviation!AQ306</f>
        <v>2.9798990162262347</v>
      </c>
      <c r="AM306" s="76">
        <f>Power!AM306+'Ground Transportation'!AM306+Industry!AN306+Residential!AN306+Aviation!AR306</f>
        <v>3.7584238304467621</v>
      </c>
      <c r="AN306" s="76">
        <f>Power!AN306+'Ground Transportation'!AN306+Industry!AO306+Residential!AO306+Aviation!AS306</f>
        <v>1.3132532286526335</v>
      </c>
      <c r="AO306" s="106">
        <f>Power!AO306+'Ground Transportation'!AO306+Industry!AP306+Residential!AP306+Aviation!AT306</f>
        <v>2.3180256422815599</v>
      </c>
    </row>
    <row r="307" spans="2:41" x14ac:dyDescent="0.2">
      <c r="B307" s="74">
        <v>43769</v>
      </c>
      <c r="C307" s="76">
        <f>Power!C307+'Ground Transportation'!C307+Industry!C307+Residential!C307+Aviation!C307</f>
        <v>28.088949951666621</v>
      </c>
      <c r="D307" s="76">
        <f>Power!D307+'Ground Transportation'!D307+Industry!D307+Residential!D307+Aviation!D307</f>
        <v>5.6588870435632135</v>
      </c>
      <c r="E307" s="76">
        <f>Power!E307+'Ground Transportation'!E307+Industry!E307+Residential!E307+Aviation!E307</f>
        <v>14.308245230646504</v>
      </c>
      <c r="F307" s="76">
        <f>Power!F307+'Ground Transportation'!F307+Industry!F307+Residential!F307+Aviation!F307</f>
        <v>10.522128263267302</v>
      </c>
      <c r="G307" s="76">
        <f>Power!G307+'Ground Transportation'!G307+Industry!G307+Residential!G307+Aviation!G307</f>
        <v>4.6746381376889259</v>
      </c>
      <c r="H307" s="76">
        <f>Power!H307+'Ground Transportation'!H307+Industry!H307+Residential!H307+Aviation!H307</f>
        <v>2.8199254212327256</v>
      </c>
      <c r="I307" s="76">
        <f>Power!I307+'Ground Transportation'!I307+Industry!I307+Residential!I307+Aviation!I307</f>
        <v>1.3386735539832337</v>
      </c>
      <c r="J307" s="76">
        <f>Power!J307+'Ground Transportation'!J307+Industry!J307+Residential!J307+Aviation!J307</f>
        <v>26.950911283462659</v>
      </c>
      <c r="K307" s="81">
        <f>SUM(C307:J307)+Aviation!L307+'International Shipping'!C307</f>
        <v>97.427284641032571</v>
      </c>
      <c r="M307" s="68"/>
      <c r="N307" s="69"/>
      <c r="O307" s="69"/>
      <c r="P307" s="69"/>
      <c r="Q307" s="69"/>
      <c r="R307" s="69"/>
      <c r="S307" s="69"/>
      <c r="T307" s="69"/>
      <c r="U307" s="69"/>
      <c r="V307" s="69"/>
      <c r="AJ307" s="74">
        <v>43769</v>
      </c>
      <c r="AK307" s="76">
        <f>Power!AK307+'Ground Transportation'!AK307+Industry!AL307+Residential!AL307+Aviation!AP307</f>
        <v>1.3769899171270563</v>
      </c>
      <c r="AL307" s="76">
        <f>Power!AL307+'Ground Transportation'!AL307+Industry!AM307+Residential!AM307+Aviation!AQ307</f>
        <v>2.9814911466023521</v>
      </c>
      <c r="AM307" s="76">
        <f>Power!AM307+'Ground Transportation'!AM307+Industry!AN307+Residential!AN307+Aviation!AR307</f>
        <v>3.5662926283942329</v>
      </c>
      <c r="AN307" s="76">
        <f>Power!AN307+'Ground Transportation'!AN307+Industry!AO307+Residential!AO307+Aviation!AS307</f>
        <v>1.2608968461503394</v>
      </c>
      <c r="AO307" s="106">
        <f>Power!AO307+'Ground Transportation'!AO307+Industry!AP307+Residential!AP307+Aviation!AT307</f>
        <v>2.2702439862270203</v>
      </c>
    </row>
    <row r="308" spans="2:41" x14ac:dyDescent="0.2">
      <c r="B308" s="74">
        <v>43770</v>
      </c>
      <c r="C308" s="76">
        <f>Power!C308+'Ground Transportation'!C308+Industry!C308+Residential!C308+Aviation!C308</f>
        <v>27.887053735627862</v>
      </c>
      <c r="D308" s="76">
        <f>Power!D308+'Ground Transportation'!D308+Industry!D308+Residential!D308+Aviation!D308</f>
        <v>5.923282672967729</v>
      </c>
      <c r="E308" s="76">
        <f>Power!E308+'Ground Transportation'!E308+Industry!E308+Residential!E308+Aviation!E308</f>
        <v>15.34076093567977</v>
      </c>
      <c r="F308" s="76">
        <f>Power!F308+'Ground Transportation'!F308+Industry!F308+Residential!F308+Aviation!F308</f>
        <v>8.2236904111056059</v>
      </c>
      <c r="G308" s="76">
        <f>Power!G308+'Ground Transportation'!G308+Industry!G308+Residential!G308+Aviation!G308</f>
        <v>4.7010187376114212</v>
      </c>
      <c r="H308" s="76">
        <f>Power!H308+'Ground Transportation'!H308+Industry!H308+Residential!H308+Aviation!H308</f>
        <v>2.8007890653011325</v>
      </c>
      <c r="I308" s="76">
        <f>Power!I308+'Ground Transportation'!I308+Industry!I308+Residential!I308+Aviation!I308</f>
        <v>1.3801281563836927</v>
      </c>
      <c r="J308" s="76">
        <f>Power!J308+'Ground Transportation'!J308+Industry!J308+Residential!J308+Aviation!J308</f>
        <v>26.536983068390942</v>
      </c>
      <c r="K308" s="81">
        <f>SUM(C308:J308)+Aviation!L308+'International Shipping'!C308</f>
        <v>95.877143784059044</v>
      </c>
      <c r="M308" s="68"/>
      <c r="N308" s="69"/>
      <c r="O308" s="69"/>
      <c r="P308" s="69"/>
      <c r="Q308" s="69"/>
      <c r="R308" s="69"/>
      <c r="S308" s="69"/>
      <c r="T308" s="69"/>
      <c r="U308" s="69"/>
      <c r="V308" s="69"/>
      <c r="AJ308" s="74">
        <v>43770</v>
      </c>
      <c r="AK308" s="76">
        <f>Power!AK308+'Ground Transportation'!AK308+Industry!AL308+Residential!AL308+Aviation!AP308</f>
        <v>0.92307511023384747</v>
      </c>
      <c r="AL308" s="76">
        <f>Power!AL308+'Ground Transportation'!AL308+Industry!AM308+Residential!AM308+Aviation!AQ308</f>
        <v>0.72175578733094925</v>
      </c>
      <c r="AM308" s="76">
        <f>Power!AM308+'Ground Transportation'!AM308+Industry!AN308+Residential!AN308+Aviation!AR308</f>
        <v>1.7749950185840959</v>
      </c>
      <c r="AN308" s="76">
        <f>Power!AN308+'Ground Transportation'!AN308+Industry!AO308+Residential!AO308+Aviation!AS308</f>
        <v>0.79985444962350882</v>
      </c>
      <c r="AO308" s="106">
        <f>Power!AO308+'Ground Transportation'!AO308+Industry!AP308+Residential!AP308+Aviation!AT308</f>
        <v>0.45384223010988017</v>
      </c>
    </row>
    <row r="309" spans="2:41" x14ac:dyDescent="0.2">
      <c r="B309" s="74">
        <v>43771</v>
      </c>
      <c r="C309" s="76">
        <f>Power!C309+'Ground Transportation'!C309+Industry!C309+Residential!C309+Aviation!C309</f>
        <v>28.563349442019955</v>
      </c>
      <c r="D309" s="76">
        <f>Power!D309+'Ground Transportation'!D309+Industry!D309+Residential!D309+Aviation!D309</f>
        <v>6.0290592446316378</v>
      </c>
      <c r="E309" s="76">
        <f>Power!E309+'Ground Transportation'!E309+Industry!E309+Residential!E309+Aviation!E309</f>
        <v>14.034663368732309</v>
      </c>
      <c r="F309" s="76">
        <f>Power!F309+'Ground Transportation'!F309+Industry!F309+Residential!F309+Aviation!F309</f>
        <v>6.7748950930948117</v>
      </c>
      <c r="G309" s="76">
        <f>Power!G309+'Ground Transportation'!G309+Industry!G309+Residential!G309+Aviation!G309</f>
        <v>4.6071416967125733</v>
      </c>
      <c r="H309" s="76">
        <f>Power!H309+'Ground Transportation'!H309+Industry!H309+Residential!H309+Aviation!H309</f>
        <v>2.6597253070289546</v>
      </c>
      <c r="I309" s="76">
        <f>Power!I309+'Ground Transportation'!I309+Industry!I309+Residential!I309+Aviation!I309</f>
        <v>1.3232452890205226</v>
      </c>
      <c r="J309" s="76">
        <f>Power!J309+'Ground Transportation'!J309+Industry!J309+Residential!J309+Aviation!J309</f>
        <v>25.741358282798895</v>
      </c>
      <c r="K309" s="81">
        <f>SUM(C309:J309)+Aviation!L309+'International Shipping'!C309</f>
        <v>92.844816886852144</v>
      </c>
      <c r="M309" s="68"/>
      <c r="N309" s="69"/>
      <c r="O309" s="69"/>
      <c r="P309" s="69"/>
      <c r="Q309" s="69"/>
      <c r="R309" s="69"/>
      <c r="S309" s="69"/>
      <c r="T309" s="69"/>
      <c r="U309" s="69"/>
      <c r="V309" s="69"/>
      <c r="AJ309" s="74">
        <v>43771</v>
      </c>
      <c r="AK309" s="76">
        <f>Power!AK309+'Ground Transportation'!AK309+Industry!AL309+Residential!AL309+Aviation!AP309</f>
        <v>0.79504056861410033</v>
      </c>
      <c r="AL309" s="76">
        <f>Power!AL309+'Ground Transportation'!AL309+Industry!AM309+Residential!AM309+Aviation!AQ309</f>
        <v>0.64716083366004329</v>
      </c>
      <c r="AM309" s="76">
        <f>Power!AM309+'Ground Transportation'!AM309+Industry!AN309+Residential!AN309+Aviation!AR309</f>
        <v>1.2739986059546791</v>
      </c>
      <c r="AN309" s="76">
        <f>Power!AN309+'Ground Transportation'!AN309+Industry!AO309+Residential!AO309+Aviation!AS309</f>
        <v>0.74822954098729855</v>
      </c>
      <c r="AO309" s="106">
        <f>Power!AO309+'Ground Transportation'!AO309+Industry!AP309+Residential!AP309+Aviation!AT309</f>
        <v>0.46888413889025871</v>
      </c>
    </row>
    <row r="310" spans="2:41" x14ac:dyDescent="0.2">
      <c r="B310" s="74">
        <v>43772</v>
      </c>
      <c r="C310" s="76">
        <f>Power!C310+'Ground Transportation'!C310+Industry!C310+Residential!C310+Aviation!C310</f>
        <v>27.256994961822969</v>
      </c>
      <c r="D310" s="76">
        <f>Power!D310+'Ground Transportation'!D310+Industry!D310+Residential!D310+Aviation!D310</f>
        <v>6.1147760317951887</v>
      </c>
      <c r="E310" s="76">
        <f>Power!E310+'Ground Transportation'!E310+Industry!E310+Residential!E310+Aviation!E310</f>
        <v>12.577516801259531</v>
      </c>
      <c r="F310" s="76">
        <f>Power!F310+'Ground Transportation'!F310+Industry!F310+Residential!F310+Aviation!F310</f>
        <v>7.0280397360743372</v>
      </c>
      <c r="G310" s="76">
        <f>Power!G310+'Ground Transportation'!G310+Industry!G310+Residential!G310+Aviation!G310</f>
        <v>4.4782834771003941</v>
      </c>
      <c r="H310" s="76">
        <f>Power!H310+'Ground Transportation'!H310+Industry!H310+Residential!H310+Aviation!H310</f>
        <v>2.5585574253927295</v>
      </c>
      <c r="I310" s="76">
        <f>Power!I310+'Ground Transportation'!I310+Industry!I310+Residential!I310+Aviation!I310</f>
        <v>1.2101466851045564</v>
      </c>
      <c r="J310" s="76">
        <f>Power!J310+'Ground Transportation'!J310+Industry!J310+Residential!J310+Aviation!J310</f>
        <v>24.97991145125453</v>
      </c>
      <c r="K310" s="81">
        <f>SUM(C310:J310)+Aviation!L310+'International Shipping'!C310</f>
        <v>89.33783953877743</v>
      </c>
      <c r="M310" s="68"/>
      <c r="N310" s="69"/>
      <c r="O310" s="69"/>
      <c r="P310" s="69"/>
      <c r="Q310" s="69"/>
      <c r="R310" s="69"/>
      <c r="S310" s="69"/>
      <c r="T310" s="69"/>
      <c r="U310" s="69"/>
      <c r="V310" s="69"/>
      <c r="AJ310" s="74">
        <v>43772</v>
      </c>
      <c r="AK310" s="76">
        <f>Power!AK310+'Ground Transportation'!AK310+Industry!AL310+Residential!AL310+Aviation!AP310</f>
        <v>0.88160945548409586</v>
      </c>
      <c r="AL310" s="76">
        <f>Power!AL310+'Ground Transportation'!AL310+Industry!AM310+Residential!AM310+Aviation!AQ310</f>
        <v>0.6490158358053888</v>
      </c>
      <c r="AM310" s="76">
        <f>Power!AM310+'Ground Transportation'!AM310+Industry!AN310+Residential!AN310+Aviation!AR310</f>
        <v>1.4160021841376584</v>
      </c>
      <c r="AN310" s="76">
        <f>Power!AN310+'Ground Transportation'!AN310+Industry!AO310+Residential!AO310+Aviation!AS310</f>
        <v>0.65138935828544653</v>
      </c>
      <c r="AO310" s="106">
        <f>Power!AO310+'Ground Transportation'!AO310+Industry!AP310+Residential!AP310+Aviation!AT310</f>
        <v>0.40503226766220402</v>
      </c>
    </row>
    <row r="311" spans="2:41" x14ac:dyDescent="0.2">
      <c r="B311" s="74">
        <v>43773</v>
      </c>
      <c r="C311" s="76">
        <f>Power!C311+'Ground Transportation'!C311+Industry!C311+Residential!C311+Aviation!C311</f>
        <v>27.912644781361742</v>
      </c>
      <c r="D311" s="76">
        <f>Power!D311+'Ground Transportation'!D311+Industry!D311+Residential!D311+Aviation!D311</f>
        <v>6.0565784238451883</v>
      </c>
      <c r="E311" s="76">
        <f>Power!E311+'Ground Transportation'!E311+Industry!E311+Residential!E311+Aviation!E311</f>
        <v>14.528167599723949</v>
      </c>
      <c r="F311" s="76">
        <f>Power!F311+'Ground Transportation'!F311+Industry!F311+Residential!F311+Aviation!F311</f>
        <v>9.4344344659133679</v>
      </c>
      <c r="G311" s="76">
        <f>Power!G311+'Ground Transportation'!G311+Industry!G311+Residential!G311+Aviation!G311</f>
        <v>4.4157048953420608</v>
      </c>
      <c r="H311" s="76">
        <f>Power!H311+'Ground Transportation'!H311+Industry!H311+Residential!H311+Aviation!H311</f>
        <v>2.7469772598949449</v>
      </c>
      <c r="I311" s="76">
        <f>Power!I311+'Ground Transportation'!I311+Industry!I311+Residential!I311+Aviation!I311</f>
        <v>1.3429244289561464</v>
      </c>
      <c r="J311" s="76">
        <f>Power!J311+'Ground Transportation'!J311+Industry!J311+Residential!J311+Aviation!J311</f>
        <v>27.258606561203617</v>
      </c>
      <c r="K311" s="81">
        <f>SUM(C311:J311)+Aviation!L311+'International Shipping'!C311</f>
        <v>96.75820560792026</v>
      </c>
      <c r="M311" s="68"/>
      <c r="N311" s="69"/>
      <c r="O311" s="69"/>
      <c r="P311" s="69"/>
      <c r="Q311" s="69"/>
      <c r="R311" s="69"/>
      <c r="S311" s="69"/>
      <c r="T311" s="69"/>
      <c r="U311" s="69"/>
      <c r="V311" s="69"/>
      <c r="AJ311" s="74">
        <v>43773</v>
      </c>
      <c r="AK311" s="76">
        <f>Power!AK311+'Ground Transportation'!AK311+Industry!AL311+Residential!AL311+Aviation!AP311</f>
        <v>1.0270849320568376</v>
      </c>
      <c r="AL311" s="76">
        <f>Power!AL311+'Ground Transportation'!AL311+Industry!AM311+Residential!AM311+Aviation!AQ311</f>
        <v>0.86563967890139604</v>
      </c>
      <c r="AM311" s="76">
        <f>Power!AM311+'Ground Transportation'!AM311+Industry!AN311+Residential!AN311+Aviation!AR311</f>
        <v>2.1186731395761469</v>
      </c>
      <c r="AN311" s="76">
        <f>Power!AN311+'Ground Transportation'!AN311+Industry!AO311+Residential!AO311+Aviation!AS311</f>
        <v>0.8141522568827656</v>
      </c>
      <c r="AO311" s="106">
        <f>Power!AO311+'Ground Transportation'!AO311+Industry!AP311+Residential!AP311+Aviation!AT311</f>
        <v>0.59917787299092518</v>
      </c>
    </row>
    <row r="312" spans="2:41" x14ac:dyDescent="0.2">
      <c r="B312" s="74">
        <v>43774</v>
      </c>
      <c r="C312" s="76">
        <f>Power!C312+'Ground Transportation'!C312+Industry!C312+Residential!C312+Aviation!C312</f>
        <v>28.462152026081668</v>
      </c>
      <c r="D312" s="76">
        <f>Power!D312+'Ground Transportation'!D312+Industry!D312+Residential!D312+Aviation!D312</f>
        <v>6.3960502751860941</v>
      </c>
      <c r="E312" s="76">
        <f>Power!E312+'Ground Transportation'!E312+Industry!E312+Residential!E312+Aviation!E312</f>
        <v>15.363081266706017</v>
      </c>
      <c r="F312" s="76">
        <f>Power!F312+'Ground Transportation'!F312+Industry!F312+Residential!F312+Aviation!F312</f>
        <v>10.387519031859956</v>
      </c>
      <c r="G312" s="76">
        <f>Power!G312+'Ground Transportation'!G312+Industry!G312+Residential!G312+Aviation!G312</f>
        <v>4.5029556257173224</v>
      </c>
      <c r="H312" s="76">
        <f>Power!H312+'Ground Transportation'!H312+Industry!H312+Residential!H312+Aviation!H312</f>
        <v>2.9850797051409104</v>
      </c>
      <c r="I312" s="76">
        <f>Power!I312+'Ground Transportation'!I312+Industry!I312+Residential!I312+Aviation!I312</f>
        <v>1.3863495781561297</v>
      </c>
      <c r="J312" s="76">
        <f>Power!J312+'Ground Transportation'!J312+Industry!J312+Residential!J312+Aviation!J312</f>
        <v>28.383561737672832</v>
      </c>
      <c r="K312" s="81">
        <f>SUM(C312:J312)+Aviation!L312+'International Shipping'!C312</f>
        <v>100.86881562651749</v>
      </c>
      <c r="M312" s="68"/>
      <c r="N312" s="69"/>
      <c r="O312" s="69"/>
      <c r="P312" s="69"/>
      <c r="Q312" s="69"/>
      <c r="R312" s="69"/>
      <c r="S312" s="69"/>
      <c r="T312" s="69"/>
      <c r="U312" s="69"/>
      <c r="V312" s="69"/>
      <c r="AJ312" s="74">
        <v>43774</v>
      </c>
      <c r="AK312" s="76">
        <f>Power!AK312+'Ground Transportation'!AK312+Industry!AL312+Residential!AL312+Aviation!AP312</f>
        <v>1.1279026803584609</v>
      </c>
      <c r="AL312" s="76">
        <f>Power!AL312+'Ground Transportation'!AL312+Industry!AM312+Residential!AM312+Aviation!AQ312</f>
        <v>0.93206526217732688</v>
      </c>
      <c r="AM312" s="76">
        <f>Power!AM312+'Ground Transportation'!AM312+Industry!AN312+Residential!AN312+Aviation!AR312</f>
        <v>2.4513128780247428</v>
      </c>
      <c r="AN312" s="76">
        <f>Power!AN312+'Ground Transportation'!AN312+Industry!AO312+Residential!AO312+Aviation!AS312</f>
        <v>0.86342551507748999</v>
      </c>
      <c r="AO312" s="106">
        <f>Power!AO312+'Ground Transportation'!AO312+Industry!AP312+Residential!AP312+Aviation!AT312</f>
        <v>0.67170571030738213</v>
      </c>
    </row>
    <row r="313" spans="2:41" x14ac:dyDescent="0.2">
      <c r="B313" s="74">
        <v>43775</v>
      </c>
      <c r="C313" s="76">
        <f>Power!C313+'Ground Transportation'!C313+Industry!C313+Residential!C313+Aviation!C313</f>
        <v>29.242126371137605</v>
      </c>
      <c r="D313" s="76">
        <f>Power!D313+'Ground Transportation'!D313+Industry!D313+Residential!D313+Aviation!D313</f>
        <v>6.6256518108138973</v>
      </c>
      <c r="E313" s="76">
        <f>Power!E313+'Ground Transportation'!E313+Industry!E313+Residential!E313+Aviation!E313</f>
        <v>15.238099295306245</v>
      </c>
      <c r="F313" s="76">
        <f>Power!F313+'Ground Transportation'!F313+Industry!F313+Residential!F313+Aviation!F313</f>
        <v>11.045506489922118</v>
      </c>
      <c r="G313" s="76">
        <f>Power!G313+'Ground Transportation'!G313+Industry!G313+Residential!G313+Aviation!G313</f>
        <v>4.4513093932782342</v>
      </c>
      <c r="H313" s="76">
        <f>Power!H313+'Ground Transportation'!H313+Industry!H313+Residential!H313+Aviation!H313</f>
        <v>3.0140997823139375</v>
      </c>
      <c r="I313" s="76">
        <f>Power!I313+'Ground Transportation'!I313+Industry!I313+Residential!I313+Aviation!I313</f>
        <v>1.4103429164172572</v>
      </c>
      <c r="J313" s="76">
        <f>Power!J313+'Ground Transportation'!J313+Industry!J313+Residential!J313+Aviation!J313</f>
        <v>28.97010240607306</v>
      </c>
      <c r="K313" s="81">
        <f>SUM(C313:J313)+Aviation!L313+'International Shipping'!C313</f>
        <v>102.97627024473813</v>
      </c>
      <c r="M313" s="68"/>
      <c r="N313" s="69"/>
      <c r="O313" s="69"/>
      <c r="P313" s="69"/>
      <c r="Q313" s="69"/>
      <c r="R313" s="69"/>
      <c r="S313" s="69"/>
      <c r="T313" s="69"/>
      <c r="U313" s="69"/>
      <c r="V313" s="69"/>
      <c r="AJ313" s="74">
        <v>43775</v>
      </c>
      <c r="AK313" s="76">
        <f>Power!AK313+'Ground Transportation'!AK313+Industry!AL313+Residential!AL313+Aviation!AP313</f>
        <v>1.2916212434663668</v>
      </c>
      <c r="AL313" s="76">
        <f>Power!AL313+'Ground Transportation'!AL313+Industry!AM313+Residential!AM313+Aviation!AQ313</f>
        <v>0.9464474553086919</v>
      </c>
      <c r="AM313" s="76">
        <f>Power!AM313+'Ground Transportation'!AM313+Industry!AN313+Residential!AN313+Aviation!AR313</f>
        <v>2.5392489295720622</v>
      </c>
      <c r="AN313" s="76">
        <f>Power!AN313+'Ground Transportation'!AN313+Industry!AO313+Residential!AO313+Aviation!AS313</f>
        <v>1.0614168131797259</v>
      </c>
      <c r="AO313" s="106">
        <f>Power!AO313+'Ground Transportation'!AO313+Industry!AP313+Residential!AP313+Aviation!AT313</f>
        <v>0.84486899521208858</v>
      </c>
    </row>
    <row r="314" spans="2:41" x14ac:dyDescent="0.2">
      <c r="B314" s="74">
        <v>43776</v>
      </c>
      <c r="C314" s="76">
        <f>Power!C314+'Ground Transportation'!C314+Industry!C314+Residential!C314+Aviation!C314</f>
        <v>29.454675245010804</v>
      </c>
      <c r="D314" s="76">
        <f>Power!D314+'Ground Transportation'!D314+Industry!D314+Residential!D314+Aviation!D314</f>
        <v>6.786597268127311</v>
      </c>
      <c r="E314" s="76">
        <f>Power!E314+'Ground Transportation'!E314+Industry!E314+Residential!E314+Aviation!E314</f>
        <v>15.768619134249578</v>
      </c>
      <c r="F314" s="76">
        <f>Power!F314+'Ground Transportation'!F314+Industry!F314+Residential!F314+Aviation!F314</f>
        <v>10.522764619920833</v>
      </c>
      <c r="G314" s="76">
        <f>Power!G314+'Ground Transportation'!G314+Industry!G314+Residential!G314+Aviation!G314</f>
        <v>4.475955238670136</v>
      </c>
      <c r="H314" s="76">
        <f>Power!H314+'Ground Transportation'!H314+Industry!H314+Residential!H314+Aviation!H314</f>
        <v>3.0317400628115778</v>
      </c>
      <c r="I314" s="76">
        <f>Power!I314+'Ground Transportation'!I314+Industry!I314+Residential!I314+Aviation!I314</f>
        <v>1.3993915861530013</v>
      </c>
      <c r="J314" s="76">
        <f>Power!J314+'Ground Transportation'!J314+Industry!J314+Residential!J314+Aviation!J314</f>
        <v>29.032394320843828</v>
      </c>
      <c r="K314" s="81">
        <f>SUM(C314:J314)+Aviation!L314+'International Shipping'!C314</f>
        <v>103.47147284567303</v>
      </c>
      <c r="M314" s="68"/>
      <c r="N314" s="69"/>
      <c r="O314" s="69"/>
      <c r="P314" s="69"/>
      <c r="Q314" s="69"/>
      <c r="R314" s="69"/>
      <c r="S314" s="69"/>
      <c r="T314" s="69"/>
      <c r="U314" s="69"/>
      <c r="V314" s="69"/>
      <c r="AJ314" s="74">
        <v>43776</v>
      </c>
      <c r="AK314" s="76">
        <f>Power!AK314+'Ground Transportation'!AK314+Industry!AL314+Residential!AL314+Aviation!AP314</f>
        <v>1.0300045892260397</v>
      </c>
      <c r="AL314" s="76">
        <f>Power!AL314+'Ground Transportation'!AL314+Industry!AM314+Residential!AM314+Aviation!AQ314</f>
        <v>0.98093877520557404</v>
      </c>
      <c r="AM314" s="76">
        <f>Power!AM314+'Ground Transportation'!AM314+Industry!AN314+Residential!AN314+Aviation!AR314</f>
        <v>2.4268277449561189</v>
      </c>
      <c r="AN314" s="76">
        <f>Power!AN314+'Ground Transportation'!AN314+Industry!AO314+Residential!AO314+Aviation!AS314</f>
        <v>1.064379622743072</v>
      </c>
      <c r="AO314" s="106">
        <f>Power!AO314+'Ground Transportation'!AO314+Industry!AP314+Residential!AP314+Aviation!AT314</f>
        <v>0.75742065578872952</v>
      </c>
    </row>
    <row r="315" spans="2:41" x14ac:dyDescent="0.2">
      <c r="B315" s="74">
        <v>43777</v>
      </c>
      <c r="C315" s="76">
        <f>Power!C315+'Ground Transportation'!C315+Industry!C315+Residential!C315+Aviation!C315</f>
        <v>29.84770066132792</v>
      </c>
      <c r="D315" s="76">
        <f>Power!D315+'Ground Transportation'!D315+Industry!D315+Residential!D315+Aviation!D315</f>
        <v>6.5827526980530813</v>
      </c>
      <c r="E315" s="76">
        <f>Power!E315+'Ground Transportation'!E315+Industry!E315+Residential!E315+Aviation!E315</f>
        <v>16.369019554741893</v>
      </c>
      <c r="F315" s="76">
        <f>Power!F315+'Ground Transportation'!F315+Industry!F315+Residential!F315+Aviation!F315</f>
        <v>11.194573703994926</v>
      </c>
      <c r="G315" s="76">
        <f>Power!G315+'Ground Transportation'!G315+Industry!G315+Residential!G315+Aviation!G315</f>
        <v>4.5774203782298137</v>
      </c>
      <c r="H315" s="76">
        <f>Power!H315+'Ground Transportation'!H315+Industry!H315+Residential!H315+Aviation!H315</f>
        <v>3.0426036129493013</v>
      </c>
      <c r="I315" s="76">
        <f>Power!I315+'Ground Transportation'!I315+Industry!I315+Residential!I315+Aviation!I315</f>
        <v>1.4045407044743841</v>
      </c>
      <c r="J315" s="76">
        <f>Power!J315+'Ground Transportation'!J315+Industry!J315+Residential!J315+Aviation!J315</f>
        <v>29.069259226441897</v>
      </c>
      <c r="K315" s="81">
        <f>SUM(C315:J315)+Aviation!L315+'International Shipping'!C315</f>
        <v>105.12472073580881</v>
      </c>
      <c r="M315" s="68"/>
      <c r="N315" s="69"/>
      <c r="O315" s="69"/>
      <c r="P315" s="69"/>
      <c r="Q315" s="69"/>
      <c r="R315" s="69"/>
      <c r="S315" s="69"/>
      <c r="T315" s="69"/>
      <c r="U315" s="69"/>
      <c r="V315" s="69"/>
      <c r="AJ315" s="74">
        <v>43777</v>
      </c>
      <c r="AK315" s="76">
        <f>Power!AK315+'Ground Transportation'!AK315+Industry!AL315+Residential!AL315+Aviation!AP315</f>
        <v>1.2432924130554666</v>
      </c>
      <c r="AL315" s="76">
        <f>Power!AL315+'Ground Transportation'!AL315+Industry!AM315+Residential!AM315+Aviation!AQ315</f>
        <v>1.04370652098173</v>
      </c>
      <c r="AM315" s="76">
        <f>Power!AM315+'Ground Transportation'!AM315+Industry!AN315+Residential!AN315+Aviation!AR315</f>
        <v>2.6594522418393201</v>
      </c>
      <c r="AN315" s="76">
        <f>Power!AN315+'Ground Transportation'!AN315+Industry!AO315+Residential!AO315+Aviation!AS315</f>
        <v>0.96061139456911337</v>
      </c>
      <c r="AO315" s="106">
        <f>Power!AO315+'Ground Transportation'!AO315+Industry!AP315+Residential!AP315+Aviation!AT315</f>
        <v>0.73221529172507793</v>
      </c>
    </row>
    <row r="316" spans="2:41" x14ac:dyDescent="0.2">
      <c r="B316" s="74">
        <v>43778</v>
      </c>
      <c r="C316" s="76">
        <f>Power!C316+'Ground Transportation'!C316+Industry!C316+Residential!C316+Aviation!C316</f>
        <v>28.944576663795225</v>
      </c>
      <c r="D316" s="76">
        <f>Power!D316+'Ground Transportation'!D316+Industry!D316+Residential!D316+Aviation!D316</f>
        <v>6.3640669342313068</v>
      </c>
      <c r="E316" s="76">
        <f>Power!E316+'Ground Transportation'!E316+Industry!E316+Residential!E316+Aviation!E316</f>
        <v>14.96857189548035</v>
      </c>
      <c r="F316" s="76">
        <f>Power!F316+'Ground Transportation'!F316+Industry!F316+Residential!F316+Aviation!F316</f>
        <v>9.621435824484573</v>
      </c>
      <c r="G316" s="76">
        <f>Power!G316+'Ground Transportation'!G316+Industry!G316+Residential!G316+Aviation!G316</f>
        <v>4.571567244811928</v>
      </c>
      <c r="H316" s="76">
        <f>Power!H316+'Ground Transportation'!H316+Industry!H316+Residential!H316+Aviation!H316</f>
        <v>2.8475288988474481</v>
      </c>
      <c r="I316" s="76">
        <f>Power!I316+'Ground Transportation'!I316+Industry!I316+Residential!I316+Aviation!I316</f>
        <v>1.3933771697348949</v>
      </c>
      <c r="J316" s="76">
        <f>Power!J316+'Ground Transportation'!J316+Industry!J316+Residential!J316+Aviation!J316</f>
        <v>27.291773167786118</v>
      </c>
      <c r="K316" s="81">
        <f>SUM(C316:J316)+Aviation!L316+'International Shipping'!C316</f>
        <v>99.058812682805993</v>
      </c>
      <c r="M316" s="68"/>
      <c r="N316" s="69"/>
      <c r="O316" s="69"/>
      <c r="P316" s="69"/>
      <c r="Q316" s="69"/>
      <c r="R316" s="69"/>
      <c r="S316" s="69"/>
      <c r="T316" s="69"/>
      <c r="U316" s="69"/>
      <c r="V316" s="69"/>
      <c r="AJ316" s="74">
        <v>43778</v>
      </c>
      <c r="AK316" s="76">
        <f>Power!AK316+'Ground Transportation'!AK316+Industry!AL316+Residential!AL316+Aviation!AP316</f>
        <v>1.0600166796962187</v>
      </c>
      <c r="AL316" s="76">
        <f>Power!AL316+'Ground Transportation'!AL316+Industry!AM316+Residential!AM316+Aviation!AQ316</f>
        <v>0.96316877877324725</v>
      </c>
      <c r="AM316" s="76">
        <f>Power!AM316+'Ground Transportation'!AM316+Industry!AN316+Residential!AN316+Aviation!AR316</f>
        <v>2.3244426180230953</v>
      </c>
      <c r="AN316" s="76">
        <f>Power!AN316+'Ground Transportation'!AN316+Industry!AO316+Residential!AO316+Aviation!AS316</f>
        <v>0.81024613280170565</v>
      </c>
      <c r="AO316" s="106">
        <f>Power!AO316+'Ground Transportation'!AO316+Industry!AP316+Residential!AP316+Aviation!AT316</f>
        <v>0.6324093957623762</v>
      </c>
    </row>
    <row r="317" spans="2:41" x14ac:dyDescent="0.2">
      <c r="B317" s="74">
        <v>43779</v>
      </c>
      <c r="C317" s="76">
        <f>Power!C317+'Ground Transportation'!C317+Industry!C317+Residential!C317+Aviation!C317</f>
        <v>28.05802725178334</v>
      </c>
      <c r="D317" s="76">
        <f>Power!D317+'Ground Transportation'!D317+Industry!D317+Residential!D317+Aviation!D317</f>
        <v>6.2409363602901458</v>
      </c>
      <c r="E317" s="76">
        <f>Power!E317+'Ground Transportation'!E317+Industry!E317+Residential!E317+Aviation!E317</f>
        <v>12.589574465090948</v>
      </c>
      <c r="F317" s="76">
        <f>Power!F317+'Ground Transportation'!F317+Industry!F317+Residential!F317+Aviation!F317</f>
        <v>9.0481620974963022</v>
      </c>
      <c r="G317" s="76">
        <f>Power!G317+'Ground Transportation'!G317+Industry!G317+Residential!G317+Aviation!G317</f>
        <v>4.4282143902287112</v>
      </c>
      <c r="H317" s="76">
        <f>Power!H317+'Ground Transportation'!H317+Industry!H317+Residential!H317+Aviation!H317</f>
        <v>2.6697699519265505</v>
      </c>
      <c r="I317" s="76">
        <f>Power!I317+'Ground Transportation'!I317+Industry!I317+Residential!I317+Aviation!I317</f>
        <v>1.2471289102057437</v>
      </c>
      <c r="J317" s="76">
        <f>Power!J317+'Ground Transportation'!J317+Industry!J317+Residential!J317+Aviation!J317</f>
        <v>26.15512746918202</v>
      </c>
      <c r="K317" s="81">
        <f>SUM(C317:J317)+Aviation!L317+'International Shipping'!C317</f>
        <v>93.524545635543461</v>
      </c>
      <c r="M317" s="68"/>
      <c r="N317" s="69"/>
      <c r="O317" s="69"/>
      <c r="P317" s="69"/>
      <c r="Q317" s="69"/>
      <c r="R317" s="69"/>
      <c r="S317" s="69"/>
      <c r="T317" s="69"/>
      <c r="U317" s="69"/>
      <c r="V317" s="69"/>
      <c r="AJ317" s="74">
        <v>43779</v>
      </c>
      <c r="AK317" s="76">
        <f>Power!AK317+'Ground Transportation'!AK317+Industry!AL317+Residential!AL317+Aviation!AP317</f>
        <v>1.0041537189889551</v>
      </c>
      <c r="AL317" s="76">
        <f>Power!AL317+'Ground Transportation'!AL317+Industry!AM317+Residential!AM317+Aviation!AQ317</f>
        <v>0.86814097779002575</v>
      </c>
      <c r="AM317" s="76">
        <f>Power!AM317+'Ground Transportation'!AM317+Industry!AN317+Residential!AN317+Aviation!AR317</f>
        <v>2.2761084163939711</v>
      </c>
      <c r="AN317" s="76">
        <f>Power!AN317+'Ground Transportation'!AN317+Industry!AO317+Residential!AO317+Aviation!AS317</f>
        <v>0.74002358992714146</v>
      </c>
      <c r="AO317" s="106">
        <f>Power!AO317+'Ground Transportation'!AO317+Industry!AP317+Residential!AP317+Aviation!AT317</f>
        <v>0.49706236273045146</v>
      </c>
    </row>
    <row r="318" spans="2:41" x14ac:dyDescent="0.2">
      <c r="B318" s="74">
        <v>43780</v>
      </c>
      <c r="C318" s="76">
        <f>Power!C318+'Ground Transportation'!C318+Industry!C318+Residential!C318+Aviation!C318</f>
        <v>29.156155989097122</v>
      </c>
      <c r="D318" s="76">
        <f>Power!D318+'Ground Transportation'!D318+Industry!D318+Residential!D318+Aviation!D318</f>
        <v>6.208067707830482</v>
      </c>
      <c r="E318" s="76">
        <f>Power!E318+'Ground Transportation'!E318+Industry!E318+Residential!E318+Aviation!E318</f>
        <v>14.41593365703655</v>
      </c>
      <c r="F318" s="76">
        <f>Power!F318+'Ground Transportation'!F318+Industry!F318+Residential!F318+Aviation!F318</f>
        <v>10.039373830022189</v>
      </c>
      <c r="G318" s="76">
        <f>Power!G318+'Ground Transportation'!G318+Industry!G318+Residential!G318+Aviation!G318</f>
        <v>4.6515781265336162</v>
      </c>
      <c r="H318" s="76">
        <f>Power!H318+'Ground Transportation'!H318+Industry!H318+Residential!H318+Aviation!H318</f>
        <v>3.0566125103975694</v>
      </c>
      <c r="I318" s="76">
        <f>Power!I318+'Ground Transportation'!I318+Industry!I318+Residential!I318+Aviation!I318</f>
        <v>1.3587777817640554</v>
      </c>
      <c r="J318" s="76">
        <f>Power!J318+'Ground Transportation'!J318+Industry!J318+Residential!J318+Aviation!J318</f>
        <v>28.179289055461556</v>
      </c>
      <c r="K318" s="81">
        <f>SUM(C318:J318)+Aviation!L318+'International Shipping'!C318</f>
        <v>100.10305421759645</v>
      </c>
      <c r="M318" s="68"/>
      <c r="N318" s="69"/>
      <c r="O318" s="69"/>
      <c r="P318" s="69"/>
      <c r="Q318" s="69"/>
      <c r="R318" s="69"/>
      <c r="S318" s="69"/>
      <c r="T318" s="69"/>
      <c r="U318" s="69"/>
      <c r="V318" s="69"/>
      <c r="AJ318" s="74">
        <v>43780</v>
      </c>
      <c r="AK318" s="76">
        <f>Power!AK318+'Ground Transportation'!AK318+Industry!AL318+Residential!AL318+Aviation!AP318</f>
        <v>0.95821112271699571</v>
      </c>
      <c r="AL318" s="76">
        <f>Power!AL318+'Ground Transportation'!AL318+Industry!AM318+Residential!AM318+Aviation!AQ318</f>
        <v>0.91452382128042309</v>
      </c>
      <c r="AM318" s="76">
        <f>Power!AM318+'Ground Transportation'!AM318+Industry!AN318+Residential!AN318+Aviation!AR318</f>
        <v>2.436034438459648</v>
      </c>
      <c r="AN318" s="76">
        <f>Power!AN318+'Ground Transportation'!AN318+Industry!AO318+Residential!AO318+Aviation!AS318</f>
        <v>1.0390687999993586</v>
      </c>
      <c r="AO318" s="106">
        <f>Power!AO318+'Ground Transportation'!AO318+Industry!AP318+Residential!AP318+Aviation!AT318</f>
        <v>0.8398585002709803</v>
      </c>
    </row>
    <row r="319" spans="2:41" x14ac:dyDescent="0.2">
      <c r="B319" s="74">
        <v>43781</v>
      </c>
      <c r="C319" s="76">
        <f>Power!C319+'Ground Transportation'!C319+Industry!C319+Residential!C319+Aviation!C319</f>
        <v>29.314348187188639</v>
      </c>
      <c r="D319" s="76">
        <f>Power!D319+'Ground Transportation'!D319+Industry!D319+Residential!D319+Aviation!D319</f>
        <v>6.5376107970380346</v>
      </c>
      <c r="E319" s="76">
        <f>Power!E319+'Ground Transportation'!E319+Industry!E319+Residential!E319+Aviation!E319</f>
        <v>17.586159473189131</v>
      </c>
      <c r="F319" s="76">
        <f>Power!F319+'Ground Transportation'!F319+Industry!F319+Residential!F319+Aviation!F319</f>
        <v>10.181338349859331</v>
      </c>
      <c r="G319" s="76">
        <f>Power!G319+'Ground Transportation'!G319+Industry!G319+Residential!G319+Aviation!G319</f>
        <v>4.6471076815150081</v>
      </c>
      <c r="H319" s="76">
        <f>Power!H319+'Ground Transportation'!H319+Industry!H319+Residential!H319+Aviation!H319</f>
        <v>3.0153531549142949</v>
      </c>
      <c r="I319" s="76">
        <f>Power!I319+'Ground Transportation'!I319+Industry!I319+Residential!I319+Aviation!I319</f>
        <v>1.3722513519365507</v>
      </c>
      <c r="J319" s="76">
        <f>Power!J319+'Ground Transportation'!J319+Industry!J319+Residential!J319+Aviation!J319</f>
        <v>29.573824623214762</v>
      </c>
      <c r="K319" s="81">
        <f>SUM(C319:J319)+Aviation!L319+'International Shipping'!C319</f>
        <v>105.18815595581623</v>
      </c>
      <c r="M319" s="68"/>
      <c r="N319" s="69"/>
      <c r="O319" s="69"/>
      <c r="P319" s="69"/>
      <c r="Q319" s="69"/>
      <c r="R319" s="69"/>
      <c r="S319" s="69"/>
      <c r="T319" s="69"/>
      <c r="U319" s="69"/>
      <c r="V319" s="69"/>
      <c r="AJ319" s="74">
        <v>43781</v>
      </c>
      <c r="AK319" s="76">
        <f>Power!AK319+'Ground Transportation'!AK319+Industry!AL319+Residential!AL319+Aviation!AP319</f>
        <v>0.99055379371224606</v>
      </c>
      <c r="AL319" s="76">
        <f>Power!AL319+'Ground Transportation'!AL319+Industry!AM319+Residential!AM319+Aviation!AQ319</f>
        <v>1.0780936708986308</v>
      </c>
      <c r="AM319" s="76">
        <f>Power!AM319+'Ground Transportation'!AM319+Industry!AN319+Residential!AN319+Aviation!AR319</f>
        <v>2.3455224189107624</v>
      </c>
      <c r="AN319" s="76">
        <f>Power!AN319+'Ground Transportation'!AN319+Industry!AO319+Residential!AO319+Aviation!AS319</f>
        <v>0.95776633263598054</v>
      </c>
      <c r="AO319" s="106">
        <f>Power!AO319+'Ground Transportation'!AO319+Industry!AP319+Residential!AP319+Aviation!AT319</f>
        <v>0.81906727304392712</v>
      </c>
    </row>
    <row r="320" spans="2:41" x14ac:dyDescent="0.2">
      <c r="B320" s="74">
        <v>43782</v>
      </c>
      <c r="C320" s="76">
        <f>Power!C320+'Ground Transportation'!C320+Industry!C320+Residential!C320+Aviation!C320</f>
        <v>29.610709315559436</v>
      </c>
      <c r="D320" s="76">
        <f>Power!D320+'Ground Transportation'!D320+Industry!D320+Residential!D320+Aviation!D320</f>
        <v>6.6732738548844122</v>
      </c>
      <c r="E320" s="76">
        <f>Power!E320+'Ground Transportation'!E320+Industry!E320+Residential!E320+Aviation!E320</f>
        <v>18.042480012619478</v>
      </c>
      <c r="F320" s="76">
        <f>Power!F320+'Ground Transportation'!F320+Industry!F320+Residential!F320+Aviation!F320</f>
        <v>11.187883621469213</v>
      </c>
      <c r="G320" s="76">
        <f>Power!G320+'Ground Transportation'!G320+Industry!G320+Residential!G320+Aviation!G320</f>
        <v>4.7021592877592955</v>
      </c>
      <c r="H320" s="76">
        <f>Power!H320+'Ground Transportation'!H320+Industry!H320+Residential!H320+Aviation!H320</f>
        <v>3.041519014452096</v>
      </c>
      <c r="I320" s="76">
        <f>Power!I320+'Ground Transportation'!I320+Industry!I320+Residential!I320+Aviation!I320</f>
        <v>1.3912105030142163</v>
      </c>
      <c r="J320" s="76">
        <f>Power!J320+'Ground Transportation'!J320+Industry!J320+Residential!J320+Aviation!J320</f>
        <v>30.086965972555962</v>
      </c>
      <c r="K320" s="81">
        <f>SUM(C320:J320)+Aviation!L320+'International Shipping'!C320</f>
        <v>107.69747817165289</v>
      </c>
      <c r="M320" s="68"/>
      <c r="N320" s="69"/>
      <c r="O320" s="69"/>
      <c r="P320" s="69"/>
      <c r="Q320" s="69"/>
      <c r="R320" s="69"/>
      <c r="S320" s="69"/>
      <c r="T320" s="69"/>
      <c r="U320" s="69"/>
      <c r="V320" s="69"/>
      <c r="AJ320" s="74">
        <v>43782</v>
      </c>
      <c r="AK320" s="76">
        <f>Power!AK320+'Ground Transportation'!AK320+Industry!AL320+Residential!AL320+Aviation!AP320</f>
        <v>1.2939576200466765</v>
      </c>
      <c r="AL320" s="76">
        <f>Power!AL320+'Ground Transportation'!AL320+Industry!AM320+Residential!AM320+Aviation!AQ320</f>
        <v>1.0975815778582576</v>
      </c>
      <c r="AM320" s="76">
        <f>Power!AM320+'Ground Transportation'!AM320+Industry!AN320+Residential!AN320+Aviation!AR320</f>
        <v>2.6301626079610712</v>
      </c>
      <c r="AN320" s="76">
        <f>Power!AN320+'Ground Transportation'!AN320+Industry!AO320+Residential!AO320+Aviation!AS320</f>
        <v>1.0123763726413233</v>
      </c>
      <c r="AO320" s="106">
        <f>Power!AO320+'Ground Transportation'!AO320+Industry!AP320+Residential!AP320+Aviation!AT320</f>
        <v>0.85320112579264706</v>
      </c>
    </row>
    <row r="321" spans="2:41" x14ac:dyDescent="0.2">
      <c r="B321" s="74">
        <v>43783</v>
      </c>
      <c r="C321" s="76">
        <f>Power!C321+'Ground Transportation'!C321+Industry!C321+Residential!C321+Aviation!C321</f>
        <v>30.25025955597674</v>
      </c>
      <c r="D321" s="76">
        <f>Power!D321+'Ground Transportation'!D321+Industry!D321+Residential!D321+Aviation!D321</f>
        <v>6.7338214030136694</v>
      </c>
      <c r="E321" s="76">
        <f>Power!E321+'Ground Transportation'!E321+Industry!E321+Residential!E321+Aviation!E321</f>
        <v>17.572479851509318</v>
      </c>
      <c r="F321" s="76">
        <f>Power!F321+'Ground Transportation'!F321+Industry!F321+Residential!F321+Aviation!F321</f>
        <v>11.343213379973202</v>
      </c>
      <c r="G321" s="76">
        <f>Power!G321+'Ground Transportation'!G321+Industry!G321+Residential!G321+Aviation!G321</f>
        <v>4.7649231353127952</v>
      </c>
      <c r="H321" s="76">
        <f>Power!H321+'Ground Transportation'!H321+Industry!H321+Residential!H321+Aviation!H321</f>
        <v>3.1862396687504382</v>
      </c>
      <c r="I321" s="76">
        <f>Power!I321+'Ground Transportation'!I321+Industry!I321+Residential!I321+Aviation!I321</f>
        <v>1.3879018072340661</v>
      </c>
      <c r="J321" s="76">
        <f>Power!J321+'Ground Transportation'!J321+Industry!J321+Residential!J321+Aviation!J321</f>
        <v>30.296060632374587</v>
      </c>
      <c r="K321" s="81">
        <f>SUM(C321:J321)+Aviation!L321+'International Shipping'!C321</f>
        <v>108.53690273192427</v>
      </c>
      <c r="M321" s="68"/>
      <c r="N321" s="69"/>
      <c r="O321" s="69"/>
      <c r="P321" s="69"/>
      <c r="Q321" s="69"/>
      <c r="R321" s="69"/>
      <c r="S321" s="69"/>
      <c r="T321" s="69"/>
      <c r="U321" s="69"/>
      <c r="V321" s="69"/>
      <c r="AJ321" s="74">
        <v>43783</v>
      </c>
      <c r="AK321" s="76">
        <f>Power!AK321+'Ground Transportation'!AK321+Industry!AL321+Residential!AL321+Aviation!AP321</f>
        <v>1.2124621301299965</v>
      </c>
      <c r="AL321" s="76">
        <f>Power!AL321+'Ground Transportation'!AL321+Industry!AM321+Residential!AM321+Aviation!AQ321</f>
        <v>1.155520787520268</v>
      </c>
      <c r="AM321" s="76">
        <f>Power!AM321+'Ground Transportation'!AM321+Industry!AN321+Residential!AN321+Aviation!AR321</f>
        <v>2.6337146647754301</v>
      </c>
      <c r="AN321" s="76">
        <f>Power!AN321+'Ground Transportation'!AN321+Industry!AO321+Residential!AO321+Aviation!AS321</f>
        <v>1.157004250106511</v>
      </c>
      <c r="AO321" s="106">
        <f>Power!AO321+'Ground Transportation'!AO321+Industry!AP321+Residential!AP321+Aviation!AT321</f>
        <v>0.85209386486137395</v>
      </c>
    </row>
    <row r="322" spans="2:41" x14ac:dyDescent="0.2">
      <c r="B322" s="74">
        <v>43784</v>
      </c>
      <c r="C322" s="76">
        <f>Power!C322+'Ground Transportation'!C322+Industry!C322+Residential!C322+Aviation!C322</f>
        <v>31.33106846877039</v>
      </c>
      <c r="D322" s="76">
        <f>Power!D322+'Ground Transportation'!D322+Industry!D322+Residential!D322+Aviation!D322</f>
        <v>6.7379078246297981</v>
      </c>
      <c r="E322" s="76">
        <f>Power!E322+'Ground Transportation'!E322+Industry!E322+Residential!E322+Aviation!E322</f>
        <v>16.597765557218548</v>
      </c>
      <c r="F322" s="76">
        <f>Power!F322+'Ground Transportation'!F322+Industry!F322+Residential!F322+Aviation!F322</f>
        <v>10.76083598394224</v>
      </c>
      <c r="G322" s="76">
        <f>Power!G322+'Ground Transportation'!G322+Industry!G322+Residential!G322+Aviation!G322</f>
        <v>4.8229685533058904</v>
      </c>
      <c r="H322" s="76">
        <f>Power!H322+'Ground Transportation'!H322+Industry!H322+Residential!H322+Aviation!H322</f>
        <v>3.2363407691799493</v>
      </c>
      <c r="I322" s="76">
        <f>Power!I322+'Ground Transportation'!I322+Industry!I322+Residential!I322+Aviation!I322</f>
        <v>1.3211325506272797</v>
      </c>
      <c r="J322" s="76">
        <f>Power!J322+'Ground Transportation'!J322+Industry!J322+Residential!J322+Aviation!J322</f>
        <v>29.981431066342651</v>
      </c>
      <c r="K322" s="81">
        <f>SUM(C322:J322)+Aviation!L322+'International Shipping'!C322</f>
        <v>107.8528882415484</v>
      </c>
      <c r="M322" s="68"/>
      <c r="N322" s="69"/>
      <c r="O322" s="69"/>
      <c r="P322" s="69"/>
      <c r="Q322" s="69"/>
      <c r="R322" s="69"/>
      <c r="S322" s="69"/>
      <c r="T322" s="69"/>
      <c r="U322" s="69"/>
      <c r="V322" s="69"/>
      <c r="AJ322" s="74">
        <v>43784</v>
      </c>
      <c r="AK322" s="76">
        <f>Power!AK322+'Ground Transportation'!AK322+Industry!AL322+Residential!AL322+Aviation!AP322</f>
        <v>1.1936633057795649</v>
      </c>
      <c r="AL322" s="76">
        <f>Power!AL322+'Ground Transportation'!AL322+Industry!AM322+Residential!AM322+Aviation!AQ322</f>
        <v>1.1721753670230752</v>
      </c>
      <c r="AM322" s="76">
        <f>Power!AM322+'Ground Transportation'!AM322+Industry!AN322+Residential!AN322+Aviation!AR322</f>
        <v>2.3888334544455123</v>
      </c>
      <c r="AN322" s="76">
        <f>Power!AN322+'Ground Transportation'!AN322+Industry!AO322+Residential!AO322+Aviation!AS322</f>
        <v>1.0048515658760091</v>
      </c>
      <c r="AO322" s="106">
        <f>Power!AO322+'Ground Transportation'!AO322+Industry!AP322+Residential!AP322+Aviation!AT322</f>
        <v>0.92499503577891351</v>
      </c>
    </row>
    <row r="323" spans="2:41" x14ac:dyDescent="0.2">
      <c r="B323" s="74">
        <v>43785</v>
      </c>
      <c r="C323" s="76">
        <f>Power!C323+'Ground Transportation'!C323+Industry!C323+Residential!C323+Aviation!C323</f>
        <v>30.238182954692654</v>
      </c>
      <c r="D323" s="76">
        <f>Power!D323+'Ground Transportation'!D323+Industry!D323+Residential!D323+Aviation!D323</f>
        <v>6.7852777357013769</v>
      </c>
      <c r="E323" s="76">
        <f>Power!E323+'Ground Transportation'!E323+Industry!E323+Residential!E323+Aviation!E323</f>
        <v>14.710298064744629</v>
      </c>
      <c r="F323" s="76">
        <f>Power!F323+'Ground Transportation'!F323+Industry!F323+Residential!F323+Aviation!F323</f>
        <v>9.8230965408951008</v>
      </c>
      <c r="G323" s="76">
        <f>Power!G323+'Ground Transportation'!G323+Industry!G323+Residential!G323+Aviation!G323</f>
        <v>4.7060539063706219</v>
      </c>
      <c r="H323" s="76">
        <f>Power!H323+'Ground Transportation'!H323+Industry!H323+Residential!H323+Aviation!H323</f>
        <v>2.9446060130278306</v>
      </c>
      <c r="I323" s="76">
        <f>Power!I323+'Ground Transportation'!I323+Industry!I323+Residential!I323+Aviation!I323</f>
        <v>1.2840416129500258</v>
      </c>
      <c r="J323" s="76">
        <f>Power!J323+'Ground Transportation'!J323+Industry!J323+Residential!J323+Aviation!J323</f>
        <v>28.870072512479503</v>
      </c>
      <c r="K323" s="81">
        <f>SUM(C323:J323)+Aviation!L323+'International Shipping'!C323</f>
        <v>102.42641605476604</v>
      </c>
      <c r="M323" s="68"/>
      <c r="N323" s="69"/>
      <c r="O323" s="69"/>
      <c r="P323" s="69"/>
      <c r="Q323" s="69"/>
      <c r="R323" s="69"/>
      <c r="S323" s="69"/>
      <c r="T323" s="69"/>
      <c r="U323" s="69"/>
      <c r="V323" s="69"/>
      <c r="AJ323" s="74">
        <v>43785</v>
      </c>
      <c r="AK323" s="76">
        <f>Power!AK323+'Ground Transportation'!AK323+Industry!AL323+Residential!AL323+Aviation!AP323</f>
        <v>1.1221834025902757</v>
      </c>
      <c r="AL323" s="76">
        <f>Power!AL323+'Ground Transportation'!AL323+Industry!AM323+Residential!AM323+Aviation!AQ323</f>
        <v>1.0952593337109355</v>
      </c>
      <c r="AM323" s="76">
        <f>Power!AM323+'Ground Transportation'!AM323+Industry!AN323+Residential!AN323+Aviation!AR323</f>
        <v>2.268316064182458</v>
      </c>
      <c r="AN323" s="76">
        <f>Power!AN323+'Ground Transportation'!AN323+Industry!AO323+Residential!AO323+Aviation!AS323</f>
        <v>0.87799775103972855</v>
      </c>
      <c r="AO323" s="106">
        <f>Power!AO323+'Ground Transportation'!AO323+Industry!AP323+Residential!AP323+Aviation!AT323</f>
        <v>0.76111332835067214</v>
      </c>
    </row>
    <row r="324" spans="2:41" x14ac:dyDescent="0.2">
      <c r="B324" s="74">
        <v>43786</v>
      </c>
      <c r="C324" s="76">
        <f>Power!C324+'Ground Transportation'!C324+Industry!C324+Residential!C324+Aviation!C324</f>
        <v>30.151621261229593</v>
      </c>
      <c r="D324" s="76">
        <f>Power!D324+'Ground Transportation'!D324+Industry!D324+Residential!D324+Aviation!D324</f>
        <v>6.747069488414037</v>
      </c>
      <c r="E324" s="76">
        <f>Power!E324+'Ground Transportation'!E324+Industry!E324+Residential!E324+Aviation!E324</f>
        <v>13.534712913965523</v>
      </c>
      <c r="F324" s="76">
        <f>Power!F324+'Ground Transportation'!F324+Industry!F324+Residential!F324+Aviation!F324</f>
        <v>9.1449612540300649</v>
      </c>
      <c r="G324" s="76">
        <f>Power!G324+'Ground Transportation'!G324+Industry!G324+Residential!G324+Aviation!G324</f>
        <v>4.5349325869268098</v>
      </c>
      <c r="H324" s="76">
        <f>Power!H324+'Ground Transportation'!H324+Industry!H324+Residential!H324+Aviation!H324</f>
        <v>2.7464379811741151</v>
      </c>
      <c r="I324" s="76">
        <f>Power!I324+'Ground Transportation'!I324+Industry!I324+Residential!I324+Aviation!I324</f>
        <v>1.2244617005891036</v>
      </c>
      <c r="J324" s="76">
        <f>Power!J324+'Ground Transportation'!J324+Industry!J324+Residential!J324+Aviation!J324</f>
        <v>28.071947184595878</v>
      </c>
      <c r="K324" s="81">
        <f>SUM(C324:J324)+Aviation!L324+'International Shipping'!C324</f>
        <v>99.247455827732921</v>
      </c>
      <c r="M324" s="68"/>
      <c r="N324" s="69"/>
      <c r="O324" s="69"/>
      <c r="P324" s="69"/>
      <c r="Q324" s="69"/>
      <c r="R324" s="69"/>
      <c r="S324" s="69"/>
      <c r="T324" s="69"/>
      <c r="U324" s="69"/>
      <c r="V324" s="69"/>
      <c r="AJ324" s="74">
        <v>43786</v>
      </c>
      <c r="AK324" s="76">
        <f>Power!AK324+'Ground Transportation'!AK324+Industry!AL324+Residential!AL324+Aviation!AP324</f>
        <v>1.1017103889621003</v>
      </c>
      <c r="AL324" s="76">
        <f>Power!AL324+'Ground Transportation'!AL324+Industry!AM324+Residential!AM324+Aviation!AQ324</f>
        <v>1.0120273067433545</v>
      </c>
      <c r="AM324" s="76">
        <f>Power!AM324+'Ground Transportation'!AM324+Industry!AN324+Residential!AN324+Aviation!AR324</f>
        <v>2.1946642244158259</v>
      </c>
      <c r="AN324" s="76">
        <f>Power!AN324+'Ground Transportation'!AN324+Industry!AO324+Residential!AO324+Aviation!AS324</f>
        <v>0.78016065454447692</v>
      </c>
      <c r="AO324" s="106">
        <f>Power!AO324+'Ground Transportation'!AO324+Industry!AP324+Residential!AP324+Aviation!AT324</f>
        <v>0.58840985652716471</v>
      </c>
    </row>
    <row r="325" spans="2:41" x14ac:dyDescent="0.2">
      <c r="B325" s="74">
        <v>43787</v>
      </c>
      <c r="C325" s="76">
        <f>Power!C325+'Ground Transportation'!C325+Industry!C325+Residential!C325+Aviation!C325</f>
        <v>31.793025553435662</v>
      </c>
      <c r="D325" s="76">
        <f>Power!D325+'Ground Transportation'!D325+Industry!D325+Residential!D325+Aviation!D325</f>
        <v>6.7997158397355495</v>
      </c>
      <c r="E325" s="76">
        <f>Power!E325+'Ground Transportation'!E325+Industry!E325+Residential!E325+Aviation!E325</f>
        <v>15.363122080207658</v>
      </c>
      <c r="F325" s="76">
        <f>Power!F325+'Ground Transportation'!F325+Industry!F325+Residential!F325+Aviation!F325</f>
        <v>11.226027942674692</v>
      </c>
      <c r="G325" s="76">
        <f>Power!G325+'Ground Transportation'!G325+Industry!G325+Residential!G325+Aviation!G325</f>
        <v>4.766757722319638</v>
      </c>
      <c r="H325" s="76">
        <f>Power!H325+'Ground Transportation'!H325+Industry!H325+Residential!H325+Aviation!H325</f>
        <v>3.0438932673143264</v>
      </c>
      <c r="I325" s="76">
        <f>Power!I325+'Ground Transportation'!I325+Industry!I325+Residential!I325+Aviation!I325</f>
        <v>1.4185878951735265</v>
      </c>
      <c r="J325" s="76">
        <f>Power!J325+'Ground Transportation'!J325+Industry!J325+Residential!J325+Aviation!J325</f>
        <v>30.553345518301207</v>
      </c>
      <c r="K325" s="81">
        <f>SUM(C325:J325)+Aviation!L325+'International Shipping'!C325</f>
        <v>107.99117301616592</v>
      </c>
      <c r="M325" s="68"/>
      <c r="N325" s="69"/>
      <c r="O325" s="69"/>
      <c r="P325" s="69"/>
      <c r="Q325" s="69"/>
      <c r="R325" s="69"/>
      <c r="S325" s="69"/>
      <c r="T325" s="69"/>
      <c r="U325" s="69"/>
      <c r="V325" s="69"/>
      <c r="AJ325" s="74">
        <v>43787</v>
      </c>
      <c r="AK325" s="76">
        <f>Power!AK325+'Ground Transportation'!AK325+Industry!AL325+Residential!AL325+Aviation!AP325</f>
        <v>1.335479287134516</v>
      </c>
      <c r="AL325" s="76">
        <f>Power!AL325+'Ground Transportation'!AL325+Industry!AM325+Residential!AM325+Aviation!AQ325</f>
        <v>1.1379003810986867</v>
      </c>
      <c r="AM325" s="76">
        <f>Power!AM325+'Ground Transportation'!AM325+Industry!AN325+Residential!AN325+Aviation!AR325</f>
        <v>2.5808796442550199</v>
      </c>
      <c r="AN325" s="76">
        <f>Power!AN325+'Ground Transportation'!AN325+Industry!AO325+Residential!AO325+Aviation!AS325</f>
        <v>1.048043622657358</v>
      </c>
      <c r="AO325" s="106">
        <f>Power!AO325+'Ground Transportation'!AO325+Industry!AP325+Residential!AP325+Aviation!AT325</f>
        <v>0.92977944738995255</v>
      </c>
    </row>
    <row r="326" spans="2:41" x14ac:dyDescent="0.2">
      <c r="B326" s="74">
        <v>43788</v>
      </c>
      <c r="C326" s="76">
        <f>Power!C326+'Ground Transportation'!C326+Industry!C326+Residential!C326+Aviation!C326</f>
        <v>32.399099020748359</v>
      </c>
      <c r="D326" s="76">
        <f>Power!D326+'Ground Transportation'!D326+Industry!D326+Residential!D326+Aviation!D326</f>
        <v>6.5087432228141546</v>
      </c>
      <c r="E326" s="76">
        <f>Power!E326+'Ground Transportation'!E326+Industry!E326+Residential!E326+Aviation!E326</f>
        <v>15.562261010546347</v>
      </c>
      <c r="F326" s="76">
        <f>Power!F326+'Ground Transportation'!F326+Industry!F326+Residential!F326+Aviation!F326</f>
        <v>11.60344772826652</v>
      </c>
      <c r="G326" s="76">
        <f>Power!G326+'Ground Transportation'!G326+Industry!G326+Residential!G326+Aviation!G326</f>
        <v>4.896258183729981</v>
      </c>
      <c r="H326" s="76">
        <f>Power!H326+'Ground Transportation'!H326+Industry!H326+Residential!H326+Aviation!H326</f>
        <v>3.1984176550524195</v>
      </c>
      <c r="I326" s="76">
        <f>Power!I326+'Ground Transportation'!I326+Industry!I326+Residential!I326+Aviation!I326</f>
        <v>1.4091073162390242</v>
      </c>
      <c r="J326" s="76">
        <f>Power!J326+'Ground Transportation'!J326+Industry!J326+Residential!J326+Aviation!J326</f>
        <v>30.952482957913308</v>
      </c>
      <c r="K326" s="81">
        <f>SUM(C326:J326)+Aviation!L326+'International Shipping'!C326</f>
        <v>109.48603528174732</v>
      </c>
      <c r="M326" s="68"/>
      <c r="N326" s="69"/>
      <c r="O326" s="69"/>
      <c r="P326" s="69"/>
      <c r="Q326" s="69"/>
      <c r="R326" s="69"/>
      <c r="S326" s="69"/>
      <c r="T326" s="69"/>
      <c r="U326" s="69"/>
      <c r="V326" s="69"/>
      <c r="AJ326" s="74">
        <v>43788</v>
      </c>
      <c r="AK326" s="76">
        <f>Power!AK326+'Ground Transportation'!AK326+Industry!AL326+Residential!AL326+Aviation!AP326</f>
        <v>1.3940000918869671</v>
      </c>
      <c r="AL326" s="76">
        <f>Power!AL326+'Ground Transportation'!AL326+Industry!AM326+Residential!AM326+Aviation!AQ326</f>
        <v>1.1421101101204298</v>
      </c>
      <c r="AM326" s="76">
        <f>Power!AM326+'Ground Transportation'!AM326+Industry!AN326+Residential!AN326+Aviation!AR326</f>
        <v>2.6229962914583265</v>
      </c>
      <c r="AN326" s="76">
        <f>Power!AN326+'Ground Transportation'!AN326+Industry!AO326+Residential!AO326+Aviation!AS326</f>
        <v>1.1700358312070442</v>
      </c>
      <c r="AO326" s="106">
        <f>Power!AO326+'Ground Transportation'!AO326+Industry!AP326+Residential!AP326+Aviation!AT326</f>
        <v>1.0260016029532855</v>
      </c>
    </row>
    <row r="327" spans="2:41" x14ac:dyDescent="0.2">
      <c r="B327" s="74">
        <v>43789</v>
      </c>
      <c r="C327" s="76">
        <f>Power!C327+'Ground Transportation'!C327+Industry!C327+Residential!C327+Aviation!C327</f>
        <v>33.596635947386673</v>
      </c>
      <c r="D327" s="76">
        <f>Power!D327+'Ground Transportation'!D327+Industry!D327+Residential!D327+Aviation!D327</f>
        <v>6.8277560861285211</v>
      </c>
      <c r="E327" s="76">
        <f>Power!E327+'Ground Transportation'!E327+Industry!E327+Residential!E327+Aviation!E327</f>
        <v>15.011579301872757</v>
      </c>
      <c r="F327" s="76">
        <f>Power!F327+'Ground Transportation'!F327+Industry!F327+Residential!F327+Aviation!F327</f>
        <v>11.916250969065525</v>
      </c>
      <c r="G327" s="76">
        <f>Power!G327+'Ground Transportation'!G327+Industry!G327+Residential!G327+Aviation!G327</f>
        <v>5.0293801221794556</v>
      </c>
      <c r="H327" s="76">
        <f>Power!H327+'Ground Transportation'!H327+Industry!H327+Residential!H327+Aviation!H327</f>
        <v>3.3946497093198511</v>
      </c>
      <c r="I327" s="76">
        <f>Power!I327+'Ground Transportation'!I327+Industry!I327+Residential!I327+Aviation!I327</f>
        <v>1.347546019736827</v>
      </c>
      <c r="J327" s="76">
        <f>Power!J327+'Ground Transportation'!J327+Industry!J327+Residential!J327+Aviation!J327</f>
        <v>31.605533127866376</v>
      </c>
      <c r="K327" s="81">
        <f>SUM(C327:J327)+Aviation!L327+'International Shipping'!C327</f>
        <v>111.69396766176074</v>
      </c>
      <c r="M327" s="68"/>
      <c r="N327" s="69"/>
      <c r="O327" s="69"/>
      <c r="P327" s="69"/>
      <c r="Q327" s="69"/>
      <c r="R327" s="69"/>
      <c r="S327" s="69"/>
      <c r="T327" s="69"/>
      <c r="U327" s="69"/>
      <c r="V327" s="69"/>
      <c r="AJ327" s="74">
        <v>43789</v>
      </c>
      <c r="AK327" s="76">
        <f>Power!AK327+'Ground Transportation'!AK327+Industry!AL327+Residential!AL327+Aviation!AP327</f>
        <v>1.1373675264295482</v>
      </c>
      <c r="AL327" s="76">
        <f>Power!AL327+'Ground Transportation'!AL327+Industry!AM327+Residential!AM327+Aviation!AQ327</f>
        <v>1.1683788268052859</v>
      </c>
      <c r="AM327" s="76">
        <f>Power!AM327+'Ground Transportation'!AM327+Industry!AN327+Residential!AN327+Aviation!AR327</f>
        <v>2.9317223307441003</v>
      </c>
      <c r="AN327" s="76">
        <f>Power!AN327+'Ground Transportation'!AN327+Industry!AO327+Residential!AO327+Aviation!AS327</f>
        <v>1.0866857822962668</v>
      </c>
      <c r="AO327" s="106">
        <f>Power!AO327+'Ground Transportation'!AO327+Industry!AP327+Residential!AP327+Aviation!AT327</f>
        <v>1.0459694727064475</v>
      </c>
    </row>
    <row r="328" spans="2:41" x14ac:dyDescent="0.2">
      <c r="B328" s="74">
        <v>43790</v>
      </c>
      <c r="C328" s="76">
        <f>Power!C328+'Ground Transportation'!C328+Industry!C328+Residential!C328+Aviation!C328</f>
        <v>32.779876947425187</v>
      </c>
      <c r="D328" s="76">
        <f>Power!D328+'Ground Transportation'!D328+Industry!D328+Residential!D328+Aviation!D328</f>
        <v>6.9114160184185494</v>
      </c>
      <c r="E328" s="76">
        <f>Power!E328+'Ground Transportation'!E328+Industry!E328+Residential!E328+Aviation!E328</f>
        <v>15.189156775615849</v>
      </c>
      <c r="F328" s="76">
        <f>Power!F328+'Ground Transportation'!F328+Industry!F328+Residential!F328+Aviation!F328</f>
        <v>11.622587302373896</v>
      </c>
      <c r="G328" s="76">
        <f>Power!G328+'Ground Transportation'!G328+Industry!G328+Residential!G328+Aviation!G328</f>
        <v>5.1525223188806422</v>
      </c>
      <c r="H328" s="76">
        <f>Power!H328+'Ground Transportation'!H328+Industry!H328+Residential!H328+Aviation!H328</f>
        <v>3.4117903223802832</v>
      </c>
      <c r="I328" s="76">
        <f>Power!I328+'Ground Transportation'!I328+Industry!I328+Residential!I328+Aviation!I328</f>
        <v>1.3984013261764754</v>
      </c>
      <c r="J328" s="76">
        <f>Power!J328+'Ground Transportation'!J328+Industry!J328+Residential!J328+Aviation!J328</f>
        <v>31.611063502205294</v>
      </c>
      <c r="K328" s="81">
        <f>SUM(C328:J328)+Aviation!L328+'International Shipping'!C328</f>
        <v>111.08340011783407</v>
      </c>
      <c r="M328" s="68"/>
      <c r="N328" s="69"/>
      <c r="O328" s="69"/>
      <c r="P328" s="69"/>
      <c r="Q328" s="69"/>
      <c r="R328" s="69"/>
      <c r="S328" s="69"/>
      <c r="T328" s="69"/>
      <c r="U328" s="69"/>
      <c r="V328" s="69"/>
      <c r="AJ328" s="74">
        <v>43790</v>
      </c>
      <c r="AK328" s="76">
        <f>Power!AK328+'Ground Transportation'!AK328+Industry!AL328+Residential!AL328+Aviation!AP328</f>
        <v>1.0891986512767799</v>
      </c>
      <c r="AL328" s="76">
        <f>Power!AL328+'Ground Transportation'!AL328+Industry!AM328+Residential!AM328+Aviation!AQ328</f>
        <v>1.1142479015846583</v>
      </c>
      <c r="AM328" s="76">
        <f>Power!AM328+'Ground Transportation'!AM328+Industry!AN328+Residential!AN328+Aviation!AR328</f>
        <v>2.8403532296036782</v>
      </c>
      <c r="AN328" s="76">
        <f>Power!AN328+'Ground Transportation'!AN328+Industry!AO328+Residential!AO328+Aviation!AS328</f>
        <v>1.1357834065013683</v>
      </c>
      <c r="AO328" s="106">
        <f>Power!AO328+'Ground Transportation'!AO328+Industry!AP328+Residential!AP328+Aviation!AT328</f>
        <v>1.0224344694145899</v>
      </c>
    </row>
    <row r="329" spans="2:41" x14ac:dyDescent="0.2">
      <c r="B329" s="74">
        <v>43791</v>
      </c>
      <c r="C329" s="76">
        <f>Power!C329+'Ground Transportation'!C329+Industry!C329+Residential!C329+Aviation!C329</f>
        <v>31.605268145306592</v>
      </c>
      <c r="D329" s="76">
        <f>Power!D329+'Ground Transportation'!D329+Industry!D329+Residential!D329+Aviation!D329</f>
        <v>6.9552392680716881</v>
      </c>
      <c r="E329" s="76">
        <f>Power!E329+'Ground Transportation'!E329+Industry!E329+Residential!E329+Aviation!E329</f>
        <v>15.502907871035271</v>
      </c>
      <c r="F329" s="76">
        <f>Power!F329+'Ground Transportation'!F329+Industry!F329+Residential!F329+Aviation!F329</f>
        <v>10.785976549026298</v>
      </c>
      <c r="G329" s="76">
        <f>Power!G329+'Ground Transportation'!G329+Industry!G329+Residential!G329+Aviation!G329</f>
        <v>5.1550022131228896</v>
      </c>
      <c r="H329" s="76">
        <f>Power!H329+'Ground Transportation'!H329+Industry!H329+Residential!H329+Aviation!H329</f>
        <v>3.5760400116525108</v>
      </c>
      <c r="I329" s="76">
        <f>Power!I329+'Ground Transportation'!I329+Industry!I329+Residential!I329+Aviation!I329</f>
        <v>1.4153060848002577</v>
      </c>
      <c r="J329" s="76">
        <f>Power!J329+'Ground Transportation'!J329+Industry!J329+Residential!J329+Aviation!J329</f>
        <v>30.757062658400567</v>
      </c>
      <c r="K329" s="81">
        <f>SUM(C329:J329)+Aviation!L329+'International Shipping'!C329</f>
        <v>108.79733847381067</v>
      </c>
      <c r="M329" s="68"/>
      <c r="N329" s="69"/>
      <c r="O329" s="69"/>
      <c r="P329" s="69"/>
      <c r="Q329" s="69"/>
      <c r="R329" s="69"/>
      <c r="S329" s="69"/>
      <c r="T329" s="69"/>
      <c r="U329" s="69"/>
      <c r="V329" s="69"/>
      <c r="AJ329" s="74">
        <v>43791</v>
      </c>
      <c r="AK329" s="76">
        <f>Power!AK329+'Ground Transportation'!AK329+Industry!AL329+Residential!AL329+Aviation!AP329</f>
        <v>1.0260541327429127</v>
      </c>
      <c r="AL329" s="76">
        <f>Power!AL329+'Ground Transportation'!AL329+Industry!AM329+Residential!AM329+Aviation!AQ329</f>
        <v>1.0288855444526717</v>
      </c>
      <c r="AM329" s="76">
        <f>Power!AM329+'Ground Transportation'!AM329+Industry!AN329+Residential!AN329+Aviation!AR329</f>
        <v>2.6191461056712591</v>
      </c>
      <c r="AN329" s="76">
        <f>Power!AN329+'Ground Transportation'!AN329+Industry!AO329+Residential!AO329+Aviation!AS329</f>
        <v>1.0585392572405672</v>
      </c>
      <c r="AO329" s="106">
        <f>Power!AO329+'Ground Transportation'!AO329+Industry!AP329+Residential!AP329+Aviation!AT329</f>
        <v>0.74783392044233099</v>
      </c>
    </row>
    <row r="330" spans="2:41" x14ac:dyDescent="0.2">
      <c r="B330" s="74">
        <v>43792</v>
      </c>
      <c r="C330" s="76">
        <f>Power!C330+'Ground Transportation'!C330+Industry!C330+Residential!C330+Aviation!C330</f>
        <v>31.702211256569445</v>
      </c>
      <c r="D330" s="76">
        <f>Power!D330+'Ground Transportation'!D330+Industry!D330+Residential!D330+Aviation!D330</f>
        <v>6.9552964482643933</v>
      </c>
      <c r="E330" s="76">
        <f>Power!E330+'Ground Transportation'!E330+Industry!E330+Residential!E330+Aviation!E330</f>
        <v>14.394862753504659</v>
      </c>
      <c r="F330" s="76">
        <f>Power!F330+'Ground Transportation'!F330+Industry!F330+Residential!F330+Aviation!F330</f>
        <v>8.1842227793516145</v>
      </c>
      <c r="G330" s="76">
        <f>Power!G330+'Ground Transportation'!G330+Industry!G330+Residential!G330+Aviation!G330</f>
        <v>5.0142444287472667</v>
      </c>
      <c r="H330" s="76">
        <f>Power!H330+'Ground Transportation'!H330+Industry!H330+Residential!H330+Aviation!H330</f>
        <v>2.9675747896097073</v>
      </c>
      <c r="I330" s="76">
        <f>Power!I330+'Ground Transportation'!I330+Industry!I330+Residential!I330+Aviation!I330</f>
        <v>1.3732172885486182</v>
      </c>
      <c r="J330" s="76">
        <f>Power!J330+'Ground Transportation'!J330+Industry!J330+Residential!J330+Aviation!J330</f>
        <v>29.086321210928855</v>
      </c>
      <c r="K330" s="81">
        <f>SUM(C330:J330)+Aviation!L330+'International Shipping'!C330</f>
        <v>102.73198896240467</v>
      </c>
      <c r="M330" s="68"/>
      <c r="N330" s="69"/>
      <c r="O330" s="69"/>
      <c r="P330" s="69"/>
      <c r="Q330" s="69"/>
      <c r="R330" s="69"/>
      <c r="S330" s="69"/>
      <c r="T330" s="69"/>
      <c r="U330" s="69"/>
      <c r="V330" s="69"/>
      <c r="AJ330" s="74">
        <v>43792</v>
      </c>
      <c r="AK330" s="76">
        <f>Power!AK330+'Ground Transportation'!AK330+Industry!AL330+Residential!AL330+Aviation!AP330</f>
        <v>0.8892522921621917</v>
      </c>
      <c r="AL330" s="76">
        <f>Power!AL330+'Ground Transportation'!AL330+Industry!AM330+Residential!AM330+Aviation!AQ330</f>
        <v>0.87191941921880622</v>
      </c>
      <c r="AM330" s="76">
        <f>Power!AM330+'Ground Transportation'!AM330+Industry!AN330+Residential!AN330+Aviation!AR330</f>
        <v>1.752754528774249</v>
      </c>
      <c r="AN330" s="76">
        <f>Power!AN330+'Ground Transportation'!AN330+Industry!AO330+Residential!AO330+Aviation!AS330</f>
        <v>0.82400681048510771</v>
      </c>
      <c r="AO330" s="106">
        <f>Power!AO330+'Ground Transportation'!AO330+Industry!AP330+Residential!AP330+Aviation!AT330</f>
        <v>0.56817646831031443</v>
      </c>
    </row>
    <row r="331" spans="2:41" x14ac:dyDescent="0.2">
      <c r="B331" s="74">
        <v>43793</v>
      </c>
      <c r="C331" s="76">
        <f>Power!C331+'Ground Transportation'!C331+Industry!C331+Residential!C331+Aviation!C331</f>
        <v>30.724364898330954</v>
      </c>
      <c r="D331" s="76">
        <f>Power!D331+'Ground Transportation'!D331+Industry!D331+Residential!D331+Aviation!D331</f>
        <v>6.9033085823343416</v>
      </c>
      <c r="E331" s="76">
        <f>Power!E331+'Ground Transportation'!E331+Industry!E331+Residential!E331+Aviation!E331</f>
        <v>12.866024083732784</v>
      </c>
      <c r="F331" s="76">
        <f>Power!F331+'Ground Transportation'!F331+Industry!F331+Residential!F331+Aviation!F331</f>
        <v>8.5457867046015981</v>
      </c>
      <c r="G331" s="76">
        <f>Power!G331+'Ground Transportation'!G331+Industry!G331+Residential!G331+Aviation!G331</f>
        <v>4.9085638148983719</v>
      </c>
      <c r="H331" s="76">
        <f>Power!H331+'Ground Transportation'!H331+Industry!H331+Residential!H331+Aviation!H331</f>
        <v>2.7309676015575519</v>
      </c>
      <c r="I331" s="76">
        <f>Power!I331+'Ground Transportation'!I331+Industry!I331+Residential!I331+Aviation!I331</f>
        <v>1.2096927204373</v>
      </c>
      <c r="J331" s="76">
        <f>Power!J331+'Ground Transportation'!J331+Industry!J331+Residential!J331+Aviation!J331</f>
        <v>28.202082550973739</v>
      </c>
      <c r="K331" s="81">
        <f>SUM(C331:J331)+Aviation!L331+'International Shipping'!C331</f>
        <v>99.171216635964299</v>
      </c>
      <c r="M331" s="68"/>
      <c r="N331" s="69"/>
      <c r="O331" s="69"/>
      <c r="P331" s="69"/>
      <c r="Q331" s="69"/>
      <c r="R331" s="69"/>
      <c r="S331" s="69"/>
      <c r="T331" s="69"/>
      <c r="U331" s="69"/>
      <c r="V331" s="69"/>
      <c r="AJ331" s="74">
        <v>43793</v>
      </c>
      <c r="AK331" s="76">
        <f>Power!AK331+'Ground Transportation'!AK331+Industry!AL331+Residential!AL331+Aviation!AP331</f>
        <v>0.95662828095129293</v>
      </c>
      <c r="AL331" s="76">
        <f>Power!AL331+'Ground Transportation'!AL331+Industry!AM331+Residential!AM331+Aviation!AQ331</f>
        <v>0.78755759321478636</v>
      </c>
      <c r="AM331" s="76">
        <f>Power!AM331+'Ground Transportation'!AM331+Industry!AN331+Residential!AN331+Aviation!AR331</f>
        <v>2.012142746137858</v>
      </c>
      <c r="AN331" s="76">
        <f>Power!AN331+'Ground Transportation'!AN331+Industry!AO331+Residential!AO331+Aviation!AS331</f>
        <v>0.7780796672814817</v>
      </c>
      <c r="AO331" s="106">
        <f>Power!AO331+'Ground Transportation'!AO331+Industry!AP331+Residential!AP331+Aviation!AT331</f>
        <v>0.52331059190448603</v>
      </c>
    </row>
    <row r="332" spans="2:41" x14ac:dyDescent="0.2">
      <c r="B332" s="74">
        <v>43794</v>
      </c>
      <c r="C332" s="76">
        <f>Power!C332+'Ground Transportation'!C332+Industry!C332+Residential!C332+Aviation!C332</f>
        <v>33.707416382304736</v>
      </c>
      <c r="D332" s="76">
        <f>Power!D332+'Ground Transportation'!D332+Industry!D332+Residential!D332+Aviation!D332</f>
        <v>6.6281472262335352</v>
      </c>
      <c r="E332" s="76">
        <f>Power!E332+'Ground Transportation'!E332+Industry!E332+Residential!E332+Aviation!E332</f>
        <v>14.143734664761165</v>
      </c>
      <c r="F332" s="76">
        <f>Power!F332+'Ground Transportation'!F332+Industry!F332+Residential!F332+Aviation!F332</f>
        <v>11.307899065945728</v>
      </c>
      <c r="G332" s="76">
        <f>Power!G332+'Ground Transportation'!G332+Industry!G332+Residential!G332+Aviation!G332</f>
        <v>5.1150364965070727</v>
      </c>
      <c r="H332" s="76">
        <f>Power!H332+'Ground Transportation'!H332+Industry!H332+Residential!H332+Aviation!H332</f>
        <v>3.1465383408876266</v>
      </c>
      <c r="I332" s="76">
        <f>Power!I332+'Ground Transportation'!I332+Industry!I332+Residential!I332+Aviation!I332</f>
        <v>1.3507340740361371</v>
      </c>
      <c r="J332" s="76">
        <f>Power!J332+'Ground Transportation'!J332+Industry!J332+Residential!J332+Aviation!J332</f>
        <v>31.06073334159824</v>
      </c>
      <c r="K332" s="81">
        <f>SUM(C332:J332)+Aviation!L332+'International Shipping'!C332</f>
        <v>109.46832460454063</v>
      </c>
      <c r="M332" s="68"/>
      <c r="N332" s="69"/>
      <c r="O332" s="69"/>
      <c r="P332" s="69"/>
      <c r="Q332" s="69"/>
      <c r="R332" s="69"/>
      <c r="S332" s="69"/>
      <c r="T332" s="69"/>
      <c r="U332" s="69"/>
      <c r="V332" s="69"/>
      <c r="AJ332" s="74">
        <v>43794</v>
      </c>
      <c r="AK332" s="76">
        <f>Power!AK332+'Ground Transportation'!AK332+Industry!AL332+Residential!AL332+Aviation!AP332</f>
        <v>1.1040160551734957</v>
      </c>
      <c r="AL332" s="76">
        <f>Power!AL332+'Ground Transportation'!AL332+Industry!AM332+Residential!AM332+Aviation!AQ332</f>
        <v>0.95432091715349887</v>
      </c>
      <c r="AM332" s="76">
        <f>Power!AM332+'Ground Transportation'!AM332+Industry!AN332+Residential!AN332+Aviation!AR332</f>
        <v>2.8013075045196349</v>
      </c>
      <c r="AN332" s="76">
        <f>Power!AN332+'Ground Transportation'!AN332+Industry!AO332+Residential!AO332+Aviation!AS332</f>
        <v>1.058127621543584</v>
      </c>
      <c r="AO332" s="106">
        <f>Power!AO332+'Ground Transportation'!AO332+Industry!AP332+Residential!AP332+Aviation!AT332</f>
        <v>0.80880887708212801</v>
      </c>
    </row>
    <row r="333" spans="2:41" x14ac:dyDescent="0.2">
      <c r="B333" s="74">
        <v>43795</v>
      </c>
      <c r="C333" s="76">
        <f>Power!C333+'Ground Transportation'!C333+Industry!C333+Residential!C333+Aviation!C333</f>
        <v>34.515865064098897</v>
      </c>
      <c r="D333" s="76">
        <f>Power!D333+'Ground Transportation'!D333+Industry!D333+Residential!D333+Aviation!D333</f>
        <v>6.8773087037901064</v>
      </c>
      <c r="E333" s="76">
        <f>Power!E333+'Ground Transportation'!E333+Industry!E333+Residential!E333+Aviation!E333</f>
        <v>14.659442470508036</v>
      </c>
      <c r="F333" s="76">
        <f>Power!F333+'Ground Transportation'!F333+Industry!F333+Residential!F333+Aviation!F333</f>
        <v>10.791427212672046</v>
      </c>
      <c r="G333" s="76">
        <f>Power!G333+'Ground Transportation'!G333+Industry!G333+Residential!G333+Aviation!G333</f>
        <v>5.1044565805297468</v>
      </c>
      <c r="H333" s="76">
        <f>Power!H333+'Ground Transportation'!H333+Industry!H333+Residential!H333+Aviation!H333</f>
        <v>3.4760718779995416</v>
      </c>
      <c r="I333" s="76">
        <f>Power!I333+'Ground Transportation'!I333+Industry!I333+Residential!I333+Aviation!I333</f>
        <v>1.3464212092725363</v>
      </c>
      <c r="J333" s="76">
        <f>Power!J333+'Ground Transportation'!J333+Industry!J333+Residential!J333+Aviation!J333</f>
        <v>31.437101741830922</v>
      </c>
      <c r="K333" s="81">
        <f>SUM(C333:J333)+Aviation!L333+'International Shipping'!C333</f>
        <v>111.15192690053523</v>
      </c>
      <c r="M333" s="68"/>
      <c r="N333" s="69"/>
      <c r="O333" s="69"/>
      <c r="P333" s="69"/>
      <c r="Q333" s="69"/>
      <c r="R333" s="69"/>
      <c r="S333" s="69"/>
      <c r="T333" s="69"/>
      <c r="U333" s="69"/>
      <c r="V333" s="69"/>
      <c r="AJ333" s="74">
        <v>43795</v>
      </c>
      <c r="AK333" s="76">
        <f>Power!AK333+'Ground Transportation'!AK333+Industry!AL333+Residential!AL333+Aviation!AP333</f>
        <v>0.94526072808879835</v>
      </c>
      <c r="AL333" s="76">
        <f>Power!AL333+'Ground Transportation'!AL333+Industry!AM333+Residential!AM333+Aviation!AQ333</f>
        <v>0.91828739615140587</v>
      </c>
      <c r="AM333" s="76">
        <f>Power!AM333+'Ground Transportation'!AM333+Industry!AN333+Residential!AN333+Aviation!AR333</f>
        <v>2.6850705644676638</v>
      </c>
      <c r="AN333" s="76">
        <f>Power!AN333+'Ground Transportation'!AN333+Industry!AO333+Residential!AO333+Aviation!AS333</f>
        <v>1.0126281085727702</v>
      </c>
      <c r="AO333" s="106">
        <f>Power!AO333+'Ground Transportation'!AO333+Industry!AP333+Residential!AP333+Aviation!AT333</f>
        <v>0.71024917371244078</v>
      </c>
    </row>
    <row r="334" spans="2:41" x14ac:dyDescent="0.2">
      <c r="B334" s="74">
        <v>43796</v>
      </c>
      <c r="C334" s="76">
        <f>Power!C334+'Ground Transportation'!C334+Industry!C334+Residential!C334+Aviation!C334</f>
        <v>35.090420716011309</v>
      </c>
      <c r="D334" s="76">
        <f>Power!D334+'Ground Transportation'!D334+Industry!D334+Residential!D334+Aviation!D334</f>
        <v>6.9098590468174903</v>
      </c>
      <c r="E334" s="76">
        <f>Power!E334+'Ground Transportation'!E334+Industry!E334+Residential!E334+Aviation!E334</f>
        <v>14.681051274519589</v>
      </c>
      <c r="F334" s="76">
        <f>Power!F334+'Ground Transportation'!F334+Industry!F334+Residential!F334+Aviation!F334</f>
        <v>9.8679406591210483</v>
      </c>
      <c r="G334" s="76">
        <f>Power!G334+'Ground Transportation'!G334+Industry!G334+Residential!G334+Aviation!G334</f>
        <v>5.0387981878574086</v>
      </c>
      <c r="H334" s="76">
        <f>Power!H334+'Ground Transportation'!H334+Industry!H334+Residential!H334+Aviation!H334</f>
        <v>3.4975818888011307</v>
      </c>
      <c r="I334" s="76">
        <f>Power!I334+'Ground Transportation'!I334+Industry!I334+Residential!I334+Aviation!I334</f>
        <v>1.3283309378108088</v>
      </c>
      <c r="J334" s="76">
        <f>Power!J334+'Ground Transportation'!J334+Industry!J334+Residential!J334+Aviation!J334</f>
        <v>31.334439696117634</v>
      </c>
      <c r="K334" s="81">
        <f>SUM(C334:J334)+Aviation!L334+'International Shipping'!C334</f>
        <v>110.6984972103516</v>
      </c>
      <c r="M334" s="68"/>
      <c r="N334" s="69"/>
      <c r="O334" s="69"/>
      <c r="P334" s="69"/>
      <c r="Q334" s="69"/>
      <c r="R334" s="69"/>
      <c r="S334" s="69"/>
      <c r="T334" s="69"/>
      <c r="U334" s="69"/>
      <c r="V334" s="69"/>
      <c r="AJ334" s="74">
        <v>43796</v>
      </c>
      <c r="AK334" s="76">
        <f>Power!AK334+'Ground Transportation'!AK334+Industry!AL334+Residential!AL334+Aviation!AP334</f>
        <v>1.078383625909435</v>
      </c>
      <c r="AL334" s="76">
        <f>Power!AL334+'Ground Transportation'!AL334+Industry!AM334+Residential!AM334+Aviation!AQ334</f>
        <v>0.87195845323740462</v>
      </c>
      <c r="AM334" s="76">
        <f>Power!AM334+'Ground Transportation'!AM334+Industry!AN334+Residential!AN334+Aviation!AR334</f>
        <v>2.2310221971891631</v>
      </c>
      <c r="AN334" s="76">
        <f>Power!AN334+'Ground Transportation'!AN334+Industry!AO334+Residential!AO334+Aviation!AS334</f>
        <v>0.9834568692913348</v>
      </c>
      <c r="AO334" s="106">
        <f>Power!AO334+'Ground Transportation'!AO334+Industry!AP334+Residential!AP334+Aviation!AT334</f>
        <v>0.64033031816852282</v>
      </c>
    </row>
    <row r="335" spans="2:41" x14ac:dyDescent="0.2">
      <c r="B335" s="74">
        <v>43797</v>
      </c>
      <c r="C335" s="76">
        <f>Power!C335+'Ground Transportation'!C335+Industry!C335+Residential!C335+Aviation!C335</f>
        <v>35.233081412086769</v>
      </c>
      <c r="D335" s="76">
        <f>Power!D335+'Ground Transportation'!D335+Industry!D335+Residential!D335+Aviation!D335</f>
        <v>6.8823273742616164</v>
      </c>
      <c r="E335" s="76">
        <f>Power!E335+'Ground Transportation'!E335+Industry!E335+Residential!E335+Aviation!E335</f>
        <v>12.277480396770938</v>
      </c>
      <c r="F335" s="76">
        <f>Power!F335+'Ground Transportation'!F335+Industry!F335+Residential!F335+Aviation!F335</f>
        <v>9.1096919653596711</v>
      </c>
      <c r="G335" s="76">
        <f>Power!G335+'Ground Transportation'!G335+Industry!G335+Residential!G335+Aviation!G335</f>
        <v>5.0146619557584708</v>
      </c>
      <c r="H335" s="76">
        <f>Power!H335+'Ground Transportation'!H335+Industry!H335+Residential!H335+Aviation!H335</f>
        <v>3.7674948763801996</v>
      </c>
      <c r="I335" s="76">
        <f>Power!I335+'Ground Transportation'!I335+Industry!I335+Residential!I335+Aviation!I335</f>
        <v>1.3226667593858656</v>
      </c>
      <c r="J335" s="76">
        <f>Power!J335+'Ground Transportation'!J335+Industry!J335+Residential!J335+Aviation!J335</f>
        <v>30.422610786246082</v>
      </c>
      <c r="K335" s="81">
        <f>SUM(C335:J335)+Aviation!L335+'International Shipping'!C335</f>
        <v>107.0354806806272</v>
      </c>
      <c r="M335" s="68"/>
      <c r="N335" s="69"/>
      <c r="O335" s="69"/>
      <c r="P335" s="69"/>
      <c r="Q335" s="69"/>
      <c r="R335" s="69"/>
      <c r="S335" s="69"/>
      <c r="T335" s="69"/>
      <c r="U335" s="69"/>
      <c r="V335" s="69"/>
      <c r="AJ335" s="74">
        <v>43797</v>
      </c>
      <c r="AK335" s="76">
        <f>Power!AK335+'Ground Transportation'!AK335+Industry!AL335+Residential!AL335+Aviation!AP335</f>
        <v>0.99444699251267932</v>
      </c>
      <c r="AL335" s="76">
        <f>Power!AL335+'Ground Transportation'!AL335+Industry!AM335+Residential!AM335+Aviation!AQ335</f>
        <v>0.92327199091842005</v>
      </c>
      <c r="AM335" s="76">
        <f>Power!AM335+'Ground Transportation'!AM335+Industry!AN335+Residential!AN335+Aviation!AR335</f>
        <v>1.8796623732783366</v>
      </c>
      <c r="AN335" s="76">
        <f>Power!AN335+'Ground Transportation'!AN335+Industry!AO335+Residential!AO335+Aviation!AS335</f>
        <v>0.93252585422765355</v>
      </c>
      <c r="AO335" s="106">
        <f>Power!AO335+'Ground Transportation'!AO335+Industry!AP335+Residential!AP335+Aviation!AT335</f>
        <v>0.6982756739695658</v>
      </c>
    </row>
    <row r="336" spans="2:41" x14ac:dyDescent="0.2">
      <c r="B336" s="74">
        <v>43798</v>
      </c>
      <c r="C336" s="76">
        <f>Power!C336+'Ground Transportation'!C336+Industry!C336+Residential!C336+Aviation!C336</f>
        <v>36.090970101529358</v>
      </c>
      <c r="D336" s="76">
        <f>Power!D336+'Ground Transportation'!D336+Industry!D336+Residential!D336+Aviation!D336</f>
        <v>6.777656479442113</v>
      </c>
      <c r="E336" s="76">
        <f>Power!E336+'Ground Transportation'!E336+Industry!E336+Residential!E336+Aviation!E336</f>
        <v>13.014842736157576</v>
      </c>
      <c r="F336" s="76">
        <f>Power!F336+'Ground Transportation'!F336+Industry!F336+Residential!F336+Aviation!F336</f>
        <v>10.251255528139318</v>
      </c>
      <c r="G336" s="76">
        <f>Power!G336+'Ground Transportation'!G336+Industry!G336+Residential!G336+Aviation!G336</f>
        <v>4.9441510183295234</v>
      </c>
      <c r="H336" s="76">
        <f>Power!H336+'Ground Transportation'!H336+Industry!H336+Residential!H336+Aviation!H336</f>
        <v>3.7430090837842838</v>
      </c>
      <c r="I336" s="76">
        <f>Power!I336+'Ground Transportation'!I336+Industry!I336+Residential!I336+Aviation!I336</f>
        <v>1.3495765685076269</v>
      </c>
      <c r="J336" s="76">
        <f>Power!J336+'Ground Transportation'!J336+Industry!J336+Residential!J336+Aviation!J336</f>
        <v>30.81398998236935</v>
      </c>
      <c r="K336" s="81">
        <f>SUM(C336:J336)+Aviation!L336+'International Shipping'!C336</f>
        <v>110.0428083032884</v>
      </c>
      <c r="M336" s="68"/>
      <c r="N336" s="69"/>
      <c r="O336" s="69"/>
      <c r="P336" s="69"/>
      <c r="Q336" s="69"/>
      <c r="R336" s="69"/>
      <c r="S336" s="69"/>
      <c r="T336" s="69"/>
      <c r="U336" s="69"/>
      <c r="V336" s="69"/>
      <c r="AJ336" s="74">
        <v>43798</v>
      </c>
      <c r="AK336" s="76">
        <f>Power!AK336+'Ground Transportation'!AK336+Industry!AL336+Residential!AL336+Aviation!AP336</f>
        <v>1.2469155815791693</v>
      </c>
      <c r="AL336" s="76">
        <f>Power!AL336+'Ground Transportation'!AL336+Industry!AM336+Residential!AM336+Aviation!AQ336</f>
        <v>0.976352226771666</v>
      </c>
      <c r="AM336" s="76">
        <f>Power!AM336+'Ground Transportation'!AM336+Industry!AN336+Residential!AN336+Aviation!AR336</f>
        <v>2.2319409266717378</v>
      </c>
      <c r="AN336" s="76">
        <f>Power!AN336+'Ground Transportation'!AN336+Industry!AO336+Residential!AO336+Aviation!AS336</f>
        <v>0.96130895234768032</v>
      </c>
      <c r="AO336" s="106">
        <f>Power!AO336+'Ground Transportation'!AO336+Industry!AP336+Residential!AP336+Aviation!AT336</f>
        <v>0.86875095128203972</v>
      </c>
    </row>
    <row r="337" spans="2:41" x14ac:dyDescent="0.2">
      <c r="B337" s="74">
        <v>43799</v>
      </c>
      <c r="C337" s="76">
        <f>Power!C337+'Ground Transportation'!C337+Industry!C337+Residential!C337+Aviation!C337</f>
        <v>35.055285125011622</v>
      </c>
      <c r="D337" s="76">
        <f>Power!D337+'Ground Transportation'!D337+Industry!D337+Residential!D337+Aviation!D337</f>
        <v>6.8639296668740988</v>
      </c>
      <c r="E337" s="76">
        <f>Power!E337+'Ground Transportation'!E337+Industry!E337+Residential!E337+Aviation!E337</f>
        <v>12.566555037178087</v>
      </c>
      <c r="F337" s="76">
        <f>Power!F337+'Ground Transportation'!F337+Industry!F337+Residential!F337+Aviation!F337</f>
        <v>10.062381775125861</v>
      </c>
      <c r="G337" s="76">
        <f>Power!G337+'Ground Transportation'!G337+Industry!G337+Residential!G337+Aviation!G337</f>
        <v>4.7897474322679612</v>
      </c>
      <c r="H337" s="76">
        <f>Power!H337+'Ground Transportation'!H337+Industry!H337+Residential!H337+Aviation!H337</f>
        <v>3.4684961393210472</v>
      </c>
      <c r="I337" s="76">
        <f>Power!I337+'Ground Transportation'!I337+Industry!I337+Residential!I337+Aviation!I337</f>
        <v>1.2445296351616206</v>
      </c>
      <c r="J337" s="76">
        <f>Power!J337+'Ground Transportation'!J337+Industry!J337+Residential!J337+Aviation!J337</f>
        <v>29.588812391277756</v>
      </c>
      <c r="K337" s="81">
        <f>SUM(C337:J337)+Aviation!L337+'International Shipping'!C337</f>
        <v>106.68533531126492</v>
      </c>
      <c r="M337" s="68"/>
      <c r="N337" s="69"/>
      <c r="O337" s="69"/>
      <c r="P337" s="69"/>
      <c r="Q337" s="69"/>
      <c r="R337" s="69"/>
      <c r="S337" s="69"/>
      <c r="T337" s="69"/>
      <c r="U337" s="69"/>
      <c r="V337" s="69"/>
      <c r="AJ337" s="74">
        <v>43799</v>
      </c>
      <c r="AK337" s="76">
        <f>Power!AK337+'Ground Transportation'!AK337+Industry!AL337+Residential!AL337+Aviation!AP337</f>
        <v>1.1334515337775299</v>
      </c>
      <c r="AL337" s="76">
        <f>Power!AL337+'Ground Transportation'!AL337+Industry!AM337+Residential!AM337+Aviation!AQ337</f>
        <v>0.95934597176260539</v>
      </c>
      <c r="AM337" s="76">
        <f>Power!AM337+'Ground Transportation'!AM337+Industry!AN337+Residential!AN337+Aviation!AR337</f>
        <v>2.4196262406286433</v>
      </c>
      <c r="AN337" s="76">
        <f>Power!AN337+'Ground Transportation'!AN337+Industry!AO337+Residential!AO337+Aviation!AS337</f>
        <v>0.88616768110917143</v>
      </c>
      <c r="AO337" s="106">
        <f>Power!AO337+'Ground Transportation'!AO337+Industry!AP337+Residential!AP337+Aviation!AT337</f>
        <v>0.62634349398593969</v>
      </c>
    </row>
    <row r="338" spans="2:41" x14ac:dyDescent="0.2">
      <c r="B338" s="74">
        <v>43800</v>
      </c>
      <c r="C338" s="76">
        <f>Power!C338+'Ground Transportation'!C338+Industry!C338+Residential!C338+Aviation!C338</f>
        <v>30.916627898921803</v>
      </c>
      <c r="D338" s="76">
        <f>Power!D338+'Ground Transportation'!D338+Industry!D338+Residential!D338+Aviation!D338</f>
        <v>6.7371130908285881</v>
      </c>
      <c r="E338" s="76">
        <f>Power!E338+'Ground Transportation'!E338+Industry!E338+Residential!E338+Aviation!E338</f>
        <v>12.793513088289052</v>
      </c>
      <c r="F338" s="76">
        <f>Power!F338+'Ground Transportation'!F338+Industry!F338+Residential!F338+Aviation!F338</f>
        <v>10.03965532490114</v>
      </c>
      <c r="G338" s="76">
        <f>Power!G338+'Ground Transportation'!G338+Industry!G338+Residential!G338+Aviation!G338</f>
        <v>4.7859286060514714</v>
      </c>
      <c r="H338" s="76">
        <f>Power!H338+'Ground Transportation'!H338+Industry!H338+Residential!H338+Aviation!H338</f>
        <v>3.0427480837539558</v>
      </c>
      <c r="I338" s="76">
        <f>Power!I338+'Ground Transportation'!I338+Industry!I338+Residential!I338+Aviation!I338</f>
        <v>1.1107609598370112</v>
      </c>
      <c r="J338" s="76">
        <f>Power!J338+'Ground Transportation'!J338+Industry!J338+Residential!J338+Aviation!J338</f>
        <v>27.768790460503524</v>
      </c>
      <c r="K338" s="81">
        <f>SUM(C338:J338)+Aviation!L338+'International Shipping'!C338</f>
        <v>100.27166748836513</v>
      </c>
      <c r="M338" s="68"/>
      <c r="N338" s="69"/>
      <c r="O338" s="69"/>
      <c r="P338" s="69"/>
      <c r="Q338" s="69"/>
      <c r="R338" s="69"/>
      <c r="S338" s="69"/>
      <c r="T338" s="69"/>
      <c r="U338" s="69"/>
      <c r="V338" s="69"/>
      <c r="AJ338" s="74">
        <v>43800</v>
      </c>
      <c r="AK338" s="76">
        <f>Power!AK338+'Ground Transportation'!AK338+Industry!AL338+Residential!AL338+Aviation!AP338</f>
        <v>1.1002698471287142</v>
      </c>
      <c r="AL338" s="76">
        <f>Power!AL338+'Ground Transportation'!AL338+Industry!AM338+Residential!AM338+Aviation!AQ338</f>
        <v>0.97590672017433233</v>
      </c>
      <c r="AM338" s="76">
        <f>Power!AM338+'Ground Transportation'!AM338+Industry!AN338+Residential!AN338+Aviation!AR338</f>
        <v>2.483318279021494</v>
      </c>
      <c r="AN338" s="76">
        <f>Power!AN338+'Ground Transportation'!AN338+Industry!AO338+Residential!AO338+Aviation!AS338</f>
        <v>0.82503720959484217</v>
      </c>
      <c r="AO338" s="106">
        <f>Power!AO338+'Ground Transportation'!AO338+Industry!AP338+Residential!AP338+Aviation!AT338</f>
        <v>0.60497032184760224</v>
      </c>
    </row>
    <row r="339" spans="2:41" x14ac:dyDescent="0.2">
      <c r="B339" s="74">
        <v>43801</v>
      </c>
      <c r="C339" s="76">
        <f>Power!C339+'Ground Transportation'!C339+Industry!C339+Residential!C339+Aviation!C339</f>
        <v>31.833716393659341</v>
      </c>
      <c r="D339" s="76">
        <f>Power!D339+'Ground Transportation'!D339+Industry!D339+Residential!D339+Aviation!D339</f>
        <v>6.6884196564848519</v>
      </c>
      <c r="E339" s="76">
        <f>Power!E339+'Ground Transportation'!E339+Industry!E339+Residential!E339+Aviation!E339</f>
        <v>15.803112287907032</v>
      </c>
      <c r="F339" s="76">
        <f>Power!F339+'Ground Transportation'!F339+Industry!F339+Residential!F339+Aviation!F339</f>
        <v>12.067887242716413</v>
      </c>
      <c r="G339" s="76">
        <f>Power!G339+'Ground Transportation'!G339+Industry!G339+Residential!G339+Aviation!G339</f>
        <v>5.0612617198955521</v>
      </c>
      <c r="H339" s="76">
        <f>Power!H339+'Ground Transportation'!H339+Industry!H339+Residential!H339+Aviation!H339</f>
        <v>3.4039687506274769</v>
      </c>
      <c r="I339" s="76">
        <f>Power!I339+'Ground Transportation'!I339+Industry!I339+Residential!I339+Aviation!I339</f>
        <v>1.2773214345858805</v>
      </c>
      <c r="J339" s="76">
        <f>Power!J339+'Ground Transportation'!J339+Industry!J339+Residential!J339+Aviation!J339</f>
        <v>30.425970384762394</v>
      </c>
      <c r="K339" s="81">
        <f>SUM(C339:J339)+Aviation!L339+'International Shipping'!C339</f>
        <v>109.59725245005519</v>
      </c>
      <c r="M339" s="68"/>
      <c r="N339" s="69"/>
      <c r="O339" s="69"/>
      <c r="P339" s="69"/>
      <c r="Q339" s="69"/>
      <c r="R339" s="69"/>
      <c r="S339" s="69"/>
      <c r="T339" s="69"/>
      <c r="U339" s="69"/>
      <c r="V339" s="69"/>
      <c r="AJ339" s="74">
        <v>43801</v>
      </c>
      <c r="AK339" s="76">
        <f>Power!AK339+'Ground Transportation'!AK339+Industry!AL339+Residential!AL339+Aviation!AP339</f>
        <v>1.3572276071271583</v>
      </c>
      <c r="AL339" s="76">
        <f>Power!AL339+'Ground Transportation'!AL339+Industry!AM339+Residential!AM339+Aviation!AQ339</f>
        <v>1.1909359696626458</v>
      </c>
      <c r="AM339" s="76">
        <f>Power!AM339+'Ground Transportation'!AM339+Industry!AN339+Residential!AN339+Aviation!AR339</f>
        <v>2.886447275622833</v>
      </c>
      <c r="AN339" s="76">
        <f>Power!AN339+'Ground Transportation'!AN339+Industry!AO339+Residential!AO339+Aviation!AS339</f>
        <v>1.1098607235859348</v>
      </c>
      <c r="AO339" s="106">
        <f>Power!AO339+'Ground Transportation'!AO339+Industry!AP339+Residential!AP339+Aviation!AT339</f>
        <v>0.79071877478640018</v>
      </c>
    </row>
    <row r="340" spans="2:41" x14ac:dyDescent="0.2">
      <c r="B340" s="74">
        <v>43802</v>
      </c>
      <c r="C340" s="76">
        <f>Power!C340+'Ground Transportation'!C340+Industry!C340+Residential!C340+Aviation!C340</f>
        <v>32.101420281058061</v>
      </c>
      <c r="D340" s="76">
        <f>Power!D340+'Ground Transportation'!D340+Industry!D340+Residential!D340+Aviation!D340</f>
        <v>6.9250156618287502</v>
      </c>
      <c r="E340" s="76">
        <f>Power!E340+'Ground Transportation'!E340+Industry!E340+Residential!E340+Aviation!E340</f>
        <v>16.205959292673999</v>
      </c>
      <c r="F340" s="76">
        <f>Power!F340+'Ground Transportation'!F340+Industry!F340+Residential!F340+Aviation!F340</f>
        <v>12.272928346593694</v>
      </c>
      <c r="G340" s="76">
        <f>Power!G340+'Ground Transportation'!G340+Industry!G340+Residential!G340+Aviation!G340</f>
        <v>5.0873389049650735</v>
      </c>
      <c r="H340" s="76">
        <f>Power!H340+'Ground Transportation'!H340+Industry!H340+Residential!H340+Aviation!H340</f>
        <v>3.5136836838419212</v>
      </c>
      <c r="I340" s="76">
        <f>Power!I340+'Ground Transportation'!I340+Industry!I340+Residential!I340+Aviation!I340</f>
        <v>1.2776267192579367</v>
      </c>
      <c r="J340" s="76">
        <f>Power!J340+'Ground Transportation'!J340+Industry!J340+Residential!J340+Aviation!J340</f>
        <v>30.905670632835687</v>
      </c>
      <c r="K340" s="81">
        <f>SUM(C340:J340)+Aviation!L340+'International Shipping'!C340</f>
        <v>111.25333401995219</v>
      </c>
      <c r="M340" s="68"/>
      <c r="N340" s="69"/>
      <c r="O340" s="69"/>
      <c r="P340" s="69"/>
      <c r="Q340" s="69"/>
      <c r="R340" s="69"/>
      <c r="S340" s="69"/>
      <c r="T340" s="69"/>
      <c r="U340" s="69"/>
      <c r="V340" s="69"/>
      <c r="AJ340" s="74">
        <v>43802</v>
      </c>
      <c r="AK340" s="76">
        <f>Power!AK340+'Ground Transportation'!AK340+Industry!AL340+Residential!AL340+Aviation!AP340</f>
        <v>1.2999665553998219</v>
      </c>
      <c r="AL340" s="76">
        <f>Power!AL340+'Ground Transportation'!AL340+Industry!AM340+Residential!AM340+Aviation!AQ340</f>
        <v>1.2786388054829558</v>
      </c>
      <c r="AM340" s="76">
        <f>Power!AM340+'Ground Transportation'!AM340+Industry!AN340+Residential!AN340+Aviation!AR340</f>
        <v>2.8758826694724502</v>
      </c>
      <c r="AN340" s="76">
        <f>Power!AN340+'Ground Transportation'!AN340+Industry!AO340+Residential!AO340+Aviation!AS340</f>
        <v>1.1257267648877824</v>
      </c>
      <c r="AO340" s="106">
        <f>Power!AO340+'Ground Transportation'!AO340+Industry!AP340+Residential!AP340+Aviation!AT340</f>
        <v>0.8918915180171838</v>
      </c>
    </row>
    <row r="341" spans="2:41" x14ac:dyDescent="0.2">
      <c r="B341" s="74">
        <v>43803</v>
      </c>
      <c r="C341" s="76">
        <f>Power!C341+'Ground Transportation'!C341+Industry!C341+Residential!C341+Aviation!C341</f>
        <v>32.524556997522062</v>
      </c>
      <c r="D341" s="76">
        <f>Power!D341+'Ground Transportation'!D341+Industry!D341+Residential!D341+Aviation!D341</f>
        <v>7.0167223988921572</v>
      </c>
      <c r="E341" s="76">
        <f>Power!E341+'Ground Transportation'!E341+Industry!E341+Residential!E341+Aviation!E341</f>
        <v>16.13617094074586</v>
      </c>
      <c r="F341" s="76">
        <f>Power!F341+'Ground Transportation'!F341+Industry!F341+Residential!F341+Aviation!F341</f>
        <v>12.351163632419006</v>
      </c>
      <c r="G341" s="76">
        <f>Power!G341+'Ground Transportation'!G341+Industry!G341+Residential!G341+Aviation!G341</f>
        <v>5.0853989596812728</v>
      </c>
      <c r="H341" s="76">
        <f>Power!H341+'Ground Transportation'!H341+Industry!H341+Residential!H341+Aviation!H341</f>
        <v>3.5769256872721127</v>
      </c>
      <c r="I341" s="76">
        <f>Power!I341+'Ground Transportation'!I341+Industry!I341+Residential!I341+Aviation!I341</f>
        <v>1.2590111991778641</v>
      </c>
      <c r="J341" s="76">
        <f>Power!J341+'Ground Transportation'!J341+Industry!J341+Residential!J341+Aviation!J341</f>
        <v>31.389358655548847</v>
      </c>
      <c r="K341" s="81">
        <f>SUM(C341:J341)+Aviation!L341+'International Shipping'!C341</f>
        <v>112.32934858842506</v>
      </c>
      <c r="M341" s="68"/>
      <c r="N341" s="69"/>
      <c r="O341" s="69"/>
      <c r="P341" s="69"/>
      <c r="Q341" s="69"/>
      <c r="R341" s="69"/>
      <c r="S341" s="69"/>
      <c r="T341" s="69"/>
      <c r="U341" s="69"/>
      <c r="V341" s="69"/>
      <c r="AJ341" s="74">
        <v>43803</v>
      </c>
      <c r="AK341" s="76">
        <f>Power!AK341+'Ground Transportation'!AK341+Industry!AL341+Residential!AL341+Aviation!AP341</f>
        <v>1.2585167084442801</v>
      </c>
      <c r="AL341" s="76">
        <f>Power!AL341+'Ground Transportation'!AL341+Industry!AM341+Residential!AM341+Aviation!AQ341</f>
        <v>1.2958916211279172</v>
      </c>
      <c r="AM341" s="76">
        <f>Power!AM341+'Ground Transportation'!AM341+Industry!AN341+Residential!AN341+Aviation!AR341</f>
        <v>2.9247019358866635</v>
      </c>
      <c r="AN341" s="76">
        <f>Power!AN341+'Ground Transportation'!AN341+Industry!AO341+Residential!AO341+Aviation!AS341</f>
        <v>1.1753863122769983</v>
      </c>
      <c r="AO341" s="106">
        <f>Power!AO341+'Ground Transportation'!AO341+Industry!AP341+Residential!AP341+Aviation!AT341</f>
        <v>0.96210908575086129</v>
      </c>
    </row>
    <row r="342" spans="2:41" x14ac:dyDescent="0.2">
      <c r="B342" s="74">
        <v>43804</v>
      </c>
      <c r="C342" s="76">
        <f>Power!C342+'Ground Transportation'!C342+Industry!C342+Residential!C342+Aviation!C342</f>
        <v>33.258427397925722</v>
      </c>
      <c r="D342" s="76">
        <f>Power!D342+'Ground Transportation'!D342+Industry!D342+Residential!D342+Aviation!D342</f>
        <v>7.0451595652213568</v>
      </c>
      <c r="E342" s="76">
        <f>Power!E342+'Ground Transportation'!E342+Industry!E342+Residential!E342+Aviation!E342</f>
        <v>15.652239721084895</v>
      </c>
      <c r="F342" s="76">
        <f>Power!F342+'Ground Transportation'!F342+Industry!F342+Residential!F342+Aviation!F342</f>
        <v>11.836645353639057</v>
      </c>
      <c r="G342" s="76">
        <f>Power!G342+'Ground Transportation'!G342+Industry!G342+Residential!G342+Aviation!G342</f>
        <v>5.0002928043779322</v>
      </c>
      <c r="H342" s="76">
        <f>Power!H342+'Ground Transportation'!H342+Industry!H342+Residential!H342+Aviation!H342</f>
        <v>3.6915597830753399</v>
      </c>
      <c r="I342" s="76">
        <f>Power!I342+'Ground Transportation'!I342+Industry!I342+Residential!I342+Aviation!I342</f>
        <v>1.2545800117754284</v>
      </c>
      <c r="J342" s="76">
        <f>Power!J342+'Ground Transportation'!J342+Industry!J342+Residential!J342+Aviation!J342</f>
        <v>31.499288870855708</v>
      </c>
      <c r="K342" s="81">
        <f>SUM(C342:J342)+Aviation!L342+'International Shipping'!C342</f>
        <v>112.24489285113522</v>
      </c>
      <c r="M342" s="68"/>
      <c r="N342" s="69"/>
      <c r="O342" s="69"/>
      <c r="P342" s="69"/>
      <c r="Q342" s="69"/>
      <c r="R342" s="69"/>
      <c r="S342" s="69"/>
      <c r="T342" s="69"/>
      <c r="U342" s="69"/>
      <c r="V342" s="69"/>
      <c r="AJ342" s="74">
        <v>43804</v>
      </c>
      <c r="AK342" s="76">
        <f>Power!AK342+'Ground Transportation'!AK342+Industry!AL342+Residential!AL342+Aviation!AP342</f>
        <v>1.0836876959820794</v>
      </c>
      <c r="AL342" s="76">
        <f>Power!AL342+'Ground Transportation'!AL342+Industry!AM342+Residential!AM342+Aviation!AQ342</f>
        <v>1.2700494597566019</v>
      </c>
      <c r="AM342" s="76">
        <f>Power!AM342+'Ground Transportation'!AM342+Industry!AN342+Residential!AN342+Aviation!AR342</f>
        <v>2.8095824698937779</v>
      </c>
      <c r="AN342" s="76">
        <f>Power!AN342+'Ground Transportation'!AN342+Industry!AO342+Residential!AO342+Aviation!AS342</f>
        <v>1.2557571519635702</v>
      </c>
      <c r="AO342" s="106">
        <f>Power!AO342+'Ground Transportation'!AO342+Industry!AP342+Residential!AP342+Aviation!AT342</f>
        <v>0.87249077600893021</v>
      </c>
    </row>
    <row r="343" spans="2:41" x14ac:dyDescent="0.2">
      <c r="B343" s="74">
        <v>43805</v>
      </c>
      <c r="C343" s="76">
        <f>Power!C343+'Ground Transportation'!C343+Industry!C343+Residential!C343+Aviation!C343</f>
        <v>33.591088669296241</v>
      </c>
      <c r="D343" s="76">
        <f>Power!D343+'Ground Transportation'!D343+Industry!D343+Residential!D343+Aviation!D343</f>
        <v>6.9932309708513865</v>
      </c>
      <c r="E343" s="76">
        <f>Power!E343+'Ground Transportation'!E343+Industry!E343+Residential!E343+Aviation!E343</f>
        <v>15.720015044705871</v>
      </c>
      <c r="F343" s="76">
        <f>Power!F343+'Ground Transportation'!F343+Industry!F343+Residential!F343+Aviation!F343</f>
        <v>10.006392592458887</v>
      </c>
      <c r="G343" s="76">
        <f>Power!G343+'Ground Transportation'!G343+Industry!G343+Residential!G343+Aviation!G343</f>
        <v>4.94712511540392</v>
      </c>
      <c r="H343" s="76">
        <f>Power!H343+'Ground Transportation'!H343+Industry!H343+Residential!H343+Aviation!H343</f>
        <v>3.8431617147538519</v>
      </c>
      <c r="I343" s="76">
        <f>Power!I343+'Ground Transportation'!I343+Industry!I343+Residential!I343+Aviation!I343</f>
        <v>1.2585494464813296</v>
      </c>
      <c r="J343" s="76">
        <f>Power!J343+'Ground Transportation'!J343+Industry!J343+Residential!J343+Aviation!J343</f>
        <v>30.96626478095315</v>
      </c>
      <c r="K343" s="81">
        <f>SUM(C343:J343)+Aviation!L343+'International Shipping'!C343</f>
        <v>110.38513153117383</v>
      </c>
      <c r="M343" s="68"/>
      <c r="N343" s="69"/>
      <c r="O343" s="69"/>
      <c r="P343" s="69"/>
      <c r="Q343" s="69"/>
      <c r="R343" s="69"/>
      <c r="S343" s="69"/>
      <c r="T343" s="69"/>
      <c r="U343" s="69"/>
      <c r="V343" s="69"/>
      <c r="AJ343" s="74">
        <v>43805</v>
      </c>
      <c r="AK343" s="76">
        <f>Power!AK343+'Ground Transportation'!AK343+Industry!AL343+Residential!AL343+Aviation!AP343</f>
        <v>0.91372043720518636</v>
      </c>
      <c r="AL343" s="76">
        <f>Power!AL343+'Ground Transportation'!AL343+Industry!AM343+Residential!AM343+Aviation!AQ343</f>
        <v>1.1928188395731516</v>
      </c>
      <c r="AM343" s="76">
        <f>Power!AM343+'Ground Transportation'!AM343+Industry!AN343+Residential!AN343+Aviation!AR343</f>
        <v>2.0547109697943706</v>
      </c>
      <c r="AN343" s="76">
        <f>Power!AN343+'Ground Transportation'!AN343+Industry!AO343+Residential!AO343+Aviation!AS343</f>
        <v>1.2349429527310263</v>
      </c>
      <c r="AO343" s="106">
        <f>Power!AO343+'Ground Transportation'!AO343+Industry!AP343+Residential!AP343+Aviation!AT343</f>
        <v>0.75719804619493891</v>
      </c>
    </row>
    <row r="344" spans="2:41" x14ac:dyDescent="0.2">
      <c r="B344" s="74">
        <v>43806</v>
      </c>
      <c r="C344" s="76">
        <f>Power!C344+'Ground Transportation'!C344+Industry!C344+Residential!C344+Aviation!C344</f>
        <v>32.930845737015872</v>
      </c>
      <c r="D344" s="76">
        <f>Power!D344+'Ground Transportation'!D344+Industry!D344+Residential!D344+Aviation!D344</f>
        <v>6.9824685965555791</v>
      </c>
      <c r="E344" s="76">
        <f>Power!E344+'Ground Transportation'!E344+Industry!E344+Residential!E344+Aviation!E344</f>
        <v>14.430607989866626</v>
      </c>
      <c r="F344" s="76">
        <f>Power!F344+'Ground Transportation'!F344+Industry!F344+Residential!F344+Aviation!F344</f>
        <v>8.2555925959110077</v>
      </c>
      <c r="G344" s="76">
        <f>Power!G344+'Ground Transportation'!G344+Industry!G344+Residential!G344+Aviation!G344</f>
        <v>4.8385556459366557</v>
      </c>
      <c r="H344" s="76">
        <f>Power!H344+'Ground Transportation'!H344+Industry!H344+Residential!H344+Aviation!H344</f>
        <v>3.6714184757508437</v>
      </c>
      <c r="I344" s="76">
        <f>Power!I344+'Ground Transportation'!I344+Industry!I344+Residential!I344+Aviation!I344</f>
        <v>1.2090542556424786</v>
      </c>
      <c r="J344" s="76">
        <f>Power!J344+'Ground Transportation'!J344+Industry!J344+Residential!J344+Aviation!J344</f>
        <v>29.662349026235155</v>
      </c>
      <c r="K344" s="81">
        <f>SUM(C344:J344)+Aviation!L344+'International Shipping'!C344</f>
        <v>105.04569012259219</v>
      </c>
      <c r="M344" s="68"/>
      <c r="N344" s="69"/>
      <c r="O344" s="69"/>
      <c r="P344" s="69"/>
      <c r="Q344" s="69"/>
      <c r="R344" s="69"/>
      <c r="S344" s="69"/>
      <c r="T344" s="69"/>
      <c r="U344" s="69"/>
      <c r="V344" s="69"/>
      <c r="AJ344" s="74">
        <v>43806</v>
      </c>
      <c r="AK344" s="76">
        <f>Power!AK344+'Ground Transportation'!AK344+Industry!AL344+Residential!AL344+Aviation!AP344</f>
        <v>0.8096487004221633</v>
      </c>
      <c r="AL344" s="76">
        <f>Power!AL344+'Ground Transportation'!AL344+Industry!AM344+Residential!AM344+Aviation!AQ344</f>
        <v>0.96717827053598238</v>
      </c>
      <c r="AM344" s="76">
        <f>Power!AM344+'Ground Transportation'!AM344+Industry!AN344+Residential!AN344+Aviation!AR344</f>
        <v>1.5369386035906811</v>
      </c>
      <c r="AN344" s="76">
        <f>Power!AN344+'Ground Transportation'!AN344+Industry!AO344+Residential!AO344+Aviation!AS344</f>
        <v>0.92204766679055084</v>
      </c>
      <c r="AO344" s="106">
        <f>Power!AO344+'Ground Transportation'!AO344+Industry!AP344+Residential!AP344+Aviation!AT344</f>
        <v>0.80742921008560542</v>
      </c>
    </row>
    <row r="345" spans="2:41" x14ac:dyDescent="0.2">
      <c r="B345" s="74">
        <v>43807</v>
      </c>
      <c r="C345" s="76">
        <f>Power!C345+'Ground Transportation'!C345+Industry!C345+Residential!C345+Aviation!C345</f>
        <v>31.271928160575978</v>
      </c>
      <c r="D345" s="76">
        <f>Power!D345+'Ground Transportation'!D345+Industry!D345+Residential!D345+Aviation!D345</f>
        <v>6.9059940145277254</v>
      </c>
      <c r="E345" s="76">
        <f>Power!E345+'Ground Transportation'!E345+Industry!E345+Residential!E345+Aviation!E345</f>
        <v>12.905561616236602</v>
      </c>
      <c r="F345" s="76">
        <f>Power!F345+'Ground Transportation'!F345+Industry!F345+Residential!F345+Aviation!F345</f>
        <v>6.8849747729684143</v>
      </c>
      <c r="G345" s="76">
        <f>Power!G345+'Ground Transportation'!G345+Industry!G345+Residential!G345+Aviation!G345</f>
        <v>4.703382739730654</v>
      </c>
      <c r="H345" s="76">
        <f>Power!H345+'Ground Transportation'!H345+Industry!H345+Residential!H345+Aviation!H345</f>
        <v>3.3149030614524166</v>
      </c>
      <c r="I345" s="76">
        <f>Power!I345+'Ground Transportation'!I345+Industry!I345+Residential!I345+Aviation!I345</f>
        <v>1.1225727859897576</v>
      </c>
      <c r="J345" s="76">
        <f>Power!J345+'Ground Transportation'!J345+Industry!J345+Residential!J345+Aviation!J345</f>
        <v>27.886855716258413</v>
      </c>
      <c r="K345" s="81">
        <f>SUM(C345:J345)+Aviation!L345+'International Shipping'!C345</f>
        <v>98.101317760042349</v>
      </c>
      <c r="M345" s="68"/>
      <c r="N345" s="69"/>
      <c r="O345" s="69"/>
      <c r="P345" s="69"/>
      <c r="Q345" s="69"/>
      <c r="R345" s="69"/>
      <c r="S345" s="69"/>
      <c r="T345" s="69"/>
      <c r="U345" s="69"/>
      <c r="V345" s="69"/>
      <c r="AJ345" s="74">
        <v>43807</v>
      </c>
      <c r="AK345" s="76">
        <f>Power!AK345+'Ground Transportation'!AK345+Industry!AL345+Residential!AL345+Aviation!AP345</f>
        <v>0.71122552514697124</v>
      </c>
      <c r="AL345" s="76">
        <f>Power!AL345+'Ground Transportation'!AL345+Industry!AM345+Residential!AM345+Aviation!AQ345</f>
        <v>0.70260931812975791</v>
      </c>
      <c r="AM345" s="76">
        <f>Power!AM345+'Ground Transportation'!AM345+Industry!AN345+Residential!AN345+Aviation!AR345</f>
        <v>1.2413685421898819</v>
      </c>
      <c r="AN345" s="76">
        <f>Power!AN345+'Ground Transportation'!AN345+Industry!AO345+Residential!AO345+Aviation!AS345</f>
        <v>0.84468319300422623</v>
      </c>
      <c r="AO345" s="106">
        <f>Power!AO345+'Ground Transportation'!AO345+Industry!AP345+Residential!AP345+Aviation!AT345</f>
        <v>0.6377629480159005</v>
      </c>
    </row>
    <row r="346" spans="2:41" x14ac:dyDescent="0.2">
      <c r="B346" s="74">
        <v>43808</v>
      </c>
      <c r="C346" s="76">
        <f>Power!C346+'Ground Transportation'!C346+Industry!C346+Residential!C346+Aviation!C346</f>
        <v>32.421584897174398</v>
      </c>
      <c r="D346" s="76">
        <f>Power!D346+'Ground Transportation'!D346+Industry!D346+Residential!D346+Aviation!D346</f>
        <v>6.8635007400678658</v>
      </c>
      <c r="E346" s="76">
        <f>Power!E346+'Ground Transportation'!E346+Industry!E346+Residential!E346+Aviation!E346</f>
        <v>14.496553803968503</v>
      </c>
      <c r="F346" s="76">
        <f>Power!F346+'Ground Transportation'!F346+Industry!F346+Residential!F346+Aviation!F346</f>
        <v>9.6041427216136892</v>
      </c>
      <c r="G346" s="76">
        <f>Power!G346+'Ground Transportation'!G346+Industry!G346+Residential!G346+Aviation!G346</f>
        <v>4.8462217318351062</v>
      </c>
      <c r="H346" s="76">
        <f>Power!H346+'Ground Transportation'!H346+Industry!H346+Residential!H346+Aviation!H346</f>
        <v>3.6818306559569609</v>
      </c>
      <c r="I346" s="76">
        <f>Power!I346+'Ground Transportation'!I346+Industry!I346+Residential!I346+Aviation!I346</f>
        <v>1.2304262346365766</v>
      </c>
      <c r="J346" s="76">
        <f>Power!J346+'Ground Transportation'!J346+Industry!J346+Residential!J346+Aviation!J346</f>
        <v>30.241726150899179</v>
      </c>
      <c r="K346" s="81">
        <f>SUM(C346:J346)+Aviation!L346+'International Shipping'!C346</f>
        <v>106.43836562269546</v>
      </c>
      <c r="M346" s="68"/>
      <c r="N346" s="69"/>
      <c r="O346" s="69"/>
      <c r="P346" s="69"/>
      <c r="Q346" s="69"/>
      <c r="R346" s="69"/>
      <c r="S346" s="69"/>
      <c r="T346" s="69"/>
      <c r="U346" s="69"/>
      <c r="V346" s="69"/>
      <c r="AJ346" s="74">
        <v>43808</v>
      </c>
      <c r="AK346" s="76">
        <f>Power!AK346+'Ground Transportation'!AK346+Industry!AL346+Residential!AL346+Aviation!AP346</f>
        <v>1.0002240963984841</v>
      </c>
      <c r="AL346" s="76">
        <f>Power!AL346+'Ground Transportation'!AL346+Industry!AM346+Residential!AM346+Aviation!AQ346</f>
        <v>0.98126051889474575</v>
      </c>
      <c r="AM346" s="76">
        <f>Power!AM346+'Ground Transportation'!AM346+Industry!AN346+Residential!AN346+Aviation!AR346</f>
        <v>1.8969284628119216</v>
      </c>
      <c r="AN346" s="76">
        <f>Power!AN346+'Ground Transportation'!AN346+Industry!AO346+Residential!AO346+Aviation!AS346</f>
        <v>1.1074072053705111</v>
      </c>
      <c r="AO346" s="106">
        <f>Power!AO346+'Ground Transportation'!AO346+Industry!AP346+Residential!AP346+Aviation!AT346</f>
        <v>0.75638621260986172</v>
      </c>
    </row>
    <row r="347" spans="2:41" x14ac:dyDescent="0.2">
      <c r="B347" s="74">
        <v>43809</v>
      </c>
      <c r="C347" s="76">
        <f>Power!C347+'Ground Transportation'!C347+Industry!C347+Residential!C347+Aviation!C347</f>
        <v>32.421415920059353</v>
      </c>
      <c r="D347" s="76">
        <f>Power!D347+'Ground Transportation'!D347+Industry!D347+Residential!D347+Aviation!D347</f>
        <v>7.1385268559399018</v>
      </c>
      <c r="E347" s="76">
        <f>Power!E347+'Ground Transportation'!E347+Industry!E347+Residential!E347+Aviation!E347</f>
        <v>15.867811062720584</v>
      </c>
      <c r="F347" s="76">
        <f>Power!F347+'Ground Transportation'!F347+Industry!F347+Residential!F347+Aviation!F347</f>
        <v>10.763840650475743</v>
      </c>
      <c r="G347" s="76">
        <f>Power!G347+'Ground Transportation'!G347+Industry!G347+Residential!G347+Aviation!G347</f>
        <v>4.8810587475887326</v>
      </c>
      <c r="H347" s="76">
        <f>Power!H347+'Ground Transportation'!H347+Industry!H347+Residential!H347+Aviation!H347</f>
        <v>3.5391471024732981</v>
      </c>
      <c r="I347" s="76">
        <f>Power!I347+'Ground Transportation'!I347+Industry!I347+Residential!I347+Aviation!I347</f>
        <v>1.2350263017546261</v>
      </c>
      <c r="J347" s="76">
        <f>Power!J347+'Ground Transportation'!J347+Industry!J347+Residential!J347+Aviation!J347</f>
        <v>31.100764590137054</v>
      </c>
      <c r="K347" s="81">
        <f>SUM(C347:J347)+Aviation!L347+'International Shipping'!C347</f>
        <v>109.9246819739956</v>
      </c>
      <c r="M347" s="68"/>
      <c r="N347" s="69"/>
      <c r="O347" s="69"/>
      <c r="P347" s="69"/>
      <c r="Q347" s="69"/>
      <c r="R347" s="69"/>
      <c r="S347" s="69"/>
      <c r="T347" s="69"/>
      <c r="U347" s="69"/>
      <c r="V347" s="69"/>
      <c r="AJ347" s="74">
        <v>43809</v>
      </c>
      <c r="AK347" s="76">
        <f>Power!AK347+'Ground Transportation'!AK347+Industry!AL347+Residential!AL347+Aviation!AP347</f>
        <v>0.95620699576108015</v>
      </c>
      <c r="AL347" s="76">
        <f>Power!AL347+'Ground Transportation'!AL347+Industry!AM347+Residential!AM347+Aviation!AQ347</f>
        <v>1.1023654865255244</v>
      </c>
      <c r="AM347" s="76">
        <f>Power!AM347+'Ground Transportation'!AM347+Industry!AN347+Residential!AN347+Aviation!AR347</f>
        <v>2.4399419904529998</v>
      </c>
      <c r="AN347" s="76">
        <f>Power!AN347+'Ground Transportation'!AN347+Industry!AO347+Residential!AO347+Aviation!AS347</f>
        <v>1.1081462198505898</v>
      </c>
      <c r="AO347" s="106">
        <f>Power!AO347+'Ground Transportation'!AO347+Industry!AP347+Residential!AP347+Aviation!AT347</f>
        <v>0.9431484957384173</v>
      </c>
    </row>
    <row r="348" spans="2:41" x14ac:dyDescent="0.2">
      <c r="B348" s="74">
        <v>43810</v>
      </c>
      <c r="C348" s="76">
        <f>Power!C348+'Ground Transportation'!C348+Industry!C348+Residential!C348+Aviation!C348</f>
        <v>32.674014272104969</v>
      </c>
      <c r="D348" s="76">
        <f>Power!D348+'Ground Transportation'!D348+Industry!D348+Residential!D348+Aviation!D348</f>
        <v>7.2939278570360866</v>
      </c>
      <c r="E348" s="76">
        <f>Power!E348+'Ground Transportation'!E348+Industry!E348+Residential!E348+Aviation!E348</f>
        <v>17.03983638742228</v>
      </c>
      <c r="F348" s="76">
        <f>Power!F348+'Ground Transportation'!F348+Industry!F348+Residential!F348+Aviation!F348</f>
        <v>11.761917665968001</v>
      </c>
      <c r="G348" s="76">
        <f>Power!G348+'Ground Transportation'!G348+Industry!G348+Residential!G348+Aviation!G348</f>
        <v>4.9316050901492234</v>
      </c>
      <c r="H348" s="76">
        <f>Power!H348+'Ground Transportation'!H348+Industry!H348+Residential!H348+Aviation!H348</f>
        <v>3.4895283417583243</v>
      </c>
      <c r="I348" s="76">
        <f>Power!I348+'Ground Transportation'!I348+Industry!I348+Residential!I348+Aviation!I348</f>
        <v>1.256489776850009</v>
      </c>
      <c r="J348" s="76">
        <f>Power!J348+'Ground Transportation'!J348+Industry!J348+Residential!J348+Aviation!J348</f>
        <v>32.005271532385578</v>
      </c>
      <c r="K348" s="81">
        <f>SUM(C348:J348)+Aviation!L348+'International Shipping'!C348</f>
        <v>113.4574004172037</v>
      </c>
      <c r="M348" s="68"/>
      <c r="N348" s="69"/>
      <c r="O348" s="69"/>
      <c r="P348" s="69"/>
      <c r="Q348" s="69"/>
      <c r="R348" s="69"/>
      <c r="S348" s="69"/>
      <c r="T348" s="69"/>
      <c r="U348" s="69"/>
      <c r="V348" s="69"/>
      <c r="AJ348" s="74">
        <v>43810</v>
      </c>
      <c r="AK348" s="76">
        <f>Power!AK348+'Ground Transportation'!AK348+Industry!AL348+Residential!AL348+Aviation!AP348</f>
        <v>1.2107916053976429</v>
      </c>
      <c r="AL348" s="76">
        <f>Power!AL348+'Ground Transportation'!AL348+Industry!AM348+Residential!AM348+Aviation!AQ348</f>
        <v>1.108350416732472</v>
      </c>
      <c r="AM348" s="76">
        <f>Power!AM348+'Ground Transportation'!AM348+Industry!AN348+Residential!AN348+Aviation!AR348</f>
        <v>2.7693682472649841</v>
      </c>
      <c r="AN348" s="76">
        <f>Power!AN348+'Ground Transportation'!AN348+Industry!AO348+Residential!AO348+Aviation!AS348</f>
        <v>1.1229549493495545</v>
      </c>
      <c r="AO348" s="106">
        <f>Power!AO348+'Ground Transportation'!AO348+Industry!AP348+Residential!AP348+Aviation!AT348</f>
        <v>0.81612909201136752</v>
      </c>
    </row>
    <row r="349" spans="2:41" x14ac:dyDescent="0.2">
      <c r="B349" s="74">
        <v>43811</v>
      </c>
      <c r="C349" s="76">
        <f>Power!C349+'Ground Transportation'!C349+Industry!C349+Residential!C349+Aviation!C349</f>
        <v>33.008306149574331</v>
      </c>
      <c r="D349" s="76">
        <f>Power!D349+'Ground Transportation'!D349+Industry!D349+Residential!D349+Aviation!D349</f>
        <v>7.4425205080300314</v>
      </c>
      <c r="E349" s="76">
        <f>Power!E349+'Ground Transportation'!E349+Industry!E349+Residential!E349+Aviation!E349</f>
        <v>16.930194530617811</v>
      </c>
      <c r="F349" s="76">
        <f>Power!F349+'Ground Transportation'!F349+Industry!F349+Residential!F349+Aviation!F349</f>
        <v>11.762268587152859</v>
      </c>
      <c r="G349" s="76">
        <f>Power!G349+'Ground Transportation'!G349+Industry!G349+Residential!G349+Aviation!G349</f>
        <v>4.9854778803865001</v>
      </c>
      <c r="H349" s="76">
        <f>Power!H349+'Ground Transportation'!H349+Industry!H349+Residential!H349+Aviation!H349</f>
        <v>3.5501725575449172</v>
      </c>
      <c r="I349" s="76">
        <f>Power!I349+'Ground Transportation'!I349+Industry!I349+Residential!I349+Aviation!I349</f>
        <v>1.2289606509043716</v>
      </c>
      <c r="J349" s="76">
        <f>Power!J349+'Ground Transportation'!J349+Industry!J349+Residential!J349+Aviation!J349</f>
        <v>32.381753910011085</v>
      </c>
      <c r="K349" s="81">
        <f>SUM(C349:J349)+Aviation!L349+'International Shipping'!C349</f>
        <v>114.32229266687516</v>
      </c>
      <c r="M349" s="68"/>
      <c r="N349" s="69"/>
      <c r="O349" s="69"/>
      <c r="P349" s="69"/>
      <c r="Q349" s="69"/>
      <c r="R349" s="69"/>
      <c r="S349" s="69"/>
      <c r="T349" s="69"/>
      <c r="U349" s="69"/>
      <c r="V349" s="69"/>
      <c r="AJ349" s="74">
        <v>43811</v>
      </c>
      <c r="AK349" s="76">
        <f>Power!AK349+'Ground Transportation'!AK349+Industry!AL349+Residential!AL349+Aviation!AP349</f>
        <v>1.2754557742991672</v>
      </c>
      <c r="AL349" s="76">
        <f>Power!AL349+'Ground Transportation'!AL349+Industry!AM349+Residential!AM349+Aviation!AQ349</f>
        <v>1.0787864691615479</v>
      </c>
      <c r="AM349" s="76">
        <f>Power!AM349+'Ground Transportation'!AM349+Industry!AN349+Residential!AN349+Aviation!AR349</f>
        <v>2.6623957968478233</v>
      </c>
      <c r="AN349" s="76">
        <f>Power!AN349+'Ground Transportation'!AN349+Industry!AO349+Residential!AO349+Aviation!AS349</f>
        <v>1.2792591494887988</v>
      </c>
      <c r="AO349" s="106">
        <f>Power!AO349+'Ground Transportation'!AO349+Industry!AP349+Residential!AP349+Aviation!AT349</f>
        <v>0.70429092064801402</v>
      </c>
    </row>
    <row r="350" spans="2:41" x14ac:dyDescent="0.2">
      <c r="B350" s="74">
        <v>43812</v>
      </c>
      <c r="C350" s="76">
        <f>Power!C350+'Ground Transportation'!C350+Industry!C350+Residential!C350+Aviation!C350</f>
        <v>32.371373597034712</v>
      </c>
      <c r="D350" s="76">
        <f>Power!D350+'Ground Transportation'!D350+Industry!D350+Residential!D350+Aviation!D350</f>
        <v>7.591148737206753</v>
      </c>
      <c r="E350" s="76">
        <f>Power!E350+'Ground Transportation'!E350+Industry!E350+Residential!E350+Aviation!E350</f>
        <v>16.479597255232779</v>
      </c>
      <c r="F350" s="76">
        <f>Power!F350+'Ground Transportation'!F350+Industry!F350+Residential!F350+Aviation!F350</f>
        <v>10.700819592249321</v>
      </c>
      <c r="G350" s="76">
        <f>Power!G350+'Ground Transportation'!G350+Industry!G350+Residential!G350+Aviation!G350</f>
        <v>5.0328733900767704</v>
      </c>
      <c r="H350" s="76">
        <f>Power!H350+'Ground Transportation'!H350+Industry!H350+Residential!H350+Aviation!H350</f>
        <v>3.7277514461583436</v>
      </c>
      <c r="I350" s="76">
        <f>Power!I350+'Ground Transportation'!I350+Industry!I350+Residential!I350+Aviation!I350</f>
        <v>1.2524597540562705</v>
      </c>
      <c r="J350" s="76">
        <f>Power!J350+'Ground Transportation'!J350+Industry!J350+Residential!J350+Aviation!J350</f>
        <v>31.033777860135043</v>
      </c>
      <c r="K350" s="81">
        <f>SUM(C350:J350)+Aviation!L350+'International Shipping'!C350</f>
        <v>111.2695589405418</v>
      </c>
      <c r="M350" s="68"/>
      <c r="N350" s="69"/>
      <c r="O350" s="69"/>
      <c r="P350" s="69"/>
      <c r="Q350" s="69"/>
      <c r="R350" s="69"/>
      <c r="S350" s="69"/>
      <c r="T350" s="69"/>
      <c r="U350" s="69"/>
      <c r="V350" s="69"/>
      <c r="AJ350" s="74">
        <v>43812</v>
      </c>
      <c r="AK350" s="76">
        <f>Power!AK350+'Ground Transportation'!AK350+Industry!AL350+Residential!AL350+Aviation!AP350</f>
        <v>1.0577993702923145</v>
      </c>
      <c r="AL350" s="76">
        <f>Power!AL350+'Ground Transportation'!AL350+Industry!AM350+Residential!AM350+Aviation!AQ350</f>
        <v>0.98973381921935732</v>
      </c>
      <c r="AM350" s="76">
        <f>Power!AM350+'Ground Transportation'!AM350+Industry!AN350+Residential!AN350+Aviation!AR350</f>
        <v>2.4506147958289057</v>
      </c>
      <c r="AN350" s="76">
        <f>Power!AN350+'Ground Transportation'!AN350+Industry!AO350+Residential!AO350+Aviation!AS350</f>
        <v>1.2019532227400251</v>
      </c>
      <c r="AO350" s="106">
        <f>Power!AO350+'Ground Transportation'!AO350+Industry!AP350+Residential!AP350+Aviation!AT350</f>
        <v>0.60789619724750654</v>
      </c>
    </row>
    <row r="351" spans="2:41" x14ac:dyDescent="0.2">
      <c r="B351" s="74">
        <v>43813</v>
      </c>
      <c r="C351" s="76">
        <f>Power!C351+'Ground Transportation'!C351+Industry!C351+Residential!C351+Aviation!C351</f>
        <v>31.902257534693959</v>
      </c>
      <c r="D351" s="76">
        <f>Power!D351+'Ground Transportation'!D351+Industry!D351+Residential!D351+Aviation!D351</f>
        <v>7.1415029367836782</v>
      </c>
      <c r="E351" s="76">
        <f>Power!E351+'Ground Transportation'!E351+Industry!E351+Residential!E351+Aviation!E351</f>
        <v>14.7620040305221</v>
      </c>
      <c r="F351" s="76">
        <f>Power!F351+'Ground Transportation'!F351+Industry!F351+Residential!F351+Aviation!F351</f>
        <v>7.9694538085281836</v>
      </c>
      <c r="G351" s="76">
        <f>Power!G351+'Ground Transportation'!G351+Industry!G351+Residential!G351+Aviation!G351</f>
        <v>4.9791255786441502</v>
      </c>
      <c r="H351" s="76">
        <f>Power!H351+'Ground Transportation'!H351+Industry!H351+Residential!H351+Aviation!H351</f>
        <v>3.3481586057278783</v>
      </c>
      <c r="I351" s="76">
        <f>Power!I351+'Ground Transportation'!I351+Industry!I351+Residential!I351+Aviation!I351</f>
        <v>1.2533935346431859</v>
      </c>
      <c r="J351" s="76">
        <f>Power!J351+'Ground Transportation'!J351+Industry!J351+Residential!J351+Aviation!J351</f>
        <v>28.952748148327622</v>
      </c>
      <c r="K351" s="81">
        <f>SUM(C351:J351)+Aviation!L351+'International Shipping'!C351</f>
        <v>103.40501415741596</v>
      </c>
      <c r="M351" s="68"/>
      <c r="N351" s="69"/>
      <c r="O351" s="69"/>
      <c r="P351" s="69"/>
      <c r="Q351" s="69"/>
      <c r="R351" s="69"/>
      <c r="S351" s="69"/>
      <c r="T351" s="69"/>
      <c r="U351" s="69"/>
      <c r="V351" s="69"/>
      <c r="AJ351" s="74">
        <v>43813</v>
      </c>
      <c r="AK351" s="76">
        <f>Power!AK351+'Ground Transportation'!AK351+Industry!AL351+Residential!AL351+Aviation!AP351</f>
        <v>0.87749856865499098</v>
      </c>
      <c r="AL351" s="76">
        <f>Power!AL351+'Ground Transportation'!AL351+Industry!AM351+Residential!AM351+Aviation!AQ351</f>
        <v>0.72635033556462114</v>
      </c>
      <c r="AM351" s="76">
        <f>Power!AM351+'Ground Transportation'!AM351+Industry!AN351+Residential!AN351+Aviation!AR351</f>
        <v>1.5499167466024901</v>
      </c>
      <c r="AN351" s="76">
        <f>Power!AN351+'Ground Transportation'!AN351+Industry!AO351+Residential!AO351+Aviation!AS351</f>
        <v>0.94050477499533836</v>
      </c>
      <c r="AO351" s="106">
        <f>Power!AO351+'Ground Transportation'!AO351+Industry!AP351+Residential!AP351+Aviation!AT351</f>
        <v>0.54088899851515659</v>
      </c>
    </row>
    <row r="352" spans="2:41" x14ac:dyDescent="0.2">
      <c r="B352" s="74">
        <v>43814</v>
      </c>
      <c r="C352" s="76">
        <f>Power!C352+'Ground Transportation'!C352+Industry!C352+Residential!C352+Aviation!C352</f>
        <v>31.804716245636367</v>
      </c>
      <c r="D352" s="76">
        <f>Power!D352+'Ground Transportation'!D352+Industry!D352+Residential!D352+Aviation!D352</f>
        <v>7.3187671475671818</v>
      </c>
      <c r="E352" s="76">
        <f>Power!E352+'Ground Transportation'!E352+Industry!E352+Residential!E352+Aviation!E352</f>
        <v>13.832247236910474</v>
      </c>
      <c r="F352" s="76">
        <f>Power!F352+'Ground Transportation'!F352+Industry!F352+Residential!F352+Aviation!F352</f>
        <v>7.2116612646595639</v>
      </c>
      <c r="G352" s="76">
        <f>Power!G352+'Ground Transportation'!G352+Industry!G352+Residential!G352+Aviation!G352</f>
        <v>4.8443611748957789</v>
      </c>
      <c r="H352" s="76">
        <f>Power!H352+'Ground Transportation'!H352+Industry!H352+Residential!H352+Aviation!H352</f>
        <v>3.2960220070491189</v>
      </c>
      <c r="I352" s="76">
        <f>Power!I352+'Ground Transportation'!I352+Industry!I352+Residential!I352+Aviation!I352</f>
        <v>1.1486728533546364</v>
      </c>
      <c r="J352" s="76">
        <f>Power!J352+'Ground Transportation'!J352+Industry!J352+Residential!J352+Aviation!J352</f>
        <v>28.608126742015369</v>
      </c>
      <c r="K352" s="81">
        <f>SUM(C352:J352)+Aviation!L352+'International Shipping'!C352</f>
        <v>101.19077027481821</v>
      </c>
      <c r="M352" s="68"/>
      <c r="N352" s="69"/>
      <c r="O352" s="69"/>
      <c r="P352" s="69"/>
      <c r="Q352" s="69"/>
      <c r="R352" s="69"/>
      <c r="S352" s="69"/>
      <c r="T352" s="69"/>
      <c r="U352" s="69"/>
      <c r="V352" s="69"/>
      <c r="AJ352" s="74">
        <v>43814</v>
      </c>
      <c r="AK352" s="76">
        <f>Power!AK352+'Ground Transportation'!AK352+Industry!AL352+Residential!AL352+Aviation!AP352</f>
        <v>0.92087165623363487</v>
      </c>
      <c r="AL352" s="76">
        <f>Power!AL352+'Ground Transportation'!AL352+Industry!AM352+Residential!AM352+Aviation!AQ352</f>
        <v>0.68365491917296584</v>
      </c>
      <c r="AM352" s="76">
        <f>Power!AM352+'Ground Transportation'!AM352+Industry!AN352+Residential!AN352+Aviation!AR352</f>
        <v>1.2751122067525318</v>
      </c>
      <c r="AN352" s="76">
        <f>Power!AN352+'Ground Transportation'!AN352+Industry!AO352+Residential!AO352+Aviation!AS352</f>
        <v>0.81635561024140046</v>
      </c>
      <c r="AO352" s="106">
        <f>Power!AO352+'Ground Transportation'!AO352+Industry!AP352+Residential!AP352+Aviation!AT352</f>
        <v>0.487120393355637</v>
      </c>
    </row>
    <row r="353" spans="2:41" x14ac:dyDescent="0.2">
      <c r="B353" s="74">
        <v>43815</v>
      </c>
      <c r="C353" s="76">
        <f>Power!C353+'Ground Transportation'!C353+Industry!C353+Residential!C353+Aviation!C353</f>
        <v>31.634914940834808</v>
      </c>
      <c r="D353" s="76">
        <f>Power!D353+'Ground Transportation'!D353+Industry!D353+Residential!D353+Aviation!D353</f>
        <v>7.3474113724543786</v>
      </c>
      <c r="E353" s="76">
        <f>Power!E353+'Ground Transportation'!E353+Industry!E353+Residential!E353+Aviation!E353</f>
        <v>15.992788867628066</v>
      </c>
      <c r="F353" s="76">
        <f>Power!F353+'Ground Transportation'!F353+Industry!F353+Residential!F353+Aviation!F353</f>
        <v>10.628296488072385</v>
      </c>
      <c r="G353" s="76">
        <f>Power!G353+'Ground Transportation'!G353+Industry!G353+Residential!G353+Aviation!G353</f>
        <v>4.9211784327894224</v>
      </c>
      <c r="H353" s="76">
        <f>Power!H353+'Ground Transportation'!H353+Industry!H353+Residential!H353+Aviation!H353</f>
        <v>3.5783870290774438</v>
      </c>
      <c r="I353" s="76">
        <f>Power!I353+'Ground Transportation'!I353+Industry!I353+Residential!I353+Aviation!I353</f>
        <v>1.2701024481749235</v>
      </c>
      <c r="J353" s="76">
        <f>Power!J353+'Ground Transportation'!J353+Industry!J353+Residential!J353+Aviation!J353</f>
        <v>30.767011377374804</v>
      </c>
      <c r="K353" s="81">
        <f>SUM(C353:J353)+Aviation!L353+'International Shipping'!C353</f>
        <v>109.21384715036768</v>
      </c>
      <c r="AJ353" s="74">
        <v>43815</v>
      </c>
      <c r="AK353" s="76">
        <f>Power!AK353+'Ground Transportation'!AK353+Industry!AL353+Residential!AL353+Aviation!AP353</f>
        <v>1.1431186440058791</v>
      </c>
      <c r="AL353" s="76">
        <f>Power!AL353+'Ground Transportation'!AL353+Industry!AM353+Residential!AM353+Aviation!AQ353</f>
        <v>0.99549047637673338</v>
      </c>
      <c r="AM353" s="76">
        <f>Power!AM353+'Ground Transportation'!AM353+Industry!AN353+Residential!AN353+Aviation!AR353</f>
        <v>2.4155173338781868</v>
      </c>
      <c r="AN353" s="76">
        <f>Power!AN353+'Ground Transportation'!AN353+Industry!AO353+Residential!AO353+Aviation!AS353</f>
        <v>1.0723074809432038</v>
      </c>
      <c r="AO353" s="106">
        <f>Power!AO353+'Ground Transportation'!AO353+Industry!AP353+Residential!AP353+Aviation!AT353</f>
        <v>0.72407203813300813</v>
      </c>
    </row>
    <row r="354" spans="2:41" x14ac:dyDescent="0.2">
      <c r="B354" s="74">
        <v>43816</v>
      </c>
      <c r="C354" s="76">
        <f>Power!C354+'Ground Transportation'!C354+Industry!C354+Residential!C354+Aviation!C354</f>
        <v>33.090366694902933</v>
      </c>
      <c r="D354" s="76">
        <f>Power!D354+'Ground Transportation'!D354+Industry!D354+Residential!D354+Aviation!D354</f>
        <v>7.9383868668243096</v>
      </c>
      <c r="E354" s="76">
        <f>Power!E354+'Ground Transportation'!E354+Industry!E354+Residential!E354+Aviation!E354</f>
        <v>16.89283741884309</v>
      </c>
      <c r="F354" s="76">
        <f>Power!F354+'Ground Transportation'!F354+Industry!F354+Residential!F354+Aviation!F354</f>
        <v>10.62249142812848</v>
      </c>
      <c r="G354" s="76">
        <f>Power!G354+'Ground Transportation'!G354+Industry!G354+Residential!G354+Aviation!G354</f>
        <v>4.934349410491305</v>
      </c>
      <c r="H354" s="76">
        <f>Power!H354+'Ground Transportation'!H354+Industry!H354+Residential!H354+Aviation!H354</f>
        <v>3.5835899270013178</v>
      </c>
      <c r="I354" s="76">
        <f>Power!I354+'Ground Transportation'!I354+Industry!I354+Residential!I354+Aviation!I354</f>
        <v>1.2765592897196969</v>
      </c>
      <c r="J354" s="76">
        <f>Power!J354+'Ground Transportation'!J354+Industry!J354+Residential!J354+Aviation!J354</f>
        <v>31.627898663609336</v>
      </c>
      <c r="K354" s="81">
        <f>SUM(C354:J354)+Aviation!L354+'International Shipping'!C354</f>
        <v>112.98375107179564</v>
      </c>
      <c r="AJ354" s="74">
        <v>43816</v>
      </c>
      <c r="AK354" s="76">
        <f>Power!AK354+'Ground Transportation'!AK354+Industry!AL354+Residential!AL354+Aviation!AP354</f>
        <v>1.4046097472765025</v>
      </c>
      <c r="AL354" s="76">
        <f>Power!AL354+'Ground Transportation'!AL354+Industry!AM354+Residential!AM354+Aviation!AQ354</f>
        <v>0.86713596430576645</v>
      </c>
      <c r="AM354" s="76">
        <f>Power!AM354+'Ground Transportation'!AM354+Industry!AN354+Residential!AN354+Aviation!AR354</f>
        <v>2.2201629561077181</v>
      </c>
      <c r="AN354" s="76">
        <f>Power!AN354+'Ground Transportation'!AN354+Industry!AO354+Residential!AO354+Aviation!AS354</f>
        <v>1.0842714287809638</v>
      </c>
      <c r="AO354" s="106">
        <f>Power!AO354+'Ground Transportation'!AO354+Industry!AP354+Residential!AP354+Aviation!AT354</f>
        <v>0.84030260219103714</v>
      </c>
    </row>
    <row r="355" spans="2:41" x14ac:dyDescent="0.2">
      <c r="B355" s="74">
        <v>43817</v>
      </c>
      <c r="C355" s="76">
        <f>Power!C355+'Ground Transportation'!C355+Industry!C355+Residential!C355+Aviation!C355</f>
        <v>34.588706719223865</v>
      </c>
      <c r="D355" s="76">
        <f>Power!D355+'Ground Transportation'!D355+Industry!D355+Residential!D355+Aviation!D355</f>
        <v>8.4126024690792676</v>
      </c>
      <c r="E355" s="76">
        <f>Power!E355+'Ground Transportation'!E355+Industry!E355+Residential!E355+Aviation!E355</f>
        <v>17.281726849694234</v>
      </c>
      <c r="F355" s="76">
        <f>Power!F355+'Ground Transportation'!F355+Industry!F355+Residential!F355+Aviation!F355</f>
        <v>10.467748273034589</v>
      </c>
      <c r="G355" s="76">
        <f>Power!G355+'Ground Transportation'!G355+Industry!G355+Residential!G355+Aviation!G355</f>
        <v>4.91751179048173</v>
      </c>
      <c r="H355" s="76">
        <f>Power!H355+'Ground Transportation'!H355+Industry!H355+Residential!H355+Aviation!H355</f>
        <v>3.4514978968889585</v>
      </c>
      <c r="I355" s="76">
        <f>Power!I355+'Ground Transportation'!I355+Industry!I355+Residential!I355+Aviation!I355</f>
        <v>1.2955396477364742</v>
      </c>
      <c r="J355" s="76">
        <f>Power!J355+'Ground Transportation'!J355+Industry!J355+Residential!J355+Aviation!J355</f>
        <v>32.40704799221853</v>
      </c>
      <c r="K355" s="81">
        <f>SUM(C355:J355)+Aviation!L355+'International Shipping'!C355</f>
        <v>115.86305969359032</v>
      </c>
      <c r="AJ355" s="74">
        <v>43817</v>
      </c>
      <c r="AK355" s="76">
        <f>Power!AK355+'Ground Transportation'!AK355+Industry!AL355+Residential!AL355+Aviation!AP355</f>
        <v>1.1054402563302237</v>
      </c>
      <c r="AL355" s="76">
        <f>Power!AL355+'Ground Transportation'!AL355+Industry!AM355+Residential!AM355+Aviation!AQ355</f>
        <v>0.91142135523811951</v>
      </c>
      <c r="AM355" s="76">
        <f>Power!AM355+'Ground Transportation'!AM355+Industry!AN355+Residential!AN355+Aviation!AR355</f>
        <v>2.4211446116067981</v>
      </c>
      <c r="AN355" s="76">
        <f>Power!AN355+'Ground Transportation'!AN355+Industry!AO355+Residential!AO355+Aviation!AS355</f>
        <v>1.0556744593258249</v>
      </c>
      <c r="AO355" s="106">
        <f>Power!AO355+'Ground Transportation'!AO355+Industry!AP355+Residential!AP355+Aviation!AT355</f>
        <v>0.74240048688314864</v>
      </c>
    </row>
    <row r="356" spans="2:41" x14ac:dyDescent="0.2">
      <c r="B356" s="74">
        <v>43818</v>
      </c>
      <c r="C356" s="76">
        <f>Power!C356+'Ground Transportation'!C356+Industry!C356+Residential!C356+Aviation!C356</f>
        <v>34.710427300421465</v>
      </c>
      <c r="D356" s="76">
        <f>Power!D356+'Ground Transportation'!D356+Industry!D356+Residential!D356+Aviation!D356</f>
        <v>8.6373979702666812</v>
      </c>
      <c r="E356" s="76">
        <f>Power!E356+'Ground Transportation'!E356+Industry!E356+Residential!E356+Aviation!E356</f>
        <v>17.589328265845214</v>
      </c>
      <c r="F356" s="76">
        <f>Power!F356+'Ground Transportation'!F356+Industry!F356+Residential!F356+Aviation!F356</f>
        <v>9.1605791223382997</v>
      </c>
      <c r="G356" s="76">
        <f>Power!G356+'Ground Transportation'!G356+Industry!G356+Residential!G356+Aviation!G356</f>
        <v>4.8895593367204233</v>
      </c>
      <c r="H356" s="76">
        <f>Power!H356+'Ground Transportation'!H356+Industry!H356+Residential!H356+Aviation!H356</f>
        <v>3.6635713666995038</v>
      </c>
      <c r="I356" s="76">
        <f>Power!I356+'Ground Transportation'!I356+Industry!I356+Residential!I356+Aviation!I356</f>
        <v>1.2947007253689042</v>
      </c>
      <c r="J356" s="76">
        <f>Power!J356+'Ground Transportation'!J356+Industry!J356+Residential!J356+Aviation!J356</f>
        <v>32.40493642461815</v>
      </c>
      <c r="K356" s="81">
        <f>SUM(C356:J356)+Aviation!L356+'International Shipping'!C356</f>
        <v>115.44647189465365</v>
      </c>
      <c r="AJ356" s="74">
        <v>43818</v>
      </c>
      <c r="AK356" s="76">
        <f>Power!AK356+'Ground Transportation'!AK356+Industry!AL356+Residential!AL356+Aviation!AP356</f>
        <v>0.92472409793187715</v>
      </c>
      <c r="AL356" s="76">
        <f>Power!AL356+'Ground Transportation'!AL356+Industry!AM356+Residential!AM356+Aviation!AQ356</f>
        <v>0.75752907553559423</v>
      </c>
      <c r="AM356" s="76">
        <f>Power!AM356+'Ground Transportation'!AM356+Industry!AN356+Residential!AN356+Aviation!AR356</f>
        <v>2.0531410656194629</v>
      </c>
      <c r="AN356" s="76">
        <f>Power!AN356+'Ground Transportation'!AN356+Industry!AO356+Residential!AO356+Aviation!AS356</f>
        <v>1.0308653287007921</v>
      </c>
      <c r="AO356" s="106">
        <f>Power!AO356+'Ground Transportation'!AO356+Industry!AP356+Residential!AP356+Aviation!AT356</f>
        <v>0.6225174010183574</v>
      </c>
    </row>
    <row r="357" spans="2:41" x14ac:dyDescent="0.2">
      <c r="B357" s="74">
        <v>43819</v>
      </c>
      <c r="C357" s="76">
        <f>Power!C357+'Ground Transportation'!C357+Industry!C357+Residential!C357+Aviation!C357</f>
        <v>34.216191817850955</v>
      </c>
      <c r="D357" s="76">
        <f>Power!D357+'Ground Transportation'!D357+Industry!D357+Residential!D357+Aviation!D357</f>
        <v>8.4692188189453486</v>
      </c>
      <c r="E357" s="76">
        <f>Power!E357+'Ground Transportation'!E357+Industry!E357+Residential!E357+Aviation!E357</f>
        <v>17.065161953364409</v>
      </c>
      <c r="F357" s="76">
        <f>Power!F357+'Ground Transportation'!F357+Industry!F357+Residential!F357+Aviation!F357</f>
        <v>8.605597584716735</v>
      </c>
      <c r="G357" s="76">
        <f>Power!G357+'Ground Transportation'!G357+Industry!G357+Residential!G357+Aviation!G357</f>
        <v>4.9804377901734531</v>
      </c>
      <c r="H357" s="76">
        <f>Power!H357+'Ground Transportation'!H357+Industry!H357+Residential!H357+Aviation!H357</f>
        <v>3.5629977791975067</v>
      </c>
      <c r="I357" s="76">
        <f>Power!I357+'Ground Transportation'!I357+Industry!I357+Residential!I357+Aviation!I357</f>
        <v>1.2814639310608433</v>
      </c>
      <c r="J357" s="76">
        <f>Power!J357+'Ground Transportation'!J357+Industry!J357+Residential!J357+Aviation!J357</f>
        <v>31.412255767320101</v>
      </c>
      <c r="K357" s="81">
        <f>SUM(C357:J357)+Aviation!L357+'International Shipping'!C357</f>
        <v>112.72744072167657</v>
      </c>
      <c r="AJ357" s="74">
        <v>43819</v>
      </c>
      <c r="AK357" s="76">
        <f>Power!AK357+'Ground Transportation'!AK357+Industry!AL357+Residential!AL357+Aviation!AP357</f>
        <v>1.1188029495097711</v>
      </c>
      <c r="AL357" s="76">
        <f>Power!AL357+'Ground Transportation'!AL357+Industry!AM357+Residential!AM357+Aviation!AQ357</f>
        <v>0.75479768088530641</v>
      </c>
      <c r="AM357" s="76">
        <f>Power!AM357+'Ground Transportation'!AM357+Industry!AN357+Residential!AN357+Aviation!AR357</f>
        <v>1.7311964591454911</v>
      </c>
      <c r="AN357" s="76">
        <f>Power!AN357+'Ground Transportation'!AN357+Industry!AO357+Residential!AO357+Aviation!AS357</f>
        <v>0.88549302847686739</v>
      </c>
      <c r="AO357" s="106">
        <f>Power!AO357+'Ground Transportation'!AO357+Industry!AP357+Residential!AP357+Aviation!AT357</f>
        <v>0.58511127325974688</v>
      </c>
    </row>
    <row r="358" spans="2:41" x14ac:dyDescent="0.2">
      <c r="B358" s="74">
        <v>43820</v>
      </c>
      <c r="C358" s="76">
        <f>Power!C358+'Ground Transportation'!C358+Industry!C358+Residential!C358+Aviation!C358</f>
        <v>34.061915681798247</v>
      </c>
      <c r="D358" s="76">
        <f>Power!D358+'Ground Transportation'!D358+Industry!D358+Residential!D358+Aviation!D358</f>
        <v>8.4290102946534713</v>
      </c>
      <c r="E358" s="76">
        <f>Power!E358+'Ground Transportation'!E358+Industry!E358+Residential!E358+Aviation!E358</f>
        <v>15.251234191272793</v>
      </c>
      <c r="F358" s="76">
        <f>Power!F358+'Ground Transportation'!F358+Industry!F358+Residential!F358+Aviation!F358</f>
        <v>7.9367394400257201</v>
      </c>
      <c r="G358" s="76">
        <f>Power!G358+'Ground Transportation'!G358+Industry!G358+Residential!G358+Aviation!G358</f>
        <v>4.9721124048481782</v>
      </c>
      <c r="H358" s="76">
        <f>Power!H358+'Ground Transportation'!H358+Industry!H358+Residential!H358+Aviation!H358</f>
        <v>3.4920432040489882</v>
      </c>
      <c r="I358" s="76">
        <f>Power!I358+'Ground Transportation'!I358+Industry!I358+Residential!I358+Aviation!I358</f>
        <v>1.2008513900408075</v>
      </c>
      <c r="J358" s="76">
        <f>Power!J358+'Ground Transportation'!J358+Industry!J358+Residential!J358+Aviation!J358</f>
        <v>30.476756036859186</v>
      </c>
      <c r="K358" s="81">
        <f>SUM(C358:J358)+Aviation!L358+'International Shipping'!C358</f>
        <v>108.99234097125597</v>
      </c>
      <c r="AJ358" s="74">
        <v>43820</v>
      </c>
      <c r="AK358" s="76">
        <f>Power!AK358+'Ground Transportation'!AK358+Industry!AL358+Residential!AL358+Aviation!AP358</f>
        <v>0.96355372263750239</v>
      </c>
      <c r="AL358" s="76">
        <f>Power!AL358+'Ground Transportation'!AL358+Industry!AM358+Residential!AM358+Aviation!AQ358</f>
        <v>0.74294640460512218</v>
      </c>
      <c r="AM358" s="76">
        <f>Power!AM358+'Ground Transportation'!AM358+Industry!AN358+Residential!AN358+Aviation!AR358</f>
        <v>1.705657523725826</v>
      </c>
      <c r="AN358" s="76">
        <f>Power!AN358+'Ground Transportation'!AN358+Industry!AO358+Residential!AO358+Aviation!AS358</f>
        <v>0.73824802906821985</v>
      </c>
      <c r="AO358" s="106">
        <f>Power!AO358+'Ground Transportation'!AO358+Industry!AP358+Residential!AP358+Aviation!AT358</f>
        <v>0.50255541391428715</v>
      </c>
    </row>
    <row r="359" spans="2:41" x14ac:dyDescent="0.2">
      <c r="B359" s="74">
        <v>43821</v>
      </c>
      <c r="C359" s="76">
        <f>Power!C359+'Ground Transportation'!C359+Industry!C359+Residential!C359+Aviation!C359</f>
        <v>33.768984540488617</v>
      </c>
      <c r="D359" s="76">
        <f>Power!D359+'Ground Transportation'!D359+Industry!D359+Residential!D359+Aviation!D359</f>
        <v>8.1881734654535627</v>
      </c>
      <c r="E359" s="76">
        <f>Power!E359+'Ground Transportation'!E359+Industry!E359+Residential!E359+Aviation!E359</f>
        <v>13.801425828845154</v>
      </c>
      <c r="F359" s="76">
        <f>Power!F359+'Ground Transportation'!F359+Industry!F359+Residential!F359+Aviation!F359</f>
        <v>7.375336269011628</v>
      </c>
      <c r="G359" s="76">
        <f>Power!G359+'Ground Transportation'!G359+Industry!G359+Residential!G359+Aviation!G359</f>
        <v>4.8719890903187073</v>
      </c>
      <c r="H359" s="76">
        <f>Power!H359+'Ground Transportation'!H359+Industry!H359+Residential!H359+Aviation!H359</f>
        <v>3.4637599024002772</v>
      </c>
      <c r="I359" s="76">
        <f>Power!I359+'Ground Transportation'!I359+Industry!I359+Residential!I359+Aviation!I359</f>
        <v>1.1036164628806073</v>
      </c>
      <c r="J359" s="76">
        <f>Power!J359+'Ground Transportation'!J359+Industry!J359+Residential!J359+Aviation!J359</f>
        <v>29.660065354931003</v>
      </c>
      <c r="K359" s="81">
        <f>SUM(C359:J359)+Aviation!L359+'International Shipping'!C359</f>
        <v>105.39919297200998</v>
      </c>
      <c r="AJ359" s="74">
        <v>43821</v>
      </c>
      <c r="AK359" s="76">
        <f>Power!AK359+'Ground Transportation'!AK359+Industry!AL359+Residential!AL359+Aviation!AP359</f>
        <v>0.96436564862591756</v>
      </c>
      <c r="AL359" s="76">
        <f>Power!AL359+'Ground Transportation'!AL359+Industry!AM359+Residential!AM359+Aviation!AQ359</f>
        <v>0.6937084140244848</v>
      </c>
      <c r="AM359" s="76">
        <f>Power!AM359+'Ground Transportation'!AM359+Industry!AN359+Residential!AN359+Aviation!AR359</f>
        <v>1.5084777014737629</v>
      </c>
      <c r="AN359" s="76">
        <f>Power!AN359+'Ground Transportation'!AN359+Industry!AO359+Residential!AO359+Aviation!AS359</f>
        <v>0.7198353165012924</v>
      </c>
      <c r="AO359" s="106">
        <f>Power!AO359+'Ground Transportation'!AO359+Industry!AP359+Residential!AP359+Aviation!AT359</f>
        <v>0.44161046422601552</v>
      </c>
    </row>
    <row r="360" spans="2:41" x14ac:dyDescent="0.2">
      <c r="B360" s="74">
        <v>43822</v>
      </c>
      <c r="C360" s="76">
        <f>Power!C360+'Ground Transportation'!C360+Industry!C360+Residential!C360+Aviation!C360</f>
        <v>34.462419652058834</v>
      </c>
      <c r="D360" s="76">
        <f>Power!D360+'Ground Transportation'!D360+Industry!D360+Residential!D360+Aviation!D360</f>
        <v>8.2192854441480332</v>
      </c>
      <c r="E360" s="76">
        <f>Power!E360+'Ground Transportation'!E360+Industry!E360+Residential!E360+Aviation!E360</f>
        <v>14.869665796795342</v>
      </c>
      <c r="F360" s="76">
        <f>Power!F360+'Ground Transportation'!F360+Industry!F360+Residential!F360+Aviation!F360</f>
        <v>7.9409055921548957</v>
      </c>
      <c r="G360" s="76">
        <f>Power!G360+'Ground Transportation'!G360+Industry!G360+Residential!G360+Aviation!G360</f>
        <v>4.9471873762140097</v>
      </c>
      <c r="H360" s="76">
        <f>Power!H360+'Ground Transportation'!H360+Industry!H360+Residential!H360+Aviation!H360</f>
        <v>3.6442778019678448</v>
      </c>
      <c r="I360" s="76">
        <f>Power!I360+'Ground Transportation'!I360+Industry!I360+Residential!I360+Aviation!I360</f>
        <v>1.223812332318039</v>
      </c>
      <c r="J360" s="76">
        <f>Power!J360+'Ground Transportation'!J360+Industry!J360+Residential!J360+Aviation!J360</f>
        <v>30.605242608186209</v>
      </c>
      <c r="K360" s="81">
        <f>SUM(C360:J360)+Aviation!L360+'International Shipping'!C360</f>
        <v>109.00696279492908</v>
      </c>
      <c r="AJ360" s="74">
        <v>43822</v>
      </c>
      <c r="AK360" s="76">
        <f>Power!AK360+'Ground Transportation'!AK360+Industry!AL360+Residential!AL360+Aviation!AP360</f>
        <v>0.87556665402641365</v>
      </c>
      <c r="AL360" s="76">
        <f>Power!AL360+'Ground Transportation'!AL360+Industry!AM360+Residential!AM360+Aviation!AQ360</f>
        <v>0.75914243100691137</v>
      </c>
      <c r="AM360" s="76">
        <f>Power!AM360+'Ground Transportation'!AM360+Industry!AN360+Residential!AN360+Aviation!AR360</f>
        <v>1.6022360295230449</v>
      </c>
      <c r="AN360" s="76">
        <f>Power!AN360+'Ground Transportation'!AN360+Industry!AO360+Residential!AO360+Aviation!AS360</f>
        <v>0.80689447883663901</v>
      </c>
      <c r="AO360" s="106">
        <f>Power!AO360+'Ground Transportation'!AO360+Industry!AP360+Residential!AP360+Aviation!AT360</f>
        <v>0.62409562741354407</v>
      </c>
    </row>
    <row r="361" spans="2:41" x14ac:dyDescent="0.2">
      <c r="B361" s="74">
        <v>43823</v>
      </c>
      <c r="C361" s="76">
        <f>Power!C361+'Ground Transportation'!C361+Industry!C361+Residential!C361+Aviation!C361</f>
        <v>34.170708326814967</v>
      </c>
      <c r="D361" s="76">
        <f>Power!D361+'Ground Transportation'!D361+Industry!D361+Residential!D361+Aviation!D361</f>
        <v>8.6892294886841981</v>
      </c>
      <c r="E361" s="76">
        <f>Power!E361+'Ground Transportation'!E361+Industry!E361+Residential!E361+Aviation!E361</f>
        <v>13.274039651744433</v>
      </c>
      <c r="F361" s="76">
        <f>Power!F361+'Ground Transportation'!F361+Industry!F361+Residential!F361+Aviation!F361</f>
        <v>7.4227988200807022</v>
      </c>
      <c r="G361" s="76">
        <f>Power!G361+'Ground Transportation'!G361+Industry!G361+Residential!G361+Aviation!G361</f>
        <v>4.9633096327243171</v>
      </c>
      <c r="H361" s="76">
        <f>Power!H361+'Ground Transportation'!H361+Industry!H361+Residential!H361+Aviation!H361</f>
        <v>3.7224122598928302</v>
      </c>
      <c r="I361" s="76">
        <f>Power!I361+'Ground Transportation'!I361+Industry!I361+Residential!I361+Aviation!I361</f>
        <v>1.1881659413489318</v>
      </c>
      <c r="J361" s="76">
        <f>Power!J361+'Ground Transportation'!J361+Industry!J361+Residential!J361+Aviation!J361</f>
        <v>29.921835338658163</v>
      </c>
      <c r="K361" s="81">
        <f>SUM(C361:J361)+Aviation!L361+'International Shipping'!C361</f>
        <v>106.32580383134407</v>
      </c>
      <c r="AJ361" s="74">
        <v>43823</v>
      </c>
      <c r="AK361" s="76">
        <f>Power!AK361+'Ground Transportation'!AK361+Industry!AL361+Residential!AL361+Aviation!AP361</f>
        <v>0.91669815603441462</v>
      </c>
      <c r="AL361" s="76">
        <f>Power!AL361+'Ground Transportation'!AL361+Industry!AM361+Residential!AM361+Aviation!AQ361</f>
        <v>0.70753018171552973</v>
      </c>
      <c r="AM361" s="76">
        <f>Power!AM361+'Ground Transportation'!AM361+Industry!AN361+Residential!AN361+Aviation!AR361</f>
        <v>1.4951302017480945</v>
      </c>
      <c r="AN361" s="76">
        <f>Power!AN361+'Ground Transportation'!AN361+Industry!AO361+Residential!AO361+Aviation!AS361</f>
        <v>0.77779579728709558</v>
      </c>
      <c r="AO361" s="106">
        <f>Power!AO361+'Ground Transportation'!AO361+Industry!AP361+Residential!AP361+Aviation!AT361</f>
        <v>0.50250431357539227</v>
      </c>
    </row>
    <row r="362" spans="2:41" x14ac:dyDescent="0.2">
      <c r="B362" s="74">
        <v>43824</v>
      </c>
      <c r="C362" s="76">
        <f>Power!C362+'Ground Transportation'!C362+Industry!C362+Residential!C362+Aviation!C362</f>
        <v>33.808121192204126</v>
      </c>
      <c r="D362" s="76">
        <f>Power!D362+'Ground Transportation'!D362+Industry!D362+Residential!D362+Aviation!D362</f>
        <v>9.0395140085352654</v>
      </c>
      <c r="E362" s="76">
        <f>Power!E362+'Ground Transportation'!E362+Industry!E362+Residential!E362+Aviation!E362</f>
        <v>10.192374214477596</v>
      </c>
      <c r="F362" s="76">
        <f>Power!F362+'Ground Transportation'!F362+Industry!F362+Residential!F362+Aviation!F362</f>
        <v>6.7531164996804458</v>
      </c>
      <c r="G362" s="76">
        <f>Power!G362+'Ground Transportation'!G362+Industry!G362+Residential!G362+Aviation!G362</f>
        <v>5.0158655761599658</v>
      </c>
      <c r="H362" s="76">
        <f>Power!H362+'Ground Transportation'!H362+Industry!H362+Residential!H362+Aviation!H362</f>
        <v>3.7160747865095529</v>
      </c>
      <c r="I362" s="76">
        <f>Power!I362+'Ground Transportation'!I362+Industry!I362+Residential!I362+Aviation!I362</f>
        <v>0.93624931894775743</v>
      </c>
      <c r="J362" s="76">
        <f>Power!J362+'Ground Transportation'!J362+Industry!J362+Residential!J362+Aviation!J362</f>
        <v>27.936412378674124</v>
      </c>
      <c r="K362" s="81">
        <f>SUM(C362:J362)+Aviation!L362+'International Shipping'!C362</f>
        <v>100.25108790624881</v>
      </c>
      <c r="AJ362" s="74">
        <v>43824</v>
      </c>
      <c r="AK362" s="76">
        <f>Power!AK362+'Ground Transportation'!AK362+Industry!AL362+Residential!AL362+Aviation!AP362</f>
        <v>0.81684551289724061</v>
      </c>
      <c r="AL362" s="76">
        <f>Power!AL362+'Ground Transportation'!AL362+Industry!AM362+Residential!AM362+Aviation!AQ362</f>
        <v>0.66374831361236974</v>
      </c>
      <c r="AM362" s="76">
        <f>Power!AM362+'Ground Transportation'!AM362+Industry!AN362+Residential!AN362+Aviation!AR362</f>
        <v>1.4003530354554687</v>
      </c>
      <c r="AN362" s="76">
        <f>Power!AN362+'Ground Transportation'!AN362+Industry!AO362+Residential!AO362+Aviation!AS362</f>
        <v>0.71749104376486494</v>
      </c>
      <c r="AO362" s="106">
        <f>Power!AO362+'Ground Transportation'!AO362+Industry!AP362+Residential!AP362+Aviation!AT362</f>
        <v>0.43160234450979174</v>
      </c>
    </row>
    <row r="363" spans="2:41" x14ac:dyDescent="0.2">
      <c r="B363" s="74">
        <v>43825</v>
      </c>
      <c r="C363" s="76">
        <f>Power!C363+'Ground Transportation'!C363+Industry!C363+Residential!C363+Aviation!C363</f>
        <v>33.73136840438967</v>
      </c>
      <c r="D363" s="76">
        <f>Power!D363+'Ground Transportation'!D363+Industry!D363+Residential!D363+Aviation!D363</f>
        <v>9.49344029204258</v>
      </c>
      <c r="E363" s="76">
        <f>Power!E363+'Ground Transportation'!E363+Industry!E363+Residential!E363+Aviation!E363</f>
        <v>12.498178392048599</v>
      </c>
      <c r="F363" s="76">
        <f>Power!F363+'Ground Transportation'!F363+Industry!F363+Residential!F363+Aviation!F363</f>
        <v>7.5462078290892958</v>
      </c>
      <c r="G363" s="76">
        <f>Power!G363+'Ground Transportation'!G363+Industry!G363+Residential!G363+Aviation!G363</f>
        <v>5.082516948070082</v>
      </c>
      <c r="H363" s="76">
        <f>Power!H363+'Ground Transportation'!H363+Industry!H363+Residential!H363+Aviation!H363</f>
        <v>3.6584085989716746</v>
      </c>
      <c r="I363" s="76">
        <f>Power!I363+'Ground Transportation'!I363+Industry!I363+Residential!I363+Aviation!I363</f>
        <v>1.1821145436743064</v>
      </c>
      <c r="J363" s="76">
        <f>Power!J363+'Ground Transportation'!J363+Industry!J363+Residential!J363+Aviation!J363</f>
        <v>29.189061953584734</v>
      </c>
      <c r="K363" s="81">
        <f>SUM(C363:J363)+Aviation!L363+'International Shipping'!C363</f>
        <v>105.41524332868083</v>
      </c>
      <c r="AJ363" s="74">
        <v>43825</v>
      </c>
      <c r="AK363" s="76">
        <f>Power!AK363+'Ground Transportation'!AK363+Industry!AL363+Residential!AL363+Aviation!AP363</f>
        <v>0.77999107498804576</v>
      </c>
      <c r="AL363" s="76">
        <f>Power!AL363+'Ground Transportation'!AL363+Industry!AM363+Residential!AM363+Aviation!AQ363</f>
        <v>0.77044181844105697</v>
      </c>
      <c r="AM363" s="76">
        <f>Power!AM363+'Ground Transportation'!AM363+Industry!AN363+Residential!AN363+Aviation!AR363</f>
        <v>1.5817120915522165</v>
      </c>
      <c r="AN363" s="76">
        <f>Power!AN363+'Ground Transportation'!AN363+Industry!AO363+Residential!AO363+Aviation!AS363</f>
        <v>0.78428517867542669</v>
      </c>
      <c r="AO363" s="106">
        <f>Power!AO363+'Ground Transportation'!AO363+Industry!AP363+Residential!AP363+Aviation!AT363</f>
        <v>0.61072264552112121</v>
      </c>
    </row>
    <row r="364" spans="2:41" x14ac:dyDescent="0.2">
      <c r="B364" s="74">
        <v>43826</v>
      </c>
      <c r="C364" s="76">
        <f>Power!C364+'Ground Transportation'!C364+Industry!C364+Residential!C364+Aviation!C364</f>
        <v>33.855852585249451</v>
      </c>
      <c r="D364" s="76">
        <f>Power!D364+'Ground Transportation'!D364+Industry!D364+Residential!D364+Aviation!D364</f>
        <v>10.0118449411305</v>
      </c>
      <c r="E364" s="76">
        <f>Power!E364+'Ground Transportation'!E364+Industry!E364+Residential!E364+Aviation!E364</f>
        <v>13.400834433669125</v>
      </c>
      <c r="F364" s="76">
        <f>Power!F364+'Ground Transportation'!F364+Industry!F364+Residential!F364+Aviation!F364</f>
        <v>9.0655077444080749</v>
      </c>
      <c r="G364" s="76">
        <f>Power!G364+'Ground Transportation'!G364+Industry!G364+Residential!G364+Aviation!G364</f>
        <v>5.1459063141492036</v>
      </c>
      <c r="H364" s="76">
        <f>Power!H364+'Ground Transportation'!H364+Industry!H364+Residential!H364+Aviation!H364</f>
        <v>3.4705694056727738</v>
      </c>
      <c r="I364" s="76">
        <f>Power!I364+'Ground Transportation'!I364+Industry!I364+Residential!I364+Aviation!I364</f>
        <v>1.2147785486047533</v>
      </c>
      <c r="J364" s="76">
        <f>Power!J364+'Ground Transportation'!J364+Industry!J364+Residential!J364+Aviation!J364</f>
        <v>30.177133007987791</v>
      </c>
      <c r="K364" s="81">
        <f>SUM(C364:J364)+Aviation!L364+'International Shipping'!C364</f>
        <v>109.45140215383955</v>
      </c>
      <c r="AJ364" s="74">
        <v>43826</v>
      </c>
      <c r="AK364" s="76">
        <f>Power!AK364+'Ground Transportation'!AK364+Industry!AL364+Residential!AL364+Aviation!AP364</f>
        <v>0.89199908218994761</v>
      </c>
      <c r="AL364" s="76">
        <f>Power!AL364+'Ground Transportation'!AL364+Industry!AM364+Residential!AM364+Aviation!AQ364</f>
        <v>0.89223040742230009</v>
      </c>
      <c r="AM364" s="76">
        <f>Power!AM364+'Ground Transportation'!AM364+Industry!AN364+Residential!AN364+Aviation!AR364</f>
        <v>1.962686828545944</v>
      </c>
      <c r="AN364" s="76">
        <f>Power!AN364+'Ground Transportation'!AN364+Industry!AO364+Residential!AO364+Aviation!AS364</f>
        <v>0.95565412008284256</v>
      </c>
      <c r="AO364" s="106">
        <f>Power!AO364+'Ground Transportation'!AO364+Industry!AP364+Residential!AP364+Aviation!AT364</f>
        <v>0.67191049145993587</v>
      </c>
    </row>
    <row r="365" spans="2:41" x14ac:dyDescent="0.2">
      <c r="B365" s="74">
        <v>43827</v>
      </c>
      <c r="C365" s="76">
        <f>Power!C365+'Ground Transportation'!C365+Industry!C365+Residential!C365+Aviation!C365</f>
        <v>33.079934194701096</v>
      </c>
      <c r="D365" s="76">
        <f>Power!D365+'Ground Transportation'!D365+Industry!D365+Residential!D365+Aviation!D365</f>
        <v>10.115324247629099</v>
      </c>
      <c r="E365" s="76">
        <f>Power!E365+'Ground Transportation'!E365+Industry!E365+Residential!E365+Aviation!E365</f>
        <v>12.395780176616299</v>
      </c>
      <c r="F365" s="76">
        <f>Power!F365+'Ground Transportation'!F365+Industry!F365+Residential!F365+Aviation!F365</f>
        <v>8.592722872147327</v>
      </c>
      <c r="G365" s="76">
        <f>Power!G365+'Ground Transportation'!G365+Industry!G365+Residential!G365+Aviation!G365</f>
        <v>5.1334118469539787</v>
      </c>
      <c r="H365" s="76">
        <f>Power!H365+'Ground Transportation'!H365+Industry!H365+Residential!H365+Aviation!H365</f>
        <v>3.3151797743804861</v>
      </c>
      <c r="I365" s="76">
        <f>Power!I365+'Ground Transportation'!I365+Industry!I365+Residential!I365+Aviation!I365</f>
        <v>1.2284134984253186</v>
      </c>
      <c r="J365" s="76">
        <f>Power!J365+'Ground Transportation'!J365+Industry!J365+Residential!J365+Aviation!J365</f>
        <v>29.440775581846758</v>
      </c>
      <c r="K365" s="81">
        <f>SUM(C365:J365)+Aviation!L365+'International Shipping'!C365</f>
        <v>106.45232470004622</v>
      </c>
      <c r="AJ365" s="74">
        <v>43827</v>
      </c>
      <c r="AK365" s="76">
        <f>Power!AK365+'Ground Transportation'!AK365+Industry!AL365+Residential!AL365+Aviation!AP365</f>
        <v>0.77126591831967284</v>
      </c>
      <c r="AL365" s="76">
        <f>Power!AL365+'Ground Transportation'!AL365+Industry!AM365+Residential!AM365+Aviation!AQ365</f>
        <v>0.80874304164856547</v>
      </c>
      <c r="AM365" s="76">
        <f>Power!AM365+'Ground Transportation'!AM365+Industry!AN365+Residential!AN365+Aviation!AR365</f>
        <v>2.0226785549285973</v>
      </c>
      <c r="AN365" s="76">
        <f>Power!AN365+'Ground Transportation'!AN365+Industry!AO365+Residential!AO365+Aviation!AS365</f>
        <v>0.86679293628327203</v>
      </c>
      <c r="AO365" s="106">
        <f>Power!AO365+'Ground Transportation'!AO365+Industry!AP365+Residential!AP365+Aviation!AT365</f>
        <v>0.5967988391846254</v>
      </c>
    </row>
    <row r="366" spans="2:41" x14ac:dyDescent="0.2">
      <c r="B366" s="74">
        <v>43828</v>
      </c>
      <c r="C366" s="76">
        <f>Power!C366+'Ground Transportation'!C366+Industry!C366+Residential!C366+Aviation!C366</f>
        <v>32.274777406082897</v>
      </c>
      <c r="D366" s="76">
        <f>Power!D366+'Ground Transportation'!D366+Industry!D366+Residential!D366+Aviation!D366</f>
        <v>9.885587748250126</v>
      </c>
      <c r="E366" s="76">
        <f>Power!E366+'Ground Transportation'!E366+Industry!E366+Residential!E366+Aviation!E366</f>
        <v>11.534630398418141</v>
      </c>
      <c r="F366" s="76">
        <f>Power!F366+'Ground Transportation'!F366+Industry!F366+Residential!F366+Aviation!F366</f>
        <v>7.8218210321877057</v>
      </c>
      <c r="G366" s="76">
        <f>Power!G366+'Ground Transportation'!G366+Industry!G366+Residential!G366+Aviation!G366</f>
        <v>5.0818621909610515</v>
      </c>
      <c r="H366" s="76">
        <f>Power!H366+'Ground Transportation'!H366+Industry!H366+Residential!H366+Aviation!H366</f>
        <v>3.0583835035875313</v>
      </c>
      <c r="I366" s="76">
        <f>Power!I366+'Ground Transportation'!I366+Industry!I366+Residential!I366+Aviation!I366</f>
        <v>1.1197761313957566</v>
      </c>
      <c r="J366" s="76">
        <f>Power!J366+'Ground Transportation'!J366+Industry!J366+Residential!J366+Aviation!J366</f>
        <v>28.279076179500837</v>
      </c>
      <c r="K366" s="81">
        <f>SUM(C366:J366)+Aviation!L366+'International Shipping'!C366</f>
        <v>102.1952331470732</v>
      </c>
      <c r="AJ366" s="74">
        <v>43828</v>
      </c>
      <c r="AK366" s="76">
        <f>Power!AK366+'Ground Transportation'!AK366+Industry!AL366+Residential!AL366+Aviation!AP366</f>
        <v>0.72855305203360676</v>
      </c>
      <c r="AL366" s="76">
        <f>Power!AL366+'Ground Transportation'!AL366+Industry!AM366+Residential!AM366+Aviation!AQ366</f>
        <v>0.79017974274643532</v>
      </c>
      <c r="AM366" s="76">
        <f>Power!AM366+'Ground Transportation'!AM366+Industry!AN366+Residential!AN366+Aviation!AR366</f>
        <v>1.7589993213939221</v>
      </c>
      <c r="AN366" s="76">
        <f>Power!AN366+'Ground Transportation'!AN366+Industry!AO366+Residential!AO366+Aviation!AS366</f>
        <v>0.86541005467193166</v>
      </c>
      <c r="AO366" s="106">
        <f>Power!AO366+'Ground Transportation'!AO366+Industry!AP366+Residential!AP366+Aviation!AT366</f>
        <v>0.55160563424482523</v>
      </c>
    </row>
    <row r="367" spans="2:41" x14ac:dyDescent="0.2">
      <c r="B367" s="74">
        <v>43829</v>
      </c>
      <c r="C367" s="76">
        <f>Power!C367+'Ground Transportation'!C367+Industry!C367+Residential!C367+Aviation!C367</f>
        <v>32.662419586689836</v>
      </c>
      <c r="D367" s="76">
        <f>Power!D367+'Ground Transportation'!D367+Industry!D367+Residential!D367+Aviation!D367</f>
        <v>9.8529947979410739</v>
      </c>
      <c r="E367" s="76">
        <f>Power!E367+'Ground Transportation'!E367+Industry!E367+Residential!E367+Aviation!E367</f>
        <v>13.459795196861098</v>
      </c>
      <c r="F367" s="76">
        <f>Power!F367+'Ground Transportation'!F367+Industry!F367+Residential!F367+Aviation!F367</f>
        <v>8.7702908853327735</v>
      </c>
      <c r="G367" s="76">
        <f>Power!G367+'Ground Transportation'!G367+Industry!G367+Residential!G367+Aviation!G367</f>
        <v>5.1018138557691577</v>
      </c>
      <c r="H367" s="76">
        <f>Power!H367+'Ground Transportation'!H367+Industry!H367+Residential!H367+Aviation!H367</f>
        <v>3.0384830360649109</v>
      </c>
      <c r="I367" s="76">
        <f>Power!I367+'Ground Transportation'!I367+Industry!I367+Residential!I367+Aviation!I367</f>
        <v>1.2538967514216721</v>
      </c>
      <c r="J367" s="76">
        <f>Power!J367+'Ground Transportation'!J367+Industry!J367+Residential!J367+Aviation!J367</f>
        <v>29.598447839392602</v>
      </c>
      <c r="K367" s="81">
        <f>SUM(C367:J367)+Aviation!L367+'International Shipping'!C367</f>
        <v>106.81268839116542</v>
      </c>
      <c r="AJ367" s="74">
        <v>43829</v>
      </c>
      <c r="AK367" s="76">
        <f>Power!AK367+'Ground Transportation'!AK367+Industry!AL367+Residential!AL367+Aviation!AP367</f>
        <v>0.89176181075161187</v>
      </c>
      <c r="AL367" s="76">
        <f>Power!AL367+'Ground Transportation'!AL367+Industry!AM367+Residential!AM367+Aviation!AQ367</f>
        <v>0.98412802619811279</v>
      </c>
      <c r="AM367" s="76">
        <f>Power!AM367+'Ground Transportation'!AM367+Industry!AN367+Residential!AN367+Aviation!AR367</f>
        <v>1.7666170335761147</v>
      </c>
      <c r="AN367" s="76">
        <f>Power!AN367+'Ground Transportation'!AN367+Industry!AO367+Residential!AO367+Aviation!AS367</f>
        <v>0.97278941282281628</v>
      </c>
      <c r="AO367" s="106">
        <f>Power!AO367+'Ground Transportation'!AO367+Industry!AP367+Residential!AP367+Aviation!AT367</f>
        <v>0.72212636232394556</v>
      </c>
    </row>
    <row r="368" spans="2:41" x14ac:dyDescent="0.2">
      <c r="B368" s="75">
        <v>43830</v>
      </c>
      <c r="C368" s="76">
        <f>Power!C368+'Ground Transportation'!C368+Industry!C368+Residential!C368+Aviation!C368</f>
        <v>33.970479700967381</v>
      </c>
      <c r="D368" s="76">
        <f>Power!D368+'Ground Transportation'!D368+Industry!D368+Residential!D368+Aviation!D368</f>
        <v>9.5511096669005795</v>
      </c>
      <c r="E368" s="76">
        <f>Power!E368+'Ground Transportation'!E368+Industry!E368+Residential!E368+Aviation!E368</f>
        <v>14.029612660936992</v>
      </c>
      <c r="F368" s="76">
        <f>Power!F368+'Ground Transportation'!F368+Industry!F368+Residential!F368+Aviation!F368</f>
        <v>8.9900595999355186</v>
      </c>
      <c r="G368" s="76">
        <f>Power!G368+'Ground Transportation'!G368+Industry!G368+Residential!G368+Aviation!G368</f>
        <v>4.814909641556067</v>
      </c>
      <c r="H368" s="76">
        <f>Power!H368+'Ground Transportation'!H368+Industry!H368+Residential!H368+Aviation!H368</f>
        <v>2.9154436779079718</v>
      </c>
      <c r="I368" s="76">
        <f>Power!I368+'Ground Transportation'!I368+Industry!I368+Residential!I368+Aviation!I368</f>
        <v>1.1996373381360634</v>
      </c>
      <c r="J368" s="76">
        <f>Power!J368+'Ground Transportation'!J368+Industry!J368+Residential!J368+Aviation!J368</f>
        <v>30.269726404152191</v>
      </c>
      <c r="K368" s="81">
        <f>SUM(C368:J368)+Aviation!L368+'International Shipping'!C368</f>
        <v>108.70977169040235</v>
      </c>
      <c r="AJ368" s="75">
        <v>43830</v>
      </c>
      <c r="AK368" s="76">
        <f>Power!AK368+'Ground Transportation'!AK368+Industry!AL368+Residential!AL368+Aviation!AP368</f>
        <v>1.0167376265708894</v>
      </c>
      <c r="AL368" s="76">
        <f>Power!AL368+'Ground Transportation'!AL368+Industry!AM368+Residential!AM368+Aviation!AQ368</f>
        <v>1.0861931419659085</v>
      </c>
      <c r="AM368" s="76">
        <f>Power!AM368+'Ground Transportation'!AM368+Industry!AN368+Residential!AN368+Aviation!AR368</f>
        <v>1.8384716366715779</v>
      </c>
      <c r="AN368" s="76">
        <f>Power!AN368+'Ground Transportation'!AN368+Industry!AO368+Residential!AO368+Aviation!AS368</f>
        <v>0.92155957687295387</v>
      </c>
      <c r="AO368" s="106">
        <f>Power!AO368+'Ground Transportation'!AO368+Industry!AP368+Residential!AP368+Aviation!AT368</f>
        <v>0.66263029357784642</v>
      </c>
    </row>
  </sheetData>
  <phoneticPr fontId="12" type="noConversion"/>
  <pageMargins left="0.7" right="0.7" top="0.75" bottom="0.75" header="0.3" footer="0.3"/>
  <drawing r:id="rId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336E71-CF89-AE4F-92B5-5F0673EC2677}">
  <dimension ref="B1:AA368"/>
  <sheetViews>
    <sheetView topLeftCell="P20" zoomScaleNormal="117" workbookViewId="0">
      <selection activeCell="U41" sqref="U41"/>
    </sheetView>
  </sheetViews>
  <sheetFormatPr baseColWidth="10" defaultColWidth="10.83203125" defaultRowHeight="16" x14ac:dyDescent="0.2"/>
  <cols>
    <col min="2" max="2" width="12.1640625" bestFit="1" customWidth="1"/>
    <col min="3" max="3" width="10.83203125" style="67"/>
    <col min="20" max="20" width="13" bestFit="1" customWidth="1"/>
    <col min="21" max="21" width="12.6640625" bestFit="1" customWidth="1"/>
    <col min="22" max="22" width="22.1640625" bestFit="1" customWidth="1"/>
    <col min="23" max="23" width="14.1640625" bestFit="1" customWidth="1"/>
    <col min="24" max="24" width="16.83203125" bestFit="1" customWidth="1"/>
    <col min="25" max="25" width="14.33203125" bestFit="1" customWidth="1"/>
    <col min="26" max="26" width="25.83203125" bestFit="1" customWidth="1"/>
    <col min="27" max="27" width="12.33203125" bestFit="1" customWidth="1"/>
  </cols>
  <sheetData>
    <row r="1" spans="2:27" x14ac:dyDescent="0.2">
      <c r="I1" s="67"/>
    </row>
    <row r="2" spans="2:27" s="88" customFormat="1" x14ac:dyDescent="0.2">
      <c r="B2" s="98" t="s">
        <v>532</v>
      </c>
      <c r="C2" s="87" t="s">
        <v>509</v>
      </c>
      <c r="D2" s="89" t="s">
        <v>511</v>
      </c>
      <c r="E2" s="89" t="s">
        <v>562</v>
      </c>
      <c r="F2" s="89" t="s">
        <v>512</v>
      </c>
      <c r="G2" s="87" t="s">
        <v>570</v>
      </c>
      <c r="H2" s="87" t="s">
        <v>563</v>
      </c>
      <c r="I2" s="90" t="s">
        <v>586</v>
      </c>
      <c r="K2" s="98" t="s">
        <v>532</v>
      </c>
      <c r="L2" s="87" t="s">
        <v>509</v>
      </c>
      <c r="M2" s="89" t="s">
        <v>511</v>
      </c>
      <c r="N2" s="89" t="s">
        <v>562</v>
      </c>
      <c r="O2" s="89" t="s">
        <v>512</v>
      </c>
      <c r="P2" s="87" t="s">
        <v>570</v>
      </c>
      <c r="Q2" s="87" t="s">
        <v>563</v>
      </c>
      <c r="R2" s="90" t="s">
        <v>586</v>
      </c>
      <c r="T2" s="91" t="s">
        <v>546</v>
      </c>
      <c r="U2" t="s">
        <v>571</v>
      </c>
      <c r="V2" t="s">
        <v>572</v>
      </c>
      <c r="W2" t="s">
        <v>573</v>
      </c>
      <c r="X2" t="s">
        <v>574</v>
      </c>
      <c r="Y2" t="s">
        <v>575</v>
      </c>
      <c r="Z2" t="s">
        <v>576</v>
      </c>
      <c r="AA2" t="s">
        <v>587</v>
      </c>
    </row>
    <row r="3" spans="2:27" x14ac:dyDescent="0.2">
      <c r="B3" s="74">
        <v>43466</v>
      </c>
      <c r="C3" s="124">
        <f>Power!K3</f>
        <v>38.874733198449924</v>
      </c>
      <c r="D3" s="124">
        <f>'Ground Transportation'!K3</f>
        <v>14.586688271430516</v>
      </c>
      <c r="E3" s="124">
        <f>Industry!K3</f>
        <v>22.144913901872378</v>
      </c>
      <c r="F3" s="124">
        <f>Residential!K3</f>
        <v>17.750019625732584</v>
      </c>
      <c r="G3" s="124">
        <f>Aviation!K3+Aviation!L3</f>
        <v>2.204284723082881</v>
      </c>
      <c r="H3" s="124">
        <f>'International Shipping'!C3</f>
        <v>1.9683864397260273</v>
      </c>
      <c r="I3" s="126">
        <f>SUM(C3:H3)</f>
        <v>97.529026160294308</v>
      </c>
      <c r="K3" s="74">
        <v>43831</v>
      </c>
      <c r="L3" s="124">
        <f>Power!V3</f>
        <v>38.354561193268587</v>
      </c>
      <c r="M3" s="124">
        <f>'Ground Transportation'!V3</f>
        <v>13.856394533925686</v>
      </c>
      <c r="N3" s="124">
        <f>Industry!V3</f>
        <v>22.668248861004358</v>
      </c>
      <c r="O3" s="124">
        <f>Residential!V3</f>
        <v>17.253177853359976</v>
      </c>
      <c r="P3" s="124">
        <f>Aviation!W3+Aviation!X3</f>
        <v>2.299654302526362</v>
      </c>
      <c r="Q3" s="124">
        <f>'International Shipping'!F3</f>
        <v>1.6823468124655647</v>
      </c>
      <c r="R3" s="126">
        <f>SUM(L3:Q3)</f>
        <v>96.114383556550536</v>
      </c>
      <c r="T3" s="92" t="s">
        <v>552</v>
      </c>
      <c r="U3" s="111">
        <v>14041.911492946387</v>
      </c>
      <c r="V3" s="111">
        <v>6585.408059539961</v>
      </c>
      <c r="W3" s="111">
        <v>9946.07418848827</v>
      </c>
      <c r="X3" s="111">
        <v>3512.4817281883652</v>
      </c>
      <c r="Y3" s="111">
        <v>945.54000000000019</v>
      </c>
      <c r="Z3" s="111">
        <v>718.46105049999971</v>
      </c>
      <c r="AA3" s="111">
        <v>35749.87651966299</v>
      </c>
    </row>
    <row r="4" spans="2:27" x14ac:dyDescent="0.2">
      <c r="B4" s="74">
        <v>43467</v>
      </c>
      <c r="C4" s="124">
        <f>Power!K4</f>
        <v>42.682015547406806</v>
      </c>
      <c r="D4" s="124">
        <f>'Ground Transportation'!K4</f>
        <v>14.370026442934808</v>
      </c>
      <c r="E4" s="124">
        <f>Industry!K4</f>
        <v>24.87758891715454</v>
      </c>
      <c r="F4" s="124">
        <f>Residential!K4</f>
        <v>17.927689133098358</v>
      </c>
      <c r="G4" s="124">
        <f>Aviation!K4+Aviation!L4</f>
        <v>2.481534240349605</v>
      </c>
      <c r="H4" s="124">
        <f>'International Shipping'!C4</f>
        <v>1.9683864397260273</v>
      </c>
      <c r="I4" s="126">
        <f t="shared" ref="I4:I61" si="0">SUM(C4:H4)</f>
        <v>104.30724072067014</v>
      </c>
      <c r="K4" s="74">
        <v>43832</v>
      </c>
      <c r="L4" s="124">
        <f>Power!V4</f>
        <v>41.639805510842642</v>
      </c>
      <c r="M4" s="124">
        <f>'Ground Transportation'!V4</f>
        <v>17.256187542374899</v>
      </c>
      <c r="N4" s="124">
        <f>Industry!V4</f>
        <v>24.524325614128131</v>
      </c>
      <c r="O4" s="124">
        <f>Residential!V4</f>
        <v>16.028897705805004</v>
      </c>
      <c r="P4" s="124">
        <f>Aviation!W4+Aviation!X4</f>
        <v>2.5971348486833081</v>
      </c>
      <c r="Q4" s="124">
        <f>'International Shipping'!F4</f>
        <v>1.6823468124655647</v>
      </c>
      <c r="R4" s="126">
        <f t="shared" ref="R4:R67" si="1">SUM(L4:Q4)</f>
        <v>103.72869803429955</v>
      </c>
      <c r="T4" s="93" t="s">
        <v>534</v>
      </c>
      <c r="U4" s="111">
        <v>1314.313561060191</v>
      </c>
      <c r="V4" s="111">
        <v>546.41746568270048</v>
      </c>
      <c r="W4" s="111">
        <v>746.70225843945514</v>
      </c>
      <c r="X4" s="111">
        <v>540.065678439468</v>
      </c>
      <c r="Y4" s="111">
        <v>74.0195416499743</v>
      </c>
      <c r="Z4" s="111">
        <v>61.019979631506821</v>
      </c>
      <c r="AA4" s="111">
        <v>3282.5384849032948</v>
      </c>
    </row>
    <row r="5" spans="2:27" x14ac:dyDescent="0.2">
      <c r="B5" s="74">
        <v>43468</v>
      </c>
      <c r="C5" s="124">
        <f>Power!K5</f>
        <v>44.044109837739001</v>
      </c>
      <c r="D5" s="124">
        <f>'Ground Transportation'!K5</f>
        <v>17.400444486570901</v>
      </c>
      <c r="E5" s="124">
        <f>Industry!K5</f>
        <v>25.475030033566288</v>
      </c>
      <c r="F5" s="124">
        <f>Residential!K5</f>
        <v>17.743592101884943</v>
      </c>
      <c r="G5" s="124">
        <f>Aviation!K5+Aviation!L5</f>
        <v>2.542402188073952</v>
      </c>
      <c r="H5" s="124">
        <f>'International Shipping'!C5</f>
        <v>1.9683864397260273</v>
      </c>
      <c r="I5" s="126">
        <f t="shared" si="0"/>
        <v>109.17396508756111</v>
      </c>
      <c r="K5" s="74">
        <v>43833</v>
      </c>
      <c r="L5" s="124">
        <f>Power!V5</f>
        <v>41.934509722725018</v>
      </c>
      <c r="M5" s="124">
        <f>'Ground Transportation'!V5</f>
        <v>18.333030326584971</v>
      </c>
      <c r="N5" s="124">
        <f>Industry!V5</f>
        <v>24.666454848855963</v>
      </c>
      <c r="O5" s="124">
        <f>Residential!V5</f>
        <v>15.469212900848223</v>
      </c>
      <c r="P5" s="124">
        <f>Aviation!W5+Aviation!X5</f>
        <v>2.6889502170623092</v>
      </c>
      <c r="Q5" s="124">
        <f>'International Shipping'!F5</f>
        <v>1.6823468124655647</v>
      </c>
      <c r="R5" s="126">
        <f t="shared" si="1"/>
        <v>104.77450482854205</v>
      </c>
      <c r="T5" s="93" t="s">
        <v>535</v>
      </c>
      <c r="U5" s="111">
        <v>1079.2761849898802</v>
      </c>
      <c r="V5" s="111">
        <v>518.46974306538334</v>
      </c>
      <c r="W5" s="111">
        <v>648.81852332813912</v>
      </c>
      <c r="X5" s="111">
        <v>438.39943066219462</v>
      </c>
      <c r="Y5" s="111">
        <v>67.740666651816809</v>
      </c>
      <c r="Z5" s="111">
        <v>55.114820312328746</v>
      </c>
      <c r="AA5" s="111">
        <v>2807.8193690097432</v>
      </c>
    </row>
    <row r="6" spans="2:27" x14ac:dyDescent="0.2">
      <c r="B6" s="74">
        <v>43469</v>
      </c>
      <c r="C6" s="124">
        <f>Power!K6</f>
        <v>43.011012122602246</v>
      </c>
      <c r="D6" s="124">
        <f>'Ground Transportation'!K6</f>
        <v>17.686224392998902</v>
      </c>
      <c r="E6" s="124">
        <f>Industry!K6</f>
        <v>25.034664561074909</v>
      </c>
      <c r="F6" s="124">
        <f>Residential!K6</f>
        <v>17.612895854631294</v>
      </c>
      <c r="G6" s="124">
        <f>Aviation!K6+Aviation!L6</f>
        <v>2.5388134236902786</v>
      </c>
      <c r="H6" s="124">
        <f>'International Shipping'!C6</f>
        <v>1.9683864397260273</v>
      </c>
      <c r="I6" s="126">
        <f t="shared" si="0"/>
        <v>107.85199679472365</v>
      </c>
      <c r="K6" s="74">
        <v>43834</v>
      </c>
      <c r="L6" s="124">
        <f>Power!V6</f>
        <v>41.163148437293373</v>
      </c>
      <c r="M6" s="124">
        <f>'Ground Transportation'!V6</f>
        <v>16.69168552177743</v>
      </c>
      <c r="N6" s="124">
        <f>Industry!V6</f>
        <v>24.213332735909425</v>
      </c>
      <c r="O6" s="124">
        <f>Residential!V6</f>
        <v>15.775118096536238</v>
      </c>
      <c r="P6" s="124">
        <f>Aviation!W6+Aviation!X6</f>
        <v>2.6882533539313611</v>
      </c>
      <c r="Q6" s="124">
        <f>'International Shipping'!F6</f>
        <v>1.6823468124655647</v>
      </c>
      <c r="R6" s="126">
        <f t="shared" si="1"/>
        <v>102.21388495791338</v>
      </c>
      <c r="T6" s="93" t="s">
        <v>536</v>
      </c>
      <c r="U6" s="111">
        <v>1146.6862570989899</v>
      </c>
      <c r="V6" s="111">
        <v>569.56037982325313</v>
      </c>
      <c r="W6" s="111">
        <v>831.41833615127882</v>
      </c>
      <c r="X6" s="111">
        <v>364.03724017555635</v>
      </c>
      <c r="Y6" s="111">
        <v>76.985350407871778</v>
      </c>
      <c r="Z6" s="111">
        <v>61.019979631506821</v>
      </c>
      <c r="AA6" s="111">
        <v>3049.7075432884567</v>
      </c>
    </row>
    <row r="7" spans="2:27" x14ac:dyDescent="0.2">
      <c r="B7" s="74">
        <v>43470</v>
      </c>
      <c r="C7" s="124">
        <f>Power!K7</f>
        <v>41.676354584220654</v>
      </c>
      <c r="D7" s="124">
        <f>'Ground Transportation'!K7</f>
        <v>15.633805827354696</v>
      </c>
      <c r="E7" s="124">
        <f>Industry!K7</f>
        <v>24.596158404309488</v>
      </c>
      <c r="F7" s="124">
        <f>Residential!K7</f>
        <v>16.940826052915895</v>
      </c>
      <c r="G7" s="124">
        <f>Aviation!K7+Aviation!L7</f>
        <v>2.5089698875567006</v>
      </c>
      <c r="H7" s="124">
        <f>'International Shipping'!C7</f>
        <v>1.9683864397260273</v>
      </c>
      <c r="I7" s="126">
        <f t="shared" si="0"/>
        <v>103.32450119608347</v>
      </c>
      <c r="K7" s="74">
        <v>43835</v>
      </c>
      <c r="L7" s="124">
        <f>Power!V7</f>
        <v>40.510423099669275</v>
      </c>
      <c r="M7" s="124">
        <f>'Ground Transportation'!V7</f>
        <v>14.155259354606805</v>
      </c>
      <c r="N7" s="124">
        <f>Industry!V7</f>
        <v>23.83418930722766</v>
      </c>
      <c r="O7" s="124">
        <f>Residential!V7</f>
        <v>16.630294346893891</v>
      </c>
      <c r="P7" s="124">
        <f>Aviation!W7+Aviation!X7</f>
        <v>2.7030561298467024</v>
      </c>
      <c r="Q7" s="124">
        <f>'International Shipping'!F7</f>
        <v>1.6823468124655647</v>
      </c>
      <c r="R7" s="126">
        <f t="shared" si="1"/>
        <v>99.5155690507099</v>
      </c>
      <c r="T7" s="93" t="s">
        <v>537</v>
      </c>
      <c r="U7" s="111">
        <v>1051.1692879700004</v>
      </c>
      <c r="V7" s="111">
        <v>555.53281890523601</v>
      </c>
      <c r="W7" s="111">
        <v>837.85998250071771</v>
      </c>
      <c r="X7" s="111">
        <v>263.99789236282004</v>
      </c>
      <c r="Y7" s="111">
        <v>76.181479461768191</v>
      </c>
      <c r="Z7" s="111">
        <v>59.051593191780796</v>
      </c>
      <c r="AA7" s="111">
        <v>2843.7930543923235</v>
      </c>
    </row>
    <row r="8" spans="2:27" x14ac:dyDescent="0.2">
      <c r="B8" s="74">
        <v>43471</v>
      </c>
      <c r="C8" s="124">
        <f>Power!K8</f>
        <v>41.445187969690053</v>
      </c>
      <c r="D8" s="124">
        <f>'Ground Transportation'!K8</f>
        <v>12.523481486990788</v>
      </c>
      <c r="E8" s="124">
        <f>Industry!K8</f>
        <v>23.778544399058546</v>
      </c>
      <c r="F8" s="124">
        <f>Residential!K8</f>
        <v>16.723141953705468</v>
      </c>
      <c r="G8" s="124">
        <f>Aviation!K8+Aviation!L8</f>
        <v>2.5302862493316622</v>
      </c>
      <c r="H8" s="124">
        <f>'International Shipping'!C8</f>
        <v>1.9683864397260273</v>
      </c>
      <c r="I8" s="126">
        <f t="shared" si="0"/>
        <v>98.969028498502553</v>
      </c>
      <c r="K8" s="74">
        <v>43836</v>
      </c>
      <c r="L8" s="124">
        <f>Power!V8</f>
        <v>41.689235994027172</v>
      </c>
      <c r="M8" s="124">
        <f>'Ground Transportation'!V8</f>
        <v>18.120144572848865</v>
      </c>
      <c r="N8" s="124">
        <f>Industry!V8</f>
        <v>24.316139123061422</v>
      </c>
      <c r="O8" s="124">
        <f>Residential!V8</f>
        <v>16.80140525606059</v>
      </c>
      <c r="P8" s="124">
        <f>Aviation!W8+Aviation!X8</f>
        <v>2.6225727951255386</v>
      </c>
      <c r="Q8" s="124">
        <f>'International Shipping'!F8</f>
        <v>1.6823468124655647</v>
      </c>
      <c r="R8" s="126">
        <f t="shared" si="1"/>
        <v>105.23184455358916</v>
      </c>
      <c r="T8" s="93" t="s">
        <v>538</v>
      </c>
      <c r="U8" s="111">
        <v>1062.7970602927471</v>
      </c>
      <c r="V8" s="111">
        <v>576.47396214645903</v>
      </c>
      <c r="W8" s="111">
        <v>873.08334699609509</v>
      </c>
      <c r="X8" s="111">
        <v>200.35553088262293</v>
      </c>
      <c r="Y8" s="111">
        <v>80.037748256596373</v>
      </c>
      <c r="Z8" s="111">
        <v>61.019979631506821</v>
      </c>
      <c r="AA8" s="111">
        <v>2853.7676282060274</v>
      </c>
    </row>
    <row r="9" spans="2:27" x14ac:dyDescent="0.2">
      <c r="B9" s="74">
        <v>43472</v>
      </c>
      <c r="C9" s="124">
        <f>Power!K9</f>
        <v>42.695404957093686</v>
      </c>
      <c r="D9" s="124">
        <f>'Ground Transportation'!K9</f>
        <v>16.897225562248764</v>
      </c>
      <c r="E9" s="124">
        <f>Industry!K9</f>
        <v>24.664178079960593</v>
      </c>
      <c r="F9" s="124">
        <f>Residential!K9</f>
        <v>16.882314806559528</v>
      </c>
      <c r="G9" s="124">
        <f>Aviation!K9+Aviation!L9</f>
        <v>2.4773566035262844</v>
      </c>
      <c r="H9" s="124">
        <f>'International Shipping'!C9</f>
        <v>1.9683864397260273</v>
      </c>
      <c r="I9" s="126">
        <f t="shared" si="0"/>
        <v>105.58486644911488</v>
      </c>
      <c r="K9" s="74">
        <v>43837</v>
      </c>
      <c r="L9" s="124">
        <f>Power!V9</f>
        <v>42.72610654223196</v>
      </c>
      <c r="M9" s="124">
        <f>'Ground Transportation'!V9</f>
        <v>19.504968103639627</v>
      </c>
      <c r="N9" s="124">
        <f>Industry!V9</f>
        <v>24.779819756936572</v>
      </c>
      <c r="O9" s="124">
        <f>Residential!V9</f>
        <v>16.701446577781255</v>
      </c>
      <c r="P9" s="124">
        <f>Aviation!W9+Aviation!X9</f>
        <v>2.5118321805204609</v>
      </c>
      <c r="Q9" s="124">
        <f>'International Shipping'!F9</f>
        <v>1.6823468124655647</v>
      </c>
      <c r="R9" s="126">
        <f t="shared" si="1"/>
        <v>107.90651997357544</v>
      </c>
      <c r="T9" s="93" t="s">
        <v>539</v>
      </c>
      <c r="U9" s="111">
        <v>1109.0351771026374</v>
      </c>
      <c r="V9" s="111">
        <v>529.30321017884523</v>
      </c>
      <c r="W9" s="111">
        <v>861.51973773898942</v>
      </c>
      <c r="X9" s="111">
        <v>158.50809948874877</v>
      </c>
      <c r="Y9" s="111">
        <v>82.324619265295482</v>
      </c>
      <c r="Z9" s="111">
        <v>59.051593191780796</v>
      </c>
      <c r="AA9" s="111">
        <v>2799.7424369662981</v>
      </c>
    </row>
    <row r="10" spans="2:27" x14ac:dyDescent="0.2">
      <c r="B10" s="74">
        <v>43473</v>
      </c>
      <c r="C10" s="124">
        <f>Power!K10</f>
        <v>42.217616968536717</v>
      </c>
      <c r="D10" s="124">
        <f>'Ground Transportation'!K10</f>
        <v>18.403581222336403</v>
      </c>
      <c r="E10" s="124">
        <f>Industry!K10</f>
        <v>24.038582705777902</v>
      </c>
      <c r="F10" s="124">
        <f>Residential!K10</f>
        <v>17.130855722337493</v>
      </c>
      <c r="G10" s="124">
        <f>Aviation!K10+Aviation!L10</f>
        <v>2.3980354877092722</v>
      </c>
      <c r="H10" s="124">
        <f>'International Shipping'!C10</f>
        <v>1.9683864397260273</v>
      </c>
      <c r="I10" s="126">
        <f t="shared" si="0"/>
        <v>106.15705854642383</v>
      </c>
      <c r="K10" s="74">
        <v>43838</v>
      </c>
      <c r="L10" s="124">
        <f>Power!V10</f>
        <v>42.526781517622723</v>
      </c>
      <c r="M10" s="124">
        <f>'Ground Transportation'!V10</f>
        <v>19.789033771288832</v>
      </c>
      <c r="N10" s="124">
        <f>Industry!V10</f>
        <v>24.767500989837529</v>
      </c>
      <c r="O10" s="124">
        <f>Residential!V10</f>
        <v>16.711324351970386</v>
      </c>
      <c r="P10" s="124">
        <f>Aviation!W10+Aviation!X10</f>
        <v>2.2704372483862336</v>
      </c>
      <c r="Q10" s="124">
        <f>'International Shipping'!F10</f>
        <v>1.6823468124655647</v>
      </c>
      <c r="R10" s="126">
        <f t="shared" si="1"/>
        <v>107.74742469157127</v>
      </c>
      <c r="T10" s="93" t="s">
        <v>540</v>
      </c>
      <c r="U10" s="111">
        <v>1268.3521465792444</v>
      </c>
      <c r="V10" s="111">
        <v>537.56528502651702</v>
      </c>
      <c r="W10" s="111">
        <v>855.12676589670912</v>
      </c>
      <c r="X10" s="111">
        <v>154.70983775023697</v>
      </c>
      <c r="Y10" s="111">
        <v>87.224408147011019</v>
      </c>
      <c r="Z10" s="111">
        <v>61.019979631506821</v>
      </c>
      <c r="AA10" s="111">
        <v>2963.9984230312257</v>
      </c>
    </row>
    <row r="11" spans="2:27" x14ac:dyDescent="0.2">
      <c r="B11" s="74">
        <v>43474</v>
      </c>
      <c r="C11" s="124">
        <f>Power!K11</f>
        <v>44.687668027526378</v>
      </c>
      <c r="D11" s="124">
        <f>'Ground Transportation'!K11</f>
        <v>18.617394005472047</v>
      </c>
      <c r="E11" s="124">
        <f>Industry!K11</f>
        <v>25.326005846712874</v>
      </c>
      <c r="F11" s="124">
        <f>Residential!K11</f>
        <v>17.967623508318059</v>
      </c>
      <c r="G11" s="124">
        <f>Aviation!K11+Aviation!L11</f>
        <v>2.376080500800823</v>
      </c>
      <c r="H11" s="124">
        <f>'International Shipping'!C11</f>
        <v>1.9683864397260273</v>
      </c>
      <c r="I11" s="126">
        <f t="shared" si="0"/>
        <v>110.94315832855621</v>
      </c>
      <c r="K11" s="74">
        <v>43839</v>
      </c>
      <c r="L11" s="124">
        <f>Power!V11</f>
        <v>43.478838664359344</v>
      </c>
      <c r="M11" s="124">
        <f>'Ground Transportation'!V11</f>
        <v>19.892564048634295</v>
      </c>
      <c r="N11" s="124">
        <f>Industry!V11</f>
        <v>25.356430638077075</v>
      </c>
      <c r="O11" s="124">
        <f>Residential!V11</f>
        <v>16.91128731980665</v>
      </c>
      <c r="P11" s="124">
        <f>Aviation!W11+Aviation!X11</f>
        <v>2.471521139790128</v>
      </c>
      <c r="Q11" s="124">
        <f>'International Shipping'!F11</f>
        <v>1.6823468124655647</v>
      </c>
      <c r="R11" s="126">
        <f t="shared" si="1"/>
        <v>109.79298862313306</v>
      </c>
      <c r="T11" s="93" t="s">
        <v>541</v>
      </c>
      <c r="U11" s="111">
        <v>1278.5055509605479</v>
      </c>
      <c r="V11" s="111">
        <v>533.8514731368399</v>
      </c>
      <c r="W11" s="111">
        <v>852.42236756320176</v>
      </c>
      <c r="X11" s="111">
        <v>152.20300342063621</v>
      </c>
      <c r="Y11" s="111">
        <v>86.502560838471595</v>
      </c>
      <c r="Z11" s="111">
        <v>61.019979631506821</v>
      </c>
      <c r="AA11" s="111">
        <v>2964.5049355512047</v>
      </c>
    </row>
    <row r="12" spans="2:27" x14ac:dyDescent="0.2">
      <c r="B12" s="74">
        <v>43475</v>
      </c>
      <c r="C12" s="124">
        <f>Power!K12</f>
        <v>46.029555039180806</v>
      </c>
      <c r="D12" s="124">
        <f>'Ground Transportation'!K12</f>
        <v>18.842989394983814</v>
      </c>
      <c r="E12" s="124">
        <f>Industry!K12</f>
        <v>26.102415469727486</v>
      </c>
      <c r="F12" s="124">
        <f>Residential!K12</f>
        <v>18.480411034299756</v>
      </c>
      <c r="G12" s="124">
        <f>Aviation!K12+Aviation!L12</f>
        <v>2.585857436328368</v>
      </c>
      <c r="H12" s="124">
        <f>'International Shipping'!C12</f>
        <v>1.9683864397260273</v>
      </c>
      <c r="I12" s="126">
        <f t="shared" si="0"/>
        <v>114.00961481424626</v>
      </c>
      <c r="K12" s="74">
        <v>43840</v>
      </c>
      <c r="L12" s="124">
        <f>Power!V12</f>
        <v>43.221295960395146</v>
      </c>
      <c r="M12" s="124">
        <f>'Ground Transportation'!V12</f>
        <v>19.864280688194501</v>
      </c>
      <c r="N12" s="124">
        <f>Industry!V12</f>
        <v>25.145289986361856</v>
      </c>
      <c r="O12" s="124">
        <f>Residential!V12</f>
        <v>17.141541111578988</v>
      </c>
      <c r="P12" s="124">
        <f>Aviation!W12+Aviation!X12</f>
        <v>2.6168593895098948</v>
      </c>
      <c r="Q12" s="124">
        <f>'International Shipping'!F12</f>
        <v>1.6823468124655647</v>
      </c>
      <c r="R12" s="126">
        <f t="shared" si="1"/>
        <v>109.67161394850596</v>
      </c>
      <c r="T12" s="93" t="s">
        <v>542</v>
      </c>
      <c r="U12" s="111">
        <v>1152.1882299095287</v>
      </c>
      <c r="V12" s="111">
        <v>516.79167195853813</v>
      </c>
      <c r="W12" s="111">
        <v>853.86021399983997</v>
      </c>
      <c r="X12" s="111">
        <v>171.61998249223006</v>
      </c>
      <c r="Y12" s="111">
        <v>80.105082117310204</v>
      </c>
      <c r="Z12" s="111">
        <v>59.051593191780796</v>
      </c>
      <c r="AA12" s="111">
        <v>2833.6167736692287</v>
      </c>
    </row>
    <row r="13" spans="2:27" x14ac:dyDescent="0.2">
      <c r="B13" s="74">
        <v>43476</v>
      </c>
      <c r="C13" s="124">
        <f>Power!K13</f>
        <v>45.109198279320374</v>
      </c>
      <c r="D13" s="124">
        <f>'Ground Transportation'!K13</f>
        <v>18.955558253343632</v>
      </c>
      <c r="E13" s="124">
        <f>Industry!K13</f>
        <v>25.949647403476813</v>
      </c>
      <c r="F13" s="124">
        <f>Residential!K13</f>
        <v>18.039283326702744</v>
      </c>
      <c r="G13" s="124">
        <f>Aviation!K13+Aviation!L13</f>
        <v>2.185763080920585</v>
      </c>
      <c r="H13" s="124">
        <f>'International Shipping'!C13</f>
        <v>1.9683864397260273</v>
      </c>
      <c r="I13" s="126">
        <f t="shared" si="0"/>
        <v>112.20783678349018</v>
      </c>
      <c r="K13" s="74">
        <v>43841</v>
      </c>
      <c r="L13" s="124">
        <f>Power!V13</f>
        <v>41.62108809380473</v>
      </c>
      <c r="M13" s="124">
        <f>'Ground Transportation'!V13</f>
        <v>18.229570769598652</v>
      </c>
      <c r="N13" s="124">
        <f>Industry!V13</f>
        <v>24.268006132264084</v>
      </c>
      <c r="O13" s="124">
        <f>Residential!V13</f>
        <v>17.477360067319822</v>
      </c>
      <c r="P13" s="124">
        <f>Aviation!W13+Aviation!X13</f>
        <v>2.4982071208584484</v>
      </c>
      <c r="Q13" s="124">
        <f>'International Shipping'!F13</f>
        <v>1.6823468124655647</v>
      </c>
      <c r="R13" s="126">
        <f t="shared" si="1"/>
        <v>105.77657899631131</v>
      </c>
      <c r="T13" s="93" t="s">
        <v>543</v>
      </c>
      <c r="U13" s="111">
        <v>1115.5389455779114</v>
      </c>
      <c r="V13" s="111">
        <v>537.48132133507283</v>
      </c>
      <c r="W13" s="111">
        <v>852.26876847363064</v>
      </c>
      <c r="X13" s="111">
        <v>231.94992251677536</v>
      </c>
      <c r="Y13" s="111">
        <v>80.713103875892145</v>
      </c>
      <c r="Z13" s="111">
        <v>61.019979631506821</v>
      </c>
      <c r="AA13" s="111">
        <v>2878.9720414107896</v>
      </c>
    </row>
    <row r="14" spans="2:27" x14ac:dyDescent="0.2">
      <c r="B14" s="74">
        <v>43477</v>
      </c>
      <c r="C14" s="124">
        <f>Power!K14</f>
        <v>42.692899126697952</v>
      </c>
      <c r="D14" s="124">
        <f>'Ground Transportation'!K14</f>
        <v>16.731817153360684</v>
      </c>
      <c r="E14" s="124">
        <f>Industry!K14</f>
        <v>24.371490512775971</v>
      </c>
      <c r="F14" s="124">
        <f>Residential!K14</f>
        <v>17.299743758387425</v>
      </c>
      <c r="G14" s="124">
        <f>Aviation!K14+Aviation!L14</f>
        <v>2.3841751996011116</v>
      </c>
      <c r="H14" s="124">
        <f>'International Shipping'!C14</f>
        <v>1.9683864397260273</v>
      </c>
      <c r="I14" s="126">
        <f t="shared" si="0"/>
        <v>105.44851219054917</v>
      </c>
      <c r="K14" s="74">
        <v>43842</v>
      </c>
      <c r="L14" s="124">
        <f>Power!V14</f>
        <v>39.853830167250145</v>
      </c>
      <c r="M14" s="124">
        <f>'Ground Transportation'!V14</f>
        <v>15.484720365320717</v>
      </c>
      <c r="N14" s="124">
        <f>Industry!V14</f>
        <v>23.27064992488484</v>
      </c>
      <c r="O14" s="124">
        <f>Residential!V14</f>
        <v>18.12296625836694</v>
      </c>
      <c r="P14" s="124">
        <f>Aviation!W14+Aviation!X14</f>
        <v>2.5108928129674548</v>
      </c>
      <c r="Q14" s="124">
        <f>'International Shipping'!F14</f>
        <v>1.6823468124655647</v>
      </c>
      <c r="R14" s="126">
        <f t="shared" si="1"/>
        <v>100.92540634125567</v>
      </c>
      <c r="T14" s="93" t="s">
        <v>544</v>
      </c>
      <c r="U14" s="111">
        <v>1175.9405665440877</v>
      </c>
      <c r="V14" s="111">
        <v>580.50960689406656</v>
      </c>
      <c r="W14" s="111">
        <v>872.52152882034625</v>
      </c>
      <c r="X14" s="111">
        <v>354.5474994793945</v>
      </c>
      <c r="Y14" s="111">
        <v>74.361693020352959</v>
      </c>
      <c r="Z14" s="111">
        <v>59.051593191780796</v>
      </c>
      <c r="AA14" s="111">
        <v>3116.9324879500286</v>
      </c>
    </row>
    <row r="15" spans="2:27" x14ac:dyDescent="0.2">
      <c r="B15" s="74">
        <v>43478</v>
      </c>
      <c r="C15" s="124">
        <f>Power!K15</f>
        <v>41.113150801993513</v>
      </c>
      <c r="D15" s="124">
        <f>'Ground Transportation'!K15</f>
        <v>13.140729619638474</v>
      </c>
      <c r="E15" s="124">
        <f>Industry!K15</f>
        <v>23.317664640579256</v>
      </c>
      <c r="F15" s="124">
        <f>Residential!K15</f>
        <v>16.425210757778821</v>
      </c>
      <c r="G15" s="124">
        <f>Aviation!K15+Aviation!L15</f>
        <v>2.3561259484728581</v>
      </c>
      <c r="H15" s="124">
        <f>'International Shipping'!C15</f>
        <v>1.9683864397260273</v>
      </c>
      <c r="I15" s="126">
        <f t="shared" si="0"/>
        <v>98.32126820818894</v>
      </c>
      <c r="K15" s="74">
        <v>43843</v>
      </c>
      <c r="L15" s="124">
        <f>Power!V15</f>
        <v>41.569825417503267</v>
      </c>
      <c r="M15" s="124">
        <f>'Ground Transportation'!V15</f>
        <v>19.307687591289628</v>
      </c>
      <c r="N15" s="124">
        <f>Industry!V15</f>
        <v>24.158522700873185</v>
      </c>
      <c r="O15" s="124">
        <f>Residential!V15</f>
        <v>17.897162414512085</v>
      </c>
      <c r="P15" s="124">
        <f>Aviation!W15+Aviation!X15</f>
        <v>2.531613894300476</v>
      </c>
      <c r="Q15" s="124">
        <f>'International Shipping'!F15</f>
        <v>1.6823468124655647</v>
      </c>
      <c r="R15" s="126">
        <f t="shared" si="1"/>
        <v>107.14715883094421</v>
      </c>
      <c r="T15" s="93" t="s">
        <v>545</v>
      </c>
      <c r="U15" s="111">
        <v>1288.1085248606214</v>
      </c>
      <c r="V15" s="111">
        <v>583.45112138704883</v>
      </c>
      <c r="W15" s="111">
        <v>860.47235857986789</v>
      </c>
      <c r="X15" s="111">
        <v>482.08761051768153</v>
      </c>
      <c r="Y15" s="111">
        <v>79.343746307639307</v>
      </c>
      <c r="Z15" s="111">
        <v>61.019979631506821</v>
      </c>
      <c r="AA15" s="111">
        <v>3354.4833412843668</v>
      </c>
    </row>
    <row r="16" spans="2:27" x14ac:dyDescent="0.2">
      <c r="B16" s="74">
        <v>43479</v>
      </c>
      <c r="C16" s="124">
        <f>Power!K16</f>
        <v>43.305330315050654</v>
      </c>
      <c r="D16" s="124">
        <f>'Ground Transportation'!K16</f>
        <v>17.846223653890682</v>
      </c>
      <c r="E16" s="124">
        <f>Industry!K16</f>
        <v>24.739313511883072</v>
      </c>
      <c r="F16" s="124">
        <f>Residential!K16</f>
        <v>16.626337744158302</v>
      </c>
      <c r="G16" s="124">
        <f>Aviation!K16+Aviation!L16</f>
        <v>2.407309367273081</v>
      </c>
      <c r="H16" s="124">
        <f>'International Shipping'!C16</f>
        <v>1.9683864397260273</v>
      </c>
      <c r="I16" s="126">
        <f t="shared" si="0"/>
        <v>106.89290103198184</v>
      </c>
      <c r="K16" s="74">
        <v>43844</v>
      </c>
      <c r="L16" s="124">
        <f>Power!V16</f>
        <v>41.853190774625467</v>
      </c>
      <c r="M16" s="124">
        <f>'Ground Transportation'!V16</f>
        <v>20.03468036750948</v>
      </c>
      <c r="N16" s="124">
        <f>Industry!V16</f>
        <v>24.213995586789785</v>
      </c>
      <c r="O16" s="124">
        <f>Residential!V16</f>
        <v>17.392679849880771</v>
      </c>
      <c r="P16" s="124">
        <f>Aviation!W16+Aviation!X16</f>
        <v>2.4445728774366491</v>
      </c>
      <c r="Q16" s="124">
        <f>'International Shipping'!F16</f>
        <v>1.6823468124655647</v>
      </c>
      <c r="R16" s="126">
        <f t="shared" si="1"/>
        <v>107.62146626870774</v>
      </c>
    </row>
    <row r="17" spans="2:27" x14ac:dyDescent="0.2">
      <c r="B17" s="74">
        <v>43480</v>
      </c>
      <c r="C17" s="124">
        <f>Power!K17</f>
        <v>42.998956686289603</v>
      </c>
      <c r="D17" s="124">
        <f>'Ground Transportation'!K17</f>
        <v>19.277531312795354</v>
      </c>
      <c r="E17" s="124">
        <f>Industry!K17</f>
        <v>24.489575015420666</v>
      </c>
      <c r="F17" s="124">
        <f>Residential!K17</f>
        <v>17.634740739029443</v>
      </c>
      <c r="G17" s="124">
        <f>Aviation!K17+Aviation!L17</f>
        <v>2.3360738362290925</v>
      </c>
      <c r="H17" s="124">
        <f>'International Shipping'!C17</f>
        <v>1.9683864397260273</v>
      </c>
      <c r="I17" s="126">
        <f t="shared" si="0"/>
        <v>108.70526402949018</v>
      </c>
      <c r="K17" s="74">
        <v>43845</v>
      </c>
      <c r="L17" s="124">
        <f>Power!V17</f>
        <v>41.711576867904007</v>
      </c>
      <c r="M17" s="124">
        <f>'Ground Transportation'!V17</f>
        <v>20.177038489597248</v>
      </c>
      <c r="N17" s="124">
        <f>Industry!V17</f>
        <v>24.160420477662129</v>
      </c>
      <c r="O17" s="124">
        <f>Residential!V17</f>
        <v>16.921984421225726</v>
      </c>
      <c r="P17" s="124">
        <f>Aviation!W17+Aviation!X17</f>
        <v>2.481080515886533</v>
      </c>
      <c r="Q17" s="124">
        <f>'International Shipping'!F17</f>
        <v>1.6823468124655647</v>
      </c>
      <c r="R17" s="126">
        <f t="shared" si="1"/>
        <v>107.13444758474121</v>
      </c>
      <c r="T17" s="91" t="s">
        <v>546</v>
      </c>
      <c r="U17" t="s">
        <v>571</v>
      </c>
      <c r="V17" t="s">
        <v>572</v>
      </c>
      <c r="W17" t="s">
        <v>573</v>
      </c>
      <c r="X17" t="s">
        <v>574</v>
      </c>
      <c r="Y17" t="s">
        <v>575</v>
      </c>
      <c r="Z17" t="s">
        <v>576</v>
      </c>
      <c r="AA17" t="s">
        <v>587</v>
      </c>
    </row>
    <row r="18" spans="2:27" x14ac:dyDescent="0.2">
      <c r="B18" s="74">
        <v>43481</v>
      </c>
      <c r="C18" s="124">
        <f>Power!K18</f>
        <v>43.730286362736024</v>
      </c>
      <c r="D18" s="124">
        <f>'Ground Transportation'!K18</f>
        <v>19.612792152289114</v>
      </c>
      <c r="E18" s="124">
        <f>Industry!K18</f>
        <v>24.996037855240807</v>
      </c>
      <c r="F18" s="124">
        <f>Residential!K18</f>
        <v>17.598911084501459</v>
      </c>
      <c r="G18" s="124">
        <f>Aviation!K18+Aviation!L18</f>
        <v>2.0437974127331655</v>
      </c>
      <c r="H18" s="124">
        <f>'International Shipping'!C18</f>
        <v>1.9683864397260273</v>
      </c>
      <c r="I18" s="126">
        <f t="shared" si="0"/>
        <v>109.9502113072266</v>
      </c>
      <c r="K18" s="74">
        <v>43846</v>
      </c>
      <c r="L18" s="124">
        <f>Power!V18</f>
        <v>42.733543772014457</v>
      </c>
      <c r="M18" s="124">
        <f>'Ground Transportation'!V18</f>
        <v>20.192538293177744</v>
      </c>
      <c r="N18" s="124">
        <f>Industry!V18</f>
        <v>24.675419155639617</v>
      </c>
      <c r="O18" s="124">
        <f>Residential!V18</f>
        <v>16.699310888686799</v>
      </c>
      <c r="P18" s="124">
        <f>Aviation!W18+Aviation!X18</f>
        <v>2.5516339942234119</v>
      </c>
      <c r="Q18" s="124">
        <f>'International Shipping'!F18</f>
        <v>1.6823468124655647</v>
      </c>
      <c r="R18" s="126">
        <f t="shared" si="1"/>
        <v>108.53479291620759</v>
      </c>
      <c r="T18" s="92" t="s">
        <v>557</v>
      </c>
      <c r="U18" s="111">
        <v>5318.6503884770291</v>
      </c>
      <c r="V18" s="111">
        <v>2236.1235562382353</v>
      </c>
      <c r="W18" s="111">
        <v>3683.646981671568</v>
      </c>
      <c r="X18" s="111">
        <v>1760.5927846592401</v>
      </c>
      <c r="Y18" s="111">
        <v>235.46603455894999</v>
      </c>
      <c r="Z18" s="111">
        <v>255.71671549476596</v>
      </c>
      <c r="AA18" s="111">
        <v>13490.196461099787</v>
      </c>
    </row>
    <row r="19" spans="2:27" x14ac:dyDescent="0.2">
      <c r="B19" s="74">
        <v>43482</v>
      </c>
      <c r="C19" s="124">
        <f>Power!K19</f>
        <v>43.167669425013877</v>
      </c>
      <c r="D19" s="124">
        <f>'Ground Transportation'!K19</f>
        <v>19.210478946961917</v>
      </c>
      <c r="E19" s="124">
        <f>Industry!K19</f>
        <v>25.083532743896932</v>
      </c>
      <c r="F19" s="124">
        <f>Residential!K19</f>
        <v>17.20866240200786</v>
      </c>
      <c r="G19" s="124">
        <f>Aviation!K19+Aviation!L19</f>
        <v>2.41496439536526</v>
      </c>
      <c r="H19" s="124">
        <f>'International Shipping'!C19</f>
        <v>1.9683864397260273</v>
      </c>
      <c r="I19" s="126">
        <f t="shared" si="0"/>
        <v>109.05369435297187</v>
      </c>
      <c r="K19" s="74">
        <v>43847</v>
      </c>
      <c r="L19" s="124">
        <f>Power!V19</f>
        <v>42.357166519495138</v>
      </c>
      <c r="M19" s="124">
        <f>'Ground Transportation'!V19</f>
        <v>19.891241528249854</v>
      </c>
      <c r="N19" s="124">
        <f>Industry!V19</f>
        <v>24.401857056994242</v>
      </c>
      <c r="O19" s="124">
        <f>Residential!V19</f>
        <v>17.231991086756938</v>
      </c>
      <c r="P19" s="124">
        <f>Aviation!W19+Aviation!X19</f>
        <v>2.6298604181120369</v>
      </c>
      <c r="Q19" s="124">
        <f>'International Shipping'!F19</f>
        <v>1.6823468124655647</v>
      </c>
      <c r="R19" s="126">
        <f t="shared" si="1"/>
        <v>108.19446342207377</v>
      </c>
      <c r="T19" s="93" t="s">
        <v>534</v>
      </c>
      <c r="U19" s="111">
        <v>1255.6792280253878</v>
      </c>
      <c r="V19" s="111">
        <v>558.3828336164928</v>
      </c>
      <c r="W19" s="111">
        <v>724.56435413203747</v>
      </c>
      <c r="X19" s="111">
        <v>526.73542148846798</v>
      </c>
      <c r="Y19" s="111">
        <v>77.783586030868008</v>
      </c>
      <c r="Z19" s="111">
        <v>52.152751186432532</v>
      </c>
      <c r="AA19" s="111">
        <v>3195.2981744796866</v>
      </c>
    </row>
    <row r="20" spans="2:27" x14ac:dyDescent="0.2">
      <c r="B20" s="74">
        <v>43483</v>
      </c>
      <c r="C20" s="124">
        <f>Power!K20</f>
        <v>43.586285544863948</v>
      </c>
      <c r="D20" s="124">
        <f>'Ground Transportation'!K20</f>
        <v>19.172906035183583</v>
      </c>
      <c r="E20" s="124">
        <f>Industry!K20</f>
        <v>25.047195762852454</v>
      </c>
      <c r="F20" s="124">
        <f>Residential!K20</f>
        <v>17.281587856556055</v>
      </c>
      <c r="G20" s="124">
        <f>Aviation!K20+Aviation!L20</f>
        <v>2.5033437331636677</v>
      </c>
      <c r="H20" s="124">
        <f>'International Shipping'!C20</f>
        <v>1.9683864397260273</v>
      </c>
      <c r="I20" s="126">
        <f t="shared" si="0"/>
        <v>109.55970537234575</v>
      </c>
      <c r="K20" s="74">
        <v>43848</v>
      </c>
      <c r="L20" s="124">
        <f>Power!V20</f>
        <v>40.488801083572739</v>
      </c>
      <c r="M20" s="124">
        <f>'Ground Transportation'!V20</f>
        <v>18.375617231838991</v>
      </c>
      <c r="N20" s="124">
        <f>Industry!V20</f>
        <v>23.424667851119622</v>
      </c>
      <c r="O20" s="124">
        <f>Residential!V20</f>
        <v>17.119624911941809</v>
      </c>
      <c r="P20" s="124">
        <f>Aviation!W20+Aviation!X20</f>
        <v>2.4987313961184547</v>
      </c>
      <c r="Q20" s="124">
        <f>'International Shipping'!F20</f>
        <v>1.6823468124655647</v>
      </c>
      <c r="R20" s="126">
        <f t="shared" si="1"/>
        <v>103.58978928705719</v>
      </c>
      <c r="T20" s="93" t="s">
        <v>535</v>
      </c>
      <c r="U20" s="111">
        <v>1019.7893098136146</v>
      </c>
      <c r="V20" s="111">
        <v>500.78101982227298</v>
      </c>
      <c r="W20" s="111">
        <v>617.68845905465855</v>
      </c>
      <c r="X20" s="111">
        <v>422.12208397358086</v>
      </c>
      <c r="Y20" s="111">
        <v>64.972631168627288</v>
      </c>
      <c r="Z20" s="111">
        <v>48.788057561501397</v>
      </c>
      <c r="AA20" s="111">
        <v>2674.1415613942563</v>
      </c>
    </row>
    <row r="21" spans="2:27" x14ac:dyDescent="0.2">
      <c r="B21" s="74">
        <v>43484</v>
      </c>
      <c r="C21" s="124">
        <f>Power!K21</f>
        <v>42.573886889882168</v>
      </c>
      <c r="D21" s="124">
        <f>'Ground Transportation'!K21</f>
        <v>17.407250449473679</v>
      </c>
      <c r="E21" s="124">
        <f>Industry!K21</f>
        <v>23.874065125646656</v>
      </c>
      <c r="F21" s="124">
        <f>Residential!K21</f>
        <v>17.316818177530763</v>
      </c>
      <c r="G21" s="124">
        <f>Aviation!K21+Aviation!L21</f>
        <v>2.3758190450362271</v>
      </c>
      <c r="H21" s="124">
        <f>'International Shipping'!C21</f>
        <v>1.9683864397260273</v>
      </c>
      <c r="I21" s="126">
        <f t="shared" si="0"/>
        <v>105.51622612729552</v>
      </c>
      <c r="K21" s="74">
        <v>43849</v>
      </c>
      <c r="L21" s="124">
        <f>Power!V21</f>
        <v>39.417074030460363</v>
      </c>
      <c r="M21" s="124">
        <f>'Ground Transportation'!V21</f>
        <v>15.610053743808734</v>
      </c>
      <c r="N21" s="124">
        <f>Industry!V21</f>
        <v>22.733759260699163</v>
      </c>
      <c r="O21" s="124">
        <f>Residential!V21</f>
        <v>17.590882455679676</v>
      </c>
      <c r="P21" s="124">
        <f>Aviation!W21+Aviation!X21</f>
        <v>2.4707076891355779</v>
      </c>
      <c r="Q21" s="124">
        <f>'International Shipping'!F21</f>
        <v>1.6823468124655647</v>
      </c>
      <c r="R21" s="126">
        <f t="shared" si="1"/>
        <v>99.504823992249086</v>
      </c>
      <c r="T21" s="93" t="s">
        <v>536</v>
      </c>
      <c r="U21" s="111">
        <v>1069.8433716861318</v>
      </c>
      <c r="V21" s="111">
        <v>449.0497443784846</v>
      </c>
      <c r="W21" s="111">
        <v>768.37950650391019</v>
      </c>
      <c r="X21" s="111">
        <v>345.87386847947965</v>
      </c>
      <c r="Y21" s="111">
        <v>52.461834647526004</v>
      </c>
      <c r="Z21" s="111">
        <v>52.152751186432532</v>
      </c>
      <c r="AA21" s="111">
        <v>2737.761076881965</v>
      </c>
    </row>
    <row r="22" spans="2:27" x14ac:dyDescent="0.2">
      <c r="B22" s="74">
        <v>43485</v>
      </c>
      <c r="C22" s="124">
        <f>Power!K22</f>
        <v>42.180475069214459</v>
      </c>
      <c r="D22" s="124">
        <f>'Ground Transportation'!K22</f>
        <v>14.855344634536396</v>
      </c>
      <c r="E22" s="124">
        <f>Industry!K22</f>
        <v>23.481309212546208</v>
      </c>
      <c r="F22" s="124">
        <f>Residential!K22</f>
        <v>17.918445240736368</v>
      </c>
      <c r="G22" s="124">
        <f>Aviation!K22+Aviation!L22</f>
        <v>2.2917508771418209</v>
      </c>
      <c r="H22" s="124">
        <f>'International Shipping'!C22</f>
        <v>1.9683864397260273</v>
      </c>
      <c r="I22" s="126">
        <f t="shared" si="0"/>
        <v>102.69571147390127</v>
      </c>
      <c r="K22" s="74">
        <v>43850</v>
      </c>
      <c r="L22" s="124">
        <f>Power!V22</f>
        <v>41.695340743155185</v>
      </c>
      <c r="M22" s="124">
        <f>'Ground Transportation'!V22</f>
        <v>17.966348711666022</v>
      </c>
      <c r="N22" s="124">
        <f>Industry!V22</f>
        <v>23.702558413511682</v>
      </c>
      <c r="O22" s="124">
        <f>Residential!V22</f>
        <v>18.135857274057386</v>
      </c>
      <c r="P22" s="124">
        <f>Aviation!W22+Aviation!X22</f>
        <v>2.5535285332524769</v>
      </c>
      <c r="Q22" s="124">
        <f>'International Shipping'!F22</f>
        <v>1.6823468124655647</v>
      </c>
      <c r="R22" s="126">
        <f t="shared" si="1"/>
        <v>105.73598048810831</v>
      </c>
      <c r="T22" s="93" t="s">
        <v>537</v>
      </c>
      <c r="U22" s="111">
        <v>955.15388907259114</v>
      </c>
      <c r="V22" s="111">
        <v>339.15433658832046</v>
      </c>
      <c r="W22" s="111">
        <v>753.79869667663309</v>
      </c>
      <c r="X22" s="111">
        <v>268.34679319190474</v>
      </c>
      <c r="Y22" s="111">
        <v>17.916089750010467</v>
      </c>
      <c r="Z22" s="111">
        <v>50.470404373966964</v>
      </c>
      <c r="AA22" s="111">
        <v>2384.8402096534269</v>
      </c>
    </row>
    <row r="23" spans="2:27" x14ac:dyDescent="0.2">
      <c r="B23" s="74">
        <v>43486</v>
      </c>
      <c r="C23" s="124">
        <f>Power!K23</f>
        <v>43.452179598857576</v>
      </c>
      <c r="D23" s="124">
        <f>'Ground Transportation'!K23</f>
        <v>16.849691982261096</v>
      </c>
      <c r="E23" s="124">
        <f>Industry!K23</f>
        <v>24.470579917060498</v>
      </c>
      <c r="F23" s="124">
        <f>Residential!K23</f>
        <v>18.583600413612064</v>
      </c>
      <c r="G23" s="124">
        <f>Aviation!K23+Aviation!L23</f>
        <v>2.3875151455870811</v>
      </c>
      <c r="H23" s="124">
        <f>'International Shipping'!C23</f>
        <v>1.9683864397260273</v>
      </c>
      <c r="I23" s="126">
        <f t="shared" si="0"/>
        <v>107.71195349710436</v>
      </c>
      <c r="K23" s="74">
        <v>43851</v>
      </c>
      <c r="L23" s="124">
        <f>Power!V23</f>
        <v>41.762230704803635</v>
      </c>
      <c r="M23" s="124">
        <f>'Ground Transportation'!V23</f>
        <v>19.62215260762483</v>
      </c>
      <c r="N23" s="124">
        <f>Industry!V23</f>
        <v>23.728014814114417</v>
      </c>
      <c r="O23" s="124">
        <f>Residential!V23</f>
        <v>18.026682926053493</v>
      </c>
      <c r="P23" s="124">
        <f>Aviation!W23+Aviation!X23</f>
        <v>2.4985182713203948</v>
      </c>
      <c r="Q23" s="124">
        <f>'International Shipping'!F23</f>
        <v>1.6823468124655647</v>
      </c>
      <c r="R23" s="126">
        <f t="shared" si="1"/>
        <v>107.31994613638234</v>
      </c>
      <c r="T23" s="93" t="s">
        <v>538</v>
      </c>
      <c r="U23" s="111">
        <v>1018.1845898793034</v>
      </c>
      <c r="V23" s="111">
        <v>388.75562183266436</v>
      </c>
      <c r="W23" s="111">
        <v>819.21596530432885</v>
      </c>
      <c r="X23" s="111">
        <v>197.51461752580684</v>
      </c>
      <c r="Y23" s="111">
        <v>22.33189296191825</v>
      </c>
      <c r="Z23" s="111">
        <v>52.152751186432532</v>
      </c>
      <c r="AA23" s="111">
        <v>2498.155438690454</v>
      </c>
    </row>
    <row r="24" spans="2:27" x14ac:dyDescent="0.2">
      <c r="B24" s="74">
        <v>43487</v>
      </c>
      <c r="C24" s="124">
        <f>Power!K24</f>
        <v>43.384982499491528</v>
      </c>
      <c r="D24" s="124">
        <f>'Ground Transportation'!K24</f>
        <v>19.384986955219919</v>
      </c>
      <c r="E24" s="124">
        <f>Industry!K24</f>
        <v>24.444631050454944</v>
      </c>
      <c r="F24" s="124">
        <f>Residential!K24</f>
        <v>18.296248748743015</v>
      </c>
      <c r="G24" s="124">
        <f>Aviation!K24+Aviation!L24</f>
        <v>2.3591598746749121</v>
      </c>
      <c r="H24" s="124">
        <f>'International Shipping'!C24</f>
        <v>1.9683864397260273</v>
      </c>
      <c r="I24" s="126">
        <f t="shared" si="0"/>
        <v>109.83839556831035</v>
      </c>
      <c r="K24" s="74">
        <v>43852</v>
      </c>
      <c r="L24" s="124">
        <f>Power!V24</f>
        <v>41.522978107465299</v>
      </c>
      <c r="M24" s="124">
        <f>'Ground Transportation'!V24</f>
        <v>19.741380602275392</v>
      </c>
      <c r="N24" s="124">
        <f>Industry!V24</f>
        <v>23.579837218740057</v>
      </c>
      <c r="O24" s="124">
        <f>Residential!V24</f>
        <v>17.391145781388154</v>
      </c>
      <c r="P24" s="124">
        <f>Aviation!W24+Aviation!X24</f>
        <v>2.47388283003552</v>
      </c>
      <c r="Q24" s="124">
        <f>'International Shipping'!F24</f>
        <v>1.6823468124655647</v>
      </c>
      <c r="R24" s="126">
        <f t="shared" si="1"/>
        <v>106.39157135236998</v>
      </c>
    </row>
    <row r="25" spans="2:27" x14ac:dyDescent="0.2">
      <c r="B25" s="74">
        <v>43488</v>
      </c>
      <c r="C25" s="124">
        <f>Power!K25</f>
        <v>43.092852890917385</v>
      </c>
      <c r="D25" s="124">
        <f>'Ground Transportation'!K25</f>
        <v>19.969405851927217</v>
      </c>
      <c r="E25" s="124">
        <f>Industry!K25</f>
        <v>24.353568986758507</v>
      </c>
      <c r="F25" s="124">
        <f>Residential!K25</f>
        <v>17.287454436512714</v>
      </c>
      <c r="G25" s="124">
        <f>Aviation!K25+Aviation!L25</f>
        <v>2.3547829704446839</v>
      </c>
      <c r="H25" s="124">
        <f>'International Shipping'!C25</f>
        <v>1.9683864397260273</v>
      </c>
      <c r="I25" s="126">
        <f t="shared" si="0"/>
        <v>109.02645157628655</v>
      </c>
      <c r="K25" s="74">
        <v>43853</v>
      </c>
      <c r="L25" s="124">
        <f>Power!V25</f>
        <v>40.998226356996803</v>
      </c>
      <c r="M25" s="124">
        <f>'Ground Transportation'!V25</f>
        <v>19.243512670621708</v>
      </c>
      <c r="N25" s="124">
        <f>Industry!V25</f>
        <v>23.236122829460399</v>
      </c>
      <c r="O25" s="124">
        <f>Residential!V25</f>
        <v>16.859131626862286</v>
      </c>
      <c r="P25" s="124">
        <f>Aviation!W25+Aviation!X25</f>
        <v>2.5426643527563595</v>
      </c>
      <c r="Q25" s="124">
        <f>'International Shipping'!F25</f>
        <v>1.6823468124655647</v>
      </c>
      <c r="R25" s="126">
        <f t="shared" si="1"/>
        <v>104.56200464916313</v>
      </c>
      <c r="T25" s="94" t="s">
        <v>558</v>
      </c>
      <c r="U25" s="87" t="s">
        <v>509</v>
      </c>
      <c r="V25" s="89" t="s">
        <v>511</v>
      </c>
      <c r="W25" s="89" t="s">
        <v>562</v>
      </c>
      <c r="X25" s="89" t="s">
        <v>512</v>
      </c>
      <c r="Y25" s="87" t="s">
        <v>570</v>
      </c>
      <c r="Z25" s="87" t="s">
        <v>563</v>
      </c>
      <c r="AA25" s="90" t="s">
        <v>586</v>
      </c>
    </row>
    <row r="26" spans="2:27" x14ac:dyDescent="0.2">
      <c r="B26" s="74">
        <v>43489</v>
      </c>
      <c r="C26" s="124">
        <f>Power!K26</f>
        <v>43.497590382309596</v>
      </c>
      <c r="D26" s="124">
        <f>'Ground Transportation'!K26</f>
        <v>19.847487833818928</v>
      </c>
      <c r="E26" s="124">
        <f>Industry!K26</f>
        <v>24.195827511779125</v>
      </c>
      <c r="F26" s="124">
        <f>Residential!K26</f>
        <v>16.823182347497362</v>
      </c>
      <c r="G26" s="124">
        <f>Aviation!K26+Aviation!L26</f>
        <v>2.4287163061703652</v>
      </c>
      <c r="H26" s="124">
        <f>'International Shipping'!C26</f>
        <v>1.9683864397260273</v>
      </c>
      <c r="I26" s="126">
        <f t="shared" si="0"/>
        <v>108.76119082130143</v>
      </c>
      <c r="K26" s="74">
        <v>43854</v>
      </c>
      <c r="L26" s="124">
        <f>Power!V26</f>
        <v>40.272759461521517</v>
      </c>
      <c r="M26" s="124">
        <f>'Ground Transportation'!V26</f>
        <v>18.03528205221011</v>
      </c>
      <c r="N26" s="124">
        <f>Industry!V26</f>
        <v>22.918793734243131</v>
      </c>
      <c r="O26" s="124">
        <f>Residential!V26</f>
        <v>17.317154878420919</v>
      </c>
      <c r="P26" s="124">
        <f>Aviation!W26+Aviation!X26</f>
        <v>2.584805505602056</v>
      </c>
      <c r="Q26" s="124">
        <f>'International Shipping'!F26</f>
        <v>1.6823468124655647</v>
      </c>
      <c r="R26" s="126">
        <f t="shared" si="1"/>
        <v>102.8111424444633</v>
      </c>
      <c r="T26" s="95" t="s">
        <v>534</v>
      </c>
      <c r="U26" s="134">
        <f>U19-U4</f>
        <v>-58.634333034803149</v>
      </c>
      <c r="V26" s="134">
        <f t="shared" ref="V26:W26" si="2">V19-V4</f>
        <v>11.965367933792322</v>
      </c>
      <c r="W26" s="134">
        <f t="shared" si="2"/>
        <v>-22.137904307417671</v>
      </c>
      <c r="X26" s="134">
        <f>X19-X4</f>
        <v>-13.330256951000024</v>
      </c>
      <c r="Y26" s="134">
        <f t="shared" ref="Y26:Z26" si="3">Y19-Y4</f>
        <v>3.7640443808937079</v>
      </c>
      <c r="Z26" s="134">
        <f t="shared" si="3"/>
        <v>-8.8672284450742893</v>
      </c>
      <c r="AA26" s="135">
        <f>AA19-AA4</f>
        <v>-87.240310423608207</v>
      </c>
    </row>
    <row r="27" spans="2:27" x14ac:dyDescent="0.2">
      <c r="B27" s="74">
        <v>43490</v>
      </c>
      <c r="C27" s="124">
        <f>Power!K27</f>
        <v>42.328169037221159</v>
      </c>
      <c r="D27" s="124">
        <f>'Ground Transportation'!K27</f>
        <v>19.460604087616424</v>
      </c>
      <c r="E27" s="124">
        <f>Industry!K27</f>
        <v>23.829347081453204</v>
      </c>
      <c r="F27" s="124">
        <f>Residential!K27</f>
        <v>17.352181759881042</v>
      </c>
      <c r="G27" s="124">
        <f>Aviation!K27+Aviation!L27</f>
        <v>2.5077087234936002</v>
      </c>
      <c r="H27" s="124">
        <f>'International Shipping'!C27</f>
        <v>1.9683864397260273</v>
      </c>
      <c r="I27" s="126">
        <f t="shared" si="0"/>
        <v>107.44639712939147</v>
      </c>
      <c r="K27" s="74">
        <v>43855</v>
      </c>
      <c r="L27" s="124">
        <f>Power!V27</f>
        <v>38.073691886999605</v>
      </c>
      <c r="M27" s="124">
        <f>'Ground Transportation'!V27</f>
        <v>15.9308019413312</v>
      </c>
      <c r="N27" s="124">
        <f>Industry!V27</f>
        <v>21.701374919808028</v>
      </c>
      <c r="O27" s="124">
        <f>Residential!V27</f>
        <v>17.573278034554551</v>
      </c>
      <c r="P27" s="124">
        <f>Aviation!W27+Aviation!X27</f>
        <v>2.4447790439732486</v>
      </c>
      <c r="Q27" s="124">
        <f>'International Shipping'!F27</f>
        <v>1.6823468124655647</v>
      </c>
      <c r="R27" s="126">
        <f t="shared" si="1"/>
        <v>97.406272639132197</v>
      </c>
      <c r="T27" s="95" t="s">
        <v>535</v>
      </c>
      <c r="U27" s="134">
        <f t="shared" ref="U27:AA30" si="4">U20-U5</f>
        <v>-59.486875176265585</v>
      </c>
      <c r="V27" s="134">
        <f t="shared" si="4"/>
        <v>-17.68872324311036</v>
      </c>
      <c r="W27" s="134">
        <f t="shared" si="4"/>
        <v>-31.130064273480571</v>
      </c>
      <c r="X27" s="134">
        <f t="shared" si="4"/>
        <v>-16.277346688613761</v>
      </c>
      <c r="Y27" s="134">
        <f t="shared" si="4"/>
        <v>-2.7680354831895215</v>
      </c>
      <c r="Z27" s="134">
        <f t="shared" si="4"/>
        <v>-6.3267627508273492</v>
      </c>
      <c r="AA27" s="135">
        <f t="shared" si="4"/>
        <v>-133.67780761548693</v>
      </c>
    </row>
    <row r="28" spans="2:27" x14ac:dyDescent="0.2">
      <c r="B28" s="74">
        <v>43491</v>
      </c>
      <c r="C28" s="124">
        <f>Power!K28</f>
        <v>39.616385183389383</v>
      </c>
      <c r="D28" s="124">
        <f>'Ground Transportation'!K28</f>
        <v>17.183114457228356</v>
      </c>
      <c r="E28" s="124">
        <f>Industry!K28</f>
        <v>22.603910580983239</v>
      </c>
      <c r="F28" s="124">
        <f>Residential!K28</f>
        <v>17.188936163287821</v>
      </c>
      <c r="G28" s="124">
        <f>Aviation!K28+Aviation!L28</f>
        <v>2.3977988791755274</v>
      </c>
      <c r="H28" s="124">
        <f>'International Shipping'!C28</f>
        <v>1.9683864397260273</v>
      </c>
      <c r="I28" s="126">
        <f t="shared" si="0"/>
        <v>100.95853170379036</v>
      </c>
      <c r="K28" s="74">
        <v>43856</v>
      </c>
      <c r="L28" s="124">
        <f>Power!V28</f>
        <v>36.660160932388628</v>
      </c>
      <c r="M28" s="124">
        <f>'Ground Transportation'!V28</f>
        <v>13.535646256292674</v>
      </c>
      <c r="N28" s="124">
        <f>Industry!V28</f>
        <v>20.937939857997243</v>
      </c>
      <c r="O28" s="124">
        <f>Residential!V28</f>
        <v>17.432555042688474</v>
      </c>
      <c r="P28" s="124">
        <f>Aviation!W28+Aviation!X28</f>
        <v>2.4502810186972654</v>
      </c>
      <c r="Q28" s="124">
        <f>'International Shipping'!F28</f>
        <v>1.6823468124655647</v>
      </c>
      <c r="R28" s="126">
        <f t="shared" si="1"/>
        <v>92.698929920529849</v>
      </c>
      <c r="T28" s="95" t="s">
        <v>536</v>
      </c>
      <c r="U28" s="134">
        <f t="shared" si="4"/>
        <v>-76.842885412858095</v>
      </c>
      <c r="V28" s="134">
        <f t="shared" si="4"/>
        <v>-120.51063544476852</v>
      </c>
      <c r="W28" s="134">
        <f t="shared" si="4"/>
        <v>-63.03882964736863</v>
      </c>
      <c r="X28" s="134">
        <f t="shared" si="4"/>
        <v>-18.163371696076695</v>
      </c>
      <c r="Y28" s="134">
        <f t="shared" si="4"/>
        <v>-24.523515760345774</v>
      </c>
      <c r="Z28" s="134">
        <f t="shared" si="4"/>
        <v>-8.8672284450742893</v>
      </c>
      <c r="AA28" s="135">
        <f t="shared" si="4"/>
        <v>-311.94646640649171</v>
      </c>
    </row>
    <row r="29" spans="2:27" x14ac:dyDescent="0.2">
      <c r="B29" s="74">
        <v>43492</v>
      </c>
      <c r="C29" s="124">
        <f>Power!K29</f>
        <v>36.81292978504321</v>
      </c>
      <c r="D29" s="124">
        <f>'Ground Transportation'!K29</f>
        <v>14.947952062997091</v>
      </c>
      <c r="E29" s="124">
        <f>Industry!K29</f>
        <v>20.786507141847707</v>
      </c>
      <c r="F29" s="124">
        <f>Residential!K29</f>
        <v>16.666367641353894</v>
      </c>
      <c r="G29" s="124">
        <f>Aviation!K29+Aviation!L29</f>
        <v>2.4212996884856808</v>
      </c>
      <c r="H29" s="124">
        <f>'International Shipping'!C29</f>
        <v>1.9683864397260273</v>
      </c>
      <c r="I29" s="126">
        <f t="shared" si="0"/>
        <v>93.6034427594536</v>
      </c>
      <c r="K29" s="74">
        <v>43857</v>
      </c>
      <c r="L29" s="124">
        <f>Power!V29</f>
        <v>36.94075193715544</v>
      </c>
      <c r="M29" s="124">
        <f>'Ground Transportation'!V29</f>
        <v>17.30395797227834</v>
      </c>
      <c r="N29" s="124">
        <f>Industry!V29</f>
        <v>20.934951051444543</v>
      </c>
      <c r="O29" s="124">
        <f>Residential!V29</f>
        <v>17.131811551092966</v>
      </c>
      <c r="P29" s="124">
        <f>Aviation!W29+Aviation!X29</f>
        <v>2.4847036370669038</v>
      </c>
      <c r="Q29" s="124">
        <f>'International Shipping'!F29</f>
        <v>1.6823468124655647</v>
      </c>
      <c r="R29" s="126">
        <f t="shared" si="1"/>
        <v>96.478522961503757</v>
      </c>
      <c r="T29" s="95" t="s">
        <v>537</v>
      </c>
      <c r="U29" s="134">
        <f t="shared" si="4"/>
        <v>-96.015398897409227</v>
      </c>
      <c r="V29" s="134">
        <f t="shared" si="4"/>
        <v>-216.37848231691555</v>
      </c>
      <c r="W29" s="134">
        <f t="shared" si="4"/>
        <v>-84.061285824084621</v>
      </c>
      <c r="X29" s="134">
        <f t="shared" si="4"/>
        <v>4.3489008290846982</v>
      </c>
      <c r="Y29" s="134">
        <f t="shared" si="4"/>
        <v>-58.26538971175772</v>
      </c>
      <c r="Z29" s="134">
        <f t="shared" si="4"/>
        <v>-8.5811888178138318</v>
      </c>
      <c r="AA29" s="135">
        <f t="shared" si="4"/>
        <v>-458.9528447388966</v>
      </c>
    </row>
    <row r="30" spans="2:27" x14ac:dyDescent="0.2">
      <c r="B30" s="74">
        <v>43493</v>
      </c>
      <c r="C30" s="124">
        <f>Power!K30</f>
        <v>40.785459606071896</v>
      </c>
      <c r="D30" s="124">
        <f>'Ground Transportation'!K30</f>
        <v>18.659492949984518</v>
      </c>
      <c r="E30" s="124">
        <f>Industry!K30</f>
        <v>22.291214400304863</v>
      </c>
      <c r="F30" s="124">
        <f>Residential!K30</f>
        <v>16.81120406350982</v>
      </c>
      <c r="G30" s="124">
        <f>Aviation!K30+Aviation!L30</f>
        <v>2.142866561754984</v>
      </c>
      <c r="H30" s="124">
        <f>'International Shipping'!C30</f>
        <v>1.9683864397260273</v>
      </c>
      <c r="I30" s="126">
        <f t="shared" si="0"/>
        <v>102.65862402135211</v>
      </c>
      <c r="K30" s="74">
        <v>43858</v>
      </c>
      <c r="L30" s="124">
        <f>Power!V30</f>
        <v>37.421203656076045</v>
      </c>
      <c r="M30" s="124">
        <f>'Ground Transportation'!V30</f>
        <v>18.191297068002623</v>
      </c>
      <c r="N30" s="124">
        <f>Industry!V30</f>
        <v>21.2190557713479</v>
      </c>
      <c r="O30" s="124">
        <f>Residential!V30</f>
        <v>16.62059717306958</v>
      </c>
      <c r="P30" s="124">
        <f>Aviation!W30+Aviation!X30</f>
        <v>2.374220154873544</v>
      </c>
      <c r="Q30" s="124">
        <f>'International Shipping'!F30</f>
        <v>1.6823468124655647</v>
      </c>
      <c r="R30" s="126">
        <f t="shared" si="1"/>
        <v>97.50872063583526</v>
      </c>
      <c r="T30" s="95" t="s">
        <v>538</v>
      </c>
      <c r="U30" s="134">
        <f>U23-U8</f>
        <v>-44.612470413443702</v>
      </c>
      <c r="V30" s="134">
        <f t="shared" si="4"/>
        <v>-187.71834031379467</v>
      </c>
      <c r="W30" s="134">
        <f t="shared" si="4"/>
        <v>-53.867381691766241</v>
      </c>
      <c r="X30" s="134">
        <f t="shared" si="4"/>
        <v>-2.8409133568160883</v>
      </c>
      <c r="Y30" s="134">
        <f t="shared" si="4"/>
        <v>-57.705855294678123</v>
      </c>
      <c r="Z30" s="134">
        <f t="shared" si="4"/>
        <v>-8.8672284450742893</v>
      </c>
      <c r="AA30" s="135">
        <f t="shared" si="4"/>
        <v>-355.61218951557339</v>
      </c>
    </row>
    <row r="31" spans="2:27" x14ac:dyDescent="0.2">
      <c r="B31" s="74">
        <v>43494</v>
      </c>
      <c r="C31" s="124">
        <f>Power!K31</f>
        <v>41.353411649406496</v>
      </c>
      <c r="D31" s="124">
        <f>'Ground Transportation'!K31</f>
        <v>19.651793771599266</v>
      </c>
      <c r="E31" s="124">
        <f>Industry!K31</f>
        <v>22.582099383908709</v>
      </c>
      <c r="F31" s="124">
        <f>Residential!K31</f>
        <v>17.14813485331511</v>
      </c>
      <c r="G31" s="124">
        <f>Aviation!K31+Aviation!L31</f>
        <v>2.3279685981213811</v>
      </c>
      <c r="H31" s="124">
        <f>'International Shipping'!C31</f>
        <v>1.9683864397260273</v>
      </c>
      <c r="I31" s="126">
        <f t="shared" si="0"/>
        <v>105.031794696077</v>
      </c>
      <c r="K31" s="74">
        <v>43859</v>
      </c>
      <c r="L31" s="124">
        <f>Power!V31</f>
        <v>37.341932121713214</v>
      </c>
      <c r="M31" s="124">
        <f>'Ground Transportation'!V31</f>
        <v>18.196355806300424</v>
      </c>
      <c r="N31" s="124">
        <f>Industry!V31</f>
        <v>21.120112052856136</v>
      </c>
      <c r="O31" s="124">
        <f>Residential!V31</f>
        <v>16.335989628653021</v>
      </c>
      <c r="P31" s="124">
        <f>Aviation!W31+Aviation!X31</f>
        <v>2.3701331576847613</v>
      </c>
      <c r="Q31" s="124">
        <f>'International Shipping'!F31</f>
        <v>1.6823468124655647</v>
      </c>
      <c r="R31" s="126">
        <f t="shared" si="1"/>
        <v>97.046869579673128</v>
      </c>
      <c r="T31" s="136" t="s">
        <v>578</v>
      </c>
      <c r="U31" s="137">
        <f t="shared" ref="U31:AA31" si="5">SUM(U26:U27)</f>
        <v>-118.12120821106873</v>
      </c>
      <c r="V31" s="137">
        <f t="shared" si="5"/>
        <v>-5.7233553093180376</v>
      </c>
      <c r="W31" s="137">
        <f t="shared" si="5"/>
        <v>-53.267968580898241</v>
      </c>
      <c r="X31" s="137">
        <f t="shared" si="5"/>
        <v>-29.607603639613785</v>
      </c>
      <c r="Y31" s="137">
        <f t="shared" si="5"/>
        <v>0.99600889770418632</v>
      </c>
      <c r="Z31" s="137">
        <f t="shared" si="5"/>
        <v>-15.193991195901638</v>
      </c>
      <c r="AA31" s="138">
        <f t="shared" si="5"/>
        <v>-220.91811803909513</v>
      </c>
    </row>
    <row r="32" spans="2:27" x14ac:dyDescent="0.2">
      <c r="B32" s="74">
        <v>43495</v>
      </c>
      <c r="C32" s="124">
        <f>Power!K32</f>
        <v>41.509469769805207</v>
      </c>
      <c r="D32" s="124">
        <f>'Ground Transportation'!K32</f>
        <v>19.665480797962218</v>
      </c>
      <c r="E32" s="124">
        <f>Industry!K32</f>
        <v>22.944912461003867</v>
      </c>
      <c r="F32" s="124">
        <f>Residential!K32</f>
        <v>17.644745703012457</v>
      </c>
      <c r="G32" s="124">
        <f>Aviation!K32+Aviation!L32</f>
        <v>2.3317209655178539</v>
      </c>
      <c r="H32" s="124">
        <f>'International Shipping'!C32</f>
        <v>1.9683864397260273</v>
      </c>
      <c r="I32" s="126">
        <f t="shared" si="0"/>
        <v>106.06471613702765</v>
      </c>
      <c r="K32" s="74">
        <v>43860</v>
      </c>
      <c r="L32" s="124">
        <f>Power!V32</f>
        <v>37.565085455362166</v>
      </c>
      <c r="M32" s="124">
        <f>'Ground Transportation'!V32</f>
        <v>18.148144399875491</v>
      </c>
      <c r="N32" s="124">
        <f>Industry!V32</f>
        <v>21.232853622717187</v>
      </c>
      <c r="O32" s="124">
        <f>Residential!V32</f>
        <v>16.275659844853926</v>
      </c>
      <c r="P32" s="124">
        <f>Aviation!W32+Aviation!X32</f>
        <v>2.4336072411577132</v>
      </c>
      <c r="Q32" s="124">
        <f>'International Shipping'!F32</f>
        <v>1.6823468124655647</v>
      </c>
      <c r="R32" s="126">
        <f t="shared" si="1"/>
        <v>97.337697376432061</v>
      </c>
      <c r="T32" s="139" t="s">
        <v>569</v>
      </c>
      <c r="U32" s="140">
        <f t="shared" ref="U32:AA32" si="6">SUM(U26:U28)</f>
        <v>-194.96409362392683</v>
      </c>
      <c r="V32" s="140">
        <f t="shared" si="6"/>
        <v>-126.23399075408656</v>
      </c>
      <c r="W32" s="140">
        <f t="shared" si="6"/>
        <v>-116.30679822826687</v>
      </c>
      <c r="X32" s="140">
        <f t="shared" si="6"/>
        <v>-47.77097533569048</v>
      </c>
      <c r="Y32" s="140">
        <f t="shared" si="6"/>
        <v>-23.527506862641587</v>
      </c>
      <c r="Z32" s="140">
        <f t="shared" si="6"/>
        <v>-24.061219640975928</v>
      </c>
      <c r="AA32" s="141">
        <f t="shared" si="6"/>
        <v>-532.86458444558684</v>
      </c>
    </row>
    <row r="33" spans="2:27" x14ac:dyDescent="0.2">
      <c r="B33" s="74">
        <v>43496</v>
      </c>
      <c r="C33" s="124">
        <f>Power!K33</f>
        <v>40.658333904168281</v>
      </c>
      <c r="D33" s="124">
        <f>'Ground Transportation'!K33</f>
        <v>19.624961627290272</v>
      </c>
      <c r="E33" s="124">
        <f>Industry!K33</f>
        <v>22.81174582036672</v>
      </c>
      <c r="F33" s="124">
        <f>Residential!K33</f>
        <v>17.754511427870007</v>
      </c>
      <c r="G33" s="124">
        <f>Aviation!K33+Aviation!L33</f>
        <v>2.41726030016153</v>
      </c>
      <c r="H33" s="124">
        <f>'International Shipping'!C33</f>
        <v>1.9683864397260273</v>
      </c>
      <c r="I33" s="126">
        <f t="shared" si="0"/>
        <v>105.23519951958284</v>
      </c>
      <c r="K33" s="74">
        <v>43861</v>
      </c>
      <c r="L33" s="124">
        <f>Power!V33</f>
        <v>36.574063292684748</v>
      </c>
      <c r="M33" s="124">
        <f>'Ground Transportation'!V33</f>
        <v>17.701256683747062</v>
      </c>
      <c r="N33" s="124">
        <f>Industry!V33</f>
        <v>20.673709837470298</v>
      </c>
      <c r="O33" s="124">
        <f>Residential!V33</f>
        <v>15.757889851761524</v>
      </c>
      <c r="P33" s="124">
        <f>Aviation!W33+Aviation!X33</f>
        <v>2.4848899600264245</v>
      </c>
      <c r="Q33" s="124">
        <f>'International Shipping'!F33</f>
        <v>1.6823468124655647</v>
      </c>
      <c r="R33" s="126">
        <f t="shared" si="1"/>
        <v>94.874156438155623</v>
      </c>
      <c r="T33" s="142" t="s">
        <v>579</v>
      </c>
      <c r="U33" s="143">
        <f t="shared" ref="U33:AA33" si="7">SUM(U26:U29)</f>
        <v>-290.97949252133606</v>
      </c>
      <c r="V33" s="143">
        <f t="shared" si="7"/>
        <v>-342.61247307100211</v>
      </c>
      <c r="W33" s="143">
        <f t="shared" si="7"/>
        <v>-200.36808405235149</v>
      </c>
      <c r="X33" s="143">
        <f t="shared" si="7"/>
        <v>-43.422074506605782</v>
      </c>
      <c r="Y33" s="143">
        <f t="shared" si="7"/>
        <v>-81.792896574399307</v>
      </c>
      <c r="Z33" s="143">
        <f t="shared" si="7"/>
        <v>-32.64240845878976</v>
      </c>
      <c r="AA33" s="144">
        <f t="shared" si="7"/>
        <v>-991.81742918448344</v>
      </c>
    </row>
    <row r="34" spans="2:27" x14ac:dyDescent="0.2">
      <c r="B34" s="74">
        <v>43497</v>
      </c>
      <c r="C34" s="124">
        <f>Power!K34</f>
        <v>37.811017616368858</v>
      </c>
      <c r="D34" s="124">
        <f>'Ground Transportation'!K34</f>
        <v>19.69298186411298</v>
      </c>
      <c r="E34" s="124">
        <f>Industry!K34</f>
        <v>23.048483349987649</v>
      </c>
      <c r="F34" s="124">
        <f>Residential!K34</f>
        <v>17.095810980018964</v>
      </c>
      <c r="G34" s="124">
        <f>Aviation!K34+Aviation!L34</f>
        <v>2.509596028609284</v>
      </c>
      <c r="H34" s="124">
        <f>'International Shipping'!C34</f>
        <v>1.9683864397260273</v>
      </c>
      <c r="I34" s="126">
        <f t="shared" si="0"/>
        <v>102.12627627882377</v>
      </c>
      <c r="K34" s="74">
        <v>43862</v>
      </c>
      <c r="L34" s="124">
        <f>Power!V34</f>
        <v>34.218428581508562</v>
      </c>
      <c r="M34" s="124">
        <f>'Ground Transportation'!V34</f>
        <v>16.060987557774165</v>
      </c>
      <c r="N34" s="124">
        <f>Industry!V34</f>
        <v>20.543235622829567</v>
      </c>
      <c r="O34" s="124">
        <f>Residential!V34</f>
        <v>15.521848880756277</v>
      </c>
      <c r="P34" s="124">
        <f>Aviation!W34+Aviation!X34</f>
        <v>2.3302208786846852</v>
      </c>
      <c r="Q34" s="124">
        <f>'International Shipping'!F34</f>
        <v>1.6823468124655647</v>
      </c>
      <c r="R34" s="126">
        <f t="shared" si="1"/>
        <v>90.357068334018834</v>
      </c>
      <c r="T34" s="145" t="s">
        <v>577</v>
      </c>
      <c r="U34" s="146">
        <f t="shared" ref="U34:AA34" si="8">SUM(U26:U30)</f>
        <v>-335.59196293477976</v>
      </c>
      <c r="V34" s="146">
        <f t="shared" si="8"/>
        <v>-530.33081338479678</v>
      </c>
      <c r="W34" s="146">
        <f t="shared" si="8"/>
        <v>-254.23546574411773</v>
      </c>
      <c r="X34" s="146">
        <f t="shared" si="8"/>
        <v>-46.26298786342187</v>
      </c>
      <c r="Y34" s="146">
        <f t="shared" si="8"/>
        <v>-139.49875186907744</v>
      </c>
      <c r="Z34" s="146">
        <f t="shared" si="8"/>
        <v>-41.509636903864049</v>
      </c>
      <c r="AA34" s="147">
        <f t="shared" si="8"/>
        <v>-1347.4296187000568</v>
      </c>
    </row>
    <row r="35" spans="2:27" x14ac:dyDescent="0.2">
      <c r="B35" s="74">
        <v>43498</v>
      </c>
      <c r="C35" s="124">
        <f>Power!K35</f>
        <v>34.973082423378656</v>
      </c>
      <c r="D35" s="124">
        <f>'Ground Transportation'!K35</f>
        <v>17.506473413135126</v>
      </c>
      <c r="E35" s="124">
        <f>Industry!K35</f>
        <v>21.197877459734439</v>
      </c>
      <c r="F35" s="124">
        <f>Residential!K35</f>
        <v>15.983183485691345</v>
      </c>
      <c r="G35" s="124">
        <f>Aviation!K35+Aviation!L35</f>
        <v>2.419327008263239</v>
      </c>
      <c r="H35" s="124">
        <f>'International Shipping'!C35</f>
        <v>1.9683864397260273</v>
      </c>
      <c r="I35" s="126">
        <f t="shared" si="0"/>
        <v>94.048330229928837</v>
      </c>
      <c r="K35" s="74">
        <v>43863</v>
      </c>
      <c r="L35" s="124">
        <f>Power!V35</f>
        <v>32.610261700482866</v>
      </c>
      <c r="M35" s="124">
        <f>'Ground Transportation'!V35</f>
        <v>14.021158480570945</v>
      </c>
      <c r="N35" s="124">
        <f>Industry!V35</f>
        <v>19.713500201845626</v>
      </c>
      <c r="O35" s="124">
        <f>Residential!V35</f>
        <v>15.680787833176094</v>
      </c>
      <c r="P35" s="124">
        <f>Aviation!W35+Aviation!X35</f>
        <v>2.2861875989490481</v>
      </c>
      <c r="Q35" s="124">
        <f>'International Shipping'!F35</f>
        <v>1.6823468124655647</v>
      </c>
      <c r="R35" s="126">
        <f t="shared" si="1"/>
        <v>85.994242627490138</v>
      </c>
    </row>
    <row r="36" spans="2:27" x14ac:dyDescent="0.2">
      <c r="B36" s="74">
        <v>43499</v>
      </c>
      <c r="C36" s="124">
        <f>Power!K36</f>
        <v>34.093160225264114</v>
      </c>
      <c r="D36" s="124">
        <f>'Ground Transportation'!K36</f>
        <v>15.002131973912549</v>
      </c>
      <c r="E36" s="124">
        <f>Industry!K36</f>
        <v>20.084903314129235</v>
      </c>
      <c r="F36" s="124">
        <f>Residential!K36</f>
        <v>15.833048601300099</v>
      </c>
      <c r="G36" s="124">
        <f>Aviation!K36+Aviation!L36</f>
        <v>2.3539647780314712</v>
      </c>
      <c r="H36" s="124">
        <f>'International Shipping'!C36</f>
        <v>1.9683864397260273</v>
      </c>
      <c r="I36" s="126">
        <f t="shared" si="0"/>
        <v>89.335595332363511</v>
      </c>
      <c r="K36" s="74">
        <v>43864</v>
      </c>
      <c r="L36" s="124">
        <f>Power!V36</f>
        <v>33.024770550078898</v>
      </c>
      <c r="M36" s="124">
        <f>'Ground Transportation'!V36</f>
        <v>17.093216505531327</v>
      </c>
      <c r="N36" s="124">
        <f>Industry!V36</f>
        <v>19.968330161544536</v>
      </c>
      <c r="O36" s="124">
        <f>Residential!V36</f>
        <v>15.746271005951215</v>
      </c>
      <c r="P36" s="124">
        <f>Aviation!W36+Aviation!X36</f>
        <v>2.3018041162240204</v>
      </c>
      <c r="Q36" s="124">
        <f>'International Shipping'!F36</f>
        <v>1.6823468124655647</v>
      </c>
      <c r="R36" s="126">
        <f t="shared" si="1"/>
        <v>89.816739151795574</v>
      </c>
      <c r="T36" s="94" t="s">
        <v>558</v>
      </c>
      <c r="U36" s="87" t="s">
        <v>509</v>
      </c>
      <c r="V36" s="89" t="s">
        <v>511</v>
      </c>
      <c r="W36" s="89" t="s">
        <v>562</v>
      </c>
      <c r="X36" s="89" t="s">
        <v>512</v>
      </c>
      <c r="Y36" s="87" t="s">
        <v>570</v>
      </c>
      <c r="Z36" s="87" t="s">
        <v>563</v>
      </c>
      <c r="AA36" s="90" t="s">
        <v>586</v>
      </c>
    </row>
    <row r="37" spans="2:27" x14ac:dyDescent="0.2">
      <c r="B37" s="74">
        <v>43500</v>
      </c>
      <c r="C37" s="124">
        <f>Power!K37</f>
        <v>35.087621892649906</v>
      </c>
      <c r="D37" s="124">
        <f>'Ground Transportation'!K37</f>
        <v>18.84177240360777</v>
      </c>
      <c r="E37" s="124">
        <f>Industry!K37</f>
        <v>20.44768177007245</v>
      </c>
      <c r="F37" s="124">
        <f>Residential!K37</f>
        <v>15.775425943628626</v>
      </c>
      <c r="G37" s="124">
        <f>Aviation!K37+Aviation!L37</f>
        <v>2.3601934921355361</v>
      </c>
      <c r="H37" s="124">
        <f>'International Shipping'!C37</f>
        <v>1.9683864397260273</v>
      </c>
      <c r="I37" s="126">
        <f t="shared" si="0"/>
        <v>94.481081941820307</v>
      </c>
      <c r="K37" s="74">
        <v>43865</v>
      </c>
      <c r="L37" s="124">
        <f>Power!V37</f>
        <v>33.926556001792413</v>
      </c>
      <c r="M37" s="124">
        <f>'Ground Transportation'!V37</f>
        <v>17.937476459821724</v>
      </c>
      <c r="N37" s="124">
        <f>Industry!V37</f>
        <v>20.509902313572333</v>
      </c>
      <c r="O37" s="124">
        <f>Residential!V37</f>
        <v>15.81513483816952</v>
      </c>
      <c r="P37" s="124">
        <f>Aviation!W37+Aviation!X37</f>
        <v>2.2085201187192181</v>
      </c>
      <c r="Q37" s="124">
        <f>'International Shipping'!F37</f>
        <v>1.6823468124655647</v>
      </c>
      <c r="R37" s="126">
        <f t="shared" si="1"/>
        <v>92.079936544540786</v>
      </c>
      <c r="T37" s="95" t="s">
        <v>534</v>
      </c>
      <c r="U37" s="132">
        <f t="shared" ref="U37:AA41" si="9">U26/U4</f>
        <v>-4.4612134251666526E-2</v>
      </c>
      <c r="V37" s="132">
        <f t="shared" si="9"/>
        <v>2.1897850426216975E-2</v>
      </c>
      <c r="W37" s="132">
        <f t="shared" si="9"/>
        <v>-2.9647565756241352E-2</v>
      </c>
      <c r="X37" s="132">
        <f t="shared" si="9"/>
        <v>-2.4682658949033945E-2</v>
      </c>
      <c r="Y37" s="132">
        <f t="shared" si="9"/>
        <v>5.0852035786620071E-2</v>
      </c>
      <c r="Z37" s="132">
        <f t="shared" si="9"/>
        <v>-0.14531680440771269</v>
      </c>
      <c r="AA37" s="133">
        <f t="shared" si="9"/>
        <v>-2.6577086856661287E-2</v>
      </c>
    </row>
    <row r="38" spans="2:27" x14ac:dyDescent="0.2">
      <c r="B38" s="74">
        <v>43501</v>
      </c>
      <c r="C38" s="124">
        <f>Power!K38</f>
        <v>35.832978870685388</v>
      </c>
      <c r="D38" s="124">
        <f>'Ground Transportation'!K38</f>
        <v>19.717206782296593</v>
      </c>
      <c r="E38" s="124">
        <f>Industry!K38</f>
        <v>21.187069855767081</v>
      </c>
      <c r="F38" s="124">
        <f>Residential!K38</f>
        <v>15.556717588925927</v>
      </c>
      <c r="G38" s="124">
        <f>Aviation!K38+Aviation!L38</f>
        <v>2.3350251090946985</v>
      </c>
      <c r="H38" s="124">
        <f>'International Shipping'!C38</f>
        <v>1.9683864397260273</v>
      </c>
      <c r="I38" s="126">
        <f t="shared" si="0"/>
        <v>96.597384646495712</v>
      </c>
      <c r="K38" s="74">
        <v>43866</v>
      </c>
      <c r="L38" s="124">
        <f>Power!V38</f>
        <v>36.143606663063238</v>
      </c>
      <c r="M38" s="124">
        <f>'Ground Transportation'!V38</f>
        <v>18.269544992582745</v>
      </c>
      <c r="N38" s="124">
        <f>Industry!V38</f>
        <v>21.838819059685594</v>
      </c>
      <c r="O38" s="124">
        <f>Residential!V38</f>
        <v>16.307411199569309</v>
      </c>
      <c r="P38" s="124">
        <f>Aviation!W38+Aviation!X38</f>
        <v>2.190858994924481</v>
      </c>
      <c r="Q38" s="124">
        <f>'International Shipping'!F38</f>
        <v>1.6823468124655647</v>
      </c>
      <c r="R38" s="126">
        <f t="shared" si="1"/>
        <v>96.432587722290933</v>
      </c>
      <c r="T38" s="95" t="s">
        <v>535</v>
      </c>
      <c r="U38" s="132">
        <f t="shared" si="9"/>
        <v>-5.5117379595310316E-2</v>
      </c>
      <c r="V38" s="132">
        <f t="shared" si="9"/>
        <v>-3.4117175553057613E-2</v>
      </c>
      <c r="W38" s="132">
        <f t="shared" si="9"/>
        <v>-4.7979617033431364E-2</v>
      </c>
      <c r="X38" s="132">
        <f t="shared" si="9"/>
        <v>-3.712903245341153E-2</v>
      </c>
      <c r="Y38" s="132">
        <f t="shared" si="9"/>
        <v>-4.0862241545644468E-2</v>
      </c>
      <c r="Z38" s="132">
        <f t="shared" si="9"/>
        <v>-0.11479240456513115</v>
      </c>
      <c r="AA38" s="133">
        <f t="shared" si="9"/>
        <v>-4.760911940807367E-2</v>
      </c>
    </row>
    <row r="39" spans="2:27" x14ac:dyDescent="0.2">
      <c r="B39" s="74">
        <v>43502</v>
      </c>
      <c r="C39" s="124">
        <f>Power!K39</f>
        <v>36.052525524660709</v>
      </c>
      <c r="D39" s="124">
        <f>'Ground Transportation'!K39</f>
        <v>19.872105713959083</v>
      </c>
      <c r="E39" s="124">
        <f>Industry!K39</f>
        <v>21.27762506506879</v>
      </c>
      <c r="F39" s="124">
        <f>Residential!K39</f>
        <v>15.765207110831064</v>
      </c>
      <c r="G39" s="124">
        <f>Aviation!K39+Aviation!L39</f>
        <v>2.332498566537295</v>
      </c>
      <c r="H39" s="124">
        <f>'International Shipping'!C39</f>
        <v>1.9683864397260273</v>
      </c>
      <c r="I39" s="126">
        <f t="shared" si="0"/>
        <v>97.268348420782971</v>
      </c>
      <c r="K39" s="74">
        <v>43867</v>
      </c>
      <c r="L39" s="124">
        <f>Power!V39</f>
        <v>37.330178395923326</v>
      </c>
      <c r="M39" s="124">
        <f>'Ground Transportation'!V39</f>
        <v>18.779888372231433</v>
      </c>
      <c r="N39" s="124">
        <f>Industry!V39</f>
        <v>22.537352111129259</v>
      </c>
      <c r="O39" s="124">
        <f>Residential!V39</f>
        <v>16.549677970146256</v>
      </c>
      <c r="P39" s="124">
        <f>Aviation!W39+Aviation!X39</f>
        <v>2.2317543411270111</v>
      </c>
      <c r="Q39" s="124">
        <f>'International Shipping'!F39</f>
        <v>1.6823468124655647</v>
      </c>
      <c r="R39" s="126">
        <f t="shared" si="1"/>
        <v>99.111198003022849</v>
      </c>
      <c r="T39" s="95" t="s">
        <v>536</v>
      </c>
      <c r="U39" s="132">
        <f t="shared" si="9"/>
        <v>-6.7012999359793046E-2</v>
      </c>
      <c r="V39" s="132">
        <f t="shared" si="9"/>
        <v>-0.21158535550201996</v>
      </c>
      <c r="W39" s="132">
        <f t="shared" si="9"/>
        <v>-7.5820831591448742E-2</v>
      </c>
      <c r="X39" s="132">
        <f t="shared" si="9"/>
        <v>-4.9894268199916686E-2</v>
      </c>
      <c r="Y39" s="132">
        <f t="shared" si="9"/>
        <v>-0.31854782280549621</v>
      </c>
      <c r="Z39" s="132">
        <f t="shared" si="9"/>
        <v>-0.14531680440771269</v>
      </c>
      <c r="AA39" s="133">
        <f t="shared" si="9"/>
        <v>-0.10228733804098612</v>
      </c>
    </row>
    <row r="40" spans="2:27" x14ac:dyDescent="0.2">
      <c r="B40" s="74">
        <v>43503</v>
      </c>
      <c r="C40" s="124">
        <f>Power!K40</f>
        <v>35.787139104308594</v>
      </c>
      <c r="D40" s="124">
        <f>'Ground Transportation'!K40</f>
        <v>20.026002789272972</v>
      </c>
      <c r="E40" s="124">
        <f>Industry!K40</f>
        <v>20.883038401896641</v>
      </c>
      <c r="F40" s="124">
        <f>Residential!K40</f>
        <v>16.361714585166297</v>
      </c>
      <c r="G40" s="124">
        <f>Aviation!K40+Aviation!L40</f>
        <v>2.3951739756872374</v>
      </c>
      <c r="H40" s="124">
        <f>'International Shipping'!C40</f>
        <v>1.9683864397260273</v>
      </c>
      <c r="I40" s="126">
        <f t="shared" si="0"/>
        <v>97.421455296057772</v>
      </c>
      <c r="K40" s="74">
        <v>43868</v>
      </c>
      <c r="L40" s="124">
        <f>Power!V40</f>
        <v>36.66025146102632</v>
      </c>
      <c r="M40" s="124">
        <f>'Ground Transportation'!V40</f>
        <v>18.084291364621148</v>
      </c>
      <c r="N40" s="124">
        <f>Industry!V40</f>
        <v>22.08862734661831</v>
      </c>
      <c r="O40" s="124">
        <f>Residential!V40</f>
        <v>16.19532671396103</v>
      </c>
      <c r="P40" s="124">
        <f>Aviation!W40+Aviation!X40</f>
        <v>2.3241284409333258</v>
      </c>
      <c r="Q40" s="124">
        <f>'International Shipping'!F40</f>
        <v>1.6823468124655647</v>
      </c>
      <c r="R40" s="126">
        <f t="shared" si="1"/>
        <v>97.034972139625694</v>
      </c>
      <c r="T40" s="95" t="s">
        <v>537</v>
      </c>
      <c r="U40" s="132">
        <f t="shared" si="9"/>
        <v>-9.134151843689467E-2</v>
      </c>
      <c r="V40" s="132">
        <f t="shared" si="9"/>
        <v>-0.38949720872175125</v>
      </c>
      <c r="W40" s="132">
        <f t="shared" si="9"/>
        <v>-0.10032856035586186</v>
      </c>
      <c r="X40" s="132">
        <f t="shared" si="9"/>
        <v>1.6473240714770087E-2</v>
      </c>
      <c r="Y40" s="132">
        <f t="shared" si="9"/>
        <v>-0.76482355191064921</v>
      </c>
      <c r="Z40" s="132">
        <f t="shared" si="9"/>
        <v>-0.14531680440771275</v>
      </c>
      <c r="AA40" s="133">
        <f t="shared" si="9"/>
        <v>-0.16138756792799328</v>
      </c>
    </row>
    <row r="41" spans="2:27" x14ac:dyDescent="0.2">
      <c r="B41" s="74">
        <v>43504</v>
      </c>
      <c r="C41" s="124">
        <f>Power!K41</f>
        <v>35.865117772501549</v>
      </c>
      <c r="D41" s="124">
        <f>'Ground Transportation'!K41</f>
        <v>19.610277986273477</v>
      </c>
      <c r="E41" s="124">
        <f>Industry!K41</f>
        <v>21.205043723794493</v>
      </c>
      <c r="F41" s="124">
        <f>Residential!K41</f>
        <v>16.787002841665739</v>
      </c>
      <c r="G41" s="124">
        <f>Aviation!K41+Aviation!L41</f>
        <v>2.481288450672511</v>
      </c>
      <c r="H41" s="124">
        <f>'International Shipping'!C41</f>
        <v>1.9683864397260273</v>
      </c>
      <c r="I41" s="126">
        <f t="shared" si="0"/>
        <v>97.917117214633791</v>
      </c>
      <c r="K41" s="74">
        <v>43869</v>
      </c>
      <c r="L41" s="124">
        <f>Power!V41</f>
        <v>34.360330469115851</v>
      </c>
      <c r="M41" s="124">
        <f>'Ground Transportation'!V41</f>
        <v>15.963038742515923</v>
      </c>
      <c r="N41" s="124">
        <f>Industry!V41</f>
        <v>20.617085260209709</v>
      </c>
      <c r="O41" s="124">
        <f>Residential!V41</f>
        <v>16.45834650680009</v>
      </c>
      <c r="P41" s="124">
        <f>Aviation!W41+Aviation!X41</f>
        <v>2.2671697076353929</v>
      </c>
      <c r="Q41" s="124">
        <f>'International Shipping'!F41</f>
        <v>1.6823468124655647</v>
      </c>
      <c r="R41" s="126">
        <f t="shared" si="1"/>
        <v>91.348317498742517</v>
      </c>
      <c r="T41" s="95" t="s">
        <v>538</v>
      </c>
      <c r="U41" s="132">
        <f t="shared" si="9"/>
        <v>-4.1976471407584821E-2</v>
      </c>
      <c r="V41" s="132">
        <f t="shared" si="9"/>
        <v>-0.32563194981927551</v>
      </c>
      <c r="W41" s="132">
        <f t="shared" si="9"/>
        <v>-6.1697868682412477E-2</v>
      </c>
      <c r="X41" s="132">
        <f t="shared" si="9"/>
        <v>-1.4179360780813284E-2</v>
      </c>
      <c r="Y41" s="132">
        <f t="shared" si="9"/>
        <v>-0.72098299304568769</v>
      </c>
      <c r="Z41" s="132">
        <f t="shared" si="9"/>
        <v>-0.14531680440771269</v>
      </c>
      <c r="AA41" s="133">
        <f t="shared" si="9"/>
        <v>-0.12461147361851706</v>
      </c>
    </row>
    <row r="42" spans="2:27" x14ac:dyDescent="0.2">
      <c r="B42" s="74">
        <v>43505</v>
      </c>
      <c r="C42" s="124">
        <f>Power!K42</f>
        <v>35.632566753083793</v>
      </c>
      <c r="D42" s="124">
        <f>'Ground Transportation'!K42</f>
        <v>17.378677498030829</v>
      </c>
      <c r="E42" s="124">
        <f>Industry!K42</f>
        <v>21.171773169191916</v>
      </c>
      <c r="F42" s="124">
        <f>Residential!K42</f>
        <v>17.509535893419166</v>
      </c>
      <c r="G42" s="124">
        <f>Aviation!K42+Aviation!L42</f>
        <v>2.387277591322869</v>
      </c>
      <c r="H42" s="124">
        <f>'International Shipping'!C42</f>
        <v>1.9683864397260273</v>
      </c>
      <c r="I42" s="126">
        <f t="shared" si="0"/>
        <v>96.048217344774599</v>
      </c>
      <c r="K42" s="74">
        <v>43870</v>
      </c>
      <c r="L42" s="124">
        <f>Power!V42</f>
        <v>32.207933754788236</v>
      </c>
      <c r="M42" s="124">
        <f>'Ground Transportation'!V42</f>
        <v>13.551205705257187</v>
      </c>
      <c r="N42" s="124">
        <f>Industry!V42</f>
        <v>19.320610880334662</v>
      </c>
      <c r="O42" s="124">
        <f>Residential!V42</f>
        <v>16.333077062842875</v>
      </c>
      <c r="P42" s="124">
        <f>Aviation!W42+Aviation!X42</f>
        <v>2.179417001028165</v>
      </c>
      <c r="Q42" s="124">
        <f>'International Shipping'!F42</f>
        <v>1.6823468124655647</v>
      </c>
      <c r="R42" s="126">
        <f t="shared" si="1"/>
        <v>85.274591216716701</v>
      </c>
      <c r="T42" s="136" t="s">
        <v>578</v>
      </c>
      <c r="U42" s="148">
        <f>U31/SUM(U$4:U5)</f>
        <v>-4.9348978205640166E-2</v>
      </c>
      <c r="V42" s="148">
        <f>V31/SUM(V$4:V5)</f>
        <v>-5.3746117544660917E-3</v>
      </c>
      <c r="W42" s="148">
        <f>W31/SUM(W$4:W5)</f>
        <v>-3.8170673827893832E-2</v>
      </c>
      <c r="X42" s="148">
        <f>X31/SUM(X$4:X5)</f>
        <v>-3.025923291919605E-2</v>
      </c>
      <c r="Y42" s="148">
        <f>Y31/SUM(Y$4:Y5)</f>
        <v>7.026011809913529E-3</v>
      </c>
      <c r="Z42" s="148">
        <f>Z31/SUM(Z$4:Z5)</f>
        <v>-0.13083064855021637</v>
      </c>
      <c r="AA42" s="149">
        <f>AA31/SUM(AA$4:AA5)</f>
        <v>-3.6273421585097151E-2</v>
      </c>
    </row>
    <row r="43" spans="2:27" x14ac:dyDescent="0.2">
      <c r="B43" s="74">
        <v>43506</v>
      </c>
      <c r="C43" s="124">
        <f>Power!K43</f>
        <v>35.945208240833125</v>
      </c>
      <c r="D43" s="124">
        <f>'Ground Transportation'!K43</f>
        <v>15.144542976356684</v>
      </c>
      <c r="E43" s="124">
        <f>Industry!K43</f>
        <v>21.557034690623425</v>
      </c>
      <c r="F43" s="124">
        <f>Residential!K43</f>
        <v>17.202491811877149</v>
      </c>
      <c r="G43" s="124">
        <f>Aviation!K43+Aviation!L43</f>
        <v>2.3717593483464858</v>
      </c>
      <c r="H43" s="124">
        <f>'International Shipping'!C43</f>
        <v>1.9683864397260273</v>
      </c>
      <c r="I43" s="126">
        <f t="shared" si="0"/>
        <v>94.189423507762911</v>
      </c>
      <c r="K43" s="74">
        <v>43871</v>
      </c>
      <c r="L43" s="124">
        <f>Power!V43</f>
        <v>34.039903631670342</v>
      </c>
      <c r="M43" s="124">
        <f>'Ground Transportation'!V43</f>
        <v>17.659731401007718</v>
      </c>
      <c r="N43" s="124">
        <f>Industry!V43</f>
        <v>20.354964622783488</v>
      </c>
      <c r="O43" s="124">
        <f>Residential!V43</f>
        <v>15.692016233662635</v>
      </c>
      <c r="P43" s="124">
        <f>Aviation!W43+Aviation!X43</f>
        <v>2.2136984941785638</v>
      </c>
      <c r="Q43" s="124">
        <f>'International Shipping'!F43</f>
        <v>1.6823468124655647</v>
      </c>
      <c r="R43" s="126">
        <f t="shared" si="1"/>
        <v>91.642661195768298</v>
      </c>
      <c r="T43" s="139" t="s">
        <v>569</v>
      </c>
      <c r="U43" s="150">
        <f>U32/SUM(U$4:U6)</f>
        <v>-5.5070309052318828E-2</v>
      </c>
      <c r="V43" s="150">
        <f>V32/SUM(V$4:V6)</f>
        <v>-7.7233428368557913E-2</v>
      </c>
      <c r="W43" s="150">
        <f>W32/SUM(W$4:W6)</f>
        <v>-5.222720158463888E-2</v>
      </c>
      <c r="X43" s="150">
        <f>X32/SUM(X$4:X6)</f>
        <v>-3.5583532022427811E-2</v>
      </c>
      <c r="Y43" s="150">
        <f>Y32/SUM(Y$4:Y6)</f>
        <v>-0.1075565008104655</v>
      </c>
      <c r="Z43" s="150">
        <f>Z32/SUM(Z$4:Z6)</f>
        <v>-0.13582032445668732</v>
      </c>
      <c r="AA43" s="151">
        <f>AA32/SUM(AA$4:AA6)</f>
        <v>-5.8299865623361875E-2</v>
      </c>
    </row>
    <row r="44" spans="2:27" x14ac:dyDescent="0.2">
      <c r="B44" s="74">
        <v>43507</v>
      </c>
      <c r="C44" s="124">
        <f>Power!K44</f>
        <v>38.252407906344509</v>
      </c>
      <c r="D44" s="124">
        <f>'Ground Transportation'!K44</f>
        <v>19.129528760497312</v>
      </c>
      <c r="E44" s="124">
        <f>Industry!K44</f>
        <v>22.894783797346971</v>
      </c>
      <c r="F44" s="124">
        <f>Residential!K44</f>
        <v>16.480198387485519</v>
      </c>
      <c r="G44" s="124">
        <f>Aviation!K44+Aviation!L44</f>
        <v>2.4151933638991281</v>
      </c>
      <c r="H44" s="124">
        <f>'International Shipping'!C44</f>
        <v>1.9683864397260273</v>
      </c>
      <c r="I44" s="126">
        <f t="shared" si="0"/>
        <v>101.14049865529947</v>
      </c>
      <c r="K44" s="74">
        <v>43872</v>
      </c>
      <c r="L44" s="124">
        <f>Power!V44</f>
        <v>34.551184206311397</v>
      </c>
      <c r="M44" s="124">
        <f>'Ground Transportation'!V44</f>
        <v>18.197973174172329</v>
      </c>
      <c r="N44" s="124">
        <f>Industry!V44</f>
        <v>20.727595307812976</v>
      </c>
      <c r="O44" s="124">
        <f>Residential!V44</f>
        <v>15.447659137516862</v>
      </c>
      <c r="P44" s="124">
        <f>Aviation!W44+Aviation!X44</f>
        <v>2.1314117690382681</v>
      </c>
      <c r="Q44" s="124">
        <f>'International Shipping'!F44</f>
        <v>1.6823468124655647</v>
      </c>
      <c r="R44" s="126">
        <f t="shared" si="1"/>
        <v>92.738170407317398</v>
      </c>
      <c r="T44" s="142" t="s">
        <v>579</v>
      </c>
      <c r="U44" s="152">
        <f>U33/SUM(U$4:U7)</f>
        <v>-6.3374269771690209E-2</v>
      </c>
      <c r="V44" s="152">
        <f>V33/SUM(V$4:V7)</f>
        <v>-0.15644545124756654</v>
      </c>
      <c r="W44" s="152">
        <f>W33/SUM(W$4:W7)</f>
        <v>-6.5377232727887397E-2</v>
      </c>
      <c r="X44" s="152">
        <f>X33/SUM(X$4:X7)</f>
        <v>-2.702898722397775E-2</v>
      </c>
      <c r="Y44" s="152">
        <f>Y33/SUM(Y$4:Y7)</f>
        <v>-0.27733264837812488</v>
      </c>
      <c r="Z44" s="152">
        <f>Z33/SUM(Z$4:Z7)</f>
        <v>-0.13819444444444368</v>
      </c>
      <c r="AA44" s="153">
        <f>AA33/SUM(AA$4:AA7)</f>
        <v>-8.2762779049061166E-2</v>
      </c>
    </row>
    <row r="45" spans="2:27" x14ac:dyDescent="0.2">
      <c r="B45" s="74">
        <v>43508</v>
      </c>
      <c r="C45" s="124">
        <f>Power!K45</f>
        <v>39.451787294279072</v>
      </c>
      <c r="D45" s="124">
        <f>'Ground Transportation'!K45</f>
        <v>19.907372955433527</v>
      </c>
      <c r="E45" s="124">
        <f>Industry!K45</f>
        <v>23.752811721873844</v>
      </c>
      <c r="F45" s="124">
        <f>Residential!K45</f>
        <v>16.1094761043184</v>
      </c>
      <c r="G45" s="124">
        <f>Aviation!K45+Aviation!L45</f>
        <v>2.3062871333199766</v>
      </c>
      <c r="H45" s="124">
        <f>'International Shipping'!C45</f>
        <v>1.9683864397260273</v>
      </c>
      <c r="I45" s="126">
        <f t="shared" si="0"/>
        <v>103.49612164895086</v>
      </c>
      <c r="K45" s="74">
        <v>43873</v>
      </c>
      <c r="L45" s="124">
        <f>Power!V45</f>
        <v>35.301831122604263</v>
      </c>
      <c r="M45" s="124">
        <f>'Ground Transportation'!V45</f>
        <v>18.33002306289297</v>
      </c>
      <c r="N45" s="124">
        <f>Industry!V45</f>
        <v>21.235221553692941</v>
      </c>
      <c r="O45" s="124">
        <f>Residential!V45</f>
        <v>14.933565519089477</v>
      </c>
      <c r="P45" s="124">
        <f>Aviation!W45+Aviation!X45</f>
        <v>2.1546893573168671</v>
      </c>
      <c r="Q45" s="124">
        <f>'International Shipping'!F45</f>
        <v>1.6823468124655647</v>
      </c>
      <c r="R45" s="126">
        <f t="shared" si="1"/>
        <v>93.637677428062091</v>
      </c>
      <c r="T45" s="145" t="s">
        <v>577</v>
      </c>
      <c r="U45" s="154">
        <f t="shared" ref="U45:AA45" si="10">U34/SUM(U4:U8)</f>
        <v>-5.9352242454019641E-2</v>
      </c>
      <c r="V45" s="154">
        <f t="shared" si="10"/>
        <v>-0.19170054608819076</v>
      </c>
      <c r="W45" s="154">
        <f t="shared" si="10"/>
        <v>-6.456146650872345E-2</v>
      </c>
      <c r="X45" s="154">
        <f t="shared" si="10"/>
        <v>-2.5604139836148228E-2</v>
      </c>
      <c r="Y45" s="154">
        <f t="shared" si="10"/>
        <v>-0.37203160648220895</v>
      </c>
      <c r="Z45" s="154">
        <f t="shared" si="10"/>
        <v>-0.13965665079451878</v>
      </c>
      <c r="AA45" s="155">
        <f t="shared" si="10"/>
        <v>-9.0811671048542361E-2</v>
      </c>
    </row>
    <row r="46" spans="2:27" x14ac:dyDescent="0.2">
      <c r="B46" s="74">
        <v>43509</v>
      </c>
      <c r="C46" s="124">
        <f>Power!K46</f>
        <v>39.219782132405932</v>
      </c>
      <c r="D46" s="124">
        <f>'Ground Transportation'!K46</f>
        <v>19.592603388374826</v>
      </c>
      <c r="E46" s="124">
        <f>Industry!K46</f>
        <v>23.706553896827835</v>
      </c>
      <c r="F46" s="124">
        <f>Residential!K46</f>
        <v>15.960983050667783</v>
      </c>
      <c r="G46" s="124">
        <f>Aviation!K46+Aviation!L46</f>
        <v>2.326888021258628</v>
      </c>
      <c r="H46" s="124">
        <f>'International Shipping'!C46</f>
        <v>1.9683864397260273</v>
      </c>
      <c r="I46" s="126">
        <f t="shared" si="0"/>
        <v>102.77519692926103</v>
      </c>
      <c r="K46" s="74">
        <v>43874</v>
      </c>
      <c r="L46" s="124">
        <f>Power!V46</f>
        <v>35.661215621918664</v>
      </c>
      <c r="M46" s="124">
        <f>'Ground Transportation'!V46</f>
        <v>18.812873868108966</v>
      </c>
      <c r="N46" s="124">
        <f>Industry!V46</f>
        <v>21.574833865240464</v>
      </c>
      <c r="O46" s="124">
        <f>Residential!V46</f>
        <v>14.11233598445806</v>
      </c>
      <c r="P46" s="124">
        <f>Aviation!W46+Aviation!X46</f>
        <v>2.2203500323349545</v>
      </c>
      <c r="Q46" s="124">
        <f>'International Shipping'!F46</f>
        <v>1.6823468124655647</v>
      </c>
      <c r="R46" s="126">
        <f t="shared" si="1"/>
        <v>94.063956184526674</v>
      </c>
    </row>
    <row r="47" spans="2:27" x14ac:dyDescent="0.2">
      <c r="B47" s="74">
        <v>43510</v>
      </c>
      <c r="C47" s="124">
        <f>Power!K47</f>
        <v>39.822833970899268</v>
      </c>
      <c r="D47" s="124">
        <f>'Ground Transportation'!K47</f>
        <v>19.996482120189736</v>
      </c>
      <c r="E47" s="124">
        <f>Industry!K47</f>
        <v>24.046615871403535</v>
      </c>
      <c r="F47" s="124">
        <f>Residential!K47</f>
        <v>15.577947259744894</v>
      </c>
      <c r="G47" s="124">
        <f>Aviation!K47+Aviation!L47</f>
        <v>2.4606031405480291</v>
      </c>
      <c r="H47" s="124">
        <f>'International Shipping'!C47</f>
        <v>1.9683864397260273</v>
      </c>
      <c r="I47" s="126">
        <f t="shared" si="0"/>
        <v>103.87286880251149</v>
      </c>
      <c r="K47" s="74">
        <v>43875</v>
      </c>
      <c r="L47" s="124">
        <f>Power!V47</f>
        <v>36.545234909209768</v>
      </c>
      <c r="M47" s="124">
        <f>'Ground Transportation'!V47</f>
        <v>18.605914255173222</v>
      </c>
      <c r="N47" s="124">
        <f>Industry!V47</f>
        <v>22.159097997392074</v>
      </c>
      <c r="O47" s="124">
        <f>Residential!V47</f>
        <v>14.709905705564839</v>
      </c>
      <c r="P47" s="124">
        <f>Aviation!W47+Aviation!X47</f>
        <v>2.377056765869928</v>
      </c>
      <c r="Q47" s="124">
        <f>'International Shipping'!F47</f>
        <v>1.6823468124655647</v>
      </c>
      <c r="R47" s="126">
        <f t="shared" si="1"/>
        <v>96.079556445675394</v>
      </c>
    </row>
    <row r="48" spans="2:27" x14ac:dyDescent="0.2">
      <c r="B48" s="74">
        <v>43511</v>
      </c>
      <c r="C48" s="124">
        <f>Power!K48</f>
        <v>40.065767700835664</v>
      </c>
      <c r="D48" s="124">
        <f>'Ground Transportation'!K48</f>
        <v>19.706436048552479</v>
      </c>
      <c r="E48" s="124">
        <f>Industry!K48</f>
        <v>24.093381821965615</v>
      </c>
      <c r="F48" s="124">
        <f>Residential!K48</f>
        <v>15.163212155690644</v>
      </c>
      <c r="G48" s="124">
        <f>Aviation!K48+Aviation!L48</f>
        <v>2.560250394728536</v>
      </c>
      <c r="H48" s="124">
        <f>'International Shipping'!C48</f>
        <v>1.9683864397260273</v>
      </c>
      <c r="I48" s="126">
        <f t="shared" si="0"/>
        <v>103.55743456149898</v>
      </c>
      <c r="K48" s="74">
        <v>43876</v>
      </c>
      <c r="L48" s="124">
        <f>Power!V48</f>
        <v>34.007021460671517</v>
      </c>
      <c r="M48" s="124">
        <f>'Ground Transportation'!V48</f>
        <v>16.42446548286776</v>
      </c>
      <c r="N48" s="124">
        <f>Industry!V48</f>
        <v>20.493035361842196</v>
      </c>
      <c r="O48" s="124">
        <f>Residential!V48</f>
        <v>15.307579412669837</v>
      </c>
      <c r="P48" s="124">
        <f>Aviation!W48+Aviation!X48</f>
        <v>2.2475886236098725</v>
      </c>
      <c r="Q48" s="124">
        <f>'International Shipping'!F48</f>
        <v>1.6823468124655647</v>
      </c>
      <c r="R48" s="126">
        <f t="shared" si="1"/>
        <v>90.16203715412675</v>
      </c>
      <c r="U48" s="168"/>
      <c r="V48" s="168"/>
      <c r="W48" s="168"/>
      <c r="X48" s="168"/>
      <c r="Y48" s="168"/>
      <c r="Z48" s="168"/>
    </row>
    <row r="49" spans="2:18" x14ac:dyDescent="0.2">
      <c r="B49" s="74">
        <v>43512</v>
      </c>
      <c r="C49" s="124">
        <f>Power!K49</f>
        <v>37.846653188440882</v>
      </c>
      <c r="D49" s="124">
        <f>'Ground Transportation'!K49</f>
        <v>17.409673675227907</v>
      </c>
      <c r="E49" s="124">
        <f>Industry!K49</f>
        <v>22.97520300157554</v>
      </c>
      <c r="F49" s="124">
        <f>Residential!K49</f>
        <v>15.541326598292704</v>
      </c>
      <c r="G49" s="124">
        <f>Aviation!K49+Aviation!L49</f>
        <v>2.4605756813260751</v>
      </c>
      <c r="H49" s="124">
        <f>'International Shipping'!C49</f>
        <v>1.9683864397260273</v>
      </c>
      <c r="I49" s="126">
        <f t="shared" si="0"/>
        <v>98.201818584589134</v>
      </c>
      <c r="K49" s="74">
        <v>43877</v>
      </c>
      <c r="L49" s="124">
        <f>Power!V49</f>
        <v>33.092212589502843</v>
      </c>
      <c r="M49" s="124">
        <f>'Ground Transportation'!V49</f>
        <v>13.905140028745601</v>
      </c>
      <c r="N49" s="124">
        <f>Industry!V49</f>
        <v>19.928098061789672</v>
      </c>
      <c r="O49" s="124">
        <f>Residential!V49</f>
        <v>14.453860592529901</v>
      </c>
      <c r="P49" s="124">
        <f>Aviation!W49+Aviation!X49</f>
        <v>2.1848633027352289</v>
      </c>
      <c r="Q49" s="124">
        <f>'International Shipping'!F49</f>
        <v>1.6823468124655647</v>
      </c>
      <c r="R49" s="126">
        <f t="shared" si="1"/>
        <v>85.246521387768809</v>
      </c>
    </row>
    <row r="50" spans="2:18" x14ac:dyDescent="0.2">
      <c r="B50" s="74">
        <v>43513</v>
      </c>
      <c r="C50" s="124">
        <f>Power!K50</f>
        <v>38.312336221744857</v>
      </c>
      <c r="D50" s="124">
        <f>'Ground Transportation'!K50</f>
        <v>14.946353768830383</v>
      </c>
      <c r="E50" s="124">
        <f>Industry!K50</f>
        <v>22.916664179413239</v>
      </c>
      <c r="F50" s="124">
        <f>Residential!K50</f>
        <v>15.874521752937214</v>
      </c>
      <c r="G50" s="124">
        <f>Aviation!K50+Aviation!L50</f>
        <v>2.3903878459790597</v>
      </c>
      <c r="H50" s="124">
        <f>'International Shipping'!C50</f>
        <v>1.9683864397260273</v>
      </c>
      <c r="I50" s="126">
        <f t="shared" si="0"/>
        <v>96.408650208630789</v>
      </c>
      <c r="K50" s="74">
        <v>43878</v>
      </c>
      <c r="L50" s="124">
        <f>Power!V50</f>
        <v>34.282601437013099</v>
      </c>
      <c r="M50" s="124">
        <f>'Ground Transportation'!V50</f>
        <v>16.729252464703727</v>
      </c>
      <c r="N50" s="124">
        <f>Industry!V50</f>
        <v>20.782153478494795</v>
      </c>
      <c r="O50" s="124">
        <f>Residential!V50</f>
        <v>14.359083984715726</v>
      </c>
      <c r="P50" s="124">
        <f>Aviation!W50+Aviation!X50</f>
        <v>2.2215953615243045</v>
      </c>
      <c r="Q50" s="124">
        <f>'International Shipping'!F50</f>
        <v>1.6823468124655647</v>
      </c>
      <c r="R50" s="126">
        <f t="shared" si="1"/>
        <v>90.057033538917224</v>
      </c>
    </row>
    <row r="51" spans="2:18" x14ac:dyDescent="0.2">
      <c r="B51" s="74">
        <v>43514</v>
      </c>
      <c r="C51" s="124">
        <f>Power!K51</f>
        <v>42.063350056994352</v>
      </c>
      <c r="D51" s="124">
        <f>'Ground Transportation'!K51</f>
        <v>17.13274144391389</v>
      </c>
      <c r="E51" s="124">
        <f>Industry!K51</f>
        <v>25.110222230045299</v>
      </c>
      <c r="F51" s="124">
        <f>Residential!K51</f>
        <v>15.718807101498282</v>
      </c>
      <c r="G51" s="124">
        <f>Aviation!K51+Aviation!L51</f>
        <v>2.4489463552535646</v>
      </c>
      <c r="H51" s="124">
        <f>'International Shipping'!C51</f>
        <v>1.9683864397260273</v>
      </c>
      <c r="I51" s="126">
        <f t="shared" si="0"/>
        <v>104.44245362743142</v>
      </c>
      <c r="K51" s="74">
        <v>43879</v>
      </c>
      <c r="L51" s="124">
        <f>Power!V51</f>
        <v>35.687715171621313</v>
      </c>
      <c r="M51" s="124">
        <f>'Ground Transportation'!V51</f>
        <v>18.344867037160149</v>
      </c>
      <c r="N51" s="124">
        <f>Industry!V51</f>
        <v>21.600693878171992</v>
      </c>
      <c r="O51" s="124">
        <f>Residential!V51</f>
        <v>14.158113124143242</v>
      </c>
      <c r="P51" s="124">
        <f>Aviation!W51+Aviation!X51</f>
        <v>2.1791768659675679</v>
      </c>
      <c r="Q51" s="124">
        <f>'International Shipping'!F51</f>
        <v>1.6823468124655647</v>
      </c>
      <c r="R51" s="126">
        <f t="shared" si="1"/>
        <v>93.65291288952983</v>
      </c>
    </row>
    <row r="52" spans="2:18" x14ac:dyDescent="0.2">
      <c r="B52" s="74">
        <v>43515</v>
      </c>
      <c r="C52" s="124">
        <f>Power!K52</f>
        <v>41.817987998300424</v>
      </c>
      <c r="D52" s="124">
        <f>'Ground Transportation'!K52</f>
        <v>19.248524445651444</v>
      </c>
      <c r="E52" s="124">
        <f>Industry!K52</f>
        <v>25.393769752158434</v>
      </c>
      <c r="F52" s="124">
        <f>Residential!K52</f>
        <v>15.715327982077355</v>
      </c>
      <c r="G52" s="124">
        <f>Aviation!K52+Aviation!L52</f>
        <v>2.4098671334727721</v>
      </c>
      <c r="H52" s="124">
        <f>'International Shipping'!C52</f>
        <v>1.9683864397260273</v>
      </c>
      <c r="I52" s="126">
        <f t="shared" si="0"/>
        <v>106.55386375138646</v>
      </c>
      <c r="K52" s="74">
        <v>43880</v>
      </c>
      <c r="L52" s="124">
        <f>Power!V52</f>
        <v>37.416561205506738</v>
      </c>
      <c r="M52" s="124">
        <f>'Ground Transportation'!V52</f>
        <v>18.361754096610078</v>
      </c>
      <c r="N52" s="124">
        <f>Industry!V52</f>
        <v>22.675182411698696</v>
      </c>
      <c r="O52" s="124">
        <f>Residential!V52</f>
        <v>13.896828193566535</v>
      </c>
      <c r="P52" s="124">
        <f>Aviation!W52+Aviation!X52</f>
        <v>2.1954457261525508</v>
      </c>
      <c r="Q52" s="124">
        <f>'International Shipping'!F52</f>
        <v>1.6823468124655647</v>
      </c>
      <c r="R52" s="126">
        <f t="shared" si="1"/>
        <v>96.228118446000167</v>
      </c>
    </row>
    <row r="53" spans="2:18" x14ac:dyDescent="0.2">
      <c r="B53" s="74">
        <v>43516</v>
      </c>
      <c r="C53" s="124">
        <f>Power!K53</f>
        <v>41.404951055080957</v>
      </c>
      <c r="D53" s="124">
        <f>'Ground Transportation'!K53</f>
        <v>19.953422398785118</v>
      </c>
      <c r="E53" s="124">
        <f>Industry!K53</f>
        <v>25.360657587377407</v>
      </c>
      <c r="F53" s="124">
        <f>Residential!K53</f>
        <v>15.458758123022282</v>
      </c>
      <c r="G53" s="124">
        <f>Aviation!K53+Aviation!L53</f>
        <v>2.3635896914686261</v>
      </c>
      <c r="H53" s="124">
        <f>'International Shipping'!C53</f>
        <v>1.9683864397260273</v>
      </c>
      <c r="I53" s="126">
        <f t="shared" si="0"/>
        <v>106.50976529546043</v>
      </c>
      <c r="K53" s="74">
        <v>43881</v>
      </c>
      <c r="L53" s="124">
        <f>Power!V53</f>
        <v>36.920908485897343</v>
      </c>
      <c r="M53" s="124">
        <f>'Ground Transportation'!V53</f>
        <v>18.545913171691961</v>
      </c>
      <c r="N53" s="124">
        <f>Industry!V53</f>
        <v>22.329109282702724</v>
      </c>
      <c r="O53" s="124">
        <f>Residential!V53</f>
        <v>13.918172986228573</v>
      </c>
      <c r="P53" s="124">
        <f>Aviation!W53+Aviation!X53</f>
        <v>2.2412535828556157</v>
      </c>
      <c r="Q53" s="124">
        <f>'International Shipping'!F53</f>
        <v>1.6823468124655647</v>
      </c>
      <c r="R53" s="126">
        <f t="shared" si="1"/>
        <v>95.637704321841795</v>
      </c>
    </row>
    <row r="54" spans="2:18" x14ac:dyDescent="0.2">
      <c r="B54" s="74">
        <v>43517</v>
      </c>
      <c r="C54" s="124">
        <f>Power!K54</f>
        <v>41.930151132668612</v>
      </c>
      <c r="D54" s="124">
        <f>'Ground Transportation'!K54</f>
        <v>19.817339494896171</v>
      </c>
      <c r="E54" s="124">
        <f>Industry!K54</f>
        <v>25.454284995636861</v>
      </c>
      <c r="F54" s="124">
        <f>Residential!K54</f>
        <v>14.818128285036771</v>
      </c>
      <c r="G54" s="124">
        <f>Aviation!K54+Aviation!L54</f>
        <v>2.4561435175212374</v>
      </c>
      <c r="H54" s="124">
        <f>'International Shipping'!C54</f>
        <v>1.9683864397260273</v>
      </c>
      <c r="I54" s="126">
        <f t="shared" si="0"/>
        <v>106.44443386548571</v>
      </c>
      <c r="K54" s="74">
        <v>43882</v>
      </c>
      <c r="L54" s="124">
        <f>Power!V54</f>
        <v>36.256009157641572</v>
      </c>
      <c r="M54" s="124">
        <f>'Ground Transportation'!V54</f>
        <v>18.060502210843541</v>
      </c>
      <c r="N54" s="124">
        <f>Industry!V54</f>
        <v>21.94079224641407</v>
      </c>
      <c r="O54" s="124">
        <f>Residential!V54</f>
        <v>13.935046612731155</v>
      </c>
      <c r="P54" s="124">
        <f>Aviation!W54+Aviation!X54</f>
        <v>2.3351165733226464</v>
      </c>
      <c r="Q54" s="124">
        <f>'International Shipping'!F54</f>
        <v>1.6823468124655647</v>
      </c>
      <c r="R54" s="126">
        <f t="shared" si="1"/>
        <v>94.209813613418547</v>
      </c>
    </row>
    <row r="55" spans="2:18" x14ac:dyDescent="0.2">
      <c r="B55" s="74">
        <v>43518</v>
      </c>
      <c r="C55" s="124">
        <f>Power!K55</f>
        <v>41.120697003558206</v>
      </c>
      <c r="D55" s="124">
        <f>'Ground Transportation'!K55</f>
        <v>19.441470973667354</v>
      </c>
      <c r="E55" s="124">
        <f>Industry!K55</f>
        <v>25.40349911232439</v>
      </c>
      <c r="F55" s="124">
        <f>Residential!K55</f>
        <v>14.753633764702045</v>
      </c>
      <c r="G55" s="124">
        <f>Aviation!K55+Aviation!L55</f>
        <v>2.5359529595598711</v>
      </c>
      <c r="H55" s="124">
        <f>'International Shipping'!C55</f>
        <v>1.9683864397260273</v>
      </c>
      <c r="I55" s="126">
        <f t="shared" si="0"/>
        <v>105.22364025353789</v>
      </c>
      <c r="K55" s="74">
        <v>43883</v>
      </c>
      <c r="L55" s="124">
        <f>Power!V55</f>
        <v>34.478121290163877</v>
      </c>
      <c r="M55" s="124">
        <f>'Ground Transportation'!V55</f>
        <v>16.003736950402473</v>
      </c>
      <c r="N55" s="124">
        <f>Industry!V55</f>
        <v>20.867267932755123</v>
      </c>
      <c r="O55" s="124">
        <f>Residential!V55</f>
        <v>13.175757373916575</v>
      </c>
      <c r="P55" s="124">
        <f>Aviation!W55+Aviation!X55</f>
        <v>2.2455179445417306</v>
      </c>
      <c r="Q55" s="124">
        <f>'International Shipping'!F55</f>
        <v>1.6823468124655647</v>
      </c>
      <c r="R55" s="126">
        <f t="shared" si="1"/>
        <v>88.452748304245361</v>
      </c>
    </row>
    <row r="56" spans="2:18" x14ac:dyDescent="0.2">
      <c r="B56" s="74">
        <v>43519</v>
      </c>
      <c r="C56" s="124">
        <f>Power!K56</f>
        <v>38.313621515598392</v>
      </c>
      <c r="D56" s="124">
        <f>'Ground Transportation'!K56</f>
        <v>17.26291668295973</v>
      </c>
      <c r="E56" s="124">
        <f>Industry!K56</f>
        <v>23.405425103515832</v>
      </c>
      <c r="F56" s="124">
        <f>Residential!K56</f>
        <v>15.170482942797621</v>
      </c>
      <c r="G56" s="124">
        <f>Aviation!K56+Aviation!L56</f>
        <v>2.4506401479474742</v>
      </c>
      <c r="H56" s="124">
        <f>'International Shipping'!C56</f>
        <v>1.9683864397260273</v>
      </c>
      <c r="I56" s="126">
        <f t="shared" si="0"/>
        <v>98.571472832545069</v>
      </c>
      <c r="K56" s="74">
        <v>43884</v>
      </c>
      <c r="L56" s="124">
        <f>Power!V56</f>
        <v>32.427112526615581</v>
      </c>
      <c r="M56" s="124">
        <f>'Ground Transportation'!V56</f>
        <v>13.544204960335987</v>
      </c>
      <c r="N56" s="124">
        <f>Industry!V56</f>
        <v>19.717552125664653</v>
      </c>
      <c r="O56" s="124">
        <f>Residential!V56</f>
        <v>12.31995361896027</v>
      </c>
      <c r="P56" s="124">
        <f>Aviation!W56+Aviation!X56</f>
        <v>2.222713625676386</v>
      </c>
      <c r="Q56" s="124">
        <f>'International Shipping'!F56</f>
        <v>1.6823468124655647</v>
      </c>
      <c r="R56" s="126">
        <f t="shared" si="1"/>
        <v>81.913883669718459</v>
      </c>
    </row>
    <row r="57" spans="2:18" x14ac:dyDescent="0.2">
      <c r="B57" s="74">
        <v>43520</v>
      </c>
      <c r="C57" s="124">
        <f>Power!K57</f>
        <v>38.197764803324318</v>
      </c>
      <c r="D57" s="124">
        <f>'Ground Transportation'!K57</f>
        <v>14.726242800418101</v>
      </c>
      <c r="E57" s="124">
        <f>Industry!K57</f>
        <v>22.880427211894606</v>
      </c>
      <c r="F57" s="124">
        <f>Residential!K57</f>
        <v>14.63733219499469</v>
      </c>
      <c r="G57" s="124">
        <f>Aviation!K57+Aviation!L57</f>
        <v>2.445241546829517</v>
      </c>
      <c r="H57" s="124">
        <f>'International Shipping'!C57</f>
        <v>1.9683864397260273</v>
      </c>
      <c r="I57" s="126">
        <f t="shared" si="0"/>
        <v>94.855394997187261</v>
      </c>
      <c r="K57" s="74">
        <v>43885</v>
      </c>
      <c r="L57" s="124">
        <f>Power!V57</f>
        <v>34.265128075466045</v>
      </c>
      <c r="M57" s="124">
        <f>'Ground Transportation'!V57</f>
        <v>17.773312787673582</v>
      </c>
      <c r="N57" s="124">
        <f>Industry!V57</f>
        <v>20.878111901218254</v>
      </c>
      <c r="O57" s="124">
        <f>Residential!V57</f>
        <v>11.909752417727248</v>
      </c>
      <c r="P57" s="124">
        <f>Aviation!W57+Aviation!X57</f>
        <v>2.2411845378759838</v>
      </c>
      <c r="Q57" s="124">
        <f>'International Shipping'!F57</f>
        <v>1.6823468124655647</v>
      </c>
      <c r="R57" s="126">
        <f t="shared" si="1"/>
        <v>88.74983653242667</v>
      </c>
    </row>
    <row r="58" spans="2:18" x14ac:dyDescent="0.2">
      <c r="B58" s="74">
        <v>43521</v>
      </c>
      <c r="C58" s="124">
        <f>Power!K58</f>
        <v>40.863536414896686</v>
      </c>
      <c r="D58" s="124">
        <f>'Ground Transportation'!K58</f>
        <v>18.531936979528091</v>
      </c>
      <c r="E58" s="124">
        <f>Industry!K58</f>
        <v>24.627419147801241</v>
      </c>
      <c r="F58" s="124">
        <f>Residential!K58</f>
        <v>14.297545087430585</v>
      </c>
      <c r="G58" s="124">
        <f>Aviation!K58+Aviation!L58</f>
        <v>2.4508255297940651</v>
      </c>
      <c r="H58" s="124">
        <f>'International Shipping'!C58</f>
        <v>1.9683864397260273</v>
      </c>
      <c r="I58" s="126">
        <f t="shared" si="0"/>
        <v>102.73964959917669</v>
      </c>
      <c r="K58" s="74">
        <v>43886</v>
      </c>
      <c r="L58" s="124">
        <f>Power!V58</f>
        <v>35.73413882474776</v>
      </c>
      <c r="M58" s="124">
        <f>'Ground Transportation'!V58</f>
        <v>18.376974352585268</v>
      </c>
      <c r="N58" s="124">
        <f>Industry!V58</f>
        <v>21.693836059594961</v>
      </c>
      <c r="O58" s="124">
        <f>Residential!V58</f>
        <v>11.993718133256298</v>
      </c>
      <c r="P58" s="124">
        <f>Aviation!W58+Aviation!X58</f>
        <v>2.172060000483365</v>
      </c>
      <c r="Q58" s="124">
        <f>'International Shipping'!F58</f>
        <v>1.6823468124655647</v>
      </c>
      <c r="R58" s="126">
        <f t="shared" si="1"/>
        <v>91.653074183133214</v>
      </c>
    </row>
    <row r="59" spans="2:18" x14ac:dyDescent="0.2">
      <c r="B59" s="74">
        <v>43522</v>
      </c>
      <c r="C59" s="124">
        <f>Power!K59</f>
        <v>41.643504308731387</v>
      </c>
      <c r="D59" s="124">
        <f>'Ground Transportation'!K59</f>
        <v>19.520976796534175</v>
      </c>
      <c r="E59" s="124">
        <f>Industry!K59</f>
        <v>25.341321965791721</v>
      </c>
      <c r="F59" s="124">
        <f>Residential!K59</f>
        <v>14.312954269305784</v>
      </c>
      <c r="G59" s="124">
        <f>Aviation!K59+Aviation!L59</f>
        <v>2.4080570342843055</v>
      </c>
      <c r="H59" s="124">
        <f>'International Shipping'!C59</f>
        <v>1.9683864397260273</v>
      </c>
      <c r="I59" s="126">
        <f t="shared" si="0"/>
        <v>105.19520081437342</v>
      </c>
      <c r="K59" s="74">
        <v>43887</v>
      </c>
      <c r="L59" s="124">
        <f>Power!V59</f>
        <v>37.457754504890161</v>
      </c>
      <c r="M59" s="124">
        <f>'Ground Transportation'!V59</f>
        <v>18.645718582172453</v>
      </c>
      <c r="N59" s="124">
        <f>Industry!V59</f>
        <v>22.77811245550091</v>
      </c>
      <c r="O59" s="124">
        <f>Residential!V59</f>
        <v>13.181307740432089</v>
      </c>
      <c r="P59" s="124">
        <f>Aviation!W59+Aviation!X59</f>
        <v>2.204360512322296</v>
      </c>
      <c r="Q59" s="124">
        <f>'International Shipping'!F59</f>
        <v>1.6823468124655647</v>
      </c>
      <c r="R59" s="126">
        <f t="shared" si="1"/>
        <v>95.949600607783481</v>
      </c>
    </row>
    <row r="60" spans="2:18" x14ac:dyDescent="0.2">
      <c r="B60" s="74">
        <v>43523</v>
      </c>
      <c r="C60" s="124">
        <f>Power!K60</f>
        <v>41.194380195577196</v>
      </c>
      <c r="D60" s="124">
        <f>'Ground Transportation'!K60</f>
        <v>19.828445620692225</v>
      </c>
      <c r="E60" s="124">
        <f>Industry!K60</f>
        <v>25.090331240441447</v>
      </c>
      <c r="F60" s="124">
        <f>Residential!K60</f>
        <v>14.401910749099908</v>
      </c>
      <c r="G60" s="124">
        <f>Aviation!K60+Aviation!L60</f>
        <v>2.4188426298023922</v>
      </c>
      <c r="H60" s="124">
        <f>'International Shipping'!C60</f>
        <v>1.9683864397260273</v>
      </c>
      <c r="I60" s="126">
        <f t="shared" si="0"/>
        <v>104.9022968753392</v>
      </c>
      <c r="K60" s="74">
        <v>43888</v>
      </c>
      <c r="L60" s="124">
        <f>Power!V60</f>
        <v>37.958499596511885</v>
      </c>
      <c r="M60" s="124">
        <f>'Ground Transportation'!V60</f>
        <v>19.151538556712985</v>
      </c>
      <c r="N60" s="124">
        <f>Industry!V60</f>
        <v>23.098592369411577</v>
      </c>
      <c r="O60" s="124">
        <f>Residential!V60</f>
        <v>13.804734302499018</v>
      </c>
      <c r="P60" s="124">
        <f>Aviation!W60+Aviation!X60</f>
        <v>2.2582051378329258</v>
      </c>
      <c r="Q60" s="124">
        <f>'International Shipping'!F60</f>
        <v>1.6823468124655647</v>
      </c>
      <c r="R60" s="126">
        <f t="shared" si="1"/>
        <v>97.953916775433953</v>
      </c>
    </row>
    <row r="61" spans="2:18" x14ac:dyDescent="0.2">
      <c r="B61" s="74">
        <v>43524</v>
      </c>
      <c r="C61" s="124">
        <f>Power!K61</f>
        <v>40.674253666464956</v>
      </c>
      <c r="D61" s="124">
        <f>'Ground Transportation'!K61</f>
        <v>19.525101310272785</v>
      </c>
      <c r="E61" s="124">
        <f>Industry!K61</f>
        <v>24.304619890479174</v>
      </c>
      <c r="F61" s="124">
        <f>Residential!K61</f>
        <v>14.536746010567757</v>
      </c>
      <c r="G61" s="124">
        <f>Aviation!K61+Aviation!L61</f>
        <v>2.4862701761229231</v>
      </c>
      <c r="H61" s="124">
        <f>'International Shipping'!C61</f>
        <v>1.9683864397260273</v>
      </c>
      <c r="I61" s="126">
        <f t="shared" si="0"/>
        <v>103.49537749363363</v>
      </c>
      <c r="K61" s="74">
        <v>43889</v>
      </c>
      <c r="L61" s="124">
        <f>Power!V61</f>
        <v>37.688059383237054</v>
      </c>
      <c r="M61" s="124">
        <f>'Ground Transportation'!V61</f>
        <v>18.856992697789533</v>
      </c>
      <c r="N61" s="124">
        <f>Industry!V61</f>
        <v>22.86200967976491</v>
      </c>
      <c r="O61" s="124">
        <f>Residential!V61</f>
        <v>13.360767878330964</v>
      </c>
      <c r="P61" s="124">
        <f>Aviation!W61+Aviation!X61</f>
        <v>2.3480642850784732</v>
      </c>
      <c r="Q61" s="124">
        <f>'International Shipping'!F61</f>
        <v>1.6823468124655647</v>
      </c>
      <c r="R61" s="126">
        <f t="shared" si="1"/>
        <v>96.7982407366665</v>
      </c>
    </row>
    <row r="62" spans="2:18" x14ac:dyDescent="0.2">
      <c r="B62" s="74"/>
      <c r="C62" s="124"/>
      <c r="D62" s="124"/>
      <c r="E62" s="124"/>
      <c r="F62" s="124"/>
      <c r="G62" s="124"/>
      <c r="H62" s="124"/>
      <c r="I62" s="126"/>
      <c r="K62" s="74">
        <v>43890</v>
      </c>
      <c r="L62" s="124">
        <f>Power!V62</f>
        <v>35.535779034633705</v>
      </c>
      <c r="M62" s="124">
        <f>'Ground Transportation'!V62</f>
        <v>16.689322499716123</v>
      </c>
      <c r="N62" s="124">
        <f>Industry!V62</f>
        <v>22.854735504942418</v>
      </c>
      <c r="O62" s="124">
        <f>Residential!V62</f>
        <v>12.844043010208837</v>
      </c>
      <c r="P62" s="124">
        <f>Aviation!W62+Aviation!X62</f>
        <v>2.2582174716844241</v>
      </c>
      <c r="Q62" s="124">
        <f>'International Shipping'!F62</f>
        <v>1.6823468124655647</v>
      </c>
      <c r="R62" s="126">
        <f t="shared" si="1"/>
        <v>91.864444333651065</v>
      </c>
    </row>
    <row r="63" spans="2:18" x14ac:dyDescent="0.2">
      <c r="B63" s="74">
        <v>43525</v>
      </c>
      <c r="C63" s="124">
        <f>Power!K63</f>
        <v>40.993564922108305</v>
      </c>
      <c r="D63" s="124">
        <f>'Ground Transportation'!K63</f>
        <v>19.586137839839111</v>
      </c>
      <c r="E63" s="124">
        <f>Industry!K63</f>
        <v>30.024304725876</v>
      </c>
      <c r="F63" s="124">
        <f>Residential!K63</f>
        <v>13.910311292026485</v>
      </c>
      <c r="G63" s="124">
        <f>Aviation!K63+Aviation!L63</f>
        <v>2.5382646431143612</v>
      </c>
      <c r="H63" s="124">
        <f>'International Shipping'!C63</f>
        <v>1.9683864397260273</v>
      </c>
      <c r="I63" s="126">
        <f t="shared" ref="I63:I126" si="11">SUM(C63:H63)</f>
        <v>109.02096986269029</v>
      </c>
      <c r="K63" s="74">
        <v>43891</v>
      </c>
      <c r="L63" s="124">
        <f>Power!V63</f>
        <v>33.449328162236945</v>
      </c>
      <c r="M63" s="124">
        <f>'Ground Transportation'!V63</f>
        <v>14.100726911679581</v>
      </c>
      <c r="N63" s="124">
        <f>Industry!V63</f>
        <v>23.9950495681612</v>
      </c>
      <c r="O63" s="124">
        <f>Residential!V63</f>
        <v>12.184915336548865</v>
      </c>
      <c r="P63" s="124">
        <f>Aviation!W63+Aviation!X63</f>
        <v>2.273698498305607</v>
      </c>
      <c r="Q63" s="124">
        <f>'International Shipping'!F63</f>
        <v>1.6823468124655647</v>
      </c>
      <c r="R63" s="126">
        <f t="shared" si="1"/>
        <v>87.68606528939776</v>
      </c>
    </row>
    <row r="64" spans="2:18" x14ac:dyDescent="0.2">
      <c r="B64" s="74">
        <v>43526</v>
      </c>
      <c r="C64" s="124">
        <f>Power!K64</f>
        <v>38.982775051630668</v>
      </c>
      <c r="D64" s="124">
        <f>'Ground Transportation'!K64</f>
        <v>17.393834428466693</v>
      </c>
      <c r="E64" s="124">
        <f>Industry!K64</f>
        <v>28.493189017489954</v>
      </c>
      <c r="F64" s="124">
        <f>Residential!K64</f>
        <v>13.912786782041838</v>
      </c>
      <c r="G64" s="124">
        <f>Aviation!K64+Aviation!L64</f>
        <v>2.4525326197418647</v>
      </c>
      <c r="H64" s="124">
        <f>'International Shipping'!C64</f>
        <v>1.9683864397260273</v>
      </c>
      <c r="I64" s="126">
        <f t="shared" si="11"/>
        <v>103.20350433909704</v>
      </c>
      <c r="K64" s="74">
        <v>43892</v>
      </c>
      <c r="L64" s="124">
        <f>Power!V64</f>
        <v>35.983897636641089</v>
      </c>
      <c r="M64" s="124">
        <f>'Ground Transportation'!V64</f>
        <v>18.685863933611383</v>
      </c>
      <c r="N64" s="124">
        <f>Industry!V64</f>
        <v>25.5416213863477</v>
      </c>
      <c r="O64" s="124">
        <f>Residential!V64</f>
        <v>12.290709115656584</v>
      </c>
      <c r="P64" s="124">
        <f>Aviation!W64+Aviation!X64</f>
        <v>2.2597667158615509</v>
      </c>
      <c r="Q64" s="124">
        <f>'International Shipping'!F64</f>
        <v>1.6823468124655647</v>
      </c>
      <c r="R64" s="126">
        <f t="shared" si="1"/>
        <v>96.444205600583871</v>
      </c>
    </row>
    <row r="65" spans="2:18" x14ac:dyDescent="0.2">
      <c r="B65" s="74">
        <v>43527</v>
      </c>
      <c r="C65" s="124">
        <f>Power!K65</f>
        <v>38.291936431598089</v>
      </c>
      <c r="D65" s="124">
        <f>'Ground Transportation'!K65</f>
        <v>14.869687231393968</v>
      </c>
      <c r="E65" s="124">
        <f>Industry!K65</f>
        <v>26.987718847747114</v>
      </c>
      <c r="F65" s="124">
        <f>Residential!K65</f>
        <v>13.224353020540537</v>
      </c>
      <c r="G65" s="124">
        <f>Aviation!K65+Aviation!L65</f>
        <v>2.4359308466619103</v>
      </c>
      <c r="H65" s="124">
        <f>'International Shipping'!C65</f>
        <v>1.9683864397260273</v>
      </c>
      <c r="I65" s="126">
        <f t="shared" si="11"/>
        <v>97.778012817667644</v>
      </c>
      <c r="K65" s="74">
        <v>43893</v>
      </c>
      <c r="L65" s="124">
        <f>Power!V65</f>
        <v>36.871295773612879</v>
      </c>
      <c r="M65" s="124">
        <f>'Ground Transportation'!V65</f>
        <v>19.369227632903542</v>
      </c>
      <c r="N65" s="124">
        <f>Industry!V65</f>
        <v>26.035937728596121</v>
      </c>
      <c r="O65" s="124">
        <f>Residential!V65</f>
        <v>12.095667811986543</v>
      </c>
      <c r="P65" s="124">
        <f>Aviation!W65+Aviation!X65</f>
        <v>2.1616896723349841</v>
      </c>
      <c r="Q65" s="124">
        <f>'International Shipping'!F65</f>
        <v>1.6823468124655647</v>
      </c>
      <c r="R65" s="126">
        <f t="shared" si="1"/>
        <v>98.21616543189964</v>
      </c>
    </row>
    <row r="66" spans="2:18" x14ac:dyDescent="0.2">
      <c r="B66" s="74">
        <v>43528</v>
      </c>
      <c r="C66" s="124">
        <f>Power!K66</f>
        <v>39.146212574762075</v>
      </c>
      <c r="D66" s="124">
        <f>'Ground Transportation'!K66</f>
        <v>18.524563503644845</v>
      </c>
      <c r="E66" s="124">
        <f>Industry!K66</f>
        <v>27.763045141352265</v>
      </c>
      <c r="F66" s="124">
        <f>Residential!K66</f>
        <v>13.282215861817496</v>
      </c>
      <c r="G66" s="124">
        <f>Aviation!K66+Aviation!L66</f>
        <v>2.4254880835957038</v>
      </c>
      <c r="H66" s="124">
        <f>'International Shipping'!C66</f>
        <v>1.9683864397260273</v>
      </c>
      <c r="I66" s="126">
        <f t="shared" si="11"/>
        <v>103.10991160489841</v>
      </c>
      <c r="K66" s="74">
        <v>43894</v>
      </c>
      <c r="L66" s="124">
        <f>Power!V66</f>
        <v>37.846275758320189</v>
      </c>
      <c r="M66" s="124">
        <f>'Ground Transportation'!V66</f>
        <v>19.332211860405963</v>
      </c>
      <c r="N66" s="124">
        <f>Industry!V66</f>
        <v>26.546290347730647</v>
      </c>
      <c r="O66" s="124">
        <f>Residential!V66</f>
        <v>12.339984839078088</v>
      </c>
      <c r="P66" s="124">
        <f>Aviation!W66+Aviation!X66</f>
        <v>2.1766062919120754</v>
      </c>
      <c r="Q66" s="124">
        <f>'International Shipping'!F66</f>
        <v>1.6823468124655647</v>
      </c>
      <c r="R66" s="126">
        <f t="shared" si="1"/>
        <v>99.923715909912531</v>
      </c>
    </row>
    <row r="67" spans="2:18" x14ac:dyDescent="0.2">
      <c r="B67" s="74">
        <v>43529</v>
      </c>
      <c r="C67" s="124">
        <f>Power!K67</f>
        <v>39.695391357850752</v>
      </c>
      <c r="D67" s="124">
        <f>'Ground Transportation'!K67</f>
        <v>19.37658199564255</v>
      </c>
      <c r="E67" s="124">
        <f>Industry!K67</f>
        <v>28.547394542368259</v>
      </c>
      <c r="F67" s="124">
        <f>Residential!K67</f>
        <v>13.484481090700257</v>
      </c>
      <c r="G67" s="124">
        <f>Aviation!K67+Aviation!L67</f>
        <v>2.410306968775072</v>
      </c>
      <c r="H67" s="124">
        <f>'International Shipping'!C67</f>
        <v>1.9683864397260273</v>
      </c>
      <c r="I67" s="126">
        <f t="shared" si="11"/>
        <v>105.48254239506292</v>
      </c>
      <c r="K67" s="74">
        <v>43895</v>
      </c>
      <c r="L67" s="124">
        <f>Power!V67</f>
        <v>36.606095026192548</v>
      </c>
      <c r="M67" s="124">
        <f>'Ground Transportation'!V67</f>
        <v>19.375167650083256</v>
      </c>
      <c r="N67" s="124">
        <f>Industry!V67</f>
        <v>25.738760473918308</v>
      </c>
      <c r="O67" s="124">
        <f>Residential!V67</f>
        <v>12.265008182565055</v>
      </c>
      <c r="P67" s="124">
        <f>Aviation!W67+Aviation!X67</f>
        <v>2.2340521665593922</v>
      </c>
      <c r="Q67" s="124">
        <f>'International Shipping'!F67</f>
        <v>1.6823468124655647</v>
      </c>
      <c r="R67" s="126">
        <f t="shared" si="1"/>
        <v>97.901430311784125</v>
      </c>
    </row>
    <row r="68" spans="2:18" x14ac:dyDescent="0.2">
      <c r="B68" s="74">
        <v>43530</v>
      </c>
      <c r="C68" s="124">
        <f>Power!K68</f>
        <v>39.000168907294878</v>
      </c>
      <c r="D68" s="124">
        <f>'Ground Transportation'!K68</f>
        <v>19.703975592345515</v>
      </c>
      <c r="E68" s="124">
        <f>Industry!K68</f>
        <v>28.075844187796058</v>
      </c>
      <c r="F68" s="124">
        <f>Residential!K68</f>
        <v>13.255343064341529</v>
      </c>
      <c r="G68" s="124">
        <f>Aviation!K68+Aviation!L68</f>
        <v>2.441037190251806</v>
      </c>
      <c r="H68" s="124">
        <f>'International Shipping'!C68</f>
        <v>1.9683864397260273</v>
      </c>
      <c r="I68" s="126">
        <f t="shared" si="11"/>
        <v>104.44475538175583</v>
      </c>
      <c r="K68" s="74">
        <v>43896</v>
      </c>
      <c r="L68" s="124">
        <f>Power!V68</f>
        <v>36.660524969643383</v>
      </c>
      <c r="M68" s="124">
        <f>'Ground Transportation'!V68</f>
        <v>19.095458361979901</v>
      </c>
      <c r="N68" s="124">
        <f>Industry!V68</f>
        <v>25.934266036623669</v>
      </c>
      <c r="O68" s="124">
        <f>Residential!V68</f>
        <v>12.318805006060897</v>
      </c>
      <c r="P68" s="124">
        <f>Aviation!W68+Aviation!X68</f>
        <v>2.3051097610136222</v>
      </c>
      <c r="Q68" s="124">
        <f>'International Shipping'!F68</f>
        <v>1.6823468124655647</v>
      </c>
      <c r="R68" s="126">
        <f t="shared" ref="R68:R131" si="12">SUM(L68:Q68)</f>
        <v>97.996510947787044</v>
      </c>
    </row>
    <row r="69" spans="2:18" x14ac:dyDescent="0.2">
      <c r="B69" s="74">
        <v>43531</v>
      </c>
      <c r="C69" s="124">
        <f>Power!K69</f>
        <v>38.097451500710861</v>
      </c>
      <c r="D69" s="124">
        <f>'Ground Transportation'!K69</f>
        <v>19.770523903844577</v>
      </c>
      <c r="E69" s="124">
        <f>Industry!K69</f>
        <v>27.490536624611387</v>
      </c>
      <c r="F69" s="124">
        <f>Residential!K69</f>
        <v>13.282339603584209</v>
      </c>
      <c r="G69" s="124">
        <f>Aviation!K69+Aviation!L69</f>
        <v>2.4805334301026081</v>
      </c>
      <c r="H69" s="124">
        <f>'International Shipping'!C69</f>
        <v>1.9683864397260273</v>
      </c>
      <c r="I69" s="126">
        <f t="shared" si="11"/>
        <v>103.08977150257968</v>
      </c>
      <c r="K69" s="74">
        <v>43897</v>
      </c>
      <c r="L69" s="124">
        <f>Power!V69</f>
        <v>34.468686482203069</v>
      </c>
      <c r="M69" s="124">
        <f>'Ground Transportation'!V69</f>
        <v>16.423993713084155</v>
      </c>
      <c r="N69" s="124">
        <f>Industry!V69</f>
        <v>24.601416928955818</v>
      </c>
      <c r="O69" s="124">
        <f>Residential!V69</f>
        <v>12.184989742689961</v>
      </c>
      <c r="P69" s="124">
        <f>Aviation!W69+Aviation!X69</f>
        <v>2.2031735653608253</v>
      </c>
      <c r="Q69" s="124">
        <f>'International Shipping'!F69</f>
        <v>1.6823468124655647</v>
      </c>
      <c r="R69" s="126">
        <f t="shared" si="12"/>
        <v>91.564607244759401</v>
      </c>
    </row>
    <row r="70" spans="2:18" x14ac:dyDescent="0.2">
      <c r="B70" s="74">
        <v>43532</v>
      </c>
      <c r="C70" s="124">
        <f>Power!K70</f>
        <v>37.719328040673034</v>
      </c>
      <c r="D70" s="124">
        <f>'Ground Transportation'!K70</f>
        <v>19.506156037071275</v>
      </c>
      <c r="E70" s="124">
        <f>Industry!K70</f>
        <v>27.936804387842734</v>
      </c>
      <c r="F70" s="124">
        <f>Residential!K70</f>
        <v>12.895617965337824</v>
      </c>
      <c r="G70" s="124">
        <f>Aviation!K70+Aviation!L70</f>
        <v>2.554036360071279</v>
      </c>
      <c r="H70" s="124">
        <f>'International Shipping'!C70</f>
        <v>1.9683864397260273</v>
      </c>
      <c r="I70" s="126">
        <f t="shared" si="11"/>
        <v>102.58032923072217</v>
      </c>
      <c r="K70" s="74">
        <v>43898</v>
      </c>
      <c r="L70" s="124">
        <f>Power!V70</f>
        <v>32.306717957720039</v>
      </c>
      <c r="M70" s="124">
        <f>'Ground Transportation'!V70</f>
        <v>13.843208591644482</v>
      </c>
      <c r="N70" s="124">
        <f>Industry!V70</f>
        <v>23.245868417791975</v>
      </c>
      <c r="O70" s="124">
        <f>Residential!V70</f>
        <v>11.513094882600795</v>
      </c>
      <c r="P70" s="124">
        <f>Aviation!W70+Aviation!X70</f>
        <v>2.2385264797022772</v>
      </c>
      <c r="Q70" s="124">
        <f>'International Shipping'!F70</f>
        <v>1.6823468124655647</v>
      </c>
      <c r="R70" s="126">
        <f t="shared" si="12"/>
        <v>84.829763141925127</v>
      </c>
    </row>
    <row r="71" spans="2:18" x14ac:dyDescent="0.2">
      <c r="B71" s="74">
        <v>43533</v>
      </c>
      <c r="C71" s="124">
        <f>Power!K71</f>
        <v>35.802456728414263</v>
      </c>
      <c r="D71" s="124">
        <f>'Ground Transportation'!K71</f>
        <v>17.333813594654213</v>
      </c>
      <c r="E71" s="124">
        <f>Industry!K71</f>
        <v>26.421304783280281</v>
      </c>
      <c r="F71" s="124">
        <f>Residential!K71</f>
        <v>12.252934076186486</v>
      </c>
      <c r="G71" s="124">
        <f>Aviation!K71+Aviation!L71</f>
        <v>2.4726524558748895</v>
      </c>
      <c r="H71" s="124">
        <f>'International Shipping'!C71</f>
        <v>1.9683864397260273</v>
      </c>
      <c r="I71" s="126">
        <f t="shared" si="11"/>
        <v>96.251548078136167</v>
      </c>
      <c r="K71" s="74">
        <v>43899</v>
      </c>
      <c r="L71" s="124">
        <f>Power!V71</f>
        <v>34.916588067301213</v>
      </c>
      <c r="M71" s="124">
        <f>'Ground Transportation'!V71</f>
        <v>18.37294767354506</v>
      </c>
      <c r="N71" s="124">
        <f>Industry!V71</f>
        <v>24.991098008923665</v>
      </c>
      <c r="O71" s="124">
        <f>Residential!V71</f>
        <v>11.111210423096006</v>
      </c>
      <c r="P71" s="124">
        <f>Aviation!W71+Aviation!X71</f>
        <v>2.1687309735847058</v>
      </c>
      <c r="Q71" s="124">
        <f>'International Shipping'!F71</f>
        <v>1.6823468124655647</v>
      </c>
      <c r="R71" s="126">
        <f t="shared" si="12"/>
        <v>93.242921958916227</v>
      </c>
    </row>
    <row r="72" spans="2:18" x14ac:dyDescent="0.2">
      <c r="B72" s="74">
        <v>43534</v>
      </c>
      <c r="C72" s="124">
        <f>Power!K72</f>
        <v>35.667920718505073</v>
      </c>
      <c r="D72" s="124">
        <f>'Ground Transportation'!K72</f>
        <v>14.96006482835768</v>
      </c>
      <c r="E72" s="124">
        <f>Industry!K72</f>
        <v>25.50449846687766</v>
      </c>
      <c r="F72" s="124">
        <f>Residential!K72</f>
        <v>11.883379159273426</v>
      </c>
      <c r="G72" s="124">
        <f>Aviation!K72+Aviation!L72</f>
        <v>2.5232142520821692</v>
      </c>
      <c r="H72" s="124">
        <f>'International Shipping'!C72</f>
        <v>1.9683864397260273</v>
      </c>
      <c r="I72" s="126">
        <f t="shared" si="11"/>
        <v>92.507463864822043</v>
      </c>
      <c r="K72" s="74">
        <v>43900</v>
      </c>
      <c r="L72" s="124">
        <f>Power!V72</f>
        <v>35.09651738379484</v>
      </c>
      <c r="M72" s="124">
        <f>'Ground Transportation'!V72</f>
        <v>18.277110943300634</v>
      </c>
      <c r="N72" s="124">
        <f>Industry!V72</f>
        <v>24.85589279107289</v>
      </c>
      <c r="O72" s="124">
        <f>Residential!V72</f>
        <v>10.985013527960358</v>
      </c>
      <c r="P72" s="124">
        <f>Aviation!W72+Aviation!X72</f>
        <v>2.0908344274680588</v>
      </c>
      <c r="Q72" s="124">
        <f>'International Shipping'!F72</f>
        <v>1.6823468124655647</v>
      </c>
      <c r="R72" s="126">
        <f t="shared" si="12"/>
        <v>92.987715886062347</v>
      </c>
    </row>
    <row r="73" spans="2:18" x14ac:dyDescent="0.2">
      <c r="B73" s="74">
        <v>43535</v>
      </c>
      <c r="C73" s="124">
        <f>Power!K73</f>
        <v>36.465691665912686</v>
      </c>
      <c r="D73" s="124">
        <f>'Ground Transportation'!K73</f>
        <v>18.561870559326742</v>
      </c>
      <c r="E73" s="124">
        <f>Industry!K73</f>
        <v>26.487326378506094</v>
      </c>
      <c r="F73" s="124">
        <f>Residential!K73</f>
        <v>11.894163762535705</v>
      </c>
      <c r="G73" s="124">
        <f>Aviation!K73+Aviation!L73</f>
        <v>2.5105278221797906</v>
      </c>
      <c r="H73" s="124">
        <f>'International Shipping'!C73</f>
        <v>1.9683864397260273</v>
      </c>
      <c r="I73" s="126">
        <f t="shared" si="11"/>
        <v>97.887966628187058</v>
      </c>
      <c r="K73" s="74">
        <v>43901</v>
      </c>
      <c r="L73" s="124">
        <f>Power!V73</f>
        <v>34.207907695390645</v>
      </c>
      <c r="M73" s="124">
        <f>'Ground Transportation'!V73</f>
        <v>18.517609017018898</v>
      </c>
      <c r="N73" s="124">
        <f>Industry!V73</f>
        <v>24.474489032775445</v>
      </c>
      <c r="O73" s="124">
        <f>Residential!V73</f>
        <v>10.403844066632285</v>
      </c>
      <c r="P73" s="124">
        <f>Aviation!W73+Aviation!X73</f>
        <v>2.1029397581364009</v>
      </c>
      <c r="Q73" s="124">
        <f>'International Shipping'!F73</f>
        <v>1.6823468124655647</v>
      </c>
      <c r="R73" s="126">
        <f t="shared" si="12"/>
        <v>91.389136382419252</v>
      </c>
    </row>
    <row r="74" spans="2:18" x14ac:dyDescent="0.2">
      <c r="B74" s="74">
        <v>43536</v>
      </c>
      <c r="C74" s="124">
        <f>Power!K74</f>
        <v>36.203304210387742</v>
      </c>
      <c r="D74" s="124">
        <f>'Ground Transportation'!K74</f>
        <v>19.621727046837677</v>
      </c>
      <c r="E74" s="124">
        <f>Industry!K74</f>
        <v>26.369866796754572</v>
      </c>
      <c r="F74" s="124">
        <f>Residential!K74</f>
        <v>11.967993924890672</v>
      </c>
      <c r="G74" s="124">
        <f>Aviation!K74+Aviation!L74</f>
        <v>2.431038015087553</v>
      </c>
      <c r="H74" s="124">
        <f>'International Shipping'!C74</f>
        <v>1.9683864397260273</v>
      </c>
      <c r="I74" s="126">
        <f t="shared" si="11"/>
        <v>98.562316433684245</v>
      </c>
      <c r="K74" s="74">
        <v>43902</v>
      </c>
      <c r="L74" s="124">
        <f>Power!V74</f>
        <v>33.792986826156373</v>
      </c>
      <c r="M74" s="124">
        <f>'Ground Transportation'!V74</f>
        <v>18.263379741516673</v>
      </c>
      <c r="N74" s="124">
        <f>Industry!V74</f>
        <v>24.281543973575907</v>
      </c>
      <c r="O74" s="124">
        <f>Residential!V74</f>
        <v>10.240120240963144</v>
      </c>
      <c r="P74" s="124">
        <f>Aviation!W74+Aviation!X74</f>
        <v>2.1474986320437459</v>
      </c>
      <c r="Q74" s="124">
        <f>'International Shipping'!F74</f>
        <v>1.6823468124655647</v>
      </c>
      <c r="R74" s="126">
        <f t="shared" si="12"/>
        <v>90.407876226721413</v>
      </c>
    </row>
    <row r="75" spans="2:18" x14ac:dyDescent="0.2">
      <c r="B75" s="74">
        <v>43537</v>
      </c>
      <c r="C75" s="124">
        <f>Power!K75</f>
        <v>36.334074544541465</v>
      </c>
      <c r="D75" s="124">
        <f>'Ground Transportation'!K75</f>
        <v>19.67045453773633</v>
      </c>
      <c r="E75" s="124">
        <f>Industry!K75</f>
        <v>26.628503770868608</v>
      </c>
      <c r="F75" s="124">
        <f>Residential!K75</f>
        <v>11.67666214653033</v>
      </c>
      <c r="G75" s="124">
        <f>Aviation!K75+Aviation!L75</f>
        <v>2.4200341889280819</v>
      </c>
      <c r="H75" s="124">
        <f>'International Shipping'!C75</f>
        <v>1.9683864397260273</v>
      </c>
      <c r="I75" s="126">
        <f t="shared" si="11"/>
        <v>98.698115628330854</v>
      </c>
      <c r="K75" s="74">
        <v>43903</v>
      </c>
      <c r="L75" s="124">
        <f>Power!V75</f>
        <v>34.749201364914065</v>
      </c>
      <c r="M75" s="124">
        <f>'Ground Transportation'!V75</f>
        <v>17.710347005083079</v>
      </c>
      <c r="N75" s="124">
        <f>Industry!V75</f>
        <v>24.985373197193852</v>
      </c>
      <c r="O75" s="124">
        <f>Residential!V75</f>
        <v>10.70440871935438</v>
      </c>
      <c r="P75" s="124">
        <f>Aviation!W75+Aviation!X75</f>
        <v>2.220243852739463</v>
      </c>
      <c r="Q75" s="124">
        <f>'International Shipping'!F75</f>
        <v>1.6823468124655647</v>
      </c>
      <c r="R75" s="126">
        <f t="shared" si="12"/>
        <v>92.05192095175039</v>
      </c>
    </row>
    <row r="76" spans="2:18" x14ac:dyDescent="0.2">
      <c r="B76" s="74">
        <v>43538</v>
      </c>
      <c r="C76" s="124">
        <f>Power!K76</f>
        <v>36.801538863598793</v>
      </c>
      <c r="D76" s="124">
        <f>'Ground Transportation'!K76</f>
        <v>19.853657450293614</v>
      </c>
      <c r="E76" s="124">
        <f>Industry!K76</f>
        <v>26.774441645887798</v>
      </c>
      <c r="F76" s="124">
        <f>Residential!K76</f>
        <v>11.376706190081801</v>
      </c>
      <c r="G76" s="124">
        <f>Aviation!K76+Aviation!L76</f>
        <v>2.4670430575339815</v>
      </c>
      <c r="H76" s="124">
        <f>'International Shipping'!C76</f>
        <v>1.9683864397260273</v>
      </c>
      <c r="I76" s="126">
        <f t="shared" si="11"/>
        <v>99.241773647122017</v>
      </c>
      <c r="K76" s="74">
        <v>43904</v>
      </c>
      <c r="L76" s="124">
        <f>Power!V76</f>
        <v>34.577022573602527</v>
      </c>
      <c r="M76" s="124">
        <f>'Ground Transportation'!V76</f>
        <v>13.610905191012984</v>
      </c>
      <c r="N76" s="124">
        <f>Industry!V76</f>
        <v>24.730285818512378</v>
      </c>
      <c r="O76" s="124">
        <f>Residential!V76</f>
        <v>11.328678294749649</v>
      </c>
      <c r="P76" s="124">
        <f>Aviation!W76+Aviation!X76</f>
        <v>2.1212426380890439</v>
      </c>
      <c r="Q76" s="124">
        <f>'International Shipping'!F76</f>
        <v>1.6823468124655647</v>
      </c>
      <c r="R76" s="126">
        <f t="shared" si="12"/>
        <v>88.050481328432141</v>
      </c>
    </row>
    <row r="77" spans="2:18" x14ac:dyDescent="0.2">
      <c r="B77" s="74">
        <v>43539</v>
      </c>
      <c r="C77" s="124">
        <f>Power!K77</f>
        <v>36.379372576504068</v>
      </c>
      <c r="D77" s="124">
        <f>'Ground Transportation'!K77</f>
        <v>19.644167009580766</v>
      </c>
      <c r="E77" s="124">
        <f>Industry!K77</f>
        <v>26.400418360785839</v>
      </c>
      <c r="F77" s="124">
        <f>Residential!K77</f>
        <v>11.016681884289431</v>
      </c>
      <c r="G77" s="124">
        <f>Aviation!K77+Aviation!L77</f>
        <v>2.58036734550865</v>
      </c>
      <c r="H77" s="124">
        <f>'International Shipping'!C77</f>
        <v>1.9683864397260273</v>
      </c>
      <c r="I77" s="126">
        <f t="shared" si="11"/>
        <v>97.989393616394779</v>
      </c>
      <c r="K77" s="74">
        <v>43905</v>
      </c>
      <c r="L77" s="124">
        <f>Power!V77</f>
        <v>33.242886865880067</v>
      </c>
      <c r="M77" s="124">
        <f>'Ground Transportation'!V77</f>
        <v>11.366366489417304</v>
      </c>
      <c r="N77" s="124">
        <f>Industry!V77</f>
        <v>23.826008222148779</v>
      </c>
      <c r="O77" s="124">
        <f>Residential!V77</f>
        <v>11.233581531801351</v>
      </c>
      <c r="P77" s="124">
        <f>Aviation!W77+Aviation!X77</f>
        <v>2.0955786370674963</v>
      </c>
      <c r="Q77" s="124">
        <f>'International Shipping'!F77</f>
        <v>1.6823468124655647</v>
      </c>
      <c r="R77" s="126">
        <f t="shared" si="12"/>
        <v>83.446768558780548</v>
      </c>
    </row>
    <row r="78" spans="2:18" x14ac:dyDescent="0.2">
      <c r="B78" s="74">
        <v>43540</v>
      </c>
      <c r="C78" s="124">
        <f>Power!K78</f>
        <v>35.12448129718981</v>
      </c>
      <c r="D78" s="124">
        <f>'Ground Transportation'!K78</f>
        <v>17.076761574700999</v>
      </c>
      <c r="E78" s="124">
        <f>Industry!K78</f>
        <v>25.454056696511522</v>
      </c>
      <c r="F78" s="124">
        <f>Residential!K78</f>
        <v>11.14963101076393</v>
      </c>
      <c r="G78" s="124">
        <f>Aviation!K78+Aviation!L78</f>
        <v>2.5056085390673108</v>
      </c>
      <c r="H78" s="124">
        <f>'International Shipping'!C78</f>
        <v>1.9683864397260273</v>
      </c>
      <c r="I78" s="126">
        <f t="shared" si="11"/>
        <v>93.27892555795961</v>
      </c>
      <c r="K78" s="74">
        <v>43906</v>
      </c>
      <c r="L78" s="124">
        <f>Power!V78</f>
        <v>35.67636150459974</v>
      </c>
      <c r="M78" s="124">
        <f>'Ground Transportation'!V78</f>
        <v>15.343183824967104</v>
      </c>
      <c r="N78" s="124">
        <f>Industry!V78</f>
        <v>25.314347167933612</v>
      </c>
      <c r="O78" s="124">
        <f>Residential!V78</f>
        <v>11.24015204494204</v>
      </c>
      <c r="P78" s="124">
        <f>Aviation!W78+Aviation!X78</f>
        <v>1.993051959676384</v>
      </c>
      <c r="Q78" s="124">
        <f>'International Shipping'!F78</f>
        <v>1.6823468124655647</v>
      </c>
      <c r="R78" s="126">
        <f t="shared" si="12"/>
        <v>91.24944331458444</v>
      </c>
    </row>
    <row r="79" spans="2:18" x14ac:dyDescent="0.2">
      <c r="B79" s="74">
        <v>43541</v>
      </c>
      <c r="C79" s="124">
        <f>Power!K79</f>
        <v>34.740446707324836</v>
      </c>
      <c r="D79" s="124">
        <f>'Ground Transportation'!K79</f>
        <v>15.266846974479162</v>
      </c>
      <c r="E79" s="124">
        <f>Industry!K79</f>
        <v>24.802078032834466</v>
      </c>
      <c r="F79" s="124">
        <f>Residential!K79</f>
        <v>11.229088185049893</v>
      </c>
      <c r="G79" s="124">
        <f>Aviation!K79+Aviation!L79</f>
        <v>2.4953697341502838</v>
      </c>
      <c r="H79" s="124">
        <f>'International Shipping'!C79</f>
        <v>1.9683864397260273</v>
      </c>
      <c r="I79" s="126">
        <f t="shared" si="11"/>
        <v>90.502216073564682</v>
      </c>
      <c r="K79" s="74">
        <v>43907</v>
      </c>
      <c r="L79" s="124">
        <f>Power!V79</f>
        <v>36.085716815391834</v>
      </c>
      <c r="M79" s="124">
        <f>'Ground Transportation'!V79</f>
        <v>15.467398529905701</v>
      </c>
      <c r="N79" s="124">
        <f>Industry!V79</f>
        <v>25.687306644339369</v>
      </c>
      <c r="O79" s="124">
        <f>Residential!V79</f>
        <v>10.59090590904912</v>
      </c>
      <c r="P79" s="124">
        <f>Aviation!W79+Aviation!X79</f>
        <v>1.8581530863857341</v>
      </c>
      <c r="Q79" s="124">
        <f>'International Shipping'!F79</f>
        <v>1.6823468124655647</v>
      </c>
      <c r="R79" s="126">
        <f t="shared" si="12"/>
        <v>91.371827797537335</v>
      </c>
    </row>
    <row r="80" spans="2:18" x14ac:dyDescent="0.2">
      <c r="B80" s="74">
        <v>43542</v>
      </c>
      <c r="C80" s="124">
        <f>Power!K80</f>
        <v>37.196388591096934</v>
      </c>
      <c r="D80" s="124">
        <f>'Ground Transportation'!K80</f>
        <v>18.933038404362261</v>
      </c>
      <c r="E80" s="124">
        <f>Industry!K80</f>
        <v>26.984753823486802</v>
      </c>
      <c r="F80" s="124">
        <f>Residential!K80</f>
        <v>11.302092728877803</v>
      </c>
      <c r="G80" s="124">
        <f>Aviation!K80+Aviation!L80</f>
        <v>2.492587644163728</v>
      </c>
      <c r="H80" s="124">
        <f>'International Shipping'!C80</f>
        <v>1.9683864397260273</v>
      </c>
      <c r="I80" s="126">
        <f t="shared" si="11"/>
        <v>98.877247631713573</v>
      </c>
      <c r="K80" s="74">
        <v>43908</v>
      </c>
      <c r="L80" s="124">
        <f>Power!V80</f>
        <v>35.092849154197566</v>
      </c>
      <c r="M80" s="124">
        <f>'Ground Transportation'!V80</f>
        <v>14.633950393745744</v>
      </c>
      <c r="N80" s="124">
        <f>Industry!V80</f>
        <v>24.966368135638412</v>
      </c>
      <c r="O80" s="124">
        <f>Residential!V80</f>
        <v>10.053347281904397</v>
      </c>
      <c r="P80" s="124">
        <f>Aviation!W80+Aviation!X80</f>
        <v>1.7595914027770119</v>
      </c>
      <c r="Q80" s="124">
        <f>'International Shipping'!F80</f>
        <v>1.6823468124655647</v>
      </c>
      <c r="R80" s="126">
        <f t="shared" si="12"/>
        <v>88.188453180728686</v>
      </c>
    </row>
    <row r="81" spans="2:18" x14ac:dyDescent="0.2">
      <c r="B81" s="74">
        <v>43543</v>
      </c>
      <c r="C81" s="124">
        <f>Power!K81</f>
        <v>37.965388272181926</v>
      </c>
      <c r="D81" s="124">
        <f>'Ground Transportation'!K81</f>
        <v>19.531950725136692</v>
      </c>
      <c r="E81" s="124">
        <f>Industry!K81</f>
        <v>27.244217639824715</v>
      </c>
      <c r="F81" s="124">
        <f>Residential!K81</f>
        <v>11.1023125422007</v>
      </c>
      <c r="G81" s="124">
        <f>Aviation!K81+Aviation!L81</f>
        <v>2.4242422469745</v>
      </c>
      <c r="H81" s="124">
        <f>'International Shipping'!C81</f>
        <v>1.9683864397260273</v>
      </c>
      <c r="I81" s="126">
        <f t="shared" si="11"/>
        <v>100.23649786604457</v>
      </c>
      <c r="K81" s="74">
        <v>43909</v>
      </c>
      <c r="L81" s="124">
        <f>Power!V81</f>
        <v>35.862098323773111</v>
      </c>
      <c r="M81" s="124">
        <f>'Ground Transportation'!V81</f>
        <v>14.41682015641203</v>
      </c>
      <c r="N81" s="124">
        <f>Industry!V81</f>
        <v>25.619432797446759</v>
      </c>
      <c r="O81" s="124">
        <f>Residential!V81</f>
        <v>10.005952338490173</v>
      </c>
      <c r="P81" s="124">
        <f>Aviation!W81+Aviation!X81</f>
        <v>1.669664820132567</v>
      </c>
      <c r="Q81" s="124">
        <f>'International Shipping'!F81</f>
        <v>1.6823468124655647</v>
      </c>
      <c r="R81" s="126">
        <f t="shared" si="12"/>
        <v>89.256315248720213</v>
      </c>
    </row>
    <row r="82" spans="2:18" x14ac:dyDescent="0.2">
      <c r="B82" s="74">
        <v>43544</v>
      </c>
      <c r="C82" s="124">
        <f>Power!K82</f>
        <v>37.720795363824237</v>
      </c>
      <c r="D82" s="124">
        <f>'Ground Transportation'!K82</f>
        <v>19.259073997870455</v>
      </c>
      <c r="E82" s="124">
        <f>Industry!K82</f>
        <v>27.21165248926679</v>
      </c>
      <c r="F82" s="124">
        <f>Residential!K82</f>
        <v>10.963679433473946</v>
      </c>
      <c r="G82" s="124">
        <f>Aviation!K82+Aviation!L82</f>
        <v>2.4607081817024925</v>
      </c>
      <c r="H82" s="124">
        <f>'International Shipping'!C82</f>
        <v>1.9683864397260273</v>
      </c>
      <c r="I82" s="126">
        <f t="shared" si="11"/>
        <v>99.584295905863954</v>
      </c>
      <c r="K82" s="74">
        <v>43910</v>
      </c>
      <c r="L82" s="124">
        <f>Power!V82</f>
        <v>35.173525131098856</v>
      </c>
      <c r="M82" s="124">
        <f>'Ground Transportation'!V82</f>
        <v>14.41682015641203</v>
      </c>
      <c r="N82" s="124">
        <f>Industry!V82</f>
        <v>25.283510312215359</v>
      </c>
      <c r="O82" s="124">
        <f>Residential!V82</f>
        <v>10.017940318680351</v>
      </c>
      <c r="P82" s="124">
        <f>Aviation!W82+Aviation!X82</f>
        <v>1.6223692566349579</v>
      </c>
      <c r="Q82" s="124">
        <f>'International Shipping'!F82</f>
        <v>1.6823468124655647</v>
      </c>
      <c r="R82" s="126">
        <f t="shared" si="12"/>
        <v>88.196511987507108</v>
      </c>
    </row>
    <row r="83" spans="2:18" x14ac:dyDescent="0.2">
      <c r="B83" s="74">
        <v>43545</v>
      </c>
      <c r="C83" s="124">
        <f>Power!K83</f>
        <v>37.207157901591351</v>
      </c>
      <c r="D83" s="124">
        <f>'Ground Transportation'!K83</f>
        <v>19.158636775218881</v>
      </c>
      <c r="E83" s="124">
        <f>Industry!K83</f>
        <v>27.129987470108198</v>
      </c>
      <c r="F83" s="124">
        <f>Residential!K83</f>
        <v>11.210645780741983</v>
      </c>
      <c r="G83" s="124">
        <f>Aviation!K83+Aviation!L83</f>
        <v>2.5103646521876031</v>
      </c>
      <c r="H83" s="124">
        <f>'International Shipping'!C83</f>
        <v>1.9683864397260273</v>
      </c>
      <c r="I83" s="126">
        <f t="shared" si="11"/>
        <v>99.185179019574051</v>
      </c>
      <c r="K83" s="74">
        <v>43911</v>
      </c>
      <c r="L83" s="124">
        <f>Power!V83</f>
        <v>33.866894975297271</v>
      </c>
      <c r="M83" s="124">
        <f>'Ground Transportation'!V83</f>
        <v>10.671944238902261</v>
      </c>
      <c r="N83" s="124">
        <f>Industry!V83</f>
        <v>24.511290540092165</v>
      </c>
      <c r="O83" s="124">
        <f>Residential!V83</f>
        <v>10.9734805547587</v>
      </c>
      <c r="P83" s="124">
        <f>Aviation!W83+Aviation!X83</f>
        <v>1.4770257800931641</v>
      </c>
      <c r="Q83" s="124">
        <f>'International Shipping'!F83</f>
        <v>1.6823468124655647</v>
      </c>
      <c r="R83" s="126">
        <f t="shared" si="12"/>
        <v>83.182982901609122</v>
      </c>
    </row>
    <row r="84" spans="2:18" x14ac:dyDescent="0.2">
      <c r="B84" s="74">
        <v>43546</v>
      </c>
      <c r="C84" s="124">
        <f>Power!K84</f>
        <v>36.720746638070864</v>
      </c>
      <c r="D84" s="124">
        <f>'Ground Transportation'!K84</f>
        <v>19.388524204414374</v>
      </c>
      <c r="E84" s="124">
        <f>Industry!K84</f>
        <v>27.05974740701096</v>
      </c>
      <c r="F84" s="124">
        <f>Residential!K84</f>
        <v>11.32026589497595</v>
      </c>
      <c r="G84" s="124">
        <f>Aviation!K84+Aviation!L84</f>
        <v>2.56761183053935</v>
      </c>
      <c r="H84" s="124">
        <f>'International Shipping'!C84</f>
        <v>1.9683864397260273</v>
      </c>
      <c r="I84" s="126">
        <f t="shared" si="11"/>
        <v>99.025282414737518</v>
      </c>
      <c r="K84" s="74">
        <v>43912</v>
      </c>
      <c r="L84" s="124">
        <f>Power!V84</f>
        <v>32.874064600565127</v>
      </c>
      <c r="M84" s="124">
        <f>'Ground Transportation'!V84</f>
        <v>7.2746278566659743</v>
      </c>
      <c r="N84" s="124">
        <f>Industry!V84</f>
        <v>23.752609732837069</v>
      </c>
      <c r="O84" s="124">
        <f>Residential!V84</f>
        <v>11.554784714352987</v>
      </c>
      <c r="P84" s="124">
        <f>Aviation!W84+Aviation!X84</f>
        <v>1.312186830630844</v>
      </c>
      <c r="Q84" s="124">
        <f>'International Shipping'!F84</f>
        <v>1.6823468124655647</v>
      </c>
      <c r="R84" s="126">
        <f t="shared" si="12"/>
        <v>78.450620547517573</v>
      </c>
    </row>
    <row r="85" spans="2:18" x14ac:dyDescent="0.2">
      <c r="B85" s="74">
        <v>43547</v>
      </c>
      <c r="C85" s="124">
        <f>Power!K85</f>
        <v>35.473933348519068</v>
      </c>
      <c r="D85" s="124">
        <f>'Ground Transportation'!K85</f>
        <v>17.046164900178582</v>
      </c>
      <c r="E85" s="124">
        <f>Industry!K85</f>
        <v>25.938844806184552</v>
      </c>
      <c r="F85" s="124">
        <f>Residential!K85</f>
        <v>11.530771383877649</v>
      </c>
      <c r="G85" s="124">
        <f>Aviation!K85+Aviation!L85</f>
        <v>2.4904748204656717</v>
      </c>
      <c r="H85" s="124">
        <f>'International Shipping'!C85</f>
        <v>1.9683864397260273</v>
      </c>
      <c r="I85" s="126">
        <f t="shared" si="11"/>
        <v>94.448575698951558</v>
      </c>
      <c r="K85" s="74">
        <v>43913</v>
      </c>
      <c r="L85" s="124">
        <f>Power!V85</f>
        <v>33.988038894510169</v>
      </c>
      <c r="M85" s="124">
        <f>'Ground Transportation'!V85</f>
        <v>12.361960939120738</v>
      </c>
      <c r="N85" s="124">
        <f>Industry!V85</f>
        <v>24.545003634191197</v>
      </c>
      <c r="O85" s="124">
        <f>Residential!V85</f>
        <v>11.465405966153639</v>
      </c>
      <c r="P85" s="124">
        <f>Aviation!W85+Aviation!X85</f>
        <v>1.144219230448505</v>
      </c>
      <c r="Q85" s="124">
        <f>'International Shipping'!F85</f>
        <v>1.6823468124655647</v>
      </c>
      <c r="R85" s="126">
        <f t="shared" si="12"/>
        <v>85.186975476889813</v>
      </c>
    </row>
    <row r="86" spans="2:18" x14ac:dyDescent="0.2">
      <c r="B86" s="74">
        <v>43548</v>
      </c>
      <c r="C86" s="124">
        <f>Power!K86</f>
        <v>34.908872382982082</v>
      </c>
      <c r="D86" s="124">
        <f>'Ground Transportation'!K86</f>
        <v>14.742107897004397</v>
      </c>
      <c r="E86" s="124">
        <f>Industry!K86</f>
        <v>25.054001249470627</v>
      </c>
      <c r="F86" s="124">
        <f>Residential!K86</f>
        <v>11.008274099856958</v>
      </c>
      <c r="G86" s="124">
        <f>Aviation!K86+Aviation!L86</f>
        <v>2.5031541892109921</v>
      </c>
      <c r="H86" s="124">
        <f>'International Shipping'!C86</f>
        <v>1.9683864397260273</v>
      </c>
      <c r="I86" s="126">
        <f t="shared" si="11"/>
        <v>90.184796258251083</v>
      </c>
      <c r="K86" s="74">
        <v>43914</v>
      </c>
      <c r="L86" s="124">
        <f>Power!V86</f>
        <v>34.381009688659589</v>
      </c>
      <c r="M86" s="124">
        <f>'Ground Transportation'!V86</f>
        <v>12.402662314455101</v>
      </c>
      <c r="N86" s="124">
        <f>Industry!V86</f>
        <v>24.716846290359523</v>
      </c>
      <c r="O86" s="124">
        <f>Residential!V86</f>
        <v>11.139825988818801</v>
      </c>
      <c r="P86" s="124">
        <f>Aviation!W86+Aviation!X86</f>
        <v>1.0614149277990761</v>
      </c>
      <c r="Q86" s="124">
        <f>'International Shipping'!F86</f>
        <v>1.6823468124655647</v>
      </c>
      <c r="R86" s="126">
        <f t="shared" si="12"/>
        <v>85.38410602255766</v>
      </c>
    </row>
    <row r="87" spans="2:18" x14ac:dyDescent="0.2">
      <c r="B87" s="74">
        <v>43549</v>
      </c>
      <c r="C87" s="124">
        <f>Power!K87</f>
        <v>36.539838782991374</v>
      </c>
      <c r="D87" s="124">
        <f>'Ground Transportation'!K87</f>
        <v>19.008857072712615</v>
      </c>
      <c r="E87" s="124">
        <f>Industry!K87</f>
        <v>26.475861529072873</v>
      </c>
      <c r="F87" s="124">
        <f>Residential!K87</f>
        <v>10.752350698297271</v>
      </c>
      <c r="G87" s="124">
        <f>Aviation!K87+Aviation!L87</f>
        <v>2.5121094826580421</v>
      </c>
      <c r="H87" s="124">
        <f>'International Shipping'!C87</f>
        <v>1.9683864397260273</v>
      </c>
      <c r="I87" s="126">
        <f t="shared" si="11"/>
        <v>97.257404005458227</v>
      </c>
      <c r="K87" s="74">
        <v>43915</v>
      </c>
      <c r="L87" s="124">
        <f>Power!V87</f>
        <v>34.081032013497932</v>
      </c>
      <c r="M87" s="124">
        <f>'Ground Transportation'!V87</f>
        <v>12.363498211234472</v>
      </c>
      <c r="N87" s="124">
        <f>Industry!V87</f>
        <v>24.492972514406411</v>
      </c>
      <c r="O87" s="124">
        <f>Residential!V87</f>
        <v>10.806492206952253</v>
      </c>
      <c r="P87" s="124">
        <f>Aviation!W87+Aviation!X87</f>
        <v>0.97660876926777762</v>
      </c>
      <c r="Q87" s="124">
        <f>'International Shipping'!F87</f>
        <v>1.6823468124655647</v>
      </c>
      <c r="R87" s="126">
        <f t="shared" si="12"/>
        <v>84.402950527824416</v>
      </c>
    </row>
    <row r="88" spans="2:18" x14ac:dyDescent="0.2">
      <c r="B88" s="74">
        <v>43550</v>
      </c>
      <c r="C88" s="124">
        <f>Power!K88</f>
        <v>36.888546952859542</v>
      </c>
      <c r="D88" s="124">
        <f>'Ground Transportation'!K88</f>
        <v>19.669982254012751</v>
      </c>
      <c r="E88" s="124">
        <f>Industry!K88</f>
        <v>27.025845144155028</v>
      </c>
      <c r="F88" s="124">
        <f>Residential!K88</f>
        <v>10.881616215704149</v>
      </c>
      <c r="G88" s="124">
        <f>Aviation!K88+Aviation!L88</f>
        <v>2.2695318007555221</v>
      </c>
      <c r="H88" s="124">
        <f>'International Shipping'!C88</f>
        <v>1.9683864397260273</v>
      </c>
      <c r="I88" s="126">
        <f t="shared" si="11"/>
        <v>98.703908807213026</v>
      </c>
      <c r="K88" s="74">
        <v>43916</v>
      </c>
      <c r="L88" s="124">
        <f>Power!V88</f>
        <v>34.036319515434784</v>
      </c>
      <c r="M88" s="124">
        <f>'Ground Transportation'!V88</f>
        <v>12.466071884831088</v>
      </c>
      <c r="N88" s="124">
        <f>Industry!V88</f>
        <v>24.818002557118724</v>
      </c>
      <c r="O88" s="124">
        <f>Residential!V88</f>
        <v>10.722257708516899</v>
      </c>
      <c r="P88" s="124">
        <f>Aviation!W88+Aviation!X88</f>
        <v>0.92466225966801674</v>
      </c>
      <c r="Q88" s="124">
        <f>'International Shipping'!F88</f>
        <v>1.6823468124655647</v>
      </c>
      <c r="R88" s="126">
        <f t="shared" si="12"/>
        <v>84.649660738035081</v>
      </c>
    </row>
    <row r="89" spans="2:18" x14ac:dyDescent="0.2">
      <c r="B89" s="74">
        <v>43551</v>
      </c>
      <c r="C89" s="124">
        <f>Power!K89</f>
        <v>37.027764643871976</v>
      </c>
      <c r="D89" s="124">
        <f>'Ground Transportation'!K89</f>
        <v>19.825696414026712</v>
      </c>
      <c r="E89" s="124">
        <f>Industry!K89</f>
        <v>27.00667548843052</v>
      </c>
      <c r="F89" s="124">
        <f>Residential!K89</f>
        <v>10.551172308710983</v>
      </c>
      <c r="G89" s="124">
        <f>Aviation!K89+Aviation!L89</f>
        <v>2.4686303920855996</v>
      </c>
      <c r="H89" s="124">
        <f>'International Shipping'!C89</f>
        <v>1.9683864397260273</v>
      </c>
      <c r="I89" s="126">
        <f t="shared" si="11"/>
        <v>98.848325686851823</v>
      </c>
      <c r="K89" s="74">
        <v>43917</v>
      </c>
      <c r="L89" s="124">
        <f>Power!V89</f>
        <v>33.601164878276016</v>
      </c>
      <c r="M89" s="124">
        <f>'Ground Transportation'!V89</f>
        <v>12.272412878252343</v>
      </c>
      <c r="N89" s="124">
        <f>Industry!V89</f>
        <v>24.494598391786159</v>
      </c>
      <c r="O89" s="124">
        <f>Residential!V89</f>
        <v>10.505232896664328</v>
      </c>
      <c r="P89" s="124">
        <f>Aviation!W89+Aviation!X89</f>
        <v>0.87899826570818218</v>
      </c>
      <c r="Q89" s="124">
        <f>'International Shipping'!F89</f>
        <v>1.6823468124655647</v>
      </c>
      <c r="R89" s="126">
        <f t="shared" si="12"/>
        <v>83.434754123152587</v>
      </c>
    </row>
    <row r="90" spans="2:18" x14ac:dyDescent="0.2">
      <c r="B90" s="74">
        <v>43552</v>
      </c>
      <c r="C90" s="124">
        <f>Power!K90</f>
        <v>37.570238023107642</v>
      </c>
      <c r="D90" s="124">
        <f>'Ground Transportation'!K90</f>
        <v>19.913680175947491</v>
      </c>
      <c r="E90" s="124">
        <f>Industry!K90</f>
        <v>27.336837070907748</v>
      </c>
      <c r="F90" s="124">
        <f>Residential!K90</f>
        <v>10.544864991890034</v>
      </c>
      <c r="G90" s="124">
        <f>Aviation!K90+Aviation!L90</f>
        <v>2.5416603884389981</v>
      </c>
      <c r="H90" s="124">
        <f>'International Shipping'!C90</f>
        <v>1.9683864397260273</v>
      </c>
      <c r="I90" s="126">
        <f t="shared" si="11"/>
        <v>99.875667090017956</v>
      </c>
      <c r="K90" s="74">
        <v>43918</v>
      </c>
      <c r="L90" s="124">
        <f>Power!V90</f>
        <v>31.993940144291408</v>
      </c>
      <c r="M90" s="124">
        <f>'Ground Transportation'!V90</f>
        <v>8.9768822145890876</v>
      </c>
      <c r="N90" s="124">
        <f>Industry!V90</f>
        <v>23.58330378106502</v>
      </c>
      <c r="O90" s="124">
        <f>Residential!V90</f>
        <v>10.655145689909586</v>
      </c>
      <c r="P90" s="124">
        <f>Aviation!W90+Aviation!X90</f>
        <v>0.80735159201515372</v>
      </c>
      <c r="Q90" s="124">
        <f>'International Shipping'!F90</f>
        <v>1.6823468124655647</v>
      </c>
      <c r="R90" s="126">
        <f t="shared" si="12"/>
        <v>77.698970234335818</v>
      </c>
    </row>
    <row r="91" spans="2:18" x14ac:dyDescent="0.2">
      <c r="B91" s="74">
        <v>43553</v>
      </c>
      <c r="C91" s="124">
        <f>Power!K91</f>
        <v>36.355884771622648</v>
      </c>
      <c r="D91" s="124">
        <f>'Ground Transportation'!K91</f>
        <v>19.597004065356209</v>
      </c>
      <c r="E91" s="124">
        <f>Industry!K91</f>
        <v>26.837868799586744</v>
      </c>
      <c r="F91" s="124">
        <f>Residential!K91</f>
        <v>10.186409904116593</v>
      </c>
      <c r="G91" s="124">
        <f>Aviation!K91+Aviation!L91</f>
        <v>2.5806640170010269</v>
      </c>
      <c r="H91" s="124">
        <f>'International Shipping'!C91</f>
        <v>1.9683864397260273</v>
      </c>
      <c r="I91" s="126">
        <f t="shared" si="11"/>
        <v>97.526217997409248</v>
      </c>
      <c r="K91" s="74">
        <v>43919</v>
      </c>
      <c r="L91" s="124">
        <f>Power!V91</f>
        <v>31.337957992120977</v>
      </c>
      <c r="M91" s="124">
        <f>'Ground Transportation'!V91</f>
        <v>6.5251244774544448</v>
      </c>
      <c r="N91" s="124">
        <f>Industry!V91</f>
        <v>23.155415663130064</v>
      </c>
      <c r="O91" s="124">
        <f>Residential!V91</f>
        <v>10.996206954266629</v>
      </c>
      <c r="P91" s="124">
        <f>Aviation!W91+Aviation!X91</f>
        <v>0.75488197820598546</v>
      </c>
      <c r="Q91" s="124">
        <f>'International Shipping'!F91</f>
        <v>1.6823468124655647</v>
      </c>
      <c r="R91" s="126">
        <f t="shared" si="12"/>
        <v>74.451933877643668</v>
      </c>
    </row>
    <row r="92" spans="2:18" x14ac:dyDescent="0.2">
      <c r="B92" s="74">
        <v>43554</v>
      </c>
      <c r="C92" s="124">
        <f>Power!K92</f>
        <v>34.900033182031422</v>
      </c>
      <c r="D92" s="124">
        <f>'Ground Transportation'!K92</f>
        <v>17.590867070154463</v>
      </c>
      <c r="E92" s="124">
        <f>Industry!K92</f>
        <v>25.137090595792557</v>
      </c>
      <c r="F92" s="124">
        <f>Residential!K92</f>
        <v>10.147512305608126</v>
      </c>
      <c r="G92" s="124">
        <f>Aviation!K92+Aviation!L92</f>
        <v>2.4859368133736561</v>
      </c>
      <c r="H92" s="124">
        <f>'International Shipping'!C92</f>
        <v>1.9683864397260273</v>
      </c>
      <c r="I92" s="126">
        <f t="shared" si="11"/>
        <v>92.229826406686257</v>
      </c>
      <c r="K92" s="74">
        <v>43920</v>
      </c>
      <c r="L92" s="124">
        <f>Power!V92</f>
        <v>32.870711541537631</v>
      </c>
      <c r="M92" s="124">
        <f>'Ground Transportation'!V92</f>
        <v>11.166085066757988</v>
      </c>
      <c r="N92" s="124">
        <f>Industry!V92</f>
        <v>24.09229076654945</v>
      </c>
      <c r="O92" s="124">
        <f>Residential!V92</f>
        <v>11.012698444192548</v>
      </c>
      <c r="P92" s="124">
        <f>Aviation!W92+Aviation!X92</f>
        <v>0.69536579797384312</v>
      </c>
      <c r="Q92" s="124">
        <f>'International Shipping'!F92</f>
        <v>1.6823468124655647</v>
      </c>
      <c r="R92" s="126">
        <f t="shared" si="12"/>
        <v>81.519498429477039</v>
      </c>
    </row>
    <row r="93" spans="2:18" x14ac:dyDescent="0.2">
      <c r="B93" s="74">
        <v>43555</v>
      </c>
      <c r="C93" s="124">
        <f>Power!K93</f>
        <v>34.764552145231676</v>
      </c>
      <c r="D93" s="124">
        <f>'Ground Transportation'!K93</f>
        <v>15.173971758641581</v>
      </c>
      <c r="E93" s="124">
        <f>Industry!K93</f>
        <v>24.813620230589912</v>
      </c>
      <c r="F93" s="124">
        <f>Residential!K93</f>
        <v>10.840582867232342</v>
      </c>
      <c r="G93" s="124">
        <f>Aviation!K93+Aviation!L93</f>
        <v>2.5336883955872769</v>
      </c>
      <c r="H93" s="124">
        <f>'International Shipping'!C93</f>
        <v>1.9683864397260273</v>
      </c>
      <c r="I93" s="126">
        <f t="shared" si="11"/>
        <v>90.094801837008831</v>
      </c>
      <c r="K93" s="74">
        <v>43921</v>
      </c>
      <c r="L93" s="124">
        <f>Power!V93</f>
        <v>34.145753969269933</v>
      </c>
      <c r="M93" s="124">
        <f>'Ground Transportation'!V93</f>
        <v>11.945776518491524</v>
      </c>
      <c r="N93" s="124">
        <f>Industry!V93</f>
        <v>25.562305642472595</v>
      </c>
      <c r="O93" s="124">
        <f>Residential!V93</f>
        <v>10.934007740083118</v>
      </c>
      <c r="P93" s="124">
        <f>Aviation!W93+Aviation!X93</f>
        <v>0.72659661992954194</v>
      </c>
      <c r="Q93" s="124">
        <f>'International Shipping'!F93</f>
        <v>1.6823468124655647</v>
      </c>
      <c r="R93" s="126">
        <f t="shared" si="12"/>
        <v>84.996787302712278</v>
      </c>
    </row>
    <row r="94" spans="2:18" x14ac:dyDescent="0.2">
      <c r="B94" s="74">
        <v>43556</v>
      </c>
      <c r="C94" s="124">
        <f>Power!K94</f>
        <v>36.684051107614572</v>
      </c>
      <c r="D94" s="124">
        <f>'Ground Transportation'!K94</f>
        <v>18.831356643398426</v>
      </c>
      <c r="E94" s="124">
        <f>Industry!K94</f>
        <v>29.085585455757588</v>
      </c>
      <c r="F94" s="124">
        <f>Residential!K94</f>
        <v>11.186889201193601</v>
      </c>
      <c r="G94" s="124">
        <f>Aviation!K94+Aviation!L94</f>
        <v>2.5462925973845785</v>
      </c>
      <c r="H94" s="124">
        <f>'International Shipping'!C94</f>
        <v>1.9683864397260273</v>
      </c>
      <c r="I94" s="126">
        <f t="shared" si="11"/>
        <v>100.3025614450748</v>
      </c>
      <c r="K94" s="74">
        <v>43922</v>
      </c>
      <c r="L94" s="124">
        <f>Power!V94</f>
        <v>33.851436065945244</v>
      </c>
      <c r="M94" s="124">
        <f>'Ground Transportation'!V94</f>
        <v>11.78974688560521</v>
      </c>
      <c r="N94" s="124">
        <f>Industry!V94</f>
        <v>26.760522585398697</v>
      </c>
      <c r="O94" s="124">
        <f>Residential!V94</f>
        <v>11.153183319296655</v>
      </c>
      <c r="P94" s="124">
        <f>Aviation!W94+Aviation!X94</f>
        <v>0.71232101676678283</v>
      </c>
      <c r="Q94" s="124">
        <f>'International Shipping'!F94</f>
        <v>1.6823468124655647</v>
      </c>
      <c r="R94" s="126">
        <f t="shared" si="12"/>
        <v>85.949556685478157</v>
      </c>
    </row>
    <row r="95" spans="2:18" x14ac:dyDescent="0.2">
      <c r="B95" s="74">
        <v>43557</v>
      </c>
      <c r="C95" s="124">
        <f>Power!K95</f>
        <v>37.265278424758378</v>
      </c>
      <c r="D95" s="124">
        <f>'Ground Transportation'!K95</f>
        <v>19.665062978318922</v>
      </c>
      <c r="E95" s="124">
        <f>Industry!K95</f>
        <v>29.820641074311336</v>
      </c>
      <c r="F95" s="124">
        <f>Residential!K95</f>
        <v>10.555274172382248</v>
      </c>
      <c r="G95" s="124">
        <f>Aviation!K95+Aviation!L95</f>
        <v>2.5142674212752318</v>
      </c>
      <c r="H95" s="124">
        <f>'International Shipping'!C95</f>
        <v>1.9683864397260273</v>
      </c>
      <c r="I95" s="126">
        <f t="shared" si="11"/>
        <v>101.78891051077215</v>
      </c>
      <c r="K95" s="74">
        <v>43923</v>
      </c>
      <c r="L95" s="124">
        <f>Power!V95</f>
        <v>33.460525683526612</v>
      </c>
      <c r="M95" s="124">
        <f>'Ground Transportation'!V95</f>
        <v>11.833118351660529</v>
      </c>
      <c r="N95" s="124">
        <f>Industry!V95</f>
        <v>26.634097435544234</v>
      </c>
      <c r="O95" s="124">
        <f>Residential!V95</f>
        <v>10.718696413353996</v>
      </c>
      <c r="P95" s="124">
        <f>Aviation!W95+Aviation!X95</f>
        <v>0.67198169208246261</v>
      </c>
      <c r="Q95" s="124">
        <f>'International Shipping'!F95</f>
        <v>1.6823468124655647</v>
      </c>
      <c r="R95" s="126">
        <f t="shared" si="12"/>
        <v>85.000766388633409</v>
      </c>
    </row>
    <row r="96" spans="2:18" x14ac:dyDescent="0.2">
      <c r="B96" s="74">
        <v>43558</v>
      </c>
      <c r="C96" s="124">
        <f>Power!K96</f>
        <v>38.315430209896427</v>
      </c>
      <c r="D96" s="124">
        <f>'Ground Transportation'!K96</f>
        <v>19.791992775154363</v>
      </c>
      <c r="E96" s="124">
        <f>Industry!K96</f>
        <v>30.201288591949389</v>
      </c>
      <c r="F96" s="124">
        <f>Residential!K96</f>
        <v>10.16557453875774</v>
      </c>
      <c r="G96" s="124">
        <f>Aviation!K96+Aviation!L96</f>
        <v>2.5386385833839018</v>
      </c>
      <c r="H96" s="124">
        <f>'International Shipping'!C96</f>
        <v>1.9683864397260273</v>
      </c>
      <c r="I96" s="126">
        <f t="shared" si="11"/>
        <v>102.98131113886785</v>
      </c>
      <c r="K96" s="74">
        <v>43924</v>
      </c>
      <c r="L96" s="124">
        <f>Power!V96</f>
        <v>33.293487116895058</v>
      </c>
      <c r="M96" s="124">
        <f>'Ground Transportation'!V96</f>
        <v>12.349144852449147</v>
      </c>
      <c r="N96" s="124">
        <f>Industry!V96</f>
        <v>26.260811555516817</v>
      </c>
      <c r="O96" s="124">
        <f>Residential!V96</f>
        <v>10.298282958408389</v>
      </c>
      <c r="P96" s="124">
        <f>Aviation!W96+Aviation!X96</f>
        <v>0.68017854715709569</v>
      </c>
      <c r="Q96" s="124">
        <f>'International Shipping'!F96</f>
        <v>1.6823468124655647</v>
      </c>
      <c r="R96" s="126">
        <f t="shared" si="12"/>
        <v>84.564251842892077</v>
      </c>
    </row>
    <row r="97" spans="2:18" x14ac:dyDescent="0.2">
      <c r="B97" s="74">
        <v>43559</v>
      </c>
      <c r="C97" s="124">
        <f>Power!K97</f>
        <v>37.06003300520365</v>
      </c>
      <c r="D97" s="124">
        <f>'Ground Transportation'!K97</f>
        <v>19.941200899994215</v>
      </c>
      <c r="E97" s="124">
        <f>Industry!K97</f>
        <v>29.150387241569071</v>
      </c>
      <c r="F97" s="124">
        <f>Residential!K97</f>
        <v>9.809220088253408</v>
      </c>
      <c r="G97" s="124">
        <f>Aviation!K97+Aviation!L97</f>
        <v>2.580002162701394</v>
      </c>
      <c r="H97" s="124">
        <f>'International Shipping'!C97</f>
        <v>1.9683864397260273</v>
      </c>
      <c r="I97" s="126">
        <f t="shared" si="11"/>
        <v>100.50922983744776</v>
      </c>
      <c r="K97" s="74">
        <v>43925</v>
      </c>
      <c r="L97" s="124">
        <f>Power!V97</f>
        <v>30.821486900014996</v>
      </c>
      <c r="M97" s="124">
        <f>'Ground Transportation'!V97</f>
        <v>8.7280208732874822</v>
      </c>
      <c r="N97" s="124">
        <f>Industry!V97</f>
        <v>23.888866451915121</v>
      </c>
      <c r="O97" s="124">
        <f>Residential!V97</f>
        <v>10.153287584405581</v>
      </c>
      <c r="P97" s="124">
        <f>Aviation!W97+Aviation!X97</f>
        <v>0.5930119795672093</v>
      </c>
      <c r="Q97" s="124">
        <f>'International Shipping'!F97</f>
        <v>1.6823468124655647</v>
      </c>
      <c r="R97" s="126">
        <f t="shared" si="12"/>
        <v>75.867020601655952</v>
      </c>
    </row>
    <row r="98" spans="2:18" x14ac:dyDescent="0.2">
      <c r="B98" s="74">
        <v>43560</v>
      </c>
      <c r="C98" s="124">
        <f>Power!K98</f>
        <v>34.800363682357755</v>
      </c>
      <c r="D98" s="124">
        <f>'Ground Transportation'!K98</f>
        <v>19.692950283302569</v>
      </c>
      <c r="E98" s="124">
        <f>Industry!K98</f>
        <v>27.461916354108421</v>
      </c>
      <c r="F98" s="124">
        <f>Residential!K98</f>
        <v>9.4509430486447616</v>
      </c>
      <c r="G98" s="124">
        <f>Aviation!K98+Aviation!L98</f>
        <v>2.609189578348591</v>
      </c>
      <c r="H98" s="124">
        <f>'International Shipping'!C98</f>
        <v>1.9683864397260273</v>
      </c>
      <c r="I98" s="126">
        <f t="shared" si="11"/>
        <v>95.983749386488128</v>
      </c>
      <c r="K98" s="74">
        <v>43926</v>
      </c>
      <c r="L98" s="124">
        <f>Power!V98</f>
        <v>30.772077536534518</v>
      </c>
      <c r="M98" s="124">
        <f>'Ground Transportation'!V98</f>
        <v>6.479977782611579</v>
      </c>
      <c r="N98" s="124">
        <f>Industry!V98</f>
        <v>24.168858805551629</v>
      </c>
      <c r="O98" s="124">
        <f>Residential!V98</f>
        <v>9.7678160508828071</v>
      </c>
      <c r="P98" s="124">
        <f>Aviation!W98+Aviation!X98</f>
        <v>0.58590007606273209</v>
      </c>
      <c r="Q98" s="124">
        <f>'International Shipping'!F98</f>
        <v>1.6823468124655647</v>
      </c>
      <c r="R98" s="126">
        <f t="shared" si="12"/>
        <v>73.456977064108827</v>
      </c>
    </row>
    <row r="99" spans="2:18" x14ac:dyDescent="0.2">
      <c r="B99" s="74">
        <v>43561</v>
      </c>
      <c r="C99" s="124">
        <f>Power!K99</f>
        <v>33.937536944025595</v>
      </c>
      <c r="D99" s="124">
        <f>'Ground Transportation'!K99</f>
        <v>17.611152389463328</v>
      </c>
      <c r="E99" s="124">
        <f>Industry!K99</f>
        <v>27.074399513908297</v>
      </c>
      <c r="F99" s="124">
        <f>Residential!K99</f>
        <v>9.0183437676143381</v>
      </c>
      <c r="G99" s="124">
        <f>Aviation!K99+Aviation!L99</f>
        <v>2.486666137833148</v>
      </c>
      <c r="H99" s="124">
        <f>'International Shipping'!C99</f>
        <v>1.9683864397260273</v>
      </c>
      <c r="I99" s="126">
        <f t="shared" si="11"/>
        <v>92.096485192570739</v>
      </c>
      <c r="K99" s="74">
        <v>43927</v>
      </c>
      <c r="L99" s="124">
        <f>Power!V99</f>
        <v>31.483680567835968</v>
      </c>
      <c r="M99" s="124">
        <f>'Ground Transportation'!V99</f>
        <v>10.348349827003235</v>
      </c>
      <c r="N99" s="124">
        <f>Industry!V99</f>
        <v>24.864026145441478</v>
      </c>
      <c r="O99" s="124">
        <f>Residential!V99</f>
        <v>9.1176522146419412</v>
      </c>
      <c r="P99" s="124">
        <f>Aviation!W99+Aviation!X99</f>
        <v>0.5987113577122587</v>
      </c>
      <c r="Q99" s="124">
        <f>'International Shipping'!F99</f>
        <v>1.6823468124655647</v>
      </c>
      <c r="R99" s="126">
        <f t="shared" si="12"/>
        <v>78.094766925100444</v>
      </c>
    </row>
    <row r="100" spans="2:18" x14ac:dyDescent="0.2">
      <c r="B100" s="74">
        <v>43562</v>
      </c>
      <c r="C100" s="124">
        <f>Power!K100</f>
        <v>34.681393938741031</v>
      </c>
      <c r="D100" s="124">
        <f>'Ground Transportation'!K100</f>
        <v>15.079913317407627</v>
      </c>
      <c r="E100" s="124">
        <f>Industry!K100</f>
        <v>27.179514455960021</v>
      </c>
      <c r="F100" s="124">
        <f>Residential!K100</f>
        <v>8.4979820050522559</v>
      </c>
      <c r="G100" s="124">
        <f>Aviation!K100+Aviation!L100</f>
        <v>2.5211082547251191</v>
      </c>
      <c r="H100" s="124">
        <f>'International Shipping'!C100</f>
        <v>1.9683864397260273</v>
      </c>
      <c r="I100" s="126">
        <f t="shared" si="11"/>
        <v>89.928298411612076</v>
      </c>
      <c r="K100" s="74">
        <v>43928</v>
      </c>
      <c r="L100" s="124">
        <f>Power!V100</f>
        <v>33.232393524226964</v>
      </c>
      <c r="M100" s="124">
        <f>'Ground Transportation'!V100</f>
        <v>12.129878218399064</v>
      </c>
      <c r="N100" s="124">
        <f>Industry!V100</f>
        <v>26.108189920736223</v>
      </c>
      <c r="O100" s="124">
        <f>Residential!V100</f>
        <v>9.0994064804049302</v>
      </c>
      <c r="P100" s="124">
        <f>Aviation!W100+Aviation!X100</f>
        <v>0.61534450975027588</v>
      </c>
      <c r="Q100" s="124">
        <f>'International Shipping'!F100</f>
        <v>1.6823468124655647</v>
      </c>
      <c r="R100" s="126">
        <f t="shared" si="12"/>
        <v>82.867559465983007</v>
      </c>
    </row>
    <row r="101" spans="2:18" x14ac:dyDescent="0.2">
      <c r="B101" s="74">
        <v>43563</v>
      </c>
      <c r="C101" s="124">
        <f>Power!K101</f>
        <v>36.161554965706728</v>
      </c>
      <c r="D101" s="124">
        <f>'Ground Transportation'!K101</f>
        <v>18.862428368539497</v>
      </c>
      <c r="E101" s="124">
        <f>Industry!K101</f>
        <v>28.815137644340446</v>
      </c>
      <c r="F101" s="124">
        <f>Residential!K101</f>
        <v>8.5726061088557675</v>
      </c>
      <c r="G101" s="124">
        <f>Aviation!K101+Aviation!L101</f>
        <v>2.5418493818701231</v>
      </c>
      <c r="H101" s="124">
        <f>'International Shipping'!C101</f>
        <v>1.9683864397260273</v>
      </c>
      <c r="I101" s="126">
        <f t="shared" si="11"/>
        <v>96.921962909038584</v>
      </c>
      <c r="K101" s="74">
        <v>43929</v>
      </c>
      <c r="L101" s="124">
        <f>Power!V101</f>
        <v>33.675406969271869</v>
      </c>
      <c r="M101" s="124">
        <f>'Ground Transportation'!V101</f>
        <v>12.196792198807266</v>
      </c>
      <c r="N101" s="124">
        <f>Industry!V101</f>
        <v>26.522907488187791</v>
      </c>
      <c r="O101" s="124">
        <f>Residential!V101</f>
        <v>9.1480925198729288</v>
      </c>
      <c r="P101" s="124">
        <f>Aviation!W101+Aviation!X101</f>
        <v>0.62871557774072762</v>
      </c>
      <c r="Q101" s="124">
        <f>'International Shipping'!F101</f>
        <v>1.6823468124655647</v>
      </c>
      <c r="R101" s="126">
        <f t="shared" si="12"/>
        <v>83.854261566346153</v>
      </c>
    </row>
    <row r="102" spans="2:18" x14ac:dyDescent="0.2">
      <c r="B102" s="74">
        <v>43564</v>
      </c>
      <c r="C102" s="124">
        <f>Power!K102</f>
        <v>37.015445520890495</v>
      </c>
      <c r="D102" s="124">
        <f>'Ground Transportation'!K102</f>
        <v>19.863147047529811</v>
      </c>
      <c r="E102" s="124">
        <f>Industry!K102</f>
        <v>29.778397286075958</v>
      </c>
      <c r="F102" s="124">
        <f>Residential!K102</f>
        <v>9.2405408819782995</v>
      </c>
      <c r="G102" s="124">
        <f>Aviation!K102+Aviation!L102</f>
        <v>2.524428917571492</v>
      </c>
      <c r="H102" s="124">
        <f>'International Shipping'!C102</f>
        <v>1.9683864397260273</v>
      </c>
      <c r="I102" s="126">
        <f t="shared" si="11"/>
        <v>100.3903460937721</v>
      </c>
      <c r="K102" s="74">
        <v>43930</v>
      </c>
      <c r="L102" s="124">
        <f>Power!V102</f>
        <v>33.196429056823661</v>
      </c>
      <c r="M102" s="124">
        <f>'Ground Transportation'!V102</f>
        <v>12.315234215316071</v>
      </c>
      <c r="N102" s="124">
        <f>Industry!V102</f>
        <v>26.243512397358636</v>
      </c>
      <c r="O102" s="124">
        <f>Residential!V102</f>
        <v>9.4824711804312596</v>
      </c>
      <c r="P102" s="124">
        <f>Aviation!W102+Aviation!X102</f>
        <v>0.6187098935414127</v>
      </c>
      <c r="Q102" s="124">
        <f>'International Shipping'!F102</f>
        <v>1.6823468124655647</v>
      </c>
      <c r="R102" s="126">
        <f t="shared" si="12"/>
        <v>83.538703555936593</v>
      </c>
    </row>
    <row r="103" spans="2:18" x14ac:dyDescent="0.2">
      <c r="B103" s="74">
        <v>43565</v>
      </c>
      <c r="C103" s="124">
        <f>Power!K103</f>
        <v>37.788569672679174</v>
      </c>
      <c r="D103" s="124">
        <f>'Ground Transportation'!K103</f>
        <v>19.916282350178477</v>
      </c>
      <c r="E103" s="124">
        <f>Industry!K103</f>
        <v>30.150215919533295</v>
      </c>
      <c r="F103" s="124">
        <f>Residential!K103</f>
        <v>9.8659145320715176</v>
      </c>
      <c r="G103" s="124">
        <f>Aviation!K103+Aviation!L103</f>
        <v>2.7954713398154709</v>
      </c>
      <c r="H103" s="124">
        <f>'International Shipping'!C103</f>
        <v>1.9683864397260273</v>
      </c>
      <c r="I103" s="126">
        <f t="shared" si="11"/>
        <v>102.48484025400396</v>
      </c>
      <c r="K103" s="74">
        <v>43931</v>
      </c>
      <c r="L103" s="124">
        <f>Power!V103</f>
        <v>32.751954633995616</v>
      </c>
      <c r="M103" s="124">
        <f>'Ground Transportation'!V103</f>
        <v>11.002041028004538</v>
      </c>
      <c r="N103" s="124">
        <f>Industry!V103</f>
        <v>26.022642381720924</v>
      </c>
      <c r="O103" s="124">
        <f>Residential!V103</f>
        <v>9.8192524802884265</v>
      </c>
      <c r="P103" s="124">
        <f>Aviation!W103+Aviation!X103</f>
        <v>0.62528361443319735</v>
      </c>
      <c r="Q103" s="124">
        <f>'International Shipping'!F103</f>
        <v>1.6823468124655647</v>
      </c>
      <c r="R103" s="126">
        <f t="shared" si="12"/>
        <v>81.903520950908273</v>
      </c>
    </row>
    <row r="104" spans="2:18" x14ac:dyDescent="0.2">
      <c r="B104" s="74">
        <v>43566</v>
      </c>
      <c r="C104" s="124">
        <f>Power!K104</f>
        <v>37.778236516818559</v>
      </c>
      <c r="D104" s="124">
        <f>'Ground Transportation'!K104</f>
        <v>19.948390842612419</v>
      </c>
      <c r="E104" s="124">
        <f>Industry!K104</f>
        <v>30.098129954253722</v>
      </c>
      <c r="F104" s="124">
        <f>Residential!K104</f>
        <v>9.8599394429839684</v>
      </c>
      <c r="G104" s="124">
        <f>Aviation!K104+Aviation!L104</f>
        <v>1.7850303905184828</v>
      </c>
      <c r="H104" s="124">
        <f>'International Shipping'!C104</f>
        <v>1.9683864397260273</v>
      </c>
      <c r="I104" s="126">
        <f t="shared" si="11"/>
        <v>101.43811358691319</v>
      </c>
      <c r="K104" s="74">
        <v>43932</v>
      </c>
      <c r="L104" s="124">
        <f>Power!V104</f>
        <v>31.378829541675785</v>
      </c>
      <c r="M104" s="124">
        <f>'Ground Transportation'!V104</f>
        <v>9.6187324332743085</v>
      </c>
      <c r="N104" s="124">
        <f>Industry!V104</f>
        <v>24.874844788450211</v>
      </c>
      <c r="O104" s="124">
        <f>Residential!V104</f>
        <v>9.4867012890073692</v>
      </c>
      <c r="P104" s="124">
        <f>Aviation!W104+Aviation!X104</f>
        <v>0.5641366219052919</v>
      </c>
      <c r="Q104" s="124">
        <f>'International Shipping'!F104</f>
        <v>1.6823468124655647</v>
      </c>
      <c r="R104" s="126">
        <f t="shared" si="12"/>
        <v>77.605591486778536</v>
      </c>
    </row>
    <row r="105" spans="2:18" x14ac:dyDescent="0.2">
      <c r="B105" s="74">
        <v>43567</v>
      </c>
      <c r="C105" s="124">
        <f>Power!K105</f>
        <v>36.669184791305426</v>
      </c>
      <c r="D105" s="124">
        <f>'Ground Transportation'!K105</f>
        <v>19.080743697229121</v>
      </c>
      <c r="E105" s="124">
        <f>Industry!K105</f>
        <v>29.318115618521347</v>
      </c>
      <c r="F105" s="124">
        <f>Residential!K105</f>
        <v>9.610496204746422</v>
      </c>
      <c r="G105" s="124">
        <f>Aviation!K105+Aviation!L105</f>
        <v>2.6479332709720653</v>
      </c>
      <c r="H105" s="124">
        <f>'International Shipping'!C105</f>
        <v>1.9683864397260273</v>
      </c>
      <c r="I105" s="126">
        <f t="shared" si="11"/>
        <v>99.294860022500416</v>
      </c>
      <c r="K105" s="74">
        <v>43933</v>
      </c>
      <c r="L105" s="124">
        <f>Power!V105</f>
        <v>30.549963769860568</v>
      </c>
      <c r="M105" s="124">
        <f>'Ground Transportation'!V105</f>
        <v>7.002179379436356</v>
      </c>
      <c r="N105" s="124">
        <f>Industry!V105</f>
        <v>24.069725269946005</v>
      </c>
      <c r="O105" s="124">
        <f>Residential!V105</f>
        <v>9.0185517407145959</v>
      </c>
      <c r="P105" s="124">
        <f>Aviation!W105+Aviation!X105</f>
        <v>0.53300699098505544</v>
      </c>
      <c r="Q105" s="124">
        <f>'International Shipping'!F105</f>
        <v>1.6823468124655647</v>
      </c>
      <c r="R105" s="126">
        <f t="shared" si="12"/>
        <v>72.855773963408154</v>
      </c>
    </row>
    <row r="106" spans="2:18" x14ac:dyDescent="0.2">
      <c r="B106" s="74">
        <v>43568</v>
      </c>
      <c r="C106" s="124">
        <f>Power!K106</f>
        <v>35.197867096837768</v>
      </c>
      <c r="D106" s="124">
        <f>'Ground Transportation'!K106</f>
        <v>18.068742746602691</v>
      </c>
      <c r="E106" s="124">
        <f>Industry!K106</f>
        <v>28.138552281989565</v>
      </c>
      <c r="F106" s="124">
        <f>Residential!K106</f>
        <v>9.3374812056513274</v>
      </c>
      <c r="G106" s="124">
        <f>Aviation!K106+Aviation!L106</f>
        <v>2.556466016409543</v>
      </c>
      <c r="H106" s="124">
        <f>'International Shipping'!C106</f>
        <v>1.9683864397260273</v>
      </c>
      <c r="I106" s="126">
        <f t="shared" si="11"/>
        <v>95.26749578721693</v>
      </c>
      <c r="K106" s="74">
        <v>43934</v>
      </c>
      <c r="L106" s="124">
        <f>Power!V106</f>
        <v>31.607053581540278</v>
      </c>
      <c r="M106" s="124">
        <f>'Ground Transportation'!V106</f>
        <v>10.525693420816797</v>
      </c>
      <c r="N106" s="124">
        <f>Industry!V106</f>
        <v>24.698544758927699</v>
      </c>
      <c r="O106" s="124">
        <f>Residential!V106</f>
        <v>9.433362859785575</v>
      </c>
      <c r="P106" s="124">
        <f>Aviation!W106+Aviation!X106</f>
        <v>0.53297312564780264</v>
      </c>
      <c r="Q106" s="124">
        <f>'International Shipping'!F106</f>
        <v>1.6823468124655647</v>
      </c>
      <c r="R106" s="126">
        <f t="shared" si="12"/>
        <v>78.479974559183717</v>
      </c>
    </row>
    <row r="107" spans="2:18" x14ac:dyDescent="0.2">
      <c r="B107" s="74">
        <v>43569</v>
      </c>
      <c r="C107" s="124">
        <f>Power!K107</f>
        <v>33.892225066390651</v>
      </c>
      <c r="D107" s="124">
        <f>'Ground Transportation'!K107</f>
        <v>14.910456192916342</v>
      </c>
      <c r="E107" s="124">
        <f>Industry!K107</f>
        <v>26.785414285214685</v>
      </c>
      <c r="F107" s="124">
        <f>Residential!K107</f>
        <v>9.4408051894068645</v>
      </c>
      <c r="G107" s="124">
        <f>Aviation!K107+Aviation!L107</f>
        <v>2.5139283506467569</v>
      </c>
      <c r="H107" s="124">
        <f>'International Shipping'!C107</f>
        <v>1.9683864397260273</v>
      </c>
      <c r="I107" s="126">
        <f t="shared" si="11"/>
        <v>89.511215524301321</v>
      </c>
      <c r="K107" s="74">
        <v>43935</v>
      </c>
      <c r="L107" s="124">
        <f>Power!V107</f>
        <v>32.788818135661302</v>
      </c>
      <c r="M107" s="124">
        <f>'Ground Transportation'!V107</f>
        <v>12.17678943679535</v>
      </c>
      <c r="N107" s="124">
        <f>Industry!V107</f>
        <v>25.744740614935839</v>
      </c>
      <c r="O107" s="124">
        <f>Residential!V107</f>
        <v>9.7744895636023834</v>
      </c>
      <c r="P107" s="124">
        <f>Aviation!W107+Aviation!X107</f>
        <v>0.5656211162828213</v>
      </c>
      <c r="Q107" s="124">
        <f>'International Shipping'!F107</f>
        <v>1.6823468124655647</v>
      </c>
      <c r="R107" s="126">
        <f t="shared" si="12"/>
        <v>82.732805679743265</v>
      </c>
    </row>
    <row r="108" spans="2:18" x14ac:dyDescent="0.2">
      <c r="B108" s="74">
        <v>43570</v>
      </c>
      <c r="C108" s="124">
        <f>Power!K108</f>
        <v>34.925244223421956</v>
      </c>
      <c r="D108" s="124">
        <f>'Ground Transportation'!K108</f>
        <v>18.046084547937724</v>
      </c>
      <c r="E108" s="124">
        <f>Industry!K108</f>
        <v>27.764898919433953</v>
      </c>
      <c r="F108" s="124">
        <f>Residential!K108</f>
        <v>8.9403682594799534</v>
      </c>
      <c r="G108" s="124">
        <f>Aviation!K108+Aviation!L108</f>
        <v>2.5587236214018025</v>
      </c>
      <c r="H108" s="124">
        <f>'International Shipping'!C108</f>
        <v>1.9683864397260273</v>
      </c>
      <c r="I108" s="126">
        <f t="shared" si="11"/>
        <v>94.203706011401422</v>
      </c>
      <c r="K108" s="74">
        <v>43936</v>
      </c>
      <c r="L108" s="124">
        <f>Power!V108</f>
        <v>32.391933605639494</v>
      </c>
      <c r="M108" s="124">
        <f>'Ground Transportation'!V108</f>
        <v>12.646424391381466</v>
      </c>
      <c r="N108" s="124">
        <f>Industry!V108</f>
        <v>25.204702105350542</v>
      </c>
      <c r="O108" s="124">
        <f>Residential!V108</f>
        <v>9.3277656927326724</v>
      </c>
      <c r="P108" s="124">
        <f>Aviation!W108+Aviation!X108</f>
        <v>0.59557768359233276</v>
      </c>
      <c r="Q108" s="124">
        <f>'International Shipping'!F108</f>
        <v>1.6823468124655647</v>
      </c>
      <c r="R108" s="126">
        <f t="shared" si="12"/>
        <v>81.848750291162077</v>
      </c>
    </row>
    <row r="109" spans="2:18" x14ac:dyDescent="0.2">
      <c r="B109" s="74">
        <v>43571</v>
      </c>
      <c r="C109" s="124">
        <f>Power!K109</f>
        <v>35.094133131208466</v>
      </c>
      <c r="D109" s="124">
        <f>'Ground Transportation'!K109</f>
        <v>19.560446532586933</v>
      </c>
      <c r="E109" s="124">
        <f>Industry!K109</f>
        <v>27.924376080366237</v>
      </c>
      <c r="F109" s="124">
        <f>Residential!K109</f>
        <v>8.4658901268478761</v>
      </c>
      <c r="G109" s="124">
        <f>Aviation!K109+Aviation!L109</f>
        <v>2.5467908790790892</v>
      </c>
      <c r="H109" s="124">
        <f>'International Shipping'!C109</f>
        <v>1.9683864397260273</v>
      </c>
      <c r="I109" s="126">
        <f t="shared" si="11"/>
        <v>95.560023189814643</v>
      </c>
      <c r="K109" s="74">
        <v>43937</v>
      </c>
      <c r="L109" s="124">
        <f>Power!V109</f>
        <v>31.767275708380037</v>
      </c>
      <c r="M109" s="124">
        <f>'Ground Transportation'!V109</f>
        <v>12.763389938449858</v>
      </c>
      <c r="N109" s="124">
        <f>Industry!V109</f>
        <v>24.799176756543169</v>
      </c>
      <c r="O109" s="124">
        <f>Residential!V109</f>
        <v>8.7181872551523369</v>
      </c>
      <c r="P109" s="124">
        <f>Aviation!W109+Aviation!X109</f>
        <v>0.55770471619037254</v>
      </c>
      <c r="Q109" s="124">
        <f>'International Shipping'!F109</f>
        <v>1.6823468124655647</v>
      </c>
      <c r="R109" s="126">
        <f t="shared" si="12"/>
        <v>80.288081187181334</v>
      </c>
    </row>
    <row r="110" spans="2:18" x14ac:dyDescent="0.2">
      <c r="B110" s="74">
        <v>43572</v>
      </c>
      <c r="C110" s="124">
        <f>Power!K110</f>
        <v>34.074713531686044</v>
      </c>
      <c r="D110" s="124">
        <f>'Ground Transportation'!K110</f>
        <v>19.502340244734537</v>
      </c>
      <c r="E110" s="124">
        <f>Industry!K110</f>
        <v>26.882063844242921</v>
      </c>
      <c r="F110" s="124">
        <f>Residential!K110</f>
        <v>7.9587584005755101</v>
      </c>
      <c r="G110" s="124">
        <f>Aviation!K110+Aviation!L110</f>
        <v>2.572317898245716</v>
      </c>
      <c r="H110" s="124">
        <f>'International Shipping'!C110</f>
        <v>1.9683864397260273</v>
      </c>
      <c r="I110" s="126">
        <f t="shared" si="11"/>
        <v>92.958580359210757</v>
      </c>
      <c r="K110" s="74">
        <v>43938</v>
      </c>
      <c r="L110" s="124">
        <f>Power!V110</f>
        <v>32.347564246626717</v>
      </c>
      <c r="M110" s="124">
        <f>'Ground Transportation'!V110</f>
        <v>12.843707003860281</v>
      </c>
      <c r="N110" s="124">
        <f>Industry!V110</f>
        <v>25.411207156458669</v>
      </c>
      <c r="O110" s="124">
        <f>Residential!V110</f>
        <v>8.545298037995698</v>
      </c>
      <c r="P110" s="124">
        <f>Aviation!W110+Aviation!X110</f>
        <v>0.55453389020773369</v>
      </c>
      <c r="Q110" s="124">
        <f>'International Shipping'!F110</f>
        <v>1.6823468124655647</v>
      </c>
      <c r="R110" s="126">
        <f t="shared" si="12"/>
        <v>81.384657147614661</v>
      </c>
    </row>
    <row r="111" spans="2:18" x14ac:dyDescent="0.2">
      <c r="B111" s="74">
        <v>43573</v>
      </c>
      <c r="C111" s="124">
        <f>Power!K111</f>
        <v>33.88803124278175</v>
      </c>
      <c r="D111" s="124">
        <f>'Ground Transportation'!K111</f>
        <v>19.869661446245118</v>
      </c>
      <c r="E111" s="124">
        <f>Industry!K111</f>
        <v>27.12514292325211</v>
      </c>
      <c r="F111" s="124">
        <f>Residential!K111</f>
        <v>7.7410779614804106</v>
      </c>
      <c r="G111" s="124">
        <f>Aviation!K111+Aviation!L111</f>
        <v>2.6150523134228361</v>
      </c>
      <c r="H111" s="124">
        <f>'International Shipping'!C111</f>
        <v>1.9683864397260273</v>
      </c>
      <c r="I111" s="126">
        <f t="shared" si="11"/>
        <v>93.207352326908264</v>
      </c>
      <c r="K111" s="74">
        <v>43939</v>
      </c>
      <c r="L111" s="124">
        <f>Power!V111</f>
        <v>31.321607478729884</v>
      </c>
      <c r="M111" s="124">
        <f>'Ground Transportation'!V111</f>
        <v>9.9091847418021128</v>
      </c>
      <c r="N111" s="124">
        <f>Industry!V111</f>
        <v>24.83266408755896</v>
      </c>
      <c r="O111" s="124">
        <f>Residential!V111</f>
        <v>8.4754052916640248</v>
      </c>
      <c r="P111" s="124">
        <f>Aviation!W111+Aviation!X111</f>
        <v>0.50946224560814524</v>
      </c>
      <c r="Q111" s="124">
        <f>'International Shipping'!F111</f>
        <v>1.6823468124655647</v>
      </c>
      <c r="R111" s="126">
        <f t="shared" si="12"/>
        <v>76.730670657828711</v>
      </c>
    </row>
    <row r="112" spans="2:18" x14ac:dyDescent="0.2">
      <c r="B112" s="74">
        <v>43574</v>
      </c>
      <c r="C112" s="124">
        <f>Power!K112</f>
        <v>33.027859257269007</v>
      </c>
      <c r="D112" s="124">
        <f>'Ground Transportation'!K112</f>
        <v>18.849295299219854</v>
      </c>
      <c r="E112" s="124">
        <f>Industry!K112</f>
        <v>26.918942569141578</v>
      </c>
      <c r="F112" s="124">
        <f>Residential!K112</f>
        <v>8.0417793670617819</v>
      </c>
      <c r="G112" s="124">
        <f>Aviation!K112+Aviation!L112</f>
        <v>2.5619824495948871</v>
      </c>
      <c r="H112" s="124">
        <f>'International Shipping'!C112</f>
        <v>1.9683864397260273</v>
      </c>
      <c r="I112" s="126">
        <f t="shared" si="11"/>
        <v>91.368245382013143</v>
      </c>
      <c r="K112" s="74">
        <v>43940</v>
      </c>
      <c r="L112" s="124">
        <f>Power!V112</f>
        <v>29.584596904042307</v>
      </c>
      <c r="M112" s="124">
        <f>'Ground Transportation'!V112</f>
        <v>7.1786577103152176</v>
      </c>
      <c r="N112" s="124">
        <f>Industry!V112</f>
        <v>23.41911090528458</v>
      </c>
      <c r="O112" s="124">
        <f>Residential!V112</f>
        <v>8.2490473499096915</v>
      </c>
      <c r="P112" s="124">
        <f>Aviation!W112+Aviation!X112</f>
        <v>0.49306731401339771</v>
      </c>
      <c r="Q112" s="124">
        <f>'International Shipping'!F112</f>
        <v>1.6823468124655647</v>
      </c>
      <c r="R112" s="126">
        <f t="shared" si="12"/>
        <v>70.606826996030762</v>
      </c>
    </row>
    <row r="113" spans="2:18" x14ac:dyDescent="0.2">
      <c r="B113" s="74">
        <v>43575</v>
      </c>
      <c r="C113" s="124">
        <f>Power!K113</f>
        <v>32.205838513905888</v>
      </c>
      <c r="D113" s="124">
        <f>'Ground Transportation'!K113</f>
        <v>17.05801498798278</v>
      </c>
      <c r="E113" s="124">
        <f>Industry!K113</f>
        <v>26.437422561569186</v>
      </c>
      <c r="F113" s="124">
        <f>Residential!K113</f>
        <v>8.2205122078909163</v>
      </c>
      <c r="G113" s="124">
        <f>Aviation!K113+Aviation!L113</f>
        <v>2.4926624876158892</v>
      </c>
      <c r="H113" s="124">
        <f>'International Shipping'!C113</f>
        <v>1.9683864397260273</v>
      </c>
      <c r="I113" s="126">
        <f t="shared" si="11"/>
        <v>88.382837198690694</v>
      </c>
      <c r="K113" s="74">
        <v>43941</v>
      </c>
      <c r="L113" s="124">
        <f>Power!V113</f>
        <v>30.568527766069501</v>
      </c>
      <c r="M113" s="124">
        <f>'Ground Transportation'!V113</f>
        <v>12.085169635817488</v>
      </c>
      <c r="N113" s="124">
        <f>Industry!V113</f>
        <v>24.027182677547909</v>
      </c>
      <c r="O113" s="124">
        <f>Residential!V113</f>
        <v>8.4573072693486875</v>
      </c>
      <c r="P113" s="124">
        <f>Aviation!W113+Aviation!X113</f>
        <v>0.52627303925618363</v>
      </c>
      <c r="Q113" s="124">
        <f>'International Shipping'!F113</f>
        <v>1.6823468124655647</v>
      </c>
      <c r="R113" s="126">
        <f t="shared" si="12"/>
        <v>77.346807200505339</v>
      </c>
    </row>
    <row r="114" spans="2:18" x14ac:dyDescent="0.2">
      <c r="B114" s="74">
        <v>43576</v>
      </c>
      <c r="C114" s="124">
        <f>Power!K114</f>
        <v>32.033559793326134</v>
      </c>
      <c r="D114" s="124">
        <f>'Ground Transportation'!K114</f>
        <v>14.185101572639329</v>
      </c>
      <c r="E114" s="124">
        <f>Industry!K114</f>
        <v>25.43700741173204</v>
      </c>
      <c r="F114" s="124">
        <f>Residential!K114</f>
        <v>8.1268829597408221</v>
      </c>
      <c r="G114" s="124">
        <f>Aviation!K114+Aviation!L114</f>
        <v>2.5054210821990548</v>
      </c>
      <c r="H114" s="124">
        <f>'International Shipping'!C114</f>
        <v>1.9683864397260273</v>
      </c>
      <c r="I114" s="126">
        <f t="shared" si="11"/>
        <v>84.256359259363407</v>
      </c>
      <c r="K114" s="74">
        <v>43942</v>
      </c>
      <c r="L114" s="124">
        <f>Power!V114</f>
        <v>31.102711002997179</v>
      </c>
      <c r="M114" s="124">
        <f>'Ground Transportation'!V114</f>
        <v>12.593087860896453</v>
      </c>
      <c r="N114" s="124">
        <f>Industry!V114</f>
        <v>24.620368698696382</v>
      </c>
      <c r="O114" s="124">
        <f>Residential!V114</f>
        <v>8.6604769325784225</v>
      </c>
      <c r="P114" s="124">
        <f>Aviation!W114+Aviation!X114</f>
        <v>0.56628827458347097</v>
      </c>
      <c r="Q114" s="124">
        <f>'International Shipping'!F114</f>
        <v>1.6823468124655647</v>
      </c>
      <c r="R114" s="126">
        <f t="shared" si="12"/>
        <v>79.225279582217468</v>
      </c>
    </row>
    <row r="115" spans="2:18" x14ac:dyDescent="0.2">
      <c r="B115" s="74">
        <v>43577</v>
      </c>
      <c r="C115" s="124">
        <f>Power!K115</f>
        <v>32.739751665415049</v>
      </c>
      <c r="D115" s="124">
        <f>'Ground Transportation'!K115</f>
        <v>17.235200738135283</v>
      </c>
      <c r="E115" s="124">
        <f>Industry!K115</f>
        <v>26.038808549042635</v>
      </c>
      <c r="F115" s="124">
        <f>Residential!K115</f>
        <v>7.7413765710785221</v>
      </c>
      <c r="G115" s="124">
        <f>Aviation!K115+Aviation!L115</f>
        <v>2.5841549029252699</v>
      </c>
      <c r="H115" s="124">
        <f>'International Shipping'!C115</f>
        <v>1.9683864397260273</v>
      </c>
      <c r="I115" s="126">
        <f t="shared" si="11"/>
        <v>88.307678866322789</v>
      </c>
      <c r="K115" s="74">
        <v>43943</v>
      </c>
      <c r="L115" s="124">
        <f>Power!V115</f>
        <v>31.143496281512505</v>
      </c>
      <c r="M115" s="124">
        <f>'Ground Transportation'!V115</f>
        <v>13.001372040583989</v>
      </c>
      <c r="N115" s="124">
        <f>Industry!V115</f>
        <v>24.709830697710665</v>
      </c>
      <c r="O115" s="124">
        <f>Residential!V115</f>
        <v>8.8523161473841068</v>
      </c>
      <c r="P115" s="124">
        <f>Aviation!W115+Aviation!X115</f>
        <v>0.60461541319724199</v>
      </c>
      <c r="Q115" s="124">
        <f>'International Shipping'!F115</f>
        <v>1.6823468124655647</v>
      </c>
      <c r="R115" s="126">
        <f t="shared" si="12"/>
        <v>79.993977392854063</v>
      </c>
    </row>
    <row r="116" spans="2:18" x14ac:dyDescent="0.2">
      <c r="B116" s="74">
        <v>43578</v>
      </c>
      <c r="C116" s="124">
        <f>Power!K116</f>
        <v>34.609031805418368</v>
      </c>
      <c r="D116" s="124">
        <f>'Ground Transportation'!K116</f>
        <v>19.564730746086383</v>
      </c>
      <c r="E116" s="124">
        <f>Industry!K116</f>
        <v>27.510816003493233</v>
      </c>
      <c r="F116" s="124">
        <f>Residential!K116</f>
        <v>7.5800713650358897</v>
      </c>
      <c r="G116" s="124">
        <f>Aviation!K116+Aviation!L116</f>
        <v>2.5592277338833433</v>
      </c>
      <c r="H116" s="124">
        <f>'International Shipping'!C116</f>
        <v>1.9683864397260273</v>
      </c>
      <c r="I116" s="126">
        <f t="shared" si="11"/>
        <v>93.792264093643254</v>
      </c>
      <c r="K116" s="74">
        <v>43944</v>
      </c>
      <c r="L116" s="124">
        <f>Power!V116</f>
        <v>32.134674637295007</v>
      </c>
      <c r="M116" s="124">
        <f>'Ground Transportation'!V116</f>
        <v>12.897420606066561</v>
      </c>
      <c r="N116" s="124">
        <f>Industry!V116</f>
        <v>25.296468317566998</v>
      </c>
      <c r="O116" s="124">
        <f>Residential!V116</f>
        <v>8.693047161847419</v>
      </c>
      <c r="P116" s="124">
        <f>Aviation!W116+Aviation!X116</f>
        <v>0.62628510915031999</v>
      </c>
      <c r="Q116" s="124">
        <f>'International Shipping'!F116</f>
        <v>1.6823468124655647</v>
      </c>
      <c r="R116" s="126">
        <f t="shared" si="12"/>
        <v>81.330242644391859</v>
      </c>
    </row>
    <row r="117" spans="2:18" x14ac:dyDescent="0.2">
      <c r="B117" s="74">
        <v>43579</v>
      </c>
      <c r="C117" s="124">
        <f>Power!K117</f>
        <v>35.065535321713035</v>
      </c>
      <c r="D117" s="124">
        <f>'Ground Transportation'!K117</f>
        <v>19.787227695010497</v>
      </c>
      <c r="E117" s="124">
        <f>Industry!K117</f>
        <v>28.012298114932243</v>
      </c>
      <c r="F117" s="124">
        <f>Residential!K117</f>
        <v>7.6768096721118821</v>
      </c>
      <c r="G117" s="124">
        <f>Aviation!K117+Aviation!L117</f>
        <v>2.5489521743840893</v>
      </c>
      <c r="H117" s="124">
        <f>'International Shipping'!C117</f>
        <v>1.9683864397260273</v>
      </c>
      <c r="I117" s="126">
        <f t="shared" si="11"/>
        <v>95.059209417877781</v>
      </c>
      <c r="K117" s="74">
        <v>43945</v>
      </c>
      <c r="L117" s="124">
        <f>Power!V117</f>
        <v>31.659187460188207</v>
      </c>
      <c r="M117" s="124">
        <f>'Ground Transportation'!V117</f>
        <v>13.153070033294082</v>
      </c>
      <c r="N117" s="124">
        <f>Industry!V117</f>
        <v>24.890561092661809</v>
      </c>
      <c r="O117" s="124">
        <f>Residential!V117</f>
        <v>8.1674332051187495</v>
      </c>
      <c r="P117" s="124">
        <f>Aviation!W117+Aviation!X117</f>
        <v>0.63342341188349183</v>
      </c>
      <c r="Q117" s="124">
        <f>'International Shipping'!F117</f>
        <v>1.6823468124655647</v>
      </c>
      <c r="R117" s="126">
        <f t="shared" si="12"/>
        <v>80.186022015611925</v>
      </c>
    </row>
    <row r="118" spans="2:18" x14ac:dyDescent="0.2">
      <c r="B118" s="74">
        <v>43580</v>
      </c>
      <c r="C118" s="124">
        <f>Power!K118</f>
        <v>34.76343050789454</v>
      </c>
      <c r="D118" s="124">
        <f>'Ground Transportation'!K118</f>
        <v>19.867358127493922</v>
      </c>
      <c r="E118" s="124">
        <f>Industry!K118</f>
        <v>27.953242161536036</v>
      </c>
      <c r="F118" s="124">
        <f>Residential!K118</f>
        <v>7.7580253313781311</v>
      </c>
      <c r="G118" s="124">
        <f>Aviation!K118+Aviation!L118</f>
        <v>2.6188206410878356</v>
      </c>
      <c r="H118" s="124">
        <f>'International Shipping'!C118</f>
        <v>1.9683864397260273</v>
      </c>
      <c r="I118" s="126">
        <f t="shared" si="11"/>
        <v>94.929263209116499</v>
      </c>
      <c r="K118" s="74">
        <v>43946</v>
      </c>
      <c r="L118" s="124">
        <f>Power!V118</f>
        <v>30.90364756160281</v>
      </c>
      <c r="M118" s="124">
        <f>'Ground Transportation'!V118</f>
        <v>10.230298664927334</v>
      </c>
      <c r="N118" s="124">
        <f>Industry!V118</f>
        <v>24.490111730163861</v>
      </c>
      <c r="O118" s="124">
        <f>Residential!V118</f>
        <v>7.9954279022811434</v>
      </c>
      <c r="P118" s="124">
        <f>Aviation!W118+Aviation!X118</f>
        <v>0.58392008212362034</v>
      </c>
      <c r="Q118" s="124">
        <f>'International Shipping'!F118</f>
        <v>1.6823468124655647</v>
      </c>
      <c r="R118" s="126">
        <f t="shared" si="12"/>
        <v>75.885752753564333</v>
      </c>
    </row>
    <row r="119" spans="2:18" x14ac:dyDescent="0.2">
      <c r="B119" s="74">
        <v>43581</v>
      </c>
      <c r="C119" s="124">
        <f>Power!K119</f>
        <v>34.309190516993681</v>
      </c>
      <c r="D119" s="124">
        <f>'Ground Transportation'!K119</f>
        <v>19.772839064167215</v>
      </c>
      <c r="E119" s="124">
        <f>Industry!K119</f>
        <v>27.75825274853003</v>
      </c>
      <c r="F119" s="124">
        <f>Residential!K119</f>
        <v>8.1750380597807766</v>
      </c>
      <c r="G119" s="124">
        <f>Aviation!K119+Aviation!L119</f>
        <v>2.6106062582856699</v>
      </c>
      <c r="H119" s="124">
        <f>'International Shipping'!C119</f>
        <v>1.9683864397260273</v>
      </c>
      <c r="I119" s="126">
        <f t="shared" si="11"/>
        <v>94.5943130874834</v>
      </c>
      <c r="K119" s="74">
        <v>43947</v>
      </c>
      <c r="L119" s="124">
        <f>Power!V119</f>
        <v>30.492365113531207</v>
      </c>
      <c r="M119" s="124">
        <f>'Ground Transportation'!V119</f>
        <v>7.975408530659732</v>
      </c>
      <c r="N119" s="124">
        <f>Industry!V119</f>
        <v>24.419924275253468</v>
      </c>
      <c r="O119" s="124">
        <f>Residential!V119</f>
        <v>7.9664121551053277</v>
      </c>
      <c r="P119" s="124">
        <f>Aviation!W119+Aviation!X119</f>
        <v>0.56982519365045692</v>
      </c>
      <c r="Q119" s="124">
        <f>'International Shipping'!F119</f>
        <v>1.6823468124655647</v>
      </c>
      <c r="R119" s="126">
        <f t="shared" si="12"/>
        <v>73.106282080665764</v>
      </c>
    </row>
    <row r="120" spans="2:18" x14ac:dyDescent="0.2">
      <c r="B120" s="74">
        <v>43582</v>
      </c>
      <c r="C120" s="124">
        <f>Power!K120</f>
        <v>32.823138859575664</v>
      </c>
      <c r="D120" s="124">
        <f>'Ground Transportation'!K120</f>
        <v>17.688276289109439</v>
      </c>
      <c r="E120" s="124">
        <f>Industry!K120</f>
        <v>26.427634716886871</v>
      </c>
      <c r="F120" s="124">
        <f>Residential!K120</f>
        <v>8.4889517157203169</v>
      </c>
      <c r="G120" s="124">
        <f>Aviation!K120+Aviation!L120</f>
        <v>2.5495861100026396</v>
      </c>
      <c r="H120" s="124">
        <f>'International Shipping'!C120</f>
        <v>1.9683864397260273</v>
      </c>
      <c r="I120" s="126">
        <f t="shared" si="11"/>
        <v>89.945974131020961</v>
      </c>
      <c r="K120" s="74">
        <v>43948</v>
      </c>
      <c r="L120" s="124">
        <f>Power!V120</f>
        <v>31.754391243296787</v>
      </c>
      <c r="M120" s="124">
        <f>'Ground Transportation'!V120</f>
        <v>12.351504313904725</v>
      </c>
      <c r="N120" s="124">
        <f>Industry!V120</f>
        <v>25.391834066655697</v>
      </c>
      <c r="O120" s="124">
        <f>Residential!V120</f>
        <v>7.7998335521818944</v>
      </c>
      <c r="P120" s="124">
        <f>Aviation!W120+Aviation!X120</f>
        <v>0.57442754075503855</v>
      </c>
      <c r="Q120" s="124">
        <f>'International Shipping'!F120</f>
        <v>1.6823468124655647</v>
      </c>
      <c r="R120" s="126">
        <f t="shared" si="12"/>
        <v>79.554337529259712</v>
      </c>
    </row>
    <row r="121" spans="2:18" x14ac:dyDescent="0.2">
      <c r="B121" s="74">
        <v>43583</v>
      </c>
      <c r="C121" s="124">
        <f>Power!K121</f>
        <v>33.75386182583631</v>
      </c>
      <c r="D121" s="124">
        <f>'Ground Transportation'!K121</f>
        <v>15.085193931111126</v>
      </c>
      <c r="E121" s="124">
        <f>Industry!K121</f>
        <v>26.859716848205618</v>
      </c>
      <c r="F121" s="124">
        <f>Residential!K121</f>
        <v>8.5025966890184463</v>
      </c>
      <c r="G121" s="124">
        <f>Aviation!K121+Aviation!L121</f>
        <v>2.58179842415122</v>
      </c>
      <c r="H121" s="124">
        <f>'International Shipping'!C121</f>
        <v>1.9683864397260273</v>
      </c>
      <c r="I121" s="126">
        <f t="shared" si="11"/>
        <v>88.751554158048748</v>
      </c>
      <c r="K121" s="74">
        <v>43949</v>
      </c>
      <c r="L121" s="124">
        <f>Power!V121</f>
        <v>31.963240847772223</v>
      </c>
      <c r="M121" s="124">
        <f>'Ground Transportation'!V121</f>
        <v>13.409012842602273</v>
      </c>
      <c r="N121" s="124">
        <f>Industry!V121</f>
        <v>25.336327710022658</v>
      </c>
      <c r="O121" s="124">
        <f>Residential!V121</f>
        <v>7.4571374082812376</v>
      </c>
      <c r="P121" s="124">
        <f>Aviation!W121+Aviation!X121</f>
        <v>0.62083049795817991</v>
      </c>
      <c r="Q121" s="124">
        <f>'International Shipping'!F121</f>
        <v>1.6823468124655647</v>
      </c>
      <c r="R121" s="126">
        <f t="shared" si="12"/>
        <v>80.468896119102141</v>
      </c>
    </row>
    <row r="122" spans="2:18" x14ac:dyDescent="0.2">
      <c r="B122" s="74">
        <v>43584</v>
      </c>
      <c r="C122" s="124">
        <f>Power!K122</f>
        <v>35.384039871130234</v>
      </c>
      <c r="D122" s="124">
        <f>'Ground Transportation'!K122</f>
        <v>18.267711744039055</v>
      </c>
      <c r="E122" s="124">
        <f>Industry!K122</f>
        <v>27.999454101929391</v>
      </c>
      <c r="F122" s="124">
        <f>Residential!K122</f>
        <v>8.2154800055139887</v>
      </c>
      <c r="G122" s="124">
        <f>Aviation!K122+Aviation!L122</f>
        <v>2.5762771315574069</v>
      </c>
      <c r="H122" s="124">
        <f>'International Shipping'!C122</f>
        <v>1.9683864397260273</v>
      </c>
      <c r="I122" s="126">
        <f t="shared" si="11"/>
        <v>94.411349293896095</v>
      </c>
      <c r="K122" s="74">
        <v>43950</v>
      </c>
      <c r="L122" s="124">
        <f>Power!V122</f>
        <v>32.233764989308312</v>
      </c>
      <c r="M122" s="124">
        <f>'Ground Transportation'!V122</f>
        <v>13.527077996909703</v>
      </c>
      <c r="N122" s="124">
        <f>Industry!V122</f>
        <v>25.600692396137791</v>
      </c>
      <c r="O122" s="124">
        <f>Residential!V122</f>
        <v>7.2681451679679405</v>
      </c>
      <c r="P122" s="124">
        <f>Aviation!W122+Aviation!X122</f>
        <v>0.66983038535716954</v>
      </c>
      <c r="Q122" s="124">
        <f>'International Shipping'!F122</f>
        <v>1.6823468124655647</v>
      </c>
      <c r="R122" s="126">
        <f t="shared" si="12"/>
        <v>80.981857748146496</v>
      </c>
    </row>
    <row r="123" spans="2:18" x14ac:dyDescent="0.2">
      <c r="B123" s="74">
        <v>43585</v>
      </c>
      <c r="C123" s="124">
        <f>Power!K123</f>
        <v>35.224756959198182</v>
      </c>
      <c r="D123" s="124">
        <f>'Ground Transportation'!K123</f>
        <v>19.929515406089095</v>
      </c>
      <c r="E123" s="124">
        <f>Industry!K123</f>
        <v>27.752209268930478</v>
      </c>
      <c r="F123" s="124">
        <f>Residential!K123</f>
        <v>7.7522632825123434</v>
      </c>
      <c r="G123" s="124">
        <f>Aviation!K123+Aviation!L123</f>
        <v>2.5378329504755559</v>
      </c>
      <c r="H123" s="124">
        <f>'International Shipping'!C123</f>
        <v>1.9683864397260273</v>
      </c>
      <c r="I123" s="126">
        <f t="shared" si="11"/>
        <v>95.164964306931694</v>
      </c>
      <c r="K123" s="74">
        <v>43951</v>
      </c>
      <c r="L123" s="124">
        <f>Power!V123</f>
        <v>30.921361141790729</v>
      </c>
      <c r="M123" s="124">
        <f>'Ground Transportation'!V123</f>
        <v>14.093851373382266</v>
      </c>
      <c r="N123" s="124">
        <f>Industry!V123</f>
        <v>24.486243403388663</v>
      </c>
      <c r="O123" s="124">
        <f>Residential!V123</f>
        <v>7.2423060072584935</v>
      </c>
      <c r="P123" s="124">
        <f>Aviation!W123+Aviation!X123</f>
        <v>0.70412883284818428</v>
      </c>
      <c r="Q123" s="124">
        <f>'International Shipping'!F123</f>
        <v>1.6823468124655647</v>
      </c>
      <c r="R123" s="126">
        <f t="shared" si="12"/>
        <v>79.130237571133904</v>
      </c>
    </row>
    <row r="124" spans="2:18" x14ac:dyDescent="0.2">
      <c r="B124" s="74">
        <v>43586</v>
      </c>
      <c r="C124" s="124">
        <f>Power!K124</f>
        <v>31.434269048785726</v>
      </c>
      <c r="D124" s="124">
        <f>'Ground Transportation'!K124</f>
        <v>19.173115073182107</v>
      </c>
      <c r="E124" s="124">
        <f>Industry!K124</f>
        <v>25.249295944586741</v>
      </c>
      <c r="F124" s="124">
        <f>Residential!K124</f>
        <v>7.2731103096040695</v>
      </c>
      <c r="G124" s="124">
        <f>Aviation!K124+Aviation!L124</f>
        <v>2.5710262542364104</v>
      </c>
      <c r="H124" s="124">
        <f>'International Shipping'!C124</f>
        <v>1.9683864397260273</v>
      </c>
      <c r="I124" s="126">
        <f t="shared" si="11"/>
        <v>87.669203070121085</v>
      </c>
      <c r="K124" s="74">
        <v>43952</v>
      </c>
      <c r="L124" s="124">
        <f>Power!V124</f>
        <v>29.102965456400021</v>
      </c>
      <c r="M124" s="124">
        <f>'Ground Transportation'!V124</f>
        <v>11.550534969477503</v>
      </c>
      <c r="N124" s="124">
        <f>Industry!V124</f>
        <v>23.332587662374031</v>
      </c>
      <c r="O124" s="124">
        <f>Residential!V124</f>
        <v>6.9201275797703046</v>
      </c>
      <c r="P124" s="124">
        <f>Aviation!W124+Aviation!X124</f>
        <v>0.70556035038599252</v>
      </c>
      <c r="Q124" s="124">
        <f>'International Shipping'!F124</f>
        <v>1.6823468124655647</v>
      </c>
      <c r="R124" s="126">
        <f t="shared" si="12"/>
        <v>73.29412283087342</v>
      </c>
    </row>
    <row r="125" spans="2:18" x14ac:dyDescent="0.2">
      <c r="B125" s="74">
        <v>43587</v>
      </c>
      <c r="C125" s="124">
        <f>Power!K125</f>
        <v>31.827474801760555</v>
      </c>
      <c r="D125" s="124">
        <f>'Ground Transportation'!K125</f>
        <v>19.966428903298979</v>
      </c>
      <c r="E125" s="124">
        <f>Industry!K125</f>
        <v>25.843555770931644</v>
      </c>
      <c r="F125" s="124">
        <f>Residential!K125</f>
        <v>7.0612997434970159</v>
      </c>
      <c r="G125" s="124">
        <f>Aviation!K125+Aviation!L125</f>
        <v>2.5740536090071204</v>
      </c>
      <c r="H125" s="124">
        <f>'International Shipping'!C125</f>
        <v>1.9683864397260273</v>
      </c>
      <c r="I125" s="126">
        <f t="shared" si="11"/>
        <v>89.241199268221351</v>
      </c>
      <c r="K125" s="74">
        <v>43953</v>
      </c>
      <c r="L125" s="124">
        <f>Power!V125</f>
        <v>29.350451762600088</v>
      </c>
      <c r="M125" s="124">
        <f>'Ground Transportation'!V125</f>
        <v>10.818264783976067</v>
      </c>
      <c r="N125" s="124">
        <f>Industry!V125</f>
        <v>23.692550787166176</v>
      </c>
      <c r="O125" s="124">
        <f>Residential!V125</f>
        <v>6.6806509535055429</v>
      </c>
      <c r="P125" s="124">
        <f>Aviation!W125+Aviation!X125</f>
        <v>0.60959481936900428</v>
      </c>
      <c r="Q125" s="124">
        <f>'International Shipping'!F125</f>
        <v>1.6823468124655647</v>
      </c>
      <c r="R125" s="126">
        <f t="shared" si="12"/>
        <v>72.833859919082457</v>
      </c>
    </row>
    <row r="126" spans="2:18" x14ac:dyDescent="0.2">
      <c r="B126" s="74">
        <v>43588</v>
      </c>
      <c r="C126" s="124">
        <f>Power!K126</f>
        <v>32.807912257501101</v>
      </c>
      <c r="D126" s="124">
        <f>'Ground Transportation'!K126</f>
        <v>19.895576733961686</v>
      </c>
      <c r="E126" s="124">
        <f>Industry!K126</f>
        <v>27.186499828155871</v>
      </c>
      <c r="F126" s="124">
        <f>Residential!K126</f>
        <v>7.1820730347539179</v>
      </c>
      <c r="G126" s="124">
        <f>Aviation!K126+Aviation!L126</f>
        <v>2.6389535538503193</v>
      </c>
      <c r="H126" s="124">
        <f>'International Shipping'!C126</f>
        <v>1.9683864397260273</v>
      </c>
      <c r="I126" s="126">
        <f t="shared" si="11"/>
        <v>91.679401847948924</v>
      </c>
      <c r="K126" s="74">
        <v>43954</v>
      </c>
      <c r="L126" s="124">
        <f>Power!V126</f>
        <v>30.405026441480199</v>
      </c>
      <c r="M126" s="124">
        <f>'Ground Transportation'!V126</f>
        <v>7.9518779047121493</v>
      </c>
      <c r="N126" s="124">
        <f>Industry!V126</f>
        <v>24.670055901236601</v>
      </c>
      <c r="O126" s="124">
        <f>Residential!V126</f>
        <v>6.6081305838278563</v>
      </c>
      <c r="P126" s="124">
        <f>Aviation!W126+Aviation!X126</f>
        <v>0.59958571907661762</v>
      </c>
      <c r="Q126" s="124">
        <f>'International Shipping'!F126</f>
        <v>1.6823468124655647</v>
      </c>
      <c r="R126" s="126">
        <f t="shared" si="12"/>
        <v>71.917023362798986</v>
      </c>
    </row>
    <row r="127" spans="2:18" x14ac:dyDescent="0.2">
      <c r="B127" s="74">
        <v>43589</v>
      </c>
      <c r="C127" s="124">
        <f>Power!K127</f>
        <v>31.477788830783087</v>
      </c>
      <c r="D127" s="124">
        <f>'Ground Transportation'!K127</f>
        <v>17.939967878139186</v>
      </c>
      <c r="E127" s="124">
        <f>Industry!K127</f>
        <v>26.448423132636044</v>
      </c>
      <c r="F127" s="124">
        <f>Residential!K127</f>
        <v>7.4756626546174409</v>
      </c>
      <c r="G127" s="124">
        <f>Aviation!K127+Aviation!L127</f>
        <v>2.5434264172206715</v>
      </c>
      <c r="H127" s="124">
        <f>'International Shipping'!C127</f>
        <v>1.9683864397260273</v>
      </c>
      <c r="I127" s="126">
        <f t="shared" ref="I127:I190" si="13">SUM(C127:H127)</f>
        <v>87.853655353122448</v>
      </c>
      <c r="K127" s="74">
        <v>43955</v>
      </c>
      <c r="L127" s="124">
        <f>Power!V127</f>
        <v>31.843130384983386</v>
      </c>
      <c r="M127" s="124">
        <f>'Ground Transportation'!V127</f>
        <v>12.180032928005799</v>
      </c>
      <c r="N127" s="124">
        <f>Industry!V127</f>
        <v>25.940798881902186</v>
      </c>
      <c r="O127" s="124">
        <f>Residential!V127</f>
        <v>6.769677600850212</v>
      </c>
      <c r="P127" s="124">
        <f>Aviation!W127+Aviation!X127</f>
        <v>0.61638187172128278</v>
      </c>
      <c r="Q127" s="124">
        <f>'International Shipping'!F127</f>
        <v>1.6823468124655647</v>
      </c>
      <c r="R127" s="126">
        <f t="shared" si="12"/>
        <v>79.032368479928436</v>
      </c>
    </row>
    <row r="128" spans="2:18" x14ac:dyDescent="0.2">
      <c r="B128" s="74">
        <v>43590</v>
      </c>
      <c r="C128" s="124">
        <f>Power!K128</f>
        <v>31.315300556332325</v>
      </c>
      <c r="D128" s="124">
        <f>'Ground Transportation'!K128</f>
        <v>15.059559772258833</v>
      </c>
      <c r="E128" s="124">
        <f>Industry!K128</f>
        <v>25.772007008121225</v>
      </c>
      <c r="F128" s="124">
        <f>Residential!K128</f>
        <v>7.5245611647398274</v>
      </c>
      <c r="G128" s="124">
        <f>Aviation!K128+Aviation!L128</f>
        <v>2.55875916428226</v>
      </c>
      <c r="H128" s="124">
        <f>'International Shipping'!C128</f>
        <v>1.9683864397260273</v>
      </c>
      <c r="I128" s="126">
        <f t="shared" si="13"/>
        <v>84.198574105460494</v>
      </c>
      <c r="K128" s="74">
        <v>43956</v>
      </c>
      <c r="L128" s="124">
        <f>Power!V128</f>
        <v>32.649056953214156</v>
      </c>
      <c r="M128" s="124">
        <f>'Ground Transportation'!V128</f>
        <v>12.586941885660657</v>
      </c>
      <c r="N128" s="124">
        <f>Industry!V128</f>
        <v>26.544425232292927</v>
      </c>
      <c r="O128" s="124">
        <f>Residential!V128</f>
        <v>7.0481248281272961</v>
      </c>
      <c r="P128" s="124">
        <f>Aviation!W128+Aviation!X128</f>
        <v>0.68129272429899657</v>
      </c>
      <c r="Q128" s="124">
        <f>'International Shipping'!F128</f>
        <v>1.6823468124655647</v>
      </c>
      <c r="R128" s="126">
        <f t="shared" si="12"/>
        <v>81.19218843605961</v>
      </c>
    </row>
    <row r="129" spans="2:18" x14ac:dyDescent="0.2">
      <c r="B129" s="74">
        <v>43591</v>
      </c>
      <c r="C129" s="124">
        <f>Power!K129</f>
        <v>33.875796097454504</v>
      </c>
      <c r="D129" s="124">
        <f>'Ground Transportation'!K129</f>
        <v>17.99688898589784</v>
      </c>
      <c r="E129" s="124">
        <f>Industry!K129</f>
        <v>27.92807490359791</v>
      </c>
      <c r="F129" s="124">
        <f>Residential!K129</f>
        <v>7.4557649255095386</v>
      </c>
      <c r="G129" s="124">
        <f>Aviation!K129+Aviation!L129</f>
        <v>2.5763747428513999</v>
      </c>
      <c r="H129" s="124">
        <f>'International Shipping'!C129</f>
        <v>1.9683864397260273</v>
      </c>
      <c r="I129" s="126">
        <f t="shared" si="13"/>
        <v>91.801286095037227</v>
      </c>
      <c r="K129" s="74">
        <v>43957</v>
      </c>
      <c r="L129" s="124">
        <f>Power!V129</f>
        <v>33.353613912515058</v>
      </c>
      <c r="M129" s="124">
        <f>'Ground Transportation'!V129</f>
        <v>13.522171882762654</v>
      </c>
      <c r="N129" s="124">
        <f>Industry!V129</f>
        <v>27.015638993111569</v>
      </c>
      <c r="O129" s="124">
        <f>Residential!V129</f>
        <v>7.0920983590952957</v>
      </c>
      <c r="P129" s="124">
        <f>Aviation!W129+Aviation!X129</f>
        <v>0.68750247453968105</v>
      </c>
      <c r="Q129" s="124">
        <f>'International Shipping'!F129</f>
        <v>1.6823468124655647</v>
      </c>
      <c r="R129" s="126">
        <f t="shared" si="12"/>
        <v>83.353372434489842</v>
      </c>
    </row>
    <row r="130" spans="2:18" x14ac:dyDescent="0.2">
      <c r="B130" s="74">
        <v>43592</v>
      </c>
      <c r="C130" s="124">
        <f>Power!K130</f>
        <v>35.272416144557681</v>
      </c>
      <c r="D130" s="124">
        <f>'Ground Transportation'!K130</f>
        <v>19.694167221682399</v>
      </c>
      <c r="E130" s="124">
        <f>Industry!K130</f>
        <v>29.235201683027626</v>
      </c>
      <c r="F130" s="124">
        <f>Residential!K130</f>
        <v>7.3669311710473941</v>
      </c>
      <c r="G130" s="124">
        <f>Aviation!K130+Aviation!L130</f>
        <v>2.5301505782334957</v>
      </c>
      <c r="H130" s="124">
        <f>'International Shipping'!C130</f>
        <v>1.9683864397260273</v>
      </c>
      <c r="I130" s="126">
        <f t="shared" si="13"/>
        <v>96.067253238274617</v>
      </c>
      <c r="K130" s="74">
        <v>43958</v>
      </c>
      <c r="L130" s="124">
        <f>Power!V130</f>
        <v>32.978447467203821</v>
      </c>
      <c r="M130" s="124">
        <f>'Ground Transportation'!V130</f>
        <v>13.753598549861474</v>
      </c>
      <c r="N130" s="124">
        <f>Industry!V130</f>
        <v>26.989664633670181</v>
      </c>
      <c r="O130" s="124">
        <f>Residential!V130</f>
        <v>7.0018365741003148</v>
      </c>
      <c r="P130" s="124">
        <f>Aviation!W130+Aviation!X130</f>
        <v>0.71630272496276315</v>
      </c>
      <c r="Q130" s="124">
        <f>'International Shipping'!F130</f>
        <v>1.6823468124655647</v>
      </c>
      <c r="R130" s="126">
        <f t="shared" si="12"/>
        <v>83.12219676226411</v>
      </c>
    </row>
    <row r="131" spans="2:18" x14ac:dyDescent="0.2">
      <c r="B131" s="74">
        <v>43593</v>
      </c>
      <c r="C131" s="124">
        <f>Power!K131</f>
        <v>34.439467441633113</v>
      </c>
      <c r="D131" s="124">
        <f>'Ground Transportation'!K131</f>
        <v>19.728169508979587</v>
      </c>
      <c r="E131" s="124">
        <f>Industry!K131</f>
        <v>28.501399990848682</v>
      </c>
      <c r="F131" s="124">
        <f>Residential!K131</f>
        <v>7.0999143572753418</v>
      </c>
      <c r="G131" s="124">
        <f>Aviation!K131+Aviation!L131</f>
        <v>2.5195322439764571</v>
      </c>
      <c r="H131" s="124">
        <f>'International Shipping'!C131</f>
        <v>1.9683864397260273</v>
      </c>
      <c r="I131" s="126">
        <f t="shared" si="13"/>
        <v>94.256869982439213</v>
      </c>
      <c r="K131" s="74">
        <v>43959</v>
      </c>
      <c r="L131" s="124">
        <f>Power!V131</f>
        <v>33.310755775661804</v>
      </c>
      <c r="M131" s="124">
        <f>'Ground Transportation'!V131</f>
        <v>13.857228690550905</v>
      </c>
      <c r="N131" s="124">
        <f>Industry!V131</f>
        <v>27.272230689336418</v>
      </c>
      <c r="O131" s="124">
        <f>Residential!V131</f>
        <v>6.7939589323686</v>
      </c>
      <c r="P131" s="124">
        <f>Aviation!W131+Aviation!X131</f>
        <v>0.72509394775408964</v>
      </c>
      <c r="Q131" s="124">
        <f>'International Shipping'!F131</f>
        <v>1.6823468124655647</v>
      </c>
      <c r="R131" s="126">
        <f t="shared" si="12"/>
        <v>83.64161484813738</v>
      </c>
    </row>
    <row r="132" spans="2:18" x14ac:dyDescent="0.2">
      <c r="B132" s="74">
        <v>43594</v>
      </c>
      <c r="C132" s="124">
        <f>Power!K132</f>
        <v>35.481615513373775</v>
      </c>
      <c r="D132" s="124">
        <f>'Ground Transportation'!K132</f>
        <v>19.866121245285086</v>
      </c>
      <c r="E132" s="124">
        <f>Industry!K132</f>
        <v>29.249408301610103</v>
      </c>
      <c r="F132" s="124">
        <f>Residential!K132</f>
        <v>6.8081916480772762</v>
      </c>
      <c r="G132" s="124">
        <f>Aviation!K132+Aviation!L132</f>
        <v>2.5633354105286128</v>
      </c>
      <c r="H132" s="124">
        <f>'International Shipping'!C132</f>
        <v>1.9683864397260273</v>
      </c>
      <c r="I132" s="126">
        <f t="shared" si="13"/>
        <v>95.937058558600867</v>
      </c>
      <c r="K132" s="74">
        <v>43960</v>
      </c>
      <c r="L132" s="124">
        <f>Power!V132</f>
        <v>33.483614651901149</v>
      </c>
      <c r="M132" s="124">
        <f>'Ground Transportation'!V132</f>
        <v>11.665465808461514</v>
      </c>
      <c r="N132" s="124">
        <f>Industry!V132</f>
        <v>27.30581921344179</v>
      </c>
      <c r="O132" s="124">
        <f>Residential!V132</f>
        <v>6.7654568421780912</v>
      </c>
      <c r="P132" s="124">
        <f>Aviation!W132+Aviation!X132</f>
        <v>0.67193382567212501</v>
      </c>
      <c r="Q132" s="124">
        <f>'International Shipping'!F132</f>
        <v>1.6823468124655647</v>
      </c>
      <c r="R132" s="126">
        <f t="shared" ref="R132:R154" si="14">SUM(L132:Q132)</f>
        <v>81.574637154120239</v>
      </c>
    </row>
    <row r="133" spans="2:18" x14ac:dyDescent="0.2">
      <c r="B133" s="74">
        <v>43595</v>
      </c>
      <c r="C133" s="124">
        <f>Power!K133</f>
        <v>34.816347357884595</v>
      </c>
      <c r="D133" s="124">
        <f>'Ground Transportation'!K133</f>
        <v>19.70891307038827</v>
      </c>
      <c r="E133" s="124">
        <f>Industry!K133</f>
        <v>29.05825041363876</v>
      </c>
      <c r="F133" s="124">
        <f>Residential!K133</f>
        <v>6.693305749145102</v>
      </c>
      <c r="G133" s="124">
        <f>Aviation!K133+Aviation!L133</f>
        <v>2.6345934526642436</v>
      </c>
      <c r="H133" s="124">
        <f>'International Shipping'!C133</f>
        <v>1.9683864397260273</v>
      </c>
      <c r="I133" s="126">
        <f t="shared" si="13"/>
        <v>94.879796483446995</v>
      </c>
      <c r="K133" s="74">
        <v>43961</v>
      </c>
      <c r="L133" s="124">
        <f>Power!V133</f>
        <v>31.242107783673418</v>
      </c>
      <c r="M133" s="124">
        <f>'Ground Transportation'!V133</f>
        <v>8.1554101776600874</v>
      </c>
      <c r="N133" s="124">
        <f>Industry!V133</f>
        <v>25.365076999771155</v>
      </c>
      <c r="O133" s="124">
        <f>Residential!V133</f>
        <v>6.5370592174347468</v>
      </c>
      <c r="P133" s="124">
        <f>Aviation!W133+Aviation!X133</f>
        <v>0.66244648786836147</v>
      </c>
      <c r="Q133" s="124">
        <f>'International Shipping'!F133</f>
        <v>1.6823468124655647</v>
      </c>
      <c r="R133" s="126">
        <f t="shared" si="14"/>
        <v>73.644447478873346</v>
      </c>
    </row>
    <row r="134" spans="2:18" x14ac:dyDescent="0.2">
      <c r="B134" s="74">
        <v>43596</v>
      </c>
      <c r="C134" s="124">
        <f>Power!K134</f>
        <v>33.007544068922471</v>
      </c>
      <c r="D134" s="124">
        <f>'Ground Transportation'!K134</f>
        <v>17.620643717087358</v>
      </c>
      <c r="E134" s="124">
        <f>Industry!K134</f>
        <v>27.445089869870657</v>
      </c>
      <c r="F134" s="124">
        <f>Residential!K134</f>
        <v>6.6673678571172106</v>
      </c>
      <c r="G134" s="124">
        <f>Aviation!K134+Aviation!L134</f>
        <v>2.5156609155564489</v>
      </c>
      <c r="H134" s="124">
        <f>'International Shipping'!C134</f>
        <v>1.9683864397260273</v>
      </c>
      <c r="I134" s="126">
        <f t="shared" si="13"/>
        <v>89.224692868280187</v>
      </c>
      <c r="K134" s="74">
        <v>43962</v>
      </c>
      <c r="L134" s="124">
        <f>Power!V134</f>
        <v>30.700223008190363</v>
      </c>
      <c r="M134" s="124">
        <f>'Ground Transportation'!V134</f>
        <v>12.726631166752011</v>
      </c>
      <c r="N134" s="124">
        <f>Industry!V134</f>
        <v>24.758217280010626</v>
      </c>
      <c r="O134" s="124">
        <f>Residential!V134</f>
        <v>7.1695731570813201</v>
      </c>
      <c r="P134" s="124">
        <f>Aviation!W134+Aviation!X134</f>
        <v>0.67757792498639124</v>
      </c>
      <c r="Q134" s="124">
        <f>'International Shipping'!F134</f>
        <v>1.6823468124655647</v>
      </c>
      <c r="R134" s="126">
        <f t="shared" si="14"/>
        <v>77.714569349486283</v>
      </c>
    </row>
    <row r="135" spans="2:18" x14ac:dyDescent="0.2">
      <c r="B135" s="74">
        <v>43597</v>
      </c>
      <c r="C135" s="124">
        <f>Power!K135</f>
        <v>31.782135915807462</v>
      </c>
      <c r="D135" s="124">
        <f>'Ground Transportation'!K135</f>
        <v>14.866164976429118</v>
      </c>
      <c r="E135" s="124">
        <f>Industry!K135</f>
        <v>25.899315795880369</v>
      </c>
      <c r="F135" s="124">
        <f>Residential!K135</f>
        <v>6.9174431214511376</v>
      </c>
      <c r="G135" s="124">
        <f>Aviation!K135+Aviation!L135</f>
        <v>2.4825615308513478</v>
      </c>
      <c r="H135" s="124">
        <f>'International Shipping'!C135</f>
        <v>1.9683864397260273</v>
      </c>
      <c r="I135" s="126">
        <f t="shared" si="13"/>
        <v>83.916007780145463</v>
      </c>
      <c r="K135" s="74">
        <v>43963</v>
      </c>
      <c r="L135" s="124">
        <f>Power!V135</f>
        <v>32.743369416079503</v>
      </c>
      <c r="M135" s="124">
        <f>'Ground Transportation'!V135</f>
        <v>13.968330298345661</v>
      </c>
      <c r="N135" s="124">
        <f>Industry!V135</f>
        <v>26.389750112879543</v>
      </c>
      <c r="O135" s="124">
        <f>Residential!V135</f>
        <v>7.5942163452080473</v>
      </c>
      <c r="P135" s="124">
        <f>Aviation!W135+Aviation!X135</f>
        <v>0.69705203206465083</v>
      </c>
      <c r="Q135" s="124">
        <f>'International Shipping'!F135</f>
        <v>1.6823468124655647</v>
      </c>
      <c r="R135" s="126">
        <f t="shared" si="14"/>
        <v>83.075065017042974</v>
      </c>
    </row>
    <row r="136" spans="2:18" x14ac:dyDescent="0.2">
      <c r="B136" s="74">
        <v>43598</v>
      </c>
      <c r="C136" s="124">
        <f>Power!K136</f>
        <v>34.396435892161783</v>
      </c>
      <c r="D136" s="124">
        <f>'Ground Transportation'!K136</f>
        <v>18.260815902031517</v>
      </c>
      <c r="E136" s="124">
        <f>Industry!K136</f>
        <v>28.308359009837858</v>
      </c>
      <c r="F136" s="124">
        <f>Residential!K136</f>
        <v>6.8790526258626876</v>
      </c>
      <c r="G136" s="124">
        <f>Aviation!K136+Aviation!L136</f>
        <v>2.5377567307948148</v>
      </c>
      <c r="H136" s="124">
        <f>'International Shipping'!C136</f>
        <v>1.9683864397260273</v>
      </c>
      <c r="I136" s="126">
        <f t="shared" si="13"/>
        <v>92.350806600414685</v>
      </c>
      <c r="K136" s="74">
        <v>43964</v>
      </c>
      <c r="L136" s="124">
        <f>Power!V136</f>
        <v>33.50798824726872</v>
      </c>
      <c r="M136" s="124">
        <f>'Ground Transportation'!V136</f>
        <v>14.069524749312091</v>
      </c>
      <c r="N136" s="124">
        <f>Industry!V136</f>
        <v>27.082186526780262</v>
      </c>
      <c r="O136" s="124">
        <f>Residential!V136</f>
        <v>7.3468951184203855</v>
      </c>
      <c r="P136" s="124">
        <f>Aviation!W136+Aviation!X136</f>
        <v>0.72656733701589171</v>
      </c>
      <c r="Q136" s="124">
        <f>'International Shipping'!F136</f>
        <v>1.6823468124655647</v>
      </c>
      <c r="R136" s="126">
        <f t="shared" si="14"/>
        <v>84.415508791262923</v>
      </c>
    </row>
    <row r="137" spans="2:18" x14ac:dyDescent="0.2">
      <c r="B137" s="74">
        <v>43599</v>
      </c>
      <c r="C137" s="124">
        <f>Power!K137</f>
        <v>35.272656404129549</v>
      </c>
      <c r="D137" s="124">
        <f>'Ground Transportation'!K137</f>
        <v>19.75052448305874</v>
      </c>
      <c r="E137" s="124">
        <f>Industry!K137</f>
        <v>28.940192856252011</v>
      </c>
      <c r="F137" s="124">
        <f>Residential!K137</f>
        <v>6.8303797487972533</v>
      </c>
      <c r="G137" s="124">
        <f>Aviation!K137+Aviation!L137</f>
        <v>2.543579815248056</v>
      </c>
      <c r="H137" s="124">
        <f>'International Shipping'!C137</f>
        <v>1.9683864397260273</v>
      </c>
      <c r="I137" s="126">
        <f t="shared" si="13"/>
        <v>95.30571974721164</v>
      </c>
      <c r="K137" s="74">
        <v>43965</v>
      </c>
      <c r="L137" s="124">
        <f>Power!V137</f>
        <v>34.061804546853487</v>
      </c>
      <c r="M137" s="124">
        <f>'Ground Transportation'!V137</f>
        <v>14.29839892674168</v>
      </c>
      <c r="N137" s="124">
        <f>Industry!V137</f>
        <v>27.497772775960421</v>
      </c>
      <c r="O137" s="124">
        <f>Residential!V137</f>
        <v>6.9922246067747551</v>
      </c>
      <c r="P137" s="124">
        <f>Aviation!W137+Aviation!X137</f>
        <v>0.76128113772664718</v>
      </c>
      <c r="Q137" s="124">
        <f>'International Shipping'!F137</f>
        <v>1.6823468124655647</v>
      </c>
      <c r="R137" s="126">
        <f t="shared" si="14"/>
        <v>85.293828806522541</v>
      </c>
    </row>
    <row r="138" spans="2:18" x14ac:dyDescent="0.2">
      <c r="B138" s="74">
        <v>43600</v>
      </c>
      <c r="C138" s="124">
        <f>Power!K138</f>
        <v>35.15796198724999</v>
      </c>
      <c r="D138" s="124">
        <f>'Ground Transportation'!K138</f>
        <v>19.888801166233215</v>
      </c>
      <c r="E138" s="124">
        <f>Industry!K138</f>
        <v>29.176303650768805</v>
      </c>
      <c r="F138" s="124">
        <f>Residential!K138</f>
        <v>6.581527706006999</v>
      </c>
      <c r="G138" s="124">
        <f>Aviation!K138+Aviation!L138</f>
        <v>2.5505745358690128</v>
      </c>
      <c r="H138" s="124">
        <f>'International Shipping'!C138</f>
        <v>1.9683864397260273</v>
      </c>
      <c r="I138" s="126">
        <f t="shared" si="13"/>
        <v>95.323555485854058</v>
      </c>
      <c r="K138" s="74">
        <v>43966</v>
      </c>
      <c r="L138" s="124">
        <f>Power!V138</f>
        <v>34.391038747794326</v>
      </c>
      <c r="M138" s="124">
        <f>'Ground Transportation'!V138</f>
        <v>14.739668742808327</v>
      </c>
      <c r="N138" s="124">
        <f>Industry!V138</f>
        <v>27.720105951493277</v>
      </c>
      <c r="O138" s="124">
        <f>Residential!V138</f>
        <v>6.614068795343603</v>
      </c>
      <c r="P138" s="124">
        <f>Aviation!W138+Aviation!X138</f>
        <v>0.77546275450716506</v>
      </c>
      <c r="Q138" s="124">
        <f>'International Shipping'!F138</f>
        <v>1.6823468124655647</v>
      </c>
      <c r="R138" s="126">
        <f t="shared" si="14"/>
        <v>85.922691804412253</v>
      </c>
    </row>
    <row r="139" spans="2:18" x14ac:dyDescent="0.2">
      <c r="B139" s="74">
        <v>43601</v>
      </c>
      <c r="C139" s="124">
        <f>Power!K139</f>
        <v>35.296859807357265</v>
      </c>
      <c r="D139" s="124">
        <f>'Ground Transportation'!K139</f>
        <v>19.91468776697884</v>
      </c>
      <c r="E139" s="124">
        <f>Industry!K139</f>
        <v>29.283874735341037</v>
      </c>
      <c r="F139" s="124">
        <f>Residential!K139</f>
        <v>6.3674636153768613</v>
      </c>
      <c r="G139" s="124">
        <f>Aviation!K139+Aviation!L139</f>
        <v>2.6276977278157014</v>
      </c>
      <c r="H139" s="124">
        <f>'International Shipping'!C139</f>
        <v>1.9683864397260273</v>
      </c>
      <c r="I139" s="126">
        <f t="shared" si="13"/>
        <v>95.458970092595735</v>
      </c>
      <c r="K139" s="74">
        <v>43967</v>
      </c>
      <c r="L139" s="124">
        <f>Power!V139</f>
        <v>33.604006940147414</v>
      </c>
      <c r="M139" s="124">
        <f>'Ground Transportation'!V139</f>
        <v>11.898268315060465</v>
      </c>
      <c r="N139" s="124">
        <f>Industry!V139</f>
        <v>27.046017345430371</v>
      </c>
      <c r="O139" s="124">
        <f>Residential!V139</f>
        <v>6.331480635910764</v>
      </c>
      <c r="P139" s="124">
        <f>Aviation!W139+Aviation!X139</f>
        <v>0.70918717931091391</v>
      </c>
      <c r="Q139" s="124">
        <f>'International Shipping'!F139</f>
        <v>1.6823468124655647</v>
      </c>
      <c r="R139" s="126">
        <f t="shared" si="14"/>
        <v>81.271307228325497</v>
      </c>
    </row>
    <row r="140" spans="2:18" x14ac:dyDescent="0.2">
      <c r="B140" s="74">
        <v>43602</v>
      </c>
      <c r="C140" s="124">
        <f>Power!K140</f>
        <v>35.418129827889587</v>
      </c>
      <c r="D140" s="124">
        <f>'Ground Transportation'!K140</f>
        <v>19.782995044357047</v>
      </c>
      <c r="E140" s="124">
        <f>Industry!K140</f>
        <v>29.524641624202147</v>
      </c>
      <c r="F140" s="124">
        <f>Residential!K140</f>
        <v>6.1931353014836494</v>
      </c>
      <c r="G140" s="124">
        <f>Aviation!K140+Aviation!L140</f>
        <v>2.6623173118865795</v>
      </c>
      <c r="H140" s="124">
        <f>'International Shipping'!C140</f>
        <v>1.9683864397260273</v>
      </c>
      <c r="I140" s="126">
        <f t="shared" si="13"/>
        <v>95.549605549545049</v>
      </c>
      <c r="K140" s="74">
        <v>43968</v>
      </c>
      <c r="L140" s="124">
        <f>Power!V140</f>
        <v>31.884711126853421</v>
      </c>
      <c r="M140" s="124">
        <f>'Ground Transportation'!V140</f>
        <v>8.5617312249565369</v>
      </c>
      <c r="N140" s="124">
        <f>Industry!V140</f>
        <v>25.736544442240181</v>
      </c>
      <c r="O140" s="124">
        <f>Residential!V140</f>
        <v>6.1181564857423325</v>
      </c>
      <c r="P140" s="124">
        <f>Aviation!W140+Aviation!X140</f>
        <v>0.71378479610234469</v>
      </c>
      <c r="Q140" s="124">
        <f>'International Shipping'!F140</f>
        <v>1.6823468124655647</v>
      </c>
      <c r="R140" s="126">
        <f t="shared" si="14"/>
        <v>74.697274888360383</v>
      </c>
    </row>
    <row r="141" spans="2:18" x14ac:dyDescent="0.2">
      <c r="B141" s="74">
        <v>43603</v>
      </c>
      <c r="C141" s="124">
        <f>Power!K141</f>
        <v>34.215672733681252</v>
      </c>
      <c r="D141" s="124">
        <f>'Ground Transportation'!K141</f>
        <v>17.698271928654059</v>
      </c>
      <c r="E141" s="124">
        <f>Industry!K141</f>
        <v>28.154280908986475</v>
      </c>
      <c r="F141" s="124">
        <f>Residential!K141</f>
        <v>6.020146831922589</v>
      </c>
      <c r="G141" s="124">
        <f>Aviation!K141+Aviation!L141</f>
        <v>2.5484470919401616</v>
      </c>
      <c r="H141" s="124">
        <f>'International Shipping'!C141</f>
        <v>1.9683864397260273</v>
      </c>
      <c r="I141" s="126">
        <f t="shared" si="13"/>
        <v>90.605205934910572</v>
      </c>
      <c r="K141" s="74">
        <v>43969</v>
      </c>
      <c r="L141" s="124">
        <f>Power!V141</f>
        <v>32.646897799946657</v>
      </c>
      <c r="M141" s="124">
        <f>'Ground Transportation'!V141</f>
        <v>13.652322726297987</v>
      </c>
      <c r="N141" s="124">
        <f>Industry!V141</f>
        <v>26.069429128145408</v>
      </c>
      <c r="O141" s="124">
        <f>Residential!V141</f>
        <v>5.9249709430167758</v>
      </c>
      <c r="P141" s="124">
        <f>Aviation!W141+Aviation!X141</f>
        <v>0.69264738749139532</v>
      </c>
      <c r="Q141" s="124">
        <f>'International Shipping'!F141</f>
        <v>1.6823468124655647</v>
      </c>
      <c r="R141" s="126">
        <f t="shared" si="14"/>
        <v>80.668614797363787</v>
      </c>
    </row>
    <row r="142" spans="2:18" x14ac:dyDescent="0.2">
      <c r="B142" s="74">
        <v>43604</v>
      </c>
      <c r="C142" s="124">
        <f>Power!K142</f>
        <v>33.040796273662757</v>
      </c>
      <c r="D142" s="124">
        <f>'Ground Transportation'!K142</f>
        <v>14.958374004043312</v>
      </c>
      <c r="E142" s="124">
        <f>Industry!K142</f>
        <v>27.026218193144018</v>
      </c>
      <c r="F142" s="124">
        <f>Residential!K142</f>
        <v>6.0138052126538275</v>
      </c>
      <c r="G142" s="124">
        <f>Aviation!K142+Aviation!L142</f>
        <v>2.5610361296321473</v>
      </c>
      <c r="H142" s="124">
        <f>'International Shipping'!C142</f>
        <v>1.9683864397260273</v>
      </c>
      <c r="I142" s="126">
        <f t="shared" si="13"/>
        <v>85.568616252862086</v>
      </c>
      <c r="K142" s="74">
        <v>43970</v>
      </c>
      <c r="L142" s="124">
        <f>Power!V142</f>
        <v>34.427579554129501</v>
      </c>
      <c r="M142" s="124">
        <f>'Ground Transportation'!V142</f>
        <v>14.280336299231278</v>
      </c>
      <c r="N142" s="124">
        <f>Industry!V142</f>
        <v>27.68797678155136</v>
      </c>
      <c r="O142" s="124">
        <f>Residential!V142</f>
        <v>5.8781986875201824</v>
      </c>
      <c r="P142" s="124">
        <f>Aviation!W142+Aviation!X142</f>
        <v>0.72278383379252675</v>
      </c>
      <c r="Q142" s="124">
        <f>'International Shipping'!F142</f>
        <v>1.6823468124655647</v>
      </c>
      <c r="R142" s="126">
        <f t="shared" si="14"/>
        <v>84.679221968690428</v>
      </c>
    </row>
    <row r="143" spans="2:18" x14ac:dyDescent="0.2">
      <c r="B143" s="74">
        <v>43605</v>
      </c>
      <c r="C143" s="124">
        <f>Power!K143</f>
        <v>34.680091100439469</v>
      </c>
      <c r="D143" s="124">
        <f>'Ground Transportation'!K143</f>
        <v>18.106212347818573</v>
      </c>
      <c r="E143" s="124">
        <f>Industry!K143</f>
        <v>28.455064436664468</v>
      </c>
      <c r="F143" s="124">
        <f>Residential!K143</f>
        <v>6.1654706793195579</v>
      </c>
      <c r="G143" s="124">
        <f>Aviation!K143+Aviation!L143</f>
        <v>2.5964566593234002</v>
      </c>
      <c r="H143" s="124">
        <f>'International Shipping'!C143</f>
        <v>1.9683864397260273</v>
      </c>
      <c r="I143" s="126">
        <f t="shared" si="13"/>
        <v>91.971681663291491</v>
      </c>
      <c r="K143" s="74">
        <v>43971</v>
      </c>
      <c r="L143" s="124">
        <f>Power!V143</f>
        <v>34.650364104928933</v>
      </c>
      <c r="M143" s="124">
        <f>'Ground Transportation'!V143</f>
        <v>13.952711811604816</v>
      </c>
      <c r="N143" s="124">
        <f>Industry!V143</f>
        <v>28.036240511290536</v>
      </c>
      <c r="O143" s="124">
        <f>Residential!V143</f>
        <v>6.0127449699546647</v>
      </c>
      <c r="P143" s="124">
        <f>Aviation!W143+Aviation!X143</f>
        <v>0.77981800036141136</v>
      </c>
      <c r="Q143" s="124">
        <f>'International Shipping'!F143</f>
        <v>1.6823468124655647</v>
      </c>
      <c r="R143" s="126">
        <f t="shared" si="14"/>
        <v>85.114226210605935</v>
      </c>
    </row>
    <row r="144" spans="2:18" x14ac:dyDescent="0.2">
      <c r="B144" s="74">
        <v>43606</v>
      </c>
      <c r="C144" s="124">
        <f>Power!K144</f>
        <v>35.130501547665951</v>
      </c>
      <c r="D144" s="124">
        <f>'Ground Transportation'!K144</f>
        <v>19.660496156991261</v>
      </c>
      <c r="E144" s="124">
        <f>Industry!K144</f>
        <v>28.530921886432917</v>
      </c>
      <c r="F144" s="124">
        <f>Residential!K144</f>
        <v>6.2337741282829056</v>
      </c>
      <c r="G144" s="124">
        <f>Aviation!K144+Aviation!L144</f>
        <v>2.5566995521625575</v>
      </c>
      <c r="H144" s="124">
        <f>'International Shipping'!C144</f>
        <v>1.9683864397260273</v>
      </c>
      <c r="I144" s="126">
        <f t="shared" si="13"/>
        <v>94.080779711261627</v>
      </c>
      <c r="K144" s="74">
        <v>43972</v>
      </c>
      <c r="L144" s="124">
        <f>Power!V144</f>
        <v>33.709573845675521</v>
      </c>
      <c r="M144" s="124">
        <f>'Ground Transportation'!V144</f>
        <v>13.169550795462433</v>
      </c>
      <c r="N144" s="124">
        <f>Industry!V144</f>
        <v>27.079831613085041</v>
      </c>
      <c r="O144" s="124">
        <f>Residential!V144</f>
        <v>5.9171918025742762</v>
      </c>
      <c r="P144" s="124">
        <f>Aviation!W144+Aviation!X144</f>
        <v>0.80322908283607775</v>
      </c>
      <c r="Q144" s="124">
        <f>'International Shipping'!F144</f>
        <v>1.6823468124655647</v>
      </c>
      <c r="R144" s="126">
        <f t="shared" si="14"/>
        <v>82.361723952098927</v>
      </c>
    </row>
    <row r="145" spans="2:18" x14ac:dyDescent="0.2">
      <c r="B145" s="74">
        <v>43607</v>
      </c>
      <c r="C145" s="124">
        <f>Power!K145</f>
        <v>35.715781941160969</v>
      </c>
      <c r="D145" s="124">
        <f>'Ground Transportation'!K145</f>
        <v>19.700408199400613</v>
      </c>
      <c r="E145" s="124">
        <f>Industry!K145</f>
        <v>29.094131616153433</v>
      </c>
      <c r="F145" s="124">
        <f>Residential!K145</f>
        <v>6.1160769684940171</v>
      </c>
      <c r="G145" s="124">
        <f>Aviation!K145+Aviation!L145</f>
        <v>2.5959618578578181</v>
      </c>
      <c r="H145" s="124">
        <f>'International Shipping'!C145</f>
        <v>1.9683864397260273</v>
      </c>
      <c r="I145" s="126">
        <f t="shared" si="13"/>
        <v>95.190747022792877</v>
      </c>
      <c r="K145" s="74">
        <v>43973</v>
      </c>
      <c r="L145" s="124">
        <f>Power!V145</f>
        <v>34.149189897330899</v>
      </c>
      <c r="M145" s="124">
        <f>'Ground Transportation'!V145</f>
        <v>14.210228031511091</v>
      </c>
      <c r="N145" s="124">
        <f>Industry!V145</f>
        <v>27.431851843430174</v>
      </c>
      <c r="O145" s="124">
        <f>Residential!V145</f>
        <v>5.743078165614028</v>
      </c>
      <c r="P145" s="124">
        <f>Aviation!W145+Aviation!X145</f>
        <v>0.816487632625017</v>
      </c>
      <c r="Q145" s="124">
        <f>'International Shipping'!F145</f>
        <v>1.6823468124655647</v>
      </c>
      <c r="R145" s="126">
        <f t="shared" si="14"/>
        <v>84.033182382976761</v>
      </c>
    </row>
    <row r="146" spans="2:18" x14ac:dyDescent="0.2">
      <c r="B146" s="74">
        <v>43608</v>
      </c>
      <c r="C146" s="124">
        <f>Power!K146</f>
        <v>36.355927420655846</v>
      </c>
      <c r="D146" s="124">
        <f>'Ground Transportation'!K146</f>
        <v>19.850696962534244</v>
      </c>
      <c r="E146" s="124">
        <f>Industry!K146</f>
        <v>29.855362191957276</v>
      </c>
      <c r="F146" s="124">
        <f>Residential!K146</f>
        <v>5.8055014669122382</v>
      </c>
      <c r="G146" s="124">
        <f>Aviation!K146+Aviation!L146</f>
        <v>2.650484192550651</v>
      </c>
      <c r="H146" s="124">
        <f>'International Shipping'!C146</f>
        <v>1.9683864397260273</v>
      </c>
      <c r="I146" s="126">
        <f t="shared" si="13"/>
        <v>96.486358674336273</v>
      </c>
      <c r="K146" s="74">
        <v>43974</v>
      </c>
      <c r="L146" s="124">
        <f>Power!V146</f>
        <v>33.308443850052988</v>
      </c>
      <c r="M146" s="124">
        <f>'Ground Transportation'!V146</f>
        <v>11.098569698932291</v>
      </c>
      <c r="N146" s="124">
        <f>Industry!V146</f>
        <v>26.871716176808278</v>
      </c>
      <c r="O146" s="124">
        <f>Residential!V146</f>
        <v>6.0410779639198253</v>
      </c>
      <c r="P146" s="124">
        <f>Aviation!W146+Aviation!X146</f>
        <v>0.7260844647481115</v>
      </c>
      <c r="Q146" s="124">
        <f>'International Shipping'!F146</f>
        <v>1.6823468124655647</v>
      </c>
      <c r="R146" s="126">
        <f t="shared" si="14"/>
        <v>79.728238966927051</v>
      </c>
    </row>
    <row r="147" spans="2:18" x14ac:dyDescent="0.2">
      <c r="B147" s="74">
        <v>43609</v>
      </c>
      <c r="C147" s="124">
        <f>Power!K147</f>
        <v>35.315468601714031</v>
      </c>
      <c r="D147" s="124">
        <f>'Ground Transportation'!K147</f>
        <v>19.72811768484998</v>
      </c>
      <c r="E147" s="124">
        <f>Industry!K147</f>
        <v>29.305807752196124</v>
      </c>
      <c r="F147" s="124">
        <f>Residential!K147</f>
        <v>5.675145582351024</v>
      </c>
      <c r="G147" s="124">
        <f>Aviation!K147+Aviation!L147</f>
        <v>2.7290205052044545</v>
      </c>
      <c r="H147" s="124">
        <f>'International Shipping'!C147</f>
        <v>1.9683864397260273</v>
      </c>
      <c r="I147" s="126">
        <f t="shared" si="13"/>
        <v>94.721946566041638</v>
      </c>
      <c r="K147" s="74">
        <v>43975</v>
      </c>
      <c r="L147" s="124">
        <f>Power!V147</f>
        <v>32.500752227087304</v>
      </c>
      <c r="M147" s="124">
        <f>'Ground Transportation'!V147</f>
        <v>8.6070187664671582</v>
      </c>
      <c r="N147" s="124">
        <f>Industry!V147</f>
        <v>26.260351867446413</v>
      </c>
      <c r="O147" s="124">
        <f>Residential!V147</f>
        <v>6.1161224906367089</v>
      </c>
      <c r="P147" s="124">
        <f>Aviation!W147+Aviation!X147</f>
        <v>0.71194259524501247</v>
      </c>
      <c r="Q147" s="124">
        <f>'International Shipping'!F147</f>
        <v>1.6823468124655647</v>
      </c>
      <c r="R147" s="126">
        <f t="shared" si="14"/>
        <v>75.878534759348156</v>
      </c>
    </row>
    <row r="148" spans="2:18" x14ac:dyDescent="0.2">
      <c r="B148" s="74">
        <v>43610</v>
      </c>
      <c r="C148" s="124">
        <f>Power!K148</f>
        <v>34.337153072726494</v>
      </c>
      <c r="D148" s="124">
        <f>'Ground Transportation'!K148</f>
        <v>17.486750742247764</v>
      </c>
      <c r="E148" s="124">
        <f>Industry!K148</f>
        <v>28.418492260243234</v>
      </c>
      <c r="F148" s="124">
        <f>Residential!K148</f>
        <v>5.6725633600026741</v>
      </c>
      <c r="G148" s="124">
        <f>Aviation!K148+Aviation!L148</f>
        <v>2.591866876513635</v>
      </c>
      <c r="H148" s="124">
        <f>'International Shipping'!C148</f>
        <v>1.9683864397260273</v>
      </c>
      <c r="I148" s="126">
        <f t="shared" si="13"/>
        <v>90.475212751459836</v>
      </c>
      <c r="K148" s="74">
        <v>43976</v>
      </c>
      <c r="L148" s="124">
        <f>Power!V148</f>
        <v>33.132877173175089</v>
      </c>
      <c r="M148" s="124">
        <f>'Ground Transportation'!V148</f>
        <v>11.846153149987407</v>
      </c>
      <c r="N148" s="124">
        <f>Industry!V148</f>
        <v>26.622198968923147</v>
      </c>
      <c r="O148" s="124">
        <f>Residential!V148</f>
        <v>5.865464622945745</v>
      </c>
      <c r="P148" s="124">
        <f>Aviation!W148+Aviation!X148</f>
        <v>0.70533237390856973</v>
      </c>
      <c r="Q148" s="124">
        <f>'International Shipping'!F148</f>
        <v>1.6823468124655647</v>
      </c>
      <c r="R148" s="126">
        <f t="shared" si="14"/>
        <v>79.854373101405542</v>
      </c>
    </row>
    <row r="149" spans="2:18" x14ac:dyDescent="0.2">
      <c r="B149" s="74">
        <v>43611</v>
      </c>
      <c r="C149" s="124">
        <f>Power!K149</f>
        <v>32.976465399530227</v>
      </c>
      <c r="D149" s="124">
        <f>'Ground Transportation'!K149</f>
        <v>14.813775272508707</v>
      </c>
      <c r="E149" s="124">
        <f>Industry!K149</f>
        <v>27.363117318382912</v>
      </c>
      <c r="F149" s="124">
        <f>Residential!K149</f>
        <v>5.5836220665472052</v>
      </c>
      <c r="G149" s="124">
        <f>Aviation!K149+Aviation!L149</f>
        <v>2.4906881801548022</v>
      </c>
      <c r="H149" s="124">
        <f>'International Shipping'!C149</f>
        <v>1.9683864397260273</v>
      </c>
      <c r="I149" s="126">
        <f t="shared" si="13"/>
        <v>85.196054676849897</v>
      </c>
      <c r="K149" s="74">
        <v>43977</v>
      </c>
      <c r="L149" s="124">
        <f>Power!V149</f>
        <v>34.589979256561065</v>
      </c>
      <c r="M149" s="124">
        <f>'Ground Transportation'!V149</f>
        <v>13.749767948165623</v>
      </c>
      <c r="N149" s="124">
        <f>Industry!V149</f>
        <v>27.299836168897762</v>
      </c>
      <c r="O149" s="124">
        <f>Residential!V149</f>
        <v>5.7383345108592376</v>
      </c>
      <c r="P149" s="124">
        <f>Aviation!W149+Aviation!X149</f>
        <v>0.72933743164193021</v>
      </c>
      <c r="Q149" s="124">
        <f>'International Shipping'!F149</f>
        <v>1.6823468124655647</v>
      </c>
      <c r="R149" s="126">
        <f t="shared" si="14"/>
        <v>83.78960212859117</v>
      </c>
    </row>
    <row r="150" spans="2:18" x14ac:dyDescent="0.2">
      <c r="B150" s="74">
        <v>43612</v>
      </c>
      <c r="C150" s="124">
        <f>Power!K150</f>
        <v>34.920671070961077</v>
      </c>
      <c r="D150" s="124">
        <f>'Ground Transportation'!K150</f>
        <v>17.17094162374654</v>
      </c>
      <c r="E150" s="124">
        <f>Industry!K150</f>
        <v>28.114290347903427</v>
      </c>
      <c r="F150" s="124">
        <f>Residential!K150</f>
        <v>5.707156194801744</v>
      </c>
      <c r="G150" s="124">
        <f>Aviation!K150+Aviation!L150</f>
        <v>2.5357648548402212</v>
      </c>
      <c r="H150" s="124">
        <f>'International Shipping'!C150</f>
        <v>1.9683864397260273</v>
      </c>
      <c r="I150" s="126">
        <f t="shared" si="13"/>
        <v>90.417210531979052</v>
      </c>
      <c r="K150" s="74">
        <v>43978</v>
      </c>
      <c r="L150" s="124">
        <f>Power!V150</f>
        <v>35.578915184066275</v>
      </c>
      <c r="M150" s="124">
        <f>'Ground Transportation'!V150</f>
        <v>14.667893310499711</v>
      </c>
      <c r="N150" s="124">
        <f>Industry!V150</f>
        <v>28.13406845847646</v>
      </c>
      <c r="O150" s="124">
        <f>Residential!V150</f>
        <v>5.6013635351155715</v>
      </c>
      <c r="P150" s="124">
        <f>Aviation!W150+Aviation!X150</f>
        <v>0.79281115874340202</v>
      </c>
      <c r="Q150" s="124">
        <f>'International Shipping'!F150</f>
        <v>1.6823468124655647</v>
      </c>
      <c r="R150" s="126">
        <f t="shared" si="14"/>
        <v>86.457398459366985</v>
      </c>
    </row>
    <row r="151" spans="2:18" x14ac:dyDescent="0.2">
      <c r="B151" s="74">
        <v>43613</v>
      </c>
      <c r="C151" s="124">
        <f>Power!K151</f>
        <v>36.431338041428909</v>
      </c>
      <c r="D151" s="124">
        <f>'Ground Transportation'!K151</f>
        <v>19.447313967113903</v>
      </c>
      <c r="E151" s="124">
        <f>Industry!K151</f>
        <v>29.189663422648305</v>
      </c>
      <c r="F151" s="124">
        <f>Residential!K151</f>
        <v>5.9548803253989453</v>
      </c>
      <c r="G151" s="124">
        <f>Aviation!K151+Aviation!L151</f>
        <v>2.5715983857131119</v>
      </c>
      <c r="H151" s="124">
        <f>'International Shipping'!C151</f>
        <v>1.9683864397260273</v>
      </c>
      <c r="I151" s="126">
        <f t="shared" si="13"/>
        <v>95.563180582029219</v>
      </c>
      <c r="K151" s="74">
        <v>43979</v>
      </c>
      <c r="L151" s="124">
        <f>Power!V151</f>
        <v>34.462099242059352</v>
      </c>
      <c r="M151" s="124">
        <f>'Ground Transportation'!V151</f>
        <v>14.515760910333045</v>
      </c>
      <c r="N151" s="124">
        <f>Industry!V151</f>
        <v>27.260335620931631</v>
      </c>
      <c r="O151" s="124">
        <f>Residential!V151</f>
        <v>5.5415615788609465</v>
      </c>
      <c r="P151" s="124">
        <f>Aviation!W151+Aviation!X151</f>
        <v>0.8078736741091942</v>
      </c>
      <c r="Q151" s="124">
        <f>'International Shipping'!F151</f>
        <v>1.6823468124655647</v>
      </c>
      <c r="R151" s="126">
        <f t="shared" si="14"/>
        <v>84.269977838759729</v>
      </c>
    </row>
    <row r="152" spans="2:18" x14ac:dyDescent="0.2">
      <c r="B152" s="74">
        <v>43614</v>
      </c>
      <c r="C152" s="124">
        <f>Power!K152</f>
        <v>36.286831784315822</v>
      </c>
      <c r="D152" s="124">
        <f>'Ground Transportation'!K152</f>
        <v>19.775658956682701</v>
      </c>
      <c r="E152" s="124">
        <f>Industry!K152</f>
        <v>29.288182530383956</v>
      </c>
      <c r="F152" s="124">
        <f>Residential!K152</f>
        <v>6.0254035218768189</v>
      </c>
      <c r="G152" s="124">
        <f>Aviation!K152+Aviation!L152</f>
        <v>2.5807241869672031</v>
      </c>
      <c r="H152" s="124">
        <f>'International Shipping'!C152</f>
        <v>1.9683864397260273</v>
      </c>
      <c r="I152" s="126">
        <f t="shared" si="13"/>
        <v>95.925187419952536</v>
      </c>
      <c r="K152" s="74">
        <v>43980</v>
      </c>
      <c r="L152" s="124">
        <f>Power!V152</f>
        <v>33.333919557677056</v>
      </c>
      <c r="M152" s="124">
        <f>'Ground Transportation'!V152</f>
        <v>15.488945862718488</v>
      </c>
      <c r="N152" s="124">
        <f>Industry!V152</f>
        <v>26.281965346729137</v>
      </c>
      <c r="O152" s="124">
        <f>Residential!V152</f>
        <v>5.5036708975527526</v>
      </c>
      <c r="P152" s="124">
        <f>Aviation!W152+Aviation!X152</f>
        <v>0.82759495827316565</v>
      </c>
      <c r="Q152" s="124">
        <f>'International Shipping'!F152</f>
        <v>1.6823468124655647</v>
      </c>
      <c r="R152" s="126">
        <f t="shared" si="14"/>
        <v>83.118443435416168</v>
      </c>
    </row>
    <row r="153" spans="2:18" x14ac:dyDescent="0.2">
      <c r="B153" s="74">
        <v>43615</v>
      </c>
      <c r="C153" s="124">
        <f>Power!K153</f>
        <v>35.096421300589071</v>
      </c>
      <c r="D153" s="124">
        <f>'Ground Transportation'!K153</f>
        <v>19.435241464082175</v>
      </c>
      <c r="E153" s="124">
        <f>Industry!K153</f>
        <v>28.418057516206176</v>
      </c>
      <c r="F153" s="124">
        <f>Residential!K153</f>
        <v>5.620623605820442</v>
      </c>
      <c r="G153" s="124">
        <f>Aviation!K153+Aviation!L153</f>
        <v>2.664350491049416</v>
      </c>
      <c r="H153" s="124">
        <f>'International Shipping'!C153</f>
        <v>1.9683864397260273</v>
      </c>
      <c r="I153" s="126">
        <f t="shared" si="13"/>
        <v>93.203080817473307</v>
      </c>
      <c r="K153" s="74">
        <v>43981</v>
      </c>
      <c r="L153" s="124">
        <f>Power!V153</f>
        <v>32.053709382256251</v>
      </c>
      <c r="M153" s="124">
        <f>'Ground Transportation'!V153</f>
        <v>13.111504321842439</v>
      </c>
      <c r="N153" s="124">
        <f>Industry!V153</f>
        <v>25.458732200641983</v>
      </c>
      <c r="O153" s="124">
        <f>Residential!V153</f>
        <v>5.5478982419347114</v>
      </c>
      <c r="P153" s="124">
        <f>Aviation!W153+Aviation!X153</f>
        <v>0.7438591836044286</v>
      </c>
      <c r="Q153" s="124">
        <f>'International Shipping'!F153</f>
        <v>1.6823468124655647</v>
      </c>
      <c r="R153" s="126">
        <f t="shared" si="14"/>
        <v>78.598050142745393</v>
      </c>
    </row>
    <row r="154" spans="2:18" x14ac:dyDescent="0.2">
      <c r="B154" s="74">
        <v>43616</v>
      </c>
      <c r="C154" s="124">
        <f>Power!K154</f>
        <v>35.213828050630667</v>
      </c>
      <c r="D154" s="124">
        <f>'Ground Transportation'!K154</f>
        <v>19.528161386535309</v>
      </c>
      <c r="E154" s="124">
        <f>Industry!K154</f>
        <v>28.819862095484851</v>
      </c>
      <c r="F154" s="124">
        <f>Residential!K154</f>
        <v>5.3841762038762591</v>
      </c>
      <c r="G154" s="124">
        <f>Aviation!K154+Aviation!L154</f>
        <v>2.7342952978138269</v>
      </c>
      <c r="H154" s="124">
        <f>'International Shipping'!C154</f>
        <v>1.9683864397260273</v>
      </c>
      <c r="I154" s="126">
        <f t="shared" si="13"/>
        <v>93.648709474066948</v>
      </c>
      <c r="K154" s="75">
        <v>43982</v>
      </c>
      <c r="L154" s="125">
        <f>Power!V154</f>
        <v>31.027976181536292</v>
      </c>
      <c r="M154" s="125">
        <f>'Ground Transportation'!V154</f>
        <v>10.100777194505016</v>
      </c>
      <c r="N154" s="125">
        <f>Industry!V154</f>
        <v>24.361987188873719</v>
      </c>
      <c r="O154" s="125">
        <f>Residential!V154</f>
        <v>5.6992024995618991</v>
      </c>
      <c r="P154" s="125">
        <f>Aviation!W154+Aviation!X154</f>
        <v>0.73548307717508798</v>
      </c>
      <c r="Q154" s="125">
        <f>'International Shipping'!F154</f>
        <v>1.6823468124655647</v>
      </c>
      <c r="R154" s="127">
        <f t="shared" si="14"/>
        <v>73.607772954117578</v>
      </c>
    </row>
    <row r="155" spans="2:18" x14ac:dyDescent="0.2">
      <c r="B155" s="74">
        <v>43617</v>
      </c>
      <c r="C155" s="124">
        <f>Power!K155</f>
        <v>33.907657866584195</v>
      </c>
      <c r="D155" s="124">
        <f>'Ground Transportation'!K155</f>
        <v>17.468659986075323</v>
      </c>
      <c r="E155" s="124">
        <f>Industry!K155</f>
        <v>26.207138461241893</v>
      </c>
      <c r="F155" s="124">
        <f>Residential!K155</f>
        <v>5.3205336333998066</v>
      </c>
      <c r="G155" s="124">
        <f>Aviation!K155+Aviation!L155</f>
        <v>2.651243613371669</v>
      </c>
      <c r="H155" s="124">
        <f>'International Shipping'!C155</f>
        <v>1.9683864397260273</v>
      </c>
      <c r="I155" s="126">
        <f t="shared" si="13"/>
        <v>87.523620000398921</v>
      </c>
    </row>
    <row r="156" spans="2:18" x14ac:dyDescent="0.2">
      <c r="B156" s="74">
        <v>43618</v>
      </c>
      <c r="C156" s="124">
        <f>Power!K156</f>
        <v>32.905547708497636</v>
      </c>
      <c r="D156" s="124">
        <f>'Ground Transportation'!K156</f>
        <v>14.655387600437159</v>
      </c>
      <c r="E156" s="124">
        <f>Industry!K156</f>
        <v>25.042571534077563</v>
      </c>
      <c r="F156" s="124">
        <f>Residential!K156</f>
        <v>5.2644811948751613</v>
      </c>
      <c r="G156" s="124">
        <f>Aviation!K156+Aviation!L156</f>
        <v>2.6468030544969405</v>
      </c>
      <c r="H156" s="124">
        <f>'International Shipping'!C156</f>
        <v>1.9683864397260273</v>
      </c>
      <c r="I156" s="126">
        <f t="shared" si="13"/>
        <v>82.483177532110489</v>
      </c>
    </row>
    <row r="157" spans="2:18" x14ac:dyDescent="0.2">
      <c r="B157" s="74">
        <v>43619</v>
      </c>
      <c r="C157" s="124">
        <f>Power!K157</f>
        <v>36.43815022855317</v>
      </c>
      <c r="D157" s="124">
        <f>'Ground Transportation'!K157</f>
        <v>17.698164179967247</v>
      </c>
      <c r="E157" s="124">
        <f>Industry!K157</f>
        <v>28.282020159471948</v>
      </c>
      <c r="F157" s="124">
        <f>Residential!K157</f>
        <v>5.397958364727959</v>
      </c>
      <c r="G157" s="124">
        <f>Aviation!K157+Aviation!L157</f>
        <v>2.6826796669192285</v>
      </c>
      <c r="H157" s="124">
        <f>'International Shipping'!C157</f>
        <v>1.9683864397260273</v>
      </c>
      <c r="I157" s="126">
        <f t="shared" si="13"/>
        <v>92.467359039365576</v>
      </c>
    </row>
    <row r="158" spans="2:18" x14ac:dyDescent="0.2">
      <c r="B158" s="74">
        <v>43620</v>
      </c>
      <c r="C158" s="124">
        <f>Power!K158</f>
        <v>37.868628322469675</v>
      </c>
      <c r="D158" s="124">
        <f>'Ground Transportation'!K158</f>
        <v>18.827515847943481</v>
      </c>
      <c r="E158" s="124">
        <f>Industry!K158</f>
        <v>29.144124597627133</v>
      </c>
      <c r="F158" s="124">
        <f>Residential!K158</f>
        <v>5.3819159471805778</v>
      </c>
      <c r="G158" s="124">
        <f>Aviation!K158+Aviation!L158</f>
        <v>2.6651864596602319</v>
      </c>
      <c r="H158" s="124">
        <f>'International Shipping'!C158</f>
        <v>1.9683864397260273</v>
      </c>
      <c r="I158" s="126">
        <f t="shared" si="13"/>
        <v>95.855757614607128</v>
      </c>
    </row>
    <row r="159" spans="2:18" x14ac:dyDescent="0.2">
      <c r="B159" s="74">
        <v>43621</v>
      </c>
      <c r="C159" s="124">
        <f>Power!K159</f>
        <v>38.275428923623032</v>
      </c>
      <c r="D159" s="124">
        <f>'Ground Transportation'!K159</f>
        <v>19.213047376165228</v>
      </c>
      <c r="E159" s="124">
        <f>Industry!K159</f>
        <v>29.453629345625579</v>
      </c>
      <c r="F159" s="124">
        <f>Residential!K159</f>
        <v>5.295056886082314</v>
      </c>
      <c r="G159" s="124">
        <f>Aviation!K159+Aviation!L159</f>
        <v>2.6606565389523338</v>
      </c>
      <c r="H159" s="124">
        <f>'International Shipping'!C159</f>
        <v>1.9683864397260273</v>
      </c>
      <c r="I159" s="126">
        <f t="shared" si="13"/>
        <v>96.866205510174524</v>
      </c>
    </row>
    <row r="160" spans="2:18" x14ac:dyDescent="0.2">
      <c r="B160" s="74">
        <v>43622</v>
      </c>
      <c r="C160" s="124">
        <f>Power!K160</f>
        <v>37.398567994806832</v>
      </c>
      <c r="D160" s="124">
        <f>'Ground Transportation'!K160</f>
        <v>19.279618170381415</v>
      </c>
      <c r="E160" s="124">
        <f>Industry!K160</f>
        <v>28.937139589565483</v>
      </c>
      <c r="F160" s="124">
        <f>Residential!K160</f>
        <v>5.4459545570286645</v>
      </c>
      <c r="G160" s="124">
        <f>Aviation!K160+Aviation!L160</f>
        <v>2.7389014699429741</v>
      </c>
      <c r="H160" s="124">
        <f>'International Shipping'!C160</f>
        <v>1.9683864397260273</v>
      </c>
      <c r="I160" s="126">
        <f t="shared" si="13"/>
        <v>95.768568221451417</v>
      </c>
    </row>
    <row r="161" spans="2:9" x14ac:dyDescent="0.2">
      <c r="B161" s="74">
        <v>43623</v>
      </c>
      <c r="C161" s="124">
        <f>Power!K161</f>
        <v>34.697590255775765</v>
      </c>
      <c r="D161" s="124">
        <f>'Ground Transportation'!K161</f>
        <v>18.523187542130195</v>
      </c>
      <c r="E161" s="124">
        <f>Industry!K161</f>
        <v>26.8870171860301</v>
      </c>
      <c r="F161" s="124">
        <f>Residential!K161</f>
        <v>5.4198085408687247</v>
      </c>
      <c r="G161" s="124">
        <f>Aviation!K161+Aviation!L161</f>
        <v>2.7855549105560291</v>
      </c>
      <c r="H161" s="124">
        <f>'International Shipping'!C161</f>
        <v>1.9683864397260273</v>
      </c>
      <c r="I161" s="126">
        <f t="shared" si="13"/>
        <v>90.281544875086851</v>
      </c>
    </row>
    <row r="162" spans="2:9" x14ac:dyDescent="0.2">
      <c r="B162" s="74">
        <v>43624</v>
      </c>
      <c r="C162" s="124">
        <f>Power!K162</f>
        <v>32.731758993442497</v>
      </c>
      <c r="D162" s="124">
        <f>'Ground Transportation'!K162</f>
        <v>17.815691142987184</v>
      </c>
      <c r="E162" s="124">
        <f>Industry!K162</f>
        <v>25.473052914942475</v>
      </c>
      <c r="F162" s="124">
        <f>Residential!K162</f>
        <v>5.4639205279998215</v>
      </c>
      <c r="G162" s="124">
        <f>Aviation!K162+Aviation!L162</f>
        <v>2.6991894408404669</v>
      </c>
      <c r="H162" s="124">
        <f>'International Shipping'!C162</f>
        <v>1.9683864397260273</v>
      </c>
      <c r="I162" s="126">
        <f t="shared" si="13"/>
        <v>86.15199945993848</v>
      </c>
    </row>
    <row r="163" spans="2:9" x14ac:dyDescent="0.2">
      <c r="B163" s="74">
        <v>43625</v>
      </c>
      <c r="C163" s="124">
        <f>Power!K163</f>
        <v>35.182394618824475</v>
      </c>
      <c r="D163" s="124">
        <f>'Ground Transportation'!K163</f>
        <v>16.175336046071777</v>
      </c>
      <c r="E163" s="124">
        <f>Industry!K163</f>
        <v>27.247282843467929</v>
      </c>
      <c r="F163" s="124">
        <f>Residential!K163</f>
        <v>5.3701831175912123</v>
      </c>
      <c r="G163" s="124">
        <f>Aviation!K163+Aviation!L163</f>
        <v>2.6822702760223658</v>
      </c>
      <c r="H163" s="124">
        <f>'International Shipping'!C163</f>
        <v>1.9683864397260273</v>
      </c>
      <c r="I163" s="126">
        <f t="shared" si="13"/>
        <v>88.625853341703788</v>
      </c>
    </row>
    <row r="164" spans="2:9" x14ac:dyDescent="0.2">
      <c r="B164" s="74">
        <v>43626</v>
      </c>
      <c r="C164" s="124">
        <f>Power!K164</f>
        <v>37.534072823662072</v>
      </c>
      <c r="D164" s="124">
        <f>'Ground Transportation'!K164</f>
        <v>17.765623021790404</v>
      </c>
      <c r="E164" s="124">
        <f>Industry!K164</f>
        <v>29.394489693774204</v>
      </c>
      <c r="F164" s="124">
        <f>Residential!K164</f>
        <v>5.3608909738292043</v>
      </c>
      <c r="G164" s="124">
        <f>Aviation!K164+Aviation!L164</f>
        <v>2.708328877035667</v>
      </c>
      <c r="H164" s="124">
        <f>'International Shipping'!C164</f>
        <v>1.9683864397260273</v>
      </c>
      <c r="I164" s="126">
        <f t="shared" si="13"/>
        <v>94.731791829817581</v>
      </c>
    </row>
    <row r="165" spans="2:9" x14ac:dyDescent="0.2">
      <c r="B165" s="74">
        <v>43627</v>
      </c>
      <c r="C165" s="124">
        <f>Power!K165</f>
        <v>37.919804551549824</v>
      </c>
      <c r="D165" s="124">
        <f>'Ground Transportation'!K165</f>
        <v>18.827515847943481</v>
      </c>
      <c r="E165" s="124">
        <f>Industry!K165</f>
        <v>29.911063051503273</v>
      </c>
      <c r="F165" s="124">
        <f>Residential!K165</f>
        <v>5.4341085518621721</v>
      </c>
      <c r="G165" s="124">
        <f>Aviation!K165+Aviation!L165</f>
        <v>2.7256896564990765</v>
      </c>
      <c r="H165" s="124">
        <f>'International Shipping'!C165</f>
        <v>1.9683864397260273</v>
      </c>
      <c r="I165" s="126">
        <f t="shared" si="13"/>
        <v>96.786568099083851</v>
      </c>
    </row>
    <row r="166" spans="2:9" x14ac:dyDescent="0.2">
      <c r="B166" s="74">
        <v>43628</v>
      </c>
      <c r="C166" s="124">
        <f>Power!K166</f>
        <v>37.86704120775881</v>
      </c>
      <c r="D166" s="124">
        <f>'Ground Transportation'!K166</f>
        <v>19.213047376165228</v>
      </c>
      <c r="E166" s="124">
        <f>Industry!K166</f>
        <v>29.87951053190681</v>
      </c>
      <c r="F166" s="124">
        <f>Residential!K166</f>
        <v>5.4083599328820631</v>
      </c>
      <c r="G166" s="124">
        <f>Aviation!K166+Aviation!L166</f>
        <v>2.742785622711942</v>
      </c>
      <c r="H166" s="124">
        <f>'International Shipping'!C166</f>
        <v>1.9683864397260273</v>
      </c>
      <c r="I166" s="126">
        <f t="shared" si="13"/>
        <v>97.0791311111509</v>
      </c>
    </row>
    <row r="167" spans="2:9" x14ac:dyDescent="0.2">
      <c r="B167" s="74">
        <v>43629</v>
      </c>
      <c r="C167" s="124">
        <f>Power!K167</f>
        <v>36.048510963001931</v>
      </c>
      <c r="D167" s="124">
        <f>'Ground Transportation'!K167</f>
        <v>19.073360996308175</v>
      </c>
      <c r="E167" s="124">
        <f>Industry!K167</f>
        <v>28.796861849787788</v>
      </c>
      <c r="F167" s="124">
        <f>Residential!K167</f>
        <v>5.4620536469567753</v>
      </c>
      <c r="G167" s="124">
        <f>Aviation!K167+Aviation!L167</f>
        <v>2.7894718174108242</v>
      </c>
      <c r="H167" s="124">
        <f>'International Shipping'!C167</f>
        <v>1.9683864397260273</v>
      </c>
      <c r="I167" s="126">
        <f t="shared" si="13"/>
        <v>94.138645713191522</v>
      </c>
    </row>
    <row r="168" spans="2:9" x14ac:dyDescent="0.2">
      <c r="B168" s="74">
        <v>43630</v>
      </c>
      <c r="C168" s="124">
        <f>Power!K168</f>
        <v>36.310153490355304</v>
      </c>
      <c r="D168" s="124">
        <f>'Ground Transportation'!K168</f>
        <v>19.196299216080515</v>
      </c>
      <c r="E168" s="124">
        <f>Industry!K168</f>
        <v>28.589088772271381</v>
      </c>
      <c r="F168" s="124">
        <f>Residential!K168</f>
        <v>5.3916850814669868</v>
      </c>
      <c r="G168" s="124">
        <f>Aviation!K168+Aviation!L168</f>
        <v>2.832291727992589</v>
      </c>
      <c r="H168" s="124">
        <f>'International Shipping'!C168</f>
        <v>1.9683864397260273</v>
      </c>
      <c r="I168" s="126">
        <f t="shared" si="13"/>
        <v>94.287904727892808</v>
      </c>
    </row>
    <row r="169" spans="2:9" x14ac:dyDescent="0.2">
      <c r="B169" s="74">
        <v>43631</v>
      </c>
      <c r="C169" s="124">
        <f>Power!K169</f>
        <v>35.609607111010554</v>
      </c>
      <c r="D169" s="124">
        <f>'Ground Transportation'!K169</f>
        <v>17.815691142987184</v>
      </c>
      <c r="E169" s="124">
        <f>Industry!K169</f>
        <v>27.86393947285962</v>
      </c>
      <c r="F169" s="124">
        <f>Residential!K169</f>
        <v>5.416159581502118</v>
      </c>
      <c r="G169" s="124">
        <f>Aviation!K169+Aviation!L169</f>
        <v>2.7323450121597661</v>
      </c>
      <c r="H169" s="124">
        <f>'International Shipping'!C169</f>
        <v>1.9683864397260273</v>
      </c>
      <c r="I169" s="126">
        <f t="shared" si="13"/>
        <v>91.406128760245267</v>
      </c>
    </row>
    <row r="170" spans="2:9" x14ac:dyDescent="0.2">
      <c r="B170" s="74">
        <v>43632</v>
      </c>
      <c r="C170" s="124">
        <f>Power!K170</f>
        <v>35.127897382875602</v>
      </c>
      <c r="D170" s="124">
        <f>'Ground Transportation'!K170</f>
        <v>16.175336046071777</v>
      </c>
      <c r="E170" s="124">
        <f>Industry!K170</f>
        <v>26.917822347266704</v>
      </c>
      <c r="F170" s="124">
        <f>Residential!K170</f>
        <v>5.3900226299506748</v>
      </c>
      <c r="G170" s="124">
        <f>Aviation!K170+Aviation!L170</f>
        <v>2.7283257877824356</v>
      </c>
      <c r="H170" s="124">
        <f>'International Shipping'!C170</f>
        <v>1.9683864397260273</v>
      </c>
      <c r="I170" s="126">
        <f t="shared" si="13"/>
        <v>88.307790633673235</v>
      </c>
    </row>
    <row r="171" spans="2:9" x14ac:dyDescent="0.2">
      <c r="B171" s="74">
        <v>43633</v>
      </c>
      <c r="C171" s="124">
        <f>Power!K171</f>
        <v>37.607641433809484</v>
      </c>
      <c r="D171" s="124">
        <f>'Ground Transportation'!K171</f>
        <v>17.940193966188456</v>
      </c>
      <c r="E171" s="124">
        <f>Industry!K171</f>
        <v>29.208066572852299</v>
      </c>
      <c r="F171" s="124">
        <f>Residential!K171</f>
        <v>5.2228356134585701</v>
      </c>
      <c r="G171" s="124">
        <f>Aviation!K171+Aviation!L171</f>
        <v>2.7607954650960349</v>
      </c>
      <c r="H171" s="124">
        <f>'International Shipping'!C171</f>
        <v>1.9683864397260273</v>
      </c>
      <c r="I171" s="126">
        <f t="shared" si="13"/>
        <v>94.70791949113088</v>
      </c>
    </row>
    <row r="172" spans="2:9" x14ac:dyDescent="0.2">
      <c r="B172" s="74">
        <v>43634</v>
      </c>
      <c r="C172" s="124">
        <f>Power!K172</f>
        <v>39.028160613933892</v>
      </c>
      <c r="D172" s="124">
        <f>'Ground Transportation'!K172</f>
        <v>18.202212627377708</v>
      </c>
      <c r="E172" s="124">
        <f>Industry!K172</f>
        <v>30.370994641968906</v>
      </c>
      <c r="F172" s="124">
        <f>Residential!K172</f>
        <v>5.1745428756126559</v>
      </c>
      <c r="G172" s="124">
        <f>Aviation!K172+Aviation!L172</f>
        <v>2.746070517017194</v>
      </c>
      <c r="H172" s="124">
        <f>'International Shipping'!C172</f>
        <v>1.9683864397260273</v>
      </c>
      <c r="I172" s="126">
        <f t="shared" si="13"/>
        <v>97.490367715636381</v>
      </c>
    </row>
    <row r="173" spans="2:9" x14ac:dyDescent="0.2">
      <c r="B173" s="74">
        <v>43635</v>
      </c>
      <c r="C173" s="124">
        <f>Power!K173</f>
        <v>39.559016851448291</v>
      </c>
      <c r="D173" s="124">
        <f>'Ground Transportation'!K173</f>
        <v>18.263421154271846</v>
      </c>
      <c r="E173" s="124">
        <f>Industry!K173</f>
        <v>31.049265799619846</v>
      </c>
      <c r="F173" s="124">
        <f>Residential!K173</f>
        <v>5.1773801077792339</v>
      </c>
      <c r="G173" s="124">
        <f>Aviation!K173+Aviation!L173</f>
        <v>2.7585676874969098</v>
      </c>
      <c r="H173" s="124">
        <f>'International Shipping'!C173</f>
        <v>1.9683864397260273</v>
      </c>
      <c r="I173" s="126">
        <f t="shared" si="13"/>
        <v>98.776038040342158</v>
      </c>
    </row>
    <row r="174" spans="2:9" x14ac:dyDescent="0.2">
      <c r="B174" s="74">
        <v>43636</v>
      </c>
      <c r="C174" s="124">
        <f>Power!K174</f>
        <v>38.537074137725284</v>
      </c>
      <c r="D174" s="124">
        <f>'Ground Transportation'!K174</f>
        <v>17.856230274744355</v>
      </c>
      <c r="E174" s="124">
        <f>Industry!K174</f>
        <v>30.381801916848868</v>
      </c>
      <c r="F174" s="124">
        <f>Residential!K174</f>
        <v>5.3011693035992096</v>
      </c>
      <c r="G174" s="124">
        <f>Aviation!K174+Aviation!L174</f>
        <v>2.8014246384644732</v>
      </c>
      <c r="H174" s="124">
        <f>'International Shipping'!C174</f>
        <v>1.9683864397260273</v>
      </c>
      <c r="I174" s="126">
        <f t="shared" si="13"/>
        <v>96.846086711108214</v>
      </c>
    </row>
    <row r="175" spans="2:9" x14ac:dyDescent="0.2">
      <c r="B175" s="74">
        <v>43637</v>
      </c>
      <c r="C175" s="124">
        <f>Power!K175</f>
        <v>38.45566120821551</v>
      </c>
      <c r="D175" s="124">
        <f>'Ground Transportation'!K175</f>
        <v>16.700773139612753</v>
      </c>
      <c r="E175" s="124">
        <f>Industry!K175</f>
        <v>30.541388288282988</v>
      </c>
      <c r="F175" s="124">
        <f>Residential!K175</f>
        <v>5.2868357108969377</v>
      </c>
      <c r="G175" s="124">
        <f>Aviation!K175+Aviation!L175</f>
        <v>2.8461754129990151</v>
      </c>
      <c r="H175" s="124">
        <f>'International Shipping'!C175</f>
        <v>1.9683864397260273</v>
      </c>
      <c r="I175" s="126">
        <f t="shared" si="13"/>
        <v>95.799220199733242</v>
      </c>
    </row>
    <row r="176" spans="2:9" x14ac:dyDescent="0.2">
      <c r="B176" s="74">
        <v>43638</v>
      </c>
      <c r="C176" s="124">
        <f>Power!K176</f>
        <v>36.774945256692391</v>
      </c>
      <c r="D176" s="124">
        <f>'Ground Transportation'!K176</f>
        <v>16.135012443803827</v>
      </c>
      <c r="E176" s="124">
        <f>Industry!K176</f>
        <v>28.996425344680105</v>
      </c>
      <c r="F176" s="124">
        <f>Residential!K176</f>
        <v>5.1533853789293804</v>
      </c>
      <c r="G176" s="124">
        <f>Aviation!K176+Aviation!L176</f>
        <v>2.74597815623093</v>
      </c>
      <c r="H176" s="124">
        <f>'International Shipping'!C176</f>
        <v>1.9683864397260273</v>
      </c>
      <c r="I176" s="126">
        <f t="shared" si="13"/>
        <v>91.774133020062678</v>
      </c>
    </row>
    <row r="177" spans="2:9" x14ac:dyDescent="0.2">
      <c r="B177" s="74">
        <v>43639</v>
      </c>
      <c r="C177" s="124">
        <f>Power!K177</f>
        <v>35.032362252457979</v>
      </c>
      <c r="D177" s="124">
        <f>'Ground Transportation'!K177</f>
        <v>15.692020713670807</v>
      </c>
      <c r="E177" s="124">
        <f>Industry!K177</f>
        <v>26.778962080871032</v>
      </c>
      <c r="F177" s="124">
        <f>Residential!K177</f>
        <v>5.0831157627444528</v>
      </c>
      <c r="G177" s="124">
        <f>Aviation!K177+Aviation!L177</f>
        <v>2.747872897718505</v>
      </c>
      <c r="H177" s="124">
        <f>'International Shipping'!C177</f>
        <v>1.9683864397260273</v>
      </c>
      <c r="I177" s="126">
        <f t="shared" si="13"/>
        <v>87.302720147188808</v>
      </c>
    </row>
    <row r="178" spans="2:9" x14ac:dyDescent="0.2">
      <c r="B178" s="74">
        <v>43640</v>
      </c>
      <c r="C178" s="124">
        <f>Power!K178</f>
        <v>37.709902647135024</v>
      </c>
      <c r="D178" s="124">
        <f>'Ground Transportation'!K178</f>
        <v>17.940193966188456</v>
      </c>
      <c r="E178" s="124">
        <f>Industry!K178</f>
        <v>29.082579717024863</v>
      </c>
      <c r="F178" s="124">
        <f>Residential!K178</f>
        <v>5.0963018189461451</v>
      </c>
      <c r="G178" s="124">
        <f>Aviation!K178+Aviation!L178</f>
        <v>2.7617487141013806</v>
      </c>
      <c r="H178" s="124">
        <f>'International Shipping'!C178</f>
        <v>1.9683864397260273</v>
      </c>
      <c r="I178" s="126">
        <f t="shared" si="13"/>
        <v>94.559113303121904</v>
      </c>
    </row>
    <row r="179" spans="2:9" x14ac:dyDescent="0.2">
      <c r="B179" s="74">
        <v>43641</v>
      </c>
      <c r="C179" s="124">
        <f>Power!K179</f>
        <v>38.354208346187619</v>
      </c>
      <c r="D179" s="124">
        <f>'Ground Transportation'!K179</f>
        <v>18.202212627377708</v>
      </c>
      <c r="E179" s="124">
        <f>Industry!K179</f>
        <v>29.413910126380284</v>
      </c>
      <c r="F179" s="124">
        <f>Residential!K179</f>
        <v>5.1019246210988882</v>
      </c>
      <c r="G179" s="124">
        <f>Aviation!K179+Aviation!L179</f>
        <v>2.7491434757087791</v>
      </c>
      <c r="H179" s="124">
        <f>'International Shipping'!C179</f>
        <v>1.9683864397260273</v>
      </c>
      <c r="I179" s="126">
        <f t="shared" si="13"/>
        <v>95.789785636479309</v>
      </c>
    </row>
    <row r="180" spans="2:9" x14ac:dyDescent="0.2">
      <c r="B180" s="74">
        <v>43642</v>
      </c>
      <c r="C180" s="124">
        <f>Power!K180</f>
        <v>38.863041635251108</v>
      </c>
      <c r="D180" s="124">
        <f>'Ground Transportation'!K180</f>
        <v>18.263421154271846</v>
      </c>
      <c r="E180" s="124">
        <f>Industry!K180</f>
        <v>29.769378178847532</v>
      </c>
      <c r="F180" s="124">
        <f>Residential!K180</f>
        <v>5.18134622473164</v>
      </c>
      <c r="G180" s="124">
        <f>Aviation!K180+Aviation!L180</f>
        <v>2.7661768302671526</v>
      </c>
      <c r="H180" s="124">
        <f>'International Shipping'!C180</f>
        <v>1.9683864397260273</v>
      </c>
      <c r="I180" s="126">
        <f t="shared" si="13"/>
        <v>96.811750463095322</v>
      </c>
    </row>
    <row r="181" spans="2:9" x14ac:dyDescent="0.2">
      <c r="B181" s="74">
        <v>43643</v>
      </c>
      <c r="C181" s="124">
        <f>Power!K181</f>
        <v>39.631067129719753</v>
      </c>
      <c r="D181" s="124">
        <f>'Ground Transportation'!K181</f>
        <v>17.856230274744355</v>
      </c>
      <c r="E181" s="124">
        <f>Industry!K181</f>
        <v>30.360985581817737</v>
      </c>
      <c r="F181" s="124">
        <f>Residential!K181</f>
        <v>5.1964978775704029</v>
      </c>
      <c r="G181" s="124">
        <f>Aviation!K181+Aviation!L181</f>
        <v>2.8256919283714828</v>
      </c>
      <c r="H181" s="124">
        <f>'International Shipping'!C181</f>
        <v>1.9683864397260273</v>
      </c>
      <c r="I181" s="126">
        <f t="shared" si="13"/>
        <v>97.838859231949769</v>
      </c>
    </row>
    <row r="182" spans="2:9" x14ac:dyDescent="0.2">
      <c r="B182" s="74">
        <v>43644</v>
      </c>
      <c r="C182" s="124">
        <f>Power!K182</f>
        <v>39.453845943013192</v>
      </c>
      <c r="D182" s="124">
        <f>'Ground Transportation'!K182</f>
        <v>16.700773139612753</v>
      </c>
      <c r="E182" s="124">
        <f>Industry!K182</f>
        <v>30.488874807474303</v>
      </c>
      <c r="F182" s="124">
        <f>Residential!K182</f>
        <v>5.1139820124857573</v>
      </c>
      <c r="G182" s="124">
        <f>Aviation!K182+Aviation!L182</f>
        <v>2.8467675429753347</v>
      </c>
      <c r="H182" s="124">
        <f>'International Shipping'!C182</f>
        <v>1.9683864397260273</v>
      </c>
      <c r="I182" s="126">
        <f t="shared" si="13"/>
        <v>96.57262988528737</v>
      </c>
    </row>
    <row r="183" spans="2:9" x14ac:dyDescent="0.2">
      <c r="B183" s="74">
        <v>43645</v>
      </c>
      <c r="C183" s="124">
        <f>Power!K183</f>
        <v>37.814186822779064</v>
      </c>
      <c r="D183" s="124">
        <f>'Ground Transportation'!K183</f>
        <v>16.135012443803827</v>
      </c>
      <c r="E183" s="124">
        <f>Industry!K183</f>
        <v>29.395015409600376</v>
      </c>
      <c r="F183" s="124">
        <f>Residential!K183</f>
        <v>5.0852582794639201</v>
      </c>
      <c r="G183" s="124">
        <f>Aviation!K183+Aviation!L183</f>
        <v>2.7520953899093499</v>
      </c>
      <c r="H183" s="124">
        <f>'International Shipping'!C183</f>
        <v>1.9683864397260273</v>
      </c>
      <c r="I183" s="126">
        <f t="shared" si="13"/>
        <v>93.149954785282574</v>
      </c>
    </row>
    <row r="184" spans="2:9" x14ac:dyDescent="0.2">
      <c r="B184" s="74">
        <v>43646</v>
      </c>
      <c r="C184" s="124">
        <f>Power!K184</f>
        <v>36.391250381477462</v>
      </c>
      <c r="D184" s="124">
        <f>'Ground Transportation'!K184</f>
        <v>15.692020713670807</v>
      </c>
      <c r="E184" s="124">
        <f>Industry!K184</f>
        <v>27.655336921300325</v>
      </c>
      <c r="F184" s="124">
        <f>Residential!K184</f>
        <v>5.1104307332273278</v>
      </c>
      <c r="G184" s="124">
        <f>Aviation!K184+Aviation!L184</f>
        <v>2.7443866765843943</v>
      </c>
      <c r="H184" s="124">
        <f>'International Shipping'!C184</f>
        <v>1.9683864397260273</v>
      </c>
      <c r="I184" s="126">
        <f t="shared" si="13"/>
        <v>89.561811865986357</v>
      </c>
    </row>
    <row r="185" spans="2:9" x14ac:dyDescent="0.2">
      <c r="B185" s="74">
        <v>43647</v>
      </c>
      <c r="C185" s="124">
        <f>Power!K185</f>
        <v>38.880667361517212</v>
      </c>
      <c r="D185" s="124">
        <f>'Ground Transportation'!K185</f>
        <v>17.940193966188456</v>
      </c>
      <c r="E185" s="124">
        <f>Industry!K185</f>
        <v>26.081831268696732</v>
      </c>
      <c r="F185" s="124">
        <f>Residential!K185</f>
        <v>5.029226820112572</v>
      </c>
      <c r="G185" s="124">
        <f>Aviation!K185+Aviation!L185</f>
        <v>2.7379806876362043</v>
      </c>
      <c r="H185" s="124">
        <f>'International Shipping'!C185</f>
        <v>1.9683864397260273</v>
      </c>
      <c r="I185" s="126">
        <f t="shared" si="13"/>
        <v>92.638286543877214</v>
      </c>
    </row>
    <row r="186" spans="2:9" x14ac:dyDescent="0.2">
      <c r="B186" s="74">
        <v>43648</v>
      </c>
      <c r="C186" s="124">
        <f>Power!K186</f>
        <v>40.081781508398763</v>
      </c>
      <c r="D186" s="124">
        <f>'Ground Transportation'!K186</f>
        <v>18.202212627377708</v>
      </c>
      <c r="E186" s="124">
        <f>Industry!K186</f>
        <v>26.814679681692827</v>
      </c>
      <c r="F186" s="124">
        <f>Residential!K186</f>
        <v>5.0900333948069711</v>
      </c>
      <c r="G186" s="124">
        <f>Aviation!K186+Aviation!L186</f>
        <v>2.7252972471129251</v>
      </c>
      <c r="H186" s="124">
        <f>'International Shipping'!C186</f>
        <v>1.9683864397260273</v>
      </c>
      <c r="I186" s="126">
        <f t="shared" si="13"/>
        <v>94.882390899115208</v>
      </c>
    </row>
    <row r="187" spans="2:9" x14ac:dyDescent="0.2">
      <c r="B187" s="74">
        <v>43649</v>
      </c>
      <c r="C187" s="124">
        <f>Power!K187</f>
        <v>40.599178081206887</v>
      </c>
      <c r="D187" s="124">
        <f>'Ground Transportation'!K187</f>
        <v>18.263421154271846</v>
      </c>
      <c r="E187" s="124">
        <f>Industry!K187</f>
        <v>27.369351561485235</v>
      </c>
      <c r="F187" s="124">
        <f>Residential!K187</f>
        <v>5.1609728294864174</v>
      </c>
      <c r="G187" s="124">
        <f>Aviation!K187+Aviation!L187</f>
        <v>2.7663989666868898</v>
      </c>
      <c r="H187" s="124">
        <f>'International Shipping'!C187</f>
        <v>1.9683864397260273</v>
      </c>
      <c r="I187" s="126">
        <f t="shared" si="13"/>
        <v>96.127709032863308</v>
      </c>
    </row>
    <row r="188" spans="2:9" x14ac:dyDescent="0.2">
      <c r="B188" s="74">
        <v>43650</v>
      </c>
      <c r="C188" s="124">
        <f>Power!K188</f>
        <v>39.535290403084801</v>
      </c>
      <c r="D188" s="124">
        <f>'Ground Transportation'!K188</f>
        <v>17.856230274744355</v>
      </c>
      <c r="E188" s="124">
        <f>Industry!K188</f>
        <v>26.875431128081203</v>
      </c>
      <c r="F188" s="124">
        <f>Residential!K188</f>
        <v>5.1411890132283578</v>
      </c>
      <c r="G188" s="124">
        <f>Aviation!K188+Aviation!L188</f>
        <v>2.7031832861177811</v>
      </c>
      <c r="H188" s="124">
        <f>'International Shipping'!C188</f>
        <v>1.9683864397260273</v>
      </c>
      <c r="I188" s="126">
        <f t="shared" si="13"/>
        <v>94.079710544982532</v>
      </c>
    </row>
    <row r="189" spans="2:9" x14ac:dyDescent="0.2">
      <c r="B189" s="74">
        <v>43651</v>
      </c>
      <c r="C189" s="124">
        <f>Power!K189</f>
        <v>39.17660096294739</v>
      </c>
      <c r="D189" s="124">
        <f>'Ground Transportation'!K189</f>
        <v>16.700773139612753</v>
      </c>
      <c r="E189" s="124">
        <f>Industry!K189</f>
        <v>26.31188773292795</v>
      </c>
      <c r="F189" s="124">
        <f>Residential!K189</f>
        <v>5.0741566551620609</v>
      </c>
      <c r="G189" s="124">
        <f>Aviation!K189+Aviation!L189</f>
        <v>2.6845423913447259</v>
      </c>
      <c r="H189" s="124">
        <f>'International Shipping'!C189</f>
        <v>1.9683864397260273</v>
      </c>
      <c r="I189" s="126">
        <f t="shared" si="13"/>
        <v>91.916347321720892</v>
      </c>
    </row>
    <row r="190" spans="2:9" x14ac:dyDescent="0.2">
      <c r="B190" s="74">
        <v>43652</v>
      </c>
      <c r="C190" s="124">
        <f>Power!K190</f>
        <v>36.887382461834314</v>
      </c>
      <c r="D190" s="124">
        <f>'Ground Transportation'!K190</f>
        <v>16.135012443803827</v>
      </c>
      <c r="E190" s="124">
        <f>Industry!K190</f>
        <v>24.759456771945469</v>
      </c>
      <c r="F190" s="124">
        <f>Residential!K190</f>
        <v>5.090690571503103</v>
      </c>
      <c r="G190" s="124">
        <f>Aviation!K190+Aviation!L190</f>
        <v>2.7225279720975051</v>
      </c>
      <c r="H190" s="124">
        <f>'International Shipping'!C190</f>
        <v>1.9683864397260273</v>
      </c>
      <c r="I190" s="126">
        <f t="shared" si="13"/>
        <v>87.563456660910248</v>
      </c>
    </row>
    <row r="191" spans="2:9" x14ac:dyDescent="0.2">
      <c r="B191" s="74">
        <v>43653</v>
      </c>
      <c r="C191" s="124">
        <f>Power!K191</f>
        <v>35.624966688415512</v>
      </c>
      <c r="D191" s="124">
        <f>'Ground Transportation'!K191</f>
        <v>15.692020713670807</v>
      </c>
      <c r="E191" s="124">
        <f>Industry!K191</f>
        <v>24.012824456594711</v>
      </c>
      <c r="F191" s="124">
        <f>Residential!K191</f>
        <v>5.1652805437972065</v>
      </c>
      <c r="G191" s="124">
        <f>Aviation!K191+Aviation!L191</f>
        <v>2.8074882834339974</v>
      </c>
      <c r="H191" s="124">
        <f>'International Shipping'!C191</f>
        <v>1.9683864397260273</v>
      </c>
      <c r="I191" s="126">
        <f t="shared" ref="I191:I254" si="15">SUM(C191:H191)</f>
        <v>85.270967125638265</v>
      </c>
    </row>
    <row r="192" spans="2:9" x14ac:dyDescent="0.2">
      <c r="B192" s="74">
        <v>43654</v>
      </c>
      <c r="C192" s="124">
        <f>Power!K192</f>
        <v>39.051566194832901</v>
      </c>
      <c r="D192" s="124">
        <f>'Ground Transportation'!K192</f>
        <v>17.940193966188456</v>
      </c>
      <c r="E192" s="124">
        <f>Industry!K192</f>
        <v>26.235451411787224</v>
      </c>
      <c r="F192" s="124">
        <f>Residential!K192</f>
        <v>5.2511621626699032</v>
      </c>
      <c r="G192" s="124">
        <f>Aviation!K192+Aviation!L192</f>
        <v>2.8313192902309519</v>
      </c>
      <c r="H192" s="124">
        <f>'International Shipping'!C192</f>
        <v>1.9683864397260273</v>
      </c>
      <c r="I192" s="126">
        <f t="shared" si="15"/>
        <v>93.278079465435468</v>
      </c>
    </row>
    <row r="193" spans="2:9" x14ac:dyDescent="0.2">
      <c r="B193" s="74">
        <v>43655</v>
      </c>
      <c r="C193" s="124">
        <f>Power!K193</f>
        <v>39.447312009902994</v>
      </c>
      <c r="D193" s="124">
        <f>'Ground Transportation'!K193</f>
        <v>18.202212627377708</v>
      </c>
      <c r="E193" s="124">
        <f>Industry!K193</f>
        <v>26.295634388753243</v>
      </c>
      <c r="F193" s="124">
        <f>Residential!K193</f>
        <v>5.2013589588052458</v>
      </c>
      <c r="G193" s="124">
        <f>Aviation!K193+Aviation!L193</f>
        <v>2.82946558067521</v>
      </c>
      <c r="H193" s="124">
        <f>'International Shipping'!C193</f>
        <v>1.9683864397260273</v>
      </c>
      <c r="I193" s="126">
        <f t="shared" si="15"/>
        <v>93.94437000524043</v>
      </c>
    </row>
    <row r="194" spans="2:9" x14ac:dyDescent="0.2">
      <c r="B194" s="74">
        <v>43656</v>
      </c>
      <c r="C194" s="124">
        <f>Power!K194</f>
        <v>39.827305985483768</v>
      </c>
      <c r="D194" s="124">
        <f>'Ground Transportation'!K194</f>
        <v>18.263421154271846</v>
      </c>
      <c r="E194" s="124">
        <f>Industry!K194</f>
        <v>26.292976654197382</v>
      </c>
      <c r="F194" s="124">
        <f>Residential!K194</f>
        <v>5.0471934052856486</v>
      </c>
      <c r="G194" s="124">
        <f>Aviation!K194+Aviation!L194</f>
        <v>2.8333813749017196</v>
      </c>
      <c r="H194" s="124">
        <f>'International Shipping'!C194</f>
        <v>1.9683864397260273</v>
      </c>
      <c r="I194" s="126">
        <f t="shared" si="15"/>
        <v>94.232665013866409</v>
      </c>
    </row>
    <row r="195" spans="2:9" x14ac:dyDescent="0.2">
      <c r="B195" s="74">
        <v>43657</v>
      </c>
      <c r="C195" s="124">
        <f>Power!K195</f>
        <v>40.839448600499779</v>
      </c>
      <c r="D195" s="124">
        <f>'Ground Transportation'!K195</f>
        <v>17.856230274744355</v>
      </c>
      <c r="E195" s="124">
        <f>Industry!K195</f>
        <v>27.015939507765072</v>
      </c>
      <c r="F195" s="124">
        <f>Residential!K195</f>
        <v>4.9976447119968359</v>
      </c>
      <c r="G195" s="124">
        <f>Aviation!K195+Aviation!L195</f>
        <v>2.843767117191522</v>
      </c>
      <c r="H195" s="124">
        <f>'International Shipping'!C195</f>
        <v>1.9683864397260273</v>
      </c>
      <c r="I195" s="126">
        <f t="shared" si="15"/>
        <v>95.521416651923602</v>
      </c>
    </row>
    <row r="196" spans="2:9" x14ac:dyDescent="0.2">
      <c r="B196" s="74">
        <v>43658</v>
      </c>
      <c r="C196" s="124">
        <f>Power!K196</f>
        <v>40.256877767084831</v>
      </c>
      <c r="D196" s="124">
        <f>'Ground Transportation'!K196</f>
        <v>16.700773139612753</v>
      </c>
      <c r="E196" s="124">
        <f>Industry!K196</f>
        <v>26.711763430904686</v>
      </c>
      <c r="F196" s="124">
        <f>Residential!K196</f>
        <v>4.9501422450098538</v>
      </c>
      <c r="G196" s="124">
        <f>Aviation!K196+Aviation!L196</f>
        <v>2.8730055392056171</v>
      </c>
      <c r="H196" s="124">
        <f>'International Shipping'!C196</f>
        <v>1.9683864397260273</v>
      </c>
      <c r="I196" s="126">
        <f t="shared" si="15"/>
        <v>93.460948561543773</v>
      </c>
    </row>
    <row r="197" spans="2:9" x14ac:dyDescent="0.2">
      <c r="B197" s="74">
        <v>43659</v>
      </c>
      <c r="C197" s="124">
        <f>Power!K197</f>
        <v>38.239928193353094</v>
      </c>
      <c r="D197" s="124">
        <f>'Ground Transportation'!K197</f>
        <v>16.135012443803827</v>
      </c>
      <c r="E197" s="124">
        <f>Industry!K197</f>
        <v>25.563234045207874</v>
      </c>
      <c r="F197" s="124">
        <f>Residential!K197</f>
        <v>5.0581002649066464</v>
      </c>
      <c r="G197" s="124">
        <f>Aviation!K197+Aviation!L197</f>
        <v>2.8153772044625338</v>
      </c>
      <c r="H197" s="124">
        <f>'International Shipping'!C197</f>
        <v>1.9683864397260273</v>
      </c>
      <c r="I197" s="126">
        <f t="shared" si="15"/>
        <v>89.780038591460013</v>
      </c>
    </row>
    <row r="198" spans="2:9" x14ac:dyDescent="0.2">
      <c r="B198" s="74">
        <v>43660</v>
      </c>
      <c r="C198" s="124">
        <f>Power!K198</f>
        <v>37.314307151777285</v>
      </c>
      <c r="D198" s="124">
        <f>'Ground Transportation'!K198</f>
        <v>15.692020713670807</v>
      </c>
      <c r="E198" s="124">
        <f>Industry!K198</f>
        <v>24.968114704319106</v>
      </c>
      <c r="F198" s="124">
        <f>Residential!K198</f>
        <v>5.1469063588529984</v>
      </c>
      <c r="G198" s="124">
        <f>Aviation!K198+Aviation!L198</f>
        <v>2.8078197964296399</v>
      </c>
      <c r="H198" s="124">
        <f>'International Shipping'!C198</f>
        <v>1.9683864397260273</v>
      </c>
      <c r="I198" s="126">
        <f t="shared" si="15"/>
        <v>87.897555164775881</v>
      </c>
    </row>
    <row r="199" spans="2:9" x14ac:dyDescent="0.2">
      <c r="B199" s="74">
        <v>43661</v>
      </c>
      <c r="C199" s="124">
        <f>Power!K199</f>
        <v>40.70009183638782</v>
      </c>
      <c r="D199" s="124">
        <f>'Ground Transportation'!K199</f>
        <v>17.940193966188456</v>
      </c>
      <c r="E199" s="124">
        <f>Industry!K199</f>
        <v>27.245161058319827</v>
      </c>
      <c r="F199" s="124">
        <f>Residential!K199</f>
        <v>5.1287065885360734</v>
      </c>
      <c r="G199" s="124">
        <f>Aviation!K199+Aviation!L199</f>
        <v>2.8118971646808189</v>
      </c>
      <c r="H199" s="124">
        <f>'International Shipping'!C199</f>
        <v>1.9683864397260273</v>
      </c>
      <c r="I199" s="126">
        <f t="shared" si="15"/>
        <v>95.794437053839019</v>
      </c>
    </row>
    <row r="200" spans="2:9" x14ac:dyDescent="0.2">
      <c r="B200" s="74">
        <v>43662</v>
      </c>
      <c r="C200" s="124">
        <f>Power!K200</f>
        <v>41.563832308447516</v>
      </c>
      <c r="D200" s="124">
        <f>'Ground Transportation'!K200</f>
        <v>18.202212627377708</v>
      </c>
      <c r="E200" s="124">
        <f>Industry!K200</f>
        <v>27.725475543551408</v>
      </c>
      <c r="F200" s="124">
        <f>Residential!K200</f>
        <v>5.0553713795042903</v>
      </c>
      <c r="G200" s="124">
        <f>Aviation!K200+Aviation!L200</f>
        <v>2.8299596508986102</v>
      </c>
      <c r="H200" s="124">
        <f>'International Shipping'!C200</f>
        <v>1.9683864397260273</v>
      </c>
      <c r="I200" s="126">
        <f t="shared" si="15"/>
        <v>97.345237949505574</v>
      </c>
    </row>
    <row r="201" spans="2:9" x14ac:dyDescent="0.2">
      <c r="B201" s="74">
        <v>43663</v>
      </c>
      <c r="C201" s="124">
        <f>Power!K201</f>
        <v>42.002911718292765</v>
      </c>
      <c r="D201" s="124">
        <f>'Ground Transportation'!K201</f>
        <v>18.263421154271846</v>
      </c>
      <c r="E201" s="124">
        <f>Industry!K201</f>
        <v>28.033107984947783</v>
      </c>
      <c r="F201" s="124">
        <f>Residential!K201</f>
        <v>4.9309757709429523</v>
      </c>
      <c r="G201" s="124">
        <f>Aviation!K201+Aviation!L201</f>
        <v>2.8322722352365037</v>
      </c>
      <c r="H201" s="124">
        <f>'International Shipping'!C201</f>
        <v>1.9683864397260273</v>
      </c>
      <c r="I201" s="126">
        <f t="shared" si="15"/>
        <v>98.031075303417879</v>
      </c>
    </row>
    <row r="202" spans="2:9" x14ac:dyDescent="0.2">
      <c r="B202" s="74">
        <v>43664</v>
      </c>
      <c r="C202" s="124">
        <f>Power!K202</f>
        <v>42.957553804631125</v>
      </c>
      <c r="D202" s="124">
        <f>'Ground Transportation'!K202</f>
        <v>17.856230274744355</v>
      </c>
      <c r="E202" s="124">
        <f>Industry!K202</f>
        <v>28.854453671228264</v>
      </c>
      <c r="F202" s="124">
        <f>Residential!K202</f>
        <v>4.8619005596930212</v>
      </c>
      <c r="G202" s="124">
        <f>Aviation!K202+Aviation!L202</f>
        <v>2.8594877927931539</v>
      </c>
      <c r="H202" s="124">
        <f>'International Shipping'!C202</f>
        <v>1.9683864397260273</v>
      </c>
      <c r="I202" s="126">
        <f t="shared" si="15"/>
        <v>99.358012542815956</v>
      </c>
    </row>
    <row r="203" spans="2:9" x14ac:dyDescent="0.2">
      <c r="B203" s="74">
        <v>43665</v>
      </c>
      <c r="C203" s="124">
        <f>Power!K203</f>
        <v>43.526509928715058</v>
      </c>
      <c r="D203" s="124">
        <f>'Ground Transportation'!K203</f>
        <v>16.700773139612753</v>
      </c>
      <c r="E203" s="124">
        <f>Industry!K203</f>
        <v>29.197379852055981</v>
      </c>
      <c r="F203" s="124">
        <f>Residential!K203</f>
        <v>4.8784544411965207</v>
      </c>
      <c r="G203" s="124">
        <f>Aviation!K203+Aviation!L203</f>
        <v>2.9055462378050683</v>
      </c>
      <c r="H203" s="124">
        <f>'International Shipping'!C203</f>
        <v>1.9683864397260273</v>
      </c>
      <c r="I203" s="126">
        <f t="shared" si="15"/>
        <v>99.177050039111407</v>
      </c>
    </row>
    <row r="204" spans="2:9" x14ac:dyDescent="0.2">
      <c r="B204" s="74">
        <v>43666</v>
      </c>
      <c r="C204" s="124">
        <f>Power!K204</f>
        <v>40.92703980682569</v>
      </c>
      <c r="D204" s="124">
        <f>'Ground Transportation'!K204</f>
        <v>16.135012443803827</v>
      </c>
      <c r="E204" s="124">
        <f>Industry!K204</f>
        <v>27.529233467897384</v>
      </c>
      <c r="F204" s="124">
        <f>Residential!K204</f>
        <v>4.8265598089040678</v>
      </c>
      <c r="G204" s="124">
        <f>Aviation!K204+Aviation!L204</f>
        <v>2.8223491386656452</v>
      </c>
      <c r="H204" s="124">
        <f>'International Shipping'!C204</f>
        <v>1.9683864397260273</v>
      </c>
      <c r="I204" s="126">
        <f t="shared" si="15"/>
        <v>94.208581105822645</v>
      </c>
    </row>
    <row r="205" spans="2:9" x14ac:dyDescent="0.2">
      <c r="B205" s="74">
        <v>43667</v>
      </c>
      <c r="C205" s="124">
        <f>Power!K205</f>
        <v>39.734977454836582</v>
      </c>
      <c r="D205" s="124">
        <f>'Ground Transportation'!K205</f>
        <v>15.692020713670807</v>
      </c>
      <c r="E205" s="124">
        <f>Industry!K205</f>
        <v>26.660659842179538</v>
      </c>
      <c r="F205" s="124">
        <f>Residential!K205</f>
        <v>4.8312637216412435</v>
      </c>
      <c r="G205" s="124">
        <f>Aviation!K205+Aviation!L205</f>
        <v>2.820402264842957</v>
      </c>
      <c r="H205" s="124">
        <f>'International Shipping'!C205</f>
        <v>1.9683864397260273</v>
      </c>
      <c r="I205" s="126">
        <f t="shared" si="15"/>
        <v>91.707710436897159</v>
      </c>
    </row>
    <row r="206" spans="2:9" x14ac:dyDescent="0.2">
      <c r="B206" s="74">
        <v>43668</v>
      </c>
      <c r="C206" s="124">
        <f>Power!K206</f>
        <v>42.545713206680432</v>
      </c>
      <c r="D206" s="124">
        <f>'Ground Transportation'!K206</f>
        <v>17.940193966188456</v>
      </c>
      <c r="E206" s="124">
        <f>Industry!K206</f>
        <v>28.701969860993536</v>
      </c>
      <c r="F206" s="124">
        <f>Residential!K206</f>
        <v>4.8567365549387951</v>
      </c>
      <c r="G206" s="124">
        <f>Aviation!K206+Aviation!L206</f>
        <v>2.8133110399725334</v>
      </c>
      <c r="H206" s="124">
        <f>'International Shipping'!C206</f>
        <v>1.9683864397260273</v>
      </c>
      <c r="I206" s="126">
        <f t="shared" si="15"/>
        <v>98.826311068499791</v>
      </c>
    </row>
    <row r="207" spans="2:9" x14ac:dyDescent="0.2">
      <c r="B207" s="74">
        <v>43669</v>
      </c>
      <c r="C207" s="124">
        <f>Power!K207</f>
        <v>43.177596422600963</v>
      </c>
      <c r="D207" s="124">
        <f>'Ground Transportation'!K207</f>
        <v>18.202212627377708</v>
      </c>
      <c r="E207" s="124">
        <f>Industry!K207</f>
        <v>29.443711687402363</v>
      </c>
      <c r="F207" s="124">
        <f>Residential!K207</f>
        <v>4.8607000270453735</v>
      </c>
      <c r="G207" s="124">
        <f>Aviation!K207+Aviation!L207</f>
        <v>2.8048482182819434</v>
      </c>
      <c r="H207" s="124">
        <f>'International Shipping'!C207</f>
        <v>1.9683864397260273</v>
      </c>
      <c r="I207" s="126">
        <f t="shared" si="15"/>
        <v>100.45745542243439</v>
      </c>
    </row>
    <row r="208" spans="2:9" x14ac:dyDescent="0.2">
      <c r="B208" s="74">
        <v>43670</v>
      </c>
      <c r="C208" s="124">
        <f>Power!K208</f>
        <v>44.422788027156798</v>
      </c>
      <c r="D208" s="124">
        <f>'Ground Transportation'!K208</f>
        <v>18.263421154271846</v>
      </c>
      <c r="E208" s="124">
        <f>Industry!K208</f>
        <v>30.535566407503666</v>
      </c>
      <c r="F208" s="124">
        <f>Residential!K208</f>
        <v>4.9009520212271021</v>
      </c>
      <c r="G208" s="124">
        <f>Aviation!K208+Aviation!L208</f>
        <v>2.854032319526802</v>
      </c>
      <c r="H208" s="124">
        <f>'International Shipping'!C208</f>
        <v>1.9683864397260273</v>
      </c>
      <c r="I208" s="126">
        <f t="shared" si="15"/>
        <v>102.94514636941224</v>
      </c>
    </row>
    <row r="209" spans="2:9" x14ac:dyDescent="0.2">
      <c r="B209" s="74">
        <v>43671</v>
      </c>
      <c r="C209" s="124">
        <f>Power!K209</f>
        <v>44.109682640840354</v>
      </c>
      <c r="D209" s="124">
        <f>'Ground Transportation'!K209</f>
        <v>17.856230274744355</v>
      </c>
      <c r="E209" s="124">
        <f>Industry!K209</f>
        <v>30.363384980323616</v>
      </c>
      <c r="F209" s="124">
        <f>Residential!K209</f>
        <v>4.8754711296685214</v>
      </c>
      <c r="G209" s="124">
        <f>Aviation!K209+Aviation!L209</f>
        <v>2.8912181578822258</v>
      </c>
      <c r="H209" s="124">
        <f>'International Shipping'!C209</f>
        <v>1.9683864397260273</v>
      </c>
      <c r="I209" s="126">
        <f t="shared" si="15"/>
        <v>102.06437362318511</v>
      </c>
    </row>
    <row r="210" spans="2:9" x14ac:dyDescent="0.2">
      <c r="B210" s="74">
        <v>43672</v>
      </c>
      <c r="C210" s="124">
        <f>Power!K210</f>
        <v>43.622001151982701</v>
      </c>
      <c r="D210" s="124">
        <f>'Ground Transportation'!K210</f>
        <v>16.700773139612753</v>
      </c>
      <c r="E210" s="124">
        <f>Industry!K210</f>
        <v>30.021131125570641</v>
      </c>
      <c r="F210" s="124">
        <f>Residential!K210</f>
        <v>4.8374264515343759</v>
      </c>
      <c r="G210" s="124">
        <f>Aviation!K210+Aviation!L210</f>
        <v>2.8992064113601126</v>
      </c>
      <c r="H210" s="124">
        <f>'International Shipping'!C210</f>
        <v>1.9683864397260273</v>
      </c>
      <c r="I210" s="126">
        <f t="shared" si="15"/>
        <v>100.04892471978661</v>
      </c>
    </row>
    <row r="211" spans="2:9" x14ac:dyDescent="0.2">
      <c r="B211" s="74">
        <v>43673</v>
      </c>
      <c r="C211" s="124">
        <f>Power!K211</f>
        <v>41.118834396179508</v>
      </c>
      <c r="D211" s="124">
        <f>'Ground Transportation'!K211</f>
        <v>16.135012443803827</v>
      </c>
      <c r="E211" s="124">
        <f>Industry!K211</f>
        <v>28.349429825255747</v>
      </c>
      <c r="F211" s="124">
        <f>Residential!K211</f>
        <v>4.8856530305729695</v>
      </c>
      <c r="G211" s="124">
        <f>Aviation!K211+Aviation!L211</f>
        <v>2.8268564995167629</v>
      </c>
      <c r="H211" s="124">
        <f>'International Shipping'!C211</f>
        <v>1.9683864397260273</v>
      </c>
      <c r="I211" s="126">
        <f t="shared" si="15"/>
        <v>95.284172635054858</v>
      </c>
    </row>
    <row r="212" spans="2:9" x14ac:dyDescent="0.2">
      <c r="B212" s="74">
        <v>43674</v>
      </c>
      <c r="C212" s="124">
        <f>Power!K212</f>
        <v>40.127350602191555</v>
      </c>
      <c r="D212" s="124">
        <f>'Ground Transportation'!K212</f>
        <v>15.692020713670807</v>
      </c>
      <c r="E212" s="124">
        <f>Industry!K212</f>
        <v>27.635545820873393</v>
      </c>
      <c r="F212" s="124">
        <f>Residential!K212</f>
        <v>4.9089944111912063</v>
      </c>
      <c r="G212" s="124">
        <f>Aviation!K212+Aviation!L212</f>
        <v>2.8394881530347815</v>
      </c>
      <c r="H212" s="124">
        <f>'International Shipping'!C212</f>
        <v>1.9683864397260273</v>
      </c>
      <c r="I212" s="126">
        <f t="shared" si="15"/>
        <v>93.171786140687772</v>
      </c>
    </row>
    <row r="213" spans="2:9" x14ac:dyDescent="0.2">
      <c r="B213" s="74">
        <v>43675</v>
      </c>
      <c r="C213" s="124">
        <f>Power!K213</f>
        <v>43.765655257943344</v>
      </c>
      <c r="D213" s="124">
        <f>'Ground Transportation'!K213</f>
        <v>17.940193966188456</v>
      </c>
      <c r="E213" s="124">
        <f>Industry!K213</f>
        <v>29.599368944924308</v>
      </c>
      <c r="F213" s="124">
        <f>Residential!K213</f>
        <v>4.8700010381582031</v>
      </c>
      <c r="G213" s="124">
        <f>Aviation!K213+Aviation!L213</f>
        <v>2.809201672854658</v>
      </c>
      <c r="H213" s="124">
        <f>'International Shipping'!C213</f>
        <v>1.9683864397260273</v>
      </c>
      <c r="I213" s="126">
        <f t="shared" si="15"/>
        <v>100.952807319795</v>
      </c>
    </row>
    <row r="214" spans="2:9" x14ac:dyDescent="0.2">
      <c r="B214" s="74">
        <v>43676</v>
      </c>
      <c r="C214" s="124">
        <f>Power!K214</f>
        <v>44.248101532248832</v>
      </c>
      <c r="D214" s="124">
        <f>'Ground Transportation'!K214</f>
        <v>18.202212627377708</v>
      </c>
      <c r="E214" s="124">
        <f>Industry!K214</f>
        <v>29.978472600268077</v>
      </c>
      <c r="F214" s="124">
        <f>Residential!K214</f>
        <v>4.8958265606983282</v>
      </c>
      <c r="G214" s="124">
        <f>Aviation!K214+Aviation!L214</f>
        <v>2.8033207237599784</v>
      </c>
      <c r="H214" s="124">
        <f>'International Shipping'!C214</f>
        <v>1.9683864397260273</v>
      </c>
      <c r="I214" s="126">
        <f t="shared" si="15"/>
        <v>102.09632048407896</v>
      </c>
    </row>
    <row r="215" spans="2:9" x14ac:dyDescent="0.2">
      <c r="B215" s="74">
        <v>43677</v>
      </c>
      <c r="C215" s="124">
        <f>Power!K215</f>
        <v>44.038893112943768</v>
      </c>
      <c r="D215" s="124">
        <f>'Ground Transportation'!K215</f>
        <v>18.263421154271846</v>
      </c>
      <c r="E215" s="124">
        <f>Industry!K215</f>
        <v>29.944136479054922</v>
      </c>
      <c r="F215" s="124">
        <f>Residential!K215</f>
        <v>4.9007863191601118</v>
      </c>
      <c r="G215" s="124">
        <f>Aviation!K215+Aviation!L215</f>
        <v>2.8194557283712456</v>
      </c>
      <c r="H215" s="124">
        <f>'International Shipping'!C215</f>
        <v>1.9683864397260273</v>
      </c>
      <c r="I215" s="126">
        <f t="shared" si="15"/>
        <v>101.93507923352794</v>
      </c>
    </row>
    <row r="216" spans="2:9" x14ac:dyDescent="0.2">
      <c r="B216" s="74">
        <v>43678</v>
      </c>
      <c r="C216" s="124">
        <f>Power!K216</f>
        <v>43.797782510242634</v>
      </c>
      <c r="D216" s="124">
        <f>'Ground Transportation'!K216</f>
        <v>17.856230274744355</v>
      </c>
      <c r="E216" s="124">
        <f>Industry!K216</f>
        <v>29.227232006425684</v>
      </c>
      <c r="F216" s="124">
        <f>Residential!K216</f>
        <v>4.8964719819605165</v>
      </c>
      <c r="G216" s="124">
        <f>Aviation!K216+Aviation!L216</f>
        <v>2.855290650485951</v>
      </c>
      <c r="H216" s="124">
        <f>'International Shipping'!C216</f>
        <v>1.9683864397260273</v>
      </c>
      <c r="I216" s="126">
        <f t="shared" si="15"/>
        <v>100.60139386358517</v>
      </c>
    </row>
    <row r="217" spans="2:9" x14ac:dyDescent="0.2">
      <c r="B217" s="74">
        <v>43679</v>
      </c>
      <c r="C217" s="124">
        <f>Power!K217</f>
        <v>42.373556531056664</v>
      </c>
      <c r="D217" s="124">
        <f>'Ground Transportation'!K217</f>
        <v>16.700773139612753</v>
      </c>
      <c r="E217" s="124">
        <f>Industry!K217</f>
        <v>28.092079758603802</v>
      </c>
      <c r="F217" s="124">
        <f>Residential!K217</f>
        <v>4.9234233824389602</v>
      </c>
      <c r="G217" s="124">
        <f>Aviation!K217+Aviation!L217</f>
        <v>2.864940156553955</v>
      </c>
      <c r="H217" s="124">
        <f>'International Shipping'!C217</f>
        <v>1.9683864397260273</v>
      </c>
      <c r="I217" s="126">
        <f t="shared" si="15"/>
        <v>96.923159407992159</v>
      </c>
    </row>
    <row r="218" spans="2:9" x14ac:dyDescent="0.2">
      <c r="B218" s="74">
        <v>43680</v>
      </c>
      <c r="C218" s="124">
        <f>Power!K218</f>
        <v>40.437218525207385</v>
      </c>
      <c r="D218" s="124">
        <f>'Ground Transportation'!K218</f>
        <v>16.135012443803827</v>
      </c>
      <c r="E218" s="124">
        <f>Industry!K218</f>
        <v>26.825558561876605</v>
      </c>
      <c r="F218" s="124">
        <f>Residential!K218</f>
        <v>4.9355423721830327</v>
      </c>
      <c r="G218" s="124">
        <f>Aviation!K218+Aviation!L218</f>
        <v>2.8225209389315644</v>
      </c>
      <c r="H218" s="124">
        <f>'International Shipping'!C218</f>
        <v>1.9683864397260273</v>
      </c>
      <c r="I218" s="126">
        <f t="shared" si="15"/>
        <v>93.12423928172845</v>
      </c>
    </row>
    <row r="219" spans="2:9" x14ac:dyDescent="0.2">
      <c r="B219" s="74">
        <v>43681</v>
      </c>
      <c r="C219" s="124">
        <f>Power!K219</f>
        <v>39.308050466650677</v>
      </c>
      <c r="D219" s="124">
        <f>'Ground Transportation'!K219</f>
        <v>15.692020713670807</v>
      </c>
      <c r="E219" s="124">
        <f>Industry!K219</f>
        <v>25.992103306759038</v>
      </c>
      <c r="F219" s="124">
        <f>Residential!K219</f>
        <v>4.9122535251935551</v>
      </c>
      <c r="G219" s="124">
        <f>Aviation!K219+Aviation!L219</f>
        <v>2.807931862807147</v>
      </c>
      <c r="H219" s="124">
        <f>'International Shipping'!C219</f>
        <v>1.9683864397260273</v>
      </c>
      <c r="I219" s="126">
        <f t="shared" si="15"/>
        <v>90.680746314807251</v>
      </c>
    </row>
    <row r="220" spans="2:9" x14ac:dyDescent="0.2">
      <c r="B220" s="74">
        <v>43682</v>
      </c>
      <c r="C220" s="124">
        <f>Power!K220</f>
        <v>42.372414090348514</v>
      </c>
      <c r="D220" s="124">
        <f>'Ground Transportation'!K220</f>
        <v>17.940193966188456</v>
      </c>
      <c r="E220" s="124">
        <f>Industry!K220</f>
        <v>27.868951868418975</v>
      </c>
      <c r="F220" s="124">
        <f>Residential!K220</f>
        <v>4.8784179046583906</v>
      </c>
      <c r="G220" s="124">
        <f>Aviation!K220+Aviation!L220</f>
        <v>2.7661372025216986</v>
      </c>
      <c r="H220" s="124">
        <f>'International Shipping'!C220</f>
        <v>1.9683864397260273</v>
      </c>
      <c r="I220" s="126">
        <f t="shared" si="15"/>
        <v>97.794501471862077</v>
      </c>
    </row>
    <row r="221" spans="2:9" x14ac:dyDescent="0.2">
      <c r="B221" s="74">
        <v>43683</v>
      </c>
      <c r="C221" s="124">
        <f>Power!K221</f>
        <v>43.93624963091964</v>
      </c>
      <c r="D221" s="124">
        <f>'Ground Transportation'!K221</f>
        <v>18.202212627377708</v>
      </c>
      <c r="E221" s="124">
        <f>Industry!K221</f>
        <v>28.934579709301889</v>
      </c>
      <c r="F221" s="124">
        <f>Residential!K221</f>
        <v>4.831044833664329</v>
      </c>
      <c r="G221" s="124">
        <f>Aviation!K221+Aviation!L221</f>
        <v>2.7584522457884062</v>
      </c>
      <c r="H221" s="124">
        <f>'International Shipping'!C221</f>
        <v>1.9683864397260273</v>
      </c>
      <c r="I221" s="126">
        <f t="shared" si="15"/>
        <v>100.630925486778</v>
      </c>
    </row>
    <row r="222" spans="2:9" x14ac:dyDescent="0.2">
      <c r="B222" s="74">
        <v>43684</v>
      </c>
      <c r="C222" s="124">
        <f>Power!K222</f>
        <v>43.299781561782964</v>
      </c>
      <c r="D222" s="124">
        <f>'Ground Transportation'!K222</f>
        <v>18.263421154271846</v>
      </c>
      <c r="E222" s="124">
        <f>Industry!K222</f>
        <v>28.627509476769909</v>
      </c>
      <c r="F222" s="124">
        <f>Residential!K222</f>
        <v>4.8182429891863379</v>
      </c>
      <c r="G222" s="124">
        <f>Aviation!K222+Aviation!L222</f>
        <v>2.774857943784002</v>
      </c>
      <c r="H222" s="124">
        <f>'International Shipping'!C222</f>
        <v>1.9683864397260273</v>
      </c>
      <c r="I222" s="126">
        <f t="shared" si="15"/>
        <v>99.752199565521082</v>
      </c>
    </row>
    <row r="223" spans="2:9" x14ac:dyDescent="0.2">
      <c r="B223" s="74">
        <v>43685</v>
      </c>
      <c r="C223" s="124">
        <f>Power!K223</f>
        <v>42.694967429481565</v>
      </c>
      <c r="D223" s="124">
        <f>'Ground Transportation'!K223</f>
        <v>17.856230274744355</v>
      </c>
      <c r="E223" s="124">
        <f>Industry!K223</f>
        <v>28.354966281965318</v>
      </c>
      <c r="F223" s="124">
        <f>Residential!K223</f>
        <v>4.8220482874390669</v>
      </c>
      <c r="G223" s="124">
        <f>Aviation!K223+Aviation!L223</f>
        <v>2.828423869417942</v>
      </c>
      <c r="H223" s="124">
        <f>'International Shipping'!C223</f>
        <v>1.9683864397260273</v>
      </c>
      <c r="I223" s="126">
        <f t="shared" si="15"/>
        <v>98.525022582774284</v>
      </c>
    </row>
    <row r="224" spans="2:9" x14ac:dyDescent="0.2">
      <c r="B224" s="74">
        <v>43686</v>
      </c>
      <c r="C224" s="124">
        <f>Power!K224</f>
        <v>42.497775009286798</v>
      </c>
      <c r="D224" s="124">
        <f>'Ground Transportation'!K224</f>
        <v>16.700773139612753</v>
      </c>
      <c r="E224" s="124">
        <f>Industry!K224</f>
        <v>28.216101794050648</v>
      </c>
      <c r="F224" s="124">
        <f>Residential!K224</f>
        <v>4.8851172350132206</v>
      </c>
      <c r="G224" s="124">
        <f>Aviation!K224+Aviation!L224</f>
        <v>2.8219143776878912</v>
      </c>
      <c r="H224" s="124">
        <f>'International Shipping'!C224</f>
        <v>1.9683864397260273</v>
      </c>
      <c r="I224" s="126">
        <f t="shared" si="15"/>
        <v>97.090067995377339</v>
      </c>
    </row>
    <row r="225" spans="2:9" x14ac:dyDescent="0.2">
      <c r="B225" s="74">
        <v>43687</v>
      </c>
      <c r="C225" s="124">
        <f>Power!K225</f>
        <v>38.059843607983879</v>
      </c>
      <c r="D225" s="124">
        <f>'Ground Transportation'!K225</f>
        <v>16.135012443803827</v>
      </c>
      <c r="E225" s="124">
        <f>Industry!K225</f>
        <v>25.374026198265298</v>
      </c>
      <c r="F225" s="124">
        <f>Residential!K225</f>
        <v>4.9068439726730819</v>
      </c>
      <c r="G225" s="124">
        <f>Aviation!K225+Aviation!L225</f>
        <v>2.717980073293834</v>
      </c>
      <c r="H225" s="124">
        <f>'International Shipping'!C225</f>
        <v>1.9683864397260273</v>
      </c>
      <c r="I225" s="126">
        <f t="shared" si="15"/>
        <v>89.162092735745958</v>
      </c>
    </row>
    <row r="226" spans="2:9" x14ac:dyDescent="0.2">
      <c r="B226" s="74">
        <v>43688</v>
      </c>
      <c r="C226" s="124">
        <f>Power!K226</f>
        <v>35.861984337105071</v>
      </c>
      <c r="D226" s="124">
        <f>'Ground Transportation'!K226</f>
        <v>15.692020713670807</v>
      </c>
      <c r="E226" s="124">
        <f>Industry!K226</f>
        <v>23.758547143680659</v>
      </c>
      <c r="F226" s="124">
        <f>Residential!K226</f>
        <v>4.9132160717252038</v>
      </c>
      <c r="G226" s="124">
        <f>Aviation!K226+Aviation!L226</f>
        <v>2.754832343462577</v>
      </c>
      <c r="H226" s="124">
        <f>'International Shipping'!C226</f>
        <v>1.9683864397260273</v>
      </c>
      <c r="I226" s="126">
        <f t="shared" si="15"/>
        <v>84.948987049370359</v>
      </c>
    </row>
    <row r="227" spans="2:9" x14ac:dyDescent="0.2">
      <c r="B227" s="74">
        <v>43689</v>
      </c>
      <c r="C227" s="124">
        <f>Power!K227</f>
        <v>40.352487798474499</v>
      </c>
      <c r="D227" s="124">
        <f>'Ground Transportation'!K227</f>
        <v>17.940193966188456</v>
      </c>
      <c r="E227" s="124">
        <f>Industry!K227</f>
        <v>26.514860994766611</v>
      </c>
      <c r="F227" s="124">
        <f>Residential!K227</f>
        <v>5.0651679056039729</v>
      </c>
      <c r="G227" s="124">
        <f>Aviation!K227+Aviation!L227</f>
        <v>2.7725035586583662</v>
      </c>
      <c r="H227" s="124">
        <f>'International Shipping'!C227</f>
        <v>1.9683864397260273</v>
      </c>
      <c r="I227" s="126">
        <f t="shared" si="15"/>
        <v>94.613600663417941</v>
      </c>
    </row>
    <row r="228" spans="2:9" x14ac:dyDescent="0.2">
      <c r="B228" s="74">
        <v>43690</v>
      </c>
      <c r="C228" s="124">
        <f>Power!K228</f>
        <v>42.319015501687637</v>
      </c>
      <c r="D228" s="124">
        <f>'Ground Transportation'!K228</f>
        <v>18.202212627377708</v>
      </c>
      <c r="E228" s="124">
        <f>Industry!K228</f>
        <v>27.906848680377905</v>
      </c>
      <c r="F228" s="124">
        <f>Residential!K228</f>
        <v>5.1781693788285583</v>
      </c>
      <c r="G228" s="124">
        <f>Aviation!K228+Aviation!L228</f>
        <v>2.7490570553715248</v>
      </c>
      <c r="H228" s="124">
        <f>'International Shipping'!C228</f>
        <v>1.9683864397260273</v>
      </c>
      <c r="I228" s="126">
        <f t="shared" si="15"/>
        <v>98.323689683369366</v>
      </c>
    </row>
    <row r="229" spans="2:9" x14ac:dyDescent="0.2">
      <c r="B229" s="74">
        <v>43691</v>
      </c>
      <c r="C229" s="124">
        <f>Power!K229</f>
        <v>42.690352946237844</v>
      </c>
      <c r="D229" s="124">
        <f>'Ground Transportation'!K229</f>
        <v>18.263421154271846</v>
      </c>
      <c r="E229" s="124">
        <f>Industry!K229</f>
        <v>28.342391316996636</v>
      </c>
      <c r="F229" s="124">
        <f>Residential!K229</f>
        <v>5.130046792862486</v>
      </c>
      <c r="G229" s="124">
        <f>Aviation!K229+Aviation!L229</f>
        <v>2.7823616897334844</v>
      </c>
      <c r="H229" s="124">
        <f>'International Shipping'!C229</f>
        <v>1.9683864397260273</v>
      </c>
      <c r="I229" s="126">
        <f t="shared" si="15"/>
        <v>99.176960339828327</v>
      </c>
    </row>
    <row r="230" spans="2:9" x14ac:dyDescent="0.2">
      <c r="B230" s="74">
        <v>43692</v>
      </c>
      <c r="C230" s="124">
        <f>Power!K230</f>
        <v>40.571944070430021</v>
      </c>
      <c r="D230" s="124">
        <f>'Ground Transportation'!K230</f>
        <v>17.856230274744355</v>
      </c>
      <c r="E230" s="124">
        <f>Industry!K230</f>
        <v>26.901385108672333</v>
      </c>
      <c r="F230" s="124">
        <f>Residential!K230</f>
        <v>4.9523431798041102</v>
      </c>
      <c r="G230" s="124">
        <f>Aviation!K230+Aviation!L230</f>
        <v>2.8030266718214198</v>
      </c>
      <c r="H230" s="124">
        <f>'International Shipping'!C230</f>
        <v>1.9683864397260273</v>
      </c>
      <c r="I230" s="126">
        <f t="shared" si="15"/>
        <v>95.053315745198262</v>
      </c>
    </row>
    <row r="231" spans="2:9" x14ac:dyDescent="0.2">
      <c r="B231" s="74">
        <v>43693</v>
      </c>
      <c r="C231" s="124">
        <f>Power!K231</f>
        <v>39.877727872875525</v>
      </c>
      <c r="D231" s="124">
        <f>'Ground Transportation'!K231</f>
        <v>16.700773139612753</v>
      </c>
      <c r="E231" s="124">
        <f>Industry!K231</f>
        <v>26.471141667339726</v>
      </c>
      <c r="F231" s="124">
        <f>Residential!K231</f>
        <v>4.8656155737011675</v>
      </c>
      <c r="G231" s="124">
        <f>Aviation!K231+Aviation!L231</f>
        <v>2.8707216732051615</v>
      </c>
      <c r="H231" s="124">
        <f>'International Shipping'!C231</f>
        <v>1.9683864397260273</v>
      </c>
      <c r="I231" s="126">
        <f t="shared" si="15"/>
        <v>92.75436636646036</v>
      </c>
    </row>
    <row r="232" spans="2:9" x14ac:dyDescent="0.2">
      <c r="B232" s="74">
        <v>43694</v>
      </c>
      <c r="C232" s="124">
        <f>Power!K232</f>
        <v>38.393235462632532</v>
      </c>
      <c r="D232" s="124">
        <f>'Ground Transportation'!K232</f>
        <v>16.135012443803827</v>
      </c>
      <c r="E232" s="124">
        <f>Industry!K232</f>
        <v>25.715915937786594</v>
      </c>
      <c r="F232" s="124">
        <f>Residential!K232</f>
        <v>4.8154576780008203</v>
      </c>
      <c r="G232" s="124">
        <f>Aviation!K232+Aviation!L232</f>
        <v>2.7753416009339995</v>
      </c>
      <c r="H232" s="124">
        <f>'International Shipping'!C232</f>
        <v>1.9683864397260273</v>
      </c>
      <c r="I232" s="126">
        <f t="shared" si="15"/>
        <v>89.80334956288381</v>
      </c>
    </row>
    <row r="233" spans="2:9" x14ac:dyDescent="0.2">
      <c r="B233" s="74">
        <v>43695</v>
      </c>
      <c r="C233" s="124">
        <f>Power!K233</f>
        <v>38.132080232878003</v>
      </c>
      <c r="D233" s="124">
        <f>'Ground Transportation'!K233</f>
        <v>15.692020713670807</v>
      </c>
      <c r="E233" s="124">
        <f>Industry!K233</f>
        <v>25.419260978380883</v>
      </c>
      <c r="F233" s="124">
        <f>Residential!K233</f>
        <v>4.8854389742243773</v>
      </c>
      <c r="G233" s="124">
        <f>Aviation!K233+Aviation!L233</f>
        <v>2.7831978947544949</v>
      </c>
      <c r="H233" s="124">
        <f>'International Shipping'!C233</f>
        <v>1.9683864397260273</v>
      </c>
      <c r="I233" s="126">
        <f t="shared" si="15"/>
        <v>88.880385233634598</v>
      </c>
    </row>
    <row r="234" spans="2:9" x14ac:dyDescent="0.2">
      <c r="B234" s="74">
        <v>43696</v>
      </c>
      <c r="C234" s="124">
        <f>Power!K234</f>
        <v>42.051789480707029</v>
      </c>
      <c r="D234" s="124">
        <f>'Ground Transportation'!K234</f>
        <v>17.940193966188456</v>
      </c>
      <c r="E234" s="124">
        <f>Industry!K234</f>
        <v>27.701371933006506</v>
      </c>
      <c r="F234" s="124">
        <f>Residential!K234</f>
        <v>4.9726369881160499</v>
      </c>
      <c r="G234" s="124">
        <f>Aviation!K234+Aviation!L234</f>
        <v>2.7859962904575166</v>
      </c>
      <c r="H234" s="124">
        <f>'International Shipping'!C234</f>
        <v>1.9683864397260273</v>
      </c>
      <c r="I234" s="126">
        <f t="shared" si="15"/>
        <v>97.420375098201589</v>
      </c>
    </row>
    <row r="235" spans="2:9" x14ac:dyDescent="0.2">
      <c r="B235" s="74">
        <v>43697</v>
      </c>
      <c r="C235" s="124">
        <f>Power!K235</f>
        <v>43.034930344318113</v>
      </c>
      <c r="D235" s="124">
        <f>'Ground Transportation'!K235</f>
        <v>18.202212627377708</v>
      </c>
      <c r="E235" s="124">
        <f>Industry!K235</f>
        <v>28.427525065191695</v>
      </c>
      <c r="F235" s="124">
        <f>Residential!K235</f>
        <v>5.0773644330629386</v>
      </c>
      <c r="G235" s="124">
        <f>Aviation!K235+Aviation!L235</f>
        <v>2.7858156287528963</v>
      </c>
      <c r="H235" s="124">
        <f>'International Shipping'!C235</f>
        <v>1.9683864397260273</v>
      </c>
      <c r="I235" s="126">
        <f t="shared" si="15"/>
        <v>99.496234538429391</v>
      </c>
    </row>
    <row r="236" spans="2:9" x14ac:dyDescent="0.2">
      <c r="B236" s="74">
        <v>43698</v>
      </c>
      <c r="C236" s="124">
        <f>Power!K236</f>
        <v>43.381623360977429</v>
      </c>
      <c r="D236" s="124">
        <f>'Ground Transportation'!K236</f>
        <v>18.263421154271846</v>
      </c>
      <c r="E236" s="124">
        <f>Industry!K236</f>
        <v>28.800358186096432</v>
      </c>
      <c r="F236" s="124">
        <f>Residential!K236</f>
        <v>5.0519055798437087</v>
      </c>
      <c r="G236" s="124">
        <f>Aviation!K236+Aviation!L236</f>
        <v>2.7746020249754082</v>
      </c>
      <c r="H236" s="124">
        <f>'International Shipping'!C236</f>
        <v>1.9683864397260273</v>
      </c>
      <c r="I236" s="126">
        <f t="shared" si="15"/>
        <v>100.24029674589084</v>
      </c>
    </row>
    <row r="237" spans="2:9" x14ac:dyDescent="0.2">
      <c r="B237" s="74">
        <v>43699</v>
      </c>
      <c r="C237" s="124">
        <f>Power!K237</f>
        <v>43.091305175053336</v>
      </c>
      <c r="D237" s="124">
        <f>'Ground Transportation'!K237</f>
        <v>17.856230274744355</v>
      </c>
      <c r="E237" s="124">
        <f>Industry!K237</f>
        <v>28.701573554170039</v>
      </c>
      <c r="F237" s="124">
        <f>Residential!K237</f>
        <v>4.9190203456468113</v>
      </c>
      <c r="G237" s="124">
        <f>Aviation!K237+Aviation!L237</f>
        <v>2.825635317669446</v>
      </c>
      <c r="H237" s="124">
        <f>'International Shipping'!C237</f>
        <v>1.9683864397260273</v>
      </c>
      <c r="I237" s="126">
        <f t="shared" si="15"/>
        <v>99.362151107010035</v>
      </c>
    </row>
    <row r="238" spans="2:9" x14ac:dyDescent="0.2">
      <c r="B238" s="74">
        <v>43700</v>
      </c>
      <c r="C238" s="124">
        <f>Power!K238</f>
        <v>42.775708569227831</v>
      </c>
      <c r="D238" s="124">
        <f>'Ground Transportation'!K238</f>
        <v>16.700773139612753</v>
      </c>
      <c r="E238" s="124">
        <f>Industry!K238</f>
        <v>28.888494337434064</v>
      </c>
      <c r="F238" s="124">
        <f>Residential!K238</f>
        <v>4.8551252399560685</v>
      </c>
      <c r="G238" s="124">
        <f>Aviation!K238+Aviation!L238</f>
        <v>2.8412824201605309</v>
      </c>
      <c r="H238" s="124">
        <f>'International Shipping'!C238</f>
        <v>1.9683864397260273</v>
      </c>
      <c r="I238" s="126">
        <f t="shared" si="15"/>
        <v>98.029770146117272</v>
      </c>
    </row>
    <row r="239" spans="2:9" x14ac:dyDescent="0.2">
      <c r="B239" s="74">
        <v>43701</v>
      </c>
      <c r="C239" s="124">
        <f>Power!K239</f>
        <v>40.151059909164573</v>
      </c>
      <c r="D239" s="124">
        <f>'Ground Transportation'!K239</f>
        <v>16.135012443803827</v>
      </c>
      <c r="E239" s="124">
        <f>Industry!K239</f>
        <v>27.503961500271743</v>
      </c>
      <c r="F239" s="124">
        <f>Residential!K239</f>
        <v>4.7912599348894087</v>
      </c>
      <c r="G239" s="124">
        <f>Aviation!K239+Aviation!L239</f>
        <v>2.7502353414995122</v>
      </c>
      <c r="H239" s="124">
        <f>'International Shipping'!C239</f>
        <v>1.9683864397260273</v>
      </c>
      <c r="I239" s="126">
        <f t="shared" si="15"/>
        <v>93.299915569355107</v>
      </c>
    </row>
    <row r="240" spans="2:9" x14ac:dyDescent="0.2">
      <c r="B240" s="74">
        <v>43702</v>
      </c>
      <c r="C240" s="124">
        <f>Power!K240</f>
        <v>37.761478557662002</v>
      </c>
      <c r="D240" s="124">
        <f>'Ground Transportation'!K240</f>
        <v>15.692020713670807</v>
      </c>
      <c r="E240" s="124">
        <f>Industry!K240</f>
        <v>25.823074308269423</v>
      </c>
      <c r="F240" s="124">
        <f>Residential!K240</f>
        <v>4.7782675877440433</v>
      </c>
      <c r="G240" s="124">
        <f>Aviation!K240+Aviation!L240</f>
        <v>2.7407472132307422</v>
      </c>
      <c r="H240" s="124">
        <f>'International Shipping'!C240</f>
        <v>1.9683864397260273</v>
      </c>
      <c r="I240" s="126">
        <f t="shared" si="15"/>
        <v>88.763974820303048</v>
      </c>
    </row>
    <row r="241" spans="2:9" x14ac:dyDescent="0.2">
      <c r="B241" s="74">
        <v>43703</v>
      </c>
      <c r="C241" s="124">
        <f>Power!K241</f>
        <v>41.525208520566693</v>
      </c>
      <c r="D241" s="124">
        <f>'Ground Transportation'!K241</f>
        <v>17.940193966188456</v>
      </c>
      <c r="E241" s="124">
        <f>Industry!K241</f>
        <v>28.131504988238813</v>
      </c>
      <c r="F241" s="124">
        <f>Residential!K241</f>
        <v>4.786249727222188</v>
      </c>
      <c r="G241" s="124">
        <f>Aviation!K241+Aviation!L241</f>
        <v>2.7609808158932045</v>
      </c>
      <c r="H241" s="124">
        <f>'International Shipping'!C241</f>
        <v>1.9683864397260273</v>
      </c>
      <c r="I241" s="126">
        <f t="shared" si="15"/>
        <v>97.112524457835391</v>
      </c>
    </row>
    <row r="242" spans="2:9" x14ac:dyDescent="0.2">
      <c r="B242" s="74">
        <v>43704</v>
      </c>
      <c r="C242" s="124">
        <f>Power!K242</f>
        <v>43.139855250616314</v>
      </c>
      <c r="D242" s="124">
        <f>'Ground Transportation'!K242</f>
        <v>18.202212627377708</v>
      </c>
      <c r="E242" s="124">
        <f>Industry!K242</f>
        <v>29.204917013896647</v>
      </c>
      <c r="F242" s="124">
        <f>Residential!K242</f>
        <v>4.76261427105511</v>
      </c>
      <c r="G242" s="124">
        <f>Aviation!K242+Aviation!L242</f>
        <v>2.7344931923732965</v>
      </c>
      <c r="H242" s="124">
        <f>'International Shipping'!C242</f>
        <v>1.9683864397260273</v>
      </c>
      <c r="I242" s="126">
        <f t="shared" si="15"/>
        <v>100.01247879504511</v>
      </c>
    </row>
    <row r="243" spans="2:9" x14ac:dyDescent="0.2">
      <c r="B243" s="74">
        <v>43705</v>
      </c>
      <c r="C243" s="124">
        <f>Power!K243</f>
        <v>42.918225519370139</v>
      </c>
      <c r="D243" s="124">
        <f>'Ground Transportation'!K243</f>
        <v>18.263421154271846</v>
      </c>
      <c r="E243" s="124">
        <f>Industry!K243</f>
        <v>28.816906626788125</v>
      </c>
      <c r="F243" s="124">
        <f>Residential!K243</f>
        <v>4.8362742453023415</v>
      </c>
      <c r="G243" s="124">
        <f>Aviation!K243+Aviation!L243</f>
        <v>2.7806934671486938</v>
      </c>
      <c r="H243" s="124">
        <f>'International Shipping'!C243</f>
        <v>1.9683864397260273</v>
      </c>
      <c r="I243" s="126">
        <f t="shared" si="15"/>
        <v>99.583907452607178</v>
      </c>
    </row>
    <row r="244" spans="2:9" x14ac:dyDescent="0.2">
      <c r="B244" s="74">
        <v>43706</v>
      </c>
      <c r="C244" s="124">
        <f>Power!K244</f>
        <v>41.716116845166468</v>
      </c>
      <c r="D244" s="124">
        <f>'Ground Transportation'!K244</f>
        <v>17.856230274744355</v>
      </c>
      <c r="E244" s="124">
        <f>Industry!K244</f>
        <v>28.0026236715415</v>
      </c>
      <c r="F244" s="124">
        <f>Residential!K244</f>
        <v>4.8546329828644366</v>
      </c>
      <c r="G244" s="124">
        <f>Aviation!K244+Aviation!L244</f>
        <v>2.8105782099766681</v>
      </c>
      <c r="H244" s="124">
        <f>'International Shipping'!C244</f>
        <v>1.9683864397260273</v>
      </c>
      <c r="I244" s="126">
        <f t="shared" si="15"/>
        <v>97.208568424019461</v>
      </c>
    </row>
    <row r="245" spans="2:9" x14ac:dyDescent="0.2">
      <c r="B245" s="74">
        <v>43707</v>
      </c>
      <c r="C245" s="124">
        <f>Power!K245</f>
        <v>41.573678794675594</v>
      </c>
      <c r="D245" s="124">
        <f>'Ground Transportation'!K245</f>
        <v>16.700773139612753</v>
      </c>
      <c r="E245" s="124">
        <f>Industry!K245</f>
        <v>27.91433981729957</v>
      </c>
      <c r="F245" s="124">
        <f>Residential!K245</f>
        <v>4.902503016925599</v>
      </c>
      <c r="G245" s="124">
        <f>Aviation!K245+Aviation!L245</f>
        <v>2.8611039229977471</v>
      </c>
      <c r="H245" s="124">
        <f>'International Shipping'!C245</f>
        <v>1.9683864397260273</v>
      </c>
      <c r="I245" s="126">
        <f t="shared" si="15"/>
        <v>95.920785131237295</v>
      </c>
    </row>
    <row r="246" spans="2:9" x14ac:dyDescent="0.2">
      <c r="B246" s="74">
        <v>43708</v>
      </c>
      <c r="C246" s="124">
        <f>Power!K246</f>
        <v>38.40810304776079</v>
      </c>
      <c r="D246" s="124">
        <f>'Ground Transportation'!K246</f>
        <v>16.135012443803827</v>
      </c>
      <c r="E246" s="124">
        <f>Industry!K246</f>
        <v>25.962255770558674</v>
      </c>
      <c r="F246" s="124">
        <f>Residential!K246</f>
        <v>5.0002870288463139</v>
      </c>
      <c r="G246" s="124">
        <f>Aviation!K246+Aviation!L246</f>
        <v>2.7409051841225081</v>
      </c>
      <c r="H246" s="124">
        <f>'International Shipping'!C246</f>
        <v>1.9683864397260273</v>
      </c>
      <c r="I246" s="126">
        <f t="shared" si="15"/>
        <v>90.214949914818149</v>
      </c>
    </row>
    <row r="247" spans="2:9" x14ac:dyDescent="0.2">
      <c r="B247" s="74">
        <v>43709</v>
      </c>
      <c r="C247" s="124">
        <f>Power!K247</f>
        <v>36.541675145567581</v>
      </c>
      <c r="D247" s="124">
        <f>'Ground Transportation'!K247</f>
        <v>15.692020713670807</v>
      </c>
      <c r="E247" s="124">
        <f>Industry!K247</f>
        <v>27.318582304457856</v>
      </c>
      <c r="F247" s="124">
        <f>Residential!K247</f>
        <v>5.2771882984574319</v>
      </c>
      <c r="G247" s="124">
        <f>Aviation!K247+Aviation!L247</f>
        <v>2.5797343214271282</v>
      </c>
      <c r="H247" s="124">
        <f>'International Shipping'!C247</f>
        <v>1.9683864397260273</v>
      </c>
      <c r="I247" s="126">
        <f t="shared" si="15"/>
        <v>89.377587223306833</v>
      </c>
    </row>
    <row r="248" spans="2:9" x14ac:dyDescent="0.2">
      <c r="B248" s="74">
        <v>43710</v>
      </c>
      <c r="C248" s="124">
        <f>Power!K248</f>
        <v>39.003488218858607</v>
      </c>
      <c r="D248" s="124">
        <f>'Ground Transportation'!K248</f>
        <v>17.940193966188456</v>
      </c>
      <c r="E248" s="124">
        <f>Industry!K248</f>
        <v>28.944300720051039</v>
      </c>
      <c r="F248" s="124">
        <f>Residential!K248</f>
        <v>5.3338851379945602</v>
      </c>
      <c r="G248" s="124">
        <f>Aviation!K248+Aviation!L248</f>
        <v>2.6601343705074081</v>
      </c>
      <c r="H248" s="124">
        <f>'International Shipping'!C248</f>
        <v>1.9683864397260273</v>
      </c>
      <c r="I248" s="126">
        <f t="shared" si="15"/>
        <v>95.850388853326109</v>
      </c>
    </row>
    <row r="249" spans="2:9" x14ac:dyDescent="0.2">
      <c r="B249" s="74">
        <v>43711</v>
      </c>
      <c r="C249" s="124">
        <f>Power!K249</f>
        <v>40.000714340194008</v>
      </c>
      <c r="D249" s="124">
        <f>'Ground Transportation'!K249</f>
        <v>18.202212627377708</v>
      </c>
      <c r="E249" s="124">
        <f>Industry!K249</f>
        <v>29.474188617372022</v>
      </c>
      <c r="F249" s="124">
        <f>Residential!K249</f>
        <v>5.3365512778310391</v>
      </c>
      <c r="G249" s="124">
        <f>Aviation!K249+Aviation!L249</f>
        <v>2.5894737813155468</v>
      </c>
      <c r="H249" s="124">
        <f>'International Shipping'!C249</f>
        <v>1.9683864397260273</v>
      </c>
      <c r="I249" s="126">
        <f t="shared" si="15"/>
        <v>97.571527083816349</v>
      </c>
    </row>
    <row r="250" spans="2:9" x14ac:dyDescent="0.2">
      <c r="B250" s="74">
        <v>43712</v>
      </c>
      <c r="C250" s="124">
        <f>Power!K250</f>
        <v>40.200974965867374</v>
      </c>
      <c r="D250" s="124">
        <f>'Ground Transportation'!K250</f>
        <v>18.263421154271846</v>
      </c>
      <c r="E250" s="124">
        <f>Industry!K250</f>
        <v>29.452130848374622</v>
      </c>
      <c r="F250" s="124">
        <f>Residential!K250</f>
        <v>5.2596050061885649</v>
      </c>
      <c r="G250" s="124">
        <f>Aviation!K250+Aviation!L250</f>
        <v>2.6456363517549324</v>
      </c>
      <c r="H250" s="124">
        <f>'International Shipping'!C250</f>
        <v>1.9683864397260273</v>
      </c>
      <c r="I250" s="126">
        <f t="shared" si="15"/>
        <v>97.790154766183363</v>
      </c>
    </row>
    <row r="251" spans="2:9" x14ac:dyDescent="0.2">
      <c r="B251" s="74">
        <v>43713</v>
      </c>
      <c r="C251" s="124">
        <f>Power!K251</f>
        <v>40.095725645723491</v>
      </c>
      <c r="D251" s="124">
        <f>'Ground Transportation'!K251</f>
        <v>17.856230274744355</v>
      </c>
      <c r="E251" s="124">
        <f>Industry!K251</f>
        <v>29.647081941063181</v>
      </c>
      <c r="F251" s="124">
        <f>Residential!K251</f>
        <v>5.5116661043420638</v>
      </c>
      <c r="G251" s="124">
        <f>Aviation!K251+Aviation!L251</f>
        <v>2.726031979685664</v>
      </c>
      <c r="H251" s="124">
        <f>'International Shipping'!C251</f>
        <v>1.9683864397260273</v>
      </c>
      <c r="I251" s="126">
        <f t="shared" si="15"/>
        <v>97.80512238528479</v>
      </c>
    </row>
    <row r="252" spans="2:9" x14ac:dyDescent="0.2">
      <c r="B252" s="74">
        <v>43714</v>
      </c>
      <c r="C252" s="124">
        <f>Power!K252</f>
        <v>40.372774632912979</v>
      </c>
      <c r="D252" s="124">
        <f>'Ground Transportation'!K252</f>
        <v>16.700773139612753</v>
      </c>
      <c r="E252" s="124">
        <f>Industry!K252</f>
        <v>30.073967617015779</v>
      </c>
      <c r="F252" s="124">
        <f>Residential!K252</f>
        <v>5.6306324075349687</v>
      </c>
      <c r="G252" s="124">
        <f>Aviation!K252+Aviation!L252</f>
        <v>2.7321802860267796</v>
      </c>
      <c r="H252" s="124">
        <f>'International Shipping'!C252</f>
        <v>1.9683864397260273</v>
      </c>
      <c r="I252" s="126">
        <f t="shared" si="15"/>
        <v>97.478714522829293</v>
      </c>
    </row>
    <row r="253" spans="2:9" x14ac:dyDescent="0.2">
      <c r="B253" s="74">
        <v>43715</v>
      </c>
      <c r="C253" s="124">
        <f>Power!K253</f>
        <v>38.968814534603965</v>
      </c>
      <c r="D253" s="124">
        <f>'Ground Transportation'!K253</f>
        <v>16.135012443803827</v>
      </c>
      <c r="E253" s="124">
        <f>Industry!K253</f>
        <v>29.221438230167735</v>
      </c>
      <c r="F253" s="124">
        <f>Residential!K253</f>
        <v>5.6462205321154055</v>
      </c>
      <c r="G253" s="124">
        <f>Aviation!K253+Aviation!L253</f>
        <v>2.640545515430496</v>
      </c>
      <c r="H253" s="124">
        <f>'International Shipping'!C253</f>
        <v>1.9683864397260273</v>
      </c>
      <c r="I253" s="126">
        <f t="shared" si="15"/>
        <v>94.580417695847473</v>
      </c>
    </row>
    <row r="254" spans="2:9" x14ac:dyDescent="0.2">
      <c r="B254" s="74">
        <v>43716</v>
      </c>
      <c r="C254" s="124">
        <f>Power!K254</f>
        <v>38.441337441347557</v>
      </c>
      <c r="D254" s="124">
        <f>'Ground Transportation'!K254</f>
        <v>15.692020713670807</v>
      </c>
      <c r="E254" s="124">
        <f>Industry!K254</f>
        <v>29.066438619484209</v>
      </c>
      <c r="F254" s="124">
        <f>Residential!K254</f>
        <v>5.8309805902665213</v>
      </c>
      <c r="G254" s="124">
        <f>Aviation!K254+Aviation!L254</f>
        <v>2.6612261031355779</v>
      </c>
      <c r="H254" s="124">
        <f>'International Shipping'!C254</f>
        <v>1.9683864397260273</v>
      </c>
      <c r="I254" s="126">
        <f t="shared" si="15"/>
        <v>93.660389907630702</v>
      </c>
    </row>
    <row r="255" spans="2:9" x14ac:dyDescent="0.2">
      <c r="B255" s="74">
        <v>43717</v>
      </c>
      <c r="C255" s="124">
        <f>Power!K255</f>
        <v>41.323181896042819</v>
      </c>
      <c r="D255" s="124">
        <f>'Ground Transportation'!K255</f>
        <v>17.940193966188456</v>
      </c>
      <c r="E255" s="124">
        <f>Industry!K255</f>
        <v>30.925973712996004</v>
      </c>
      <c r="F255" s="124">
        <f>Residential!K255</f>
        <v>5.8901362983029628</v>
      </c>
      <c r="G255" s="124">
        <f>Aviation!K255+Aviation!L255</f>
        <v>2.6666427314592518</v>
      </c>
      <c r="H255" s="124">
        <f>'International Shipping'!C255</f>
        <v>1.9683864397260273</v>
      </c>
      <c r="I255" s="126">
        <f t="shared" ref="I255:I318" si="16">SUM(C255:H255)</f>
        <v>100.71451504471553</v>
      </c>
    </row>
    <row r="256" spans="2:9" x14ac:dyDescent="0.2">
      <c r="B256" s="74">
        <v>43718</v>
      </c>
      <c r="C256" s="124">
        <f>Power!K256</f>
        <v>41.268831605809908</v>
      </c>
      <c r="D256" s="124">
        <f>'Ground Transportation'!K256</f>
        <v>18.202212627377708</v>
      </c>
      <c r="E256" s="124">
        <f>Industry!K256</f>
        <v>30.690638033441566</v>
      </c>
      <c r="F256" s="124">
        <f>Residential!K256</f>
        <v>5.774518148454022</v>
      </c>
      <c r="G256" s="124">
        <f>Aviation!K256+Aviation!L256</f>
        <v>2.63381354508833</v>
      </c>
      <c r="H256" s="124">
        <f>'International Shipping'!C256</f>
        <v>1.9683864397260273</v>
      </c>
      <c r="I256" s="126">
        <f t="shared" si="16"/>
        <v>100.53840039989757</v>
      </c>
    </row>
    <row r="257" spans="2:9" x14ac:dyDescent="0.2">
      <c r="B257" s="74">
        <v>43719</v>
      </c>
      <c r="C257" s="124">
        <f>Power!K257</f>
        <v>40.779657792429077</v>
      </c>
      <c r="D257" s="124">
        <f>'Ground Transportation'!K257</f>
        <v>18.263421154271846</v>
      </c>
      <c r="E257" s="124">
        <f>Industry!K257</f>
        <v>29.982071484892437</v>
      </c>
      <c r="F257" s="124">
        <f>Residential!K257</f>
        <v>5.5271205372343903</v>
      </c>
      <c r="G257" s="124">
        <f>Aviation!K257+Aviation!L257</f>
        <v>2.6649461324764192</v>
      </c>
      <c r="H257" s="124">
        <f>'International Shipping'!C257</f>
        <v>1.9683864397260273</v>
      </c>
      <c r="I257" s="126">
        <f t="shared" si="16"/>
        <v>99.185603541030204</v>
      </c>
    </row>
    <row r="258" spans="2:9" x14ac:dyDescent="0.2">
      <c r="B258" s="74">
        <v>43720</v>
      </c>
      <c r="C258" s="124">
        <f>Power!K258</f>
        <v>41.106169494855664</v>
      </c>
      <c r="D258" s="124">
        <f>'Ground Transportation'!K258</f>
        <v>17.856230274744355</v>
      </c>
      <c r="E258" s="124">
        <f>Industry!K258</f>
        <v>30.428679593596815</v>
      </c>
      <c r="F258" s="124">
        <f>Residential!K258</f>
        <v>5.3154590713599088</v>
      </c>
      <c r="G258" s="124">
        <f>Aviation!K258+Aviation!L258</f>
        <v>2.7387296474719243</v>
      </c>
      <c r="H258" s="124">
        <f>'International Shipping'!C258</f>
        <v>1.9683864397260273</v>
      </c>
      <c r="I258" s="126">
        <f t="shared" si="16"/>
        <v>99.413654521754708</v>
      </c>
    </row>
    <row r="259" spans="2:9" x14ac:dyDescent="0.2">
      <c r="B259" s="74">
        <v>43721</v>
      </c>
      <c r="C259" s="124">
        <f>Power!K259</f>
        <v>38.017730077222993</v>
      </c>
      <c r="D259" s="124">
        <f>'Ground Transportation'!K259</f>
        <v>16.700773139612753</v>
      </c>
      <c r="E259" s="124">
        <f>Industry!K259</f>
        <v>27.73962215857366</v>
      </c>
      <c r="F259" s="124">
        <f>Residential!K259</f>
        <v>5.4532264927753547</v>
      </c>
      <c r="G259" s="124">
        <f>Aviation!K259+Aviation!L259</f>
        <v>2.7574280322729701</v>
      </c>
      <c r="H259" s="124">
        <f>'International Shipping'!C259</f>
        <v>1.9683864397260273</v>
      </c>
      <c r="I259" s="126">
        <f t="shared" si="16"/>
        <v>92.637166340183754</v>
      </c>
    </row>
    <row r="260" spans="2:9" x14ac:dyDescent="0.2">
      <c r="B260" s="74">
        <v>43722</v>
      </c>
      <c r="C260" s="124">
        <f>Power!K260</f>
        <v>36.901996644703296</v>
      </c>
      <c r="D260" s="124">
        <f>'Ground Transportation'!K260</f>
        <v>16.135012443803827</v>
      </c>
      <c r="E260" s="124">
        <f>Industry!K260</f>
        <v>27.572222656885959</v>
      </c>
      <c r="F260" s="124">
        <f>Residential!K260</f>
        <v>5.5847103639484015</v>
      </c>
      <c r="G260" s="124">
        <f>Aviation!K260+Aviation!L260</f>
        <v>2.64345647282539</v>
      </c>
      <c r="H260" s="124">
        <f>'International Shipping'!C260</f>
        <v>1.9683864397260273</v>
      </c>
      <c r="I260" s="126">
        <f t="shared" si="16"/>
        <v>90.805785021892902</v>
      </c>
    </row>
    <row r="261" spans="2:9" x14ac:dyDescent="0.2">
      <c r="B261" s="74">
        <v>43723</v>
      </c>
      <c r="C261" s="124">
        <f>Power!K261</f>
        <v>36.36383653170477</v>
      </c>
      <c r="D261" s="124">
        <f>'Ground Transportation'!K261</f>
        <v>15.692020713670807</v>
      </c>
      <c r="E261" s="124">
        <f>Industry!K261</f>
        <v>27.226804143156617</v>
      </c>
      <c r="F261" s="124">
        <f>Residential!K261</f>
        <v>5.4220817716957104</v>
      </c>
      <c r="G261" s="124">
        <f>Aviation!K261+Aviation!L261</f>
        <v>2.663473137530346</v>
      </c>
      <c r="H261" s="124">
        <f>'International Shipping'!C261</f>
        <v>1.9683864397260273</v>
      </c>
      <c r="I261" s="126">
        <f t="shared" si="16"/>
        <v>89.336602737484284</v>
      </c>
    </row>
    <row r="262" spans="2:9" x14ac:dyDescent="0.2">
      <c r="B262" s="74">
        <v>43724</v>
      </c>
      <c r="C262" s="124">
        <f>Power!K262</f>
        <v>39.749614936207237</v>
      </c>
      <c r="D262" s="124">
        <f>'Ground Transportation'!K262</f>
        <v>17.940193966188456</v>
      </c>
      <c r="E262" s="124">
        <f>Industry!K262</f>
        <v>29.271904474024634</v>
      </c>
      <c r="F262" s="124">
        <f>Residential!K262</f>
        <v>5.5408667800659206</v>
      </c>
      <c r="G262" s="124">
        <f>Aviation!K262+Aviation!L262</f>
        <v>2.6887385555943051</v>
      </c>
      <c r="H262" s="124">
        <f>'International Shipping'!C262</f>
        <v>1.9683864397260273</v>
      </c>
      <c r="I262" s="126">
        <f t="shared" si="16"/>
        <v>97.159705151806591</v>
      </c>
    </row>
    <row r="263" spans="2:9" x14ac:dyDescent="0.2">
      <c r="B263" s="74">
        <v>43725</v>
      </c>
      <c r="C263" s="124">
        <f>Power!K263</f>
        <v>38.74485852315626</v>
      </c>
      <c r="D263" s="124">
        <f>'Ground Transportation'!K263</f>
        <v>18.202212627377708</v>
      </c>
      <c r="E263" s="124">
        <f>Industry!K263</f>
        <v>28.618185457831853</v>
      </c>
      <c r="F263" s="124">
        <f>Residential!K263</f>
        <v>5.8201625080423138</v>
      </c>
      <c r="G263" s="124">
        <f>Aviation!K263+Aviation!L263</f>
        <v>2.6574763246916082</v>
      </c>
      <c r="H263" s="124">
        <f>'International Shipping'!C263</f>
        <v>1.9683864397260273</v>
      </c>
      <c r="I263" s="126">
        <f t="shared" si="16"/>
        <v>96.011281880825791</v>
      </c>
    </row>
    <row r="264" spans="2:9" x14ac:dyDescent="0.2">
      <c r="B264" s="74">
        <v>43726</v>
      </c>
      <c r="C264" s="124">
        <f>Power!K264</f>
        <v>38.378415231455286</v>
      </c>
      <c r="D264" s="124">
        <f>'Ground Transportation'!K264</f>
        <v>18.263421154271846</v>
      </c>
      <c r="E264" s="124">
        <f>Industry!K264</f>
        <v>28.26513540379716</v>
      </c>
      <c r="F264" s="124">
        <f>Residential!K264</f>
        <v>6.1018988074185714</v>
      </c>
      <c r="G264" s="124">
        <f>Aviation!K264+Aviation!L264</f>
        <v>2.6594343659767081</v>
      </c>
      <c r="H264" s="124">
        <f>'International Shipping'!C264</f>
        <v>1.9683864397260273</v>
      </c>
      <c r="I264" s="126">
        <f t="shared" si="16"/>
        <v>95.63669140264561</v>
      </c>
    </row>
    <row r="265" spans="2:9" x14ac:dyDescent="0.2">
      <c r="B265" s="74">
        <v>43727</v>
      </c>
      <c r="C265" s="124">
        <f>Power!K265</f>
        <v>38.886744525643124</v>
      </c>
      <c r="D265" s="124">
        <f>'Ground Transportation'!K265</f>
        <v>17.856230274744355</v>
      </c>
      <c r="E265" s="124">
        <f>Industry!K265</f>
        <v>28.912837466459884</v>
      </c>
      <c r="F265" s="124">
        <f>Residential!K265</f>
        <v>6.2156509298970208</v>
      </c>
      <c r="G265" s="124">
        <f>Aviation!K265+Aviation!L265</f>
        <v>2.7045602257784829</v>
      </c>
      <c r="H265" s="124">
        <f>'International Shipping'!C265</f>
        <v>1.9683864397260273</v>
      </c>
      <c r="I265" s="126">
        <f t="shared" si="16"/>
        <v>96.544409862248898</v>
      </c>
    </row>
    <row r="266" spans="2:9" x14ac:dyDescent="0.2">
      <c r="B266" s="74">
        <v>43728</v>
      </c>
      <c r="C266" s="124">
        <f>Power!K266</f>
        <v>38.465186999396913</v>
      </c>
      <c r="D266" s="124">
        <f>'Ground Transportation'!K266</f>
        <v>16.700773139612753</v>
      </c>
      <c r="E266" s="124">
        <f>Industry!K266</f>
        <v>28.649372201831543</v>
      </c>
      <c r="F266" s="124">
        <f>Residential!K266</f>
        <v>6.2035952637905201</v>
      </c>
      <c r="G266" s="124">
        <f>Aviation!K266+Aviation!L266</f>
        <v>2.7366426995423714</v>
      </c>
      <c r="H266" s="124">
        <f>'International Shipping'!C266</f>
        <v>1.9683864397260273</v>
      </c>
      <c r="I266" s="126">
        <f t="shared" si="16"/>
        <v>94.723956743900132</v>
      </c>
    </row>
    <row r="267" spans="2:9" x14ac:dyDescent="0.2">
      <c r="B267" s="74">
        <v>43729</v>
      </c>
      <c r="C267" s="124">
        <f>Power!K267</f>
        <v>35.92116717156248</v>
      </c>
      <c r="D267" s="124">
        <f>'Ground Transportation'!K267</f>
        <v>16.135012443803827</v>
      </c>
      <c r="E267" s="124">
        <f>Industry!K267</f>
        <v>26.8889316842046</v>
      </c>
      <c r="F267" s="124">
        <f>Residential!K267</f>
        <v>5.9593829146766328</v>
      </c>
      <c r="G267" s="124">
        <f>Aviation!K267+Aviation!L267</f>
        <v>2.6537242790439493</v>
      </c>
      <c r="H267" s="124">
        <f>'International Shipping'!C267</f>
        <v>1.9683864397260273</v>
      </c>
      <c r="I267" s="126">
        <f t="shared" si="16"/>
        <v>89.526604933017524</v>
      </c>
    </row>
    <row r="268" spans="2:9" x14ac:dyDescent="0.2">
      <c r="B268" s="74">
        <v>43730</v>
      </c>
      <c r="C268" s="124">
        <f>Power!K268</f>
        <v>35.48044840505213</v>
      </c>
      <c r="D268" s="124">
        <f>'Ground Transportation'!K268</f>
        <v>15.692020713670807</v>
      </c>
      <c r="E268" s="124">
        <f>Industry!K268</f>
        <v>26.293798671190245</v>
      </c>
      <c r="F268" s="124">
        <f>Residential!K268</f>
        <v>5.8422596516399619</v>
      </c>
      <c r="G268" s="124">
        <f>Aviation!K268+Aviation!L268</f>
        <v>2.652780037282755</v>
      </c>
      <c r="H268" s="124">
        <f>'International Shipping'!C268</f>
        <v>1.9683864397260273</v>
      </c>
      <c r="I268" s="126">
        <f t="shared" si="16"/>
        <v>87.929693918561938</v>
      </c>
    </row>
    <row r="269" spans="2:9" x14ac:dyDescent="0.2">
      <c r="B269" s="74">
        <v>43731</v>
      </c>
      <c r="C269" s="124">
        <f>Power!K269</f>
        <v>39.058772789807918</v>
      </c>
      <c r="D269" s="124">
        <f>'Ground Transportation'!K269</f>
        <v>17.940193966188456</v>
      </c>
      <c r="E269" s="124">
        <f>Industry!K269</f>
        <v>28.613943670188647</v>
      </c>
      <c r="F269" s="124">
        <f>Residential!K269</f>
        <v>5.9730726187003018</v>
      </c>
      <c r="G269" s="124">
        <f>Aviation!K269+Aviation!L269</f>
        <v>2.672000704154454</v>
      </c>
      <c r="H269" s="124">
        <f>'International Shipping'!C269</f>
        <v>1.9683864397260273</v>
      </c>
      <c r="I269" s="126">
        <f t="shared" si="16"/>
        <v>96.226370188765813</v>
      </c>
    </row>
    <row r="270" spans="2:9" x14ac:dyDescent="0.2">
      <c r="B270" s="74">
        <v>43732</v>
      </c>
      <c r="C270" s="124">
        <f>Power!K270</f>
        <v>39.388364135371774</v>
      </c>
      <c r="D270" s="124">
        <f>'Ground Transportation'!K270</f>
        <v>18.202212627377708</v>
      </c>
      <c r="E270" s="124">
        <f>Industry!K270</f>
        <v>29.040762747101368</v>
      </c>
      <c r="F270" s="124">
        <f>Residential!K270</f>
        <v>5.9760559775681363</v>
      </c>
      <c r="G270" s="124">
        <f>Aviation!K270+Aviation!L270</f>
        <v>2.6313607619297059</v>
      </c>
      <c r="H270" s="124">
        <f>'International Shipping'!C270</f>
        <v>1.9683864397260273</v>
      </c>
      <c r="I270" s="126">
        <f t="shared" si="16"/>
        <v>97.207142689074715</v>
      </c>
    </row>
    <row r="271" spans="2:9" x14ac:dyDescent="0.2">
      <c r="B271" s="74">
        <v>43733</v>
      </c>
      <c r="C271" s="124">
        <f>Power!K271</f>
        <v>39.161573133423722</v>
      </c>
      <c r="D271" s="124">
        <f>'Ground Transportation'!K271</f>
        <v>18.263421154271846</v>
      </c>
      <c r="E271" s="124">
        <f>Industry!K271</f>
        <v>28.872596423701481</v>
      </c>
      <c r="F271" s="124">
        <f>Residential!K271</f>
        <v>5.9316719697334843</v>
      </c>
      <c r="G271" s="124">
        <f>Aviation!K271+Aviation!L271</f>
        <v>2.6691404957791525</v>
      </c>
      <c r="H271" s="124">
        <f>'International Shipping'!C271</f>
        <v>1.9683864397260273</v>
      </c>
      <c r="I271" s="126">
        <f t="shared" si="16"/>
        <v>96.866789616635714</v>
      </c>
    </row>
    <row r="272" spans="2:9" x14ac:dyDescent="0.2">
      <c r="B272" s="74">
        <v>43734</v>
      </c>
      <c r="C272" s="124">
        <f>Power!K272</f>
        <v>38.321804054855903</v>
      </c>
      <c r="D272" s="124">
        <f>'Ground Transportation'!K272</f>
        <v>17.856230274744355</v>
      </c>
      <c r="E272" s="124">
        <f>Industry!K272</f>
        <v>28.200163343107448</v>
      </c>
      <c r="F272" s="124">
        <f>Residential!K272</f>
        <v>5.7688587765663071</v>
      </c>
      <c r="G272" s="124">
        <f>Aviation!K272+Aviation!L272</f>
        <v>2.7124204301729891</v>
      </c>
      <c r="H272" s="124">
        <f>'International Shipping'!C272</f>
        <v>1.9683864397260273</v>
      </c>
      <c r="I272" s="126">
        <f t="shared" si="16"/>
        <v>94.827863319173019</v>
      </c>
    </row>
    <row r="273" spans="2:9" x14ac:dyDescent="0.2">
      <c r="B273" s="74">
        <v>43735</v>
      </c>
      <c r="C273" s="124">
        <f>Power!K273</f>
        <v>37.56479718045432</v>
      </c>
      <c r="D273" s="124">
        <f>'Ground Transportation'!K273</f>
        <v>16.700773139612753</v>
      </c>
      <c r="E273" s="124">
        <f>Industry!K273</f>
        <v>27.833073237518477</v>
      </c>
      <c r="F273" s="124">
        <f>Residential!K273</f>
        <v>5.7890819000698208</v>
      </c>
      <c r="G273" s="124">
        <f>Aviation!K273+Aviation!L273</f>
        <v>2.7331692333208819</v>
      </c>
      <c r="H273" s="124">
        <f>'International Shipping'!C273</f>
        <v>1.9683864397260273</v>
      </c>
      <c r="I273" s="126">
        <f t="shared" si="16"/>
        <v>92.589281130702275</v>
      </c>
    </row>
    <row r="274" spans="2:9" x14ac:dyDescent="0.2">
      <c r="B274" s="74">
        <v>43736</v>
      </c>
      <c r="C274" s="124">
        <f>Power!K274</f>
        <v>34.920897738596608</v>
      </c>
      <c r="D274" s="124">
        <f>'Ground Transportation'!K274</f>
        <v>16.135012443803827</v>
      </c>
      <c r="E274" s="124">
        <f>Industry!K274</f>
        <v>25.923590131380429</v>
      </c>
      <c r="F274" s="124">
        <f>Residential!K274</f>
        <v>5.8219619453561009</v>
      </c>
      <c r="G274" s="124">
        <f>Aviation!K274+Aviation!L274</f>
        <v>2.6357842008175876</v>
      </c>
      <c r="H274" s="124">
        <f>'International Shipping'!C274</f>
        <v>1.9683864397260273</v>
      </c>
      <c r="I274" s="126">
        <f t="shared" si="16"/>
        <v>87.405632899680583</v>
      </c>
    </row>
    <row r="275" spans="2:9" x14ac:dyDescent="0.2">
      <c r="B275" s="74">
        <v>43737</v>
      </c>
      <c r="C275" s="124">
        <f>Power!K275</f>
        <v>33.947128950496314</v>
      </c>
      <c r="D275" s="124">
        <f>'Ground Transportation'!K275</f>
        <v>15.692020713670807</v>
      </c>
      <c r="E275" s="124">
        <f>Industry!K275</f>
        <v>25.387669779867284</v>
      </c>
      <c r="F275" s="124">
        <f>Residential!K275</f>
        <v>5.9023603265468338</v>
      </c>
      <c r="G275" s="124">
        <f>Aviation!K275+Aviation!L275</f>
        <v>2.6393582306169701</v>
      </c>
      <c r="H275" s="124">
        <f>'International Shipping'!C275</f>
        <v>1.9683864397260273</v>
      </c>
      <c r="I275" s="126">
        <f t="shared" si="16"/>
        <v>85.536924440924238</v>
      </c>
    </row>
    <row r="276" spans="2:9" x14ac:dyDescent="0.2">
      <c r="B276" s="74">
        <v>43738</v>
      </c>
      <c r="C276" s="124">
        <f>Power!K276</f>
        <v>34.811547166204825</v>
      </c>
      <c r="D276" s="124">
        <f>'Ground Transportation'!K276</f>
        <v>17.940193966188456</v>
      </c>
      <c r="E276" s="124">
        <f>Industry!K276</f>
        <v>25.324108626105541</v>
      </c>
      <c r="F276" s="124">
        <f>Residential!K276</f>
        <v>5.9791200836568148</v>
      </c>
      <c r="G276" s="124">
        <f>Aviation!K276+Aviation!L276</f>
        <v>2.6550391642001521</v>
      </c>
      <c r="H276" s="124">
        <f>'International Shipping'!C276</f>
        <v>1.9683864397260273</v>
      </c>
      <c r="I276" s="126">
        <f t="shared" si="16"/>
        <v>88.678395446081808</v>
      </c>
    </row>
    <row r="277" spans="2:9" x14ac:dyDescent="0.2">
      <c r="B277" s="74">
        <v>43739</v>
      </c>
      <c r="C277" s="124">
        <f>Power!K277</f>
        <v>34.60241094373032</v>
      </c>
      <c r="D277" s="124">
        <f>'Ground Transportation'!K277</f>
        <v>18.202212627377708</v>
      </c>
      <c r="E277" s="124">
        <f>Industry!K277</f>
        <v>25.140702615575506</v>
      </c>
      <c r="F277" s="124">
        <f>Residential!K277</f>
        <v>5.8946815623592519</v>
      </c>
      <c r="G277" s="124">
        <f>Aviation!K277+Aviation!L277</f>
        <v>2.5734065622159479</v>
      </c>
      <c r="H277" s="124">
        <f>'International Shipping'!C277</f>
        <v>1.9683864397260273</v>
      </c>
      <c r="I277" s="126">
        <f t="shared" si="16"/>
        <v>88.381800750984766</v>
      </c>
    </row>
    <row r="278" spans="2:9" x14ac:dyDescent="0.2">
      <c r="B278" s="74">
        <v>43740</v>
      </c>
      <c r="C278" s="124">
        <f>Power!K278</f>
        <v>35.84074857322527</v>
      </c>
      <c r="D278" s="124">
        <f>'Ground Transportation'!K278</f>
        <v>18.263421154271846</v>
      </c>
      <c r="E278" s="124">
        <f>Industry!K278</f>
        <v>26.060670466561145</v>
      </c>
      <c r="F278" s="124">
        <f>Residential!K278</f>
        <v>6.2478346561346578</v>
      </c>
      <c r="G278" s="124">
        <f>Aviation!K278+Aviation!L278</f>
        <v>2.6226513970079335</v>
      </c>
      <c r="H278" s="124">
        <f>'International Shipping'!C278</f>
        <v>1.9683864397260273</v>
      </c>
      <c r="I278" s="126">
        <f t="shared" si="16"/>
        <v>91.003712686926875</v>
      </c>
    </row>
    <row r="279" spans="2:9" x14ac:dyDescent="0.2">
      <c r="B279" s="74">
        <v>43741</v>
      </c>
      <c r="C279" s="124">
        <f>Power!K279</f>
        <v>36.234058841579241</v>
      </c>
      <c r="D279" s="124">
        <f>'Ground Transportation'!K279</f>
        <v>17.856230274744355</v>
      </c>
      <c r="E279" s="124">
        <f>Industry!K279</f>
        <v>26.7145477343966</v>
      </c>
      <c r="F279" s="124">
        <f>Residential!K279</f>
        <v>6.7582258785018725</v>
      </c>
      <c r="G279" s="124">
        <f>Aviation!K279+Aviation!L279</f>
        <v>2.6830823854857901</v>
      </c>
      <c r="H279" s="124">
        <f>'International Shipping'!C279</f>
        <v>1.9683864397260273</v>
      </c>
      <c r="I279" s="126">
        <f t="shared" si="16"/>
        <v>92.21453155443389</v>
      </c>
    </row>
    <row r="280" spans="2:9" x14ac:dyDescent="0.2">
      <c r="B280" s="74">
        <v>43742</v>
      </c>
      <c r="C280" s="124">
        <f>Power!K280</f>
        <v>36.833728234960375</v>
      </c>
      <c r="D280" s="124">
        <f>'Ground Transportation'!K280</f>
        <v>16.700773139612753</v>
      </c>
      <c r="E280" s="124">
        <f>Industry!K280</f>
        <v>27.57807776086231</v>
      </c>
      <c r="F280" s="124">
        <f>Residential!K280</f>
        <v>7.0105115091631935</v>
      </c>
      <c r="G280" s="124">
        <f>Aviation!K280+Aviation!L280</f>
        <v>2.7063616719622567</v>
      </c>
      <c r="H280" s="124">
        <f>'International Shipping'!C280</f>
        <v>1.9683864397260273</v>
      </c>
      <c r="I280" s="126">
        <f t="shared" si="16"/>
        <v>92.797838756286922</v>
      </c>
    </row>
    <row r="281" spans="2:9" x14ac:dyDescent="0.2">
      <c r="B281" s="74">
        <v>43743</v>
      </c>
      <c r="C281" s="124">
        <f>Power!K281</f>
        <v>35.120014527618061</v>
      </c>
      <c r="D281" s="124">
        <f>'Ground Transportation'!K281</f>
        <v>16.135012443803827</v>
      </c>
      <c r="E281" s="124">
        <f>Industry!K281</f>
        <v>27.08711146272006</v>
      </c>
      <c r="F281" s="124">
        <f>Residential!K281</f>
        <v>7.1865837424853929</v>
      </c>
      <c r="G281" s="124">
        <f>Aviation!K281+Aviation!L281</f>
        <v>2.6082754612211319</v>
      </c>
      <c r="H281" s="124">
        <f>'International Shipping'!C281</f>
        <v>1.9683864397260273</v>
      </c>
      <c r="I281" s="126">
        <f t="shared" si="16"/>
        <v>90.105384077574499</v>
      </c>
    </row>
    <row r="282" spans="2:9" x14ac:dyDescent="0.2">
      <c r="B282" s="74">
        <v>43744</v>
      </c>
      <c r="C282" s="124">
        <f>Power!K282</f>
        <v>34.69963525548394</v>
      </c>
      <c r="D282" s="124">
        <f>'Ground Transportation'!K282</f>
        <v>15.692020713670807</v>
      </c>
      <c r="E282" s="124">
        <f>Industry!K282</f>
        <v>26.890142913010916</v>
      </c>
      <c r="F282" s="124">
        <f>Residential!K282</f>
        <v>7.2268826675912976</v>
      </c>
      <c r="G282" s="124">
        <f>Aviation!K282+Aviation!L282</f>
        <v>2.6125447632266541</v>
      </c>
      <c r="H282" s="124">
        <f>'International Shipping'!C282</f>
        <v>1.9683864397260273</v>
      </c>
      <c r="I282" s="126">
        <f t="shared" si="16"/>
        <v>89.089612752709641</v>
      </c>
    </row>
    <row r="283" spans="2:9" x14ac:dyDescent="0.2">
      <c r="B283" s="74">
        <v>43745</v>
      </c>
      <c r="C283" s="124">
        <f>Power!K283</f>
        <v>37.412511192233268</v>
      </c>
      <c r="D283" s="124">
        <f>'Ground Transportation'!K283</f>
        <v>17.940193966188456</v>
      </c>
      <c r="E283" s="124">
        <f>Industry!K283</f>
        <v>28.18446182877069</v>
      </c>
      <c r="F283" s="124">
        <f>Residential!K283</f>
        <v>7.090925287183012</v>
      </c>
      <c r="G283" s="124">
        <f>Aviation!K283+Aviation!L283</f>
        <v>2.6277348109129561</v>
      </c>
      <c r="H283" s="124">
        <f>'International Shipping'!C283</f>
        <v>1.9683864397260273</v>
      </c>
      <c r="I283" s="126">
        <f t="shared" si="16"/>
        <v>95.22421352501442</v>
      </c>
    </row>
    <row r="284" spans="2:9" x14ac:dyDescent="0.2">
      <c r="B284" s="74">
        <v>43746</v>
      </c>
      <c r="C284" s="124">
        <f>Power!K284</f>
        <v>36.405408787371357</v>
      </c>
      <c r="D284" s="124">
        <f>'Ground Transportation'!K284</f>
        <v>18.202212627377708</v>
      </c>
      <c r="E284" s="124">
        <f>Industry!K284</f>
        <v>27.754207541353292</v>
      </c>
      <c r="F284" s="124">
        <f>Residential!K284</f>
        <v>6.9700121127684209</v>
      </c>
      <c r="G284" s="124">
        <f>Aviation!K284+Aviation!L284</f>
        <v>2.5747279328997106</v>
      </c>
      <c r="H284" s="124">
        <f>'International Shipping'!C284</f>
        <v>1.9683864397260273</v>
      </c>
      <c r="I284" s="126">
        <f t="shared" si="16"/>
        <v>93.87495544149651</v>
      </c>
    </row>
    <row r="285" spans="2:9" x14ac:dyDescent="0.2">
      <c r="B285" s="74">
        <v>43747</v>
      </c>
      <c r="C285" s="124">
        <f>Power!K285</f>
        <v>35.551028907845826</v>
      </c>
      <c r="D285" s="124">
        <f>'Ground Transportation'!K285</f>
        <v>18.263421154271846</v>
      </c>
      <c r="E285" s="124">
        <f>Industry!K285</f>
        <v>27.355751041460998</v>
      </c>
      <c r="F285" s="124">
        <f>Residential!K285</f>
        <v>6.9098598544225958</v>
      </c>
      <c r="G285" s="124">
        <f>Aviation!K285+Aviation!L285</f>
        <v>2.5792572471950783</v>
      </c>
      <c r="H285" s="124">
        <f>'International Shipping'!C285</f>
        <v>1.9683864397260273</v>
      </c>
      <c r="I285" s="126">
        <f t="shared" si="16"/>
        <v>92.627704644922375</v>
      </c>
    </row>
    <row r="286" spans="2:9" x14ac:dyDescent="0.2">
      <c r="B286" s="74">
        <v>43748</v>
      </c>
      <c r="C286" s="124">
        <f>Power!K286</f>
        <v>36.322145957942212</v>
      </c>
      <c r="D286" s="124">
        <f>'Ground Transportation'!K286</f>
        <v>17.856230274744355</v>
      </c>
      <c r="E286" s="124">
        <f>Industry!K286</f>
        <v>28.065209086567556</v>
      </c>
      <c r="F286" s="124">
        <f>Residential!K286</f>
        <v>6.8108408747388989</v>
      </c>
      <c r="G286" s="124">
        <f>Aviation!K286+Aviation!L286</f>
        <v>2.641283168929295</v>
      </c>
      <c r="H286" s="124">
        <f>'International Shipping'!C286</f>
        <v>1.9683864397260273</v>
      </c>
      <c r="I286" s="126">
        <f t="shared" si="16"/>
        <v>93.664095802648347</v>
      </c>
    </row>
    <row r="287" spans="2:9" x14ac:dyDescent="0.2">
      <c r="B287" s="74">
        <v>43749</v>
      </c>
      <c r="C287" s="124">
        <f>Power!K287</f>
        <v>36.517980167390917</v>
      </c>
      <c r="D287" s="124">
        <f>'Ground Transportation'!K287</f>
        <v>16.700773139612753</v>
      </c>
      <c r="E287" s="124">
        <f>Industry!K287</f>
        <v>28.524701985821121</v>
      </c>
      <c r="F287" s="124">
        <f>Residential!K287</f>
        <v>6.7020397489871923</v>
      </c>
      <c r="G287" s="124">
        <f>Aviation!K287+Aviation!L287</f>
        <v>2.6918287080808057</v>
      </c>
      <c r="H287" s="124">
        <f>'International Shipping'!C287</f>
        <v>1.9683864397260273</v>
      </c>
      <c r="I287" s="126">
        <f t="shared" si="16"/>
        <v>93.105710189618819</v>
      </c>
    </row>
    <row r="288" spans="2:9" x14ac:dyDescent="0.2">
      <c r="B288" s="74">
        <v>43750</v>
      </c>
      <c r="C288" s="124">
        <f>Power!K288</f>
        <v>34.371622658354759</v>
      </c>
      <c r="D288" s="124">
        <f>'Ground Transportation'!K288</f>
        <v>16.135012443803827</v>
      </c>
      <c r="E288" s="124">
        <f>Industry!K288</f>
        <v>27.110367773068518</v>
      </c>
      <c r="F288" s="124">
        <f>Residential!K288</f>
        <v>6.8440765673210358</v>
      </c>
      <c r="G288" s="124">
        <f>Aviation!K288+Aviation!L288</f>
        <v>2.5268599397711671</v>
      </c>
      <c r="H288" s="124">
        <f>'International Shipping'!C288</f>
        <v>1.9683864397260273</v>
      </c>
      <c r="I288" s="126">
        <f t="shared" si="16"/>
        <v>88.956325822045343</v>
      </c>
    </row>
    <row r="289" spans="2:9" x14ac:dyDescent="0.2">
      <c r="B289" s="74">
        <v>43751</v>
      </c>
      <c r="C289" s="124">
        <f>Power!K289</f>
        <v>33.499996410134585</v>
      </c>
      <c r="D289" s="124">
        <f>'Ground Transportation'!K289</f>
        <v>15.692020713670807</v>
      </c>
      <c r="E289" s="124">
        <f>Industry!K289</f>
        <v>26.363644499860872</v>
      </c>
      <c r="F289" s="124">
        <f>Residential!K289</f>
        <v>6.8455808002340035</v>
      </c>
      <c r="G289" s="124">
        <f>Aviation!K289+Aviation!L289</f>
        <v>2.5699518732157651</v>
      </c>
      <c r="H289" s="124">
        <f>'International Shipping'!C289</f>
        <v>1.9683864397260273</v>
      </c>
      <c r="I289" s="126">
        <f t="shared" si="16"/>
        <v>86.939580736842075</v>
      </c>
    </row>
    <row r="290" spans="2:9" x14ac:dyDescent="0.2">
      <c r="B290" s="74">
        <v>43752</v>
      </c>
      <c r="C290" s="124">
        <f>Power!K290</f>
        <v>36.333088831596385</v>
      </c>
      <c r="D290" s="124">
        <f>'Ground Transportation'!K290</f>
        <v>17.940193966188456</v>
      </c>
      <c r="E290" s="124">
        <f>Industry!K290</f>
        <v>27.613308187902913</v>
      </c>
      <c r="F290" s="124">
        <f>Residential!K290</f>
        <v>7.2091678044689189</v>
      </c>
      <c r="G290" s="124">
        <f>Aviation!K290+Aviation!L290</f>
        <v>2.640473726549184</v>
      </c>
      <c r="H290" s="124">
        <f>'International Shipping'!C290</f>
        <v>1.9683864397260273</v>
      </c>
      <c r="I290" s="126">
        <f t="shared" si="16"/>
        <v>93.704618956431901</v>
      </c>
    </row>
    <row r="291" spans="2:9" x14ac:dyDescent="0.2">
      <c r="B291" s="74">
        <v>43753</v>
      </c>
      <c r="C291" s="124">
        <f>Power!K291</f>
        <v>37.32652049734866</v>
      </c>
      <c r="D291" s="124">
        <f>'Ground Transportation'!K291</f>
        <v>18.202212627377708</v>
      </c>
      <c r="E291" s="124">
        <f>Industry!K291</f>
        <v>28.598752048653971</v>
      </c>
      <c r="F291" s="124">
        <f>Residential!K291</f>
        <v>7.4125731726149713</v>
      </c>
      <c r="G291" s="124">
        <f>Aviation!K291+Aviation!L291</f>
        <v>2.593861221948186</v>
      </c>
      <c r="H291" s="124">
        <f>'International Shipping'!C291</f>
        <v>1.9683864397260273</v>
      </c>
      <c r="I291" s="126">
        <f t="shared" si="16"/>
        <v>96.102306007669526</v>
      </c>
    </row>
    <row r="292" spans="2:9" x14ac:dyDescent="0.2">
      <c r="B292" s="74">
        <v>43754</v>
      </c>
      <c r="C292" s="124">
        <f>Power!K292</f>
        <v>38.119071331579505</v>
      </c>
      <c r="D292" s="124">
        <f>'Ground Transportation'!K292</f>
        <v>18.263421154271846</v>
      </c>
      <c r="E292" s="124">
        <f>Industry!K292</f>
        <v>29.380229942504506</v>
      </c>
      <c r="F292" s="124">
        <f>Residential!K292</f>
        <v>7.5313518702466453</v>
      </c>
      <c r="G292" s="124">
        <f>Aviation!K292+Aviation!L292</f>
        <v>2.6006050289865446</v>
      </c>
      <c r="H292" s="124">
        <f>'International Shipping'!C292</f>
        <v>1.9683864397260273</v>
      </c>
      <c r="I292" s="126">
        <f t="shared" si="16"/>
        <v>97.863065767315092</v>
      </c>
    </row>
    <row r="293" spans="2:9" x14ac:dyDescent="0.2">
      <c r="B293" s="74">
        <v>43755</v>
      </c>
      <c r="C293" s="124">
        <f>Power!K293</f>
        <v>38.005676890928783</v>
      </c>
      <c r="D293" s="124">
        <f>'Ground Transportation'!K293</f>
        <v>17.856230274744355</v>
      </c>
      <c r="E293" s="124">
        <f>Industry!K293</f>
        <v>29.170132993444913</v>
      </c>
      <c r="F293" s="124">
        <f>Residential!K293</f>
        <v>7.4510279383695988</v>
      </c>
      <c r="G293" s="124">
        <f>Aviation!K293+Aviation!L293</f>
        <v>2.6556451874251383</v>
      </c>
      <c r="H293" s="124">
        <f>'International Shipping'!C293</f>
        <v>1.9683864397260273</v>
      </c>
      <c r="I293" s="126">
        <f t="shared" si="16"/>
        <v>97.107099724638829</v>
      </c>
    </row>
    <row r="294" spans="2:9" x14ac:dyDescent="0.2">
      <c r="B294" s="74">
        <v>43756</v>
      </c>
      <c r="C294" s="124">
        <f>Power!K294</f>
        <v>36.68152199719129</v>
      </c>
      <c r="D294" s="124">
        <f>'Ground Transportation'!K294</f>
        <v>16.700773139612753</v>
      </c>
      <c r="E294" s="124">
        <f>Industry!K294</f>
        <v>28.271364124271848</v>
      </c>
      <c r="F294" s="124">
        <f>Residential!K294</f>
        <v>7.3648501352115439</v>
      </c>
      <c r="G294" s="124">
        <f>Aviation!K294+Aviation!L294</f>
        <v>2.71207109729243</v>
      </c>
      <c r="H294" s="124">
        <f>'International Shipping'!C294</f>
        <v>1.9683864397260273</v>
      </c>
      <c r="I294" s="126">
        <f t="shared" si="16"/>
        <v>93.698966933305883</v>
      </c>
    </row>
    <row r="295" spans="2:9" x14ac:dyDescent="0.2">
      <c r="B295" s="74">
        <v>43757</v>
      </c>
      <c r="C295" s="124">
        <f>Power!K295</f>
        <v>35.061878377283662</v>
      </c>
      <c r="D295" s="124">
        <f>'Ground Transportation'!K295</f>
        <v>16.135012443803827</v>
      </c>
      <c r="E295" s="124">
        <f>Industry!K295</f>
        <v>27.084329243080958</v>
      </c>
      <c r="F295" s="124">
        <f>Residential!K295</f>
        <v>7.2737412001918393</v>
      </c>
      <c r="G295" s="124">
        <f>Aviation!K295+Aviation!L295</f>
        <v>2.6165188565239239</v>
      </c>
      <c r="H295" s="124">
        <f>'International Shipping'!C295</f>
        <v>1.9683864397260273</v>
      </c>
      <c r="I295" s="126">
        <f t="shared" si="16"/>
        <v>90.139866560610244</v>
      </c>
    </row>
    <row r="296" spans="2:9" x14ac:dyDescent="0.2">
      <c r="B296" s="74">
        <v>43758</v>
      </c>
      <c r="C296" s="124">
        <f>Power!K296</f>
        <v>33.81142197063393</v>
      </c>
      <c r="D296" s="124">
        <f>'Ground Transportation'!K296</f>
        <v>15.692020713670807</v>
      </c>
      <c r="E296" s="124">
        <f>Industry!K296</f>
        <v>26.110021796723178</v>
      </c>
      <c r="F296" s="124">
        <f>Residential!K296</f>
        <v>7.2879392292036922</v>
      </c>
      <c r="G296" s="124">
        <f>Aviation!K296+Aviation!L296</f>
        <v>2.5939939378683725</v>
      </c>
      <c r="H296" s="124">
        <f>'International Shipping'!C296</f>
        <v>1.9683864397260273</v>
      </c>
      <c r="I296" s="126">
        <f t="shared" si="16"/>
        <v>87.463784087826014</v>
      </c>
    </row>
    <row r="297" spans="2:9" x14ac:dyDescent="0.2">
      <c r="B297" s="74">
        <v>43759</v>
      </c>
      <c r="C297" s="124">
        <f>Power!K297</f>
        <v>37.304354890861738</v>
      </c>
      <c r="D297" s="124">
        <f>'Ground Transportation'!K297</f>
        <v>17.940193966188456</v>
      </c>
      <c r="E297" s="124">
        <f>Industry!K297</f>
        <v>28.464768840043828</v>
      </c>
      <c r="F297" s="124">
        <f>Residential!K297</f>
        <v>7.3206247510595768</v>
      </c>
      <c r="G297" s="124">
        <f>Aviation!K297+Aviation!L297</f>
        <v>2.6165158948116227</v>
      </c>
      <c r="H297" s="124">
        <f>'International Shipping'!C297</f>
        <v>1.9683864397260273</v>
      </c>
      <c r="I297" s="126">
        <f t="shared" si="16"/>
        <v>95.614844782691264</v>
      </c>
    </row>
    <row r="298" spans="2:9" x14ac:dyDescent="0.2">
      <c r="B298" s="74">
        <v>43760</v>
      </c>
      <c r="C298" s="124">
        <f>Power!K298</f>
        <v>37.328170022805942</v>
      </c>
      <c r="D298" s="124">
        <f>'Ground Transportation'!K298</f>
        <v>18.202212627377708</v>
      </c>
      <c r="E298" s="124">
        <f>Industry!K298</f>
        <v>28.574788582211291</v>
      </c>
      <c r="F298" s="124">
        <f>Residential!K298</f>
        <v>7.6250563048176918</v>
      </c>
      <c r="G298" s="124">
        <f>Aviation!K298+Aviation!L298</f>
        <v>2.5914629718078528</v>
      </c>
      <c r="H298" s="124">
        <f>'International Shipping'!C298</f>
        <v>1.9683864397260273</v>
      </c>
      <c r="I298" s="126">
        <f t="shared" si="16"/>
        <v>96.290076948746531</v>
      </c>
    </row>
    <row r="299" spans="2:9" x14ac:dyDescent="0.2">
      <c r="B299" s="74">
        <v>43761</v>
      </c>
      <c r="C299" s="124">
        <f>Power!K299</f>
        <v>37.354028036139425</v>
      </c>
      <c r="D299" s="124">
        <f>'Ground Transportation'!K299</f>
        <v>18.263421154271846</v>
      </c>
      <c r="E299" s="124">
        <f>Industry!K299</f>
        <v>28.618300536368423</v>
      </c>
      <c r="F299" s="124">
        <f>Residential!K299</f>
        <v>7.5428423846513644</v>
      </c>
      <c r="G299" s="124">
        <f>Aviation!K299+Aviation!L299</f>
        <v>2.6136888842154233</v>
      </c>
      <c r="H299" s="124">
        <f>'International Shipping'!C299</f>
        <v>1.9683864397260273</v>
      </c>
      <c r="I299" s="126">
        <f t="shared" si="16"/>
        <v>96.360667435372505</v>
      </c>
    </row>
    <row r="300" spans="2:9" x14ac:dyDescent="0.2">
      <c r="B300" s="74">
        <v>43762</v>
      </c>
      <c r="C300" s="124">
        <f>Power!K300</f>
        <v>36.861057851203626</v>
      </c>
      <c r="D300" s="124">
        <f>'Ground Transportation'!K300</f>
        <v>17.856230274744355</v>
      </c>
      <c r="E300" s="124">
        <f>Industry!K300</f>
        <v>28.129988456650601</v>
      </c>
      <c r="F300" s="124">
        <f>Residential!K300</f>
        <v>7.7092515083285544</v>
      </c>
      <c r="G300" s="124">
        <f>Aviation!K300+Aviation!L300</f>
        <v>2.6669851965664622</v>
      </c>
      <c r="H300" s="124">
        <f>'International Shipping'!C300</f>
        <v>1.9683864397260273</v>
      </c>
      <c r="I300" s="126">
        <f t="shared" si="16"/>
        <v>95.191899727219621</v>
      </c>
    </row>
    <row r="301" spans="2:9" x14ac:dyDescent="0.2">
      <c r="B301" s="74">
        <v>43763</v>
      </c>
      <c r="C301" s="124">
        <f>Power!K301</f>
        <v>36.222292196383194</v>
      </c>
      <c r="D301" s="124">
        <f>'Ground Transportation'!K301</f>
        <v>16.700773139612753</v>
      </c>
      <c r="E301" s="124">
        <f>Industry!K301</f>
        <v>27.864255132250992</v>
      </c>
      <c r="F301" s="124">
        <f>Residential!K301</f>
        <v>8.284291164716139</v>
      </c>
      <c r="G301" s="124">
        <f>Aviation!K301+Aviation!L301</f>
        <v>2.7023358790053571</v>
      </c>
      <c r="H301" s="124">
        <f>'International Shipping'!C301</f>
        <v>1.9683864397260273</v>
      </c>
      <c r="I301" s="126">
        <f t="shared" si="16"/>
        <v>93.742333951694462</v>
      </c>
    </row>
    <row r="302" spans="2:9" x14ac:dyDescent="0.2">
      <c r="B302" s="74">
        <v>43764</v>
      </c>
      <c r="C302" s="124">
        <f>Power!K302</f>
        <v>33.082948576677801</v>
      </c>
      <c r="D302" s="124">
        <f>'Ground Transportation'!K302</f>
        <v>16.135012443803827</v>
      </c>
      <c r="E302" s="124">
        <f>Industry!K302</f>
        <v>25.941489580304783</v>
      </c>
      <c r="F302" s="124">
        <f>Residential!K302</f>
        <v>8.279826352667266</v>
      </c>
      <c r="G302" s="124">
        <f>Aviation!K302+Aviation!L302</f>
        <v>2.6071969980322924</v>
      </c>
      <c r="H302" s="124">
        <f>'International Shipping'!C302</f>
        <v>1.9683864397260273</v>
      </c>
      <c r="I302" s="126">
        <f t="shared" si="16"/>
        <v>88.014860391212011</v>
      </c>
    </row>
    <row r="303" spans="2:9" x14ac:dyDescent="0.2">
      <c r="B303" s="74">
        <v>43765</v>
      </c>
      <c r="C303" s="124">
        <f>Power!K303</f>
        <v>31.734870273061475</v>
      </c>
      <c r="D303" s="124">
        <f>'Ground Transportation'!K303</f>
        <v>15.692020713670807</v>
      </c>
      <c r="E303" s="124">
        <f>Industry!K303</f>
        <v>24.87416985577714</v>
      </c>
      <c r="F303" s="124">
        <f>Residential!K303</f>
        <v>8.3233152237459347</v>
      </c>
      <c r="G303" s="124">
        <f>Aviation!K303+Aviation!L303</f>
        <v>2.5254603661907939</v>
      </c>
      <c r="H303" s="124">
        <f>'International Shipping'!C303</f>
        <v>1.9683864397260273</v>
      </c>
      <c r="I303" s="126">
        <f t="shared" si="16"/>
        <v>85.118222872172197</v>
      </c>
    </row>
    <row r="304" spans="2:9" x14ac:dyDescent="0.2">
      <c r="B304" s="74">
        <v>43766</v>
      </c>
      <c r="C304" s="124">
        <f>Power!K304</f>
        <v>35.768964962564297</v>
      </c>
      <c r="D304" s="124">
        <f>'Ground Transportation'!K304</f>
        <v>17.940193966188456</v>
      </c>
      <c r="E304" s="124">
        <f>Industry!K304</f>
        <v>27.010357853871952</v>
      </c>
      <c r="F304" s="124">
        <f>Residential!K304</f>
        <v>8.9290025186374589</v>
      </c>
      <c r="G304" s="124">
        <f>Aviation!K304+Aviation!L304</f>
        <v>2.528382059312555</v>
      </c>
      <c r="H304" s="124">
        <f>'International Shipping'!C304</f>
        <v>1.9683864397260273</v>
      </c>
      <c r="I304" s="126">
        <f t="shared" si="16"/>
        <v>94.14528780030075</v>
      </c>
    </row>
    <row r="305" spans="2:9" x14ac:dyDescent="0.2">
      <c r="B305" s="74">
        <v>43767</v>
      </c>
      <c r="C305" s="124">
        <f>Power!K305</f>
        <v>37.171803828173815</v>
      </c>
      <c r="D305" s="124">
        <f>'Ground Transportation'!K305</f>
        <v>18.202212627377708</v>
      </c>
      <c r="E305" s="124">
        <f>Industry!K305</f>
        <v>27.931142095492639</v>
      </c>
      <c r="F305" s="124">
        <f>Residential!K305</f>
        <v>9.1733091669252893</v>
      </c>
      <c r="G305" s="124">
        <f>Aviation!K305+Aviation!L305</f>
        <v>2.4654869613206301</v>
      </c>
      <c r="H305" s="124">
        <f>'International Shipping'!C305</f>
        <v>1.9683864397260273</v>
      </c>
      <c r="I305" s="126">
        <f t="shared" si="16"/>
        <v>96.912341119016133</v>
      </c>
    </row>
    <row r="306" spans="2:9" x14ac:dyDescent="0.2">
      <c r="B306" s="74">
        <v>43768</v>
      </c>
      <c r="C306" s="124">
        <f>Power!K306</f>
        <v>36.593217465901709</v>
      </c>
      <c r="D306" s="124">
        <f>'Ground Transportation'!K306</f>
        <v>18.263421154271846</v>
      </c>
      <c r="E306" s="124">
        <f>Industry!K306</f>
        <v>27.535744217922364</v>
      </c>
      <c r="F306" s="124">
        <f>Residential!K306</f>
        <v>9.2525294845504309</v>
      </c>
      <c r="G306" s="124">
        <f>Aviation!K306+Aviation!L306</f>
        <v>2.4714546514163791</v>
      </c>
      <c r="H306" s="124">
        <f>'International Shipping'!C306</f>
        <v>1.9683864397260273</v>
      </c>
      <c r="I306" s="126">
        <f t="shared" si="16"/>
        <v>96.084753413788775</v>
      </c>
    </row>
    <row r="307" spans="2:9" x14ac:dyDescent="0.2">
      <c r="B307" s="74">
        <v>43769</v>
      </c>
      <c r="C307" s="124">
        <f>Power!K307</f>
        <v>37.366767119706047</v>
      </c>
      <c r="D307" s="124">
        <f>'Ground Transportation'!K307</f>
        <v>17.856230274744355</v>
      </c>
      <c r="E307" s="124">
        <f>Industry!K307</f>
        <v>28.266028276124779</v>
      </c>
      <c r="F307" s="124">
        <f>Residential!K307</f>
        <v>9.4811670444776563</v>
      </c>
      <c r="G307" s="124">
        <f>Aviation!K307+Aviation!L307</f>
        <v>2.492999034494515</v>
      </c>
      <c r="H307" s="124">
        <f>'International Shipping'!C307</f>
        <v>1.9683864397260273</v>
      </c>
      <c r="I307" s="126">
        <f t="shared" si="16"/>
        <v>97.431578189273395</v>
      </c>
    </row>
    <row r="308" spans="2:9" x14ac:dyDescent="0.2">
      <c r="B308" s="74">
        <v>43770</v>
      </c>
      <c r="C308" s="124">
        <f>Power!K308</f>
        <v>35.38347633537159</v>
      </c>
      <c r="D308" s="124">
        <f>'Ground Transportation'!K308</f>
        <v>19.83490452188115</v>
      </c>
      <c r="E308" s="124">
        <f>Industry!K308</f>
        <v>26.338699843891796</v>
      </c>
      <c r="F308" s="124">
        <f>Residential!K308</f>
        <v>9.8274490653468316</v>
      </c>
      <c r="G308" s="124">
        <f>Aviation!K308+Aviation!L308</f>
        <v>2.5242275778416521</v>
      </c>
      <c r="H308" s="124">
        <f>'International Shipping'!C308</f>
        <v>1.9683864397260273</v>
      </c>
      <c r="I308" s="126">
        <f t="shared" si="16"/>
        <v>95.877143784059058</v>
      </c>
    </row>
    <row r="309" spans="2:9" x14ac:dyDescent="0.2">
      <c r="B309" s="74">
        <v>43771</v>
      </c>
      <c r="C309" s="124">
        <f>Power!K309</f>
        <v>34.434853764889944</v>
      </c>
      <c r="D309" s="124">
        <f>'Ground Transportation'!K309</f>
        <v>18.337917282630627</v>
      </c>
      <c r="E309" s="124">
        <f>Industry!K309</f>
        <v>26.093943432277531</v>
      </c>
      <c r="F309" s="124">
        <f>Residential!K309</f>
        <v>9.5337426381592323</v>
      </c>
      <c r="G309" s="124">
        <f>Aviation!K309+Aviation!L309</f>
        <v>2.4759733291687676</v>
      </c>
      <c r="H309" s="124">
        <f>'International Shipping'!C309</f>
        <v>1.9683864397260273</v>
      </c>
      <c r="I309" s="126">
        <f t="shared" si="16"/>
        <v>92.844816886852129</v>
      </c>
    </row>
    <row r="310" spans="2:9" x14ac:dyDescent="0.2">
      <c r="B310" s="74">
        <v>43772</v>
      </c>
      <c r="C310" s="124">
        <f>Power!K310</f>
        <v>33.764098088234171</v>
      </c>
      <c r="D310" s="124">
        <f>'Ground Transportation'!K310</f>
        <v>16.155194387873848</v>
      </c>
      <c r="E310" s="124">
        <f>Industry!K310</f>
        <v>25.280790900773109</v>
      </c>
      <c r="F310" s="124">
        <f>Residential!K310</f>
        <v>9.7072301282839835</v>
      </c>
      <c r="G310" s="124">
        <f>Aviation!K310+Aviation!L310</f>
        <v>2.4621395938862864</v>
      </c>
      <c r="H310" s="124">
        <f>'International Shipping'!C310</f>
        <v>1.9683864397260273</v>
      </c>
      <c r="I310" s="126">
        <f t="shared" si="16"/>
        <v>89.33783953877743</v>
      </c>
    </row>
    <row r="311" spans="2:9" x14ac:dyDescent="0.2">
      <c r="B311" s="74">
        <v>43773</v>
      </c>
      <c r="C311" s="124">
        <f>Power!K311</f>
        <v>36.199624764263206</v>
      </c>
      <c r="D311" s="124">
        <f>'Ground Transportation'!K311</f>
        <v>19.603069346457076</v>
      </c>
      <c r="E311" s="124">
        <f>Industry!K311</f>
        <v>26.654098411474312</v>
      </c>
      <c r="F311" s="124">
        <f>Residential!K311</f>
        <v>9.7932832381821768</v>
      </c>
      <c r="G311" s="124">
        <f>Aviation!K311+Aviation!L311</f>
        <v>2.5397434078174506</v>
      </c>
      <c r="H311" s="124">
        <f>'International Shipping'!C311</f>
        <v>1.9683864397260273</v>
      </c>
      <c r="I311" s="126">
        <f t="shared" si="16"/>
        <v>96.75820560792026</v>
      </c>
    </row>
    <row r="312" spans="2:9" x14ac:dyDescent="0.2">
      <c r="B312" s="74">
        <v>43774</v>
      </c>
      <c r="C312" s="124">
        <f>Power!K312</f>
        <v>38.175480937088636</v>
      </c>
      <c r="D312" s="124">
        <f>'Ground Transportation'!K312</f>
        <v>20.571457637857165</v>
      </c>
      <c r="E312" s="124">
        <f>Industry!K312</f>
        <v>27.901722909309385</v>
      </c>
      <c r="F312" s="124">
        <f>Residential!K312</f>
        <v>9.7960551415747226</v>
      </c>
      <c r="G312" s="124">
        <f>Aviation!K312+Aviation!L312</f>
        <v>2.4557125609615404</v>
      </c>
      <c r="H312" s="124">
        <f>'International Shipping'!C312</f>
        <v>1.9683864397260273</v>
      </c>
      <c r="I312" s="126">
        <f t="shared" si="16"/>
        <v>100.86881562651749</v>
      </c>
    </row>
    <row r="313" spans="2:9" x14ac:dyDescent="0.2">
      <c r="B313" s="74">
        <v>43775</v>
      </c>
      <c r="C313" s="124">
        <f>Power!K313</f>
        <v>39.078670666658454</v>
      </c>
      <c r="D313" s="124">
        <f>'Ground Transportation'!K313</f>
        <v>20.671357009379754</v>
      </c>
      <c r="E313" s="124">
        <f>Industry!K313</f>
        <v>28.651598441656901</v>
      </c>
      <c r="F313" s="124">
        <f>Residential!K313</f>
        <v>10.146540344664803</v>
      </c>
      <c r="G313" s="124">
        <f>Aviation!K313+Aviation!L313</f>
        <v>2.4597173426521914</v>
      </c>
      <c r="H313" s="124">
        <f>'International Shipping'!C313</f>
        <v>1.9683864397260273</v>
      </c>
      <c r="I313" s="126">
        <f t="shared" si="16"/>
        <v>102.97627024473815</v>
      </c>
    </row>
    <row r="314" spans="2:9" x14ac:dyDescent="0.2">
      <c r="B314" s="74">
        <v>43776</v>
      </c>
      <c r="C314" s="124">
        <f>Power!K314</f>
        <v>38.976879203298061</v>
      </c>
      <c r="D314" s="124">
        <f>'Ground Transportation'!K314</f>
        <v>20.830084592965516</v>
      </c>
      <c r="E314" s="124">
        <f>Industry!K314</f>
        <v>28.607395479370204</v>
      </c>
      <c r="F314" s="124">
        <f>Residential!K314</f>
        <v>10.580865394106317</v>
      </c>
      <c r="G314" s="124">
        <f>Aviation!K314+Aviation!L314</f>
        <v>2.5078617362069169</v>
      </c>
      <c r="H314" s="124">
        <f>'International Shipping'!C314</f>
        <v>1.9683864397260273</v>
      </c>
      <c r="I314" s="126">
        <f t="shared" si="16"/>
        <v>103.47147284567305</v>
      </c>
    </row>
    <row r="315" spans="2:9" x14ac:dyDescent="0.2">
      <c r="B315" s="74">
        <v>43777</v>
      </c>
      <c r="C315" s="124">
        <f>Power!K315</f>
        <v>39.780940014437363</v>
      </c>
      <c r="D315" s="124">
        <f>'Ground Transportation'!K315</f>
        <v>20.42002245828003</v>
      </c>
      <c r="E315" s="124">
        <f>Industry!K315</f>
        <v>29.107641322136345</v>
      </c>
      <c r="F315" s="124">
        <f>Residential!K315</f>
        <v>11.274063445570778</v>
      </c>
      <c r="G315" s="124">
        <f>Aviation!K315+Aviation!L315</f>
        <v>2.5736670556582579</v>
      </c>
      <c r="H315" s="124">
        <f>'International Shipping'!C315</f>
        <v>1.9683864397260273</v>
      </c>
      <c r="I315" s="126">
        <f t="shared" si="16"/>
        <v>105.12472073580881</v>
      </c>
    </row>
    <row r="316" spans="2:9" x14ac:dyDescent="0.2">
      <c r="B316" s="74">
        <v>43778</v>
      </c>
      <c r="C316" s="124">
        <f>Power!K316</f>
        <v>37.26408149044228</v>
      </c>
      <c r="D316" s="124">
        <f>'Ground Transportation'!K316</f>
        <v>18.541205861750548</v>
      </c>
      <c r="E316" s="124">
        <f>Industry!K316</f>
        <v>27.594340935370855</v>
      </c>
      <c r="F316" s="124">
        <f>Residential!K316</f>
        <v>11.232518241501651</v>
      </c>
      <c r="G316" s="124">
        <f>Aviation!K316+Aviation!L316</f>
        <v>2.4582797140146351</v>
      </c>
      <c r="H316" s="124">
        <f>'International Shipping'!C316</f>
        <v>1.9683864397260273</v>
      </c>
      <c r="I316" s="126">
        <f t="shared" si="16"/>
        <v>99.058812682806007</v>
      </c>
    </row>
    <row r="317" spans="2:9" x14ac:dyDescent="0.2">
      <c r="B317" s="74">
        <v>43779</v>
      </c>
      <c r="C317" s="124">
        <f>Power!K317</f>
        <v>35.404499506869143</v>
      </c>
      <c r="D317" s="124">
        <f>'Ground Transportation'!K317</f>
        <v>16.314034847221478</v>
      </c>
      <c r="E317" s="124">
        <f>Industry!K317</f>
        <v>26.370021838838209</v>
      </c>
      <c r="F317" s="124">
        <f>Residential!K317</f>
        <v>11.007096183486212</v>
      </c>
      <c r="G317" s="124">
        <f>Aviation!K317+Aviation!L317</f>
        <v>2.4605068194023758</v>
      </c>
      <c r="H317" s="124">
        <f>'International Shipping'!C317</f>
        <v>1.9683864397260273</v>
      </c>
      <c r="I317" s="126">
        <f t="shared" si="16"/>
        <v>93.524545635543461</v>
      </c>
    </row>
    <row r="318" spans="2:9" x14ac:dyDescent="0.2">
      <c r="B318" s="74">
        <v>43780</v>
      </c>
      <c r="C318" s="124">
        <f>Power!K318</f>
        <v>37.574268859006679</v>
      </c>
      <c r="D318" s="124">
        <f>'Ground Transportation'!K318</f>
        <v>19.369671830480193</v>
      </c>
      <c r="E318" s="124">
        <f>Industry!K318</f>
        <v>27.722942448734642</v>
      </c>
      <c r="F318" s="124">
        <f>Residential!K318</f>
        <v>10.984362332381764</v>
      </c>
      <c r="G318" s="124">
        <f>Aviation!K318+Aviation!L318</f>
        <v>2.4834223072671415</v>
      </c>
      <c r="H318" s="124">
        <f>'International Shipping'!C318</f>
        <v>1.9683864397260273</v>
      </c>
      <c r="I318" s="126">
        <f t="shared" si="16"/>
        <v>100.10305421759647</v>
      </c>
    </row>
    <row r="319" spans="2:9" x14ac:dyDescent="0.2">
      <c r="B319" s="74">
        <v>43781</v>
      </c>
      <c r="C319" s="124">
        <f>Power!K319</f>
        <v>39.673104087374327</v>
      </c>
      <c r="D319" s="124">
        <f>'Ground Transportation'!K319</f>
        <v>20.751757225838819</v>
      </c>
      <c r="E319" s="124">
        <f>Industry!K319</f>
        <v>28.932272860209409</v>
      </c>
      <c r="F319" s="124">
        <f>Residential!K319</f>
        <v>11.44297838951457</v>
      </c>
      <c r="G319" s="124">
        <f>Aviation!K319+Aviation!L319</f>
        <v>2.4196569531530621</v>
      </c>
      <c r="H319" s="124">
        <f>'International Shipping'!C319</f>
        <v>1.9683864397260273</v>
      </c>
      <c r="I319" s="126">
        <f t="shared" ref="I319:I368" si="17">SUM(C319:H319)</f>
        <v>105.18815595581621</v>
      </c>
    </row>
    <row r="320" spans="2:9" x14ac:dyDescent="0.2">
      <c r="B320" s="74">
        <v>43782</v>
      </c>
      <c r="C320" s="124">
        <f>Power!K320</f>
        <v>40.859157214165393</v>
      </c>
      <c r="D320" s="124">
        <f>'Ground Transportation'!K320</f>
        <v>20.633230528787369</v>
      </c>
      <c r="E320" s="124">
        <f>Industry!K320</f>
        <v>29.427738642609505</v>
      </c>
      <c r="F320" s="124">
        <f>Residential!K320</f>
        <v>12.35406134388475</v>
      </c>
      <c r="G320" s="124">
        <f>Aviation!K320+Aviation!L320</f>
        <v>2.4549040024798501</v>
      </c>
      <c r="H320" s="124">
        <f>'International Shipping'!C320</f>
        <v>1.9683864397260273</v>
      </c>
      <c r="I320" s="126">
        <f t="shared" si="17"/>
        <v>107.6974781716529</v>
      </c>
    </row>
    <row r="321" spans="2:9" x14ac:dyDescent="0.2">
      <c r="B321" s="74">
        <v>43783</v>
      </c>
      <c r="C321" s="124">
        <f>Power!K321</f>
        <v>41.140213226109516</v>
      </c>
      <c r="D321" s="124">
        <f>'Ground Transportation'!K321</f>
        <v>20.776926001566078</v>
      </c>
      <c r="E321" s="124">
        <f>Industry!K321</f>
        <v>29.822362279111246</v>
      </c>
      <c r="F321" s="124">
        <f>Residential!K321</f>
        <v>12.311642583428398</v>
      </c>
      <c r="G321" s="124">
        <f>Aviation!K321+Aviation!L321</f>
        <v>2.5173722019829876</v>
      </c>
      <c r="H321" s="124">
        <f>'International Shipping'!C321</f>
        <v>1.9683864397260273</v>
      </c>
      <c r="I321" s="126">
        <f t="shared" si="17"/>
        <v>108.53690273192426</v>
      </c>
    </row>
    <row r="322" spans="2:9" x14ac:dyDescent="0.2">
      <c r="B322" s="74">
        <v>43784</v>
      </c>
      <c r="C322" s="124">
        <f>Power!K322</f>
        <v>40.834945544192777</v>
      </c>
      <c r="D322" s="124">
        <f>'Ground Transportation'!K322</f>
        <v>20.36203616493788</v>
      </c>
      <c r="E322" s="124">
        <f>Industry!K322</f>
        <v>30.084504481498261</v>
      </c>
      <c r="F322" s="124">
        <f>Residential!K322</f>
        <v>12.000688260729572</v>
      </c>
      <c r="G322" s="124">
        <f>Aviation!K322+Aviation!L322</f>
        <v>2.6023273504638711</v>
      </c>
      <c r="H322" s="124">
        <f>'International Shipping'!C322</f>
        <v>1.9683864397260273</v>
      </c>
      <c r="I322" s="126">
        <f t="shared" si="17"/>
        <v>107.85288824154838</v>
      </c>
    </row>
    <row r="323" spans="2:9" x14ac:dyDescent="0.2">
      <c r="B323" s="74">
        <v>43785</v>
      </c>
      <c r="C323" s="124">
        <f>Power!K323</f>
        <v>38.516675033240148</v>
      </c>
      <c r="D323" s="124">
        <f>'Ground Transportation'!K323</f>
        <v>18.757652508378008</v>
      </c>
      <c r="E323" s="124">
        <f>Industry!K323</f>
        <v>28.682035685155348</v>
      </c>
      <c r="F323" s="124">
        <f>Residential!K323</f>
        <v>12.043895902152608</v>
      </c>
      <c r="G323" s="124">
        <f>Aviation!K323+Aviation!L323</f>
        <v>2.4577704861138776</v>
      </c>
      <c r="H323" s="124">
        <f>'International Shipping'!C323</f>
        <v>1.9683864397260273</v>
      </c>
      <c r="I323" s="126">
        <f t="shared" si="17"/>
        <v>102.42641605476602</v>
      </c>
    </row>
    <row r="324" spans="2:9" x14ac:dyDescent="0.2">
      <c r="B324" s="74">
        <v>43786</v>
      </c>
      <c r="C324" s="124">
        <f>Power!K324</f>
        <v>37.910216161050613</v>
      </c>
      <c r="D324" s="124">
        <f>'Ground Transportation'!K324</f>
        <v>16.30078044493148</v>
      </c>
      <c r="E324" s="124">
        <f>Industry!K324</f>
        <v>28.250520061222041</v>
      </c>
      <c r="F324" s="124">
        <f>Residential!K324</f>
        <v>12.366448187871102</v>
      </c>
      <c r="G324" s="124">
        <f>Aviation!K324+Aviation!L324</f>
        <v>2.451104532931653</v>
      </c>
      <c r="H324" s="124">
        <f>'International Shipping'!C324</f>
        <v>1.9683864397260273</v>
      </c>
      <c r="I324" s="126">
        <f t="shared" si="17"/>
        <v>99.247455827732921</v>
      </c>
    </row>
    <row r="325" spans="2:9" x14ac:dyDescent="0.2">
      <c r="B325" s="74">
        <v>43787</v>
      </c>
      <c r="C325" s="124">
        <f>Power!K325</f>
        <v>40.878270401960876</v>
      </c>
      <c r="D325" s="124">
        <f>'Ground Transportation'!K325</f>
        <v>19.911853355328422</v>
      </c>
      <c r="E325" s="124">
        <f>Industry!K325</f>
        <v>29.99470881154507</v>
      </c>
      <c r="F325" s="124">
        <f>Residential!K325</f>
        <v>12.744488563282296</v>
      </c>
      <c r="G325" s="124">
        <f>Aviation!K325+Aviation!L325</f>
        <v>2.493465444323216</v>
      </c>
      <c r="H325" s="124">
        <f>'International Shipping'!C325</f>
        <v>1.9683864397260273</v>
      </c>
      <c r="I325" s="126">
        <f t="shared" si="17"/>
        <v>107.9911730161659</v>
      </c>
    </row>
    <row r="326" spans="2:9" x14ac:dyDescent="0.2">
      <c r="B326" s="74">
        <v>43788</v>
      </c>
      <c r="C326" s="124">
        <f>Power!K326</f>
        <v>41.148051837291156</v>
      </c>
      <c r="D326" s="124">
        <f>'Ground Transportation'!K326</f>
        <v>20.693217703843136</v>
      </c>
      <c r="E326" s="124">
        <f>Industry!K326</f>
        <v>30.337551799179778</v>
      </c>
      <c r="F326" s="124">
        <f>Residential!K326</f>
        <v>12.896401337380231</v>
      </c>
      <c r="G326" s="124">
        <f>Aviation!K326+Aviation!L326</f>
        <v>2.4424261643269811</v>
      </c>
      <c r="H326" s="124">
        <f>'International Shipping'!C326</f>
        <v>1.9683864397260273</v>
      </c>
      <c r="I326" s="126">
        <f t="shared" si="17"/>
        <v>109.48603528174731</v>
      </c>
    </row>
    <row r="327" spans="2:9" x14ac:dyDescent="0.2">
      <c r="B327" s="74">
        <v>43789</v>
      </c>
      <c r="C327" s="124">
        <f>Power!K327</f>
        <v>42.201060980204701</v>
      </c>
      <c r="D327" s="124">
        <f>'Ground Transportation'!K327</f>
        <v>20.677343733473595</v>
      </c>
      <c r="E327" s="124">
        <f>Industry!K327</f>
        <v>31.409304011687418</v>
      </c>
      <c r="F327" s="124">
        <f>Residential!K327</f>
        <v>12.96932856135129</v>
      </c>
      <c r="G327" s="124">
        <f>Aviation!K327+Aviation!L327</f>
        <v>2.468543935317693</v>
      </c>
      <c r="H327" s="124">
        <f>'International Shipping'!C327</f>
        <v>1.9683864397260273</v>
      </c>
      <c r="I327" s="126">
        <f t="shared" si="17"/>
        <v>111.69396766176074</v>
      </c>
    </row>
    <row r="328" spans="2:9" x14ac:dyDescent="0.2">
      <c r="B328" s="74">
        <v>43790</v>
      </c>
      <c r="C328" s="124">
        <f>Power!K328</f>
        <v>41.867909222012344</v>
      </c>
      <c r="D328" s="124">
        <f>'Ground Transportation'!K328</f>
        <v>20.801032886100234</v>
      </c>
      <c r="E328" s="124">
        <f>Industry!K328</f>
        <v>31.049348251907908</v>
      </c>
      <c r="F328" s="124">
        <f>Residential!K328</f>
        <v>12.867732901688321</v>
      </c>
      <c r="G328" s="124">
        <f>Aviation!K328+Aviation!L328</f>
        <v>2.5289904163992341</v>
      </c>
      <c r="H328" s="124">
        <f>'International Shipping'!C328</f>
        <v>1.9683864397260273</v>
      </c>
      <c r="I328" s="126">
        <f t="shared" si="17"/>
        <v>111.08340011783409</v>
      </c>
    </row>
    <row r="329" spans="2:9" x14ac:dyDescent="0.2">
      <c r="B329" s="74">
        <v>43791</v>
      </c>
      <c r="C329" s="124">
        <f>Power!K329</f>
        <v>41.114147347609517</v>
      </c>
      <c r="D329" s="124">
        <f>'Ground Transportation'!K329</f>
        <v>20.411041603694251</v>
      </c>
      <c r="E329" s="124">
        <f>Industry!K329</f>
        <v>30.324273705782367</v>
      </c>
      <c r="F329" s="124">
        <f>Residential!K329</f>
        <v>12.372776933747197</v>
      </c>
      <c r="G329" s="124">
        <f>Aviation!K329+Aviation!L329</f>
        <v>2.606712443251292</v>
      </c>
      <c r="H329" s="124">
        <f>'International Shipping'!C329</f>
        <v>1.9683864397260273</v>
      </c>
      <c r="I329" s="126">
        <f t="shared" si="17"/>
        <v>108.79733847381067</v>
      </c>
    </row>
    <row r="330" spans="2:9" x14ac:dyDescent="0.2">
      <c r="B330" s="74">
        <v>43792</v>
      </c>
      <c r="C330" s="124">
        <f>Power!K330</f>
        <v>38.284506796602138</v>
      </c>
      <c r="D330" s="124">
        <f>'Ground Transportation'!K330</f>
        <v>18.64274671811728</v>
      </c>
      <c r="E330" s="124">
        <f>Industry!K330</f>
        <v>29.025036089458517</v>
      </c>
      <c r="F330" s="124">
        <f>Residential!K330</f>
        <v>12.299170806472535</v>
      </c>
      <c r="G330" s="124">
        <f>Aviation!K330+Aviation!L330</f>
        <v>2.5121421120281648</v>
      </c>
      <c r="H330" s="124">
        <f>'International Shipping'!C330</f>
        <v>1.9683864397260273</v>
      </c>
      <c r="I330" s="126">
        <f t="shared" si="17"/>
        <v>102.73198896240466</v>
      </c>
    </row>
    <row r="331" spans="2:9" x14ac:dyDescent="0.2">
      <c r="B331" s="74">
        <v>43793</v>
      </c>
      <c r="C331" s="124">
        <f>Power!K331</f>
        <v>37.416870955922164</v>
      </c>
      <c r="D331" s="124">
        <f>'Ground Transportation'!K331</f>
        <v>16.272847589091246</v>
      </c>
      <c r="E331" s="124">
        <f>Industry!K331</f>
        <v>28.024541181022755</v>
      </c>
      <c r="F331" s="124">
        <f>Residential!K331</f>
        <v>12.994925797649417</v>
      </c>
      <c r="G331" s="124">
        <f>Aviation!K331+Aviation!L331</f>
        <v>2.4936446725526791</v>
      </c>
      <c r="H331" s="124">
        <f>'International Shipping'!C331</f>
        <v>1.9683864397260273</v>
      </c>
      <c r="I331" s="126">
        <f t="shared" si="17"/>
        <v>99.171216635964285</v>
      </c>
    </row>
    <row r="332" spans="2:9" x14ac:dyDescent="0.2">
      <c r="B332" s="74">
        <v>43794</v>
      </c>
      <c r="C332" s="124">
        <f>Power!K332</f>
        <v>41.310014886309972</v>
      </c>
      <c r="D332" s="124">
        <f>'Ground Transportation'!K332</f>
        <v>19.655069024162731</v>
      </c>
      <c r="E332" s="124">
        <f>Industry!K332</f>
        <v>30.693769686611184</v>
      </c>
      <c r="F332" s="124">
        <f>Residential!K332</f>
        <v>13.370000186736849</v>
      </c>
      <c r="G332" s="124">
        <f>Aviation!K332+Aviation!L332</f>
        <v>2.471084380993859</v>
      </c>
      <c r="H332" s="124">
        <f>'International Shipping'!C332</f>
        <v>1.9683864397260273</v>
      </c>
      <c r="I332" s="126">
        <f t="shared" si="17"/>
        <v>109.46832460454063</v>
      </c>
    </row>
    <row r="333" spans="2:9" x14ac:dyDescent="0.2">
      <c r="B333" s="74">
        <v>43795</v>
      </c>
      <c r="C333" s="124">
        <f>Power!K333</f>
        <v>41.978847367573941</v>
      </c>
      <c r="D333" s="124">
        <f>'Ground Transportation'!K333</f>
        <v>20.575229554262993</v>
      </c>
      <c r="E333" s="124">
        <f>Industry!K333</f>
        <v>31.387752721378583</v>
      </c>
      <c r="F333" s="124">
        <f>Residential!K333</f>
        <v>12.815996138137859</v>
      </c>
      <c r="G333" s="124">
        <f>Aviation!K333+Aviation!L333</f>
        <v>2.425714679455838</v>
      </c>
      <c r="H333" s="124">
        <f>'International Shipping'!C333</f>
        <v>1.9683864397260273</v>
      </c>
      <c r="I333" s="126">
        <f t="shared" si="17"/>
        <v>111.15192690053526</v>
      </c>
    </row>
    <row r="334" spans="2:9" x14ac:dyDescent="0.2">
      <c r="B334" s="74">
        <v>43796</v>
      </c>
      <c r="C334" s="124">
        <f>Power!K334</f>
        <v>41.512132845084793</v>
      </c>
      <c r="D334" s="124">
        <f>'Ground Transportation'!K334</f>
        <v>20.748660450318201</v>
      </c>
      <c r="E334" s="124">
        <f>Industry!K334</f>
        <v>31.232390852146096</v>
      </c>
      <c r="F334" s="124">
        <f>Residential!K334</f>
        <v>12.73444741261868</v>
      </c>
      <c r="G334" s="124">
        <f>Aviation!K334+Aviation!L334</f>
        <v>2.5024792104578077</v>
      </c>
      <c r="H334" s="124">
        <f>'International Shipping'!C334</f>
        <v>1.9683864397260273</v>
      </c>
      <c r="I334" s="126">
        <f t="shared" si="17"/>
        <v>110.6984972103516</v>
      </c>
    </row>
    <row r="335" spans="2:9" x14ac:dyDescent="0.2">
      <c r="B335" s="74">
        <v>43797</v>
      </c>
      <c r="C335" s="124">
        <f>Power!K335</f>
        <v>40.850387966760614</v>
      </c>
      <c r="D335" s="124">
        <f>'Ground Transportation'!K335</f>
        <v>17.76378206357726</v>
      </c>
      <c r="E335" s="124">
        <f>Industry!K335</f>
        <v>30.930979204077836</v>
      </c>
      <c r="F335" s="124">
        <f>Residential!K335</f>
        <v>13.13404975053218</v>
      </c>
      <c r="G335" s="124">
        <f>Aviation!K335+Aviation!L335</f>
        <v>2.3878952559532847</v>
      </c>
      <c r="H335" s="124">
        <f>'International Shipping'!C335</f>
        <v>1.9683864397260273</v>
      </c>
      <c r="I335" s="126">
        <f t="shared" si="17"/>
        <v>107.0354806806272</v>
      </c>
    </row>
    <row r="336" spans="2:9" x14ac:dyDescent="0.2">
      <c r="B336" s="74">
        <v>43798</v>
      </c>
      <c r="C336" s="124">
        <f>Power!K336</f>
        <v>42.11219195570574</v>
      </c>
      <c r="D336" s="124">
        <f>'Ground Transportation'!K336</f>
        <v>18.383817542886142</v>
      </c>
      <c r="E336" s="124">
        <f>Industry!K336</f>
        <v>31.917398847611665</v>
      </c>
      <c r="F336" s="124">
        <f>Residential!K336</f>
        <v>13.37403620169756</v>
      </c>
      <c r="G336" s="124">
        <f>Aviation!K336+Aviation!L336</f>
        <v>2.286977315661253</v>
      </c>
      <c r="H336" s="124">
        <f>'International Shipping'!C336</f>
        <v>1.9683864397260273</v>
      </c>
      <c r="I336" s="126">
        <f t="shared" si="17"/>
        <v>110.04280830328838</v>
      </c>
    </row>
    <row r="337" spans="2:9" x14ac:dyDescent="0.2">
      <c r="B337" s="74">
        <v>43799</v>
      </c>
      <c r="C337" s="124">
        <f>Power!K337</f>
        <v>40.294989084357248</v>
      </c>
      <c r="D337" s="124">
        <f>'Ground Transportation'!K337</f>
        <v>17.741662017993924</v>
      </c>
      <c r="E337" s="124">
        <f>Industry!K337</f>
        <v>30.67184368429794</v>
      </c>
      <c r="F337" s="124">
        <f>Residential!K337</f>
        <v>13.571224067260623</v>
      </c>
      <c r="G337" s="124">
        <f>Aviation!K337+Aviation!L337</f>
        <v>2.4372300176291479</v>
      </c>
      <c r="H337" s="124">
        <f>'International Shipping'!C337</f>
        <v>1.9683864397260273</v>
      </c>
      <c r="I337" s="126">
        <f t="shared" si="17"/>
        <v>106.68533531126492</v>
      </c>
    </row>
    <row r="338" spans="2:9" x14ac:dyDescent="0.2">
      <c r="B338" s="74">
        <v>43800</v>
      </c>
      <c r="C338" s="124">
        <f>Power!K338</f>
        <v>39.07703555223393</v>
      </c>
      <c r="D338" s="124">
        <f>'Ground Transportation'!K338</f>
        <v>16.594984320544164</v>
      </c>
      <c r="E338" s="124">
        <f>Industry!K338</f>
        <v>26.153811237657436</v>
      </c>
      <c r="F338" s="124">
        <f>Residential!K338</f>
        <v>13.86348450695154</v>
      </c>
      <c r="G338" s="124">
        <f>Aviation!K338+Aviation!L338</f>
        <v>2.6139654312520149</v>
      </c>
      <c r="H338" s="124">
        <f>'International Shipping'!C338</f>
        <v>1.9683864397260273</v>
      </c>
      <c r="I338" s="126">
        <f t="shared" si="17"/>
        <v>100.27166748836511</v>
      </c>
    </row>
    <row r="339" spans="2:9" x14ac:dyDescent="0.2">
      <c r="B339" s="74">
        <v>43801</v>
      </c>
      <c r="C339" s="124">
        <f>Power!K339</f>
        <v>42.536142500088133</v>
      </c>
      <c r="D339" s="124">
        <f>'Ground Transportation'!K339</f>
        <v>19.93235318603428</v>
      </c>
      <c r="E339" s="124">
        <f>Industry!K339</f>
        <v>28.033513318512426</v>
      </c>
      <c r="F339" s="124">
        <f>Residential!K339</f>
        <v>14.533036984626836</v>
      </c>
      <c r="G339" s="124">
        <f>Aviation!K339+Aviation!L339</f>
        <v>2.593820021067482</v>
      </c>
      <c r="H339" s="124">
        <f>'International Shipping'!C339</f>
        <v>1.9683864397260273</v>
      </c>
      <c r="I339" s="126">
        <f t="shared" si="17"/>
        <v>109.59725245005518</v>
      </c>
    </row>
    <row r="340" spans="2:9" x14ac:dyDescent="0.2">
      <c r="B340" s="74">
        <v>43802</v>
      </c>
      <c r="C340" s="124">
        <f>Power!K340</f>
        <v>43.045141448495585</v>
      </c>
      <c r="D340" s="124">
        <f>'Ground Transportation'!K340</f>
        <v>20.478078837259279</v>
      </c>
      <c r="E340" s="124">
        <f>Industry!K340</f>
        <v>28.469545496799931</v>
      </c>
      <c r="F340" s="124">
        <f>Residential!K340</f>
        <v>14.810500887812385</v>
      </c>
      <c r="G340" s="124">
        <f>Aviation!K340+Aviation!L340</f>
        <v>2.4816809098589609</v>
      </c>
      <c r="H340" s="124">
        <f>'International Shipping'!C340</f>
        <v>1.9683864397260273</v>
      </c>
      <c r="I340" s="126">
        <f t="shared" si="17"/>
        <v>111.25333401995216</v>
      </c>
    </row>
    <row r="341" spans="2:9" x14ac:dyDescent="0.2">
      <c r="B341" s="74">
        <v>43803</v>
      </c>
      <c r="C341" s="124">
        <f>Power!K341</f>
        <v>43.423383280337951</v>
      </c>
      <c r="D341" s="124">
        <f>'Ground Transportation'!K341</f>
        <v>20.792285078027913</v>
      </c>
      <c r="E341" s="124">
        <f>Industry!K341</f>
        <v>28.733456744973108</v>
      </c>
      <c r="F341" s="124">
        <f>Residential!K341</f>
        <v>14.892449646732786</v>
      </c>
      <c r="G341" s="124">
        <f>Aviation!K341+Aviation!L341</f>
        <v>2.5193873986272841</v>
      </c>
      <c r="H341" s="124">
        <f>'International Shipping'!C341</f>
        <v>1.9683864397260273</v>
      </c>
      <c r="I341" s="126">
        <f t="shared" si="17"/>
        <v>112.32934858842508</v>
      </c>
    </row>
    <row r="342" spans="2:9" x14ac:dyDescent="0.2">
      <c r="B342" s="74">
        <v>43804</v>
      </c>
      <c r="C342" s="124">
        <f>Power!K342</f>
        <v>43.162324857887683</v>
      </c>
      <c r="D342" s="124">
        <f>'Ground Transportation'!K342</f>
        <v>20.74996597987165</v>
      </c>
      <c r="E342" s="124">
        <f>Industry!K342</f>
        <v>28.665350062673795</v>
      </c>
      <c r="F342" s="124">
        <f>Residential!K342</f>
        <v>15.141256893272487</v>
      </c>
      <c r="G342" s="124">
        <f>Aviation!K342+Aviation!L342</f>
        <v>2.5576086177035808</v>
      </c>
      <c r="H342" s="124">
        <f>'International Shipping'!C342</f>
        <v>1.9683864397260273</v>
      </c>
      <c r="I342" s="126">
        <f t="shared" si="17"/>
        <v>112.24489285113522</v>
      </c>
    </row>
    <row r="343" spans="2:9" x14ac:dyDescent="0.2">
      <c r="B343" s="74">
        <v>43805</v>
      </c>
      <c r="C343" s="124">
        <f>Power!K343</f>
        <v>42.403730324710672</v>
      </c>
      <c r="D343" s="124">
        <f>'Ground Transportation'!K343</f>
        <v>20.278912290915802</v>
      </c>
      <c r="E343" s="124">
        <f>Industry!K343</f>
        <v>28.172457922548411</v>
      </c>
      <c r="F343" s="124">
        <f>Residential!K343</f>
        <v>14.949872300489396</v>
      </c>
      <c r="G343" s="124">
        <f>Aviation!K343+Aviation!L343</f>
        <v>2.611772252783517</v>
      </c>
      <c r="H343" s="124">
        <f>'International Shipping'!C343</f>
        <v>1.9683864397260273</v>
      </c>
      <c r="I343" s="126">
        <f t="shared" si="17"/>
        <v>110.38513153117384</v>
      </c>
    </row>
    <row r="344" spans="2:9" x14ac:dyDescent="0.2">
      <c r="B344" s="74">
        <v>43806</v>
      </c>
      <c r="C344" s="124">
        <f>Power!K344</f>
        <v>40.159275561741246</v>
      </c>
      <c r="D344" s="124">
        <f>'Ground Transportation'!K344</f>
        <v>19.005900947287262</v>
      </c>
      <c r="E344" s="124">
        <f>Industry!K344</f>
        <v>26.846504961291682</v>
      </c>
      <c r="F344" s="124">
        <f>Residential!K344</f>
        <v>14.593977912030844</v>
      </c>
      <c r="G344" s="124">
        <f>Aviation!K344+Aviation!L344</f>
        <v>2.4716443005151207</v>
      </c>
      <c r="H344" s="124">
        <f>'International Shipping'!C344</f>
        <v>1.9683864397260273</v>
      </c>
      <c r="I344" s="126">
        <f t="shared" si="17"/>
        <v>105.04569012259219</v>
      </c>
    </row>
    <row r="345" spans="2:9" x14ac:dyDescent="0.2">
      <c r="B345" s="74">
        <v>43807</v>
      </c>
      <c r="C345" s="124">
        <f>Power!K345</f>
        <v>37.713059905436964</v>
      </c>
      <c r="D345" s="124">
        <f>'Ground Transportation'!K345</f>
        <v>16.468959653353469</v>
      </c>
      <c r="E345" s="124">
        <f>Industry!K345</f>
        <v>25.319862269136717</v>
      </c>
      <c r="F345" s="124">
        <f>Residential!K345</f>
        <v>14.156911742205068</v>
      </c>
      <c r="G345" s="124">
        <f>Aviation!K345+Aviation!L345</f>
        <v>2.4741377501841102</v>
      </c>
      <c r="H345" s="124">
        <f>'International Shipping'!C345</f>
        <v>1.9683864397260273</v>
      </c>
      <c r="I345" s="126">
        <f t="shared" si="17"/>
        <v>98.101317760042363</v>
      </c>
    </row>
    <row r="346" spans="2:9" x14ac:dyDescent="0.2">
      <c r="B346" s="74">
        <v>43808</v>
      </c>
      <c r="C346" s="124">
        <f>Power!K346</f>
        <v>40.946058831198769</v>
      </c>
      <c r="D346" s="124">
        <f>'Ground Transportation'!K346</f>
        <v>19.983196431008203</v>
      </c>
      <c r="E346" s="124">
        <f>Industry!K346</f>
        <v>27.29920255346633</v>
      </c>
      <c r="F346" s="124">
        <f>Residential!K346</f>
        <v>13.726149769418278</v>
      </c>
      <c r="G346" s="124">
        <f>Aviation!K346+Aviation!L346</f>
        <v>2.5153715978778468</v>
      </c>
      <c r="H346" s="124">
        <f>'International Shipping'!C346</f>
        <v>1.9683864397260273</v>
      </c>
      <c r="I346" s="126">
        <f t="shared" si="17"/>
        <v>106.43836562269544</v>
      </c>
    </row>
    <row r="347" spans="2:9" x14ac:dyDescent="0.2">
      <c r="B347" s="74">
        <v>43809</v>
      </c>
      <c r="C347" s="124">
        <f>Power!K347</f>
        <v>42.490722867790865</v>
      </c>
      <c r="D347" s="124">
        <f>'Ground Transportation'!K347</f>
        <v>20.65892083034322</v>
      </c>
      <c r="E347" s="124">
        <f>Industry!K347</f>
        <v>28.153278176115915</v>
      </c>
      <c r="F347" s="124">
        <f>Residential!K347</f>
        <v>14.200989874461548</v>
      </c>
      <c r="G347" s="124">
        <f>Aviation!K347+Aviation!L347</f>
        <v>2.4523837855580348</v>
      </c>
      <c r="H347" s="124">
        <f>'International Shipping'!C347</f>
        <v>1.9683864397260273</v>
      </c>
      <c r="I347" s="126">
        <f t="shared" si="17"/>
        <v>109.92468197399562</v>
      </c>
    </row>
    <row r="348" spans="2:9" x14ac:dyDescent="0.2">
      <c r="B348" s="74">
        <v>43810</v>
      </c>
      <c r="C348" s="124">
        <f>Power!K348</f>
        <v>44.228490821912857</v>
      </c>
      <c r="D348" s="124">
        <f>'Ground Transportation'!K348</f>
        <v>20.61889387736537</v>
      </c>
      <c r="E348" s="124">
        <f>Industry!K348</f>
        <v>29.153709241361604</v>
      </c>
      <c r="F348" s="124">
        <f>Residential!K348</f>
        <v>14.981203444064555</v>
      </c>
      <c r="G348" s="124">
        <f>Aviation!K348+Aviation!L348</f>
        <v>2.50671659277329</v>
      </c>
      <c r="H348" s="124">
        <f>'International Shipping'!C348</f>
        <v>1.9683864397260273</v>
      </c>
      <c r="I348" s="126">
        <f t="shared" si="17"/>
        <v>113.45740041720371</v>
      </c>
    </row>
    <row r="349" spans="2:9" x14ac:dyDescent="0.2">
      <c r="B349" s="74">
        <v>43811</v>
      </c>
      <c r="C349" s="124">
        <f>Power!K349</f>
        <v>44.532728851572209</v>
      </c>
      <c r="D349" s="124">
        <f>'Ground Transportation'!K349</f>
        <v>20.695110004952717</v>
      </c>
      <c r="E349" s="124">
        <f>Industry!K349</f>
        <v>29.451605878507991</v>
      </c>
      <c r="F349" s="124">
        <f>Residential!K349</f>
        <v>15.100509389495041</v>
      </c>
      <c r="G349" s="124">
        <f>Aviation!K349+Aviation!L349</f>
        <v>2.5739521026211856</v>
      </c>
      <c r="H349" s="124">
        <f>'International Shipping'!C349</f>
        <v>1.9683864397260273</v>
      </c>
      <c r="I349" s="126">
        <f t="shared" si="17"/>
        <v>114.32229266687519</v>
      </c>
    </row>
    <row r="350" spans="2:9" x14ac:dyDescent="0.2">
      <c r="B350" s="74">
        <v>43812</v>
      </c>
      <c r="C350" s="124">
        <f>Power!K350</f>
        <v>43.153010437086749</v>
      </c>
      <c r="D350" s="124">
        <f>'Ground Transportation'!K350</f>
        <v>20.404981181593826</v>
      </c>
      <c r="E350" s="124">
        <f>Industry!K350</f>
        <v>28.543124562002546</v>
      </c>
      <c r="F350" s="124">
        <f>Residential!K350</f>
        <v>14.567028183944167</v>
      </c>
      <c r="G350" s="124">
        <f>Aviation!K350+Aviation!L350</f>
        <v>2.6330281361884813</v>
      </c>
      <c r="H350" s="124">
        <f>'International Shipping'!C350</f>
        <v>1.9683864397260273</v>
      </c>
      <c r="I350" s="126">
        <f t="shared" si="17"/>
        <v>111.26955894054181</v>
      </c>
    </row>
    <row r="351" spans="2:9" x14ac:dyDescent="0.2">
      <c r="B351" s="74">
        <v>43813</v>
      </c>
      <c r="C351" s="124">
        <f>Power!K351</f>
        <v>39.448746523226575</v>
      </c>
      <c r="D351" s="124">
        <f>'Ground Transportation'!K351</f>
        <v>19.002975545482993</v>
      </c>
      <c r="E351" s="124">
        <f>Industry!K351</f>
        <v>26.395238720180259</v>
      </c>
      <c r="F351" s="124">
        <f>Residential!K351</f>
        <v>14.085639480980909</v>
      </c>
      <c r="G351" s="124">
        <f>Aviation!K351+Aviation!L351</f>
        <v>2.5040274478192073</v>
      </c>
      <c r="H351" s="124">
        <f>'International Shipping'!C351</f>
        <v>1.9683864397260273</v>
      </c>
      <c r="I351" s="126">
        <f t="shared" si="17"/>
        <v>103.40501415741598</v>
      </c>
    </row>
    <row r="352" spans="2:9" x14ac:dyDescent="0.2">
      <c r="B352" s="74">
        <v>43814</v>
      </c>
      <c r="C352" s="124">
        <f>Power!K352</f>
        <v>39.16455797909105</v>
      </c>
      <c r="D352" s="124">
        <f>'Ground Transportation'!K352</f>
        <v>17.061514157005394</v>
      </c>
      <c r="E352" s="124">
        <f>Industry!K352</f>
        <v>26.276496606023407</v>
      </c>
      <c r="F352" s="124">
        <f>Residential!K352</f>
        <v>14.219361963129002</v>
      </c>
      <c r="G352" s="124">
        <f>Aviation!K352+Aviation!L352</f>
        <v>2.5004531298433088</v>
      </c>
      <c r="H352" s="124">
        <f>'International Shipping'!C352</f>
        <v>1.9683864397260273</v>
      </c>
      <c r="I352" s="126">
        <f t="shared" si="17"/>
        <v>101.19077027481819</v>
      </c>
    </row>
    <row r="353" spans="2:9" x14ac:dyDescent="0.2">
      <c r="B353" s="74">
        <v>43815</v>
      </c>
      <c r="C353" s="124">
        <f>Power!K353</f>
        <v>42.204743232457389</v>
      </c>
      <c r="D353" s="124">
        <f>'Ground Transportation'!K353</f>
        <v>20.21394145347039</v>
      </c>
      <c r="E353" s="124">
        <f>Industry!K353</f>
        <v>27.916649793009611</v>
      </c>
      <c r="F353" s="124">
        <f>Residential!K353</f>
        <v>14.368255808122296</v>
      </c>
      <c r="G353" s="124">
        <f>Aviation!K353+Aviation!L353</f>
        <v>2.5418704235819631</v>
      </c>
      <c r="H353" s="124">
        <f>'International Shipping'!C353</f>
        <v>1.9683864397260273</v>
      </c>
      <c r="I353" s="126">
        <f t="shared" si="17"/>
        <v>109.2138471503677</v>
      </c>
    </row>
    <row r="354" spans="2:9" x14ac:dyDescent="0.2">
      <c r="B354" s="74">
        <v>43816</v>
      </c>
      <c r="C354" s="124">
        <f>Power!K354</f>
        <v>43.765967590541905</v>
      </c>
      <c r="D354" s="124">
        <f>'Ground Transportation'!K354</f>
        <v>20.80494102001661</v>
      </c>
      <c r="E354" s="124">
        <f>Industry!K354</f>
        <v>28.904798013988017</v>
      </c>
      <c r="F354" s="124">
        <f>Residential!K354</f>
        <v>15.02791194655893</v>
      </c>
      <c r="G354" s="124">
        <f>Aviation!K354+Aviation!L354</f>
        <v>2.511746060964132</v>
      </c>
      <c r="H354" s="124">
        <f>'International Shipping'!C354</f>
        <v>1.9683864397260273</v>
      </c>
      <c r="I354" s="126">
        <f t="shared" si="17"/>
        <v>112.98375107179562</v>
      </c>
    </row>
    <row r="355" spans="2:9" x14ac:dyDescent="0.2">
      <c r="B355" s="74">
        <v>43817</v>
      </c>
      <c r="C355" s="124">
        <f>Power!K355</f>
        <v>44.521412038712263</v>
      </c>
      <c r="D355" s="124">
        <f>'Ground Transportation'!K355</f>
        <v>20.775181446491107</v>
      </c>
      <c r="E355" s="124">
        <f>Industry!K355</f>
        <v>29.571089624776693</v>
      </c>
      <c r="F355" s="124">
        <f>Residential!K355</f>
        <v>16.441842307889484</v>
      </c>
      <c r="G355" s="124">
        <f>Aviation!K355+Aviation!L355</f>
        <v>2.5851478359947628</v>
      </c>
      <c r="H355" s="124">
        <f>'International Shipping'!C355</f>
        <v>1.9683864397260273</v>
      </c>
      <c r="I355" s="126">
        <f t="shared" si="17"/>
        <v>115.86305969359034</v>
      </c>
    </row>
    <row r="356" spans="2:9" x14ac:dyDescent="0.2">
      <c r="B356" s="74">
        <v>43818</v>
      </c>
      <c r="C356" s="124">
        <f>Power!K356</f>
        <v>43.943651118328681</v>
      </c>
      <c r="D356" s="124">
        <f>'Ground Transportation'!K356</f>
        <v>20.765642109232314</v>
      </c>
      <c r="E356" s="124">
        <f>Industry!K356</f>
        <v>29.182439535900372</v>
      </c>
      <c r="F356" s="124">
        <f>Residential!K356</f>
        <v>16.896943575785002</v>
      </c>
      <c r="G356" s="124">
        <f>Aviation!K356+Aviation!L356</f>
        <v>2.6894091156812472</v>
      </c>
      <c r="H356" s="124">
        <f>'International Shipping'!C356</f>
        <v>1.9683864397260273</v>
      </c>
      <c r="I356" s="126">
        <f t="shared" si="17"/>
        <v>115.44647189465364</v>
      </c>
    </row>
    <row r="357" spans="2:9" x14ac:dyDescent="0.2">
      <c r="B357" s="74">
        <v>43819</v>
      </c>
      <c r="C357" s="124">
        <f>Power!K357</f>
        <v>42.827885878949743</v>
      </c>
      <c r="D357" s="124">
        <f>'Ground Transportation'!K357</f>
        <v>20.355883079583048</v>
      </c>
      <c r="E357" s="124">
        <f>Industry!K357</f>
        <v>28.557024144705693</v>
      </c>
      <c r="F357" s="124">
        <f>Residential!K357</f>
        <v>16.248139136852188</v>
      </c>
      <c r="G357" s="124">
        <f>Aviation!K357+Aviation!L357</f>
        <v>2.7701220418598602</v>
      </c>
      <c r="H357" s="124">
        <f>'International Shipping'!C357</f>
        <v>1.9683864397260273</v>
      </c>
      <c r="I357" s="126">
        <f t="shared" si="17"/>
        <v>112.72744072167657</v>
      </c>
    </row>
    <row r="358" spans="2:9" x14ac:dyDescent="0.2">
      <c r="B358" s="74">
        <v>43820</v>
      </c>
      <c r="C358" s="124">
        <f>Power!K358</f>
        <v>41.823571386926844</v>
      </c>
      <c r="D358" s="124">
        <f>'Ground Transportation'!K358</f>
        <v>18.543957782314827</v>
      </c>
      <c r="E358" s="124">
        <f>Industry!K358</f>
        <v>28.031453910060321</v>
      </c>
      <c r="F358" s="124">
        <f>Residential!K358</f>
        <v>15.877105887520809</v>
      </c>
      <c r="G358" s="124">
        <f>Aviation!K358+Aviation!L358</f>
        <v>2.7478655647071282</v>
      </c>
      <c r="H358" s="124">
        <f>'International Shipping'!C358</f>
        <v>1.9683864397260273</v>
      </c>
      <c r="I358" s="126">
        <f t="shared" si="17"/>
        <v>108.99234097125596</v>
      </c>
    </row>
    <row r="359" spans="2:9" x14ac:dyDescent="0.2">
      <c r="B359" s="74">
        <v>43821</v>
      </c>
      <c r="C359" s="124">
        <f>Power!K359</f>
        <v>41.162782842910062</v>
      </c>
      <c r="D359" s="124">
        <f>'Ground Transportation'!K359</f>
        <v>16.377373614660812</v>
      </c>
      <c r="E359" s="124">
        <f>Industry!K359</f>
        <v>27.634585345590864</v>
      </c>
      <c r="F359" s="124">
        <f>Residential!K359</f>
        <v>15.560961357907182</v>
      </c>
      <c r="G359" s="124">
        <f>Aviation!K359+Aviation!L359</f>
        <v>2.6951033712150121</v>
      </c>
      <c r="H359" s="124">
        <f>'International Shipping'!C359</f>
        <v>1.9683864397260273</v>
      </c>
      <c r="I359" s="126">
        <f t="shared" si="17"/>
        <v>105.39919297200997</v>
      </c>
    </row>
    <row r="360" spans="2:9" x14ac:dyDescent="0.2">
      <c r="B360" s="74">
        <v>43822</v>
      </c>
      <c r="C360" s="124">
        <f>Power!K360</f>
        <v>41.459444656870687</v>
      </c>
      <c r="D360" s="124">
        <f>'Ground Transportation'!K360</f>
        <v>19.571411419161979</v>
      </c>
      <c r="E360" s="124">
        <f>Industry!K360</f>
        <v>27.862628918407573</v>
      </c>
      <c r="F360" s="124">
        <f>Residential!K360</f>
        <v>15.508680106558101</v>
      </c>
      <c r="G360" s="124">
        <f>Aviation!K360+Aviation!L360</f>
        <v>2.636411254204722</v>
      </c>
      <c r="H360" s="124">
        <f>'International Shipping'!C360</f>
        <v>1.9683864397260273</v>
      </c>
      <c r="I360" s="126">
        <f t="shared" si="17"/>
        <v>109.00696279492908</v>
      </c>
    </row>
    <row r="361" spans="2:9" x14ac:dyDescent="0.2">
      <c r="B361" s="74">
        <v>43823</v>
      </c>
      <c r="C361" s="124">
        <f>Power!K361</f>
        <v>40.524572604628631</v>
      </c>
      <c r="D361" s="124">
        <f>'Ground Transportation'!K361</f>
        <v>18.291621806231024</v>
      </c>
      <c r="E361" s="124">
        <f>Industry!K361</f>
        <v>27.438108358629471</v>
      </c>
      <c r="F361" s="124">
        <f>Residential!K361</f>
        <v>15.648354552491188</v>
      </c>
      <c r="G361" s="124">
        <f>Aviation!K361+Aviation!L361</f>
        <v>2.4547600696377212</v>
      </c>
      <c r="H361" s="124">
        <f>'International Shipping'!C361</f>
        <v>1.9683864397260273</v>
      </c>
      <c r="I361" s="126">
        <f t="shared" si="17"/>
        <v>106.32580383134406</v>
      </c>
    </row>
    <row r="362" spans="2:9" x14ac:dyDescent="0.2">
      <c r="B362" s="74">
        <v>43824</v>
      </c>
      <c r="C362" s="124">
        <f>Power!K362</f>
        <v>40.008980753269235</v>
      </c>
      <c r="D362" s="124">
        <f>'Ground Transportation'!K362</f>
        <v>13.139490453241311</v>
      </c>
      <c r="E362" s="124">
        <f>Industry!K362</f>
        <v>27.108734610004948</v>
      </c>
      <c r="F362" s="124">
        <f>Residential!K362</f>
        <v>15.886457573694383</v>
      </c>
      <c r="G362" s="124">
        <f>Aviation!K362+Aviation!L362</f>
        <v>2.1390380763129011</v>
      </c>
      <c r="H362" s="124">
        <f>'International Shipping'!C362</f>
        <v>1.9683864397260273</v>
      </c>
      <c r="I362" s="126">
        <f t="shared" si="17"/>
        <v>100.25108790624881</v>
      </c>
    </row>
    <row r="363" spans="2:9" x14ac:dyDescent="0.2">
      <c r="B363" s="74">
        <v>43825</v>
      </c>
      <c r="C363" s="124">
        <f>Power!K363</f>
        <v>40.520380925789155</v>
      </c>
      <c r="D363" s="124">
        <f>'Ground Transportation'!K363</f>
        <v>16.325826819136498</v>
      </c>
      <c r="E363" s="124">
        <f>Industry!K363</f>
        <v>27.205671864504932</v>
      </c>
      <c r="F363" s="124">
        <f>Residential!K363</f>
        <v>16.871350510220942</v>
      </c>
      <c r="G363" s="124">
        <f>Aviation!K363+Aviation!L363</f>
        <v>2.5236267693032755</v>
      </c>
      <c r="H363" s="124">
        <f>'International Shipping'!C363</f>
        <v>1.9683864397260273</v>
      </c>
      <c r="I363" s="126">
        <f t="shared" si="17"/>
        <v>105.41524332868083</v>
      </c>
    </row>
    <row r="364" spans="2:9" x14ac:dyDescent="0.2">
      <c r="B364" s="74">
        <v>43826</v>
      </c>
      <c r="C364" s="124">
        <f>Power!K364</f>
        <v>41.291503695411812</v>
      </c>
      <c r="D364" s="124">
        <f>'Ground Transportation'!K364</f>
        <v>18.031225105594071</v>
      </c>
      <c r="E364" s="124">
        <f>Industry!K364</f>
        <v>27.86933638527514</v>
      </c>
      <c r="F364" s="124">
        <f>Residential!K364</f>
        <v>17.574638039242434</v>
      </c>
      <c r="G364" s="124">
        <f>Aviation!K364+Aviation!L364</f>
        <v>2.7163124885900669</v>
      </c>
      <c r="H364" s="124">
        <f>'International Shipping'!C364</f>
        <v>1.9683864397260273</v>
      </c>
      <c r="I364" s="126">
        <f t="shared" si="17"/>
        <v>109.45140215383954</v>
      </c>
    </row>
    <row r="365" spans="2:9" x14ac:dyDescent="0.2">
      <c r="B365" s="74">
        <v>43827</v>
      </c>
      <c r="C365" s="124">
        <f>Power!K365</f>
        <v>40.012902842235448</v>
      </c>
      <c r="D365" s="124">
        <f>'Ground Transportation'!K365</f>
        <v>16.696853852001524</v>
      </c>
      <c r="E365" s="124">
        <f>Industry!K365</f>
        <v>27.154126140784939</v>
      </c>
      <c r="F365" s="124">
        <f>Residential!K365</f>
        <v>17.944066242562524</v>
      </c>
      <c r="G365" s="124">
        <f>Aviation!K365+Aviation!L365</f>
        <v>2.6759891827357611</v>
      </c>
      <c r="H365" s="124">
        <f>'International Shipping'!C365</f>
        <v>1.9683864397260273</v>
      </c>
      <c r="I365" s="126">
        <f t="shared" si="17"/>
        <v>106.45232470004623</v>
      </c>
    </row>
    <row r="366" spans="2:9" x14ac:dyDescent="0.2">
      <c r="B366" s="74">
        <v>43828</v>
      </c>
      <c r="C366" s="124">
        <f>Power!K366</f>
        <v>38.614975721992359</v>
      </c>
      <c r="D366" s="124">
        <f>'Ground Transportation'!K366</f>
        <v>14.820456195928115</v>
      </c>
      <c r="E366" s="124">
        <f>Industry!K366</f>
        <v>26.270591256723346</v>
      </c>
      <c r="F366" s="124">
        <f>Residential!K366</f>
        <v>17.883846539179814</v>
      </c>
      <c r="G366" s="124">
        <f>Aviation!K366+Aviation!L366</f>
        <v>2.636976993523529</v>
      </c>
      <c r="H366" s="124">
        <f>'International Shipping'!C366</f>
        <v>1.9683864397260273</v>
      </c>
      <c r="I366" s="126">
        <f t="shared" si="17"/>
        <v>102.1952331470732</v>
      </c>
    </row>
    <row r="367" spans="2:9" x14ac:dyDescent="0.2">
      <c r="B367" s="74">
        <v>43829</v>
      </c>
      <c r="C367" s="124">
        <f>Power!K367</f>
        <v>39.357525021042903</v>
      </c>
      <c r="D367" s="124">
        <f>'Ground Transportation'!K367</f>
        <v>18.078989947477147</v>
      </c>
      <c r="E367" s="124">
        <f>Industry!K367</f>
        <v>26.535727282162441</v>
      </c>
      <c r="F367" s="124">
        <f>Residential!K367</f>
        <v>18.299471694672505</v>
      </c>
      <c r="G367" s="124">
        <f>Aviation!K367+Aviation!L367</f>
        <v>2.572588006084378</v>
      </c>
      <c r="H367" s="124">
        <f>'International Shipping'!C367</f>
        <v>1.9683864397260273</v>
      </c>
      <c r="I367" s="126">
        <f t="shared" si="17"/>
        <v>106.81268839116539</v>
      </c>
    </row>
    <row r="368" spans="2:9" x14ac:dyDescent="0.2">
      <c r="B368" s="75">
        <v>43830</v>
      </c>
      <c r="C368" s="125">
        <f>Power!K368</f>
        <v>40.583814807743209</v>
      </c>
      <c r="D368" s="125">
        <f>'Ground Transportation'!K368</f>
        <v>17.93129296146261</v>
      </c>
      <c r="E368" s="125">
        <f>Industry!K368</f>
        <v>27.562235644092155</v>
      </c>
      <c r="F368" s="125">
        <f>Residential!K368</f>
        <v>18.227212258808905</v>
      </c>
      <c r="G368" s="125">
        <f>Aviation!K368+Aviation!L368</f>
        <v>2.4368295785694358</v>
      </c>
      <c r="H368" s="125">
        <f>'International Shipping'!C368</f>
        <v>1.9683864397260273</v>
      </c>
      <c r="I368" s="127">
        <f t="shared" si="17"/>
        <v>108.70977169040233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DA9ABC-161C-B045-BB26-FA0F794D6214}">
  <dimension ref="A1:BC368"/>
  <sheetViews>
    <sheetView topLeftCell="AL1" zoomScale="106" zoomScaleNormal="106" workbookViewId="0">
      <selection activeCell="AC22" sqref="AC22"/>
    </sheetView>
  </sheetViews>
  <sheetFormatPr baseColWidth="10" defaultColWidth="10.83203125" defaultRowHeight="16" x14ac:dyDescent="0.2"/>
  <cols>
    <col min="2" max="2" width="12.1640625" bestFit="1" customWidth="1"/>
    <col min="3" max="3" width="10.83203125" style="67"/>
    <col min="13" max="13" width="11" bestFit="1" customWidth="1"/>
    <col min="24" max="24" width="13" bestFit="1" customWidth="1"/>
    <col min="25" max="25" width="12.33203125" bestFit="1" customWidth="1"/>
    <col min="26" max="26" width="11.6640625" bestFit="1" customWidth="1"/>
    <col min="27" max="28" width="9.83203125" bestFit="1" customWidth="1"/>
    <col min="29" max="29" width="12.83203125" bestFit="1" customWidth="1"/>
    <col min="30" max="30" width="12.33203125" bestFit="1" customWidth="1"/>
    <col min="31" max="31" width="12.1640625" bestFit="1" customWidth="1"/>
    <col min="32" max="32" width="12" bestFit="1" customWidth="1"/>
    <col min="33" max="33" width="12.83203125" bestFit="1" customWidth="1"/>
    <col min="36" max="36" width="12.1640625" style="88" bestFit="1" customWidth="1"/>
    <col min="37" max="41" width="10.83203125" style="88"/>
    <col min="50" max="50" width="13" bestFit="1" customWidth="1"/>
    <col min="51" max="51" width="10" bestFit="1" customWidth="1"/>
    <col min="52" max="52" width="13.1640625" bestFit="1" customWidth="1"/>
    <col min="53" max="53" width="15.5" bestFit="1" customWidth="1"/>
    <col min="54" max="54" width="11.1640625" bestFit="1" customWidth="1"/>
    <col min="55" max="55" width="12.1640625" bestFit="1" customWidth="1"/>
  </cols>
  <sheetData>
    <row r="1" spans="1:55" x14ac:dyDescent="0.2">
      <c r="A1" s="100"/>
      <c r="J1" s="67"/>
      <c r="K1" s="67"/>
    </row>
    <row r="2" spans="1:55" s="88" customFormat="1" x14ac:dyDescent="0.2">
      <c r="B2" s="98" t="s">
        <v>532</v>
      </c>
      <c r="C2" s="87" t="s">
        <v>438</v>
      </c>
      <c r="D2" s="89" t="s">
        <v>422</v>
      </c>
      <c r="E2" s="89" t="s">
        <v>531</v>
      </c>
      <c r="F2" s="89" t="s">
        <v>282</v>
      </c>
      <c r="G2" s="87" t="s">
        <v>529</v>
      </c>
      <c r="H2" s="87" t="s">
        <v>473</v>
      </c>
      <c r="I2" s="87" t="s">
        <v>134</v>
      </c>
      <c r="J2" s="87" t="s">
        <v>533</v>
      </c>
      <c r="K2" s="90" t="s">
        <v>522</v>
      </c>
      <c r="M2" s="98" t="s">
        <v>532</v>
      </c>
      <c r="N2" s="87" t="s">
        <v>438</v>
      </c>
      <c r="O2" s="89" t="s">
        <v>422</v>
      </c>
      <c r="P2" s="89" t="s">
        <v>531</v>
      </c>
      <c r="Q2" s="89" t="s">
        <v>282</v>
      </c>
      <c r="R2" s="87" t="s">
        <v>529</v>
      </c>
      <c r="S2" s="87" t="s">
        <v>473</v>
      </c>
      <c r="T2" s="87" t="s">
        <v>134</v>
      </c>
      <c r="U2" s="87" t="s">
        <v>533</v>
      </c>
      <c r="V2" s="90" t="s">
        <v>522</v>
      </c>
      <c r="X2" s="99" t="s">
        <v>546</v>
      </c>
      <c r="Y2" s="88" t="s">
        <v>553</v>
      </c>
      <c r="Z2" s="88" t="s">
        <v>547</v>
      </c>
      <c r="AA2" s="88" t="s">
        <v>548</v>
      </c>
      <c r="AB2" s="88" t="s">
        <v>549</v>
      </c>
      <c r="AC2" s="88" t="s">
        <v>550</v>
      </c>
      <c r="AD2" s="88" t="s">
        <v>551</v>
      </c>
      <c r="AE2" s="88" t="s">
        <v>554</v>
      </c>
      <c r="AF2" s="88" t="s">
        <v>555</v>
      </c>
      <c r="AG2" s="88" t="s">
        <v>556</v>
      </c>
      <c r="AJ2" s="98" t="s">
        <v>532</v>
      </c>
      <c r="AK2" s="87" t="s">
        <v>580</v>
      </c>
      <c r="AL2" s="89" t="s">
        <v>296</v>
      </c>
      <c r="AM2" s="89" t="s">
        <v>288</v>
      </c>
      <c r="AN2" s="89" t="s">
        <v>312</v>
      </c>
      <c r="AO2" s="89" t="s">
        <v>292</v>
      </c>
      <c r="AP2"/>
      <c r="AQ2" s="70" t="s">
        <v>532</v>
      </c>
      <c r="AR2" s="87" t="s">
        <v>580</v>
      </c>
      <c r="AS2" s="89" t="s">
        <v>296</v>
      </c>
      <c r="AT2" s="89" t="s">
        <v>288</v>
      </c>
      <c r="AU2" s="89" t="s">
        <v>312</v>
      </c>
      <c r="AV2" s="89" t="s">
        <v>292</v>
      </c>
      <c r="AW2"/>
      <c r="AX2" s="91" t="s">
        <v>546</v>
      </c>
      <c r="AY2" t="s">
        <v>585</v>
      </c>
      <c r="AZ2" t="s">
        <v>581</v>
      </c>
      <c r="BA2" t="s">
        <v>582</v>
      </c>
      <c r="BB2" t="s">
        <v>583</v>
      </c>
      <c r="BC2" t="s">
        <v>584</v>
      </c>
    </row>
    <row r="3" spans="1:55" x14ac:dyDescent="0.2">
      <c r="B3" s="74">
        <v>43466</v>
      </c>
      <c r="C3" s="76">
        <v>14.700140368194106</v>
      </c>
      <c r="D3" s="76">
        <v>3.4672674141616708</v>
      </c>
      <c r="E3" s="76">
        <v>5.1068582431759006</v>
      </c>
      <c r="F3" s="76">
        <v>1.8363513204063842</v>
      </c>
      <c r="G3" s="76">
        <v>2.3272329420622779</v>
      </c>
      <c r="H3" s="76">
        <v>1.3791543770825689</v>
      </c>
      <c r="I3" s="76">
        <v>9.3754891063915019E-2</v>
      </c>
      <c r="J3" s="76">
        <v>9.9639736423031025</v>
      </c>
      <c r="K3" s="81">
        <f>SUM(C3:J3)</f>
        <v>38.874733198449924</v>
      </c>
      <c r="L3" s="67"/>
      <c r="M3" s="74">
        <v>43831</v>
      </c>
      <c r="N3" s="128">
        <v>15.091435593242979</v>
      </c>
      <c r="O3" s="128">
        <v>3.5451696420832777</v>
      </c>
      <c r="P3" s="128">
        <v>3.8446329324977055</v>
      </c>
      <c r="Q3" s="128">
        <v>2.133944856553188</v>
      </c>
      <c r="R3" s="128">
        <v>2.2487772988254671</v>
      </c>
      <c r="S3" s="128">
        <v>1.2899791313759097</v>
      </c>
      <c r="T3" s="128">
        <v>0.23523954485127768</v>
      </c>
      <c r="U3" s="128">
        <v>9.9653821938387797</v>
      </c>
      <c r="V3" s="83">
        <f>SUM(N3:U3)</f>
        <v>38.354561193268587</v>
      </c>
      <c r="X3" s="92" t="s">
        <v>552</v>
      </c>
      <c r="Y3" s="67">
        <v>4713.0002645899613</v>
      </c>
      <c r="Z3" s="67">
        <v>1234.6959046522516</v>
      </c>
      <c r="AA3" s="67">
        <v>1902.9785248674418</v>
      </c>
      <c r="AB3" s="67">
        <v>1029.5211426045882</v>
      </c>
      <c r="AC3" s="67">
        <v>814.84774718621543</v>
      </c>
      <c r="AD3" s="67">
        <v>558.28356034579622</v>
      </c>
      <c r="AE3" s="67">
        <v>69.418678295297156</v>
      </c>
      <c r="AF3" s="67">
        <v>3719.1656704048378</v>
      </c>
      <c r="AG3" s="67">
        <v>14041.911492946387</v>
      </c>
      <c r="AJ3" s="112">
        <v>43466</v>
      </c>
      <c r="AK3" s="131">
        <v>0.187670006619509</v>
      </c>
      <c r="AL3" s="131">
        <v>5.6334868730603956E-2</v>
      </c>
      <c r="AM3" s="131">
        <v>0.34219467324393793</v>
      </c>
      <c r="AN3" s="131">
        <v>0.16284660674943896</v>
      </c>
      <c r="AO3" s="131">
        <v>0.14501871164702604</v>
      </c>
      <c r="AP3" s="53"/>
      <c r="AQ3" s="74">
        <v>43831</v>
      </c>
      <c r="AR3" s="78">
        <v>0.17016236595108758</v>
      </c>
      <c r="AS3" s="78">
        <v>9.1112926916096376E-2</v>
      </c>
      <c r="AT3" s="78">
        <v>0.54731063386367595</v>
      </c>
      <c r="AU3" s="78">
        <v>0.16132926181035709</v>
      </c>
      <c r="AV3" s="79">
        <v>0.12712972718505069</v>
      </c>
      <c r="AX3" s="92" t="s">
        <v>552</v>
      </c>
      <c r="AY3" s="67">
        <v>84.604148350163456</v>
      </c>
      <c r="AZ3" s="67">
        <v>32.875067518409324</v>
      </c>
      <c r="BA3" s="67">
        <v>277.8078806130365</v>
      </c>
      <c r="BB3" s="67">
        <v>98.044279669883466</v>
      </c>
      <c r="BC3" s="67">
        <v>67.96190291957916</v>
      </c>
    </row>
    <row r="4" spans="1:55" x14ac:dyDescent="0.2">
      <c r="B4" s="74">
        <v>43467</v>
      </c>
      <c r="C4" s="76">
        <v>15.975472953538581</v>
      </c>
      <c r="D4" s="76">
        <v>3.4536654378578984</v>
      </c>
      <c r="E4" s="76">
        <v>5.023781972249922</v>
      </c>
      <c r="F4" s="76">
        <v>3.0776557591451077</v>
      </c>
      <c r="G4" s="76">
        <v>2.3818883556486115</v>
      </c>
      <c r="H4" s="76">
        <v>1.3543655714154383</v>
      </c>
      <c r="I4" s="76">
        <v>0.10739196612775721</v>
      </c>
      <c r="J4" s="76">
        <v>11.307793531423492</v>
      </c>
      <c r="K4" s="81">
        <f t="shared" ref="K4:K67" si="0">SUM(C4:J4)</f>
        <v>42.682015547406806</v>
      </c>
      <c r="L4" s="67"/>
      <c r="M4" s="74">
        <v>43832</v>
      </c>
      <c r="N4" s="128">
        <v>16.183197579181812</v>
      </c>
      <c r="O4" s="128">
        <v>3.4066767924448658</v>
      </c>
      <c r="P4" s="128">
        <v>4.4203234978193526</v>
      </c>
      <c r="Q4" s="128">
        <v>2.5003487900049124</v>
      </c>
      <c r="R4" s="128">
        <v>2.3164434135890599</v>
      </c>
      <c r="S4" s="128">
        <v>1.2809473901521362</v>
      </c>
      <c r="T4" s="128">
        <v>0.24376271676617906</v>
      </c>
      <c r="U4" s="128">
        <v>11.288105330884324</v>
      </c>
      <c r="V4" s="83">
        <f t="shared" ref="V4:V67" si="1">SUM(N4:U4)</f>
        <v>41.639805510842642</v>
      </c>
      <c r="X4" s="93" t="s">
        <v>534</v>
      </c>
      <c r="Y4" s="67">
        <v>441.53366730095087</v>
      </c>
      <c r="Z4" s="67">
        <v>107.62501923195057</v>
      </c>
      <c r="AA4" s="67">
        <v>162.1524563388171</v>
      </c>
      <c r="AB4" s="67">
        <v>116.36767006635787</v>
      </c>
      <c r="AC4" s="67">
        <v>78.63188433942949</v>
      </c>
      <c r="AD4" s="67">
        <v>57.228850832808611</v>
      </c>
      <c r="AE4" s="67">
        <v>3.700761245450173</v>
      </c>
      <c r="AF4" s="67">
        <v>347.07325170442573</v>
      </c>
      <c r="AG4" s="67">
        <v>1314.313561060191</v>
      </c>
      <c r="AJ4" s="112">
        <v>43467</v>
      </c>
      <c r="AK4" s="131">
        <v>0.42042170466093753</v>
      </c>
      <c r="AL4" s="131">
        <v>0.14124985904702336</v>
      </c>
      <c r="AM4" s="131">
        <v>0.61508466176164722</v>
      </c>
      <c r="AN4" s="131">
        <v>0.22607778165956965</v>
      </c>
      <c r="AO4" s="131">
        <v>0.17118451176331587</v>
      </c>
      <c r="AP4" s="53"/>
      <c r="AQ4" s="74">
        <v>43832</v>
      </c>
      <c r="AR4" s="78">
        <v>0.15907826105483355</v>
      </c>
      <c r="AS4" s="78">
        <v>0.15036592110879279</v>
      </c>
      <c r="AT4" s="78">
        <v>0.60343407652730829</v>
      </c>
      <c r="AU4" s="78">
        <v>0.21071607300988582</v>
      </c>
      <c r="AV4" s="79">
        <v>0.15685265818735977</v>
      </c>
      <c r="AX4" s="93" t="s">
        <v>534</v>
      </c>
      <c r="AY4" s="67">
        <v>10.79146652527192</v>
      </c>
      <c r="AZ4" s="67">
        <v>4.8751084740165123</v>
      </c>
      <c r="BA4" s="67">
        <v>31.563064252264041</v>
      </c>
      <c r="BB4" s="67">
        <v>10.688246962623245</v>
      </c>
      <c r="BC4" s="67">
        <v>6.7830562019226441</v>
      </c>
    </row>
    <row r="5" spans="1:55" x14ac:dyDescent="0.2">
      <c r="B5" s="74">
        <v>43468</v>
      </c>
      <c r="C5" s="76">
        <v>15.865330593895196</v>
      </c>
      <c r="D5" s="76">
        <v>3.4981809966702451</v>
      </c>
      <c r="E5" s="76">
        <v>4.9401493445526876</v>
      </c>
      <c r="F5" s="76">
        <v>4.1343767796861473</v>
      </c>
      <c r="G5" s="76">
        <v>2.4195033995454347</v>
      </c>
      <c r="H5" s="76">
        <v>1.4133669525296322</v>
      </c>
      <c r="I5" s="76">
        <v>0.1048350145532868</v>
      </c>
      <c r="J5" s="76">
        <v>11.668366756306369</v>
      </c>
      <c r="K5" s="81">
        <f t="shared" si="0"/>
        <v>44.044109837739001</v>
      </c>
      <c r="L5" s="67"/>
      <c r="M5" s="74">
        <v>43833</v>
      </c>
      <c r="N5" s="128">
        <v>16.170637485538268</v>
      </c>
      <c r="O5" s="128">
        <v>3.4450096347554977</v>
      </c>
      <c r="P5" s="128">
        <v>4.4556188664914931</v>
      </c>
      <c r="Q5" s="128">
        <v>2.3280723700764141</v>
      </c>
      <c r="R5" s="128">
        <v>2.3427872197684487</v>
      </c>
      <c r="S5" s="128">
        <v>1.294731810904107</v>
      </c>
      <c r="T5" s="128">
        <v>0.25058125429810013</v>
      </c>
      <c r="U5" s="128">
        <v>11.647071080892692</v>
      </c>
      <c r="V5" s="83">
        <f t="shared" si="1"/>
        <v>41.934509722725018</v>
      </c>
      <c r="X5" s="93" t="s">
        <v>535</v>
      </c>
      <c r="Y5" s="67">
        <v>335.85207322312147</v>
      </c>
      <c r="Z5" s="67">
        <v>97.094616486229867</v>
      </c>
      <c r="AA5" s="67">
        <v>140.36985794351924</v>
      </c>
      <c r="AB5" s="67">
        <v>93.897583908234751</v>
      </c>
      <c r="AC5" s="67">
        <v>70.658458451791361</v>
      </c>
      <c r="AD5" s="67">
        <v>50.265522359769577</v>
      </c>
      <c r="AE5" s="67">
        <v>5.2528308511537105</v>
      </c>
      <c r="AF5" s="67">
        <v>285.8852417660604</v>
      </c>
      <c r="AG5" s="67">
        <v>1079.2761849898802</v>
      </c>
      <c r="AJ5" s="112">
        <v>43468</v>
      </c>
      <c r="AK5" s="131">
        <v>0.45827265624528413</v>
      </c>
      <c r="AL5" s="131">
        <v>0.13966867051177939</v>
      </c>
      <c r="AM5" s="131">
        <v>1.163281882399045</v>
      </c>
      <c r="AN5" s="131">
        <v>0.24883307170264785</v>
      </c>
      <c r="AO5" s="131">
        <v>0.24206933068611855</v>
      </c>
      <c r="AP5" s="53"/>
      <c r="AQ5" s="74">
        <v>43833</v>
      </c>
      <c r="AR5" s="78">
        <v>0.15237516363591269</v>
      </c>
      <c r="AS5" s="78">
        <v>0.12450103711187981</v>
      </c>
      <c r="AT5" s="78">
        <v>0.48837578040977941</v>
      </c>
      <c r="AU5" s="78">
        <v>0.24302535963019933</v>
      </c>
      <c r="AV5" s="79">
        <v>0.15519190235412159</v>
      </c>
      <c r="AX5" s="93" t="s">
        <v>535</v>
      </c>
      <c r="AY5" s="67">
        <v>7.1594980655527376</v>
      </c>
      <c r="AZ5" s="67">
        <v>3.7656390853572419</v>
      </c>
      <c r="BA5" s="67">
        <v>26.861741714246122</v>
      </c>
      <c r="BB5" s="67">
        <v>7.7457315396107997</v>
      </c>
      <c r="BC5" s="67">
        <v>5.2313580912802191</v>
      </c>
    </row>
    <row r="6" spans="1:55" x14ac:dyDescent="0.2">
      <c r="B6" s="74">
        <v>43469</v>
      </c>
      <c r="C6" s="76">
        <v>15.575482279044177</v>
      </c>
      <c r="D6" s="76">
        <v>3.5328042090798482</v>
      </c>
      <c r="E6" s="76">
        <v>4.4626850730050407</v>
      </c>
      <c r="F6" s="76">
        <v>3.8318033264671243</v>
      </c>
      <c r="G6" s="76">
        <v>2.4478051451883247</v>
      </c>
      <c r="H6" s="76">
        <v>1.564822318180505</v>
      </c>
      <c r="I6" s="76">
        <v>9.6311842638385436E-2</v>
      </c>
      <c r="J6" s="76">
        <v>11.499297928998839</v>
      </c>
      <c r="K6" s="81">
        <f t="shared" si="0"/>
        <v>43.011012122602246</v>
      </c>
      <c r="L6" s="67"/>
      <c r="M6" s="74">
        <v>43834</v>
      </c>
      <c r="N6" s="128">
        <v>15.975472953538581</v>
      </c>
      <c r="O6" s="128">
        <v>3.4858155636668151</v>
      </c>
      <c r="P6" s="128">
        <v>4.1927268190462685</v>
      </c>
      <c r="Q6" s="128">
        <v>2.0601006897585243</v>
      </c>
      <c r="R6" s="128">
        <v>2.3528864247578287</v>
      </c>
      <c r="S6" s="128">
        <v>1.3832059222053743</v>
      </c>
      <c r="T6" s="128">
        <v>0.25143357148959028</v>
      </c>
      <c r="U6" s="128">
        <v>11.461506492830393</v>
      </c>
      <c r="V6" s="83">
        <f t="shared" si="1"/>
        <v>41.163148437293373</v>
      </c>
      <c r="X6" s="93" t="s">
        <v>536</v>
      </c>
      <c r="Y6" s="67">
        <v>381.59883275605762</v>
      </c>
      <c r="Z6" s="67">
        <v>113.7038660964366</v>
      </c>
      <c r="AA6" s="67">
        <v>143.75613214960407</v>
      </c>
      <c r="AB6" s="67">
        <v>78.410423394430026</v>
      </c>
      <c r="AC6" s="67">
        <v>73.276002762696919</v>
      </c>
      <c r="AD6" s="67">
        <v>47.030523882553403</v>
      </c>
      <c r="AE6" s="67">
        <v>4.8590603086852688</v>
      </c>
      <c r="AF6" s="67">
        <v>304.05141574852632</v>
      </c>
      <c r="AG6" s="67">
        <v>1146.6862570989899</v>
      </c>
      <c r="AJ6" s="112">
        <v>43469</v>
      </c>
      <c r="AK6" s="131">
        <v>0.41459709561910207</v>
      </c>
      <c r="AL6" s="131">
        <v>0.15118989236842578</v>
      </c>
      <c r="AM6" s="131">
        <v>0.98442941756331381</v>
      </c>
      <c r="AN6" s="131">
        <v>0.29001984180710583</v>
      </c>
      <c r="AO6" s="131">
        <v>0.2548920973863944</v>
      </c>
      <c r="AP6" s="53"/>
      <c r="AQ6" s="74">
        <v>43834</v>
      </c>
      <c r="AR6" s="78">
        <v>0.15599088035930825</v>
      </c>
      <c r="AS6" s="78">
        <v>0.11863728951717969</v>
      </c>
      <c r="AT6" s="78">
        <v>0.44212353754408268</v>
      </c>
      <c r="AU6" s="78">
        <v>0.20806779563609504</v>
      </c>
      <c r="AV6" s="79">
        <v>0.11321466221622427</v>
      </c>
      <c r="AX6" s="93" t="s">
        <v>536</v>
      </c>
      <c r="AY6" s="67">
        <v>6.6486433941561387</v>
      </c>
      <c r="AZ6" s="67">
        <v>2.5585426378165605</v>
      </c>
      <c r="BA6" s="67">
        <v>20.279735369204474</v>
      </c>
      <c r="BB6" s="67">
        <v>7.7228576285594706</v>
      </c>
      <c r="BC6" s="67">
        <v>4.0001703352485141</v>
      </c>
    </row>
    <row r="7" spans="1:55" x14ac:dyDescent="0.2">
      <c r="B7" s="74">
        <v>43470</v>
      </c>
      <c r="C7" s="76">
        <v>15.705914020727135</v>
      </c>
      <c r="D7" s="76">
        <v>3.5723735946908226</v>
      </c>
      <c r="E7" s="76">
        <v>3.7571898156890833</v>
      </c>
      <c r="F7" s="76">
        <v>3.2902060681255123</v>
      </c>
      <c r="G7" s="76">
        <v>2.462913367720323</v>
      </c>
      <c r="H7" s="76">
        <v>1.5792381182567656</v>
      </c>
      <c r="I7" s="76">
        <v>0.10313038017030653</v>
      </c>
      <c r="J7" s="76">
        <v>11.205389218840704</v>
      </c>
      <c r="K7" s="81">
        <f t="shared" si="0"/>
        <v>41.676354584220654</v>
      </c>
      <c r="L7" s="67"/>
      <c r="M7" s="74">
        <v>43835</v>
      </c>
      <c r="N7" s="128">
        <v>15.412201061678104</v>
      </c>
      <c r="O7" s="128">
        <v>3.5464061853836206</v>
      </c>
      <c r="P7" s="128">
        <v>4.0066928441975813</v>
      </c>
      <c r="Q7" s="128">
        <v>2.3060515915450988</v>
      </c>
      <c r="R7" s="128">
        <v>2.3586274886322092</v>
      </c>
      <c r="S7" s="128">
        <v>1.4752153743614085</v>
      </c>
      <c r="T7" s="128">
        <v>0.24717198553213962</v>
      </c>
      <c r="U7" s="128">
        <v>11.158056568339113</v>
      </c>
      <c r="V7" s="83">
        <f t="shared" si="1"/>
        <v>40.510423099669275</v>
      </c>
      <c r="X7" s="93" t="s">
        <v>537</v>
      </c>
      <c r="Y7" s="67">
        <v>352.11546216941207</v>
      </c>
      <c r="Z7" s="67">
        <v>112.01351140486774</v>
      </c>
      <c r="AA7" s="67">
        <v>122.35671219627743</v>
      </c>
      <c r="AB7" s="67">
        <v>75.751205714916523</v>
      </c>
      <c r="AC7" s="67">
        <v>65.635535063258558</v>
      </c>
      <c r="AD7" s="67">
        <v>40.332595075100279</v>
      </c>
      <c r="AE7" s="67">
        <v>4.4081845143869867</v>
      </c>
      <c r="AF7" s="67">
        <v>278.55608183178094</v>
      </c>
      <c r="AG7" s="67">
        <v>1051.1692879700004</v>
      </c>
      <c r="AJ7" s="112">
        <v>43470</v>
      </c>
      <c r="AK7" s="131">
        <v>0.35358904537225294</v>
      </c>
      <c r="AL7" s="131">
        <v>0.15658329205570509</v>
      </c>
      <c r="AM7" s="131">
        <v>0.82428270953749805</v>
      </c>
      <c r="AN7" s="131">
        <v>0.24711845584440056</v>
      </c>
      <c r="AO7" s="131">
        <v>0.1961702729478671</v>
      </c>
      <c r="AP7" s="53"/>
      <c r="AQ7" s="74">
        <v>43835</v>
      </c>
      <c r="AR7" s="78">
        <v>0.1260603189865977</v>
      </c>
      <c r="AS7" s="78">
        <v>0.13649599862247619</v>
      </c>
      <c r="AT7" s="78">
        <v>0.60249917485015847</v>
      </c>
      <c r="AU7" s="78">
        <v>0.15787370267652343</v>
      </c>
      <c r="AV7" s="79">
        <v>0.11777905107962924</v>
      </c>
      <c r="AX7" s="93" t="s">
        <v>537</v>
      </c>
      <c r="AY7" s="67">
        <v>6.9118423211786508</v>
      </c>
      <c r="AZ7" s="67">
        <v>1.7632419766324787</v>
      </c>
      <c r="BA7" s="67">
        <v>21.514174190695019</v>
      </c>
      <c r="BB7" s="67">
        <v>7.2416293789559107</v>
      </c>
      <c r="BC7" s="67">
        <v>4.3344021146371317</v>
      </c>
    </row>
    <row r="8" spans="1:55" x14ac:dyDescent="0.2">
      <c r="B8" s="74">
        <v>43471</v>
      </c>
      <c r="C8" s="76">
        <v>15.176457765599279</v>
      </c>
      <c r="D8" s="76">
        <v>3.5439330987829347</v>
      </c>
      <c r="E8" s="76">
        <v>4.2948016434202891</v>
      </c>
      <c r="F8" s="76">
        <v>3.4163131228710384</v>
      </c>
      <c r="G8" s="76">
        <v>2.4544815594534439</v>
      </c>
      <c r="H8" s="76">
        <v>1.6410886235736402</v>
      </c>
      <c r="I8" s="76">
        <v>0.10398269736179666</v>
      </c>
      <c r="J8" s="76">
        <v>10.81412945862763</v>
      </c>
      <c r="K8" s="81">
        <f t="shared" si="0"/>
        <v>41.445187969690053</v>
      </c>
      <c r="L8" s="67"/>
      <c r="M8" s="74">
        <v>43836</v>
      </c>
      <c r="N8" s="128">
        <v>15.649876679855939</v>
      </c>
      <c r="O8" s="128">
        <v>3.352268887229775</v>
      </c>
      <c r="P8" s="128">
        <v>4.654592495192432</v>
      </c>
      <c r="Q8" s="128">
        <v>2.8765175490783013</v>
      </c>
      <c r="R8" s="128">
        <v>2.3766138290737477</v>
      </c>
      <c r="S8" s="128">
        <v>1.77847963141469</v>
      </c>
      <c r="T8" s="128">
        <v>0.23950113080872837</v>
      </c>
      <c r="U8" s="128">
        <v>10.761385791373556</v>
      </c>
      <c r="V8" s="83">
        <f t="shared" si="1"/>
        <v>41.689235994027172</v>
      </c>
      <c r="X8" s="93" t="s">
        <v>538</v>
      </c>
      <c r="Y8" s="67">
        <v>346.22477825058985</v>
      </c>
      <c r="Z8" s="67">
        <v>116.38221888497944</v>
      </c>
      <c r="AA8" s="67">
        <v>142.09069796812747</v>
      </c>
      <c r="AB8" s="67">
        <v>73.222563282267785</v>
      </c>
      <c r="AC8" s="67">
        <v>62.058799167713012</v>
      </c>
      <c r="AD8" s="67">
        <v>36.949907506576309</v>
      </c>
      <c r="AE8" s="67">
        <v>4.3169865748975411</v>
      </c>
      <c r="AF8" s="67">
        <v>281.55110865759559</v>
      </c>
      <c r="AG8" s="67">
        <v>1062.7970602927471</v>
      </c>
      <c r="AJ8" s="112">
        <v>43471</v>
      </c>
      <c r="AK8" s="131">
        <v>0.3468913300086725</v>
      </c>
      <c r="AL8" s="131">
        <v>0.14991193647574907</v>
      </c>
      <c r="AM8" s="131">
        <v>0.963150709486991</v>
      </c>
      <c r="AN8" s="131">
        <v>0.21505683864932079</v>
      </c>
      <c r="AO8" s="131">
        <v>0.14966980100303789</v>
      </c>
      <c r="AP8" s="53"/>
      <c r="AQ8" s="74">
        <v>43836</v>
      </c>
      <c r="AR8" s="78">
        <v>0.17634641968433698</v>
      </c>
      <c r="AS8" s="78">
        <v>0.15642356940833385</v>
      </c>
      <c r="AT8" s="78">
        <v>0.80082874212360089</v>
      </c>
      <c r="AU8" s="78">
        <v>0.18884486679358883</v>
      </c>
      <c r="AV8" s="79">
        <v>0.1347469871540658</v>
      </c>
      <c r="AX8" s="93" t="s">
        <v>538</v>
      </c>
      <c r="AY8" s="67">
        <v>6.5346068079503858</v>
      </c>
      <c r="AZ8" s="67">
        <v>1.6240372921319051</v>
      </c>
      <c r="BA8" s="67">
        <v>20.749788728971332</v>
      </c>
      <c r="BB8" s="67">
        <v>6.4456049311243264</v>
      </c>
      <c r="BC8" s="67">
        <v>4.9553601099110818</v>
      </c>
    </row>
    <row r="9" spans="1:55" x14ac:dyDescent="0.2">
      <c r="B9" s="74">
        <v>43472</v>
      </c>
      <c r="C9" s="76">
        <v>15.61895952627183</v>
      </c>
      <c r="D9" s="76">
        <v>3.3683439501342338</v>
      </c>
      <c r="E9" s="76">
        <v>4.2105849203663386</v>
      </c>
      <c r="F9" s="76">
        <v>3.7635901444692692</v>
      </c>
      <c r="G9" s="76">
        <v>2.4465481495699515</v>
      </c>
      <c r="H9" s="76">
        <v>1.8782546492303549</v>
      </c>
      <c r="I9" s="76">
        <v>9.9721111404345975E-2</v>
      </c>
      <c r="J9" s="76">
        <v>11.309402505647366</v>
      </c>
      <c r="K9" s="81">
        <f t="shared" si="0"/>
        <v>42.695404957093686</v>
      </c>
      <c r="L9" s="67"/>
      <c r="M9" s="74">
        <v>43837</v>
      </c>
      <c r="N9" s="128">
        <v>15.407370256430587</v>
      </c>
      <c r="O9" s="128">
        <v>3.4227518553493241</v>
      </c>
      <c r="P9" s="128">
        <v>4.734150720950888</v>
      </c>
      <c r="Q9" s="128">
        <v>3.3311880813483845</v>
      </c>
      <c r="R9" s="128">
        <v>2.3735490962444006</v>
      </c>
      <c r="S9" s="128">
        <v>1.957593345089341</v>
      </c>
      <c r="T9" s="128">
        <v>0.2446150339576692</v>
      </c>
      <c r="U9" s="128">
        <v>11.254888152861369</v>
      </c>
      <c r="V9" s="83">
        <f t="shared" si="1"/>
        <v>42.72610654223196</v>
      </c>
      <c r="X9" s="93" t="s">
        <v>539</v>
      </c>
      <c r="Y9" s="67">
        <v>368.36146021681162</v>
      </c>
      <c r="Z9" s="67">
        <v>111.32846641647772</v>
      </c>
      <c r="AA9" s="67">
        <v>164.12548290194451</v>
      </c>
      <c r="AB9" s="67">
        <v>67.985799081683894</v>
      </c>
      <c r="AC9" s="67">
        <v>59.507883210553565</v>
      </c>
      <c r="AD9" s="67">
        <v>40.333195952202715</v>
      </c>
      <c r="AE9" s="67">
        <v>4.0621437346419906</v>
      </c>
      <c r="AF9" s="67">
        <v>293.33074558832141</v>
      </c>
      <c r="AG9" s="67">
        <v>1109.0351771026374</v>
      </c>
      <c r="AJ9" s="112">
        <v>43472</v>
      </c>
      <c r="AK9" s="131">
        <v>0.23704864509748758</v>
      </c>
      <c r="AL9" s="131">
        <v>0.15370627836186856</v>
      </c>
      <c r="AM9" s="131">
        <v>1.1026441958946596</v>
      </c>
      <c r="AN9" s="131">
        <v>0.35099196489285162</v>
      </c>
      <c r="AO9" s="131">
        <v>0.22231006383422258</v>
      </c>
      <c r="AP9" s="53"/>
      <c r="AQ9" s="74">
        <v>43837</v>
      </c>
      <c r="AR9" s="78">
        <v>0.17068871076277234</v>
      </c>
      <c r="AS9" s="78">
        <v>0.16065944379045458</v>
      </c>
      <c r="AT9" s="78">
        <v>0.95041677207960995</v>
      </c>
      <c r="AU9" s="78">
        <v>0.30169482226118055</v>
      </c>
      <c r="AV9" s="79">
        <v>0.20955931668210981</v>
      </c>
      <c r="AX9" s="93" t="s">
        <v>539</v>
      </c>
      <c r="AY9" s="67">
        <v>6.0778726697247603</v>
      </c>
      <c r="AZ9" s="67">
        <v>1.5433421728435774</v>
      </c>
      <c r="BA9" s="67">
        <v>17.825627892140012</v>
      </c>
      <c r="BB9" s="67">
        <v>7.1777870575179348</v>
      </c>
      <c r="BC9" s="67">
        <v>5.8712888818471045</v>
      </c>
    </row>
    <row r="10" spans="1:55" x14ac:dyDescent="0.2">
      <c r="B10" s="74">
        <v>43473</v>
      </c>
      <c r="C10" s="76">
        <v>15.278870836846634</v>
      </c>
      <c r="D10" s="76">
        <v>3.4647943275609849</v>
      </c>
      <c r="E10" s="76">
        <v>4.8037254335362682</v>
      </c>
      <c r="F10" s="76">
        <v>3.1082650795131457</v>
      </c>
      <c r="G10" s="76">
        <v>2.4895750261411713</v>
      </c>
      <c r="H10" s="76">
        <v>1.9637717118008318</v>
      </c>
      <c r="I10" s="76">
        <v>0.10142574578732626</v>
      </c>
      <c r="J10" s="76">
        <v>11.007188807350353</v>
      </c>
      <c r="K10" s="81">
        <f t="shared" si="0"/>
        <v>42.217616968536717</v>
      </c>
      <c r="L10" s="67"/>
      <c r="M10" s="74">
        <v>43838</v>
      </c>
      <c r="N10" s="128">
        <v>15.644079713558918</v>
      </c>
      <c r="O10" s="128">
        <v>3.5117829729740175</v>
      </c>
      <c r="P10" s="128">
        <v>4.330165962290577</v>
      </c>
      <c r="Q10" s="128">
        <v>3.5974774459015837</v>
      </c>
      <c r="R10" s="128">
        <v>2.4132995913577124</v>
      </c>
      <c r="S10" s="128">
        <v>1.8473072282904686</v>
      </c>
      <c r="T10" s="128">
        <v>0.24035344800021852</v>
      </c>
      <c r="U10" s="128">
        <v>10.942315155249233</v>
      </c>
      <c r="V10" s="83">
        <f t="shared" si="1"/>
        <v>42.526781517622723</v>
      </c>
      <c r="X10" s="93" t="s">
        <v>540</v>
      </c>
      <c r="Y10" s="67">
        <v>424.09059571321677</v>
      </c>
      <c r="Z10" s="67">
        <v>102.67142677077668</v>
      </c>
      <c r="AA10" s="67">
        <v>207.28327754015106</v>
      </c>
      <c r="AB10" s="67">
        <v>84.22572302029964</v>
      </c>
      <c r="AC10" s="67">
        <v>60.561641526506982</v>
      </c>
      <c r="AD10" s="67">
        <v>47.148378133963959</v>
      </c>
      <c r="AE10" s="67">
        <v>6.2099830571971362</v>
      </c>
      <c r="AF10" s="67">
        <v>336.16112081713209</v>
      </c>
      <c r="AG10" s="67">
        <v>1268.3521465792444</v>
      </c>
      <c r="AJ10" s="112">
        <v>43473</v>
      </c>
      <c r="AK10" s="131">
        <v>0.24558465701510632</v>
      </c>
      <c r="AL10" s="131">
        <v>0.15745222115230062</v>
      </c>
      <c r="AM10" s="131">
        <v>0.62609015729895579</v>
      </c>
      <c r="AN10" s="131">
        <v>0.42070217020853556</v>
      </c>
      <c r="AO10" s="131">
        <v>0.26685043913885415</v>
      </c>
      <c r="AP10" s="53"/>
      <c r="AQ10" s="74">
        <v>43838</v>
      </c>
      <c r="AR10" s="78">
        <v>0.27885570723797654</v>
      </c>
      <c r="AS10" s="78">
        <v>0.15724475821627551</v>
      </c>
      <c r="AT10" s="78">
        <v>1.021235059077197</v>
      </c>
      <c r="AU10" s="78">
        <v>0.3407094164492262</v>
      </c>
      <c r="AV10" s="79">
        <v>0.20116477895787324</v>
      </c>
      <c r="AX10" s="93" t="s">
        <v>540</v>
      </c>
      <c r="AY10" s="67">
        <v>7.049054474160048</v>
      </c>
      <c r="AZ10" s="67">
        <v>2.2878521032622556</v>
      </c>
      <c r="BA10" s="67">
        <v>21.734902282948187</v>
      </c>
      <c r="BB10" s="67">
        <v>9.7212341892818852</v>
      </c>
      <c r="BC10" s="67">
        <v>7.5764218895252098</v>
      </c>
    </row>
    <row r="11" spans="1:55" x14ac:dyDescent="0.2">
      <c r="B11" s="74">
        <v>43474</v>
      </c>
      <c r="C11" s="76">
        <v>15.652775163004449</v>
      </c>
      <c r="D11" s="76">
        <v>3.5896852008956244</v>
      </c>
      <c r="E11" s="76">
        <v>5.3007747314817131</v>
      </c>
      <c r="F11" s="76">
        <v>3.7791620792571021</v>
      </c>
      <c r="G11" s="76">
        <v>2.5690980156876089</v>
      </c>
      <c r="H11" s="76">
        <v>2.0062094697202846</v>
      </c>
      <c r="I11" s="76">
        <v>0.10142574578732626</v>
      </c>
      <c r="J11" s="76">
        <v>11.688537621692277</v>
      </c>
      <c r="K11" s="81">
        <f t="shared" si="0"/>
        <v>44.687668027526378</v>
      </c>
      <c r="L11" s="67"/>
      <c r="M11" s="74">
        <v>43839</v>
      </c>
      <c r="N11" s="128">
        <v>16.194791511775851</v>
      </c>
      <c r="O11" s="128">
        <v>3.4957079100695592</v>
      </c>
      <c r="P11" s="128">
        <v>4.4809774813203358</v>
      </c>
      <c r="Q11" s="128">
        <v>3.2358963363930489</v>
      </c>
      <c r="R11" s="128">
        <v>2.4758497263685539</v>
      </c>
      <c r="S11" s="128">
        <v>1.7288075965357586</v>
      </c>
      <c r="T11" s="128">
        <v>0.24376271676617906</v>
      </c>
      <c r="U11" s="128">
        <v>11.623045385130061</v>
      </c>
      <c r="V11" s="83">
        <f t="shared" si="1"/>
        <v>43.478838664359344</v>
      </c>
      <c r="X11" s="93" t="s">
        <v>541</v>
      </c>
      <c r="Y11" s="67">
        <v>441.29309319962465</v>
      </c>
      <c r="Z11" s="67">
        <v>94.348253816168125</v>
      </c>
      <c r="AA11" s="67">
        <v>203.50664059846048</v>
      </c>
      <c r="AB11" s="67">
        <v>78.281841778141455</v>
      </c>
      <c r="AC11" s="67">
        <v>61.842061868899407</v>
      </c>
      <c r="AD11" s="67">
        <v>53.045426770339667</v>
      </c>
      <c r="AE11" s="67">
        <v>7.4083410284322682</v>
      </c>
      <c r="AF11" s="67">
        <v>338.7798919004822</v>
      </c>
      <c r="AG11" s="67">
        <v>1278.5055509605479</v>
      </c>
      <c r="AJ11" s="112">
        <v>43474</v>
      </c>
      <c r="AK11" s="131">
        <v>0.41589660553964047</v>
      </c>
      <c r="AL11" s="131">
        <v>0.15717603925828941</v>
      </c>
      <c r="AM11" s="131">
        <v>0.91573362694471394</v>
      </c>
      <c r="AN11" s="131">
        <v>0.39471290394969305</v>
      </c>
      <c r="AO11" s="131">
        <v>0.21215474867728604</v>
      </c>
      <c r="AP11" s="53"/>
      <c r="AQ11" s="74">
        <v>43839</v>
      </c>
      <c r="AR11" s="78">
        <v>0.27805717755260823</v>
      </c>
      <c r="AS11" s="78">
        <v>0.10952418088703779</v>
      </c>
      <c r="AT11" s="78">
        <v>0.81939910963075036</v>
      </c>
      <c r="AU11" s="78">
        <v>0.34901760809525834</v>
      </c>
      <c r="AV11" s="79">
        <v>0.16664024774681541</v>
      </c>
      <c r="AX11" s="93" t="s">
        <v>541</v>
      </c>
      <c r="AY11" s="67">
        <v>5.2798550123649646</v>
      </c>
      <c r="AZ11" s="67">
        <v>1.6557335462744738</v>
      </c>
      <c r="BA11" s="67">
        <v>20.899319799829041</v>
      </c>
      <c r="BB11" s="67">
        <v>8.3716072691297985</v>
      </c>
      <c r="BC11" s="67">
        <v>7.2545061667034947</v>
      </c>
    </row>
    <row r="12" spans="1:55" x14ac:dyDescent="0.2">
      <c r="B12" s="74">
        <v>43475</v>
      </c>
      <c r="C12" s="76">
        <v>15.622824170469842</v>
      </c>
      <c r="D12" s="76">
        <v>3.5797928544928808</v>
      </c>
      <c r="E12" s="76">
        <v>5.3603627607699638</v>
      </c>
      <c r="F12" s="76">
        <v>4.5124835731836637</v>
      </c>
      <c r="G12" s="76">
        <v>2.5884407279853039</v>
      </c>
      <c r="H12" s="76">
        <v>2.1002305684087528</v>
      </c>
      <c r="I12" s="76">
        <v>0.10398269736179666</v>
      </c>
      <c r="J12" s="76">
        <v>12.161437686508606</v>
      </c>
      <c r="K12" s="81">
        <f t="shared" si="0"/>
        <v>46.029555039180806</v>
      </c>
      <c r="L12" s="67"/>
      <c r="M12" s="74">
        <v>43840</v>
      </c>
      <c r="N12" s="128">
        <v>15.723304919618197</v>
      </c>
      <c r="O12" s="128">
        <v>3.4301711151513818</v>
      </c>
      <c r="P12" s="128">
        <v>4.2186790396039857</v>
      </c>
      <c r="Q12" s="128">
        <v>3.2751782113220358</v>
      </c>
      <c r="R12" s="128">
        <v>2.4845523538483234</v>
      </c>
      <c r="S12" s="128">
        <v>1.7508930386177084</v>
      </c>
      <c r="T12" s="128">
        <v>0.25228588868108043</v>
      </c>
      <c r="U12" s="128">
        <v>12.086231393552437</v>
      </c>
      <c r="V12" s="83">
        <f t="shared" si="1"/>
        <v>43.221295960395146</v>
      </c>
      <c r="X12" s="93" t="s">
        <v>542</v>
      </c>
      <c r="Y12" s="67">
        <v>380.14186189340649</v>
      </c>
      <c r="Z12" s="67">
        <v>93.497512025532188</v>
      </c>
      <c r="AA12" s="67">
        <v>177.50086317246578</v>
      </c>
      <c r="AB12" s="67">
        <v>78.971043363563638</v>
      </c>
      <c r="AC12" s="67">
        <v>62.411929214988341</v>
      </c>
      <c r="AD12" s="67">
        <v>47.268567055436634</v>
      </c>
      <c r="AE12" s="67">
        <v>7.2285021010278498</v>
      </c>
      <c r="AF12" s="67">
        <v>305.16795108310799</v>
      </c>
      <c r="AG12" s="67">
        <v>1152.1882299095287</v>
      </c>
      <c r="AJ12" s="112">
        <v>43475</v>
      </c>
      <c r="AK12" s="131">
        <v>0.48421159592422963</v>
      </c>
      <c r="AL12" s="131">
        <v>0.17138252998150411</v>
      </c>
      <c r="AM12" s="131">
        <v>1.2881024532412253</v>
      </c>
      <c r="AN12" s="131">
        <v>0.37451290958843592</v>
      </c>
      <c r="AO12" s="131">
        <v>0.23022649011433147</v>
      </c>
      <c r="AP12" s="53"/>
      <c r="AQ12" s="74">
        <v>43840</v>
      </c>
      <c r="AR12" s="78">
        <v>0.25072499953670524</v>
      </c>
      <c r="AS12" s="78">
        <v>0.13822374520437469</v>
      </c>
      <c r="AT12" s="78">
        <v>0.82149429656417272</v>
      </c>
      <c r="AU12" s="78">
        <v>0.34925284271444007</v>
      </c>
      <c r="AV12" s="79">
        <v>0.16539084660688733</v>
      </c>
      <c r="AX12" s="93" t="s">
        <v>542</v>
      </c>
      <c r="AY12" s="67">
        <v>5.5186845690393556</v>
      </c>
      <c r="AZ12" s="67">
        <v>2.2459617961712297</v>
      </c>
      <c r="BA12" s="67">
        <v>20.278131018585494</v>
      </c>
      <c r="BB12" s="67">
        <v>8.8512015811990903</v>
      </c>
      <c r="BC12" s="67">
        <v>6.160063658590829</v>
      </c>
    </row>
    <row r="13" spans="1:55" x14ac:dyDescent="0.2">
      <c r="B13" s="74">
        <v>43476</v>
      </c>
      <c r="C13" s="76">
        <v>15.710744825974654</v>
      </c>
      <c r="D13" s="76">
        <v>3.5909217441959673</v>
      </c>
      <c r="E13" s="76">
        <v>4.8403704825238609</v>
      </c>
      <c r="F13" s="76">
        <v>4.1801191006680423</v>
      </c>
      <c r="G13" s="76">
        <v>2.5995299023663421</v>
      </c>
      <c r="H13" s="76">
        <v>2.0154089731642006</v>
      </c>
      <c r="I13" s="76">
        <v>0.10313038017030653</v>
      </c>
      <c r="J13" s="76">
        <v>12.068972870256999</v>
      </c>
      <c r="K13" s="81">
        <f t="shared" si="0"/>
        <v>45.109198279320374</v>
      </c>
      <c r="L13" s="67"/>
      <c r="M13" s="74">
        <v>43841</v>
      </c>
      <c r="N13" s="128">
        <v>15.485629301440362</v>
      </c>
      <c r="O13" s="128">
        <v>3.4140960522469235</v>
      </c>
      <c r="P13" s="128">
        <v>3.8956338882581094</v>
      </c>
      <c r="Q13" s="128">
        <v>2.5179338839053931</v>
      </c>
      <c r="R13" s="128">
        <v>2.4681014142103983</v>
      </c>
      <c r="S13" s="128">
        <v>1.6459015574908906</v>
      </c>
      <c r="T13" s="128">
        <v>0.20967002910657359</v>
      </c>
      <c r="U13" s="128">
        <v>11.984121967146081</v>
      </c>
      <c r="V13" s="83">
        <f t="shared" si="1"/>
        <v>41.62108809380473</v>
      </c>
      <c r="X13" s="93" t="s">
        <v>543</v>
      </c>
      <c r="Y13" s="67">
        <v>367.40979158305078</v>
      </c>
      <c r="Z13" s="67">
        <v>92.035917844526821</v>
      </c>
      <c r="AA13" s="67">
        <v>146.78628492250789</v>
      </c>
      <c r="AB13" s="67">
        <v>94.016889389796134</v>
      </c>
      <c r="AC13" s="67">
        <v>69.192665013265852</v>
      </c>
      <c r="AD13" s="67">
        <v>42.672702283279051</v>
      </c>
      <c r="AE13" s="67">
        <v>7.8140440115815704</v>
      </c>
      <c r="AF13" s="67">
        <v>295.61065052990335</v>
      </c>
      <c r="AG13" s="67">
        <v>1115.5389455779114</v>
      </c>
      <c r="AJ13" s="112">
        <v>43476</v>
      </c>
      <c r="AK13" s="131">
        <v>0.37995777817741322</v>
      </c>
      <c r="AL13" s="131">
        <v>0.17530398894870933</v>
      </c>
      <c r="AM13" s="131">
        <v>1.1292870752923705</v>
      </c>
      <c r="AN13" s="131">
        <v>0.44767429789340313</v>
      </c>
      <c r="AO13" s="131">
        <v>0.25652058990182552</v>
      </c>
      <c r="AP13" s="53"/>
      <c r="AQ13" s="74">
        <v>43841</v>
      </c>
      <c r="AR13" s="78">
        <v>9.9298740107577582E-2</v>
      </c>
      <c r="AS13" s="78">
        <v>0.10542647170963183</v>
      </c>
      <c r="AT13" s="78">
        <v>0.69355598015800302</v>
      </c>
      <c r="AU13" s="78">
        <v>0.26130237188210864</v>
      </c>
      <c r="AV13" s="79">
        <v>0.15541352225848287</v>
      </c>
      <c r="AX13" s="93" t="s">
        <v>543</v>
      </c>
      <c r="AY13" s="67">
        <v>7.0383794136517075</v>
      </c>
      <c r="AZ13" s="67">
        <v>2.5705551800879416</v>
      </c>
      <c r="BA13" s="67">
        <v>24.839443242444762</v>
      </c>
      <c r="BB13" s="67">
        <v>9.0165274123346251</v>
      </c>
      <c r="BC13" s="67">
        <v>6.4924620477395809</v>
      </c>
    </row>
    <row r="14" spans="1:55" x14ac:dyDescent="0.2">
      <c r="B14" s="74">
        <v>43477</v>
      </c>
      <c r="C14" s="76">
        <v>15.294329413638692</v>
      </c>
      <c r="D14" s="76">
        <v>3.6391469329093429</v>
      </c>
      <c r="E14" s="76">
        <v>5.188828140807475</v>
      </c>
      <c r="F14" s="76">
        <v>2.8249736453047016</v>
      </c>
      <c r="G14" s="76">
        <v>2.5460738310085227</v>
      </c>
      <c r="H14" s="76">
        <v>1.900050320204788</v>
      </c>
      <c r="I14" s="76">
        <v>0.10824428331924735</v>
      </c>
      <c r="J14" s="76">
        <v>11.191252559505187</v>
      </c>
      <c r="K14" s="81">
        <f t="shared" si="0"/>
        <v>42.692899126697952</v>
      </c>
      <c r="L14" s="67"/>
      <c r="M14" s="74">
        <v>43842</v>
      </c>
      <c r="N14" s="128">
        <v>14.876947840253226</v>
      </c>
      <c r="O14" s="128">
        <v>3.4647943275609849</v>
      </c>
      <c r="P14" s="128">
        <v>4.097765753046585</v>
      </c>
      <c r="Q14" s="128">
        <v>2.0395256669096828</v>
      </c>
      <c r="R14" s="128">
        <v>2.4363935669824173</v>
      </c>
      <c r="S14" s="128">
        <v>1.6215651181083752</v>
      </c>
      <c r="T14" s="128">
        <v>0.20626076034061305</v>
      </c>
      <c r="U14" s="128">
        <v>11.110577134048263</v>
      </c>
      <c r="V14" s="83">
        <f t="shared" si="1"/>
        <v>39.853830167250145</v>
      </c>
      <c r="X14" s="93" t="s">
        <v>544</v>
      </c>
      <c r="Y14" s="67">
        <v>399.66024741547403</v>
      </c>
      <c r="Z14" s="67">
        <v>92.817413210343545</v>
      </c>
      <c r="AA14" s="67">
        <v>143.46441733427145</v>
      </c>
      <c r="AB14" s="67">
        <v>103.68982839261855</v>
      </c>
      <c r="AC14" s="67">
        <v>73.507817940153146</v>
      </c>
      <c r="AD14" s="67">
        <v>43.462482395805566</v>
      </c>
      <c r="AE14" s="67">
        <v>7.6410236217090732</v>
      </c>
      <c r="AF14" s="67">
        <v>311.69733623371229</v>
      </c>
      <c r="AG14" s="67">
        <v>1175.9405665440877</v>
      </c>
      <c r="AJ14" s="112">
        <v>43477</v>
      </c>
      <c r="AK14" s="131">
        <v>0.16185036585433085</v>
      </c>
      <c r="AL14" s="131">
        <v>0.1433395645814495</v>
      </c>
      <c r="AM14" s="131">
        <v>0.68625346628040329</v>
      </c>
      <c r="AN14" s="131">
        <v>0.27682890293198442</v>
      </c>
      <c r="AO14" s="131">
        <v>0.18140719430408053</v>
      </c>
      <c r="AP14" s="53"/>
      <c r="AQ14" s="74">
        <v>43842</v>
      </c>
      <c r="AR14" s="78">
        <v>0.13026147092896681</v>
      </c>
      <c r="AS14" s="78">
        <v>6.0808423178563061E-2</v>
      </c>
      <c r="AT14" s="78">
        <v>0.46187640656267798</v>
      </c>
      <c r="AU14" s="78">
        <v>0.22531095015266003</v>
      </c>
      <c r="AV14" s="79">
        <v>0.16198347851590111</v>
      </c>
      <c r="AX14" s="93" t="s">
        <v>544</v>
      </c>
      <c r="AY14" s="67">
        <v>8.6167178910122892</v>
      </c>
      <c r="AZ14" s="67">
        <v>4.5528282879678539</v>
      </c>
      <c r="BA14" s="67">
        <v>29.52775075321545</v>
      </c>
      <c r="BB14" s="67">
        <v>7.6779458096884303</v>
      </c>
      <c r="BC14" s="67">
        <v>5.2537974987413909</v>
      </c>
    </row>
    <row r="15" spans="1:55" x14ac:dyDescent="0.2">
      <c r="B15" s="74">
        <v>43478</v>
      </c>
      <c r="C15" s="76">
        <v>14.814147372035507</v>
      </c>
      <c r="D15" s="76">
        <v>3.6168891535031693</v>
      </c>
      <c r="E15" s="76">
        <v>5.8767426826579756</v>
      </c>
      <c r="F15" s="76">
        <v>1.876465253136177</v>
      </c>
      <c r="G15" s="76">
        <v>2.4930569874497608</v>
      </c>
      <c r="H15" s="76">
        <v>1.6607640567722983</v>
      </c>
      <c r="I15" s="76">
        <v>9.2902573872424885E-2</v>
      </c>
      <c r="J15" s="76">
        <v>10.682182722566196</v>
      </c>
      <c r="K15" s="81">
        <f t="shared" si="0"/>
        <v>41.113150801993513</v>
      </c>
      <c r="L15" s="67"/>
      <c r="M15" s="74">
        <v>43843</v>
      </c>
      <c r="N15" s="128">
        <v>15.348434432410881</v>
      </c>
      <c r="O15" s="128">
        <v>3.4425365481548114</v>
      </c>
      <c r="P15" s="128">
        <v>4.5075470835373226</v>
      </c>
      <c r="Q15" s="128">
        <v>3.2890793963791158</v>
      </c>
      <c r="R15" s="128">
        <v>2.5000049795250057</v>
      </c>
      <c r="S15" s="128">
        <v>1.648654258003206</v>
      </c>
      <c r="T15" s="128">
        <v>0.21222698068104401</v>
      </c>
      <c r="U15" s="128">
        <v>10.62134173881188</v>
      </c>
      <c r="V15" s="83">
        <f t="shared" si="1"/>
        <v>41.569825417503267</v>
      </c>
      <c r="X15" s="93" t="s">
        <v>545</v>
      </c>
      <c r="Y15" s="67">
        <v>474.71840086824392</v>
      </c>
      <c r="Z15" s="67">
        <v>101.17768246396236</v>
      </c>
      <c r="AA15" s="67">
        <v>149.58570180129533</v>
      </c>
      <c r="AB15" s="67">
        <v>84.700571212278007</v>
      </c>
      <c r="AC15" s="67">
        <v>77.56306862695881</v>
      </c>
      <c r="AD15" s="67">
        <v>52.545408097960433</v>
      </c>
      <c r="AE15" s="67">
        <v>6.5168172461335834</v>
      </c>
      <c r="AF15" s="67">
        <v>341.30087454378906</v>
      </c>
      <c r="AG15" s="67">
        <v>1288.1085248606214</v>
      </c>
      <c r="AJ15" s="112">
        <v>43478</v>
      </c>
      <c r="AK15" s="131">
        <v>0.1349709385670709</v>
      </c>
      <c r="AL15" s="131">
        <v>6.3013708383016218E-2</v>
      </c>
      <c r="AM15" s="131">
        <v>0.36949119981017431</v>
      </c>
      <c r="AN15" s="131">
        <v>0.23632528401680278</v>
      </c>
      <c r="AO15" s="131">
        <v>0.17192938495046567</v>
      </c>
      <c r="AP15" s="53"/>
      <c r="AQ15" s="74">
        <v>43843</v>
      </c>
      <c r="AR15" s="78">
        <v>0.18247150278440227</v>
      </c>
      <c r="AS15" s="78">
        <v>0.14469111078478455</v>
      </c>
      <c r="AT15" s="78">
        <v>0.87118947224115917</v>
      </c>
      <c r="AU15" s="78">
        <v>0.35595547625813612</v>
      </c>
      <c r="AV15" s="79">
        <v>0.19747406093065875</v>
      </c>
      <c r="AX15" s="93" t="s">
        <v>545</v>
      </c>
      <c r="AY15" s="67">
        <v>6.9775272061005031</v>
      </c>
      <c r="AZ15" s="67">
        <v>3.4322249658472863</v>
      </c>
      <c r="BA15" s="67">
        <v>21.734201368492542</v>
      </c>
      <c r="BB15" s="67">
        <v>7.3839059098579432</v>
      </c>
      <c r="BC15" s="67">
        <v>4.0490159234319609</v>
      </c>
    </row>
    <row r="16" spans="1:55" x14ac:dyDescent="0.2">
      <c r="B16" s="74">
        <v>43479</v>
      </c>
      <c r="C16" s="76">
        <v>14.807384244688981</v>
      </c>
      <c r="D16" s="76">
        <v>3.4351172883527537</v>
      </c>
      <c r="E16" s="76">
        <v>5.7637808597558484</v>
      </c>
      <c r="F16" s="76">
        <v>3.3808931613050319</v>
      </c>
      <c r="G16" s="76">
        <v>2.5555403659039237</v>
      </c>
      <c r="H16" s="76">
        <v>1.7539510113666767</v>
      </c>
      <c r="I16" s="76">
        <v>0.12529062714905007</v>
      </c>
      <c r="J16" s="76">
        <v>11.483372756528389</v>
      </c>
      <c r="K16" s="81">
        <f t="shared" si="0"/>
        <v>43.305330315050654</v>
      </c>
      <c r="L16" s="67"/>
      <c r="M16" s="74">
        <v>43844</v>
      </c>
      <c r="N16" s="128">
        <v>15.090469432193474</v>
      </c>
      <c r="O16" s="128">
        <v>3.5192022327760752</v>
      </c>
      <c r="P16" s="128">
        <v>4.5330420137004328</v>
      </c>
      <c r="Q16" s="128">
        <v>2.6902790586553929</v>
      </c>
      <c r="R16" s="128">
        <v>2.487404679451874</v>
      </c>
      <c r="S16" s="128">
        <v>1.8876024968132934</v>
      </c>
      <c r="T16" s="128">
        <v>0.21478393225551443</v>
      </c>
      <c r="U16" s="128">
        <v>11.430406928779407</v>
      </c>
      <c r="V16" s="83">
        <f t="shared" si="1"/>
        <v>41.853190774625467</v>
      </c>
      <c r="AJ16" s="112">
        <v>43479</v>
      </c>
      <c r="AK16" s="131">
        <v>0.38263194602040729</v>
      </c>
      <c r="AL16" s="131">
        <v>0.17062675235430877</v>
      </c>
      <c r="AM16" s="131">
        <v>0.70261315620663145</v>
      </c>
      <c r="AN16" s="131">
        <v>0.3799373598590165</v>
      </c>
      <c r="AO16" s="131">
        <v>0.28013987557447312</v>
      </c>
      <c r="AP16" s="53"/>
      <c r="AQ16" s="74">
        <v>43844</v>
      </c>
      <c r="AR16" s="78">
        <v>0.17936709463765005</v>
      </c>
      <c r="AS16" s="78">
        <v>9.4082500660766732E-2</v>
      </c>
      <c r="AT16" s="78">
        <v>0.56229634066809742</v>
      </c>
      <c r="AU16" s="78">
        <v>0.40571770129160079</v>
      </c>
      <c r="AV16" s="79">
        <v>0.12754013455620677</v>
      </c>
    </row>
    <row r="17" spans="2:55" x14ac:dyDescent="0.2">
      <c r="B17" s="74">
        <v>43480</v>
      </c>
      <c r="C17" s="76">
        <v>14.660527765164465</v>
      </c>
      <c r="D17" s="76">
        <v>3.3411399975266884</v>
      </c>
      <c r="E17" s="76">
        <v>5.5956866169215909</v>
      </c>
      <c r="F17" s="76">
        <v>3.2736808353886078</v>
      </c>
      <c r="G17" s="76">
        <v>2.551950683787966</v>
      </c>
      <c r="H17" s="76">
        <v>2.0367776130328168</v>
      </c>
      <c r="I17" s="76">
        <v>0.12443830995755994</v>
      </c>
      <c r="J17" s="76">
        <v>11.414754864509913</v>
      </c>
      <c r="K17" s="81">
        <f t="shared" si="0"/>
        <v>42.998956686289603</v>
      </c>
      <c r="L17" s="67"/>
      <c r="M17" s="74">
        <v>43845</v>
      </c>
      <c r="N17" s="128">
        <v>15.466306080450295</v>
      </c>
      <c r="O17" s="128">
        <v>3.4437730914551548</v>
      </c>
      <c r="P17" s="128">
        <v>4.1007757858346574</v>
      </c>
      <c r="Q17" s="128">
        <v>2.7316647026510483</v>
      </c>
      <c r="R17" s="128">
        <v>2.4912909730867114</v>
      </c>
      <c r="S17" s="128">
        <v>1.9362217883415873</v>
      </c>
      <c r="T17" s="128">
        <v>0.2071130775321032</v>
      </c>
      <c r="U17" s="128">
        <v>11.334431368552446</v>
      </c>
      <c r="V17" s="83">
        <f t="shared" si="1"/>
        <v>41.711576867904007</v>
      </c>
      <c r="X17" s="91" t="s">
        <v>546</v>
      </c>
      <c r="Y17" t="s">
        <v>553</v>
      </c>
      <c r="Z17" t="s">
        <v>547</v>
      </c>
      <c r="AA17" t="s">
        <v>548</v>
      </c>
      <c r="AB17" t="s">
        <v>549</v>
      </c>
      <c r="AC17" t="s">
        <v>550</v>
      </c>
      <c r="AD17" t="s">
        <v>551</v>
      </c>
      <c r="AE17" t="s">
        <v>554</v>
      </c>
      <c r="AF17" t="s">
        <v>555</v>
      </c>
      <c r="AG17" t="s">
        <v>556</v>
      </c>
      <c r="AJ17" s="112">
        <v>43480</v>
      </c>
      <c r="AK17" s="131">
        <v>0.25862679116037668</v>
      </c>
      <c r="AL17" s="131">
        <v>0.16830820197991742</v>
      </c>
      <c r="AM17" s="131">
        <v>0.81235051453578233</v>
      </c>
      <c r="AN17" s="131">
        <v>0.35912434861771847</v>
      </c>
      <c r="AO17" s="131">
        <v>0.30707952384429121</v>
      </c>
      <c r="AP17" s="53"/>
      <c r="AQ17" s="74">
        <v>43845</v>
      </c>
      <c r="AR17" s="78">
        <v>0.15474106033358012</v>
      </c>
      <c r="AS17" s="78">
        <v>0.1305090283740219</v>
      </c>
      <c r="AT17" s="78">
        <v>0.59440599886353951</v>
      </c>
      <c r="AU17" s="78">
        <v>0.38832016199785818</v>
      </c>
      <c r="AV17" s="79">
        <v>0.14850334610777963</v>
      </c>
      <c r="AX17" s="91" t="s">
        <v>546</v>
      </c>
      <c r="AY17" t="s">
        <v>585</v>
      </c>
      <c r="AZ17" t="s">
        <v>581</v>
      </c>
      <c r="BA17" t="s">
        <v>582</v>
      </c>
      <c r="BB17" t="s">
        <v>583</v>
      </c>
      <c r="BC17" t="s">
        <v>584</v>
      </c>
    </row>
    <row r="18" spans="2:55" x14ac:dyDescent="0.2">
      <c r="B18" s="74">
        <v>43481</v>
      </c>
      <c r="C18" s="76">
        <v>14.951342241064987</v>
      </c>
      <c r="D18" s="76">
        <v>3.4239883986496671</v>
      </c>
      <c r="E18" s="76">
        <v>5.4929175353800206</v>
      </c>
      <c r="F18" s="76">
        <v>3.5818955761975908</v>
      </c>
      <c r="G18" s="76">
        <v>2.5634123294113826</v>
      </c>
      <c r="H18" s="76">
        <v>1.9836216577113517</v>
      </c>
      <c r="I18" s="76">
        <v>0.14063233659587254</v>
      </c>
      <c r="J18" s="76">
        <v>11.592476287725148</v>
      </c>
      <c r="K18" s="81">
        <f t="shared" si="0"/>
        <v>43.730286362736024</v>
      </c>
      <c r="L18" s="67"/>
      <c r="M18" s="74">
        <v>43846</v>
      </c>
      <c r="N18" s="128">
        <v>15.382250069143499</v>
      </c>
      <c r="O18" s="128">
        <v>3.3151725882194865</v>
      </c>
      <c r="P18" s="128">
        <v>4.6927330502019027</v>
      </c>
      <c r="Q18" s="128">
        <v>3.1486646103729186</v>
      </c>
      <c r="R18" s="128">
        <v>2.4952356787086432</v>
      </c>
      <c r="S18" s="128">
        <v>1.9650072184643226</v>
      </c>
      <c r="T18" s="128">
        <v>0.21052234629806374</v>
      </c>
      <c r="U18" s="128">
        <v>11.523958210605624</v>
      </c>
      <c r="V18" s="83">
        <f t="shared" si="1"/>
        <v>42.733543772014457</v>
      </c>
      <c r="X18" s="92" t="s">
        <v>557</v>
      </c>
      <c r="Y18" s="67">
        <v>1797.3779890966143</v>
      </c>
      <c r="Z18" s="67">
        <v>483.04945756247707</v>
      </c>
      <c r="AA18" s="67">
        <v>647.10104815598743</v>
      </c>
      <c r="AB18" s="67">
        <v>332.82612137294984</v>
      </c>
      <c r="AC18" s="67">
        <v>339.29843237601489</v>
      </c>
      <c r="AD18" s="67">
        <v>216.96280634637429</v>
      </c>
      <c r="AE18" s="67">
        <v>23.007450267084742</v>
      </c>
      <c r="AF18" s="67">
        <v>1479.0270832995263</v>
      </c>
      <c r="AG18" s="67">
        <v>5318.6503884770291</v>
      </c>
      <c r="AJ18" s="112">
        <v>43481</v>
      </c>
      <c r="AK18" s="131">
        <v>0.34714841503068011</v>
      </c>
      <c r="AL18" s="131">
        <v>0.16678133036955822</v>
      </c>
      <c r="AM18" s="131">
        <v>0.86520066818298624</v>
      </c>
      <c r="AN18" s="131">
        <v>0.39108681878128809</v>
      </c>
      <c r="AO18" s="131">
        <v>0.33614899651886576</v>
      </c>
      <c r="AP18" s="53"/>
      <c r="AQ18" s="74">
        <v>43846</v>
      </c>
      <c r="AR18" s="78">
        <v>0.16636308264741384</v>
      </c>
      <c r="AS18" s="78">
        <v>0.12791177847338278</v>
      </c>
      <c r="AT18" s="78">
        <v>0.85901136615686713</v>
      </c>
      <c r="AU18" s="78">
        <v>0.35615323896548967</v>
      </c>
      <c r="AV18" s="79">
        <v>0.14237159866685095</v>
      </c>
      <c r="AX18" s="92" t="s">
        <v>557</v>
      </c>
      <c r="AY18" s="67">
        <v>25.765280922894654</v>
      </c>
      <c r="AZ18" s="67">
        <v>11.786826075100553</v>
      </c>
      <c r="BA18" s="67">
        <v>83.866436559647298</v>
      </c>
      <c r="BB18" s="67">
        <v>33.860217704114909</v>
      </c>
      <c r="BC18" s="67">
        <v>17.668241790557339</v>
      </c>
    </row>
    <row r="19" spans="2:55" x14ac:dyDescent="0.2">
      <c r="B19" s="74">
        <v>43482</v>
      </c>
      <c r="C19" s="76">
        <v>14.859556941362166</v>
      </c>
      <c r="D19" s="76">
        <v>3.5080733430729887</v>
      </c>
      <c r="E19" s="76">
        <v>4.6976768586621427</v>
      </c>
      <c r="F19" s="76">
        <v>3.7828367689454758</v>
      </c>
      <c r="G19" s="76">
        <v>2.5749073533131384</v>
      </c>
      <c r="H19" s="76">
        <v>1.9730700557778269</v>
      </c>
      <c r="I19" s="76">
        <v>0.14404160536183308</v>
      </c>
      <c r="J19" s="76">
        <v>11.627506498518308</v>
      </c>
      <c r="K19" s="81">
        <f t="shared" si="0"/>
        <v>43.167669425013877</v>
      </c>
      <c r="L19" s="67"/>
      <c r="M19" s="74">
        <v>43847</v>
      </c>
      <c r="N19" s="128">
        <v>14.747482259619771</v>
      </c>
      <c r="O19" s="128">
        <v>3.2681839428064539</v>
      </c>
      <c r="P19" s="128">
        <v>4.9147978625029651</v>
      </c>
      <c r="Q19" s="128">
        <v>3.210128933415151</v>
      </c>
      <c r="R19" s="128">
        <v>2.4933376684267059</v>
      </c>
      <c r="S19" s="128">
        <v>1.9418559487453153</v>
      </c>
      <c r="T19" s="128">
        <v>0.21478393225551443</v>
      </c>
      <c r="U19" s="128">
        <v>11.566595971723265</v>
      </c>
      <c r="V19" s="83">
        <f t="shared" si="1"/>
        <v>42.357166519495138</v>
      </c>
      <c r="X19" s="93" t="s">
        <v>534</v>
      </c>
      <c r="Y19" s="67">
        <v>425.45867975931361</v>
      </c>
      <c r="Z19" s="67">
        <v>107.31959303676584</v>
      </c>
      <c r="AA19" s="67">
        <v>145.00150508081794</v>
      </c>
      <c r="AB19" s="67">
        <v>95.460899257516459</v>
      </c>
      <c r="AC19" s="67">
        <v>75.925184371287628</v>
      </c>
      <c r="AD19" s="67">
        <v>53.68829351473034</v>
      </c>
      <c r="AE19" s="67">
        <v>7.3537927281768987</v>
      </c>
      <c r="AF19" s="67">
        <v>345.47128027677928</v>
      </c>
      <c r="AG19" s="67">
        <v>1255.6792280253878</v>
      </c>
      <c r="AJ19" s="112">
        <v>43482</v>
      </c>
      <c r="AK19" s="131">
        <v>0.32294373768883011</v>
      </c>
      <c r="AL19" s="131">
        <v>0.17436411354447182</v>
      </c>
      <c r="AM19" s="131">
        <v>0.94178287532478056</v>
      </c>
      <c r="AN19" s="131">
        <v>0.41168256576568529</v>
      </c>
      <c r="AO19" s="131">
        <v>0.31451321702805929</v>
      </c>
      <c r="AP19" s="53"/>
      <c r="AQ19" s="74">
        <v>43847</v>
      </c>
      <c r="AR19" s="78">
        <v>0.19749280370434977</v>
      </c>
      <c r="AS19" s="78">
        <v>0.15267731607964555</v>
      </c>
      <c r="AT19" s="78">
        <v>0.8871554905947594</v>
      </c>
      <c r="AU19" s="78">
        <v>0.35532344696627416</v>
      </c>
      <c r="AV19" s="79">
        <v>0.15392478508890928</v>
      </c>
      <c r="AX19" s="93" t="s">
        <v>534</v>
      </c>
      <c r="AY19" s="67">
        <v>6.8588929386260364</v>
      </c>
      <c r="AZ19" s="67">
        <v>4.3736382019476752</v>
      </c>
      <c r="BA19" s="67">
        <v>24.990558610255391</v>
      </c>
      <c r="BB19" s="67">
        <v>9.5901890664531209</v>
      </c>
      <c r="BC19" s="67">
        <v>4.9169794376288465</v>
      </c>
    </row>
    <row r="20" spans="2:55" x14ac:dyDescent="0.2">
      <c r="B20" s="74">
        <v>43483</v>
      </c>
      <c r="C20" s="76">
        <v>14.841199881421602</v>
      </c>
      <c r="D20" s="76">
        <v>3.52538494927779</v>
      </c>
      <c r="E20" s="76">
        <v>4.5146370659812645</v>
      </c>
      <c r="F20" s="76">
        <v>4.4583567928513608</v>
      </c>
      <c r="G20" s="76">
        <v>2.5602967705672914</v>
      </c>
      <c r="H20" s="76">
        <v>1.9649184619991209</v>
      </c>
      <c r="I20" s="76">
        <v>0.14233697097885281</v>
      </c>
      <c r="J20" s="76">
        <v>11.579154651786666</v>
      </c>
      <c r="K20" s="81">
        <f t="shared" si="0"/>
        <v>43.586285544863948</v>
      </c>
      <c r="L20" s="67"/>
      <c r="M20" s="74">
        <v>43848</v>
      </c>
      <c r="N20" s="128">
        <v>13.728182352393693</v>
      </c>
      <c r="O20" s="128">
        <v>3.4066767924448658</v>
      </c>
      <c r="P20" s="128">
        <v>4.4849892733090719</v>
      </c>
      <c r="Q20" s="128">
        <v>2.8279014873214576</v>
      </c>
      <c r="R20" s="128">
        <v>2.4582396501555692</v>
      </c>
      <c r="S20" s="128">
        <v>1.8160759533407438</v>
      </c>
      <c r="T20" s="128">
        <v>0.24546735114915932</v>
      </c>
      <c r="U20" s="128">
        <v>11.521268223458183</v>
      </c>
      <c r="V20" s="83">
        <f t="shared" si="1"/>
        <v>40.488801083572739</v>
      </c>
      <c r="X20" s="93" t="s">
        <v>535</v>
      </c>
      <c r="Y20" s="67">
        <v>287.4406415156551</v>
      </c>
      <c r="Z20" s="67">
        <v>105.78751588764089</v>
      </c>
      <c r="AA20" s="67">
        <v>136.4111259061155</v>
      </c>
      <c r="AB20" s="67">
        <v>68.891055144739369</v>
      </c>
      <c r="AC20" s="67">
        <v>71.003659640766585</v>
      </c>
      <c r="AD20" s="67">
        <v>49.049318102305854</v>
      </c>
      <c r="AE20" s="67">
        <v>4.7269511440042971</v>
      </c>
      <c r="AF20" s="67">
        <v>296.47904247238711</v>
      </c>
      <c r="AG20" s="67">
        <v>1019.7893098136146</v>
      </c>
      <c r="AJ20" s="112">
        <v>43483</v>
      </c>
      <c r="AK20" s="131">
        <v>0.36161116479389721</v>
      </c>
      <c r="AL20" s="131">
        <v>0.18639560219330981</v>
      </c>
      <c r="AM20" s="131">
        <v>1.3327692656481276</v>
      </c>
      <c r="AN20" s="131">
        <v>0.40571341038373432</v>
      </c>
      <c r="AO20" s="131">
        <v>0.3255630047350328</v>
      </c>
      <c r="AP20" s="53"/>
      <c r="AQ20" s="74">
        <v>43848</v>
      </c>
      <c r="AR20" s="78">
        <v>0.19229407011352911</v>
      </c>
      <c r="AS20" s="78">
        <v>0.1597636617896589</v>
      </c>
      <c r="AT20" s="78">
        <v>0.74309355049673875</v>
      </c>
      <c r="AU20" s="78">
        <v>0.25325387020824069</v>
      </c>
      <c r="AV20" s="79">
        <v>0.12266231244586763</v>
      </c>
      <c r="AX20" s="93" t="s">
        <v>535</v>
      </c>
      <c r="AY20" s="67">
        <v>5.0543237291777743</v>
      </c>
      <c r="AZ20" s="67">
        <v>3.091605599012218</v>
      </c>
      <c r="BA20" s="67">
        <v>15.64248978234118</v>
      </c>
      <c r="BB20" s="67">
        <v>7.6196577144180306</v>
      </c>
      <c r="BC20" s="67">
        <v>3.9974454827037875</v>
      </c>
    </row>
    <row r="21" spans="2:55" x14ac:dyDescent="0.2">
      <c r="B21" s="74">
        <v>43484</v>
      </c>
      <c r="C21" s="76">
        <v>14.307878982095728</v>
      </c>
      <c r="D21" s="76">
        <v>3.5872121142949385</v>
      </c>
      <c r="E21" s="76">
        <v>5.2156973197474459</v>
      </c>
      <c r="F21" s="76">
        <v>4.0432658769211631</v>
      </c>
      <c r="G21" s="76">
        <v>2.4956703549242909</v>
      </c>
      <c r="H21" s="76">
        <v>1.7664466715760359</v>
      </c>
      <c r="I21" s="76">
        <v>8.2674767574543243E-2</v>
      </c>
      <c r="J21" s="76">
        <v>11.075040802748024</v>
      </c>
      <c r="K21" s="81">
        <f t="shared" si="0"/>
        <v>42.573886889882168</v>
      </c>
      <c r="L21" s="67"/>
      <c r="M21" s="74">
        <v>43849</v>
      </c>
      <c r="N21" s="128">
        <v>13.096313026018475</v>
      </c>
      <c r="O21" s="128">
        <v>3.4301711151513818</v>
      </c>
      <c r="P21" s="128">
        <v>4.8063027443911412</v>
      </c>
      <c r="Q21" s="128">
        <v>2.7691750472508274</v>
      </c>
      <c r="R21" s="128">
        <v>2.4196786355067168</v>
      </c>
      <c r="S21" s="128">
        <v>1.6306192776318096</v>
      </c>
      <c r="T21" s="128">
        <v>0.23694417923425798</v>
      </c>
      <c r="U21" s="128">
        <v>11.027870005275757</v>
      </c>
      <c r="V21" s="83">
        <f t="shared" si="1"/>
        <v>39.417074030460363</v>
      </c>
      <c r="X21" s="93" t="s">
        <v>536</v>
      </c>
      <c r="Y21" s="67">
        <v>351.22562784281945</v>
      </c>
      <c r="Z21" s="67">
        <v>99.178191947307752</v>
      </c>
      <c r="AA21" s="67">
        <v>131.38814518271985</v>
      </c>
      <c r="AB21" s="67">
        <v>70.056535098781808</v>
      </c>
      <c r="AC21" s="67">
        <v>71.169039148174363</v>
      </c>
      <c r="AD21" s="67">
        <v>45.348406520362786</v>
      </c>
      <c r="AE21" s="67">
        <v>3.9453762794078422</v>
      </c>
      <c r="AF21" s="67">
        <v>297.5320496665579</v>
      </c>
      <c r="AG21" s="67">
        <v>1069.8433716861318</v>
      </c>
      <c r="AJ21" s="112">
        <v>43484</v>
      </c>
      <c r="AK21" s="131">
        <v>0.37100936435036846</v>
      </c>
      <c r="AL21" s="131">
        <v>0.17212829049518555</v>
      </c>
      <c r="AM21" s="131">
        <v>1.1814516903183299</v>
      </c>
      <c r="AN21" s="131">
        <v>0.34267802713898465</v>
      </c>
      <c r="AO21" s="131">
        <v>0.23113506896209465</v>
      </c>
      <c r="AP21" s="53"/>
      <c r="AQ21" s="74">
        <v>43849</v>
      </c>
      <c r="AR21" s="78">
        <v>0.23421614007369862</v>
      </c>
      <c r="AS21" s="78">
        <v>0.14256612757806275</v>
      </c>
      <c r="AT21" s="78">
        <v>0.74209653217025984</v>
      </c>
      <c r="AU21" s="78">
        <v>0.22941368317746808</v>
      </c>
      <c r="AV21" s="79">
        <v>9.3768180937544993E-2</v>
      </c>
      <c r="AX21" s="93" t="s">
        <v>536</v>
      </c>
      <c r="AY21" s="67">
        <v>6.0366879454408622</v>
      </c>
      <c r="AZ21" s="67">
        <v>2.8521767378388967</v>
      </c>
      <c r="BA21" s="67">
        <v>17.87223504587071</v>
      </c>
      <c r="BB21" s="67">
        <v>6.1835710581328911</v>
      </c>
      <c r="BC21" s="67">
        <v>2.8982079148773319</v>
      </c>
    </row>
    <row r="22" spans="2:55" x14ac:dyDescent="0.2">
      <c r="B22" s="74">
        <v>43485</v>
      </c>
      <c r="C22" s="76">
        <v>13.653787951581933</v>
      </c>
      <c r="D22" s="76">
        <v>3.5773197678921949</v>
      </c>
      <c r="E22" s="76">
        <v>5.7989232699424447</v>
      </c>
      <c r="F22" s="76">
        <v>3.9123108052102311</v>
      </c>
      <c r="G22" s="76">
        <v>2.4843786350815114</v>
      </c>
      <c r="H22" s="76">
        <v>1.6766288790649573</v>
      </c>
      <c r="I22" s="76">
        <v>7.841318161709257E-2</v>
      </c>
      <c r="J22" s="76">
        <v>10.99871257882409</v>
      </c>
      <c r="K22" s="81">
        <f t="shared" si="0"/>
        <v>42.180475069214459</v>
      </c>
      <c r="L22" s="67"/>
      <c r="M22" s="74">
        <v>43850</v>
      </c>
      <c r="N22" s="128">
        <v>12.768784430236826</v>
      </c>
      <c r="O22" s="128">
        <v>3.2422165334992514</v>
      </c>
      <c r="P22" s="128">
        <v>5.9852164024324432</v>
      </c>
      <c r="Q22" s="128">
        <v>4.1887366697435979</v>
      </c>
      <c r="R22" s="128">
        <v>2.5106352025788765</v>
      </c>
      <c r="S22" s="128">
        <v>1.8126242852475376</v>
      </c>
      <c r="T22" s="128">
        <v>0.24972893710661001</v>
      </c>
      <c r="U22" s="128">
        <v>10.937398282310044</v>
      </c>
      <c r="V22" s="83">
        <f t="shared" si="1"/>
        <v>41.695340743155185</v>
      </c>
      <c r="X22" s="93" t="s">
        <v>537</v>
      </c>
      <c r="Y22" s="67">
        <v>355.86803168568321</v>
      </c>
      <c r="Z22" s="67">
        <v>78.485876359368618</v>
      </c>
      <c r="AA22" s="67">
        <v>112.01890358147433</v>
      </c>
      <c r="AB22" s="67">
        <v>48.062842854002483</v>
      </c>
      <c r="AC22" s="67">
        <v>63.107832181489691</v>
      </c>
      <c r="AD22" s="67">
        <v>36.670238718265082</v>
      </c>
      <c r="AE22" s="67">
        <v>3.3368218046838845</v>
      </c>
      <c r="AF22" s="67">
        <v>257.60334188762391</v>
      </c>
      <c r="AG22" s="67">
        <v>955.15388907259114</v>
      </c>
      <c r="AJ22" s="112">
        <v>43485</v>
      </c>
      <c r="AK22" s="131">
        <v>0.35402131243372692</v>
      </c>
      <c r="AL22" s="131">
        <v>0.16933307688480759</v>
      </c>
      <c r="AM22" s="131">
        <v>1.1866128159372231</v>
      </c>
      <c r="AN22" s="131">
        <v>0.28256638794593797</v>
      </c>
      <c r="AO22" s="131">
        <v>0.18215037142523482</v>
      </c>
      <c r="AP22" s="53"/>
      <c r="AQ22" s="74">
        <v>43850</v>
      </c>
      <c r="AR22" s="78">
        <v>0.4111180505085909</v>
      </c>
      <c r="AS22" s="78">
        <v>0.17712705835279516</v>
      </c>
      <c r="AT22" s="78">
        <v>1.2557066233905176</v>
      </c>
      <c r="AU22" s="78">
        <v>0.3834593524990963</v>
      </c>
      <c r="AV22" s="79">
        <v>0.12665502071724255</v>
      </c>
      <c r="AX22" s="93" t="s">
        <v>537</v>
      </c>
      <c r="AY22" s="67">
        <v>4.0867057679897396</v>
      </c>
      <c r="AZ22" s="67">
        <v>0.48316690755295116</v>
      </c>
      <c r="BA22" s="67">
        <v>12.019559775244494</v>
      </c>
      <c r="BB22" s="67">
        <v>5.2422656523651288</v>
      </c>
      <c r="BC22" s="67">
        <v>2.7812312764865603</v>
      </c>
    </row>
    <row r="23" spans="2:55" x14ac:dyDescent="0.2">
      <c r="B23" s="74">
        <v>43486</v>
      </c>
      <c r="C23" s="76">
        <v>13.606446060156268</v>
      </c>
      <c r="D23" s="76">
        <v>3.4511923512572125</v>
      </c>
      <c r="E23" s="76">
        <v>5.5707797447702641</v>
      </c>
      <c r="F23" s="76">
        <v>4.6919044474742178</v>
      </c>
      <c r="G23" s="76">
        <v>2.5662874129319828</v>
      </c>
      <c r="H23" s="76">
        <v>1.901908872252174</v>
      </c>
      <c r="I23" s="76">
        <v>0.11250586927669803</v>
      </c>
      <c r="J23" s="76">
        <v>11.551154840738761</v>
      </c>
      <c r="K23" s="81">
        <f t="shared" si="0"/>
        <v>43.452179598857576</v>
      </c>
      <c r="L23" s="67"/>
      <c r="M23" s="74">
        <v>43851</v>
      </c>
      <c r="N23" s="128">
        <v>12.239328175108966</v>
      </c>
      <c r="O23" s="128">
        <v>3.4647943275609849</v>
      </c>
      <c r="P23" s="128">
        <v>5.6992862709649774</v>
      </c>
      <c r="Q23" s="128">
        <v>4.248802940655759</v>
      </c>
      <c r="R23" s="128">
        <v>2.505482810158846</v>
      </c>
      <c r="S23" s="128">
        <v>1.8504187882761733</v>
      </c>
      <c r="T23" s="128">
        <v>0.25313820587257058</v>
      </c>
      <c r="U23" s="128">
        <v>11.500979186205361</v>
      </c>
      <c r="V23" s="83">
        <f t="shared" si="1"/>
        <v>41.762230704803635</v>
      </c>
      <c r="X23" s="93" t="s">
        <v>538</v>
      </c>
      <c r="Y23" s="67">
        <v>377.38500829314296</v>
      </c>
      <c r="Z23" s="67">
        <v>92.278280331394015</v>
      </c>
      <c r="AA23" s="67">
        <v>122.28136840485973</v>
      </c>
      <c r="AB23" s="67">
        <v>50.354789017909674</v>
      </c>
      <c r="AC23" s="67">
        <v>58.092717034296633</v>
      </c>
      <c r="AD23" s="67">
        <v>32.206549490710238</v>
      </c>
      <c r="AE23" s="67">
        <v>3.6445083108118239</v>
      </c>
      <c r="AF23" s="67">
        <v>281.94136899617826</v>
      </c>
      <c r="AG23" s="67">
        <v>1018.1845898793034</v>
      </c>
      <c r="AJ23" s="112">
        <v>43486</v>
      </c>
      <c r="AK23" s="131">
        <v>0.39377162927430942</v>
      </c>
      <c r="AL23" s="131">
        <v>0.18040805327399523</v>
      </c>
      <c r="AM23" s="131">
        <v>1.3794476761391001</v>
      </c>
      <c r="AN23" s="131">
        <v>0.48007402826567108</v>
      </c>
      <c r="AO23" s="131">
        <v>0.2860852666388547</v>
      </c>
      <c r="AP23" s="53"/>
      <c r="AQ23" s="74">
        <v>43851</v>
      </c>
      <c r="AR23" s="78">
        <v>0.44580835180602441</v>
      </c>
      <c r="AS23" s="78">
        <v>0.17942940975315838</v>
      </c>
      <c r="AT23" s="78">
        <v>1.1834249821430762</v>
      </c>
      <c r="AU23" s="78">
        <v>0.41475968429404103</v>
      </c>
      <c r="AV23" s="79">
        <v>0.15889522858496954</v>
      </c>
      <c r="AX23" s="93" t="s">
        <v>538</v>
      </c>
      <c r="AY23" s="67">
        <v>3.7286705416602439</v>
      </c>
      <c r="AZ23" s="67">
        <v>0.9862386287488133</v>
      </c>
      <c r="BA23" s="67">
        <v>13.341593345935514</v>
      </c>
      <c r="BB23" s="67">
        <v>5.2245342127457368</v>
      </c>
      <c r="BC23" s="67">
        <v>3.0743776788608117</v>
      </c>
    </row>
    <row r="24" spans="2:55" x14ac:dyDescent="0.2">
      <c r="B24" s="74">
        <v>43487</v>
      </c>
      <c r="C24" s="76">
        <v>13.67021268942349</v>
      </c>
      <c r="D24" s="76">
        <v>3.401730619243494</v>
      </c>
      <c r="E24" s="76">
        <v>5.3948228017542093</v>
      </c>
      <c r="F24" s="76">
        <v>4.7117547268168254</v>
      </c>
      <c r="G24" s="76">
        <v>2.5911785054063716</v>
      </c>
      <c r="H24" s="76">
        <v>1.9692587781565964</v>
      </c>
      <c r="I24" s="76">
        <v>0.12188135838308953</v>
      </c>
      <c r="J24" s="76">
        <v>11.524143020307452</v>
      </c>
      <c r="K24" s="81">
        <f t="shared" si="0"/>
        <v>43.384982499491528</v>
      </c>
      <c r="L24" s="67"/>
      <c r="M24" s="74">
        <v>43852</v>
      </c>
      <c r="N24" s="128">
        <v>12.066385347247859</v>
      </c>
      <c r="O24" s="128">
        <v>3.5290945791788189</v>
      </c>
      <c r="P24" s="128">
        <v>5.1987965958913005</v>
      </c>
      <c r="Q24" s="128">
        <v>4.5063254928482834</v>
      </c>
      <c r="R24" s="128">
        <v>2.5023209768834205</v>
      </c>
      <c r="S24" s="128">
        <v>2.0078262541568255</v>
      </c>
      <c r="T24" s="128">
        <v>0.24887661991511989</v>
      </c>
      <c r="U24" s="128">
        <v>11.463352241343673</v>
      </c>
      <c r="V24" s="83">
        <f t="shared" si="1"/>
        <v>41.522978107465299</v>
      </c>
      <c r="AJ24" s="112">
        <v>43487</v>
      </c>
      <c r="AK24" s="131">
        <v>0.46311971536464219</v>
      </c>
      <c r="AL24" s="131">
        <v>0.18609037299135656</v>
      </c>
      <c r="AM24" s="131">
        <v>1.3437007278506055</v>
      </c>
      <c r="AN24" s="131">
        <v>0.47054716103060656</v>
      </c>
      <c r="AO24" s="131">
        <v>0.25378652857337874</v>
      </c>
      <c r="AP24" s="53"/>
      <c r="AQ24" s="74">
        <v>43852</v>
      </c>
      <c r="AR24" s="78">
        <v>0.44192472756774082</v>
      </c>
      <c r="AS24" s="78">
        <v>0.18107626573104754</v>
      </c>
      <c r="AT24" s="78">
        <v>1.3433907023341745</v>
      </c>
      <c r="AU24" s="78">
        <v>0.38619266081046483</v>
      </c>
      <c r="AV24" s="79">
        <v>0.18994718177900685</v>
      </c>
    </row>
    <row r="25" spans="2:55" x14ac:dyDescent="0.2">
      <c r="B25" s="74">
        <v>43488</v>
      </c>
      <c r="C25" s="76">
        <v>13.536882464592024</v>
      </c>
      <c r="D25" s="76">
        <v>3.3930748161410929</v>
      </c>
      <c r="E25" s="76">
        <v>5.2134314735807532</v>
      </c>
      <c r="F25" s="76">
        <v>4.7627917016947512</v>
      </c>
      <c r="G25" s="76">
        <v>2.6363362816106695</v>
      </c>
      <c r="H25" s="76">
        <v>1.9542741866484086</v>
      </c>
      <c r="I25" s="76">
        <v>0.1465985569363035</v>
      </c>
      <c r="J25" s="76">
        <v>11.449463409713381</v>
      </c>
      <c r="K25" s="81">
        <f t="shared" si="0"/>
        <v>43.092852890917385</v>
      </c>
      <c r="L25" s="67"/>
      <c r="M25" s="74">
        <v>43853</v>
      </c>
      <c r="N25" s="128">
        <v>11.607458848733748</v>
      </c>
      <c r="O25" s="128">
        <v>3.4066767924448658</v>
      </c>
      <c r="P25" s="128">
        <v>5.2771802906882179</v>
      </c>
      <c r="Q25" s="128">
        <v>4.6106569771431589</v>
      </c>
      <c r="R25" s="128">
        <v>2.5038154134363446</v>
      </c>
      <c r="S25" s="128">
        <v>1.9643569210953369</v>
      </c>
      <c r="T25" s="128">
        <v>0.24205808238319879</v>
      </c>
      <c r="U25" s="128">
        <v>11.386023031071927</v>
      </c>
      <c r="V25" s="83">
        <f t="shared" si="1"/>
        <v>40.998226356996803</v>
      </c>
      <c r="X25" s="94" t="s">
        <v>558</v>
      </c>
      <c r="Y25" s="87" t="s">
        <v>438</v>
      </c>
      <c r="Z25" s="89" t="s">
        <v>422</v>
      </c>
      <c r="AA25" s="89" t="s">
        <v>531</v>
      </c>
      <c r="AB25" s="89" t="s">
        <v>282</v>
      </c>
      <c r="AC25" s="87" t="s">
        <v>529</v>
      </c>
      <c r="AD25" s="87" t="s">
        <v>473</v>
      </c>
      <c r="AE25" s="87" t="s">
        <v>134</v>
      </c>
      <c r="AF25" s="87" t="s">
        <v>533</v>
      </c>
      <c r="AG25" s="90" t="s">
        <v>522</v>
      </c>
      <c r="AJ25" s="112">
        <v>43488</v>
      </c>
      <c r="AK25" s="131">
        <v>0.49371757294352997</v>
      </c>
      <c r="AL25" s="131">
        <v>0.18847033410335667</v>
      </c>
      <c r="AM25" s="131">
        <v>1.4057466435181878</v>
      </c>
      <c r="AN25" s="131">
        <v>0.41889827740820013</v>
      </c>
      <c r="AO25" s="131">
        <v>0.18052423864872383</v>
      </c>
      <c r="AP25" s="53"/>
      <c r="AQ25" s="74">
        <v>43853</v>
      </c>
      <c r="AR25" s="78">
        <v>0.42571425079968755</v>
      </c>
      <c r="AS25" s="78">
        <v>0.17993355077854334</v>
      </c>
      <c r="AT25" s="78">
        <v>1.4003926230060568</v>
      </c>
      <c r="AU25" s="78">
        <v>0.40998498983705833</v>
      </c>
      <c r="AV25" s="79">
        <v>0.25813477961550607</v>
      </c>
      <c r="AX25" s="94" t="s">
        <v>558</v>
      </c>
      <c r="AY25" s="87" t="s">
        <v>580</v>
      </c>
      <c r="AZ25" s="89" t="s">
        <v>296</v>
      </c>
      <c r="BA25" s="89" t="s">
        <v>288</v>
      </c>
      <c r="BB25" s="89" t="s">
        <v>312</v>
      </c>
      <c r="BC25" s="162" t="s">
        <v>292</v>
      </c>
    </row>
    <row r="26" spans="2:55" x14ac:dyDescent="0.2">
      <c r="B26" s="74">
        <v>43489</v>
      </c>
      <c r="C26" s="76">
        <v>13.29437604116667</v>
      </c>
      <c r="D26" s="76">
        <v>3.53775038228122</v>
      </c>
      <c r="E26" s="76">
        <v>5.7062732243772061</v>
      </c>
      <c r="F26" s="76">
        <v>4.822028302950585</v>
      </c>
      <c r="G26" s="76">
        <v>2.6392538465764286</v>
      </c>
      <c r="H26" s="76">
        <v>1.9772448598790666</v>
      </c>
      <c r="I26" s="76">
        <v>0.14489392255332323</v>
      </c>
      <c r="J26" s="76">
        <v>11.375769802525095</v>
      </c>
      <c r="K26" s="81">
        <f t="shared" si="0"/>
        <v>43.497590382309596</v>
      </c>
      <c r="L26" s="67"/>
      <c r="M26" s="74">
        <v>43854</v>
      </c>
      <c r="N26" s="128">
        <v>11.46543317445675</v>
      </c>
      <c r="O26" s="128">
        <v>3.4388269182537825</v>
      </c>
      <c r="P26" s="128">
        <v>4.9049609675673276</v>
      </c>
      <c r="Q26" s="128">
        <v>4.6054201365284086</v>
      </c>
      <c r="R26" s="128">
        <v>2.5074104057329474</v>
      </c>
      <c r="S26" s="128">
        <v>1.7935843983433672</v>
      </c>
      <c r="T26" s="128">
        <v>0.24631966834064947</v>
      </c>
      <c r="U26" s="128">
        <v>11.31080379229828</v>
      </c>
      <c r="V26" s="83">
        <f t="shared" si="1"/>
        <v>40.272759461521517</v>
      </c>
      <c r="X26" s="95" t="s">
        <v>534</v>
      </c>
      <c r="Y26" s="134">
        <f>Y19-Y4</f>
        <v>-16.074987541637256</v>
      </c>
      <c r="Z26" s="134">
        <f t="shared" ref="Z26:AG26" si="2">Z19-Z4</f>
        <v>-0.30542619518473657</v>
      </c>
      <c r="AA26" s="134">
        <f t="shared" si="2"/>
        <v>-17.150951257999168</v>
      </c>
      <c r="AB26" s="134">
        <f>AB19-AB4</f>
        <v>-20.906770808841415</v>
      </c>
      <c r="AC26" s="134">
        <f t="shared" si="2"/>
        <v>-2.7066999681418622</v>
      </c>
      <c r="AD26" s="134">
        <f t="shared" si="2"/>
        <v>-3.540557318078271</v>
      </c>
      <c r="AE26" s="134">
        <f>AE19-AE4</f>
        <v>3.6530314827267256</v>
      </c>
      <c r="AF26" s="134">
        <f>AF19-AF4</f>
        <v>-1.601971427646447</v>
      </c>
      <c r="AG26" s="135">
        <f t="shared" si="2"/>
        <v>-58.634333034803149</v>
      </c>
      <c r="AJ26" s="112">
        <v>43489</v>
      </c>
      <c r="AK26" s="131">
        <v>0.50460259889015868</v>
      </c>
      <c r="AL26" s="131">
        <v>0.19451658486560475</v>
      </c>
      <c r="AM26" s="131">
        <v>1.3931676811421219</v>
      </c>
      <c r="AN26" s="131">
        <v>0.46692525327409451</v>
      </c>
      <c r="AO26" s="131">
        <v>0.21042804510516191</v>
      </c>
      <c r="AP26" s="53"/>
      <c r="AQ26" s="74">
        <v>43854</v>
      </c>
      <c r="AR26" s="78">
        <v>0.43016750109097907</v>
      </c>
      <c r="AS26" s="78">
        <v>0.17106821829479446</v>
      </c>
      <c r="AT26" s="78">
        <v>1.3605741757612373</v>
      </c>
      <c r="AU26" s="78">
        <v>0.43051437214413601</v>
      </c>
      <c r="AV26" s="79">
        <v>0.25859705118373466</v>
      </c>
      <c r="AX26" s="95" t="s">
        <v>534</v>
      </c>
      <c r="AY26" s="134">
        <f>AY19-AY4</f>
        <v>-3.9325735866458835</v>
      </c>
      <c r="AZ26" s="134">
        <f t="shared" ref="AZ26:BA26" si="3">AZ19-AZ4</f>
        <v>-0.5014702720688371</v>
      </c>
      <c r="BA26" s="134">
        <f t="shared" si="3"/>
        <v>-6.5725056420086503</v>
      </c>
      <c r="BB26" s="134">
        <f>BB19-BB4</f>
        <v>-1.0980578961701237</v>
      </c>
      <c r="BC26" s="135">
        <f t="shared" ref="BC26" si="4">BC19-BC4</f>
        <v>-1.8660767642937977</v>
      </c>
    </row>
    <row r="27" spans="2:55" x14ac:dyDescent="0.2">
      <c r="B27" s="74">
        <v>43490</v>
      </c>
      <c r="C27" s="76">
        <v>13.043174168295788</v>
      </c>
      <c r="D27" s="76">
        <v>3.4709770440626997</v>
      </c>
      <c r="E27" s="76">
        <v>5.3676873323938086</v>
      </c>
      <c r="F27" s="76">
        <v>4.3884430353514388</v>
      </c>
      <c r="G27" s="76">
        <v>2.6404524302077084</v>
      </c>
      <c r="H27" s="76">
        <v>2.0093330305801582</v>
      </c>
      <c r="I27" s="76">
        <v>0.12529062714905007</v>
      </c>
      <c r="J27" s="76">
        <v>11.282811369180504</v>
      </c>
      <c r="K27" s="81">
        <f t="shared" si="0"/>
        <v>42.328169037221159</v>
      </c>
      <c r="L27" s="67"/>
      <c r="M27" s="74">
        <v>43855</v>
      </c>
      <c r="N27" s="128">
        <v>10.929213791982367</v>
      </c>
      <c r="O27" s="128">
        <v>3.5525889018853354</v>
      </c>
      <c r="P27" s="128">
        <v>4.387400174469672</v>
      </c>
      <c r="Q27" s="128">
        <v>3.6147170015762828</v>
      </c>
      <c r="R27" s="128">
        <v>2.4491835163642959</v>
      </c>
      <c r="S27" s="128">
        <v>1.6599047441782178</v>
      </c>
      <c r="T27" s="128">
        <v>0.23438722765978756</v>
      </c>
      <c r="U27" s="128">
        <v>11.246296528883647</v>
      </c>
      <c r="V27" s="83">
        <f t="shared" si="1"/>
        <v>38.073691886999605</v>
      </c>
      <c r="X27" s="95" t="s">
        <v>535</v>
      </c>
      <c r="Y27" s="134">
        <f t="shared" ref="Y27:AG29" si="5">Y20-Y5</f>
        <v>-48.411431707466363</v>
      </c>
      <c r="Z27" s="134">
        <f t="shared" si="5"/>
        <v>8.6928994014110259</v>
      </c>
      <c r="AA27" s="134">
        <f t="shared" si="5"/>
        <v>-3.9587320374037347</v>
      </c>
      <c r="AB27" s="134">
        <f t="shared" si="5"/>
        <v>-25.006528763495382</v>
      </c>
      <c r="AC27" s="134">
        <f t="shared" si="5"/>
        <v>0.34520118897522423</v>
      </c>
      <c r="AD27" s="134">
        <f t="shared" si="5"/>
        <v>-1.2162042574637226</v>
      </c>
      <c r="AE27" s="134">
        <f t="shared" si="5"/>
        <v>-0.52587970714941346</v>
      </c>
      <c r="AF27" s="134">
        <f t="shared" si="5"/>
        <v>10.593800706326704</v>
      </c>
      <c r="AG27" s="135">
        <f t="shared" si="5"/>
        <v>-59.486875176265585</v>
      </c>
      <c r="AJ27" s="112">
        <v>43490</v>
      </c>
      <c r="AK27" s="131">
        <v>0.30575058153564499</v>
      </c>
      <c r="AL27" s="131">
        <v>0.18668949825128528</v>
      </c>
      <c r="AM27" s="131">
        <v>1.3360985546829405</v>
      </c>
      <c r="AN27" s="131">
        <v>0.37752707676155417</v>
      </c>
      <c r="AO27" s="131">
        <v>0.23430072655973441</v>
      </c>
      <c r="AP27" s="53"/>
      <c r="AQ27" s="74">
        <v>43855</v>
      </c>
      <c r="AR27" s="78">
        <v>0.21923406355976294</v>
      </c>
      <c r="AS27" s="78">
        <v>0.16286963675443489</v>
      </c>
      <c r="AT27" s="78">
        <v>1.0908456909185436</v>
      </c>
      <c r="AU27" s="78">
        <v>0.2938264724004046</v>
      </c>
      <c r="AV27" s="79">
        <v>0.18016223368977954</v>
      </c>
      <c r="AX27" s="95" t="s">
        <v>535</v>
      </c>
      <c r="AY27" s="134">
        <f t="shared" ref="AY27:BC30" si="6">AY20-AY5</f>
        <v>-2.1051743363749633</v>
      </c>
      <c r="AZ27" s="134">
        <f t="shared" si="6"/>
        <v>-0.67403348634502391</v>
      </c>
      <c r="BA27" s="134">
        <f t="shared" si="6"/>
        <v>-11.219251931904942</v>
      </c>
      <c r="BB27" s="134">
        <f t="shared" si="6"/>
        <v>-0.12607382519276911</v>
      </c>
      <c r="BC27" s="135">
        <f t="shared" si="6"/>
        <v>-1.2339126085764316</v>
      </c>
    </row>
    <row r="28" spans="2:55" x14ac:dyDescent="0.2">
      <c r="B28" s="74">
        <v>43491</v>
      </c>
      <c r="C28" s="76">
        <v>12.824821771108022</v>
      </c>
      <c r="D28" s="76">
        <v>3.4153325955472664</v>
      </c>
      <c r="E28" s="76">
        <v>4.9352776564146472</v>
      </c>
      <c r="F28" s="76">
        <v>3.2152875632260938</v>
      </c>
      <c r="G28" s="76">
        <v>2.5909160307630659</v>
      </c>
      <c r="H28" s="76">
        <v>1.912756829106129</v>
      </c>
      <c r="I28" s="76">
        <v>0.13637075063842186</v>
      </c>
      <c r="J28" s="76">
        <v>10.585621986585732</v>
      </c>
      <c r="K28" s="81">
        <f t="shared" si="0"/>
        <v>39.616385183389383</v>
      </c>
      <c r="L28" s="67"/>
      <c r="M28" s="74">
        <v>43856</v>
      </c>
      <c r="N28" s="128">
        <v>10.705064428497581</v>
      </c>
      <c r="O28" s="128">
        <v>3.5760832245918515</v>
      </c>
      <c r="P28" s="128">
        <v>4.5797197127839189</v>
      </c>
      <c r="Q28" s="128">
        <v>2.9782168911409683</v>
      </c>
      <c r="R28" s="128">
        <v>2.4135097227918036</v>
      </c>
      <c r="S28" s="128">
        <v>1.62573517186359</v>
      </c>
      <c r="T28" s="128">
        <v>0.23097795889382702</v>
      </c>
      <c r="U28" s="128">
        <v>10.550853821825092</v>
      </c>
      <c r="V28" s="83">
        <f t="shared" si="1"/>
        <v>36.660160932388628</v>
      </c>
      <c r="X28" s="95" t="s">
        <v>536</v>
      </c>
      <c r="Y28" s="134">
        <f t="shared" si="5"/>
        <v>-30.373204913238169</v>
      </c>
      <c r="Z28" s="134">
        <f t="shared" si="5"/>
        <v>-14.525674149128847</v>
      </c>
      <c r="AA28" s="134">
        <f t="shared" si="5"/>
        <v>-12.367986966884217</v>
      </c>
      <c r="AB28" s="134">
        <f t="shared" si="5"/>
        <v>-8.3538882956482183</v>
      </c>
      <c r="AC28" s="134">
        <f t="shared" si="5"/>
        <v>-2.1069636145225559</v>
      </c>
      <c r="AD28" s="134">
        <f t="shared" si="5"/>
        <v>-1.6821173621906169</v>
      </c>
      <c r="AE28" s="134">
        <f t="shared" si="5"/>
        <v>-0.91368402927742665</v>
      </c>
      <c r="AF28" s="134">
        <f t="shared" si="5"/>
        <v>-6.5193660819684283</v>
      </c>
      <c r="AG28" s="135">
        <f t="shared" si="5"/>
        <v>-76.842885412858095</v>
      </c>
      <c r="AJ28" s="112">
        <v>43491</v>
      </c>
      <c r="AK28" s="131">
        <v>0.1712537636103042</v>
      </c>
      <c r="AL28" s="131">
        <v>0.14831187132974713</v>
      </c>
      <c r="AM28" s="131">
        <v>0.93093722940754031</v>
      </c>
      <c r="AN28" s="131">
        <v>0.26911513399354337</v>
      </c>
      <c r="AO28" s="131">
        <v>0.18298458427116043</v>
      </c>
      <c r="AP28" s="53"/>
      <c r="AQ28" s="74">
        <v>43856</v>
      </c>
      <c r="AR28" s="78">
        <v>0.16575348144715826</v>
      </c>
      <c r="AS28" s="78">
        <v>0.15864688434494204</v>
      </c>
      <c r="AT28" s="78">
        <v>0.80220431552303006</v>
      </c>
      <c r="AU28" s="78">
        <v>0.26007713522147102</v>
      </c>
      <c r="AV28" s="79">
        <v>0.13075419837482888</v>
      </c>
      <c r="AX28" s="95" t="s">
        <v>536</v>
      </c>
      <c r="AY28" s="134">
        <f t="shared" si="6"/>
        <v>-0.61195544871527652</v>
      </c>
      <c r="AZ28" s="134">
        <f t="shared" si="6"/>
        <v>0.29363410002233614</v>
      </c>
      <c r="BA28" s="134">
        <f t="shared" si="6"/>
        <v>-2.407500323333764</v>
      </c>
      <c r="BB28" s="134">
        <f t="shared" si="6"/>
        <v>-1.5392865704265795</v>
      </c>
      <c r="BC28" s="135">
        <f t="shared" si="6"/>
        <v>-1.1019624203711822</v>
      </c>
    </row>
    <row r="29" spans="2:55" x14ac:dyDescent="0.2">
      <c r="B29" s="74">
        <v>43492</v>
      </c>
      <c r="C29" s="76">
        <v>11.995855590634111</v>
      </c>
      <c r="D29" s="76">
        <v>3.1840989983831323</v>
      </c>
      <c r="E29" s="76">
        <v>5.006451696584632</v>
      </c>
      <c r="F29" s="76">
        <v>2.4702678297830176</v>
      </c>
      <c r="G29" s="76">
        <v>2.551484905085684</v>
      </c>
      <c r="H29" s="76">
        <v>1.7664303370528625</v>
      </c>
      <c r="I29" s="76">
        <v>0.1304045302979909</v>
      </c>
      <c r="J29" s="76">
        <v>9.7079358972217769</v>
      </c>
      <c r="K29" s="81">
        <f t="shared" si="0"/>
        <v>36.81292978504321</v>
      </c>
      <c r="L29" s="67"/>
      <c r="M29" s="74">
        <v>43857</v>
      </c>
      <c r="N29" s="128">
        <v>10.941773885625912</v>
      </c>
      <c r="O29" s="128">
        <v>3.401730619243494</v>
      </c>
      <c r="P29" s="128">
        <v>4.8533101363761117</v>
      </c>
      <c r="Q29" s="128">
        <v>3.3658091063086055</v>
      </c>
      <c r="R29" s="128">
        <v>2.4915762056470667</v>
      </c>
      <c r="S29" s="128">
        <v>1.9728805419732551</v>
      </c>
      <c r="T29" s="128">
        <v>0.23609186204276783</v>
      </c>
      <c r="U29" s="128">
        <v>9.6775795799382287</v>
      </c>
      <c r="V29" s="83">
        <f t="shared" si="1"/>
        <v>36.94075193715544</v>
      </c>
      <c r="X29" s="95" t="s">
        <v>537</v>
      </c>
      <c r="Y29" s="134">
        <f t="shared" si="5"/>
        <v>3.7525695162711372</v>
      </c>
      <c r="Z29" s="134">
        <f t="shared" si="5"/>
        <v>-33.527635045499125</v>
      </c>
      <c r="AA29" s="134">
        <f t="shared" si="5"/>
        <v>-10.337808614803095</v>
      </c>
      <c r="AB29" s="134">
        <f t="shared" si="5"/>
        <v>-27.68836286091404</v>
      </c>
      <c r="AC29" s="134">
        <f t="shared" si="5"/>
        <v>-2.5277028817688674</v>
      </c>
      <c r="AD29" s="134">
        <f t="shared" si="5"/>
        <v>-3.6623563568351969</v>
      </c>
      <c r="AE29" s="134">
        <f t="shared" si="5"/>
        <v>-1.0713627097031022</v>
      </c>
      <c r="AF29" s="134">
        <f t="shared" si="5"/>
        <v>-20.952739944157031</v>
      </c>
      <c r="AG29" s="135">
        <f t="shared" si="5"/>
        <v>-96.015398897409227</v>
      </c>
      <c r="AJ29" s="112">
        <v>43492</v>
      </c>
      <c r="AK29" s="131">
        <v>0.159823971516281</v>
      </c>
      <c r="AL29" s="131">
        <v>6.7904602409500261E-2</v>
      </c>
      <c r="AM29" s="131">
        <v>0.69686826817645697</v>
      </c>
      <c r="AN29" s="131">
        <v>0.24495296994275162</v>
      </c>
      <c r="AO29" s="131">
        <v>9.076789624869229E-2</v>
      </c>
      <c r="AP29" s="53"/>
      <c r="AQ29" s="74">
        <v>43857</v>
      </c>
      <c r="AR29" s="78">
        <v>0.21766780609523192</v>
      </c>
      <c r="AS29" s="78">
        <v>0.13739918164165121</v>
      </c>
      <c r="AT29" s="78">
        <v>0.85253468484410833</v>
      </c>
      <c r="AU29" s="78">
        <v>0.33770420612724367</v>
      </c>
      <c r="AV29" s="79">
        <v>0.15622039730125495</v>
      </c>
      <c r="AX29" s="95" t="s">
        <v>537</v>
      </c>
      <c r="AY29" s="134">
        <f t="shared" si="6"/>
        <v>-2.8251365531889112</v>
      </c>
      <c r="AZ29" s="134">
        <f t="shared" si="6"/>
        <v>-1.2800750690795275</v>
      </c>
      <c r="BA29" s="134">
        <f t="shared" si="6"/>
        <v>-9.4946144154505259</v>
      </c>
      <c r="BB29" s="134">
        <f t="shared" si="6"/>
        <v>-1.999363726590782</v>
      </c>
      <c r="BC29" s="135">
        <f t="shared" si="6"/>
        <v>-1.5531708381505713</v>
      </c>
    </row>
    <row r="30" spans="2:55" x14ac:dyDescent="0.2">
      <c r="B30" s="74">
        <v>43493</v>
      </c>
      <c r="C30" s="76">
        <v>12.269279167643571</v>
      </c>
      <c r="D30" s="76">
        <v>3.1754431952807312</v>
      </c>
      <c r="E30" s="76">
        <v>5.9093236326099614</v>
      </c>
      <c r="F30" s="76">
        <v>4.0789374016692266</v>
      </c>
      <c r="G30" s="76">
        <v>2.6225237431560289</v>
      </c>
      <c r="H30" s="76">
        <v>2.0459235292399947</v>
      </c>
      <c r="I30" s="76">
        <v>0.13722306782991198</v>
      </c>
      <c r="J30" s="76">
        <v>10.546805868642473</v>
      </c>
      <c r="K30" s="81">
        <f t="shared" si="0"/>
        <v>40.785459606071896</v>
      </c>
      <c r="L30" s="67"/>
      <c r="M30" s="74">
        <v>43858</v>
      </c>
      <c r="N30" s="128">
        <v>10.988149616002074</v>
      </c>
      <c r="O30" s="128">
        <v>3.5464061853836206</v>
      </c>
      <c r="P30" s="128">
        <v>4.8620446206724113</v>
      </c>
      <c r="Q30" s="128">
        <v>2.807942664410771</v>
      </c>
      <c r="R30" s="128">
        <v>2.5083897547633156</v>
      </c>
      <c r="S30" s="128">
        <v>1.9595443205357024</v>
      </c>
      <c r="T30" s="128">
        <v>0.25058125429810013</v>
      </c>
      <c r="U30" s="128">
        <v>10.49814524001005</v>
      </c>
      <c r="V30" s="83">
        <f t="shared" si="1"/>
        <v>37.421203656076045</v>
      </c>
      <c r="X30" s="95" t="s">
        <v>538</v>
      </c>
      <c r="Y30" s="134">
        <f>Y23-Y8</f>
        <v>31.16023004255311</v>
      </c>
      <c r="Z30" s="134">
        <f t="shared" ref="Z30:AG30" si="7">Z23-Z8</f>
        <v>-24.103938553585422</v>
      </c>
      <c r="AA30" s="134">
        <f t="shared" si="7"/>
        <v>-19.809329563267738</v>
      </c>
      <c r="AB30" s="134">
        <f t="shared" si="7"/>
        <v>-22.867774264358111</v>
      </c>
      <c r="AC30" s="134">
        <f t="shared" si="7"/>
        <v>-3.9660821334163785</v>
      </c>
      <c r="AD30" s="134">
        <f t="shared" si="7"/>
        <v>-4.7433580158660718</v>
      </c>
      <c r="AE30" s="134">
        <f t="shared" si="7"/>
        <v>-0.6724782640857172</v>
      </c>
      <c r="AF30" s="134">
        <f t="shared" si="7"/>
        <v>0.39026033858266373</v>
      </c>
      <c r="AG30" s="135">
        <f t="shared" si="7"/>
        <v>-44.612470413443702</v>
      </c>
      <c r="AJ30" s="112">
        <v>43493</v>
      </c>
      <c r="AK30" s="131">
        <v>0.365204655751871</v>
      </c>
      <c r="AL30" s="131">
        <v>0.17346431376100058</v>
      </c>
      <c r="AM30" s="131">
        <v>1.1854652013333773</v>
      </c>
      <c r="AN30" s="131">
        <v>0.36377789611306566</v>
      </c>
      <c r="AO30" s="131">
        <v>0.14459864934522915</v>
      </c>
      <c r="AP30" s="53"/>
      <c r="AQ30" s="74">
        <v>43858</v>
      </c>
      <c r="AR30" s="78">
        <v>0.19510699484482794</v>
      </c>
      <c r="AS30" s="78">
        <v>0.15908501945747602</v>
      </c>
      <c r="AT30" s="78">
        <v>0.57543079417190435</v>
      </c>
      <c r="AU30" s="78">
        <v>0.3499748030103082</v>
      </c>
      <c r="AV30" s="79">
        <v>0.15743822624277853</v>
      </c>
      <c r="AX30" s="95" t="s">
        <v>538</v>
      </c>
      <c r="AY30" s="134">
        <f>AY23-AY8</f>
        <v>-2.8059362662901419</v>
      </c>
      <c r="AZ30" s="134">
        <f t="shared" si="6"/>
        <v>-0.63779866338309177</v>
      </c>
      <c r="BA30" s="134">
        <f t="shared" si="6"/>
        <v>-7.4081953830358174</v>
      </c>
      <c r="BB30" s="134">
        <f t="shared" si="6"/>
        <v>-1.2210707183785896</v>
      </c>
      <c r="BC30" s="135">
        <f t="shared" si="6"/>
        <v>-1.8809824310502701</v>
      </c>
    </row>
    <row r="31" spans="2:55" x14ac:dyDescent="0.2">
      <c r="B31" s="74">
        <v>43494</v>
      </c>
      <c r="C31" s="76">
        <v>11.552387668912054</v>
      </c>
      <c r="D31" s="76">
        <v>3.3485592573287462</v>
      </c>
      <c r="E31" s="76">
        <v>6.5375463236094848</v>
      </c>
      <c r="F31" s="76">
        <v>4.3800634087390238</v>
      </c>
      <c r="G31" s="76">
        <v>2.6054272372711296</v>
      </c>
      <c r="H31" s="76">
        <v>2.0022307632365282</v>
      </c>
      <c r="I31" s="76">
        <v>0.15682636323418514</v>
      </c>
      <c r="J31" s="76">
        <v>10.770370627075348</v>
      </c>
      <c r="K31" s="81">
        <f t="shared" si="0"/>
        <v>41.353411649406496</v>
      </c>
      <c r="L31" s="67"/>
      <c r="M31" s="74">
        <v>43859</v>
      </c>
      <c r="N31" s="128">
        <v>10.519561506992929</v>
      </c>
      <c r="O31" s="128">
        <v>3.5773197678921949</v>
      </c>
      <c r="P31" s="128">
        <v>5.359809574122762</v>
      </c>
      <c r="Q31" s="128">
        <v>2.6550575596607984</v>
      </c>
      <c r="R31" s="128">
        <v>2.5147490753842101</v>
      </c>
      <c r="S31" s="128">
        <v>1.7185298478835973</v>
      </c>
      <c r="T31" s="128">
        <v>0.25654747463853111</v>
      </c>
      <c r="U31" s="128">
        <v>10.740357315138191</v>
      </c>
      <c r="V31" s="83">
        <f t="shared" si="1"/>
        <v>37.341932121713214</v>
      </c>
      <c r="X31" s="136" t="s">
        <v>578</v>
      </c>
      <c r="Y31" s="137">
        <f t="shared" ref="Y31:AG31" si="8">SUM(Y26:Y27)</f>
        <v>-64.486419249103619</v>
      </c>
      <c r="Z31" s="137">
        <f t="shared" si="8"/>
        <v>8.3874732062262893</v>
      </c>
      <c r="AA31" s="137">
        <f t="shared" si="8"/>
        <v>-21.109683295402903</v>
      </c>
      <c r="AB31" s="137">
        <f t="shared" si="8"/>
        <v>-45.913299572336797</v>
      </c>
      <c r="AC31" s="137">
        <f t="shared" si="8"/>
        <v>-2.361498779166638</v>
      </c>
      <c r="AD31" s="137">
        <f t="shared" si="8"/>
        <v>-4.7567615755419936</v>
      </c>
      <c r="AE31" s="137">
        <f t="shared" si="8"/>
        <v>3.1271517755773122</v>
      </c>
      <c r="AF31" s="137">
        <f t="shared" si="8"/>
        <v>8.9918292786802567</v>
      </c>
      <c r="AG31" s="138">
        <f t="shared" si="8"/>
        <v>-118.12120821106873</v>
      </c>
      <c r="AJ31" s="112">
        <v>43494</v>
      </c>
      <c r="AK31" s="131">
        <v>0.42325556733212538</v>
      </c>
      <c r="AL31" s="131">
        <v>0.17138095794663624</v>
      </c>
      <c r="AM31" s="131">
        <v>1.293907926698056</v>
      </c>
      <c r="AN31" s="131">
        <v>0.39055071043295786</v>
      </c>
      <c r="AO31" s="131">
        <v>0.18146888232270944</v>
      </c>
      <c r="AP31" s="53"/>
      <c r="AQ31" s="74">
        <v>43859</v>
      </c>
      <c r="AR31" s="78">
        <v>0.15808255195839385</v>
      </c>
      <c r="AS31" s="78">
        <v>0.1255704863726122</v>
      </c>
      <c r="AT31" s="78">
        <v>0.59041795369335548</v>
      </c>
      <c r="AU31" s="78">
        <v>0.30869873845093848</v>
      </c>
      <c r="AV31" s="79">
        <v>0.15766531721186333</v>
      </c>
      <c r="AX31" s="136" t="s">
        <v>578</v>
      </c>
      <c r="AY31" s="137">
        <f t="shared" ref="AY31:BC31" si="9">SUM(AY26:AY27)</f>
        <v>-6.0377479230208468</v>
      </c>
      <c r="AZ31" s="137">
        <f t="shared" si="9"/>
        <v>-1.175503758413861</v>
      </c>
      <c r="BA31" s="137">
        <f t="shared" si="9"/>
        <v>-17.791757573913593</v>
      </c>
      <c r="BB31" s="137">
        <f t="shared" si="9"/>
        <v>-1.2241317213628928</v>
      </c>
      <c r="BC31" s="138">
        <f t="shared" si="9"/>
        <v>-3.0999893728702292</v>
      </c>
    </row>
    <row r="32" spans="2:55" x14ac:dyDescent="0.2">
      <c r="B32" s="74">
        <v>43495</v>
      </c>
      <c r="C32" s="76">
        <v>11.456737725011219</v>
      </c>
      <c r="D32" s="76">
        <v>3.42522494195001</v>
      </c>
      <c r="E32" s="76">
        <v>6.4986584118545823</v>
      </c>
      <c r="F32" s="76">
        <v>4.3968459502774797</v>
      </c>
      <c r="G32" s="76">
        <v>2.5905761792017921</v>
      </c>
      <c r="H32" s="76">
        <v>1.9880374793688023</v>
      </c>
      <c r="I32" s="76">
        <v>0.16108794919163583</v>
      </c>
      <c r="J32" s="76">
        <v>10.992301132949681</v>
      </c>
      <c r="K32" s="81">
        <f t="shared" si="0"/>
        <v>41.509469769805207</v>
      </c>
      <c r="L32" s="67"/>
      <c r="M32" s="74">
        <v>43860</v>
      </c>
      <c r="N32" s="128">
        <v>10.464490327171236</v>
      </c>
      <c r="O32" s="128">
        <v>3.6193622401038552</v>
      </c>
      <c r="P32" s="128">
        <v>5.4299557015686464</v>
      </c>
      <c r="Q32" s="128">
        <v>2.6391112982212781</v>
      </c>
      <c r="R32" s="128">
        <v>2.5154287785067586</v>
      </c>
      <c r="S32" s="128">
        <v>1.6868633745664701</v>
      </c>
      <c r="T32" s="128">
        <v>0.25143357148959028</v>
      </c>
      <c r="U32" s="128">
        <v>10.958440163734329</v>
      </c>
      <c r="V32" s="83">
        <f t="shared" si="1"/>
        <v>37.565085455362166</v>
      </c>
      <c r="X32" s="139" t="s">
        <v>569</v>
      </c>
      <c r="Y32" s="140">
        <f t="shared" ref="Y32:AG32" si="10">SUM(Y26:Y28)</f>
        <v>-94.859624162341788</v>
      </c>
      <c r="Z32" s="140">
        <f t="shared" si="10"/>
        <v>-6.1382009429025572</v>
      </c>
      <c r="AA32" s="140">
        <f t="shared" si="10"/>
        <v>-33.47767026228712</v>
      </c>
      <c r="AB32" s="140">
        <f t="shared" si="10"/>
        <v>-54.267187867985015</v>
      </c>
      <c r="AC32" s="140">
        <f t="shared" si="10"/>
        <v>-4.4684623936891938</v>
      </c>
      <c r="AD32" s="140">
        <f t="shared" si="10"/>
        <v>-6.4388789377326106</v>
      </c>
      <c r="AE32" s="140">
        <f t="shared" si="10"/>
        <v>2.2134677462998855</v>
      </c>
      <c r="AF32" s="140">
        <f t="shared" si="10"/>
        <v>2.4724631967118285</v>
      </c>
      <c r="AG32" s="141">
        <f t="shared" si="10"/>
        <v>-194.96409362392683</v>
      </c>
      <c r="AJ32" s="112">
        <v>43495</v>
      </c>
      <c r="AK32" s="131">
        <v>0.45856148964680488</v>
      </c>
      <c r="AL32" s="131">
        <v>0.17815480429761266</v>
      </c>
      <c r="AM32" s="131">
        <v>1.2259605452511437</v>
      </c>
      <c r="AN32" s="131">
        <v>0.39309757686465768</v>
      </c>
      <c r="AO32" s="131">
        <v>0.20694150884147297</v>
      </c>
      <c r="AP32" s="53"/>
      <c r="AQ32" s="74">
        <v>43860</v>
      </c>
      <c r="AR32" s="78">
        <v>0.16232171723267055</v>
      </c>
      <c r="AS32" s="78">
        <v>0.15675667460187229</v>
      </c>
      <c r="AT32" s="78">
        <v>0.55988291606242513</v>
      </c>
      <c r="AU32" s="78">
        <v>0.34969108082502254</v>
      </c>
      <c r="AV32" s="79">
        <v>0.15084704003196353</v>
      </c>
      <c r="AX32" s="139" t="s">
        <v>569</v>
      </c>
      <c r="AY32" s="140">
        <f t="shared" ref="AY32:BC32" si="11">SUM(AY26:AY28)</f>
        <v>-6.6497033717361234</v>
      </c>
      <c r="AZ32" s="140">
        <f t="shared" si="11"/>
        <v>-0.88186965839152487</v>
      </c>
      <c r="BA32" s="140">
        <f t="shared" si="11"/>
        <v>-20.199257897247357</v>
      </c>
      <c r="BB32" s="140">
        <f t="shared" si="11"/>
        <v>-2.7634182917894723</v>
      </c>
      <c r="BC32" s="141">
        <f t="shared" si="11"/>
        <v>-4.2019517932414114</v>
      </c>
    </row>
    <row r="33" spans="2:55" x14ac:dyDescent="0.2">
      <c r="B33" s="74">
        <v>43496</v>
      </c>
      <c r="C33" s="76">
        <v>11.210366657387855</v>
      </c>
      <c r="D33" s="76">
        <v>3.5056002564723028</v>
      </c>
      <c r="E33" s="76">
        <v>5.766029270240252</v>
      </c>
      <c r="F33" s="76">
        <v>4.3843406293223506</v>
      </c>
      <c r="G33" s="76">
        <v>2.5851438644020512</v>
      </c>
      <c r="H33" s="76">
        <v>2.0893121064190598</v>
      </c>
      <c r="I33" s="76">
        <v>0.16961112110653717</v>
      </c>
      <c r="J33" s="76">
        <v>10.947929998817866</v>
      </c>
      <c r="K33" s="81">
        <f t="shared" si="0"/>
        <v>40.658333904168281</v>
      </c>
      <c r="L33" s="67"/>
      <c r="M33" s="74">
        <v>43861</v>
      </c>
      <c r="N33" s="128">
        <v>10.088653678914417</v>
      </c>
      <c r="O33" s="128">
        <v>3.6181256968035123</v>
      </c>
      <c r="P33" s="128">
        <v>5.0916765190873523</v>
      </c>
      <c r="Q33" s="128">
        <v>2.3709738104360754</v>
      </c>
      <c r="R33" s="128">
        <v>2.5096088205199392</v>
      </c>
      <c r="S33" s="128">
        <v>1.755360780723817</v>
      </c>
      <c r="T33" s="128">
        <v>0.24717198553213962</v>
      </c>
      <c r="U33" s="128">
        <v>10.892492000667493</v>
      </c>
      <c r="V33" s="83">
        <f t="shared" si="1"/>
        <v>36.574063292684748</v>
      </c>
      <c r="X33" s="142" t="s">
        <v>579</v>
      </c>
      <c r="Y33" s="143">
        <f t="shared" ref="Y33:AG33" si="12">SUM(Y26:Y29)</f>
        <v>-91.107054646070651</v>
      </c>
      <c r="Z33" s="143">
        <f t="shared" si="12"/>
        <v>-39.665835988401682</v>
      </c>
      <c r="AA33" s="143">
        <f t="shared" si="12"/>
        <v>-43.815478877090214</v>
      </c>
      <c r="AB33" s="143">
        <f t="shared" si="12"/>
        <v>-81.955550728899055</v>
      </c>
      <c r="AC33" s="143">
        <f t="shared" si="12"/>
        <v>-6.9961652754580612</v>
      </c>
      <c r="AD33" s="143">
        <f t="shared" si="12"/>
        <v>-10.101235294567807</v>
      </c>
      <c r="AE33" s="143">
        <f t="shared" si="12"/>
        <v>1.1421050365967833</v>
      </c>
      <c r="AF33" s="143">
        <f t="shared" si="12"/>
        <v>-18.480276747445203</v>
      </c>
      <c r="AG33" s="144">
        <f t="shared" si="12"/>
        <v>-290.97949252133606</v>
      </c>
      <c r="AJ33" s="112">
        <v>43496</v>
      </c>
      <c r="AK33" s="131">
        <v>0.41344982322692408</v>
      </c>
      <c r="AL33" s="131">
        <v>0.17546686310843335</v>
      </c>
      <c r="AM33" s="131">
        <v>1.3389565831557182</v>
      </c>
      <c r="AN33" s="131">
        <v>0.34829093014958806</v>
      </c>
      <c r="AO33" s="131">
        <v>0.13403618092464806</v>
      </c>
      <c r="AP33" s="53"/>
      <c r="AQ33" s="74">
        <v>43861</v>
      </c>
      <c r="AR33" s="78">
        <v>0.13114747162166107</v>
      </c>
      <c r="AS33" s="78">
        <v>0.12305052645292716</v>
      </c>
      <c r="AT33" s="78">
        <v>0.46395482782452724</v>
      </c>
      <c r="AU33" s="78">
        <v>0.32402292085634271</v>
      </c>
      <c r="AV33" s="79">
        <v>0.14035116521757893</v>
      </c>
      <c r="AX33" s="142" t="s">
        <v>579</v>
      </c>
      <c r="AY33" s="143">
        <f t="shared" ref="AY33:BC33" si="13">SUM(AY26:AY29)</f>
        <v>-9.4748399249250355</v>
      </c>
      <c r="AZ33" s="143">
        <f t="shared" si="13"/>
        <v>-2.1619447274710524</v>
      </c>
      <c r="BA33" s="143">
        <f t="shared" si="13"/>
        <v>-29.693872312697884</v>
      </c>
      <c r="BB33" s="143">
        <f t="shared" si="13"/>
        <v>-4.7627820183802543</v>
      </c>
      <c r="BC33" s="144">
        <f t="shared" si="13"/>
        <v>-5.7551226313919823</v>
      </c>
    </row>
    <row r="34" spans="2:55" x14ac:dyDescent="0.2">
      <c r="B34" s="74">
        <v>43497</v>
      </c>
      <c r="C34" s="76">
        <v>10.429708529389114</v>
      </c>
      <c r="D34" s="76">
        <v>3.4833424770661292</v>
      </c>
      <c r="E34" s="76">
        <v>4.4910957247656533</v>
      </c>
      <c r="F34" s="76">
        <v>4.3046241770242384</v>
      </c>
      <c r="G34" s="76">
        <v>2.5888799557843614</v>
      </c>
      <c r="H34" s="76">
        <v>2.003894217739278</v>
      </c>
      <c r="I34" s="76">
        <v>0.17216807268100759</v>
      </c>
      <c r="J34" s="76">
        <v>10.337304461919079</v>
      </c>
      <c r="K34" s="81">
        <f t="shared" si="0"/>
        <v>37.811017616368858</v>
      </c>
      <c r="L34" s="67"/>
      <c r="M34" s="74">
        <v>43862</v>
      </c>
      <c r="N34" s="128">
        <v>9.9978345402610973</v>
      </c>
      <c r="O34" s="128">
        <v>3.6317276731072852</v>
      </c>
      <c r="P34" s="128">
        <v>4.4242726798580483</v>
      </c>
      <c r="Q34" s="128">
        <v>1.611533618245965</v>
      </c>
      <c r="R34" s="128">
        <v>2.4534559359917418</v>
      </c>
      <c r="S34" s="128">
        <v>1.6020709481132984</v>
      </c>
      <c r="T34" s="128">
        <v>0.18069124459590896</v>
      </c>
      <c r="U34" s="128">
        <v>10.316841941335223</v>
      </c>
      <c r="V34" s="83">
        <f t="shared" si="1"/>
        <v>34.218428581508562</v>
      </c>
      <c r="X34" s="145" t="s">
        <v>577</v>
      </c>
      <c r="Y34" s="146">
        <f t="shared" ref="Y34:AG34" si="14">SUM(Y26:Y30)</f>
        <v>-59.946824603517541</v>
      </c>
      <c r="Z34" s="146">
        <f t="shared" si="14"/>
        <v>-63.769774541987104</v>
      </c>
      <c r="AA34" s="146">
        <f t="shared" si="14"/>
        <v>-63.624808440357953</v>
      </c>
      <c r="AB34" s="146">
        <f t="shared" si="14"/>
        <v>-104.82332499325716</v>
      </c>
      <c r="AC34" s="146">
        <f t="shared" si="14"/>
        <v>-10.96224740887444</v>
      </c>
      <c r="AD34" s="146">
        <f t="shared" si="14"/>
        <v>-14.844593310433879</v>
      </c>
      <c r="AE34" s="146">
        <f t="shared" si="14"/>
        <v>0.4696267725110661</v>
      </c>
      <c r="AF34" s="146">
        <f t="shared" si="14"/>
        <v>-18.090016408862539</v>
      </c>
      <c r="AG34" s="147">
        <f t="shared" si="14"/>
        <v>-335.59196293477976</v>
      </c>
      <c r="AJ34" s="112">
        <v>43497</v>
      </c>
      <c r="AK34" s="131">
        <v>0.4315220441071263</v>
      </c>
      <c r="AL34" s="131">
        <v>0.17139012626480865</v>
      </c>
      <c r="AM34" s="131">
        <v>1.2659518831886403</v>
      </c>
      <c r="AN34" s="131">
        <v>0.36925166459359421</v>
      </c>
      <c r="AO34" s="131">
        <v>0.11499780566906567</v>
      </c>
      <c r="AP34" s="53"/>
      <c r="AQ34" s="74">
        <v>43862</v>
      </c>
      <c r="AR34" s="78">
        <v>8.5055983679210065E-2</v>
      </c>
      <c r="AS34" s="78">
        <v>5.3883385465673464E-2</v>
      </c>
      <c r="AT34" s="78">
        <v>0.30084154087313292</v>
      </c>
      <c r="AU34" s="78">
        <v>0.284459774824666</v>
      </c>
      <c r="AV34" s="79">
        <v>9.7047701869465097E-2</v>
      </c>
      <c r="AX34" s="145" t="s">
        <v>577</v>
      </c>
      <c r="AY34" s="146">
        <f t="shared" ref="AY34:BC34" si="15">SUM(AY26:AY30)</f>
        <v>-12.280776191215178</v>
      </c>
      <c r="AZ34" s="146">
        <f t="shared" si="15"/>
        <v>-2.799743390854144</v>
      </c>
      <c r="BA34" s="146">
        <f t="shared" si="15"/>
        <v>-37.102067695733702</v>
      </c>
      <c r="BB34" s="146">
        <f t="shared" si="15"/>
        <v>-5.9838527367588439</v>
      </c>
      <c r="BC34" s="147">
        <f t="shared" si="15"/>
        <v>-7.6361050624422528</v>
      </c>
    </row>
    <row r="35" spans="2:55" x14ac:dyDescent="0.2">
      <c r="B35" s="74">
        <v>43498</v>
      </c>
      <c r="C35" s="76">
        <v>10.233577836339926</v>
      </c>
      <c r="D35" s="76">
        <v>3.4116229656462376</v>
      </c>
      <c r="E35" s="76">
        <v>3.887719673560456</v>
      </c>
      <c r="F35" s="76">
        <v>3.5721440075921227</v>
      </c>
      <c r="G35" s="76">
        <v>2.5483579672830681</v>
      </c>
      <c r="H35" s="76">
        <v>1.7470345908938456</v>
      </c>
      <c r="I35" s="76">
        <v>0.16534953514908649</v>
      </c>
      <c r="J35" s="76">
        <v>9.4072758469139117</v>
      </c>
      <c r="K35" s="81">
        <f t="shared" si="0"/>
        <v>34.973082423378656</v>
      </c>
      <c r="L35" s="67"/>
      <c r="M35" s="74">
        <v>43863</v>
      </c>
      <c r="N35" s="128">
        <v>10.022954727548186</v>
      </c>
      <c r="O35" s="128">
        <v>3.5328042090798482</v>
      </c>
      <c r="P35" s="128">
        <v>3.818971570821827</v>
      </c>
      <c r="Q35" s="128">
        <v>1.749610525546029</v>
      </c>
      <c r="R35" s="128">
        <v>2.4132851780102476</v>
      </c>
      <c r="S35" s="128">
        <v>1.4967624438938718</v>
      </c>
      <c r="T35" s="128">
        <v>0.17642965863845828</v>
      </c>
      <c r="U35" s="128">
        <v>9.3994433869443945</v>
      </c>
      <c r="V35" s="83">
        <f t="shared" si="1"/>
        <v>32.610261700482866</v>
      </c>
      <c r="AJ35" s="112">
        <v>43498</v>
      </c>
      <c r="AK35" s="131">
        <v>0.29275355949928683</v>
      </c>
      <c r="AL35" s="131">
        <v>0.13966730912043901</v>
      </c>
      <c r="AM35" s="131">
        <v>1.1256238700646948</v>
      </c>
      <c r="AN35" s="131">
        <v>0.22329531262672708</v>
      </c>
      <c r="AO35" s="131">
        <v>0.10120226335793653</v>
      </c>
      <c r="AP35" s="53"/>
      <c r="AQ35" s="74">
        <v>43863</v>
      </c>
      <c r="AR35" s="78">
        <v>0.15205551572173817</v>
      </c>
      <c r="AS35" s="78">
        <v>5.514661711538197E-2</v>
      </c>
      <c r="AT35" s="78">
        <v>0.36982674670114452</v>
      </c>
      <c r="AU35" s="78">
        <v>0.1937236662896519</v>
      </c>
      <c r="AV35" s="79">
        <v>9.0022414584033594E-2</v>
      </c>
    </row>
    <row r="36" spans="2:55" x14ac:dyDescent="0.2">
      <c r="B36" s="74">
        <v>43499</v>
      </c>
      <c r="C36" s="76">
        <v>9.8925229858652273</v>
      </c>
      <c r="D36" s="76">
        <v>3.401730619243494</v>
      </c>
      <c r="E36" s="76">
        <v>4.4026389607911689</v>
      </c>
      <c r="F36" s="76">
        <v>3.2145720751600213</v>
      </c>
      <c r="G36" s="76">
        <v>2.5184927527388705</v>
      </c>
      <c r="H36" s="76">
        <v>1.616576171369992</v>
      </c>
      <c r="I36" s="76">
        <v>0.17131575548951744</v>
      </c>
      <c r="J36" s="76">
        <v>8.8753109046058256</v>
      </c>
      <c r="K36" s="81">
        <f t="shared" si="0"/>
        <v>34.093160225264114</v>
      </c>
      <c r="L36" s="67"/>
      <c r="M36" s="74">
        <v>43864</v>
      </c>
      <c r="N36" s="128">
        <v>9.8181285850534668</v>
      </c>
      <c r="O36" s="128">
        <v>3.3745266666359486</v>
      </c>
      <c r="P36" s="128">
        <v>4.0251675346459095</v>
      </c>
      <c r="Q36" s="128">
        <v>2.5082713863625723</v>
      </c>
      <c r="R36" s="128">
        <v>2.4931100892562101</v>
      </c>
      <c r="S36" s="128">
        <v>1.7661304818774668</v>
      </c>
      <c r="T36" s="128">
        <v>0.1841005133618695</v>
      </c>
      <c r="U36" s="128">
        <v>8.855335292885453</v>
      </c>
      <c r="V36" s="83">
        <f t="shared" si="1"/>
        <v>33.024770550078898</v>
      </c>
      <c r="X36" s="94" t="s">
        <v>558</v>
      </c>
      <c r="Y36" s="87" t="s">
        <v>438</v>
      </c>
      <c r="Z36" s="89" t="s">
        <v>422</v>
      </c>
      <c r="AA36" s="89" t="s">
        <v>531</v>
      </c>
      <c r="AB36" s="89" t="s">
        <v>282</v>
      </c>
      <c r="AC36" s="87" t="s">
        <v>529</v>
      </c>
      <c r="AD36" s="87" t="s">
        <v>473</v>
      </c>
      <c r="AE36" s="87" t="s">
        <v>134</v>
      </c>
      <c r="AF36" s="87" t="s">
        <v>533</v>
      </c>
      <c r="AG36" s="90" t="s">
        <v>522</v>
      </c>
      <c r="AJ36" s="112">
        <v>43499</v>
      </c>
      <c r="AK36" s="131">
        <v>0.27566025780947789</v>
      </c>
      <c r="AL36" s="131">
        <v>0.11426691597891298</v>
      </c>
      <c r="AM36" s="131">
        <v>0.99589657989434288</v>
      </c>
      <c r="AN36" s="131">
        <v>0.1723472068282291</v>
      </c>
      <c r="AO36" s="131">
        <v>0.11066582410261375</v>
      </c>
      <c r="AP36" s="53"/>
      <c r="AQ36" s="74">
        <v>43864</v>
      </c>
      <c r="AR36" s="78">
        <v>0.14292219666489864</v>
      </c>
      <c r="AS36" s="78">
        <v>9.2915904102613356E-2</v>
      </c>
      <c r="AT36" s="78">
        <v>0.54991647681322786</v>
      </c>
      <c r="AU36" s="78">
        <v>0.29148112401115017</v>
      </c>
      <c r="AV36" s="79">
        <v>0.16127062994267494</v>
      </c>
      <c r="AX36" s="94" t="s">
        <v>558</v>
      </c>
      <c r="AY36" s="87" t="s">
        <v>580</v>
      </c>
      <c r="AZ36" s="89" t="s">
        <v>296</v>
      </c>
      <c r="BA36" s="89" t="s">
        <v>288</v>
      </c>
      <c r="BB36" s="89" t="s">
        <v>312</v>
      </c>
      <c r="BC36" s="162" t="s">
        <v>292</v>
      </c>
    </row>
    <row r="37" spans="2:55" x14ac:dyDescent="0.2">
      <c r="B37" s="74">
        <v>43500</v>
      </c>
      <c r="C37" s="76">
        <v>9.5360095585984759</v>
      </c>
      <c r="D37" s="76">
        <v>3.2978609820146847</v>
      </c>
      <c r="E37" s="76">
        <v>4.8693636445791633</v>
      </c>
      <c r="F37" s="76">
        <v>3.835903199364469</v>
      </c>
      <c r="G37" s="76">
        <v>2.5983510422631722</v>
      </c>
      <c r="H37" s="76">
        <v>1.6796208470060008</v>
      </c>
      <c r="I37" s="76">
        <v>0.18239587897888923</v>
      </c>
      <c r="J37" s="76">
        <v>9.0881167398450593</v>
      </c>
      <c r="K37" s="81">
        <f t="shared" si="0"/>
        <v>35.087621892649906</v>
      </c>
      <c r="L37" s="67"/>
      <c r="M37" s="74">
        <v>43865</v>
      </c>
      <c r="N37" s="128">
        <v>9.9379325551918871</v>
      </c>
      <c r="O37" s="128">
        <v>3.526621492578133</v>
      </c>
      <c r="P37" s="128">
        <v>4.2568013664001523</v>
      </c>
      <c r="Q37" s="128">
        <v>2.6597896900098879</v>
      </c>
      <c r="R37" s="128">
        <v>2.4803891722227154</v>
      </c>
      <c r="S37" s="128">
        <v>1.783700095017233</v>
      </c>
      <c r="T37" s="128">
        <v>0.18836209931932019</v>
      </c>
      <c r="U37" s="128">
        <v>9.0929595310530846</v>
      </c>
      <c r="V37" s="83">
        <f t="shared" si="1"/>
        <v>33.926556001792413</v>
      </c>
      <c r="X37" s="95" t="s">
        <v>534</v>
      </c>
      <c r="Y37" s="132">
        <f t="shared" ref="Y37:AG37" si="16">Y26/Y4</f>
        <v>-3.6407161519306043E-2</v>
      </c>
      <c r="Z37" s="132">
        <f t="shared" si="16"/>
        <v>-2.8378735480315237E-3</v>
      </c>
      <c r="AA37" s="132">
        <f t="shared" si="16"/>
        <v>-0.10577053006315429</v>
      </c>
      <c r="AB37" s="132">
        <f t="shared" si="16"/>
        <v>-0.17966133374432497</v>
      </c>
      <c r="AC37" s="132">
        <f t="shared" si="16"/>
        <v>-3.4422422798083746E-2</v>
      </c>
      <c r="AD37" s="132">
        <f t="shared" si="16"/>
        <v>-6.1866650588910867E-2</v>
      </c>
      <c r="AE37" s="132">
        <f t="shared" si="16"/>
        <v>0.98710271764163982</v>
      </c>
      <c r="AF37" s="132">
        <f t="shared" si="16"/>
        <v>-4.6156579908690765E-3</v>
      </c>
      <c r="AG37" s="133">
        <f t="shared" si="16"/>
        <v>-4.4612134251666526E-2</v>
      </c>
      <c r="AJ37" s="112">
        <v>43500</v>
      </c>
      <c r="AK37" s="131">
        <v>0.38867394990489984</v>
      </c>
      <c r="AL37" s="131">
        <v>0.17794094700925328</v>
      </c>
      <c r="AM37" s="131">
        <v>1.034177476176938</v>
      </c>
      <c r="AN37" s="131">
        <v>0.36446304628356441</v>
      </c>
      <c r="AO37" s="131">
        <v>0.22975163739678181</v>
      </c>
      <c r="AP37" s="53"/>
      <c r="AQ37" s="74">
        <v>43865</v>
      </c>
      <c r="AR37" s="78">
        <v>0.18588500895132495</v>
      </c>
      <c r="AS37" s="78">
        <v>0.1205883453126286</v>
      </c>
      <c r="AT37" s="78">
        <v>0.59898013923825999</v>
      </c>
      <c r="AU37" s="78">
        <v>0.25291986491308871</v>
      </c>
      <c r="AV37" s="79">
        <v>0.13943838019319255</v>
      </c>
      <c r="AX37" s="95" t="s">
        <v>534</v>
      </c>
      <c r="AY37" s="132">
        <f t="shared" ref="AY37:BC41" si="17">AY26/AY4</f>
        <v>-0.36441512165528323</v>
      </c>
      <c r="AZ37" s="132">
        <f t="shared" si="17"/>
        <v>-0.10286340801268058</v>
      </c>
      <c r="BA37" s="132">
        <f t="shared" si="17"/>
        <v>-0.20823407985608366</v>
      </c>
      <c r="BB37" s="132">
        <f t="shared" si="17"/>
        <v>-0.1027350790087493</v>
      </c>
      <c r="BC37" s="133">
        <f t="shared" si="17"/>
        <v>-0.27510855118152522</v>
      </c>
    </row>
    <row r="38" spans="2:55" x14ac:dyDescent="0.2">
      <c r="B38" s="74">
        <v>43501</v>
      </c>
      <c r="C38" s="76">
        <v>9.16113907139116</v>
      </c>
      <c r="D38" s="76">
        <v>3.3782362965369774</v>
      </c>
      <c r="E38" s="76">
        <v>4.9126413856160909</v>
      </c>
      <c r="F38" s="76">
        <v>4.2666716440510726</v>
      </c>
      <c r="G38" s="76">
        <v>2.60974896571885</v>
      </c>
      <c r="H38" s="76">
        <v>1.8273627754958746</v>
      </c>
      <c r="I38" s="76">
        <v>0.19262368527677087</v>
      </c>
      <c r="J38" s="76">
        <v>9.4845550465985902</v>
      </c>
      <c r="K38" s="81">
        <f t="shared" si="0"/>
        <v>35.832978870685388</v>
      </c>
      <c r="L38" s="67"/>
      <c r="M38" s="74">
        <v>43866</v>
      </c>
      <c r="N38" s="128">
        <v>10.097349128359946</v>
      </c>
      <c r="O38" s="128">
        <v>3.6465661927114006</v>
      </c>
      <c r="P38" s="128">
        <v>4.9609184122841823</v>
      </c>
      <c r="Q38" s="128">
        <v>3.4305055594833438</v>
      </c>
      <c r="R38" s="128">
        <v>2.4816461678410886</v>
      </c>
      <c r="S38" s="128">
        <v>1.8654745516353306</v>
      </c>
      <c r="T38" s="128">
        <v>0.18495283055335965</v>
      </c>
      <c r="U38" s="128">
        <v>9.4761938201945846</v>
      </c>
      <c r="V38" s="83">
        <f t="shared" si="1"/>
        <v>36.143606663063238</v>
      </c>
      <c r="X38" s="95" t="s">
        <v>535</v>
      </c>
      <c r="Y38" s="132">
        <f t="shared" ref="Y38:AG38" si="18">Y27/Y5</f>
        <v>-0.14414510305941894</v>
      </c>
      <c r="Z38" s="132">
        <f t="shared" si="18"/>
        <v>8.9530189376090363E-2</v>
      </c>
      <c r="AA38" s="132">
        <f t="shared" si="18"/>
        <v>-2.8202151768199509E-2</v>
      </c>
      <c r="AB38" s="132">
        <f t="shared" si="18"/>
        <v>-0.26631706293885082</v>
      </c>
      <c r="AC38" s="132">
        <f t="shared" si="18"/>
        <v>4.88548995462089E-3</v>
      </c>
      <c r="AD38" s="132">
        <f t="shared" si="18"/>
        <v>-2.4195595715864313E-2</v>
      </c>
      <c r="AE38" s="132">
        <f t="shared" si="18"/>
        <v>-0.10011358104819068</v>
      </c>
      <c r="AF38" s="132">
        <f t="shared" si="18"/>
        <v>3.7056130078220686E-2</v>
      </c>
      <c r="AG38" s="133">
        <f t="shared" si="18"/>
        <v>-5.5117379595310316E-2</v>
      </c>
      <c r="AJ38" s="112">
        <v>43501</v>
      </c>
      <c r="AK38" s="131">
        <v>0.35695702882979458</v>
      </c>
      <c r="AL38" s="131">
        <v>0.17788789118206963</v>
      </c>
      <c r="AM38" s="131">
        <v>1.2519953136236035</v>
      </c>
      <c r="AN38" s="131">
        <v>0.31019134557097405</v>
      </c>
      <c r="AO38" s="131">
        <v>0.25266020848992404</v>
      </c>
      <c r="AP38" s="53"/>
      <c r="AQ38" s="74">
        <v>43866</v>
      </c>
      <c r="AR38" s="78">
        <v>0.31768028957198269</v>
      </c>
      <c r="AS38" s="78">
        <v>0.15862814889981358</v>
      </c>
      <c r="AT38" s="78">
        <v>0.94828848363006257</v>
      </c>
      <c r="AU38" s="78">
        <v>0.2650375893236861</v>
      </c>
      <c r="AV38" s="79">
        <v>0.14494461365805358</v>
      </c>
      <c r="AX38" s="95" t="s">
        <v>535</v>
      </c>
      <c r="AY38" s="132">
        <f t="shared" si="17"/>
        <v>-0.29403937498130139</v>
      </c>
      <c r="AZ38" s="132">
        <f t="shared" si="17"/>
        <v>-0.17899577497111069</v>
      </c>
      <c r="BA38" s="132">
        <f t="shared" si="17"/>
        <v>-0.41766658511033233</v>
      </c>
      <c r="BB38" s="132">
        <f t="shared" si="17"/>
        <v>-1.6276554970701185E-2</v>
      </c>
      <c r="BC38" s="133">
        <f t="shared" si="17"/>
        <v>-0.23586850432455642</v>
      </c>
    </row>
    <row r="39" spans="2:55" x14ac:dyDescent="0.2">
      <c r="B39" s="74">
        <v>43502</v>
      </c>
      <c r="C39" s="76">
        <v>9.1688683597871883</v>
      </c>
      <c r="D39" s="76">
        <v>3.5439330987829347</v>
      </c>
      <c r="E39" s="76">
        <v>4.8662688109726808</v>
      </c>
      <c r="F39" s="76">
        <v>4.1174869340834608</v>
      </c>
      <c r="G39" s="76">
        <v>2.6236593632168042</v>
      </c>
      <c r="H39" s="76">
        <v>1.9795546947988176</v>
      </c>
      <c r="I39" s="76">
        <v>0.18665746493633992</v>
      </c>
      <c r="J39" s="76">
        <v>9.5660967980824871</v>
      </c>
      <c r="K39" s="81">
        <f t="shared" si="0"/>
        <v>36.052525524660709</v>
      </c>
      <c r="L39" s="67"/>
      <c r="M39" s="74">
        <v>43867</v>
      </c>
      <c r="N39" s="128">
        <v>10.410385308399047</v>
      </c>
      <c r="O39" s="128">
        <v>3.6564585391141442</v>
      </c>
      <c r="P39" s="128">
        <v>5.2341418940172728</v>
      </c>
      <c r="Q39" s="128">
        <v>3.8386494367276081</v>
      </c>
      <c r="R39" s="128">
        <v>2.4969493498624784</v>
      </c>
      <c r="S39" s="128">
        <v>2.002967983603829</v>
      </c>
      <c r="T39" s="128">
        <v>0.17642965863845828</v>
      </c>
      <c r="U39" s="128">
        <v>9.5141962255604895</v>
      </c>
      <c r="V39" s="83">
        <f t="shared" si="1"/>
        <v>37.330178395923326</v>
      </c>
      <c r="X39" s="95" t="s">
        <v>536</v>
      </c>
      <c r="Y39" s="132">
        <f t="shared" ref="Y39:AG39" si="19">Y28/Y6</f>
        <v>-7.9594595963176501E-2</v>
      </c>
      <c r="Z39" s="132">
        <f t="shared" si="19"/>
        <v>-0.12775004621926458</v>
      </c>
      <c r="AA39" s="132">
        <f t="shared" si="19"/>
        <v>-8.6034500107537021E-2</v>
      </c>
      <c r="AB39" s="132">
        <f t="shared" si="19"/>
        <v>-0.10654053292921827</v>
      </c>
      <c r="AC39" s="132">
        <f t="shared" si="19"/>
        <v>-2.8753801177527676E-2</v>
      </c>
      <c r="AD39" s="132">
        <f t="shared" si="19"/>
        <v>-3.5766502758746023E-2</v>
      </c>
      <c r="AE39" s="132">
        <f t="shared" si="19"/>
        <v>-0.18803718645851608</v>
      </c>
      <c r="AF39" s="132">
        <f t="shared" si="19"/>
        <v>-2.1441656720850268E-2</v>
      </c>
      <c r="AG39" s="133">
        <f t="shared" si="19"/>
        <v>-6.7012999359793046E-2</v>
      </c>
      <c r="AJ39" s="112">
        <v>43502</v>
      </c>
      <c r="AK39" s="131">
        <v>0.31899226783268858</v>
      </c>
      <c r="AL39" s="131">
        <v>0.16770914669618298</v>
      </c>
      <c r="AM39" s="131">
        <v>1.208756308672168</v>
      </c>
      <c r="AN39" s="131">
        <v>0.29143335637961648</v>
      </c>
      <c r="AO39" s="131">
        <v>0.25585462539078013</v>
      </c>
      <c r="AP39" s="53"/>
      <c r="AQ39" s="74">
        <v>43867</v>
      </c>
      <c r="AR39" s="78">
        <v>0.34668596594800283</v>
      </c>
      <c r="AS39" s="78">
        <v>0.14329009457912456</v>
      </c>
      <c r="AT39" s="78">
        <v>1.1257179410379343</v>
      </c>
      <c r="AU39" s="78">
        <v>0.26609580381452685</v>
      </c>
      <c r="AV39" s="79">
        <v>0.1648504213796633</v>
      </c>
      <c r="AX39" s="95" t="s">
        <v>536</v>
      </c>
      <c r="AY39" s="132">
        <f t="shared" si="17"/>
        <v>-9.2042152426637602E-2</v>
      </c>
      <c r="AZ39" s="132">
        <f t="shared" si="17"/>
        <v>0.11476615463908044</v>
      </c>
      <c r="BA39" s="132">
        <f t="shared" si="17"/>
        <v>-0.11871458278443031</v>
      </c>
      <c r="BB39" s="132">
        <f t="shared" si="17"/>
        <v>-0.19931567360949778</v>
      </c>
      <c r="BC39" s="133">
        <f t="shared" si="17"/>
        <v>-0.27547887415217326</v>
      </c>
    </row>
    <row r="40" spans="2:55" x14ac:dyDescent="0.2">
      <c r="B40" s="74">
        <v>43503</v>
      </c>
      <c r="C40" s="76">
        <v>9.4558181914896942</v>
      </c>
      <c r="D40" s="76">
        <v>3.5290945791788189</v>
      </c>
      <c r="E40" s="76">
        <v>5.3991872700438117</v>
      </c>
      <c r="F40" s="76">
        <v>3.4186837234601763</v>
      </c>
      <c r="G40" s="76">
        <v>2.6227126338675402</v>
      </c>
      <c r="H40" s="76">
        <v>1.8448335481025617</v>
      </c>
      <c r="I40" s="76">
        <v>0.17472502425547801</v>
      </c>
      <c r="J40" s="76">
        <v>9.3420841339105181</v>
      </c>
      <c r="K40" s="81">
        <f t="shared" si="0"/>
        <v>35.787139104308594</v>
      </c>
      <c r="L40" s="67"/>
      <c r="M40" s="74">
        <v>43868</v>
      </c>
      <c r="N40" s="128">
        <v>10.322464652894237</v>
      </c>
      <c r="O40" s="128">
        <v>3.6898452082234043</v>
      </c>
      <c r="P40" s="128">
        <v>5.0387148416003313</v>
      </c>
      <c r="Q40" s="128">
        <v>3.5585311552713685</v>
      </c>
      <c r="R40" s="128">
        <v>2.5234448754888645</v>
      </c>
      <c r="S40" s="128">
        <v>2.0301712151426612</v>
      </c>
      <c r="T40" s="128">
        <v>0.17813429302143854</v>
      </c>
      <c r="U40" s="128">
        <v>9.3189452193840108</v>
      </c>
      <c r="V40" s="83">
        <f t="shared" si="1"/>
        <v>36.66025146102632</v>
      </c>
      <c r="X40" s="95" t="s">
        <v>537</v>
      </c>
      <c r="Y40" s="132">
        <f t="shared" ref="Y40:AG40" si="20">Y29/Y7</f>
        <v>1.0657213100359894E-2</v>
      </c>
      <c r="Z40" s="132">
        <f t="shared" si="20"/>
        <v>-0.29931777537367804</v>
      </c>
      <c r="AA40" s="132">
        <f t="shared" si="20"/>
        <v>-8.448910100019516E-2</v>
      </c>
      <c r="AB40" s="132">
        <f t="shared" si="20"/>
        <v>-0.36551712411175252</v>
      </c>
      <c r="AC40" s="132">
        <f t="shared" si="20"/>
        <v>-3.8511194878394835E-2</v>
      </c>
      <c r="AD40" s="132">
        <f t="shared" si="20"/>
        <v>-9.0803885790532446E-2</v>
      </c>
      <c r="AE40" s="132">
        <f t="shared" si="20"/>
        <v>-0.24303944315545253</v>
      </c>
      <c r="AF40" s="132">
        <f t="shared" si="20"/>
        <v>-7.5219107787459188E-2</v>
      </c>
      <c r="AG40" s="133">
        <f t="shared" si="20"/>
        <v>-9.134151843689467E-2</v>
      </c>
      <c r="AJ40" s="112">
        <v>43503</v>
      </c>
      <c r="AK40" s="131">
        <v>0.26052309270764445</v>
      </c>
      <c r="AL40" s="131">
        <v>0.14909082093276715</v>
      </c>
      <c r="AM40" s="131">
        <v>0.92289433357554618</v>
      </c>
      <c r="AN40" s="131">
        <v>0.3367928327589938</v>
      </c>
      <c r="AO40" s="131">
        <v>0.22874739121076071</v>
      </c>
      <c r="AP40" s="53"/>
      <c r="AQ40" s="74">
        <v>43868</v>
      </c>
      <c r="AR40" s="78">
        <v>0.21065905699184592</v>
      </c>
      <c r="AS40" s="78">
        <v>0.16241301934805516</v>
      </c>
      <c r="AT40" s="78">
        <v>1.0318429251464893</v>
      </c>
      <c r="AU40" s="78">
        <v>0.30967499685429689</v>
      </c>
      <c r="AV40" s="79">
        <v>0.17664633235902971</v>
      </c>
      <c r="AX40" s="95" t="s">
        <v>537</v>
      </c>
      <c r="AY40" s="132">
        <f t="shared" si="17"/>
        <v>-0.408738570978736</v>
      </c>
      <c r="AZ40" s="132">
        <f t="shared" si="17"/>
        <v>-0.72597810512898187</v>
      </c>
      <c r="BA40" s="132">
        <f t="shared" si="17"/>
        <v>-0.44131902676315554</v>
      </c>
      <c r="BB40" s="132">
        <f t="shared" si="17"/>
        <v>-0.2760930754618442</v>
      </c>
      <c r="BC40" s="133">
        <f t="shared" si="17"/>
        <v>-0.35833565900717079</v>
      </c>
    </row>
    <row r="41" spans="2:55" x14ac:dyDescent="0.2">
      <c r="B41" s="74">
        <v>43504</v>
      </c>
      <c r="C41" s="76">
        <v>10.015225439152159</v>
      </c>
      <c r="D41" s="76">
        <v>3.389365186240064</v>
      </c>
      <c r="E41" s="76">
        <v>5.3530690978556335</v>
      </c>
      <c r="F41" s="76">
        <v>2.8807954731377703</v>
      </c>
      <c r="G41" s="76">
        <v>2.6046337445633334</v>
      </c>
      <c r="H41" s="76">
        <v>1.9461396774475115</v>
      </c>
      <c r="I41" s="76">
        <v>0.1627925835746161</v>
      </c>
      <c r="J41" s="76">
        <v>9.5130965705304575</v>
      </c>
      <c r="K41" s="81">
        <f t="shared" si="0"/>
        <v>35.865117772501549</v>
      </c>
      <c r="L41" s="67"/>
      <c r="M41" s="74">
        <v>43869</v>
      </c>
      <c r="N41" s="128">
        <v>9.7321402516476656</v>
      </c>
      <c r="O41" s="128">
        <v>3.7133395309299209</v>
      </c>
      <c r="P41" s="128">
        <v>4.6511307197268454</v>
      </c>
      <c r="Q41" s="128">
        <v>2.3733617698594887</v>
      </c>
      <c r="R41" s="128">
        <v>2.4876155694832005</v>
      </c>
      <c r="S41" s="128">
        <v>1.7412737545961212</v>
      </c>
      <c r="T41" s="128">
        <v>0.17642965863845828</v>
      </c>
      <c r="U41" s="128">
        <v>9.4850392142341491</v>
      </c>
      <c r="V41" s="83">
        <f t="shared" si="1"/>
        <v>34.360330469115851</v>
      </c>
      <c r="X41" s="95" t="s">
        <v>538</v>
      </c>
      <c r="Y41" s="132">
        <f t="shared" ref="Y41:AG41" si="21">Y30/Y8</f>
        <v>9.0000000000000066E-2</v>
      </c>
      <c r="Z41" s="132">
        <f t="shared" si="21"/>
        <v>-0.2071101477916257</v>
      </c>
      <c r="AA41" s="132">
        <f t="shared" si="21"/>
        <v>-0.13941327508793849</v>
      </c>
      <c r="AB41" s="132">
        <f t="shared" si="21"/>
        <v>-0.31230502237683849</v>
      </c>
      <c r="AC41" s="132">
        <f t="shared" si="21"/>
        <v>-6.3908457569378657E-2</v>
      </c>
      <c r="AD41" s="132">
        <f t="shared" si="21"/>
        <v>-0.12837266277383383</v>
      </c>
      <c r="AE41" s="132">
        <f t="shared" si="21"/>
        <v>-0.15577492596248754</v>
      </c>
      <c r="AF41" s="132">
        <f t="shared" si="21"/>
        <v>1.3861083355110257E-3</v>
      </c>
      <c r="AG41" s="133">
        <f t="shared" si="21"/>
        <v>-4.1976471407584821E-2</v>
      </c>
      <c r="AJ41" s="112">
        <v>43504</v>
      </c>
      <c r="AK41" s="131">
        <v>0.17544174379741856</v>
      </c>
      <c r="AL41" s="131">
        <v>0.11102471423938624</v>
      </c>
      <c r="AM41" s="131">
        <v>0.70431933566262173</v>
      </c>
      <c r="AN41" s="131">
        <v>0.34179497564925931</v>
      </c>
      <c r="AO41" s="131">
        <v>0.19873907984444006</v>
      </c>
      <c r="AP41" s="53"/>
      <c r="AQ41" s="74">
        <v>43869</v>
      </c>
      <c r="AR41" s="78">
        <v>0.11133482572931776</v>
      </c>
      <c r="AS41" s="78">
        <v>0.10475416941067572</v>
      </c>
      <c r="AT41" s="78">
        <v>0.57776109089039362</v>
      </c>
      <c r="AU41" s="78">
        <v>0.25649702899927551</v>
      </c>
      <c r="AV41" s="79">
        <v>0.14929829216909232</v>
      </c>
      <c r="AX41" s="95" t="s">
        <v>538</v>
      </c>
      <c r="AY41" s="132">
        <f t="shared" si="17"/>
        <v>-0.42939634300204188</v>
      </c>
      <c r="AZ41" s="132">
        <f t="shared" si="17"/>
        <v>-0.39272414893000468</v>
      </c>
      <c r="BA41" s="132">
        <f t="shared" si="17"/>
        <v>-0.35702509937811194</v>
      </c>
      <c r="BB41" s="132">
        <f t="shared" si="17"/>
        <v>-0.18944237684849768</v>
      </c>
      <c r="BC41" s="133">
        <f t="shared" si="17"/>
        <v>-0.37958541646411692</v>
      </c>
    </row>
    <row r="42" spans="2:55" x14ac:dyDescent="0.2">
      <c r="B42" s="74">
        <v>43505</v>
      </c>
      <c r="C42" s="76">
        <v>10.826800720735008</v>
      </c>
      <c r="D42" s="76">
        <v>3.4462461780558407</v>
      </c>
      <c r="E42" s="76">
        <v>5.3064349879778723</v>
      </c>
      <c r="F42" s="76">
        <v>1.9261596447133038</v>
      </c>
      <c r="G42" s="76">
        <v>2.545589845972601</v>
      </c>
      <c r="H42" s="76">
        <v>1.9724504273094929</v>
      </c>
      <c r="I42" s="76">
        <v>0.15682636323418514</v>
      </c>
      <c r="J42" s="76">
        <v>9.4520585850854886</v>
      </c>
      <c r="K42" s="81">
        <f t="shared" si="0"/>
        <v>35.632566753083793</v>
      </c>
      <c r="L42" s="67"/>
      <c r="M42" s="74">
        <v>43870</v>
      </c>
      <c r="N42" s="128">
        <v>9.2374657943019276</v>
      </c>
      <c r="O42" s="128">
        <v>3.6168891535031693</v>
      </c>
      <c r="P42" s="128">
        <v>4.0094643251506854</v>
      </c>
      <c r="Q42" s="128">
        <v>1.6332058014126243</v>
      </c>
      <c r="R42" s="128">
        <v>2.455979788992543</v>
      </c>
      <c r="S42" s="128">
        <v>1.6821996181822827</v>
      </c>
      <c r="T42" s="128">
        <v>0.17131575548951744</v>
      </c>
      <c r="U42" s="128">
        <v>9.4014135177554845</v>
      </c>
      <c r="V42" s="83">
        <f t="shared" si="1"/>
        <v>32.207933754788236</v>
      </c>
      <c r="X42" s="136" t="s">
        <v>578</v>
      </c>
      <c r="Y42" s="148">
        <f>Y31/SUM(Y$4:Y5)</f>
        <v>-8.2952922709426447E-2</v>
      </c>
      <c r="Z42" s="148">
        <f>Z31/SUM(Z$4:Z5)</f>
        <v>4.0970536005508471E-2</v>
      </c>
      <c r="AA42" s="148">
        <f>AA31/SUM(AA$4:AA5)</f>
        <v>-6.9778929681536733E-2</v>
      </c>
      <c r="AB42" s="148">
        <f>AB31/SUM(AB$4:AB5)</f>
        <v>-0.21835894758857652</v>
      </c>
      <c r="AC42" s="148">
        <f>AC31/SUM(AC$4:AC5)</f>
        <v>-1.5818161677538248E-2</v>
      </c>
      <c r="AD42" s="148">
        <f>AD31/SUM(AD$4:AD5)</f>
        <v>-4.4251261105734026E-2</v>
      </c>
      <c r="AE42" s="148">
        <f>AE31/SUM(AE$4:AE5)</f>
        <v>0.34926225606853895</v>
      </c>
      <c r="AF42" s="148">
        <f>AF31/SUM(AF$4:AF5)</f>
        <v>1.4206033051833171E-2</v>
      </c>
      <c r="AG42" s="149">
        <f>AG31/SUM(AG$4:AG5)</f>
        <v>-4.9348978205640166E-2</v>
      </c>
      <c r="AJ42" s="112">
        <v>43505</v>
      </c>
      <c r="AK42" s="131">
        <v>0.12782358467218205</v>
      </c>
      <c r="AL42" s="131">
        <v>6.1065207565393832E-2</v>
      </c>
      <c r="AM42" s="131">
        <v>0.33634577742001592</v>
      </c>
      <c r="AN42" s="131">
        <v>0.24304070945618805</v>
      </c>
      <c r="AO42" s="131">
        <v>0.13332268412034912</v>
      </c>
      <c r="AP42" s="53"/>
      <c r="AQ42" s="74">
        <v>43870</v>
      </c>
      <c r="AR42" s="78">
        <v>0.12522227599251895</v>
      </c>
      <c r="AS42" s="78">
        <v>5.5459269075155561E-2</v>
      </c>
      <c r="AT42" s="78">
        <v>0.3023607875807125</v>
      </c>
      <c r="AU42" s="78">
        <v>0.20663036924256153</v>
      </c>
      <c r="AV42" s="79">
        <v>0.11403182028460015</v>
      </c>
      <c r="AX42" s="136" t="s">
        <v>578</v>
      </c>
      <c r="AY42" s="148">
        <f>AY31/SUM(AY$4:AY5)</f>
        <v>-0.33634671231577956</v>
      </c>
      <c r="AZ42" s="148">
        <f>AZ31/SUM(AZ$4:AZ5)</f>
        <v>-0.13604190497830684</v>
      </c>
      <c r="BA42" s="148">
        <f>BA31/SUM(BA$4:BA5)</f>
        <v>-0.30452403357765628</v>
      </c>
      <c r="BB42" s="148">
        <f>BB31/SUM(BB$4:BB5)</f>
        <v>-6.6406268251562636E-2</v>
      </c>
      <c r="BC42" s="149">
        <f>BC31/SUM(BC$4:BC5)</f>
        <v>-0.25802251339243759</v>
      </c>
    </row>
    <row r="43" spans="2:55" x14ac:dyDescent="0.2">
      <c r="B43" s="74">
        <v>43506</v>
      </c>
      <c r="C43" s="76">
        <v>11.395869578892505</v>
      </c>
      <c r="D43" s="76">
        <v>3.4474827213561836</v>
      </c>
      <c r="E43" s="76">
        <v>5.2643206824682984</v>
      </c>
      <c r="F43" s="76">
        <v>1.9380634280493598</v>
      </c>
      <c r="G43" s="76">
        <v>2.5020827773516348</v>
      </c>
      <c r="H43" s="76">
        <v>1.7031855635079816</v>
      </c>
      <c r="I43" s="76">
        <v>0.15853099761716541</v>
      </c>
      <c r="J43" s="76">
        <v>9.5356724915899882</v>
      </c>
      <c r="K43" s="81">
        <f t="shared" si="0"/>
        <v>35.945208240833125</v>
      </c>
      <c r="L43" s="67"/>
      <c r="M43" s="74">
        <v>43871</v>
      </c>
      <c r="N43" s="128">
        <v>9.5611297458855642</v>
      </c>
      <c r="O43" s="128">
        <v>3.4647943275609849</v>
      </c>
      <c r="P43" s="128">
        <v>4.8370901966602933</v>
      </c>
      <c r="Q43" s="128">
        <v>2.0284784781247351</v>
      </c>
      <c r="R43" s="128">
        <v>2.5263654748435638</v>
      </c>
      <c r="S43" s="128">
        <v>1.9298059043288516</v>
      </c>
      <c r="T43" s="128">
        <v>0.17046343829802732</v>
      </c>
      <c r="U43" s="128">
        <v>9.5217760659683197</v>
      </c>
      <c r="V43" s="83">
        <f t="shared" si="1"/>
        <v>34.039903631670342</v>
      </c>
      <c r="X43" s="139" t="s">
        <v>569</v>
      </c>
      <c r="Y43" s="150">
        <f>Y32/SUM(Y$4:Y6)</f>
        <v>-8.184718446585737E-2</v>
      </c>
      <c r="Z43" s="150">
        <f>Z32/SUM(Z$4:Z6)</f>
        <v>-1.9276846425978184E-2</v>
      </c>
      <c r="AA43" s="150">
        <f>AA32/SUM(AA$4:AA6)</f>
        <v>-7.501520750093546E-2</v>
      </c>
      <c r="AB43" s="150">
        <f>AB32/SUM(AB$4:AB6)</f>
        <v>-0.18798669968517528</v>
      </c>
      <c r="AC43" s="150">
        <f>AC32/SUM(AC$4:AC6)</f>
        <v>-2.0076990447806437E-2</v>
      </c>
      <c r="AD43" s="150">
        <f>AD32/SUM(AD$4:AD6)</f>
        <v>-4.1668877052232954E-2</v>
      </c>
      <c r="AE43" s="150">
        <f>AE32/SUM(AE$4:AE6)</f>
        <v>0.16024929038627675</v>
      </c>
      <c r="AF43" s="150">
        <f>AF32/SUM(AF$4:AF6)</f>
        <v>2.6386734786749476E-3</v>
      </c>
      <c r="AG43" s="151">
        <f>AG32/SUM(AG$4:AG6)</f>
        <v>-5.5070309052318828E-2</v>
      </c>
      <c r="AJ43" s="112">
        <v>43506</v>
      </c>
      <c r="AK43" s="131">
        <v>0.21994720288682904</v>
      </c>
      <c r="AL43" s="131">
        <v>6.0799624765104851E-2</v>
      </c>
      <c r="AM43" s="131">
        <v>0.35536839222543903</v>
      </c>
      <c r="AN43" s="131">
        <v>0.17822909273222362</v>
      </c>
      <c r="AO43" s="131">
        <v>9.1769646817013217E-2</v>
      </c>
      <c r="AP43" s="53"/>
      <c r="AQ43" s="74">
        <v>43871</v>
      </c>
      <c r="AR43" s="78">
        <v>0.14014489257869484</v>
      </c>
      <c r="AS43" s="78">
        <v>6.0785048451360214E-2</v>
      </c>
      <c r="AT43" s="78">
        <v>0.40227980108747224</v>
      </c>
      <c r="AU43" s="78">
        <v>0.27434629051481546</v>
      </c>
      <c r="AV43" s="79">
        <v>0.12399982483816786</v>
      </c>
      <c r="AX43" s="139" t="s">
        <v>569</v>
      </c>
      <c r="AY43" s="150">
        <f>AY32/SUM(AY$4:AY6)</f>
        <v>-0.27031745285518682</v>
      </c>
      <c r="AZ43" s="150">
        <f>AZ32/SUM(AZ$4:AZ6)</f>
        <v>-7.8743352736119723E-2</v>
      </c>
      <c r="BA43" s="150">
        <f>BA32/SUM(BA$4:BA6)</f>
        <v>-0.25664666300623384</v>
      </c>
      <c r="BB43" s="150">
        <f>BB32/SUM(BB$4:BB6)</f>
        <v>-0.10564803319374694</v>
      </c>
      <c r="BC43" s="151">
        <f>BC32/SUM(BC$4:BC6)</f>
        <v>-0.26238281483593767</v>
      </c>
    </row>
    <row r="44" spans="2:55" x14ac:dyDescent="0.2">
      <c r="B44" s="74">
        <v>43507</v>
      </c>
      <c r="C44" s="76">
        <v>11.68475173269402</v>
      </c>
      <c r="D44" s="76">
        <v>3.3745266666359486</v>
      </c>
      <c r="E44" s="76">
        <v>5.1237098301092283</v>
      </c>
      <c r="F44" s="76">
        <v>3.2243966256291836</v>
      </c>
      <c r="G44" s="76">
        <v>2.5689895362830057</v>
      </c>
      <c r="H44" s="76">
        <v>1.9280823621158572</v>
      </c>
      <c r="I44" s="76">
        <v>0.17131575548951744</v>
      </c>
      <c r="J44" s="76">
        <v>10.176635397387749</v>
      </c>
      <c r="K44" s="81">
        <f t="shared" si="0"/>
        <v>38.252407906344509</v>
      </c>
      <c r="L44" s="67"/>
      <c r="M44" s="74">
        <v>43872</v>
      </c>
      <c r="N44" s="128">
        <v>9.447122742044165</v>
      </c>
      <c r="O44" s="128">
        <v>3.5699005080901367</v>
      </c>
      <c r="P44" s="128">
        <v>4.8354258815326068</v>
      </c>
      <c r="Q44" s="128">
        <v>2.0849760675946261</v>
      </c>
      <c r="R44" s="128">
        <v>2.5206342727332385</v>
      </c>
      <c r="S44" s="128">
        <v>1.7814933509401634</v>
      </c>
      <c r="T44" s="128">
        <v>0.17642965863845828</v>
      </c>
      <c r="U44" s="128">
        <v>10.135201724738003</v>
      </c>
      <c r="V44" s="83">
        <f t="shared" si="1"/>
        <v>34.551184206311397</v>
      </c>
      <c r="X44" s="142" t="s">
        <v>579</v>
      </c>
      <c r="Y44" s="152">
        <f>Y33/SUM(Y$4:Y7)</f>
        <v>-6.0291875129873135E-2</v>
      </c>
      <c r="Z44" s="152">
        <f>Z33/SUM(Z$4:Z7)</f>
        <v>-9.2152474741236112E-2</v>
      </c>
      <c r="AA44" s="152">
        <f>AA33/SUM(AA$4:AA7)</f>
        <v>-7.7053763229820674E-2</v>
      </c>
      <c r="AB44" s="152">
        <f>AB33/SUM(AB$4:AB7)</f>
        <v>-0.22488887218021747</v>
      </c>
      <c r="AC44" s="152">
        <f>AC33/SUM(AC$4:AC7)</f>
        <v>-2.427522422989041E-2</v>
      </c>
      <c r="AD44" s="152">
        <f>AD33/SUM(AD$4:AD7)</f>
        <v>-5.1839091138358301E-2</v>
      </c>
      <c r="AE44" s="152">
        <f>AE33/SUM(AE$4:AE7)</f>
        <v>6.2681261109551897E-2</v>
      </c>
      <c r="AF44" s="152">
        <f>AF33/SUM(AF$4:AF7)</f>
        <v>-1.5203022199946518E-2</v>
      </c>
      <c r="AG44" s="153">
        <f>AG33/SUM(AG$4:AG7)</f>
        <v>-6.3374269771690209E-2</v>
      </c>
      <c r="AJ44" s="112">
        <v>43507</v>
      </c>
      <c r="AK44" s="131">
        <v>0.39928542402215889</v>
      </c>
      <c r="AL44" s="131">
        <v>0.16707687870067872</v>
      </c>
      <c r="AM44" s="131">
        <v>0.70394475721840055</v>
      </c>
      <c r="AN44" s="131">
        <v>0.26536518977228374</v>
      </c>
      <c r="AO44" s="131">
        <v>0.20923409082666869</v>
      </c>
      <c r="AP44" s="53"/>
      <c r="AQ44" s="74">
        <v>43872</v>
      </c>
      <c r="AR44" s="78">
        <v>0.14568401351410451</v>
      </c>
      <c r="AS44" s="78">
        <v>7.7137761003324257E-2</v>
      </c>
      <c r="AT44" s="78">
        <v>0.39752275110334251</v>
      </c>
      <c r="AU44" s="78">
        <v>0.26481330699679556</v>
      </c>
      <c r="AV44" s="79">
        <v>0.17586396194265239</v>
      </c>
      <c r="AX44" s="142" t="s">
        <v>579</v>
      </c>
      <c r="AY44" s="152">
        <f>AY33/SUM(AY$4:AY7)</f>
        <v>-0.30067927159395191</v>
      </c>
      <c r="AZ44" s="152">
        <f>AZ33/SUM(AZ$4:AZ7)</f>
        <v>-0.16678413588334193</v>
      </c>
      <c r="BA44" s="152">
        <f>BA33/SUM(BA$4:BA7)</f>
        <v>-0.29629068938598552</v>
      </c>
      <c r="BB44" s="152">
        <f>BB33/SUM(BB$4:BB7)</f>
        <v>-0.1426048156910065</v>
      </c>
      <c r="BC44" s="153">
        <f>BC33/SUM(BC$4:BC7)</f>
        <v>-0.28282109099838582</v>
      </c>
    </row>
    <row r="45" spans="2:55" x14ac:dyDescent="0.2">
      <c r="B45" s="74">
        <v>43508</v>
      </c>
      <c r="C45" s="76">
        <v>12.24029433615847</v>
      </c>
      <c r="D45" s="76">
        <v>3.400494075943151</v>
      </c>
      <c r="E45" s="76">
        <v>4.9282035245909688</v>
      </c>
      <c r="F45" s="76">
        <v>3.6932304480661049</v>
      </c>
      <c r="G45" s="76">
        <v>2.5607542046999883</v>
      </c>
      <c r="H45" s="76">
        <v>1.948748284130406</v>
      </c>
      <c r="I45" s="76">
        <v>0.17472502425547801</v>
      </c>
      <c r="J45" s="76">
        <v>10.505337396434506</v>
      </c>
      <c r="K45" s="81">
        <f t="shared" si="0"/>
        <v>39.451787294279072</v>
      </c>
      <c r="L45" s="67"/>
      <c r="M45" s="74">
        <v>43873</v>
      </c>
      <c r="N45" s="128">
        <v>9.3466419928958118</v>
      </c>
      <c r="O45" s="128">
        <v>3.6304911298069422</v>
      </c>
      <c r="P45" s="128">
        <v>4.9040059676964409</v>
      </c>
      <c r="Q45" s="128">
        <v>2.4227206978122338</v>
      </c>
      <c r="R45" s="128">
        <v>2.5084223744444198</v>
      </c>
      <c r="S45" s="128">
        <v>1.8371158192607955</v>
      </c>
      <c r="T45" s="128">
        <v>0.16534953514908649</v>
      </c>
      <c r="U45" s="128">
        <v>10.487083605538535</v>
      </c>
      <c r="V45" s="83">
        <f t="shared" si="1"/>
        <v>35.301831122604263</v>
      </c>
      <c r="X45" s="145" t="s">
        <v>577</v>
      </c>
      <c r="Y45" s="154">
        <f t="shared" ref="Y45:AG45" si="22">Y34/SUM(Y4:Y8)</f>
        <v>-3.2275897118981822E-2</v>
      </c>
      <c r="Z45" s="154">
        <f t="shared" si="22"/>
        <v>-0.11661948007308666</v>
      </c>
      <c r="AA45" s="154">
        <f t="shared" si="22"/>
        <v>-8.9520886077025741E-2</v>
      </c>
      <c r="AB45" s="154">
        <f t="shared" si="22"/>
        <v>-0.23951435529875054</v>
      </c>
      <c r="AC45" s="154">
        <f t="shared" si="22"/>
        <v>-3.1297396600745604E-2</v>
      </c>
      <c r="AD45" s="154">
        <f t="shared" si="22"/>
        <v>-6.403847906672247E-2</v>
      </c>
      <c r="AE45" s="154">
        <f t="shared" si="22"/>
        <v>2.083727262413497E-2</v>
      </c>
      <c r="AF45" s="154">
        <f t="shared" si="22"/>
        <v>-1.2083234112005094E-2</v>
      </c>
      <c r="AG45" s="155">
        <f t="shared" si="22"/>
        <v>-5.9352242454019641E-2</v>
      </c>
      <c r="AJ45" s="112">
        <v>43508</v>
      </c>
      <c r="AK45" s="131">
        <v>0.2637458761037797</v>
      </c>
      <c r="AL45" s="131">
        <v>0.17379464699763483</v>
      </c>
      <c r="AM45" s="131">
        <v>1.100801488652505</v>
      </c>
      <c r="AN45" s="131">
        <v>0.27119484039467723</v>
      </c>
      <c r="AO45" s="131">
        <v>0.23777673882365302</v>
      </c>
      <c r="AP45" s="53"/>
      <c r="AQ45" s="74">
        <v>43873</v>
      </c>
      <c r="AR45" s="78">
        <v>0.19338525658315045</v>
      </c>
      <c r="AS45" s="78">
        <v>0.15681068020877684</v>
      </c>
      <c r="AT45" s="78">
        <v>0.46046319217958614</v>
      </c>
      <c r="AU45" s="78">
        <v>0.30894404437060341</v>
      </c>
      <c r="AV45" s="79">
        <v>0.19491874287008745</v>
      </c>
      <c r="AX45" s="145" t="s">
        <v>577</v>
      </c>
      <c r="AY45" s="154">
        <f t="shared" ref="AY45:BC45" si="23">AY34/SUM(AY4:AY8)</f>
        <v>-0.32278709340055917</v>
      </c>
      <c r="AZ45" s="154">
        <f t="shared" si="23"/>
        <v>-0.19193981130304782</v>
      </c>
      <c r="BA45" s="154">
        <f t="shared" si="23"/>
        <v>-0.3067084934555046</v>
      </c>
      <c r="BB45" s="154">
        <f t="shared" si="23"/>
        <v>-0.15018176282060658</v>
      </c>
      <c r="BC45" s="155">
        <f t="shared" si="23"/>
        <v>-0.30177048658092764</v>
      </c>
    </row>
    <row r="46" spans="2:55" x14ac:dyDescent="0.2">
      <c r="B46" s="74">
        <v>43509</v>
      </c>
      <c r="C46" s="76">
        <v>12.292467032831652</v>
      </c>
      <c r="D46" s="76">
        <v>3.4462461780558407</v>
      </c>
      <c r="E46" s="76">
        <v>4.72970541449794</v>
      </c>
      <c r="F46" s="76">
        <v>3.5934318966661793</v>
      </c>
      <c r="G46" s="76">
        <v>2.5520364052755196</v>
      </c>
      <c r="H46" s="76">
        <v>1.9618257367187071</v>
      </c>
      <c r="I46" s="76">
        <v>0.20114685719167225</v>
      </c>
      <c r="J46" s="76">
        <v>10.44292261116842</v>
      </c>
      <c r="K46" s="81">
        <f t="shared" si="0"/>
        <v>39.219782132405932</v>
      </c>
      <c r="L46" s="67"/>
      <c r="M46" s="74">
        <v>43874</v>
      </c>
      <c r="N46" s="128">
        <v>9.1418158504010929</v>
      </c>
      <c r="O46" s="128">
        <v>3.672533602018603</v>
      </c>
      <c r="P46" s="128">
        <v>5.1950788329084556</v>
      </c>
      <c r="Q46" s="128">
        <v>2.9112451209204777</v>
      </c>
      <c r="R46" s="128">
        <v>2.5058499712205795</v>
      </c>
      <c r="S46" s="128">
        <v>1.6452853459381183</v>
      </c>
      <c r="T46" s="128">
        <v>0.16961112110653717</v>
      </c>
      <c r="U46" s="128">
        <v>10.419795777404801</v>
      </c>
      <c r="V46" s="83">
        <f t="shared" si="1"/>
        <v>35.661215621918664</v>
      </c>
      <c r="AJ46" s="112">
        <v>43509</v>
      </c>
      <c r="AK46" s="131">
        <v>0.22072299546242596</v>
      </c>
      <c r="AL46" s="131">
        <v>0.16219895640018669</v>
      </c>
      <c r="AM46" s="131">
        <v>1.0876344468533095</v>
      </c>
      <c r="AN46" s="131">
        <v>0.27804009443823818</v>
      </c>
      <c r="AO46" s="131">
        <v>0.22839390742104493</v>
      </c>
      <c r="AP46" s="53"/>
      <c r="AQ46" s="74">
        <v>43874</v>
      </c>
      <c r="AR46" s="78">
        <v>0.21126173175730592</v>
      </c>
      <c r="AS46" s="78">
        <v>0.16770303956213525</v>
      </c>
      <c r="AT46" s="78">
        <v>0.67772264198566146</v>
      </c>
      <c r="AU46" s="78">
        <v>0.33561860069421284</v>
      </c>
      <c r="AV46" s="79">
        <v>0.16088697138409336</v>
      </c>
    </row>
    <row r="47" spans="2:55" x14ac:dyDescent="0.2">
      <c r="B47" s="74">
        <v>43510</v>
      </c>
      <c r="C47" s="76">
        <v>12.469274504890773</v>
      </c>
      <c r="D47" s="76">
        <v>3.5229118626771041</v>
      </c>
      <c r="E47" s="76">
        <v>4.6669543939360736</v>
      </c>
      <c r="F47" s="76">
        <v>3.8120012700650334</v>
      </c>
      <c r="G47" s="76">
        <v>2.5395286540650561</v>
      </c>
      <c r="H47" s="76">
        <v>2.0293884081214033</v>
      </c>
      <c r="I47" s="76">
        <v>0.21563624944700455</v>
      </c>
      <c r="J47" s="76">
        <v>10.567138627696824</v>
      </c>
      <c r="K47" s="81">
        <f t="shared" si="0"/>
        <v>39.822833970899268</v>
      </c>
      <c r="L47" s="67"/>
      <c r="M47" s="74">
        <v>43875</v>
      </c>
      <c r="N47" s="128">
        <v>9.3505066370938259</v>
      </c>
      <c r="O47" s="128">
        <v>3.7776397825477548</v>
      </c>
      <c r="P47" s="128">
        <v>5.2998585656304726</v>
      </c>
      <c r="Q47" s="128">
        <v>3.2571392280172557</v>
      </c>
      <c r="R47" s="128">
        <v>2.4989755630771286</v>
      </c>
      <c r="S47" s="128">
        <v>1.6596464753653908</v>
      </c>
      <c r="T47" s="128">
        <v>0.16705416953206678</v>
      </c>
      <c r="U47" s="128">
        <v>10.53441448794587</v>
      </c>
      <c r="V47" s="83">
        <f t="shared" si="1"/>
        <v>36.545234909209768</v>
      </c>
      <c r="AJ47" s="112">
        <v>43510</v>
      </c>
      <c r="AK47" s="131">
        <v>0.25681345695416902</v>
      </c>
      <c r="AL47" s="131">
        <v>0.16844057950911609</v>
      </c>
      <c r="AM47" s="131">
        <v>1.1638520031306363</v>
      </c>
      <c r="AN47" s="131">
        <v>0.28712049468969292</v>
      </c>
      <c r="AO47" s="131">
        <v>0.18876190411365584</v>
      </c>
      <c r="AP47" s="53"/>
      <c r="AQ47" s="74">
        <v>43875</v>
      </c>
      <c r="AR47" s="78">
        <v>0.22977207741715985</v>
      </c>
      <c r="AS47" s="78">
        <v>0.1593750824470446</v>
      </c>
      <c r="AT47" s="78">
        <v>0.86001261895654568</v>
      </c>
      <c r="AU47" s="78">
        <v>0.2692181535056738</v>
      </c>
      <c r="AV47" s="79">
        <v>0.1768504297082005</v>
      </c>
    </row>
    <row r="48" spans="2:55" x14ac:dyDescent="0.2">
      <c r="B48" s="74">
        <v>43511</v>
      </c>
      <c r="C48" s="76">
        <v>12.665405197939963</v>
      </c>
      <c r="D48" s="76">
        <v>3.5229118626771041</v>
      </c>
      <c r="E48" s="76">
        <v>4.7970095257305481</v>
      </c>
      <c r="F48" s="76">
        <v>3.6612019797761097</v>
      </c>
      <c r="G48" s="76">
        <v>2.524795937164376</v>
      </c>
      <c r="H48" s="76">
        <v>2.0923883304974922</v>
      </c>
      <c r="I48" s="76">
        <v>0.22330710417041577</v>
      </c>
      <c r="J48" s="76">
        <v>10.578747762879654</v>
      </c>
      <c r="K48" s="81">
        <f t="shared" si="0"/>
        <v>40.065767700835664</v>
      </c>
      <c r="L48" s="67"/>
      <c r="M48" s="74">
        <v>43876</v>
      </c>
      <c r="N48" s="128">
        <v>9.2490597268959682</v>
      </c>
      <c r="O48" s="128">
        <v>3.7788763258480977</v>
      </c>
      <c r="P48" s="128">
        <v>4.6960791161395647</v>
      </c>
      <c r="Q48" s="128">
        <v>1.6476049583953123</v>
      </c>
      <c r="R48" s="128">
        <v>2.4435289325747034</v>
      </c>
      <c r="S48" s="128">
        <v>1.5110807368675159</v>
      </c>
      <c r="T48" s="128">
        <v>0.15000782570226404</v>
      </c>
      <c r="U48" s="128">
        <v>10.530783838248089</v>
      </c>
      <c r="V48" s="83">
        <f t="shared" si="1"/>
        <v>34.007021460671517</v>
      </c>
      <c r="AJ48" s="112">
        <v>43511</v>
      </c>
      <c r="AK48" s="131">
        <v>0.23063626524164099</v>
      </c>
      <c r="AL48" s="131">
        <v>0.15838953412663886</v>
      </c>
      <c r="AM48" s="131">
        <v>1.0937130935025621</v>
      </c>
      <c r="AN48" s="131">
        <v>0.29492019775595973</v>
      </c>
      <c r="AO48" s="131">
        <v>0.21592757300435442</v>
      </c>
      <c r="AP48" s="53"/>
      <c r="AQ48" s="74">
        <v>43876</v>
      </c>
      <c r="AR48" s="78">
        <v>0.11557217861914626</v>
      </c>
      <c r="AS48" s="78">
        <v>5.5917822705283178E-2</v>
      </c>
      <c r="AT48" s="78">
        <v>0.34333709805547791</v>
      </c>
      <c r="AU48" s="78">
        <v>0.19816113597234397</v>
      </c>
      <c r="AV48" s="79">
        <v>0.12273554294001096</v>
      </c>
    </row>
    <row r="49" spans="2:48" x14ac:dyDescent="0.2">
      <c r="B49" s="74">
        <v>43512</v>
      </c>
      <c r="C49" s="76">
        <v>12.467342182791766</v>
      </c>
      <c r="D49" s="76">
        <v>3.4685039574620138</v>
      </c>
      <c r="E49" s="76">
        <v>4.7485327812471345</v>
      </c>
      <c r="F49" s="76">
        <v>2.6740395947637383</v>
      </c>
      <c r="G49" s="76">
        <v>2.4623709706973074</v>
      </c>
      <c r="H49" s="76">
        <v>1.7707769870050376</v>
      </c>
      <c r="I49" s="76">
        <v>0.21819320102147496</v>
      </c>
      <c r="J49" s="76">
        <v>10.036893513452412</v>
      </c>
      <c r="K49" s="81">
        <f t="shared" si="0"/>
        <v>37.846653188440882</v>
      </c>
      <c r="L49" s="67"/>
      <c r="M49" s="74">
        <v>43877</v>
      </c>
      <c r="N49" s="128">
        <v>9.4113747832125387</v>
      </c>
      <c r="O49" s="128">
        <v>3.808553365056329</v>
      </c>
      <c r="P49" s="128">
        <v>4.4030447366699201</v>
      </c>
      <c r="Q49" s="128">
        <v>1.3863550256108346</v>
      </c>
      <c r="R49" s="128">
        <v>2.4125546488729555</v>
      </c>
      <c r="S49" s="128">
        <v>1.507702407449782</v>
      </c>
      <c r="T49" s="128">
        <v>0.14489392255332323</v>
      </c>
      <c r="U49" s="128">
        <v>10.01773370007716</v>
      </c>
      <c r="V49" s="83">
        <f t="shared" si="1"/>
        <v>33.092212589502843</v>
      </c>
      <c r="AJ49" s="112">
        <v>43512</v>
      </c>
      <c r="AK49" s="131">
        <v>0.16633690778949231</v>
      </c>
      <c r="AL49" s="131">
        <v>9.2440084020778204E-2</v>
      </c>
      <c r="AM49" s="131">
        <v>0.79223657619869514</v>
      </c>
      <c r="AN49" s="131">
        <v>0.22362824023423755</v>
      </c>
      <c r="AO49" s="131">
        <v>0.13454240084619454</v>
      </c>
      <c r="AP49" s="53"/>
      <c r="AQ49" s="74">
        <v>43877</v>
      </c>
      <c r="AR49" s="78">
        <v>9.8815098810572571E-2</v>
      </c>
      <c r="AS49" s="78">
        <v>5.5172263027960876E-2</v>
      </c>
      <c r="AT49" s="78">
        <v>0.27411036049022464</v>
      </c>
      <c r="AU49" s="78">
        <v>0.19464192556469834</v>
      </c>
      <c r="AV49" s="79">
        <v>9.5419713793794173E-2</v>
      </c>
    </row>
    <row r="50" spans="2:48" x14ac:dyDescent="0.2">
      <c r="B50" s="74">
        <v>43513</v>
      </c>
      <c r="C50" s="76">
        <v>12.74173192085073</v>
      </c>
      <c r="D50" s="76">
        <v>3.4363538316530966</v>
      </c>
      <c r="E50" s="76">
        <v>5.4490025994084936</v>
      </c>
      <c r="F50" s="76">
        <v>2.4905325368450697</v>
      </c>
      <c r="G50" s="76">
        <v>2.4235361024466253</v>
      </c>
      <c r="H50" s="76">
        <v>1.5929196148448637</v>
      </c>
      <c r="I50" s="76">
        <v>0.21734088382998482</v>
      </c>
      <c r="J50" s="76">
        <v>9.9609187318659984</v>
      </c>
      <c r="K50" s="81">
        <f t="shared" si="0"/>
        <v>38.312336221744857</v>
      </c>
      <c r="L50" s="67"/>
      <c r="M50" s="74">
        <v>43878</v>
      </c>
      <c r="N50" s="128">
        <v>9.699290775964549</v>
      </c>
      <c r="O50" s="128">
        <v>3.6502758226124294</v>
      </c>
      <c r="P50" s="128">
        <v>4.4596179779840188</v>
      </c>
      <c r="Q50" s="128">
        <v>2.2298418081087377</v>
      </c>
      <c r="R50" s="128">
        <v>2.4761706129989531</v>
      </c>
      <c r="S50" s="128">
        <v>1.6571630444672225</v>
      </c>
      <c r="T50" s="128">
        <v>0.15000782570226404</v>
      </c>
      <c r="U50" s="128">
        <v>9.9602335691749282</v>
      </c>
      <c r="V50" s="83">
        <f t="shared" si="1"/>
        <v>34.282601437013099</v>
      </c>
      <c r="AJ50" s="112">
        <v>43513</v>
      </c>
      <c r="AK50" s="131">
        <v>0.10845654737973116</v>
      </c>
      <c r="AL50" s="131">
        <v>5.5259988385676861E-2</v>
      </c>
      <c r="AM50" s="131">
        <v>0.83162102351313116</v>
      </c>
      <c r="AN50" s="131">
        <v>0.18740209052663834</v>
      </c>
      <c r="AO50" s="131">
        <v>0.11404285849636497</v>
      </c>
      <c r="AP50" s="53"/>
      <c r="AQ50" s="74">
        <v>43878</v>
      </c>
      <c r="AR50" s="78">
        <v>0.13443132604186694</v>
      </c>
      <c r="AS50" s="78">
        <v>9.0755634821748671E-2</v>
      </c>
      <c r="AT50" s="78">
        <v>0.47383136488688909</v>
      </c>
      <c r="AU50" s="78">
        <v>0.3470080633880811</v>
      </c>
      <c r="AV50" s="79">
        <v>0.14205719089073379</v>
      </c>
    </row>
    <row r="51" spans="2:48" x14ac:dyDescent="0.2">
      <c r="B51" s="74">
        <v>43514</v>
      </c>
      <c r="C51" s="76">
        <v>13.706926809304619</v>
      </c>
      <c r="D51" s="76">
        <v>3.389365186240064</v>
      </c>
      <c r="E51" s="76">
        <v>6.0500692152412734</v>
      </c>
      <c r="F51" s="76">
        <v>3.4567201411848494</v>
      </c>
      <c r="G51" s="76">
        <v>2.4875230206205319</v>
      </c>
      <c r="H51" s="76">
        <v>1.7797532241857834</v>
      </c>
      <c r="I51" s="76">
        <v>0.20881771191508347</v>
      </c>
      <c r="J51" s="76">
        <v>10.984174748302145</v>
      </c>
      <c r="K51" s="81">
        <f t="shared" si="0"/>
        <v>42.063350056994352</v>
      </c>
      <c r="L51" s="67"/>
      <c r="M51" s="74">
        <v>43879</v>
      </c>
      <c r="N51" s="128">
        <v>9.8683689596276434</v>
      </c>
      <c r="O51" s="128">
        <v>3.7269415072336933</v>
      </c>
      <c r="P51" s="128">
        <v>4.5612878190103032</v>
      </c>
      <c r="Q51" s="128">
        <v>2.1489632712846101</v>
      </c>
      <c r="R51" s="128">
        <v>2.4561398530091254</v>
      </c>
      <c r="S51" s="128">
        <v>1.7908163633807255</v>
      </c>
      <c r="T51" s="128">
        <v>0.15086014289375418</v>
      </c>
      <c r="U51" s="128">
        <v>10.984337255181456</v>
      </c>
      <c r="V51" s="83">
        <f t="shared" si="1"/>
        <v>35.687715171621313</v>
      </c>
      <c r="AJ51" s="112">
        <v>43514</v>
      </c>
      <c r="AK51" s="131">
        <v>0.18566730264838346</v>
      </c>
      <c r="AL51" s="131">
        <v>0.15244545200733478</v>
      </c>
      <c r="AM51" s="131">
        <v>1.0047556414233307</v>
      </c>
      <c r="AN51" s="131">
        <v>0.3149326982564124</v>
      </c>
      <c r="AO51" s="131">
        <v>0.22542480513526006</v>
      </c>
      <c r="AP51" s="53"/>
      <c r="AQ51" s="74">
        <v>43879</v>
      </c>
      <c r="AR51" s="78">
        <v>0.14513974775675076</v>
      </c>
      <c r="AS51" s="78">
        <v>8.6442859566012664E-2</v>
      </c>
      <c r="AT51" s="78">
        <v>0.41370246559494356</v>
      </c>
      <c r="AU51" s="78">
        <v>0.31657892346365202</v>
      </c>
      <c r="AV51" s="79">
        <v>0.15988430623936065</v>
      </c>
    </row>
    <row r="52" spans="2:48" x14ac:dyDescent="0.2">
      <c r="B52" s="74">
        <v>43515</v>
      </c>
      <c r="C52" s="76">
        <v>13.533983981443512</v>
      </c>
      <c r="D52" s="76">
        <v>3.4375903749534396</v>
      </c>
      <c r="E52" s="76">
        <v>5.6226366340249063</v>
      </c>
      <c r="F52" s="76">
        <v>3.3926528372567266</v>
      </c>
      <c r="G52" s="76">
        <v>2.4880009368785734</v>
      </c>
      <c r="H52" s="76">
        <v>1.9354653165719748</v>
      </c>
      <c r="I52" s="76">
        <v>0.21478393225551443</v>
      </c>
      <c r="J52" s="76">
        <v>11.192873984915771</v>
      </c>
      <c r="K52" s="81">
        <f t="shared" si="0"/>
        <v>41.817987998300424</v>
      </c>
      <c r="L52" s="67"/>
      <c r="M52" s="74">
        <v>43880</v>
      </c>
      <c r="N52" s="128">
        <v>10.283818210914102</v>
      </c>
      <c r="O52" s="128">
        <v>3.8394669475649028</v>
      </c>
      <c r="P52" s="128">
        <v>5.2008555914635526</v>
      </c>
      <c r="Q52" s="128">
        <v>2.6255803903498944</v>
      </c>
      <c r="R52" s="128">
        <v>2.4400977972808584</v>
      </c>
      <c r="S52" s="128">
        <v>1.7190257173370727</v>
      </c>
      <c r="T52" s="128">
        <v>0.15767868042567526</v>
      </c>
      <c r="U52" s="128">
        <v>11.150037870170678</v>
      </c>
      <c r="V52" s="83">
        <f t="shared" si="1"/>
        <v>37.416561205506738</v>
      </c>
      <c r="AJ52" s="112">
        <v>43515</v>
      </c>
      <c r="AK52" s="131">
        <v>0.22790763532885919</v>
      </c>
      <c r="AL52" s="131">
        <v>0.16370224569655403</v>
      </c>
      <c r="AM52" s="131">
        <v>0.92300792119348518</v>
      </c>
      <c r="AN52" s="131">
        <v>0.34820589001176566</v>
      </c>
      <c r="AO52" s="131">
        <v>0.26216956910351419</v>
      </c>
      <c r="AP52" s="53"/>
      <c r="AQ52" s="74">
        <v>43880</v>
      </c>
      <c r="AR52" s="78">
        <v>0.22106399123418261</v>
      </c>
      <c r="AS52" s="78">
        <v>0.13539660008731441</v>
      </c>
      <c r="AT52" s="78">
        <v>0.52651850536574551</v>
      </c>
      <c r="AU52" s="78">
        <v>0.31246168776614891</v>
      </c>
      <c r="AV52" s="79">
        <v>0.17084995862848404</v>
      </c>
    </row>
    <row r="53" spans="2:48" x14ac:dyDescent="0.2">
      <c r="B53" s="74">
        <v>43516</v>
      </c>
      <c r="C53" s="76">
        <v>13.5880890002157</v>
      </c>
      <c r="D53" s="76">
        <v>3.5835024843939096</v>
      </c>
      <c r="E53" s="76">
        <v>5.1728150516860962</v>
      </c>
      <c r="F53" s="76">
        <v>3.5726904056592028</v>
      </c>
      <c r="G53" s="76">
        <v>2.4963781261445335</v>
      </c>
      <c r="H53" s="76">
        <v>1.6874876700414252</v>
      </c>
      <c r="I53" s="76">
        <v>0.21478393225551443</v>
      </c>
      <c r="J53" s="76">
        <v>11.089204384684578</v>
      </c>
      <c r="K53" s="81">
        <f t="shared" si="0"/>
        <v>41.404951055080957</v>
      </c>
      <c r="L53" s="67"/>
      <c r="M53" s="74">
        <v>43881</v>
      </c>
      <c r="N53" s="128">
        <v>9.851944221786086</v>
      </c>
      <c r="O53" s="128">
        <v>3.8209187980597585</v>
      </c>
      <c r="P53" s="128">
        <v>5.4393899907495866</v>
      </c>
      <c r="Q53" s="128">
        <v>2.4071998027486683</v>
      </c>
      <c r="R53" s="128">
        <v>2.426882274850152</v>
      </c>
      <c r="S53" s="128">
        <v>1.7203765657356236</v>
      </c>
      <c r="T53" s="128">
        <v>0.16449721795759636</v>
      </c>
      <c r="U53" s="128">
        <v>11.089699614009877</v>
      </c>
      <c r="V53" s="83">
        <f t="shared" si="1"/>
        <v>36.920908485897343</v>
      </c>
      <c r="AJ53" s="112">
        <v>43516</v>
      </c>
      <c r="AK53" s="131">
        <v>0.18902150631275785</v>
      </c>
      <c r="AL53" s="131">
        <v>0.1594053028800082</v>
      </c>
      <c r="AM53" s="131">
        <v>1.075917568158862</v>
      </c>
      <c r="AN53" s="131">
        <v>0.35554549043960643</v>
      </c>
      <c r="AO53" s="131">
        <v>0.2449113680850088</v>
      </c>
      <c r="AP53" s="53"/>
      <c r="AQ53" s="74">
        <v>43881</v>
      </c>
      <c r="AR53" s="78">
        <v>0.14951013541442823</v>
      </c>
      <c r="AS53" s="78">
        <v>0.13670000454470191</v>
      </c>
      <c r="AT53" s="78">
        <v>0.51165718653983849</v>
      </c>
      <c r="AU53" s="78">
        <v>0.2744309678289889</v>
      </c>
      <c r="AV53" s="79">
        <v>0.16837677067257528</v>
      </c>
    </row>
    <row r="54" spans="2:48" x14ac:dyDescent="0.2">
      <c r="B54" s="74">
        <v>43517</v>
      </c>
      <c r="C54" s="76">
        <v>14.016098345145704</v>
      </c>
      <c r="D54" s="76">
        <v>3.5550619884860213</v>
      </c>
      <c r="E54" s="76">
        <v>5.2492197965430938</v>
      </c>
      <c r="F54" s="76">
        <v>3.6167631513428966</v>
      </c>
      <c r="G54" s="76">
        <v>2.4989763216743635</v>
      </c>
      <c r="H54" s="76">
        <v>1.7021399040066789</v>
      </c>
      <c r="I54" s="76">
        <v>0.20285149157465251</v>
      </c>
      <c r="J54" s="76">
        <v>11.089040133895207</v>
      </c>
      <c r="K54" s="81">
        <f t="shared" si="0"/>
        <v>41.930151132668612</v>
      </c>
      <c r="L54" s="67"/>
      <c r="M54" s="74">
        <v>43882</v>
      </c>
      <c r="N54" s="128">
        <v>9.7949407198653855</v>
      </c>
      <c r="O54" s="128">
        <v>3.697264468025462</v>
      </c>
      <c r="P54" s="128">
        <v>5.3831313842477213</v>
      </c>
      <c r="Q54" s="128">
        <v>2.1024666732503849</v>
      </c>
      <c r="R54" s="128">
        <v>2.4206541915509097</v>
      </c>
      <c r="S54" s="128">
        <v>1.6020666978036975</v>
      </c>
      <c r="T54" s="128">
        <v>0.15682636323418514</v>
      </c>
      <c r="U54" s="128">
        <v>11.098658659663824</v>
      </c>
      <c r="V54" s="83">
        <f t="shared" si="1"/>
        <v>36.256009157641572</v>
      </c>
      <c r="AJ54" s="112">
        <v>43517</v>
      </c>
      <c r="AK54" s="131">
        <v>0.21656068989612703</v>
      </c>
      <c r="AL54" s="131">
        <v>0.15081652556947589</v>
      </c>
      <c r="AM54" s="131">
        <v>1.0607117160601955</v>
      </c>
      <c r="AN54" s="131">
        <v>0.34489246923089689</v>
      </c>
      <c r="AO54" s="131">
        <v>0.21100298349126564</v>
      </c>
      <c r="AP54" s="53"/>
      <c r="AQ54" s="74">
        <v>43882</v>
      </c>
      <c r="AR54" s="78">
        <v>0.132520083312158</v>
      </c>
      <c r="AS54" s="78">
        <v>0.13459573892692189</v>
      </c>
      <c r="AT54" s="78">
        <v>0.39417115273529729</v>
      </c>
      <c r="AU54" s="78">
        <v>0.30925270586146397</v>
      </c>
      <c r="AV54" s="79">
        <v>0.15833544280342379</v>
      </c>
    </row>
    <row r="55" spans="2:48" x14ac:dyDescent="0.2">
      <c r="B55" s="74">
        <v>43518</v>
      </c>
      <c r="C55" s="76">
        <v>13.867309543522181</v>
      </c>
      <c r="D55" s="76">
        <v>3.5488792719843065</v>
      </c>
      <c r="E55" s="76">
        <v>4.4950187532809132</v>
      </c>
      <c r="F55" s="76">
        <v>3.7022166166597046</v>
      </c>
      <c r="G55" s="76">
        <v>2.5025834515267258</v>
      </c>
      <c r="H55" s="76">
        <v>1.7163176867452716</v>
      </c>
      <c r="I55" s="76">
        <v>0.19603295404273141</v>
      </c>
      <c r="J55" s="76">
        <v>11.092338725796377</v>
      </c>
      <c r="K55" s="81">
        <f t="shared" si="0"/>
        <v>41.120697003558206</v>
      </c>
      <c r="L55" s="67"/>
      <c r="M55" s="74">
        <v>43883</v>
      </c>
      <c r="N55" s="128">
        <v>9.7823806262218405</v>
      </c>
      <c r="O55" s="128">
        <v>3.561244704987736</v>
      </c>
      <c r="P55" s="128">
        <v>4.4822122446388759</v>
      </c>
      <c r="Q55" s="128">
        <v>1.5674790647031762</v>
      </c>
      <c r="R55" s="128">
        <v>2.3656649951811821</v>
      </c>
      <c r="S55" s="128">
        <v>1.4771875180163716</v>
      </c>
      <c r="T55" s="128">
        <v>0.14489392255332323</v>
      </c>
      <c r="U55" s="128">
        <v>11.097058213861374</v>
      </c>
      <c r="V55" s="83">
        <f t="shared" si="1"/>
        <v>34.478121290163877</v>
      </c>
      <c r="AJ55" s="112">
        <v>43518</v>
      </c>
      <c r="AK55" s="131">
        <v>0.21869938882703571</v>
      </c>
      <c r="AL55" s="131">
        <v>0.15029760401605821</v>
      </c>
      <c r="AM55" s="131">
        <v>1.1375487747434052</v>
      </c>
      <c r="AN55" s="131">
        <v>0.29319568574983867</v>
      </c>
      <c r="AO55" s="131">
        <v>0.19129454576887397</v>
      </c>
      <c r="AP55" s="53"/>
      <c r="AQ55" s="74">
        <v>43883</v>
      </c>
      <c r="AR55" s="78">
        <v>0.10023760839982822</v>
      </c>
      <c r="AS55" s="78">
        <v>5.7533624436368919E-2</v>
      </c>
      <c r="AT55" s="78">
        <v>0.27642092418021447</v>
      </c>
      <c r="AU55" s="78">
        <v>0.2092223480963632</v>
      </c>
      <c r="AV55" s="79">
        <v>0.13661875921758296</v>
      </c>
    </row>
    <row r="56" spans="2:48" x14ac:dyDescent="0.2">
      <c r="B56" s="74">
        <v>43519</v>
      </c>
      <c r="C56" s="76">
        <v>13.301139168513192</v>
      </c>
      <c r="D56" s="76">
        <v>3.5414600121822488</v>
      </c>
      <c r="E56" s="76">
        <v>4.4164575315370422</v>
      </c>
      <c r="F56" s="76">
        <v>2.7850435655574639</v>
      </c>
      <c r="G56" s="76">
        <v>2.4444900752714323</v>
      </c>
      <c r="H56" s="76">
        <v>1.5010838420066512</v>
      </c>
      <c r="I56" s="76">
        <v>0.15341709446822457</v>
      </c>
      <c r="J56" s="76">
        <v>10.170530226062141</v>
      </c>
      <c r="K56" s="81">
        <f t="shared" si="0"/>
        <v>38.313621515598392</v>
      </c>
      <c r="L56" s="67"/>
      <c r="M56" s="74">
        <v>43884</v>
      </c>
      <c r="N56" s="128">
        <v>9.3872207569749548</v>
      </c>
      <c r="O56" s="128">
        <v>3.561244704987736</v>
      </c>
      <c r="P56" s="128">
        <v>4.0306217330786405</v>
      </c>
      <c r="Q56" s="128">
        <v>1.4595409150002217</v>
      </c>
      <c r="R56" s="128">
        <v>2.3244230979038867</v>
      </c>
      <c r="S56" s="128">
        <v>1.3237780100217875</v>
      </c>
      <c r="T56" s="128">
        <v>0.14745087412779362</v>
      </c>
      <c r="U56" s="128">
        <v>10.192832434520559</v>
      </c>
      <c r="V56" s="83">
        <f t="shared" si="1"/>
        <v>32.427112526615581</v>
      </c>
      <c r="AJ56" s="112">
        <v>43519</v>
      </c>
      <c r="AK56" s="131">
        <v>0.15606256414198408</v>
      </c>
      <c r="AL56" s="131">
        <v>7.5731049957471486E-2</v>
      </c>
      <c r="AM56" s="131">
        <v>0.85838165746929651</v>
      </c>
      <c r="AN56" s="131">
        <v>0.1737659425139535</v>
      </c>
      <c r="AO56" s="131">
        <v>0.15648223156328725</v>
      </c>
      <c r="AP56" s="53"/>
      <c r="AQ56" s="74">
        <v>43884</v>
      </c>
      <c r="AR56" s="78">
        <v>0.10995601589422369</v>
      </c>
      <c r="AS56" s="78">
        <v>5.7092128599922194E-2</v>
      </c>
      <c r="AT56" s="78">
        <v>0.26953757058777472</v>
      </c>
      <c r="AU56" s="78">
        <v>0.17000727421983386</v>
      </c>
      <c r="AV56" s="79">
        <v>0.11785027563778529</v>
      </c>
    </row>
    <row r="57" spans="2:48" x14ac:dyDescent="0.2">
      <c r="B57" s="74">
        <v>43520</v>
      </c>
      <c r="C57" s="76">
        <v>12.861535890989151</v>
      </c>
      <c r="D57" s="76">
        <v>3.5352772956805341</v>
      </c>
      <c r="E57" s="76">
        <v>5.0821502963088827</v>
      </c>
      <c r="F57" s="76">
        <v>2.7679339758992527</v>
      </c>
      <c r="G57" s="76">
        <v>2.4234359676116068</v>
      </c>
      <c r="H57" s="76">
        <v>1.4254193304494058</v>
      </c>
      <c r="I57" s="76">
        <v>0.16194026638312595</v>
      </c>
      <c r="J57" s="76">
        <v>9.9400717800023592</v>
      </c>
      <c r="K57" s="81">
        <f t="shared" si="0"/>
        <v>38.197764803324318</v>
      </c>
      <c r="L57" s="67"/>
      <c r="M57" s="74">
        <v>43885</v>
      </c>
      <c r="N57" s="128">
        <v>10.049041075884777</v>
      </c>
      <c r="O57" s="128">
        <v>3.4808693904654433</v>
      </c>
      <c r="P57" s="128">
        <v>4.4420689637590902</v>
      </c>
      <c r="Q57" s="128">
        <v>2.3974297827527895</v>
      </c>
      <c r="R57" s="128">
        <v>2.3524267148334266</v>
      </c>
      <c r="S57" s="128">
        <v>1.4391689986699312</v>
      </c>
      <c r="T57" s="128">
        <v>0.14574623974481335</v>
      </c>
      <c r="U57" s="128">
        <v>9.9583769093557724</v>
      </c>
      <c r="V57" s="83">
        <f t="shared" si="1"/>
        <v>34.265128075466045</v>
      </c>
      <c r="AJ57" s="112">
        <v>43520</v>
      </c>
      <c r="AK57" s="131">
        <v>0.21170284922268068</v>
      </c>
      <c r="AL57" s="131">
        <v>7.1215134861596432E-2</v>
      </c>
      <c r="AM57" s="131">
        <v>0.85837396258580922</v>
      </c>
      <c r="AN57" s="131">
        <v>0.16053067972026933</v>
      </c>
      <c r="AO57" s="131">
        <v>0.13810642653312466</v>
      </c>
      <c r="AP57" s="53"/>
      <c r="AQ57" s="74">
        <v>43885</v>
      </c>
      <c r="AR57" s="78">
        <v>0.20584927429591468</v>
      </c>
      <c r="AS57" s="78">
        <v>9.3713971958649042E-2</v>
      </c>
      <c r="AT57" s="78">
        <v>0.4672824880347824</v>
      </c>
      <c r="AU57" s="78">
        <v>0.26950631016371607</v>
      </c>
      <c r="AV57" s="79">
        <v>0.15130749826657597</v>
      </c>
    </row>
    <row r="58" spans="2:48" x14ac:dyDescent="0.2">
      <c r="B58" s="74">
        <v>43521</v>
      </c>
      <c r="C58" s="76">
        <v>13.381330535621975</v>
      </c>
      <c r="D58" s="76">
        <v>3.4450096347554977</v>
      </c>
      <c r="E58" s="76">
        <v>5.326717441667272</v>
      </c>
      <c r="F58" s="76">
        <v>3.653418678167577</v>
      </c>
      <c r="G58" s="76">
        <v>2.4950285816634921</v>
      </c>
      <c r="H58" s="76">
        <v>1.6117842389825365</v>
      </c>
      <c r="I58" s="76">
        <v>0.19177136808528072</v>
      </c>
      <c r="J58" s="76">
        <v>10.758475935953054</v>
      </c>
      <c r="K58" s="81">
        <f t="shared" si="0"/>
        <v>40.863536414896686</v>
      </c>
      <c r="L58" s="67"/>
      <c r="M58" s="74">
        <v>43886</v>
      </c>
      <c r="N58" s="128">
        <v>10.408452986300039</v>
      </c>
      <c r="O58" s="128">
        <v>3.6552219958138013</v>
      </c>
      <c r="P58" s="128">
        <v>4.3177160926044724</v>
      </c>
      <c r="Q58" s="128">
        <v>2.3178165635938472</v>
      </c>
      <c r="R58" s="128">
        <v>2.4131531820913596</v>
      </c>
      <c r="S58" s="128">
        <v>1.7041377161980573</v>
      </c>
      <c r="T58" s="128">
        <v>0.14915550851077389</v>
      </c>
      <c r="U58" s="128">
        <v>10.768484779635406</v>
      </c>
      <c r="V58" s="83">
        <f t="shared" si="1"/>
        <v>35.73413882474776</v>
      </c>
      <c r="AJ58" s="112">
        <v>43521</v>
      </c>
      <c r="AK58" s="131">
        <v>0.2904504082360852</v>
      </c>
      <c r="AL58" s="131">
        <v>0.15210153755186417</v>
      </c>
      <c r="AM58" s="131">
        <v>1.0451186829281398</v>
      </c>
      <c r="AN58" s="131">
        <v>0.27571164448748448</v>
      </c>
      <c r="AO58" s="131">
        <v>0.20466804681726722</v>
      </c>
      <c r="AP58" s="53"/>
      <c r="AQ58" s="74">
        <v>43886</v>
      </c>
      <c r="AR58" s="78">
        <v>0.21660881095394183</v>
      </c>
      <c r="AS58" s="78">
        <v>0.10203325323879746</v>
      </c>
      <c r="AT58" s="78">
        <v>0.49930487327083639</v>
      </c>
      <c r="AU58" s="78">
        <v>0.27680203995103719</v>
      </c>
      <c r="AV58" s="79">
        <v>0.10188166377895967</v>
      </c>
    </row>
    <row r="59" spans="2:48" x14ac:dyDescent="0.2">
      <c r="B59" s="74">
        <v>43522</v>
      </c>
      <c r="C59" s="76">
        <v>13.832527745740057</v>
      </c>
      <c r="D59" s="76">
        <v>3.52538494927779</v>
      </c>
      <c r="E59" s="76">
        <v>5.2729592705120014</v>
      </c>
      <c r="F59" s="76">
        <v>3.6520010943078267</v>
      </c>
      <c r="G59" s="76">
        <v>2.4826520677746813</v>
      </c>
      <c r="H59" s="76">
        <v>1.6281355133760249</v>
      </c>
      <c r="I59" s="76">
        <v>0.20199917438316237</v>
      </c>
      <c r="J59" s="76">
        <v>11.047844493359843</v>
      </c>
      <c r="K59" s="81">
        <f t="shared" si="0"/>
        <v>41.643504308731387</v>
      </c>
      <c r="L59" s="67"/>
      <c r="M59" s="74">
        <v>43887</v>
      </c>
      <c r="N59" s="128">
        <v>10.63646699398284</v>
      </c>
      <c r="O59" s="128">
        <v>3.6947913814247761</v>
      </c>
      <c r="P59" s="128">
        <v>4.8295563968489672</v>
      </c>
      <c r="Q59" s="128">
        <v>2.9338970726470786</v>
      </c>
      <c r="R59" s="128">
        <v>2.4271394393128127</v>
      </c>
      <c r="S59" s="128">
        <v>1.7222508689303553</v>
      </c>
      <c r="T59" s="128">
        <v>0.14915550851077389</v>
      </c>
      <c r="U59" s="128">
        <v>11.064496843232558</v>
      </c>
      <c r="V59" s="83">
        <f t="shared" si="1"/>
        <v>37.457754504890161</v>
      </c>
      <c r="AJ59" s="112">
        <v>43522</v>
      </c>
      <c r="AK59" s="131">
        <v>0.30700963533838993</v>
      </c>
      <c r="AL59" s="131">
        <v>0.15810032020316167</v>
      </c>
      <c r="AM59" s="131">
        <v>1.0572108668614133</v>
      </c>
      <c r="AN59" s="131">
        <v>0.28204626946721895</v>
      </c>
      <c r="AO59" s="131">
        <v>0.18033253284497444</v>
      </c>
      <c r="AP59" s="53"/>
      <c r="AQ59" s="74">
        <v>43887</v>
      </c>
      <c r="AR59" s="78">
        <v>0.20886331186194296</v>
      </c>
      <c r="AS59" s="78">
        <v>0.15700760644328779</v>
      </c>
      <c r="AT59" s="78">
        <v>0.7430896605076448</v>
      </c>
      <c r="AU59" s="78">
        <v>0.25441342959788721</v>
      </c>
      <c r="AV59" s="79">
        <v>0.10705253450745415</v>
      </c>
    </row>
    <row r="60" spans="2:48" x14ac:dyDescent="0.2">
      <c r="B60" s="74">
        <v>43523</v>
      </c>
      <c r="C60" s="76">
        <v>13.732046996591707</v>
      </c>
      <c r="D60" s="76">
        <v>3.5315676657795048</v>
      </c>
      <c r="E60" s="76">
        <v>5.027670129400601</v>
      </c>
      <c r="F60" s="76">
        <v>3.4770352534415525</v>
      </c>
      <c r="G60" s="76">
        <v>2.4797610537121462</v>
      </c>
      <c r="H60" s="76">
        <v>1.7768775147132443</v>
      </c>
      <c r="I60" s="76">
        <v>0.18665746493633992</v>
      </c>
      <c r="J60" s="76">
        <v>10.982764117002102</v>
      </c>
      <c r="K60" s="81">
        <f t="shared" si="0"/>
        <v>41.194380195577196</v>
      </c>
      <c r="L60" s="67"/>
      <c r="M60" s="74">
        <v>43888</v>
      </c>
      <c r="N60" s="128">
        <v>10.574632686814622</v>
      </c>
      <c r="O60" s="128">
        <v>3.7133395309299209</v>
      </c>
      <c r="P60" s="128">
        <v>5.2012708777144603</v>
      </c>
      <c r="Q60" s="128">
        <v>3.2196559794605433</v>
      </c>
      <c r="R60" s="128">
        <v>2.4181735785925027</v>
      </c>
      <c r="S60" s="128">
        <v>1.7072728612350789</v>
      </c>
      <c r="T60" s="128">
        <v>0.15426941165971472</v>
      </c>
      <c r="U60" s="128">
        <v>10.96988467010504</v>
      </c>
      <c r="V60" s="83">
        <f t="shared" si="1"/>
        <v>37.958499596511885</v>
      </c>
      <c r="AJ60" s="112">
        <v>43523</v>
      </c>
      <c r="AK60" s="131">
        <v>0.31693942440325312</v>
      </c>
      <c r="AL60" s="131">
        <v>0.14595835958369938</v>
      </c>
      <c r="AM60" s="131">
        <v>0.98913979134137808</v>
      </c>
      <c r="AN60" s="131">
        <v>0.26189098470252231</v>
      </c>
      <c r="AO60" s="131">
        <v>0.18908206458358448</v>
      </c>
      <c r="AP60" s="53"/>
      <c r="AQ60" s="74">
        <v>43888</v>
      </c>
      <c r="AR60" s="78">
        <v>0.26980348760925366</v>
      </c>
      <c r="AS60" s="78">
        <v>0.15398541323348047</v>
      </c>
      <c r="AT60" s="78">
        <v>0.84826626405513395</v>
      </c>
      <c r="AU60" s="78">
        <v>0.25331916820098882</v>
      </c>
      <c r="AV60" s="79">
        <v>0.10972571665705327</v>
      </c>
    </row>
    <row r="61" spans="2:48" x14ac:dyDescent="0.2">
      <c r="B61" s="74">
        <v>43524</v>
      </c>
      <c r="C61" s="76">
        <v>13.35427802623588</v>
      </c>
      <c r="D61" s="76">
        <v>3.500654083270931</v>
      </c>
      <c r="E61" s="76">
        <v>5.4582855151659153</v>
      </c>
      <c r="F61" s="76">
        <v>3.1971695303102821</v>
      </c>
      <c r="G61" s="76">
        <v>2.4651079895211403</v>
      </c>
      <c r="H61" s="76">
        <v>1.8562758815854552</v>
      </c>
      <c r="I61" s="76">
        <v>0.17472502425547801</v>
      </c>
      <c r="J61" s="76">
        <v>10.667757616119875</v>
      </c>
      <c r="K61" s="81">
        <f t="shared" si="0"/>
        <v>40.674253666464956</v>
      </c>
      <c r="L61" s="67"/>
      <c r="M61" s="74">
        <v>43889</v>
      </c>
      <c r="N61" s="128">
        <v>10.990081938101081</v>
      </c>
      <c r="O61" s="128">
        <v>3.6403834762096858</v>
      </c>
      <c r="P61" s="128">
        <v>5.2375672130562521</v>
      </c>
      <c r="Q61" s="128">
        <v>2.852758008911167</v>
      </c>
      <c r="R61" s="128">
        <v>2.4210259041960533</v>
      </c>
      <c r="S61" s="128">
        <v>1.7517431005379513</v>
      </c>
      <c r="T61" s="128">
        <v>0.16364490076610622</v>
      </c>
      <c r="U61" s="128">
        <v>10.630854841458762</v>
      </c>
      <c r="V61" s="83">
        <f t="shared" si="1"/>
        <v>37.688059383237054</v>
      </c>
      <c r="AJ61" s="112">
        <v>43524</v>
      </c>
      <c r="AK61" s="131">
        <v>0.34518445619643501</v>
      </c>
      <c r="AL61" s="131">
        <v>7.7422181134988374E-2</v>
      </c>
      <c r="AM61" s="131">
        <v>0.87644247190755409</v>
      </c>
      <c r="AN61" s="131">
        <v>0.29650309433973393</v>
      </c>
      <c r="AO61" s="131">
        <v>0.18149287742245601</v>
      </c>
      <c r="AP61" s="53"/>
      <c r="AQ61" s="74">
        <v>43889</v>
      </c>
      <c r="AR61" s="78">
        <v>0.24449059434432813</v>
      </c>
      <c r="AS61" s="78">
        <v>0.15071339458636099</v>
      </c>
      <c r="AT61" s="78">
        <v>0.67888022478164578</v>
      </c>
      <c r="AU61" s="78">
        <v>0.23959281349565523</v>
      </c>
      <c r="AV61" s="79">
        <v>0.11841446887961295</v>
      </c>
    </row>
    <row r="62" spans="2:48" x14ac:dyDescent="0.2">
      <c r="B62" s="74"/>
      <c r="C62" s="76"/>
      <c r="D62" s="76"/>
      <c r="E62" s="76"/>
      <c r="F62" s="76"/>
      <c r="G62" s="76"/>
      <c r="H62" s="76"/>
      <c r="I62" s="76"/>
      <c r="J62" s="76"/>
      <c r="K62" s="81"/>
      <c r="L62" s="67"/>
      <c r="M62" s="74">
        <v>43890</v>
      </c>
      <c r="N62" s="128">
        <v>11.02969454113072</v>
      </c>
      <c r="O62" s="128">
        <v>3.6539854525134583</v>
      </c>
      <c r="P62" s="128">
        <v>4.2356629792165137</v>
      </c>
      <c r="Q62" s="128">
        <v>1.5264472925338928</v>
      </c>
      <c r="R62" s="128">
        <v>2.3595006340496791</v>
      </c>
      <c r="S62" s="128">
        <v>1.5914495077592672</v>
      </c>
      <c r="T62" s="128">
        <v>0.13210916468097117</v>
      </c>
      <c r="U62" s="128">
        <v>11.006929462749206</v>
      </c>
      <c r="V62" s="83">
        <f t="shared" si="1"/>
        <v>35.535779034633705</v>
      </c>
      <c r="AJ62" s="112"/>
      <c r="AK62" s="131"/>
      <c r="AL62" s="131"/>
      <c r="AM62" s="131"/>
      <c r="AN62" s="131"/>
      <c r="AO62" s="131"/>
      <c r="AP62" s="53"/>
      <c r="AQ62" s="74">
        <v>43890</v>
      </c>
      <c r="AR62" s="78">
        <v>0.10371297352797909</v>
      </c>
      <c r="AS62" s="78">
        <v>5.5654717853644398E-2</v>
      </c>
      <c r="AT62" s="78">
        <v>0.31884250603076786</v>
      </c>
      <c r="AU62" s="78">
        <v>0.21479830649216744</v>
      </c>
      <c r="AV62" s="79">
        <v>6.6865102607374147E-2</v>
      </c>
    </row>
    <row r="63" spans="2:48" x14ac:dyDescent="0.2">
      <c r="B63" s="74">
        <v>43525</v>
      </c>
      <c r="C63" s="76">
        <v>13.579393550770172</v>
      </c>
      <c r="D63" s="76">
        <v>3.4858155636668151</v>
      </c>
      <c r="E63" s="76">
        <v>4.9703867802986892</v>
      </c>
      <c r="F63" s="76">
        <v>3.6734948758219628</v>
      </c>
      <c r="G63" s="76">
        <v>2.4540620551824963</v>
      </c>
      <c r="H63" s="76">
        <v>1.6463998437870797</v>
      </c>
      <c r="I63" s="76">
        <v>0.18580514774484977</v>
      </c>
      <c r="J63" s="76">
        <v>10.99820710483624</v>
      </c>
      <c r="K63" s="81">
        <f t="shared" si="0"/>
        <v>40.993564922108305</v>
      </c>
      <c r="L63" s="67"/>
      <c r="M63" s="74">
        <v>43891</v>
      </c>
      <c r="N63" s="128">
        <v>10.487678192359317</v>
      </c>
      <c r="O63" s="128">
        <v>3.6045237204997398</v>
      </c>
      <c r="P63" s="128">
        <v>3.8642496601360303</v>
      </c>
      <c r="Q63" s="128">
        <v>1.3332986799973743</v>
      </c>
      <c r="R63" s="128">
        <v>2.3079971919747164</v>
      </c>
      <c r="S63" s="128">
        <v>1.3545116653905547</v>
      </c>
      <c r="T63" s="128">
        <v>0.12443830995755994</v>
      </c>
      <c r="U63" s="128">
        <v>10.372630741921654</v>
      </c>
      <c r="V63" s="83">
        <f t="shared" si="1"/>
        <v>33.449328162236945</v>
      </c>
      <c r="AJ63" s="112">
        <v>43525</v>
      </c>
      <c r="AK63" s="131">
        <v>0.37450022151854478</v>
      </c>
      <c r="AL63" s="131">
        <v>0.13212962280188706</v>
      </c>
      <c r="AM63" s="131">
        <v>1.0336274765901843</v>
      </c>
      <c r="AN63" s="131">
        <v>0.26778611999092433</v>
      </c>
      <c r="AO63" s="131">
        <v>0.17295513519618466</v>
      </c>
      <c r="AP63" s="53"/>
      <c r="AQ63" s="74">
        <v>43891</v>
      </c>
      <c r="AR63" s="78">
        <v>6.9302103549009383E-2</v>
      </c>
      <c r="AS63" s="78">
        <v>5.2579723868495937E-2</v>
      </c>
      <c r="AT63" s="78">
        <v>0.2888324296811991</v>
      </c>
      <c r="AU63" s="78">
        <v>0.15408107543499772</v>
      </c>
      <c r="AV63" s="79">
        <v>6.5719476962778703E-2</v>
      </c>
    </row>
    <row r="64" spans="2:48" x14ac:dyDescent="0.2">
      <c r="B64" s="74">
        <v>43526</v>
      </c>
      <c r="C64" s="76">
        <v>13.406450722909064</v>
      </c>
      <c r="D64" s="76">
        <v>3.5909217441959673</v>
      </c>
      <c r="E64" s="76">
        <v>4.8890517000086753</v>
      </c>
      <c r="F64" s="76">
        <v>2.6767293653566573</v>
      </c>
      <c r="G64" s="76">
        <v>2.4262799486455724</v>
      </c>
      <c r="H64" s="76">
        <v>1.4692554402276581</v>
      </c>
      <c r="I64" s="76">
        <v>0.17302038987249774</v>
      </c>
      <c r="J64" s="76">
        <v>10.351065740414573</v>
      </c>
      <c r="K64" s="81">
        <f t="shared" si="0"/>
        <v>38.982775051630668</v>
      </c>
      <c r="L64" s="67"/>
      <c r="M64" s="74">
        <v>43892</v>
      </c>
      <c r="N64" s="128">
        <v>11.063510177863339</v>
      </c>
      <c r="O64" s="128">
        <v>3.3769997532366345</v>
      </c>
      <c r="P64" s="128">
        <v>4.4002597826895915</v>
      </c>
      <c r="Q64" s="128">
        <v>3.1977068675177334</v>
      </c>
      <c r="R64" s="128">
        <v>2.3800176548671339</v>
      </c>
      <c r="S64" s="128">
        <v>1.6325461679904307</v>
      </c>
      <c r="T64" s="128">
        <v>0.11932440680861912</v>
      </c>
      <c r="U64" s="128">
        <v>9.8135328256676075</v>
      </c>
      <c r="V64" s="83">
        <f t="shared" si="1"/>
        <v>35.983897636641089</v>
      </c>
      <c r="AJ64" s="112">
        <v>43526</v>
      </c>
      <c r="AK64" s="131">
        <v>0.16750907038398824</v>
      </c>
      <c r="AL64" s="131">
        <v>6.2632800086815835E-2</v>
      </c>
      <c r="AM64" s="131">
        <v>0.82756901874665467</v>
      </c>
      <c r="AN64" s="131">
        <v>0.19797476750703316</v>
      </c>
      <c r="AO64" s="131">
        <v>0.11344395417789707</v>
      </c>
      <c r="AP64" s="53"/>
      <c r="AQ64" s="74">
        <v>43892</v>
      </c>
      <c r="AR64" s="78">
        <v>0.24955580582760298</v>
      </c>
      <c r="AS64" s="78">
        <v>0.15184730314079267</v>
      </c>
      <c r="AT64" s="78">
        <v>0.92720322740787142</v>
      </c>
      <c r="AU64" s="78">
        <v>0.28889102875839245</v>
      </c>
      <c r="AV64" s="79">
        <v>7.3320884571907274E-2</v>
      </c>
    </row>
    <row r="65" spans="2:48" x14ac:dyDescent="0.2">
      <c r="B65" s="74">
        <v>43527</v>
      </c>
      <c r="C65" s="76">
        <v>13.088583737622448</v>
      </c>
      <c r="D65" s="76">
        <v>3.500654083270931</v>
      </c>
      <c r="E65" s="76">
        <v>6.0718804612551045</v>
      </c>
      <c r="F65" s="76">
        <v>1.6817052088116333</v>
      </c>
      <c r="G65" s="76">
        <v>2.4077284532639687</v>
      </c>
      <c r="H65" s="76">
        <v>1.54191023255082</v>
      </c>
      <c r="I65" s="76">
        <v>0.16534953514908649</v>
      </c>
      <c r="J65" s="76">
        <v>9.8341247196741008</v>
      </c>
      <c r="K65" s="81">
        <f t="shared" si="0"/>
        <v>38.291936431598089</v>
      </c>
      <c r="L65" s="67"/>
      <c r="M65" s="74">
        <v>43893</v>
      </c>
      <c r="N65" s="128">
        <v>11.097325814595957</v>
      </c>
      <c r="O65" s="128">
        <v>3.6317276731072852</v>
      </c>
      <c r="P65" s="128">
        <v>4.2977355932310957</v>
      </c>
      <c r="Q65" s="128">
        <v>3.4661135968851573</v>
      </c>
      <c r="R65" s="128">
        <v>2.3846898552374181</v>
      </c>
      <c r="S65" s="128">
        <v>1.5735397031725959</v>
      </c>
      <c r="T65" s="128">
        <v>0.10909660051073748</v>
      </c>
      <c r="U65" s="128">
        <v>10.311066936872631</v>
      </c>
      <c r="V65" s="83">
        <f t="shared" si="1"/>
        <v>36.871295773612879</v>
      </c>
      <c r="AJ65" s="112">
        <v>43527</v>
      </c>
      <c r="AK65" s="131">
        <v>0.16817314098183261</v>
      </c>
      <c r="AL65" s="131">
        <v>5.2514883386705881E-2</v>
      </c>
      <c r="AM65" s="131">
        <v>0.33014584501397559</v>
      </c>
      <c r="AN65" s="131">
        <v>0.19774391605871794</v>
      </c>
      <c r="AO65" s="131">
        <v>9.2706611551763018E-2</v>
      </c>
      <c r="AP65" s="53"/>
      <c r="AQ65" s="74">
        <v>43893</v>
      </c>
      <c r="AR65" s="78">
        <v>0.2866451277318357</v>
      </c>
      <c r="AS65" s="78">
        <v>0.15516796948267922</v>
      </c>
      <c r="AT65" s="78">
        <v>1.0748250966551753</v>
      </c>
      <c r="AU65" s="78">
        <v>0.24223232560811536</v>
      </c>
      <c r="AV65" s="79">
        <v>7.8407951900591535E-2</v>
      </c>
    </row>
    <row r="66" spans="2:48" x14ac:dyDescent="0.2">
      <c r="B66" s="74">
        <v>43528</v>
      </c>
      <c r="C66" s="76">
        <v>12.718544055662647</v>
      </c>
      <c r="D66" s="76">
        <v>3.3992575326428081</v>
      </c>
      <c r="E66" s="76">
        <v>6.2292779130044202</v>
      </c>
      <c r="F66" s="76">
        <v>2.0732239248198532</v>
      </c>
      <c r="G66" s="76">
        <v>2.457390021252384</v>
      </c>
      <c r="H66" s="76">
        <v>1.7682476360952952</v>
      </c>
      <c r="I66" s="76">
        <v>0.16534953514908649</v>
      </c>
      <c r="J66" s="76">
        <v>10.334921956135577</v>
      </c>
      <c r="K66" s="81">
        <f t="shared" si="0"/>
        <v>39.146212574762075</v>
      </c>
      <c r="L66" s="67"/>
      <c r="M66" s="74">
        <v>43894</v>
      </c>
      <c r="N66" s="128">
        <v>11.145633867071126</v>
      </c>
      <c r="O66" s="128">
        <v>3.6799528618206607</v>
      </c>
      <c r="P66" s="128">
        <v>4.3589134397317926</v>
      </c>
      <c r="Q66" s="128">
        <v>3.7820779787123309</v>
      </c>
      <c r="R66" s="128">
        <v>2.3770530568728052</v>
      </c>
      <c r="S66" s="128">
        <v>1.7965696157926911</v>
      </c>
      <c r="T66" s="128">
        <v>9.205025668093475E-2</v>
      </c>
      <c r="U66" s="128">
        <v>10.614024681637849</v>
      </c>
      <c r="V66" s="83">
        <f t="shared" si="1"/>
        <v>37.846275758320189</v>
      </c>
      <c r="AJ66" s="112">
        <v>43528</v>
      </c>
      <c r="AK66" s="131">
        <v>0.19577172918140076</v>
      </c>
      <c r="AL66" s="131">
        <v>5.5018590428813283E-2</v>
      </c>
      <c r="AM66" s="131">
        <v>0.4332868595145497</v>
      </c>
      <c r="AN66" s="131">
        <v>0.25522509974487617</v>
      </c>
      <c r="AO66" s="131">
        <v>0.10924074272307532</v>
      </c>
      <c r="AP66" s="53"/>
      <c r="AQ66" s="74">
        <v>43894</v>
      </c>
      <c r="AR66" s="78">
        <v>0.42660820275107136</v>
      </c>
      <c r="AS66" s="78">
        <v>0.14659696913464776</v>
      </c>
      <c r="AT66" s="78">
        <v>1.105300261096049</v>
      </c>
      <c r="AU66" s="78">
        <v>0.2750817555221719</v>
      </c>
      <c r="AV66" s="79">
        <v>9.5162663045004064E-2</v>
      </c>
    </row>
    <row r="67" spans="2:48" x14ac:dyDescent="0.2">
      <c r="B67" s="74">
        <v>43529</v>
      </c>
      <c r="C67" s="76">
        <v>12.853806602593124</v>
      </c>
      <c r="D67" s="76">
        <v>3.5142560595747034</v>
      </c>
      <c r="E67" s="76">
        <v>5.970999188586938</v>
      </c>
      <c r="F67" s="76">
        <v>2.5711269728025994</v>
      </c>
      <c r="G67" s="76">
        <v>2.4383780573491429</v>
      </c>
      <c r="H67" s="76">
        <v>1.5947386640147798</v>
      </c>
      <c r="I67" s="76">
        <v>0.1627925835746161</v>
      </c>
      <c r="J67" s="76">
        <v>10.589293229354844</v>
      </c>
      <c r="K67" s="81">
        <f t="shared" si="0"/>
        <v>39.695391357850752</v>
      </c>
      <c r="L67" s="67"/>
      <c r="M67" s="74">
        <v>43895</v>
      </c>
      <c r="N67" s="128">
        <v>10.722455327388641</v>
      </c>
      <c r="O67" s="128">
        <v>3.5785563111925378</v>
      </c>
      <c r="P67" s="128">
        <v>4.2867820220978823</v>
      </c>
      <c r="Q67" s="128">
        <v>3.4441952339968229</v>
      </c>
      <c r="R67" s="128">
        <v>2.3686697988289653</v>
      </c>
      <c r="S67" s="128">
        <v>1.6723516508362681</v>
      </c>
      <c r="T67" s="128">
        <v>9.3754891063915019E-2</v>
      </c>
      <c r="U67" s="128">
        <v>10.439329790787516</v>
      </c>
      <c r="V67" s="83">
        <f t="shared" si="1"/>
        <v>36.606095026192548</v>
      </c>
      <c r="AJ67" s="112">
        <v>43529</v>
      </c>
      <c r="AK67" s="131">
        <v>0.25630607610615513</v>
      </c>
      <c r="AL67" s="131">
        <v>7.1932601334826929E-2</v>
      </c>
      <c r="AM67" s="131">
        <v>0.61610880149806913</v>
      </c>
      <c r="AN67" s="131">
        <v>0.28365971127048534</v>
      </c>
      <c r="AO67" s="131">
        <v>0.12886907964556074</v>
      </c>
      <c r="AP67" s="53"/>
      <c r="AQ67" s="74">
        <v>43895</v>
      </c>
      <c r="AR67" s="78">
        <v>0.37882645519076563</v>
      </c>
      <c r="AS67" s="78">
        <v>0.14892611014920837</v>
      </c>
      <c r="AT67" s="78">
        <v>0.93123780962287384</v>
      </c>
      <c r="AU67" s="78">
        <v>0.27468290253144195</v>
      </c>
      <c r="AV67" s="79">
        <v>7.8947348387615635E-2</v>
      </c>
    </row>
    <row r="68" spans="2:48" x14ac:dyDescent="0.2">
      <c r="B68" s="74">
        <v>43530</v>
      </c>
      <c r="C68" s="76">
        <v>12.535939617306507</v>
      </c>
      <c r="D68" s="76">
        <v>3.6069968071004257</v>
      </c>
      <c r="E68" s="76">
        <v>5.5074390811345877</v>
      </c>
      <c r="F68" s="76">
        <v>2.5707577162555375</v>
      </c>
      <c r="G68" s="76">
        <v>2.4397465667610594</v>
      </c>
      <c r="H68" s="76">
        <v>1.7172028345545756</v>
      </c>
      <c r="I68" s="76">
        <v>0.16620185234057663</v>
      </c>
      <c r="J68" s="76">
        <v>10.455884431841604</v>
      </c>
      <c r="K68" s="81">
        <f t="shared" ref="K68:K131" si="24">SUM(C68:J68)</f>
        <v>39.000168907294878</v>
      </c>
      <c r="L68" s="67"/>
      <c r="M68" s="74">
        <v>43896</v>
      </c>
      <c r="N68" s="128">
        <v>11.392004934694492</v>
      </c>
      <c r="O68" s="128">
        <v>3.5018906265712739</v>
      </c>
      <c r="P68" s="128">
        <v>4.446754407109033</v>
      </c>
      <c r="Q68" s="128">
        <v>3.0631690058414516</v>
      </c>
      <c r="R68" s="128">
        <v>2.3710328292159493</v>
      </c>
      <c r="S68" s="128">
        <v>1.6189473440910462</v>
      </c>
      <c r="T68" s="128">
        <v>9.205025668093475E-2</v>
      </c>
      <c r="U68" s="128">
        <v>10.174675565439202</v>
      </c>
      <c r="V68" s="83">
        <f t="shared" ref="V68:V131" si="25">SUM(N68:U68)</f>
        <v>36.660524969643383</v>
      </c>
      <c r="AJ68" s="112">
        <v>43530</v>
      </c>
      <c r="AK68" s="131">
        <v>0.20759253665635849</v>
      </c>
      <c r="AL68" s="131">
        <v>5.9833351945896902E-2</v>
      </c>
      <c r="AM68" s="131">
        <v>0.66657348127013061</v>
      </c>
      <c r="AN68" s="131">
        <v>0.31328356706417365</v>
      </c>
      <c r="AO68" s="131">
        <v>9.1591623747364737E-2</v>
      </c>
      <c r="AP68" s="53"/>
      <c r="AQ68" s="74">
        <v>43896</v>
      </c>
      <c r="AR68" s="78">
        <v>0.33353700779537304</v>
      </c>
      <c r="AS68" s="78">
        <v>0.15285412461251791</v>
      </c>
      <c r="AT68" s="78">
        <v>0.76846454182428536</v>
      </c>
      <c r="AU68" s="78">
        <v>0.24376227639394604</v>
      </c>
      <c r="AV68" s="79">
        <v>7.7236832215071813E-2</v>
      </c>
    </row>
    <row r="69" spans="2:48" x14ac:dyDescent="0.2">
      <c r="B69" s="74">
        <v>43531</v>
      </c>
      <c r="C69" s="76">
        <v>12.543668905702537</v>
      </c>
      <c r="D69" s="76">
        <v>3.6156526102028264</v>
      </c>
      <c r="E69" s="76">
        <v>5.1727952384107665</v>
      </c>
      <c r="F69" s="76">
        <v>2.2844331385996903</v>
      </c>
      <c r="G69" s="76">
        <v>2.4245253132410478</v>
      </c>
      <c r="H69" s="76">
        <v>1.7246933801811866</v>
      </c>
      <c r="I69" s="76">
        <v>0.15086014289375418</v>
      </c>
      <c r="J69" s="76">
        <v>10.18082277147905</v>
      </c>
      <c r="K69" s="81">
        <f t="shared" si="24"/>
        <v>38.097451500710861</v>
      </c>
      <c r="L69" s="67"/>
      <c r="M69" s="74">
        <v>43897</v>
      </c>
      <c r="N69" s="128">
        <v>10.822936076536994</v>
      </c>
      <c r="O69" s="128">
        <v>3.353505430530118</v>
      </c>
      <c r="P69" s="128">
        <v>3.7989110258161181</v>
      </c>
      <c r="Q69" s="128">
        <v>2.2765572188562193</v>
      </c>
      <c r="R69" s="128">
        <v>2.319851032368621</v>
      </c>
      <c r="S69" s="128">
        <v>1.5184560240984708</v>
      </c>
      <c r="T69" s="128">
        <v>0.11165355208520789</v>
      </c>
      <c r="U69" s="128">
        <v>10.266816121911315</v>
      </c>
      <c r="V69" s="83">
        <f t="shared" si="25"/>
        <v>34.468686482203069</v>
      </c>
      <c r="AJ69" s="112">
        <v>43531</v>
      </c>
      <c r="AK69" s="131">
        <v>0.17243505476731277</v>
      </c>
      <c r="AL69" s="131">
        <v>5.3868027621209964E-2</v>
      </c>
      <c r="AM69" s="131">
        <v>0.53179382135920794</v>
      </c>
      <c r="AN69" s="131">
        <v>0.29057635322906011</v>
      </c>
      <c r="AO69" s="131">
        <v>0.13893173471868675</v>
      </c>
      <c r="AP69" s="53"/>
      <c r="AQ69" s="74">
        <v>43897</v>
      </c>
      <c r="AR69" s="78">
        <v>0.16537596239270955</v>
      </c>
      <c r="AS69" s="78">
        <v>0.11427162968001568</v>
      </c>
      <c r="AT69" s="78">
        <v>0.5895567502403849</v>
      </c>
      <c r="AU69" s="78">
        <v>0.19333597541905861</v>
      </c>
      <c r="AV69" s="79">
        <v>8.6899364879745769E-2</v>
      </c>
    </row>
    <row r="70" spans="2:48" x14ac:dyDescent="0.2">
      <c r="B70" s="74">
        <v>43532</v>
      </c>
      <c r="C70" s="76">
        <v>12.905013138216804</v>
      </c>
      <c r="D70" s="76">
        <v>3.7096299010288916</v>
      </c>
      <c r="E70" s="76">
        <v>4.2653599088115239</v>
      </c>
      <c r="F70" s="76">
        <v>2.4935715514468701</v>
      </c>
      <c r="G70" s="76">
        <v>2.3416288417906235</v>
      </c>
      <c r="H70" s="76">
        <v>1.6298227196088997</v>
      </c>
      <c r="I70" s="76">
        <v>0.13892770221289227</v>
      </c>
      <c r="J70" s="76">
        <v>10.235374277556527</v>
      </c>
      <c r="K70" s="81">
        <f t="shared" si="24"/>
        <v>37.719328040673034</v>
      </c>
      <c r="L70" s="67"/>
      <c r="M70" s="74">
        <v>43898</v>
      </c>
      <c r="N70" s="128">
        <v>10.562072593171079</v>
      </c>
      <c r="O70" s="128">
        <v>3.4957079100695592</v>
      </c>
      <c r="P70" s="128">
        <v>3.4419835885946086</v>
      </c>
      <c r="Q70" s="128">
        <v>1.4275015097946595</v>
      </c>
      <c r="R70" s="128">
        <v>2.2372124839780918</v>
      </c>
      <c r="S70" s="128">
        <v>1.4726340196636039</v>
      </c>
      <c r="T70" s="128">
        <v>0.11676745523414871</v>
      </c>
      <c r="U70" s="128">
        <v>9.5528383972142894</v>
      </c>
      <c r="V70" s="83">
        <f t="shared" si="25"/>
        <v>32.306717957720039</v>
      </c>
      <c r="AJ70" s="112">
        <v>43532</v>
      </c>
      <c r="AK70" s="131">
        <v>0.23730408151401164</v>
      </c>
      <c r="AL70" s="131">
        <v>6.4669226153036913E-2</v>
      </c>
      <c r="AM70" s="131">
        <v>0.5521441248749801</v>
      </c>
      <c r="AN70" s="131">
        <v>0.30616219081509488</v>
      </c>
      <c r="AO70" s="131">
        <v>0.16571035027881265</v>
      </c>
      <c r="AP70" s="53"/>
      <c r="AQ70" s="74">
        <v>43898</v>
      </c>
      <c r="AR70" s="78">
        <v>8.2023468710348851E-2</v>
      </c>
      <c r="AS70" s="78">
        <v>5.4452992727749727E-2</v>
      </c>
      <c r="AT70" s="78">
        <v>0.33649182870085714</v>
      </c>
      <c r="AU70" s="78">
        <v>0.12857456010034285</v>
      </c>
      <c r="AV70" s="79">
        <v>8.0419349533662018E-2</v>
      </c>
    </row>
    <row r="71" spans="2:48" x14ac:dyDescent="0.2">
      <c r="B71" s="74">
        <v>43533</v>
      </c>
      <c r="C71" s="76">
        <v>12.948490385444458</v>
      </c>
      <c r="D71" s="76">
        <v>3.6824259484213466</v>
      </c>
      <c r="E71" s="76">
        <v>4.1483474599010144</v>
      </c>
      <c r="F71" s="76">
        <v>1.611478343664533</v>
      </c>
      <c r="G71" s="76">
        <v>2.3346011970057052</v>
      </c>
      <c r="H71" s="76">
        <v>1.4179381188360365</v>
      </c>
      <c r="I71" s="76">
        <v>0.14404160536183308</v>
      </c>
      <c r="J71" s="76">
        <v>9.5151336697793383</v>
      </c>
      <c r="K71" s="81">
        <f t="shared" si="24"/>
        <v>35.802456728414263</v>
      </c>
      <c r="L71" s="67"/>
      <c r="M71" s="74">
        <v>43899</v>
      </c>
      <c r="N71" s="128">
        <v>11.375580196852933</v>
      </c>
      <c r="O71" s="128">
        <v>3.3918382728407499</v>
      </c>
      <c r="P71" s="128">
        <v>4.0911790277960147</v>
      </c>
      <c r="Q71" s="128">
        <v>2.9129586112235346</v>
      </c>
      <c r="R71" s="128">
        <v>2.2597853033023614</v>
      </c>
      <c r="S71" s="128">
        <v>1.5042701574376953</v>
      </c>
      <c r="T71" s="128">
        <v>0.12017672400010926</v>
      </c>
      <c r="U71" s="128">
        <v>9.2607997738478165</v>
      </c>
      <c r="V71" s="83">
        <f t="shared" si="25"/>
        <v>34.916588067301213</v>
      </c>
      <c r="AJ71" s="112">
        <v>43533</v>
      </c>
      <c r="AK71" s="131">
        <v>9.5474730219694368E-2</v>
      </c>
      <c r="AL71" s="131">
        <v>5.1802211896588422E-2</v>
      </c>
      <c r="AM71" s="131">
        <v>0.33641749253914449</v>
      </c>
      <c r="AN71" s="131">
        <v>0.20133828819658273</v>
      </c>
      <c r="AO71" s="131">
        <v>0.12803166219199524</v>
      </c>
      <c r="AP71" s="53"/>
      <c r="AQ71" s="74">
        <v>43899</v>
      </c>
      <c r="AR71" s="78">
        <v>0.19151849140930011</v>
      </c>
      <c r="AS71" s="78">
        <v>0.13183956768813571</v>
      </c>
      <c r="AT71" s="78">
        <v>0.79999173698647363</v>
      </c>
      <c r="AU71" s="78">
        <v>0.27015847146284061</v>
      </c>
      <c r="AV71" s="79">
        <v>0.10680451330338075</v>
      </c>
    </row>
    <row r="72" spans="2:48" x14ac:dyDescent="0.2">
      <c r="B72" s="74">
        <v>43534</v>
      </c>
      <c r="C72" s="76">
        <v>12.261549879247545</v>
      </c>
      <c r="D72" s="76">
        <v>3.6552219958138013</v>
      </c>
      <c r="E72" s="76">
        <v>4.8941001225626568</v>
      </c>
      <c r="F72" s="76">
        <v>1.7595088319250269</v>
      </c>
      <c r="G72" s="76">
        <v>2.3330642790076221</v>
      </c>
      <c r="H72" s="76">
        <v>1.3733083679140123</v>
      </c>
      <c r="I72" s="76">
        <v>0.14148465378736266</v>
      </c>
      <c r="J72" s="76">
        <v>9.2496825882470404</v>
      </c>
      <c r="K72" s="81">
        <f t="shared" si="24"/>
        <v>35.667920718505073</v>
      </c>
      <c r="L72" s="67"/>
      <c r="M72" s="74">
        <v>43900</v>
      </c>
      <c r="N72" s="128">
        <v>11.146600028120631</v>
      </c>
      <c r="O72" s="128">
        <v>3.3745266666359486</v>
      </c>
      <c r="P72" s="128">
        <v>4.5038721172291893</v>
      </c>
      <c r="Q72" s="128">
        <v>2.2465320649877887</v>
      </c>
      <c r="R72" s="128">
        <v>2.3220153102800385</v>
      </c>
      <c r="S72" s="128">
        <v>1.6155285117229952</v>
      </c>
      <c r="T72" s="128">
        <v>0.11847208961712899</v>
      </c>
      <c r="U72" s="128">
        <v>9.7689705952011217</v>
      </c>
      <c r="V72" s="83">
        <f t="shared" si="25"/>
        <v>35.09651738379484</v>
      </c>
      <c r="AJ72" s="112">
        <v>43534</v>
      </c>
      <c r="AK72" s="131">
        <v>0.16922551620264653</v>
      </c>
      <c r="AL72" s="131">
        <v>5.1591379179847054E-2</v>
      </c>
      <c r="AM72" s="131">
        <v>0.39817801716515605</v>
      </c>
      <c r="AN72" s="131">
        <v>0.17048501314813444</v>
      </c>
      <c r="AO72" s="131">
        <v>0.10359072357332336</v>
      </c>
      <c r="AP72" s="53"/>
      <c r="AQ72" s="74">
        <v>43900</v>
      </c>
      <c r="AR72" s="78">
        <v>0.14775189152268434</v>
      </c>
      <c r="AS72" s="78">
        <v>9.1692231966019708E-2</v>
      </c>
      <c r="AT72" s="78">
        <v>0.51436282490139185</v>
      </c>
      <c r="AU72" s="78">
        <v>0.2656283190666085</v>
      </c>
      <c r="AV72" s="79">
        <v>0.10291030368757413</v>
      </c>
    </row>
    <row r="73" spans="2:48" x14ac:dyDescent="0.2">
      <c r="B73" s="74">
        <v>43535</v>
      </c>
      <c r="C73" s="76">
        <v>12.049960609406302</v>
      </c>
      <c r="D73" s="76">
        <v>3.6032871771993968</v>
      </c>
      <c r="E73" s="76">
        <v>4.5783193104836224</v>
      </c>
      <c r="F73" s="76">
        <v>2.417825632931808</v>
      </c>
      <c r="G73" s="76">
        <v>2.3941897684111582</v>
      </c>
      <c r="H73" s="76">
        <v>1.5270944033356215</v>
      </c>
      <c r="I73" s="76">
        <v>0.14745087412779362</v>
      </c>
      <c r="J73" s="76">
        <v>9.7475638900169805</v>
      </c>
      <c r="K73" s="81">
        <f t="shared" si="24"/>
        <v>36.465691665912686</v>
      </c>
      <c r="L73" s="67"/>
      <c r="M73" s="74">
        <v>43901</v>
      </c>
      <c r="N73" s="128">
        <v>11.054814728417808</v>
      </c>
      <c r="O73" s="128">
        <v>2.9602846610210558</v>
      </c>
      <c r="P73" s="128">
        <v>4.5001852629558581</v>
      </c>
      <c r="Q73" s="128">
        <v>2.1881669958525487</v>
      </c>
      <c r="R73" s="128">
        <v>2.3192866360257907</v>
      </c>
      <c r="S73" s="128">
        <v>1.3553555601949054</v>
      </c>
      <c r="T73" s="128">
        <v>0.13466611625544159</v>
      </c>
      <c r="U73" s="128">
        <v>9.6951477346672341</v>
      </c>
      <c r="V73" s="83">
        <f t="shared" si="25"/>
        <v>34.207907695390645</v>
      </c>
      <c r="AJ73" s="112">
        <v>43535</v>
      </c>
      <c r="AK73" s="131">
        <v>0.19201846537073392</v>
      </c>
      <c r="AL73" s="131">
        <v>7.0952735119047733E-2</v>
      </c>
      <c r="AM73" s="131">
        <v>0.61088689430063137</v>
      </c>
      <c r="AN73" s="131">
        <v>0.23885122735651007</v>
      </c>
      <c r="AO73" s="131">
        <v>0.14728345253601219</v>
      </c>
      <c r="AP73" s="53"/>
      <c r="AQ73" s="74">
        <v>43901</v>
      </c>
      <c r="AR73" s="78">
        <v>0.15612462371309696</v>
      </c>
      <c r="AS73" s="78">
        <v>0.10144933004964078</v>
      </c>
      <c r="AT73" s="78">
        <v>0.47641479187343222</v>
      </c>
      <c r="AU73" s="78">
        <v>0.2700717456160574</v>
      </c>
      <c r="AV73" s="79">
        <v>0.1247066846077869</v>
      </c>
    </row>
    <row r="74" spans="2:48" x14ac:dyDescent="0.2">
      <c r="B74" s="74">
        <v>43536</v>
      </c>
      <c r="C74" s="76">
        <v>11.954310665505465</v>
      </c>
      <c r="D74" s="76">
        <v>3.7121029876295779</v>
      </c>
      <c r="E74" s="76">
        <v>4.3255114276501487</v>
      </c>
      <c r="F74" s="76">
        <v>2.4978280333413849</v>
      </c>
      <c r="G74" s="76">
        <v>2.3852261834825534</v>
      </c>
      <c r="H74" s="76">
        <v>1.513872440220879</v>
      </c>
      <c r="I74" s="76">
        <v>0.15512172885120487</v>
      </c>
      <c r="J74" s="76">
        <v>9.6593307437065192</v>
      </c>
      <c r="K74" s="81">
        <f t="shared" si="24"/>
        <v>36.203304210387742</v>
      </c>
      <c r="L74" s="67"/>
      <c r="M74" s="74">
        <v>43902</v>
      </c>
      <c r="N74" s="128">
        <v>10.983318810754557</v>
      </c>
      <c r="O74" s="128">
        <v>3.1024871405604966</v>
      </c>
      <c r="P74" s="128">
        <v>4.3133928359275551</v>
      </c>
      <c r="Q74" s="128">
        <v>1.823498212462958</v>
      </c>
      <c r="R74" s="128">
        <v>2.3163592092959764</v>
      </c>
      <c r="S74" s="128">
        <v>1.4023963200730696</v>
      </c>
      <c r="T74" s="128">
        <v>0.14148465378736266</v>
      </c>
      <c r="U74" s="128">
        <v>9.710049643294397</v>
      </c>
      <c r="V74" s="83">
        <f t="shared" si="25"/>
        <v>33.792986826156373</v>
      </c>
      <c r="AJ74" s="112">
        <v>43536</v>
      </c>
      <c r="AK74" s="131">
        <v>0.20859032560490104</v>
      </c>
      <c r="AL74" s="131">
        <v>6.6696192076384275E-2</v>
      </c>
      <c r="AM74" s="131">
        <v>0.59486211647322695</v>
      </c>
      <c r="AN74" s="131">
        <v>0.25023441108349304</v>
      </c>
      <c r="AO74" s="131">
        <v>0.13479582231389076</v>
      </c>
      <c r="AP74" s="53"/>
      <c r="AQ74" s="74">
        <v>43902</v>
      </c>
      <c r="AR74" s="78">
        <v>0.13349611111238802</v>
      </c>
      <c r="AS74" s="78">
        <v>9.3372127718110015E-2</v>
      </c>
      <c r="AT74" s="78">
        <v>0.37832521049974582</v>
      </c>
      <c r="AU74" s="78">
        <v>0.22737850425288972</v>
      </c>
      <c r="AV74" s="79">
        <v>0.12554807400184395</v>
      </c>
    </row>
    <row r="75" spans="2:48" x14ac:dyDescent="0.2">
      <c r="B75" s="74">
        <v>43537</v>
      </c>
      <c r="C75" s="76">
        <v>12.469274504890773</v>
      </c>
      <c r="D75" s="76">
        <v>3.7529089165408953</v>
      </c>
      <c r="E75" s="76">
        <v>4.1650104244532047</v>
      </c>
      <c r="F75" s="76">
        <v>2.1979085005323356</v>
      </c>
      <c r="G75" s="76">
        <v>2.3928007768738975</v>
      </c>
      <c r="H75" s="76">
        <v>1.533446199346723</v>
      </c>
      <c r="I75" s="76">
        <v>0.15341709446822457</v>
      </c>
      <c r="J75" s="76">
        <v>9.6693081274354107</v>
      </c>
      <c r="K75" s="81">
        <f t="shared" si="24"/>
        <v>36.334074544541465</v>
      </c>
      <c r="L75" s="67"/>
      <c r="M75" s="74">
        <v>43903</v>
      </c>
      <c r="N75" s="128">
        <v>11.244182294120472</v>
      </c>
      <c r="O75" s="128">
        <v>3.326301477922573</v>
      </c>
      <c r="P75" s="128">
        <v>4.2387364144856408</v>
      </c>
      <c r="Q75" s="128">
        <v>2.2663578758851295</v>
      </c>
      <c r="R75" s="128">
        <v>2.3115451512427496</v>
      </c>
      <c r="S75" s="128">
        <v>1.4493165711731288</v>
      </c>
      <c r="T75" s="128">
        <v>0.1627925835746161</v>
      </c>
      <c r="U75" s="128">
        <v>9.7499689965097485</v>
      </c>
      <c r="V75" s="83">
        <f t="shared" si="25"/>
        <v>34.749201364914065</v>
      </c>
      <c r="AJ75" s="112">
        <v>43537</v>
      </c>
      <c r="AK75" s="131">
        <v>0.17897495779686398</v>
      </c>
      <c r="AL75" s="131">
        <v>5.391331357283323E-2</v>
      </c>
      <c r="AM75" s="131">
        <v>0.46696731250020374</v>
      </c>
      <c r="AN75" s="131">
        <v>0.30880273047151235</v>
      </c>
      <c r="AO75" s="131">
        <v>9.5622960866947451E-2</v>
      </c>
      <c r="AP75" s="53"/>
      <c r="AQ75" s="74">
        <v>43903</v>
      </c>
      <c r="AR75" s="78">
        <v>0.31666156384978417</v>
      </c>
      <c r="AS75" s="78">
        <v>0.11084293030064443</v>
      </c>
      <c r="AT75" s="78">
        <v>0.40562546524615056</v>
      </c>
      <c r="AU75" s="78">
        <v>0.21353549512872752</v>
      </c>
      <c r="AV75" s="79">
        <v>0.11362953836884865</v>
      </c>
    </row>
    <row r="76" spans="2:48" x14ac:dyDescent="0.2">
      <c r="B76" s="74">
        <v>43538</v>
      </c>
      <c r="C76" s="76">
        <v>12.488597725880842</v>
      </c>
      <c r="D76" s="76">
        <v>3.7541454598412383</v>
      </c>
      <c r="E76" s="76">
        <v>4.2571651381352034</v>
      </c>
      <c r="F76" s="76">
        <v>2.3855049766804943</v>
      </c>
      <c r="G76" s="76">
        <v>2.3929426345568401</v>
      </c>
      <c r="H76" s="76">
        <v>1.6408868588766889</v>
      </c>
      <c r="I76" s="76">
        <v>0.15682636323418514</v>
      </c>
      <c r="J76" s="76">
        <v>9.7254697063933015</v>
      </c>
      <c r="K76" s="81">
        <f t="shared" si="24"/>
        <v>36.801538863598793</v>
      </c>
      <c r="L76" s="67"/>
      <c r="M76" s="74">
        <v>43904</v>
      </c>
      <c r="N76" s="128">
        <v>11.116649035586025</v>
      </c>
      <c r="O76" s="128">
        <v>3.4140960522469235</v>
      </c>
      <c r="P76" s="128">
        <v>4.4109914451391141</v>
      </c>
      <c r="Q76" s="128">
        <v>2.0769149861179765</v>
      </c>
      <c r="R76" s="128">
        <v>2.2639773116228983</v>
      </c>
      <c r="S76" s="128">
        <v>1.51142301179952</v>
      </c>
      <c r="T76" s="128">
        <v>0.15597404604269499</v>
      </c>
      <c r="U76" s="128">
        <v>9.6269966850473718</v>
      </c>
      <c r="V76" s="83">
        <f t="shared" si="25"/>
        <v>34.577022573602527</v>
      </c>
      <c r="AJ76" s="112">
        <v>43538</v>
      </c>
      <c r="AK76" s="131">
        <v>0.17365031296925068</v>
      </c>
      <c r="AL76" s="131">
        <v>6.1217937569670873E-2</v>
      </c>
      <c r="AM76" s="131">
        <v>0.54339894735443894</v>
      </c>
      <c r="AN76" s="131">
        <v>0.29093094457756202</v>
      </c>
      <c r="AO76" s="131">
        <v>0.14812128774016131</v>
      </c>
      <c r="AP76" s="53"/>
      <c r="AQ76" s="74">
        <v>43904</v>
      </c>
      <c r="AR76" s="78">
        <v>0.1338017627968531</v>
      </c>
      <c r="AS76" s="78">
        <v>0.12322617968938486</v>
      </c>
      <c r="AT76" s="78">
        <v>0.4806050256401046</v>
      </c>
      <c r="AU76" s="78">
        <v>0.18057448838542109</v>
      </c>
      <c r="AV76" s="79">
        <v>0.11702102704228282</v>
      </c>
    </row>
    <row r="77" spans="2:48" x14ac:dyDescent="0.2">
      <c r="B77" s="74">
        <v>43539</v>
      </c>
      <c r="C77" s="76">
        <v>12.353335178950367</v>
      </c>
      <c r="D77" s="76">
        <v>3.7071568144282057</v>
      </c>
      <c r="E77" s="76">
        <v>4.3657949865192682</v>
      </c>
      <c r="F77" s="76">
        <v>2.192008546640567</v>
      </c>
      <c r="G77" s="76">
        <v>2.3893157811763679</v>
      </c>
      <c r="H77" s="76">
        <v>1.6119382502010278</v>
      </c>
      <c r="I77" s="76">
        <v>0.15000782570226404</v>
      </c>
      <c r="J77" s="76">
        <v>9.6098151928859927</v>
      </c>
      <c r="K77" s="81">
        <f t="shared" si="24"/>
        <v>36.379372576504068</v>
      </c>
      <c r="L77" s="67"/>
      <c r="M77" s="74">
        <v>43905</v>
      </c>
      <c r="N77" s="128">
        <v>10.98138648865555</v>
      </c>
      <c r="O77" s="128">
        <v>3.389365186240064</v>
      </c>
      <c r="P77" s="128">
        <v>4.3956852936814954</v>
      </c>
      <c r="Q77" s="128">
        <v>1.4343347828598576</v>
      </c>
      <c r="R77" s="128">
        <v>2.2604870057447237</v>
      </c>
      <c r="S77" s="128">
        <v>1.348151118742039</v>
      </c>
      <c r="T77" s="128">
        <v>0.15000782570226404</v>
      </c>
      <c r="U77" s="128">
        <v>9.2834691642540683</v>
      </c>
      <c r="V77" s="83">
        <f t="shared" si="25"/>
        <v>33.242886865880067</v>
      </c>
      <c r="AJ77" s="112">
        <v>43539</v>
      </c>
      <c r="AK77" s="131">
        <v>0.15597893306219557</v>
      </c>
      <c r="AL77" s="131">
        <v>5.2378507978103131E-2</v>
      </c>
      <c r="AM77" s="131">
        <v>0.46266906410587194</v>
      </c>
      <c r="AN77" s="131">
        <v>0.28678310844089322</v>
      </c>
      <c r="AO77" s="131">
        <v>0.16831326218122125</v>
      </c>
      <c r="AP77" s="53"/>
      <c r="AQ77" s="74">
        <v>43905</v>
      </c>
      <c r="AR77" s="78">
        <v>0.13459194375310873</v>
      </c>
      <c r="AS77" s="78">
        <v>5.2346419646667218E-2</v>
      </c>
      <c r="AT77" s="78">
        <v>0.31037680666761858</v>
      </c>
      <c r="AU77" s="78">
        <v>0.13076033315692229</v>
      </c>
      <c r="AV77" s="79">
        <v>9.9448582147500159E-2</v>
      </c>
    </row>
    <row r="78" spans="2:48" x14ac:dyDescent="0.2">
      <c r="B78" s="74">
        <v>43540</v>
      </c>
      <c r="C78" s="76">
        <v>12.087640890336933</v>
      </c>
      <c r="D78" s="76">
        <v>3.6453296494110576</v>
      </c>
      <c r="E78" s="76">
        <v>4.4272169325720263</v>
      </c>
      <c r="F78" s="76">
        <v>1.7076347062506965</v>
      </c>
      <c r="G78" s="76">
        <v>2.3588596193861151</v>
      </c>
      <c r="H78" s="76">
        <v>1.4784748617891161</v>
      </c>
      <c r="I78" s="76">
        <v>0.13210916468097117</v>
      </c>
      <c r="J78" s="76">
        <v>9.2872154727628882</v>
      </c>
      <c r="K78" s="81">
        <f t="shared" si="24"/>
        <v>35.12448129718981</v>
      </c>
      <c r="L78" s="67"/>
      <c r="M78" s="74">
        <v>43906</v>
      </c>
      <c r="N78" s="128">
        <v>11.469297818654763</v>
      </c>
      <c r="O78" s="128">
        <v>3.2372703602978796</v>
      </c>
      <c r="P78" s="128">
        <v>5.0290895524452139</v>
      </c>
      <c r="Q78" s="128">
        <v>2.7520251077341151</v>
      </c>
      <c r="R78" s="128">
        <v>2.3412548533537754</v>
      </c>
      <c r="S78" s="128">
        <v>1.6390296402597655</v>
      </c>
      <c r="T78" s="128">
        <v>0.15767868042567526</v>
      </c>
      <c r="U78" s="128">
        <v>9.050715491428555</v>
      </c>
      <c r="V78" s="83">
        <f t="shared" si="25"/>
        <v>35.67636150459974</v>
      </c>
      <c r="AJ78" s="112">
        <v>43540</v>
      </c>
      <c r="AK78" s="131">
        <v>0.15912936893692656</v>
      </c>
      <c r="AL78" s="131">
        <v>5.1323688465907596E-2</v>
      </c>
      <c r="AM78" s="131">
        <v>0.33254552524666564</v>
      </c>
      <c r="AN78" s="131">
        <v>0.19905027561407154</v>
      </c>
      <c r="AO78" s="131">
        <v>0.11753845740427442</v>
      </c>
      <c r="AP78" s="53"/>
      <c r="AQ78" s="74">
        <v>43906</v>
      </c>
      <c r="AR78" s="78">
        <v>0.22460576669143636</v>
      </c>
      <c r="AS78" s="78">
        <v>0.14554580315092405</v>
      </c>
      <c r="AT78" s="78">
        <v>0.76542722573731914</v>
      </c>
      <c r="AU78" s="78">
        <v>0.19129194823898038</v>
      </c>
      <c r="AV78" s="79">
        <v>8.8213554558590493E-2</v>
      </c>
    </row>
    <row r="79" spans="2:48" x14ac:dyDescent="0.2">
      <c r="B79" s="74">
        <v>43541</v>
      </c>
      <c r="C79" s="76">
        <v>11.739822912515713</v>
      </c>
      <c r="D79" s="76">
        <v>3.6440931061107147</v>
      </c>
      <c r="E79" s="76">
        <v>4.9249026329210581</v>
      </c>
      <c r="F79" s="76">
        <v>1.4733997975786346</v>
      </c>
      <c r="G79" s="76">
        <v>2.3252476930983175</v>
      </c>
      <c r="H79" s="76">
        <v>1.4208910005966289</v>
      </c>
      <c r="I79" s="76">
        <v>0.14063233659587254</v>
      </c>
      <c r="J79" s="76">
        <v>9.0714572279078958</v>
      </c>
      <c r="K79" s="81">
        <f t="shared" si="24"/>
        <v>34.740446707324836</v>
      </c>
      <c r="L79" s="67"/>
      <c r="M79" s="74">
        <v>43907</v>
      </c>
      <c r="N79" s="128">
        <v>11.345629204318328</v>
      </c>
      <c r="O79" s="128">
        <v>3.3794728398373204</v>
      </c>
      <c r="P79" s="128">
        <v>4.7281171823475203</v>
      </c>
      <c r="Q79" s="128">
        <v>2.6490264710654268</v>
      </c>
      <c r="R79" s="128">
        <v>2.3190833319668145</v>
      </c>
      <c r="S79" s="128">
        <v>1.6342642931421687</v>
      </c>
      <c r="T79" s="128">
        <v>0.1627925835746161</v>
      </c>
      <c r="U79" s="128">
        <v>9.8673309091396337</v>
      </c>
      <c r="V79" s="83">
        <f t="shared" si="25"/>
        <v>36.085716815391834</v>
      </c>
      <c r="AJ79" s="112">
        <v>43541</v>
      </c>
      <c r="AK79" s="131">
        <v>0.10735567575116722</v>
      </c>
      <c r="AL79" s="131">
        <v>5.1578887460868937E-2</v>
      </c>
      <c r="AM79" s="131">
        <v>0.28993505905418421</v>
      </c>
      <c r="AN79" s="131">
        <v>0.20397836852850484</v>
      </c>
      <c r="AO79" s="131">
        <v>8.9090426621035571E-2</v>
      </c>
      <c r="AP79" s="53"/>
      <c r="AQ79" s="74">
        <v>43907</v>
      </c>
      <c r="AR79" s="78">
        <v>0.16703715214803885</v>
      </c>
      <c r="AS79" s="78">
        <v>0.13709034098546455</v>
      </c>
      <c r="AT79" s="78">
        <v>0.76258668741641722</v>
      </c>
      <c r="AU79" s="78">
        <v>0.19839986953917632</v>
      </c>
      <c r="AV79" s="79">
        <v>7.9583057463235379E-2</v>
      </c>
    </row>
    <row r="80" spans="2:48" x14ac:dyDescent="0.2">
      <c r="B80" s="74">
        <v>43542</v>
      </c>
      <c r="C80" s="76">
        <v>12.160102969049689</v>
      </c>
      <c r="D80" s="76">
        <v>3.5674274214894508</v>
      </c>
      <c r="E80" s="76">
        <v>4.7190720258940528</v>
      </c>
      <c r="F80" s="76">
        <v>2.7450346796438696</v>
      </c>
      <c r="G80" s="76">
        <v>2.3749949825742855</v>
      </c>
      <c r="H80" s="76">
        <v>1.5546082408329589</v>
      </c>
      <c r="I80" s="76">
        <v>0.16108794919163583</v>
      </c>
      <c r="J80" s="76">
        <v>9.9140603224209904</v>
      </c>
      <c r="K80" s="81">
        <f t="shared" si="24"/>
        <v>37.196388591096934</v>
      </c>
      <c r="L80" s="67"/>
      <c r="M80" s="74">
        <v>43908</v>
      </c>
      <c r="N80" s="128">
        <v>10.820037593388484</v>
      </c>
      <c r="O80" s="128">
        <v>3.5167291461753893</v>
      </c>
      <c r="P80" s="128">
        <v>4.4434138888884629</v>
      </c>
      <c r="Q80" s="128">
        <v>2.4601006119894615</v>
      </c>
      <c r="R80" s="128">
        <v>2.3095985907377736</v>
      </c>
      <c r="S80" s="128">
        <v>1.4685403048024031</v>
      </c>
      <c r="T80" s="128">
        <v>0.14063233659587254</v>
      </c>
      <c r="U80" s="128">
        <v>9.9337966816197181</v>
      </c>
      <c r="V80" s="83">
        <f t="shared" si="25"/>
        <v>35.092849154197566</v>
      </c>
      <c r="AJ80" s="112">
        <v>43542</v>
      </c>
      <c r="AK80" s="131">
        <v>0.30330503619055993</v>
      </c>
      <c r="AL80" s="131">
        <v>0.1282282604064181</v>
      </c>
      <c r="AM80" s="131">
        <v>0.61179806609038634</v>
      </c>
      <c r="AN80" s="131">
        <v>0.27148861503152721</v>
      </c>
      <c r="AO80" s="131">
        <v>0.12931476969441724</v>
      </c>
      <c r="AP80" s="53"/>
      <c r="AQ80" s="74">
        <v>43908</v>
      </c>
      <c r="AR80" s="78">
        <v>0.23255081960394194</v>
      </c>
      <c r="AS80" s="78">
        <v>9.9107850101274569E-2</v>
      </c>
      <c r="AT80" s="78">
        <v>0.64595291966219459</v>
      </c>
      <c r="AU80" s="78">
        <v>0.19017538752220661</v>
      </c>
      <c r="AV80" s="79">
        <v>8.6460803418823368E-2</v>
      </c>
    </row>
    <row r="81" spans="2:48" x14ac:dyDescent="0.2">
      <c r="B81" s="74">
        <v>43543</v>
      </c>
      <c r="C81" s="76">
        <v>11.778469354495849</v>
      </c>
      <c r="D81" s="76">
        <v>3.7195222474316356</v>
      </c>
      <c r="E81" s="76">
        <v>4.7259456473713959</v>
      </c>
      <c r="F81" s="76">
        <v>3.5615059585358337</v>
      </c>
      <c r="G81" s="76">
        <v>2.3632162433066446</v>
      </c>
      <c r="H81" s="76">
        <v>1.5964002017112384</v>
      </c>
      <c r="I81" s="76">
        <v>0.15682636323418514</v>
      </c>
      <c r="J81" s="76">
        <v>10.063502256095148</v>
      </c>
      <c r="K81" s="81">
        <f t="shared" si="24"/>
        <v>37.965388272181926</v>
      </c>
      <c r="L81" s="67"/>
      <c r="M81" s="74">
        <v>43909</v>
      </c>
      <c r="N81" s="128">
        <v>11.215197462635372</v>
      </c>
      <c r="O81" s="128">
        <v>3.6020506338990539</v>
      </c>
      <c r="P81" s="128">
        <v>4.3361717623084841</v>
      </c>
      <c r="Q81" s="128">
        <v>3.0165773331129295</v>
      </c>
      <c r="R81" s="128">
        <v>2.3066036488540456</v>
      </c>
      <c r="S81" s="128">
        <v>1.392254748006956</v>
      </c>
      <c r="T81" s="128">
        <v>0.14063233659587254</v>
      </c>
      <c r="U81" s="128">
        <v>9.8526103983603939</v>
      </c>
      <c r="V81" s="83">
        <f t="shared" si="25"/>
        <v>35.862098323773111</v>
      </c>
      <c r="AJ81" s="112">
        <v>43543</v>
      </c>
      <c r="AK81" s="131">
        <v>0.29543077178523586</v>
      </c>
      <c r="AL81" s="131">
        <v>0.15371904823310148</v>
      </c>
      <c r="AM81" s="131">
        <v>1.0201192828409134</v>
      </c>
      <c r="AN81" s="131">
        <v>0.35158421687136127</v>
      </c>
      <c r="AO81" s="131">
        <v>0.10994490157316042</v>
      </c>
      <c r="AP81" s="53"/>
      <c r="AQ81" s="74">
        <v>43909</v>
      </c>
      <c r="AR81" s="78">
        <v>0.36623211382157589</v>
      </c>
      <c r="AS81" s="78">
        <v>0.10654361144196194</v>
      </c>
      <c r="AT81" s="78">
        <v>0.80599731188683998</v>
      </c>
      <c r="AU81" s="78">
        <v>0.19300858008469757</v>
      </c>
      <c r="AV81" s="79">
        <v>8.5092191186931773E-2</v>
      </c>
    </row>
    <row r="82" spans="2:48" x14ac:dyDescent="0.2">
      <c r="B82" s="74">
        <v>43544</v>
      </c>
      <c r="C82" s="76">
        <v>11.915664223525329</v>
      </c>
      <c r="D82" s="76">
        <v>3.7813494124487836</v>
      </c>
      <c r="E82" s="76">
        <v>4.7383146788941559</v>
      </c>
      <c r="F82" s="76">
        <v>3.326080291728382</v>
      </c>
      <c r="G82" s="76">
        <v>2.350766904083275</v>
      </c>
      <c r="H82" s="76">
        <v>1.4525568071985253</v>
      </c>
      <c r="I82" s="76">
        <v>0.16023563200014568</v>
      </c>
      <c r="J82" s="76">
        <v>9.9958274139456371</v>
      </c>
      <c r="K82" s="81">
        <f t="shared" si="24"/>
        <v>37.720795363824237</v>
      </c>
      <c r="L82" s="67"/>
      <c r="M82" s="74">
        <v>43910</v>
      </c>
      <c r="N82" s="128">
        <v>11.435482181922145</v>
      </c>
      <c r="O82" s="128">
        <v>3.6317276731072852</v>
      </c>
      <c r="P82" s="128">
        <v>4.1320522297389433</v>
      </c>
      <c r="Q82" s="128">
        <v>2.4897597127681248</v>
      </c>
      <c r="R82" s="128">
        <v>2.3146455381421407</v>
      </c>
      <c r="S82" s="128">
        <v>1.2664696688987442</v>
      </c>
      <c r="T82" s="128">
        <v>0.13978001940438239</v>
      </c>
      <c r="U82" s="128">
        <v>9.7636081071170864</v>
      </c>
      <c r="V82" s="83">
        <f t="shared" si="25"/>
        <v>35.173525131098856</v>
      </c>
      <c r="AJ82" s="112">
        <v>43544</v>
      </c>
      <c r="AK82" s="131">
        <v>0.26032185399143193</v>
      </c>
      <c r="AL82" s="131">
        <v>0.15232460321071695</v>
      </c>
      <c r="AM82" s="131">
        <v>0.94599463174747489</v>
      </c>
      <c r="AN82" s="131">
        <v>0.30458552571193481</v>
      </c>
      <c r="AO82" s="131">
        <v>0.13206437337273072</v>
      </c>
      <c r="AP82" s="53"/>
      <c r="AQ82" s="74">
        <v>43910</v>
      </c>
      <c r="AR82" s="78">
        <v>0.22261398709986588</v>
      </c>
      <c r="AS82" s="78">
        <v>5.087393222640469E-2</v>
      </c>
      <c r="AT82" s="78">
        <v>0.6777828221436405</v>
      </c>
      <c r="AU82" s="78">
        <v>0.18839929554697796</v>
      </c>
      <c r="AV82" s="79">
        <v>9.1891637652468189E-2</v>
      </c>
    </row>
    <row r="83" spans="2:48" x14ac:dyDescent="0.2">
      <c r="B83" s="74">
        <v>43545</v>
      </c>
      <c r="C83" s="76">
        <v>11.910833418277813</v>
      </c>
      <c r="D83" s="76">
        <v>3.7788763258480977</v>
      </c>
      <c r="E83" s="76">
        <v>4.2912320837369089</v>
      </c>
      <c r="F83" s="76">
        <v>3.3126451468755578</v>
      </c>
      <c r="G83" s="76">
        <v>2.3539294959559358</v>
      </c>
      <c r="H83" s="76">
        <v>1.4199267636929813</v>
      </c>
      <c r="I83" s="76">
        <v>0.16023563200014568</v>
      </c>
      <c r="J83" s="76">
        <v>9.9794790352039158</v>
      </c>
      <c r="K83" s="81">
        <f t="shared" si="24"/>
        <v>37.207157901591351</v>
      </c>
      <c r="L83" s="67"/>
      <c r="M83" s="74">
        <v>43911</v>
      </c>
      <c r="N83" s="128">
        <v>11.533064447921987</v>
      </c>
      <c r="O83" s="128">
        <v>3.4796328471651004</v>
      </c>
      <c r="P83" s="128">
        <v>4.2962931867871008</v>
      </c>
      <c r="Q83" s="128">
        <v>1.3454310939107603</v>
      </c>
      <c r="R83" s="128">
        <v>2.2880931177231307</v>
      </c>
      <c r="S83" s="128">
        <v>1.17142016196559</v>
      </c>
      <c r="T83" s="128">
        <v>0.12614294434054021</v>
      </c>
      <c r="U83" s="128">
        <v>9.6268171754830654</v>
      </c>
      <c r="V83" s="83">
        <f t="shared" si="25"/>
        <v>33.866894975297271</v>
      </c>
      <c r="AJ83" s="112">
        <v>43545</v>
      </c>
      <c r="AK83" s="131">
        <v>0.28104101097160505</v>
      </c>
      <c r="AL83" s="131">
        <v>0.13543242570149477</v>
      </c>
      <c r="AM83" s="131">
        <v>0.95277828719884639</v>
      </c>
      <c r="AN83" s="131">
        <v>0.2665776787422437</v>
      </c>
      <c r="AO83" s="131">
        <v>0.15422197580101696</v>
      </c>
      <c r="AP83" s="53"/>
      <c r="AQ83" s="74">
        <v>43911</v>
      </c>
      <c r="AR83" s="78">
        <v>9.5641299332599114E-2</v>
      </c>
      <c r="AS83" s="78">
        <v>4.9478654413013724E-2</v>
      </c>
      <c r="AT83" s="78">
        <v>0.29110064805679409</v>
      </c>
      <c r="AU83" s="78">
        <v>0.1412387192927787</v>
      </c>
      <c r="AV83" s="79">
        <v>9.8561121528299919E-2</v>
      </c>
    </row>
    <row r="84" spans="2:48" x14ac:dyDescent="0.2">
      <c r="B84" s="74">
        <v>43546</v>
      </c>
      <c r="C84" s="76">
        <v>12.427729579762127</v>
      </c>
      <c r="D84" s="76">
        <v>3.3300111078236019</v>
      </c>
      <c r="E84" s="76">
        <v>3.9733677076242158</v>
      </c>
      <c r="F84" s="76">
        <v>3.2548436908930301</v>
      </c>
      <c r="G84" s="76">
        <v>2.3531875878601185</v>
      </c>
      <c r="H84" s="76">
        <v>1.4009282964725718</v>
      </c>
      <c r="I84" s="76">
        <v>0.16534953514908649</v>
      </c>
      <c r="J84" s="76">
        <v>9.8153291324861094</v>
      </c>
      <c r="K84" s="81">
        <f t="shared" si="24"/>
        <v>36.720746638070864</v>
      </c>
      <c r="L84" s="67"/>
      <c r="M84" s="74">
        <v>43912</v>
      </c>
      <c r="N84" s="128">
        <v>11.167855571209705</v>
      </c>
      <c r="O84" s="128">
        <v>3.4425365481548114</v>
      </c>
      <c r="P84" s="128">
        <v>4.2030748964854094</v>
      </c>
      <c r="Q84" s="128">
        <v>1.3518010738342674</v>
      </c>
      <c r="R84" s="128">
        <v>2.2591200135272778</v>
      </c>
      <c r="S84" s="128">
        <v>1.1834264531949821</v>
      </c>
      <c r="T84" s="128">
        <v>0.12529062714905007</v>
      </c>
      <c r="U84" s="128">
        <v>9.1409594170096309</v>
      </c>
      <c r="V84" s="83">
        <f t="shared" si="25"/>
        <v>32.874064600565127</v>
      </c>
      <c r="AJ84" s="112">
        <v>43546</v>
      </c>
      <c r="AK84" s="131">
        <v>0.22082822357930273</v>
      </c>
      <c r="AL84" s="131">
        <v>0.14133098559464569</v>
      </c>
      <c r="AM84" s="131">
        <v>0.96982420602050046</v>
      </c>
      <c r="AN84" s="131">
        <v>0.26395466230218817</v>
      </c>
      <c r="AO84" s="131">
        <v>0.15842149409129488</v>
      </c>
      <c r="AP84" s="53"/>
      <c r="AQ84" s="74">
        <v>43912</v>
      </c>
      <c r="AR84" s="78">
        <v>0.13106640067696806</v>
      </c>
      <c r="AS84" s="78">
        <v>4.9368415467919285E-2</v>
      </c>
      <c r="AT84" s="78">
        <v>0.28086716347306212</v>
      </c>
      <c r="AU84" s="78">
        <v>0.13823409686016341</v>
      </c>
      <c r="AV84" s="79">
        <v>9.7768851798317943E-2</v>
      </c>
    </row>
    <row r="85" spans="2:48" x14ac:dyDescent="0.2">
      <c r="B85" s="74">
        <v>43547</v>
      </c>
      <c r="C85" s="76">
        <v>12.052859092554812</v>
      </c>
      <c r="D85" s="76">
        <v>3.500654083270931</v>
      </c>
      <c r="E85" s="76">
        <v>3.9882783861062561</v>
      </c>
      <c r="F85" s="76">
        <v>2.5810873181953404</v>
      </c>
      <c r="G85" s="76">
        <v>2.3143762361237203</v>
      </c>
      <c r="H85" s="76">
        <v>1.4689687526780857</v>
      </c>
      <c r="I85" s="76">
        <v>0.16875880391504705</v>
      </c>
      <c r="J85" s="76">
        <v>9.3989506756748789</v>
      </c>
      <c r="K85" s="81">
        <f t="shared" si="24"/>
        <v>35.473933348519068</v>
      </c>
      <c r="L85" s="67"/>
      <c r="M85" s="74">
        <v>43913</v>
      </c>
      <c r="N85" s="128">
        <v>11.928224317168874</v>
      </c>
      <c r="O85" s="128">
        <v>2.9899617002292866</v>
      </c>
      <c r="P85" s="128">
        <v>4.6968771948698409</v>
      </c>
      <c r="Q85" s="128">
        <v>1.697199248221521</v>
      </c>
      <c r="R85" s="128">
        <v>2.3430830726900935</v>
      </c>
      <c r="S85" s="128">
        <v>1.3458994547262428</v>
      </c>
      <c r="T85" s="128">
        <v>0.13892770221289227</v>
      </c>
      <c r="U85" s="128">
        <v>8.8478662043914227</v>
      </c>
      <c r="V85" s="83">
        <f t="shared" si="25"/>
        <v>33.988038894510169</v>
      </c>
      <c r="AJ85" s="112">
        <v>43547</v>
      </c>
      <c r="AK85" s="131">
        <v>0.22037486449933816</v>
      </c>
      <c r="AL85" s="131">
        <v>6.7043269235209285E-2</v>
      </c>
      <c r="AM85" s="131">
        <v>0.75155492610344721</v>
      </c>
      <c r="AN85" s="131">
        <v>0.1861846346463242</v>
      </c>
      <c r="AO85" s="131">
        <v>0.13804819440136479</v>
      </c>
      <c r="AP85" s="53"/>
      <c r="AQ85" s="74">
        <v>43913</v>
      </c>
      <c r="AR85" s="78">
        <v>0.13367332935289222</v>
      </c>
      <c r="AS85" s="78">
        <v>6.0220740914925901E-2</v>
      </c>
      <c r="AT85" s="78">
        <v>0.39548532340057441</v>
      </c>
      <c r="AU85" s="78">
        <v>0.16473441644109979</v>
      </c>
      <c r="AV85" s="79">
        <v>9.6430397416141192E-2</v>
      </c>
    </row>
    <row r="86" spans="2:48" x14ac:dyDescent="0.2">
      <c r="B86" s="74">
        <v>43548</v>
      </c>
      <c r="C86" s="76">
        <v>11.622917425525802</v>
      </c>
      <c r="D86" s="76">
        <v>3.6589316257148301</v>
      </c>
      <c r="E86" s="76">
        <v>4.5879929440305443</v>
      </c>
      <c r="F86" s="76">
        <v>2.1499346657723923</v>
      </c>
      <c r="G86" s="76">
        <v>2.2888752314724021</v>
      </c>
      <c r="H86" s="76">
        <v>1.3465407514396024</v>
      </c>
      <c r="I86" s="76">
        <v>0.16364490076610622</v>
      </c>
      <c r="J86" s="76">
        <v>9.0900348382604044</v>
      </c>
      <c r="K86" s="81">
        <f t="shared" si="24"/>
        <v>34.908872382982082</v>
      </c>
      <c r="L86" s="67"/>
      <c r="M86" s="74">
        <v>43914</v>
      </c>
      <c r="N86" s="128">
        <v>11.620985103426795</v>
      </c>
      <c r="O86" s="128">
        <v>3.0963044240587818</v>
      </c>
      <c r="P86" s="128">
        <v>4.4833820204143349</v>
      </c>
      <c r="Q86" s="128">
        <v>1.8512276918712769</v>
      </c>
      <c r="R86" s="128">
        <v>2.3531314516647295</v>
      </c>
      <c r="S86" s="128">
        <v>1.470519198949086</v>
      </c>
      <c r="T86" s="128">
        <v>0.13125684748948102</v>
      </c>
      <c r="U86" s="128">
        <v>9.3742029507851061</v>
      </c>
      <c r="V86" s="83">
        <f t="shared" si="25"/>
        <v>34.381009688659589</v>
      </c>
      <c r="AJ86" s="112">
        <v>43548</v>
      </c>
      <c r="AK86" s="131">
        <v>0.14078960413029198</v>
      </c>
      <c r="AL86" s="131">
        <v>5.3038059635095752E-2</v>
      </c>
      <c r="AM86" s="131">
        <v>0.65326684487970432</v>
      </c>
      <c r="AN86" s="131">
        <v>0.19137897338573512</v>
      </c>
      <c r="AO86" s="131">
        <v>0.11012445219736558</v>
      </c>
      <c r="AP86" s="53"/>
      <c r="AQ86" s="74">
        <v>43914</v>
      </c>
      <c r="AR86" s="78">
        <v>9.8910411691982336E-2</v>
      </c>
      <c r="AS86" s="78">
        <v>6.5839821792344433E-2</v>
      </c>
      <c r="AT86" s="78">
        <v>0.49472013695856454</v>
      </c>
      <c r="AU86" s="78">
        <v>0.14176655909605945</v>
      </c>
      <c r="AV86" s="79">
        <v>9.6622682170568283E-2</v>
      </c>
    </row>
    <row r="87" spans="2:48" x14ac:dyDescent="0.2">
      <c r="B87" s="74">
        <v>43549</v>
      </c>
      <c r="C87" s="76">
        <v>12.107930272376505</v>
      </c>
      <c r="D87" s="76">
        <v>3.6490392793120865</v>
      </c>
      <c r="E87" s="76">
        <v>4.6208314665618158</v>
      </c>
      <c r="F87" s="76">
        <v>2.4297176199193715</v>
      </c>
      <c r="G87" s="76">
        <v>2.3350229770683582</v>
      </c>
      <c r="H87" s="76">
        <v>1.5531374670321305</v>
      </c>
      <c r="I87" s="76">
        <v>0.16705416953206678</v>
      </c>
      <c r="J87" s="76">
        <v>9.6771055311890386</v>
      </c>
      <c r="K87" s="81">
        <f t="shared" si="24"/>
        <v>36.539838782991374</v>
      </c>
      <c r="L87" s="67"/>
      <c r="M87" s="74">
        <v>43915</v>
      </c>
      <c r="N87" s="128">
        <v>11.263505515110541</v>
      </c>
      <c r="O87" s="128">
        <v>2.9095863857069939</v>
      </c>
      <c r="P87" s="128">
        <v>4.3564264774124224</v>
      </c>
      <c r="Q87" s="128">
        <v>2.0743807400908221</v>
      </c>
      <c r="R87" s="128">
        <v>2.3369801579346241</v>
      </c>
      <c r="S87" s="128">
        <v>1.4335529229168591</v>
      </c>
      <c r="T87" s="128">
        <v>0.1304045302979909</v>
      </c>
      <c r="U87" s="128">
        <v>9.5761952840276763</v>
      </c>
      <c r="V87" s="83">
        <f t="shared" si="25"/>
        <v>34.081032013497932</v>
      </c>
      <c r="AJ87" s="112">
        <v>43549</v>
      </c>
      <c r="AK87" s="131">
        <v>0.21274776783212923</v>
      </c>
      <c r="AL87" s="131">
        <v>6.8553873567345158E-2</v>
      </c>
      <c r="AM87" s="131">
        <v>0.65205222020596199</v>
      </c>
      <c r="AN87" s="131">
        <v>0.24301960282830101</v>
      </c>
      <c r="AO87" s="131">
        <v>0.10726807847811101</v>
      </c>
      <c r="AP87" s="53"/>
      <c r="AQ87" s="74">
        <v>43915</v>
      </c>
      <c r="AR87" s="78">
        <v>0.16518698044240046</v>
      </c>
      <c r="AS87" s="78">
        <v>6.0549975664519667E-2</v>
      </c>
      <c r="AT87" s="78">
        <v>0.53639866962237093</v>
      </c>
      <c r="AU87" s="78">
        <v>0.18591727290303423</v>
      </c>
      <c r="AV87" s="79">
        <v>9.8753056842141987E-2</v>
      </c>
    </row>
    <row r="88" spans="2:48" x14ac:dyDescent="0.2">
      <c r="B88" s="74">
        <v>43550</v>
      </c>
      <c r="C88" s="76">
        <v>12.055757575703321</v>
      </c>
      <c r="D88" s="76">
        <v>3.7739301526467259</v>
      </c>
      <c r="E88" s="76">
        <v>4.2089903479678128</v>
      </c>
      <c r="F88" s="76">
        <v>2.9587609811691773</v>
      </c>
      <c r="G88" s="76">
        <v>2.3363307987014754</v>
      </c>
      <c r="H88" s="76">
        <v>1.495011232998767</v>
      </c>
      <c r="I88" s="76">
        <v>0.17216807268100759</v>
      </c>
      <c r="J88" s="76">
        <v>9.8875977909912542</v>
      </c>
      <c r="K88" s="81">
        <f t="shared" si="24"/>
        <v>36.888546952859542</v>
      </c>
      <c r="L88" s="67"/>
      <c r="M88" s="74">
        <v>43916</v>
      </c>
      <c r="N88" s="128">
        <v>11.993923268535104</v>
      </c>
      <c r="O88" s="128">
        <v>2.6622777256384014</v>
      </c>
      <c r="P88" s="128">
        <v>4.1701785191901761</v>
      </c>
      <c r="Q88" s="128">
        <v>2.0804078604071887</v>
      </c>
      <c r="R88" s="128">
        <v>2.3011402315676697</v>
      </c>
      <c r="S88" s="128">
        <v>1.4203741296133605</v>
      </c>
      <c r="T88" s="128">
        <v>0.13892770221289227</v>
      </c>
      <c r="U88" s="128">
        <v>9.2690900782699863</v>
      </c>
      <c r="V88" s="83">
        <f t="shared" si="25"/>
        <v>34.036319515434784</v>
      </c>
      <c r="AJ88" s="112">
        <v>43550</v>
      </c>
      <c r="AK88" s="131">
        <v>0.2851583938255004</v>
      </c>
      <c r="AL88" s="131">
        <v>8.9125858117043127E-2</v>
      </c>
      <c r="AM88" s="131">
        <v>0.82283619327018076</v>
      </c>
      <c r="AN88" s="131">
        <v>0.26686648076207858</v>
      </c>
      <c r="AO88" s="131">
        <v>8.7259428253591106E-2</v>
      </c>
      <c r="AP88" s="53"/>
      <c r="AQ88" s="74">
        <v>43916</v>
      </c>
      <c r="AR88" s="78">
        <v>0.22366770300832819</v>
      </c>
      <c r="AS88" s="78">
        <v>5.8362981790905086E-2</v>
      </c>
      <c r="AT88" s="78">
        <v>0.51589599884983128</v>
      </c>
      <c r="AU88" s="78">
        <v>0.17873776861143578</v>
      </c>
      <c r="AV88" s="79">
        <v>8.0949983362497147E-2</v>
      </c>
    </row>
    <row r="89" spans="2:48" x14ac:dyDescent="0.2">
      <c r="B89" s="74">
        <v>43551</v>
      </c>
      <c r="C89" s="76">
        <v>12.090539373485443</v>
      </c>
      <c r="D89" s="76">
        <v>3.7739301526467259</v>
      </c>
      <c r="E89" s="76">
        <v>4.1130441659187422</v>
      </c>
      <c r="F89" s="76">
        <v>3.3029125026638124</v>
      </c>
      <c r="G89" s="76">
        <v>2.3374641429705454</v>
      </c>
      <c r="H89" s="76">
        <v>1.4219821634124861</v>
      </c>
      <c r="I89" s="76">
        <v>0.14745087412779362</v>
      </c>
      <c r="J89" s="76">
        <v>9.8404412686464191</v>
      </c>
      <c r="K89" s="81">
        <f t="shared" si="24"/>
        <v>37.027764643871976</v>
      </c>
      <c r="L89" s="67"/>
      <c r="M89" s="74">
        <v>43917</v>
      </c>
      <c r="N89" s="128">
        <v>11.757213811406773</v>
      </c>
      <c r="O89" s="128">
        <v>2.4570115377814692</v>
      </c>
      <c r="P89" s="128">
        <v>4.1379272621396739</v>
      </c>
      <c r="Q89" s="128">
        <v>2.0468895657083426</v>
      </c>
      <c r="R89" s="128">
        <v>2.2658131169315667</v>
      </c>
      <c r="S89" s="128">
        <v>1.4842426152573684</v>
      </c>
      <c r="T89" s="128">
        <v>0.13466611625544159</v>
      </c>
      <c r="U89" s="128">
        <v>9.317400852795382</v>
      </c>
      <c r="V89" s="83">
        <f t="shared" si="25"/>
        <v>33.601164878276016</v>
      </c>
      <c r="AJ89" s="112">
        <v>43551</v>
      </c>
      <c r="AK89" s="131">
        <v>0.29390545277727925</v>
      </c>
      <c r="AL89" s="131">
        <v>0.13145103465296085</v>
      </c>
      <c r="AM89" s="131">
        <v>0.94017872082541454</v>
      </c>
      <c r="AN89" s="131">
        <v>0.28228522319103011</v>
      </c>
      <c r="AO89" s="131">
        <v>0.11225253279955091</v>
      </c>
      <c r="AP89" s="53"/>
      <c r="AQ89" s="74">
        <v>43917</v>
      </c>
      <c r="AR89" s="78">
        <v>0.17650279652876688</v>
      </c>
      <c r="AS89" s="78">
        <v>5.9475308273519802E-2</v>
      </c>
      <c r="AT89" s="78">
        <v>0.52192386224985976</v>
      </c>
      <c r="AU89" s="78">
        <v>0.18486112115885134</v>
      </c>
      <c r="AV89" s="79">
        <v>9.198616559457487E-2</v>
      </c>
    </row>
    <row r="90" spans="2:48" x14ac:dyDescent="0.2">
      <c r="B90" s="74">
        <v>43552</v>
      </c>
      <c r="C90" s="76">
        <v>12.334978119009802</v>
      </c>
      <c r="D90" s="76">
        <v>3.835757317663874</v>
      </c>
      <c r="E90" s="76">
        <v>4.1611721967563549</v>
      </c>
      <c r="F90" s="76">
        <v>3.3354009197704264</v>
      </c>
      <c r="G90" s="76">
        <v>2.3360963921558642</v>
      </c>
      <c r="H90" s="76">
        <v>1.4714306820100362</v>
      </c>
      <c r="I90" s="76">
        <v>0.15000782570226404</v>
      </c>
      <c r="J90" s="76">
        <v>9.9453945700390207</v>
      </c>
      <c r="K90" s="81">
        <f t="shared" si="24"/>
        <v>37.570238023107642</v>
      </c>
      <c r="L90" s="67"/>
      <c r="M90" s="74">
        <v>43918</v>
      </c>
      <c r="N90" s="128">
        <v>11.900205646733276</v>
      </c>
      <c r="O90" s="128">
        <v>2.39889400266535</v>
      </c>
      <c r="P90" s="128">
        <v>3.5488548106604179</v>
      </c>
      <c r="Q90" s="128">
        <v>1.4277444108950887</v>
      </c>
      <c r="R90" s="128">
        <v>2.1887540512043664</v>
      </c>
      <c r="S90" s="128">
        <v>1.2616734862016876</v>
      </c>
      <c r="T90" s="128">
        <v>0.10398269736179666</v>
      </c>
      <c r="U90" s="128">
        <v>9.1638310385694215</v>
      </c>
      <c r="V90" s="83">
        <f t="shared" si="25"/>
        <v>31.993940144291408</v>
      </c>
      <c r="AJ90" s="112">
        <v>43552</v>
      </c>
      <c r="AK90" s="131">
        <v>0.28032739701867043</v>
      </c>
      <c r="AL90" s="131">
        <v>0.13843139080642264</v>
      </c>
      <c r="AM90" s="131">
        <v>0.94721936153261932</v>
      </c>
      <c r="AN90" s="131">
        <v>0.24081994042534263</v>
      </c>
      <c r="AO90" s="131">
        <v>0.14247136057218879</v>
      </c>
      <c r="AP90" s="53"/>
      <c r="AQ90" s="74">
        <v>43918</v>
      </c>
      <c r="AR90" s="78">
        <v>0.10258579852706823</v>
      </c>
      <c r="AS90" s="78">
        <v>4.7928608222835026E-2</v>
      </c>
      <c r="AT90" s="78">
        <v>0.32606386760438927</v>
      </c>
      <c r="AU90" s="78">
        <v>0.16194961536352157</v>
      </c>
      <c r="AV90" s="79">
        <v>9.4316195241318984E-2</v>
      </c>
    </row>
    <row r="91" spans="2:48" x14ac:dyDescent="0.2">
      <c r="B91" s="74">
        <v>43553</v>
      </c>
      <c r="C91" s="76">
        <v>12.116625721822036</v>
      </c>
      <c r="D91" s="76">
        <v>3.8728536166741629</v>
      </c>
      <c r="E91" s="76">
        <v>3.6197657305340254</v>
      </c>
      <c r="F91" s="76">
        <v>2.9872065615916958</v>
      </c>
      <c r="G91" s="76">
        <v>2.3294624593359043</v>
      </c>
      <c r="H91" s="76">
        <v>1.4993367147423406</v>
      </c>
      <c r="I91" s="76">
        <v>0.15171246008524431</v>
      </c>
      <c r="J91" s="76">
        <v>9.7789215068372428</v>
      </c>
      <c r="K91" s="81">
        <f t="shared" si="24"/>
        <v>36.355884771622648</v>
      </c>
      <c r="L91" s="67"/>
      <c r="M91" s="74">
        <v>43919</v>
      </c>
      <c r="N91" s="128">
        <v>12.059622219901335</v>
      </c>
      <c r="O91" s="128">
        <v>2.4075498057677507</v>
      </c>
      <c r="P91" s="128">
        <v>3.5345884598920962</v>
      </c>
      <c r="Q91" s="128">
        <v>1.2348433530446332</v>
      </c>
      <c r="R91" s="128">
        <v>2.1340516045894642</v>
      </c>
      <c r="S91" s="128">
        <v>1.3317421734810204</v>
      </c>
      <c r="T91" s="128">
        <v>0.10653964893626708</v>
      </c>
      <c r="U91" s="128">
        <v>8.5290207265084064</v>
      </c>
      <c r="V91" s="83">
        <f t="shared" si="25"/>
        <v>31.337957992120977</v>
      </c>
      <c r="AJ91" s="112">
        <v>43553</v>
      </c>
      <c r="AK91" s="131">
        <v>0.24358960589479012</v>
      </c>
      <c r="AL91" s="131">
        <v>0.1218766146414095</v>
      </c>
      <c r="AM91" s="131">
        <v>0.83510048813826776</v>
      </c>
      <c r="AN91" s="131">
        <v>0.23723680891981669</v>
      </c>
      <c r="AO91" s="131">
        <v>0.16340090519959774</v>
      </c>
      <c r="AP91" s="53"/>
      <c r="AQ91" s="74">
        <v>43919</v>
      </c>
      <c r="AR91" s="78">
        <v>8.6385320534216006E-2</v>
      </c>
      <c r="AS91" s="78">
        <v>4.8120640468387044E-2</v>
      </c>
      <c r="AT91" s="78">
        <v>0.27898434795735488</v>
      </c>
      <c r="AU91" s="78">
        <v>0.17795302196191931</v>
      </c>
      <c r="AV91" s="79">
        <v>8.9505318831084993E-2</v>
      </c>
    </row>
    <row r="92" spans="2:48" x14ac:dyDescent="0.2">
      <c r="B92" s="74">
        <v>43554</v>
      </c>
      <c r="C92" s="76">
        <v>11.582338661446659</v>
      </c>
      <c r="D92" s="76">
        <v>3.9173691754865096</v>
      </c>
      <c r="E92" s="76">
        <v>4.059679882677024</v>
      </c>
      <c r="F92" s="76">
        <v>2.3082793229475445</v>
      </c>
      <c r="G92" s="76">
        <v>2.2787456825936228</v>
      </c>
      <c r="H92" s="76">
        <v>1.4660427062055634</v>
      </c>
      <c r="I92" s="76">
        <v>0.15682636323418514</v>
      </c>
      <c r="J92" s="76">
        <v>9.1307513874403128</v>
      </c>
      <c r="K92" s="81">
        <f t="shared" si="24"/>
        <v>34.900033182031422</v>
      </c>
      <c r="L92" s="67"/>
      <c r="M92" s="74">
        <v>43920</v>
      </c>
      <c r="N92" s="128">
        <v>12.285703905485128</v>
      </c>
      <c r="O92" s="128">
        <v>2.3852920263615776</v>
      </c>
      <c r="P92" s="128">
        <v>3.8096149496801788</v>
      </c>
      <c r="Q92" s="128">
        <v>2.1336148023771071</v>
      </c>
      <c r="R92" s="128">
        <v>2.1560691307377224</v>
      </c>
      <c r="S92" s="128">
        <v>1.5392367878116562</v>
      </c>
      <c r="T92" s="128">
        <v>0.11761977242563884</v>
      </c>
      <c r="U92" s="128">
        <v>8.4435601666586173</v>
      </c>
      <c r="V92" s="83">
        <f t="shared" si="25"/>
        <v>32.870711541537631</v>
      </c>
      <c r="AJ92" s="112">
        <v>43554</v>
      </c>
      <c r="AK92" s="131">
        <v>0.21633999676890742</v>
      </c>
      <c r="AL92" s="131">
        <v>6.2640811941340205E-2</v>
      </c>
      <c r="AM92" s="131">
        <v>0.64430439950836782</v>
      </c>
      <c r="AN92" s="131">
        <v>0.17870559699377789</v>
      </c>
      <c r="AO92" s="131">
        <v>0.14980730209947812</v>
      </c>
      <c r="AP92" s="53"/>
      <c r="AQ92" s="74">
        <v>43920</v>
      </c>
      <c r="AR92" s="78">
        <v>0.17994587480888474</v>
      </c>
      <c r="AS92" s="78">
        <v>5.3405334584053089E-2</v>
      </c>
      <c r="AT92" s="78">
        <v>0.53868630683459462</v>
      </c>
      <c r="AU92" s="78">
        <v>0.19898288059792685</v>
      </c>
      <c r="AV92" s="79">
        <v>9.7486834566439945E-2</v>
      </c>
    </row>
    <row r="93" spans="2:48" x14ac:dyDescent="0.2">
      <c r="B93" s="74">
        <v>43555</v>
      </c>
      <c r="C93" s="76">
        <v>11.457703886060722</v>
      </c>
      <c r="D93" s="76">
        <v>3.9643578208995423</v>
      </c>
      <c r="E93" s="76">
        <v>4.7848861788218757</v>
      </c>
      <c r="F93" s="76">
        <v>1.8888736112633051</v>
      </c>
      <c r="G93" s="76">
        <v>2.2275464380098895</v>
      </c>
      <c r="H93" s="76">
        <v>1.2735318499890762</v>
      </c>
      <c r="I93" s="76">
        <v>0.14830319131928377</v>
      </c>
      <c r="J93" s="76">
        <v>9.0193491688679863</v>
      </c>
      <c r="K93" s="81">
        <f t="shared" si="24"/>
        <v>34.764552145231676</v>
      </c>
      <c r="L93" s="67"/>
      <c r="M93" s="74">
        <v>43921</v>
      </c>
      <c r="N93" s="128">
        <v>12.233531208811947</v>
      </c>
      <c r="O93" s="128">
        <v>2.400130545965693</v>
      </c>
      <c r="P93" s="128">
        <v>4.1324508728385743</v>
      </c>
      <c r="Q93" s="128">
        <v>2.5061224007591778</v>
      </c>
      <c r="R93" s="128">
        <v>2.1516374056909293</v>
      </c>
      <c r="S93" s="128">
        <v>1.4797630389559</v>
      </c>
      <c r="T93" s="128">
        <v>0.10739196612775721</v>
      </c>
      <c r="U93" s="128">
        <v>9.1347265301199521</v>
      </c>
      <c r="V93" s="83">
        <f t="shared" si="25"/>
        <v>34.145753969269933</v>
      </c>
      <c r="AJ93" s="112">
        <v>43555</v>
      </c>
      <c r="AK93" s="131">
        <v>0.17449321786711194</v>
      </c>
      <c r="AL93" s="131">
        <v>5.1292444994912957E-2</v>
      </c>
      <c r="AM93" s="131">
        <v>0.50559788323511767</v>
      </c>
      <c r="AN93" s="131">
        <v>0.17530357565018012</v>
      </c>
      <c r="AO93" s="131">
        <v>0.15973327924643915</v>
      </c>
      <c r="AP93" s="53"/>
      <c r="AQ93" s="74">
        <v>43921</v>
      </c>
      <c r="AR93" s="78">
        <v>0.22426166906596576</v>
      </c>
      <c r="AS93" s="78">
        <v>7.8799108485733169E-2</v>
      </c>
      <c r="AT93" s="78">
        <v>0.64674794697329219</v>
      </c>
      <c r="AU93" s="78">
        <v>0.1891712480761279</v>
      </c>
      <c r="AV93" s="79">
        <v>9.8403468590302592E-2</v>
      </c>
    </row>
    <row r="94" spans="2:48" x14ac:dyDescent="0.2">
      <c r="B94" s="74">
        <v>43556</v>
      </c>
      <c r="C94" s="76">
        <v>12.020009616871697</v>
      </c>
      <c r="D94" s="76">
        <v>3.5971044606976821</v>
      </c>
      <c r="E94" s="76">
        <v>4.6375958750836928</v>
      </c>
      <c r="F94" s="76">
        <v>2.723351390320802</v>
      </c>
      <c r="G94" s="76">
        <v>2.28265169975657</v>
      </c>
      <c r="H94" s="76">
        <v>1.5224387308736167</v>
      </c>
      <c r="I94" s="76">
        <v>0.13807538502140212</v>
      </c>
      <c r="J94" s="76">
        <v>9.7628239489891087</v>
      </c>
      <c r="K94" s="81">
        <f t="shared" si="24"/>
        <v>36.684051107614572</v>
      </c>
      <c r="L94" s="67"/>
      <c r="M94" s="74">
        <v>43922</v>
      </c>
      <c r="N94" s="128">
        <v>12.355267501049374</v>
      </c>
      <c r="O94" s="128">
        <v>2.461957710982841</v>
      </c>
      <c r="P94" s="128">
        <v>3.6326887412350004</v>
      </c>
      <c r="Q94" s="128">
        <v>2.3368417770238343</v>
      </c>
      <c r="R94" s="128">
        <v>2.1426715449706197</v>
      </c>
      <c r="S94" s="128">
        <v>1.5296917591989838</v>
      </c>
      <c r="T94" s="128">
        <v>0.1304045302979909</v>
      </c>
      <c r="U94" s="128">
        <v>9.2619125011866057</v>
      </c>
      <c r="V94" s="83">
        <f t="shared" si="25"/>
        <v>33.851436065945244</v>
      </c>
      <c r="AJ94" s="112">
        <v>43556</v>
      </c>
      <c r="AK94" s="131">
        <v>0.23889870618000464</v>
      </c>
      <c r="AL94" s="131">
        <v>6.0803866017123294E-2</v>
      </c>
      <c r="AM94" s="131">
        <v>0.72691969471543172</v>
      </c>
      <c r="AN94" s="131">
        <v>0.29111059562912783</v>
      </c>
      <c r="AO94" s="131">
        <v>0.23337410887342908</v>
      </c>
      <c r="AP94" s="53"/>
      <c r="AQ94" s="74">
        <v>43922</v>
      </c>
      <c r="AR94" s="78">
        <v>0.23505181599106073</v>
      </c>
      <c r="AS94" s="78">
        <v>5.3364560350839994E-2</v>
      </c>
      <c r="AT94" s="78">
        <v>0.60174647222686339</v>
      </c>
      <c r="AU94" s="78">
        <v>0.17222091550311244</v>
      </c>
      <c r="AV94" s="79">
        <v>0.10618720313877004</v>
      </c>
    </row>
    <row r="95" spans="2:48" x14ac:dyDescent="0.2">
      <c r="B95" s="74">
        <v>43557</v>
      </c>
      <c r="C95" s="76">
        <v>12.373624560989938</v>
      </c>
      <c r="D95" s="76">
        <v>3.6811894051210037</v>
      </c>
      <c r="E95" s="76">
        <v>4.2736608786436117</v>
      </c>
      <c r="F95" s="76">
        <v>2.8743480138672597</v>
      </c>
      <c r="G95" s="76">
        <v>2.2754594393716596</v>
      </c>
      <c r="H95" s="76">
        <v>1.6539645614832026</v>
      </c>
      <c r="I95" s="76">
        <v>0.16108794919163583</v>
      </c>
      <c r="J95" s="76">
        <v>9.9719436160900656</v>
      </c>
      <c r="K95" s="81">
        <f t="shared" si="24"/>
        <v>37.265278424758378</v>
      </c>
      <c r="L95" s="67"/>
      <c r="M95" s="74">
        <v>43923</v>
      </c>
      <c r="N95" s="128">
        <v>12.438357351306665</v>
      </c>
      <c r="O95" s="128">
        <v>2.5126559862969029</v>
      </c>
      <c r="P95" s="128">
        <v>3.58831017462076</v>
      </c>
      <c r="Q95" s="128">
        <v>1.9455426573012069</v>
      </c>
      <c r="R95" s="128">
        <v>2.1452158800967656</v>
      </c>
      <c r="S95" s="128">
        <v>1.3151612156902586</v>
      </c>
      <c r="T95" s="128">
        <v>0.13296148187246132</v>
      </c>
      <c r="U95" s="128">
        <v>9.3823209363415909</v>
      </c>
      <c r="V95" s="83">
        <f t="shared" si="25"/>
        <v>33.460525683526612</v>
      </c>
      <c r="AJ95" s="112">
        <v>43557</v>
      </c>
      <c r="AK95" s="131">
        <v>0.30659386159017898</v>
      </c>
      <c r="AL95" s="131">
        <v>4.8713867512233125E-2</v>
      </c>
      <c r="AM95" s="131">
        <v>0.77156077542797319</v>
      </c>
      <c r="AN95" s="131">
        <v>0.32643158912925818</v>
      </c>
      <c r="AO95" s="131">
        <v>0.19796038869925539</v>
      </c>
      <c r="AP95" s="53"/>
      <c r="AQ95" s="74">
        <v>43923</v>
      </c>
      <c r="AR95" s="78">
        <v>0.13476319752721283</v>
      </c>
      <c r="AS95" s="78">
        <v>3.4602607470060678E-2</v>
      </c>
      <c r="AT95" s="78">
        <v>0.50017517939739409</v>
      </c>
      <c r="AU95" s="78">
        <v>0.18148267741644442</v>
      </c>
      <c r="AV95" s="79">
        <v>0.10517269295414573</v>
      </c>
    </row>
    <row r="96" spans="2:48" x14ac:dyDescent="0.2">
      <c r="B96" s="74">
        <v>43558</v>
      </c>
      <c r="C96" s="76">
        <v>12.427729579762127</v>
      </c>
      <c r="D96" s="76">
        <v>3.8444131207662751</v>
      </c>
      <c r="E96" s="76">
        <v>4.4721526484885343</v>
      </c>
      <c r="F96" s="76">
        <v>3.397337715236278</v>
      </c>
      <c r="G96" s="76">
        <v>2.2848114260845778</v>
      </c>
      <c r="H96" s="76">
        <v>1.6387400358310558</v>
      </c>
      <c r="I96" s="76">
        <v>0.15086014289375418</v>
      </c>
      <c r="J96" s="76">
        <v>10.099385540833822</v>
      </c>
      <c r="K96" s="81">
        <f t="shared" si="24"/>
        <v>38.315430209896427</v>
      </c>
      <c r="L96" s="67"/>
      <c r="M96" s="74">
        <v>43924</v>
      </c>
      <c r="N96" s="128">
        <v>12.211309504673368</v>
      </c>
      <c r="O96" s="128">
        <v>2.610342907023997</v>
      </c>
      <c r="P96" s="128">
        <v>3.7453351367938801</v>
      </c>
      <c r="Q96" s="128">
        <v>2.0060080913906524</v>
      </c>
      <c r="R96" s="128">
        <v>2.1262357772773939</v>
      </c>
      <c r="S96" s="128">
        <v>1.3072873921449024</v>
      </c>
      <c r="T96" s="128">
        <v>0.13381379906395144</v>
      </c>
      <c r="U96" s="128">
        <v>9.1531545085269155</v>
      </c>
      <c r="V96" s="83">
        <f t="shared" si="25"/>
        <v>33.293487116895058</v>
      </c>
      <c r="AJ96" s="112">
        <v>43558</v>
      </c>
      <c r="AK96" s="131">
        <v>0.31674558424859128</v>
      </c>
      <c r="AL96" s="131">
        <v>0.11050225055600431</v>
      </c>
      <c r="AM96" s="131">
        <v>1.0391044600092645</v>
      </c>
      <c r="AN96" s="131">
        <v>0.31815889658281904</v>
      </c>
      <c r="AO96" s="131">
        <v>0.13860205502326212</v>
      </c>
      <c r="AP96" s="53"/>
      <c r="AQ96" s="74">
        <v>43924</v>
      </c>
      <c r="AR96" s="78">
        <v>0.2187842146365355</v>
      </c>
      <c r="AS96" s="78">
        <v>2.6359529167155175E-2</v>
      </c>
      <c r="AT96" s="78">
        <v>0.46814335906688403</v>
      </c>
      <c r="AU96" s="78">
        <v>0.17241069253818059</v>
      </c>
      <c r="AV96" s="79">
        <v>0.10999221644322248</v>
      </c>
    </row>
    <row r="97" spans="2:48" x14ac:dyDescent="0.2">
      <c r="B97" s="74">
        <v>43559</v>
      </c>
      <c r="C97" s="76">
        <v>11.582338661446659</v>
      </c>
      <c r="D97" s="76">
        <v>3.9025306558823942</v>
      </c>
      <c r="E97" s="76">
        <v>4.4587580818347146</v>
      </c>
      <c r="F97" s="76">
        <v>3.3276745759506006</v>
      </c>
      <c r="G97" s="76">
        <v>2.2749185595431141</v>
      </c>
      <c r="H97" s="76">
        <v>1.5240324302952644</v>
      </c>
      <c r="I97" s="76">
        <v>0.16194026638312595</v>
      </c>
      <c r="J97" s="76">
        <v>9.8278397738677761</v>
      </c>
      <c r="K97" s="81">
        <f t="shared" si="24"/>
        <v>37.06003300520365</v>
      </c>
      <c r="L97" s="67"/>
      <c r="M97" s="74">
        <v>43925</v>
      </c>
      <c r="N97" s="128">
        <v>10.689605851705526</v>
      </c>
      <c r="O97" s="128">
        <v>2.6053967338226252</v>
      </c>
      <c r="P97" s="128">
        <v>3.8553217982725152</v>
      </c>
      <c r="Q97" s="128">
        <v>1.6429733587635638</v>
      </c>
      <c r="R97" s="128">
        <v>2.1104084045666283</v>
      </c>
      <c r="S97" s="128">
        <v>1.0891917556142021</v>
      </c>
      <c r="T97" s="128">
        <v>0.12529062714905007</v>
      </c>
      <c r="U97" s="128">
        <v>8.7032983701208888</v>
      </c>
      <c r="V97" s="83">
        <f t="shared" si="25"/>
        <v>30.821486900014996</v>
      </c>
      <c r="AJ97" s="112">
        <v>43559</v>
      </c>
      <c r="AK97" s="131">
        <v>0.25771763503704104</v>
      </c>
      <c r="AL97" s="131">
        <v>0.10466422596553339</v>
      </c>
      <c r="AM97" s="131">
        <v>1.0380895839575628</v>
      </c>
      <c r="AN97" s="131">
        <v>0.30144442652587777</v>
      </c>
      <c r="AO97" s="131">
        <v>0.16966223247055179</v>
      </c>
      <c r="AP97" s="53"/>
      <c r="AQ97" s="74">
        <v>43925</v>
      </c>
      <c r="AR97" s="78">
        <v>0.14179241852920699</v>
      </c>
      <c r="AS97" s="78">
        <v>1.3809146890831974E-2</v>
      </c>
      <c r="AT97" s="78">
        <v>0.42626650569351898</v>
      </c>
      <c r="AU97" s="78">
        <v>0.15575948060243616</v>
      </c>
      <c r="AV97" s="79">
        <v>0.10037795330799204</v>
      </c>
    </row>
    <row r="98" spans="2:48" x14ac:dyDescent="0.2">
      <c r="B98" s="74">
        <v>43560</v>
      </c>
      <c r="C98" s="76">
        <v>10.447099428280175</v>
      </c>
      <c r="D98" s="76">
        <v>3.9569385610974845</v>
      </c>
      <c r="E98" s="76">
        <v>3.9506133497046956</v>
      </c>
      <c r="F98" s="76">
        <v>3.2094566702558431</v>
      </c>
      <c r="G98" s="76">
        <v>2.2721974712612165</v>
      </c>
      <c r="H98" s="76">
        <v>1.4285039718076364</v>
      </c>
      <c r="I98" s="76">
        <v>0.17472502425547801</v>
      </c>
      <c r="J98" s="76">
        <v>9.3608292056952287</v>
      </c>
      <c r="K98" s="81">
        <f t="shared" si="24"/>
        <v>34.800363682357755</v>
      </c>
      <c r="L98" s="67"/>
      <c r="M98" s="74">
        <v>43926</v>
      </c>
      <c r="N98" s="128">
        <v>11.534996770020994</v>
      </c>
      <c r="O98" s="128">
        <v>2.6400199462322278</v>
      </c>
      <c r="P98" s="128">
        <v>3.6347144505046982</v>
      </c>
      <c r="Q98" s="128">
        <v>1.1484443355388834</v>
      </c>
      <c r="R98" s="128">
        <v>2.1087448008303022</v>
      </c>
      <c r="S98" s="128">
        <v>1.1433671185247267</v>
      </c>
      <c r="T98" s="128">
        <v>0.12273367557457966</v>
      </c>
      <c r="U98" s="128">
        <v>8.4390564393081089</v>
      </c>
      <c r="V98" s="83">
        <f t="shared" si="25"/>
        <v>30.772077536534518</v>
      </c>
      <c r="AJ98" s="112">
        <v>43560</v>
      </c>
      <c r="AK98" s="131">
        <v>0.22017328519088675</v>
      </c>
      <c r="AL98" s="131">
        <v>0.10810406969997192</v>
      </c>
      <c r="AM98" s="131">
        <v>1.0048741528050293</v>
      </c>
      <c r="AN98" s="131">
        <v>0.29445671082687042</v>
      </c>
      <c r="AO98" s="131">
        <v>0.15584338810854079</v>
      </c>
      <c r="AP98" s="53"/>
      <c r="AQ98" s="74">
        <v>43926</v>
      </c>
      <c r="AR98" s="78">
        <v>7.6513362055585593E-2</v>
      </c>
      <c r="AS98" s="78">
        <v>1.3453564128083772E-2</v>
      </c>
      <c r="AT98" s="78">
        <v>0.26548956802813367</v>
      </c>
      <c r="AU98" s="78">
        <v>0.14231486917204986</v>
      </c>
      <c r="AV98" s="79">
        <v>9.7291021052557103E-2</v>
      </c>
    </row>
    <row r="99" spans="2:48" x14ac:dyDescent="0.2">
      <c r="B99" s="74">
        <v>43561</v>
      </c>
      <c r="C99" s="76">
        <v>11.127276807130562</v>
      </c>
      <c r="D99" s="76">
        <v>3.8654343568721052</v>
      </c>
      <c r="E99" s="76">
        <v>3.7652934452988878</v>
      </c>
      <c r="F99" s="76">
        <v>2.547412394103858</v>
      </c>
      <c r="G99" s="76">
        <v>2.2346552526989516</v>
      </c>
      <c r="H99" s="76">
        <v>1.2047483396579848</v>
      </c>
      <c r="I99" s="76">
        <v>0.14830319131928377</v>
      </c>
      <c r="J99" s="76">
        <v>9.0444131569439605</v>
      </c>
      <c r="K99" s="81">
        <f t="shared" si="24"/>
        <v>33.937536944025595</v>
      </c>
      <c r="L99" s="67"/>
      <c r="M99" s="74">
        <v>43927</v>
      </c>
      <c r="N99" s="128">
        <v>12.054791414653819</v>
      </c>
      <c r="O99" s="128">
        <v>2.572010064713365</v>
      </c>
      <c r="P99" s="128">
        <v>3.7828274014345662</v>
      </c>
      <c r="Q99" s="128">
        <v>1.2722422379771654</v>
      </c>
      <c r="R99" s="128">
        <v>2.1498349786606004</v>
      </c>
      <c r="S99" s="128">
        <v>1.2919393574961089</v>
      </c>
      <c r="T99" s="128">
        <v>0.10739196612775721</v>
      </c>
      <c r="U99" s="128">
        <v>8.252643146772586</v>
      </c>
      <c r="V99" s="83">
        <f t="shared" si="25"/>
        <v>31.483680567835968</v>
      </c>
      <c r="AJ99" s="112">
        <v>43561</v>
      </c>
      <c r="AK99" s="131">
        <v>0.2649409850943174</v>
      </c>
      <c r="AL99" s="131">
        <v>5.0884793425793322E-2</v>
      </c>
      <c r="AM99" s="131">
        <v>0.75166311654777995</v>
      </c>
      <c r="AN99" s="131">
        <v>0.22770570425953493</v>
      </c>
      <c r="AO99" s="131">
        <v>0.10106780165943777</v>
      </c>
      <c r="AP99" s="53"/>
      <c r="AQ99" s="74">
        <v>43927</v>
      </c>
      <c r="AR99" s="78">
        <v>7.4738308304319975E-2</v>
      </c>
      <c r="AS99" s="78">
        <v>1.353144234504078E-2</v>
      </c>
      <c r="AT99" s="78">
        <v>0.31044443073874251</v>
      </c>
      <c r="AU99" s="78">
        <v>0.17348522436305622</v>
      </c>
      <c r="AV99" s="79">
        <v>0.11102877793420644</v>
      </c>
    </row>
    <row r="100" spans="2:48" x14ac:dyDescent="0.2">
      <c r="B100" s="74">
        <v>43562</v>
      </c>
      <c r="C100" s="76">
        <v>11.63644368021885</v>
      </c>
      <c r="D100" s="76">
        <v>3.7838224990494695</v>
      </c>
      <c r="E100" s="76">
        <v>4.5269181265615606</v>
      </c>
      <c r="F100" s="76">
        <v>2.2726748286083076</v>
      </c>
      <c r="G100" s="76">
        <v>2.191365901484426</v>
      </c>
      <c r="H100" s="76">
        <v>1.1449826528702081</v>
      </c>
      <c r="I100" s="76">
        <v>0.13637075063842186</v>
      </c>
      <c r="J100" s="76">
        <v>8.9888154993097906</v>
      </c>
      <c r="K100" s="81">
        <f t="shared" si="24"/>
        <v>34.681393938741031</v>
      </c>
      <c r="L100" s="67"/>
      <c r="M100" s="74">
        <v>43928</v>
      </c>
      <c r="N100" s="128">
        <v>12.26058371819804</v>
      </c>
      <c r="O100" s="128">
        <v>2.6313641431298271</v>
      </c>
      <c r="P100" s="128">
        <v>3.9775094746991146</v>
      </c>
      <c r="Q100" s="128">
        <v>1.9604128604655613</v>
      </c>
      <c r="R100" s="128">
        <v>2.1429158132802852</v>
      </c>
      <c r="S100" s="128">
        <v>1.3321781219030584</v>
      </c>
      <c r="T100" s="128">
        <v>9.205025668093475E-2</v>
      </c>
      <c r="U100" s="128">
        <v>8.835379135870145</v>
      </c>
      <c r="V100" s="83">
        <f t="shared" si="25"/>
        <v>33.232393524226964</v>
      </c>
      <c r="AJ100" s="112">
        <v>43562</v>
      </c>
      <c r="AK100" s="131">
        <v>0.22130243937238911</v>
      </c>
      <c r="AL100" s="131">
        <v>1.8672140135296413E-2</v>
      </c>
      <c r="AM100" s="131">
        <v>0.70101022816440539</v>
      </c>
      <c r="AN100" s="131">
        <v>0.20195509821900906</v>
      </c>
      <c r="AO100" s="131">
        <v>9.6551895858935824E-2</v>
      </c>
      <c r="AP100" s="53"/>
      <c r="AQ100" s="74">
        <v>43928</v>
      </c>
      <c r="AR100" s="78">
        <v>0.17285158874736128</v>
      </c>
      <c r="AS100" s="78">
        <v>1.369861220074732E-2</v>
      </c>
      <c r="AT100" s="78">
        <v>0.50303954393504424</v>
      </c>
      <c r="AU100" s="78">
        <v>0.17301687068624871</v>
      </c>
      <c r="AV100" s="79">
        <v>0.1086412320326573</v>
      </c>
    </row>
    <row r="101" spans="2:48" x14ac:dyDescent="0.2">
      <c r="B101" s="74">
        <v>43563</v>
      </c>
      <c r="C101" s="76">
        <v>11.862525365802643</v>
      </c>
      <c r="D101" s="76">
        <v>3.4932348234688733</v>
      </c>
      <c r="E101" s="76">
        <v>4.2846096945907455</v>
      </c>
      <c r="F101" s="76">
        <v>3.1069434955285069</v>
      </c>
      <c r="G101" s="76">
        <v>2.2508657170133857</v>
      </c>
      <c r="H101" s="76">
        <v>1.3829480700895669</v>
      </c>
      <c r="I101" s="76">
        <v>0.13296148187246132</v>
      </c>
      <c r="J101" s="76">
        <v>9.6474663173405411</v>
      </c>
      <c r="K101" s="81">
        <f t="shared" si="24"/>
        <v>36.161554965706728</v>
      </c>
      <c r="L101" s="67"/>
      <c r="M101" s="74">
        <v>43929</v>
      </c>
      <c r="N101" s="128">
        <v>12.264448362396054</v>
      </c>
      <c r="O101" s="128">
        <v>2.5546984585085637</v>
      </c>
      <c r="P101" s="128">
        <v>4.2205414874849669</v>
      </c>
      <c r="Q101" s="128">
        <v>2.0251876452783697</v>
      </c>
      <c r="R101" s="128">
        <v>2.1457999999677053</v>
      </c>
      <c r="S101" s="128">
        <v>1.2953456889535686</v>
      </c>
      <c r="T101" s="128">
        <v>0.1048350145532868</v>
      </c>
      <c r="U101" s="128">
        <v>9.0645503121293576</v>
      </c>
      <c r="V101" s="83">
        <f t="shared" si="25"/>
        <v>33.675406969271869</v>
      </c>
      <c r="AJ101" s="112">
        <v>43563</v>
      </c>
      <c r="AK101" s="131">
        <v>0.26306156147471671</v>
      </c>
      <c r="AL101" s="131">
        <v>9.6710749222797307E-2</v>
      </c>
      <c r="AM101" s="131">
        <v>0.95606026511329234</v>
      </c>
      <c r="AN101" s="131">
        <v>0.2702846894917536</v>
      </c>
      <c r="AO101" s="131">
        <v>0.16019116243557446</v>
      </c>
      <c r="AP101" s="53"/>
      <c r="AQ101" s="74">
        <v>43929</v>
      </c>
      <c r="AR101" s="78">
        <v>0.20163718832497976</v>
      </c>
      <c r="AS101" s="78">
        <v>1.2897180245448218E-2</v>
      </c>
      <c r="AT101" s="78">
        <v>0.52103392538042481</v>
      </c>
      <c r="AU101" s="78">
        <v>0.1754321441543607</v>
      </c>
      <c r="AV101" s="79">
        <v>0.10682155292808808</v>
      </c>
    </row>
    <row r="102" spans="2:48" x14ac:dyDescent="0.2">
      <c r="B102" s="74">
        <v>43564</v>
      </c>
      <c r="C102" s="76">
        <v>12.45961289439574</v>
      </c>
      <c r="D102" s="76">
        <v>3.808553365056329</v>
      </c>
      <c r="E102" s="76">
        <v>3.9172216405262223</v>
      </c>
      <c r="F102" s="76">
        <v>3.0986849519692732</v>
      </c>
      <c r="G102" s="76">
        <v>2.2225085937723419</v>
      </c>
      <c r="H102" s="76">
        <v>1.4596226552226312</v>
      </c>
      <c r="I102" s="76">
        <v>0.13978001940438239</v>
      </c>
      <c r="J102" s="76">
        <v>9.9094614005435737</v>
      </c>
      <c r="K102" s="81">
        <f t="shared" si="24"/>
        <v>37.015445520890495</v>
      </c>
      <c r="L102" s="67"/>
      <c r="M102" s="74">
        <v>43930</v>
      </c>
      <c r="N102" s="128">
        <v>12.020975777921199</v>
      </c>
      <c r="O102" s="128">
        <v>2.5497522853071914</v>
      </c>
      <c r="P102" s="128">
        <v>4.0362391929000871</v>
      </c>
      <c r="Q102" s="128">
        <v>1.9618008981269244</v>
      </c>
      <c r="R102" s="128">
        <v>2.1356939676032103</v>
      </c>
      <c r="S102" s="128">
        <v>1.2855855613393128</v>
      </c>
      <c r="T102" s="128">
        <v>0.11165355208520789</v>
      </c>
      <c r="U102" s="128">
        <v>9.0947278215405252</v>
      </c>
      <c r="V102" s="83">
        <f t="shared" si="25"/>
        <v>33.196429056823661</v>
      </c>
      <c r="AJ102" s="112">
        <v>43564</v>
      </c>
      <c r="AK102" s="131">
        <v>0.28630205262685565</v>
      </c>
      <c r="AL102" s="131">
        <v>7.3714143060603102E-2</v>
      </c>
      <c r="AM102" s="131">
        <v>0.94486033641988187</v>
      </c>
      <c r="AN102" s="131">
        <v>0.28893563687950707</v>
      </c>
      <c r="AO102" s="131">
        <v>0.13598696969889171</v>
      </c>
      <c r="AP102" s="53"/>
      <c r="AQ102" s="74">
        <v>43930</v>
      </c>
      <c r="AR102" s="78">
        <v>0.1852974769108563</v>
      </c>
      <c r="AS102" s="78">
        <v>1.3256621312903977E-2</v>
      </c>
      <c r="AT102" s="78">
        <v>0.53065736680050446</v>
      </c>
      <c r="AU102" s="78">
        <v>0.1715753559609865</v>
      </c>
      <c r="AV102" s="79">
        <v>0.11179013272736475</v>
      </c>
    </row>
    <row r="103" spans="2:48" x14ac:dyDescent="0.2">
      <c r="B103" s="74">
        <v>43565</v>
      </c>
      <c r="C103" s="76">
        <v>12.819990965860505</v>
      </c>
      <c r="D103" s="76">
        <v>3.7677474361450112</v>
      </c>
      <c r="E103" s="76">
        <v>4.0314372474912057</v>
      </c>
      <c r="F103" s="76">
        <v>3.0844198207037632</v>
      </c>
      <c r="G103" s="76">
        <v>2.2164367815035071</v>
      </c>
      <c r="H103" s="76">
        <v>1.7165002833793157</v>
      </c>
      <c r="I103" s="76">
        <v>0.16534953514908649</v>
      </c>
      <c r="J103" s="76">
        <v>9.9866876024467821</v>
      </c>
      <c r="K103" s="81">
        <f t="shared" si="24"/>
        <v>37.788569672679174</v>
      </c>
      <c r="L103" s="67"/>
      <c r="M103" s="74">
        <v>43931</v>
      </c>
      <c r="N103" s="128">
        <v>12.218072632019892</v>
      </c>
      <c r="O103" s="128">
        <v>2.5596446317099355</v>
      </c>
      <c r="P103" s="128">
        <v>3.6961942513214185</v>
      </c>
      <c r="Q103" s="128">
        <v>1.6106339072735489</v>
      </c>
      <c r="R103" s="128">
        <v>2.1251714653567078</v>
      </c>
      <c r="S103" s="128">
        <v>1.2991663839274445</v>
      </c>
      <c r="T103" s="128">
        <v>0.11591513804265857</v>
      </c>
      <c r="U103" s="128">
        <v>9.1271562243440076</v>
      </c>
      <c r="V103" s="83">
        <f t="shared" si="25"/>
        <v>32.751954633995616</v>
      </c>
      <c r="AJ103" s="112">
        <v>43565</v>
      </c>
      <c r="AK103" s="131">
        <v>0.28257753768209093</v>
      </c>
      <c r="AL103" s="131">
        <v>6.97362250700128E-2</v>
      </c>
      <c r="AM103" s="131">
        <v>0.9197180198827436</v>
      </c>
      <c r="AN103" s="131">
        <v>0.27325906860202731</v>
      </c>
      <c r="AO103" s="131">
        <v>0.17076932261713482</v>
      </c>
      <c r="AP103" s="53"/>
      <c r="AQ103" s="74">
        <v>43931</v>
      </c>
      <c r="AR103" s="78">
        <v>0.15701635669481007</v>
      </c>
      <c r="AS103" s="78">
        <v>1.297481330537387E-2</v>
      </c>
      <c r="AT103" s="78">
        <v>0.37336079600490901</v>
      </c>
      <c r="AU103" s="78">
        <v>0.16569148475673187</v>
      </c>
      <c r="AV103" s="79">
        <v>0.11662035093398646</v>
      </c>
    </row>
    <row r="104" spans="2:48" x14ac:dyDescent="0.2">
      <c r="B104" s="74">
        <v>43566</v>
      </c>
      <c r="C104" s="76">
        <v>12.578450703484657</v>
      </c>
      <c r="D104" s="76">
        <v>3.8122629949573579</v>
      </c>
      <c r="E104" s="76">
        <v>4.1286372136031337</v>
      </c>
      <c r="F104" s="76">
        <v>3.3064500407316633</v>
      </c>
      <c r="G104" s="76">
        <v>2.2076757420366437</v>
      </c>
      <c r="H104" s="76">
        <v>1.5883418647255481</v>
      </c>
      <c r="I104" s="76">
        <v>0.1679064867235569</v>
      </c>
      <c r="J104" s="76">
        <v>9.9885114705560021</v>
      </c>
      <c r="K104" s="81">
        <f t="shared" si="24"/>
        <v>37.778236516818559</v>
      </c>
      <c r="L104" s="67"/>
      <c r="M104" s="74">
        <v>43932</v>
      </c>
      <c r="N104" s="128">
        <v>11.707939597882101</v>
      </c>
      <c r="O104" s="128">
        <v>2.5757196946143939</v>
      </c>
      <c r="P104" s="128">
        <v>3.3286041018485335</v>
      </c>
      <c r="Q104" s="128">
        <v>1.3941077074750403</v>
      </c>
      <c r="R104" s="128">
        <v>2.1083662608100435</v>
      </c>
      <c r="S104" s="128">
        <v>1.2041987162889651</v>
      </c>
      <c r="T104" s="128">
        <v>0.11165355208520789</v>
      </c>
      <c r="U104" s="128">
        <v>8.9482399106715</v>
      </c>
      <c r="V104" s="83">
        <f t="shared" si="25"/>
        <v>31.378829541675785</v>
      </c>
      <c r="AJ104" s="112">
        <v>43566</v>
      </c>
      <c r="AK104" s="131">
        <v>0.31567975087440131</v>
      </c>
      <c r="AL104" s="131">
        <v>7.9500393793727961E-2</v>
      </c>
      <c r="AM104" s="131">
        <v>0.96889800715221797</v>
      </c>
      <c r="AN104" s="131">
        <v>0.33782189812752983</v>
      </c>
      <c r="AO104" s="131">
        <v>0.18373701543801552</v>
      </c>
      <c r="AP104" s="53"/>
      <c r="AQ104" s="74">
        <v>43932</v>
      </c>
      <c r="AR104" s="78">
        <v>0.10351054377711867</v>
      </c>
      <c r="AS104" s="78">
        <v>1.2995330614068528E-2</v>
      </c>
      <c r="AT104" s="78">
        <v>0.31889627491280048</v>
      </c>
      <c r="AU104" s="78">
        <v>0.17999978506038333</v>
      </c>
      <c r="AV104" s="79">
        <v>0.10360760432041118</v>
      </c>
    </row>
    <row r="105" spans="2:48" x14ac:dyDescent="0.2">
      <c r="B105" s="74">
        <v>43567</v>
      </c>
      <c r="C105" s="76">
        <v>12.033535871564744</v>
      </c>
      <c r="D105" s="76">
        <v>3.7566185464419246</v>
      </c>
      <c r="E105" s="76">
        <v>3.8255154993976856</v>
      </c>
      <c r="F105" s="76">
        <v>3.291009068460153</v>
      </c>
      <c r="G105" s="76">
        <v>2.2082363453932992</v>
      </c>
      <c r="H105" s="76">
        <v>1.5884479557867699</v>
      </c>
      <c r="I105" s="76">
        <v>0.16534953514908649</v>
      </c>
      <c r="J105" s="76">
        <v>9.800471969111765</v>
      </c>
      <c r="K105" s="81">
        <f t="shared" si="24"/>
        <v>36.669184791305426</v>
      </c>
      <c r="L105" s="67"/>
      <c r="M105" s="74">
        <v>43933</v>
      </c>
      <c r="N105" s="128">
        <v>11.376546357902438</v>
      </c>
      <c r="O105" s="128">
        <v>2.647439206034286</v>
      </c>
      <c r="P105" s="128">
        <v>3.2793308636968703</v>
      </c>
      <c r="Q105" s="128">
        <v>1.240505730410649</v>
      </c>
      <c r="R105" s="128">
        <v>2.0788128297294257</v>
      </c>
      <c r="S105" s="128">
        <v>1.2632104314892481</v>
      </c>
      <c r="T105" s="128">
        <v>0.10653964893626708</v>
      </c>
      <c r="U105" s="128">
        <v>8.5575787016613845</v>
      </c>
      <c r="V105" s="83">
        <f t="shared" si="25"/>
        <v>30.549963769860568</v>
      </c>
      <c r="AJ105" s="112">
        <v>43567</v>
      </c>
      <c r="AK105" s="131">
        <v>0.29718892085716131</v>
      </c>
      <c r="AL105" s="131">
        <v>0.11666980900179755</v>
      </c>
      <c r="AM105" s="131">
        <v>0.96510773227832536</v>
      </c>
      <c r="AN105" s="131">
        <v>0.30084120992477836</v>
      </c>
      <c r="AO105" s="131">
        <v>0.17155333953742971</v>
      </c>
      <c r="AP105" s="53"/>
      <c r="AQ105" s="74">
        <v>43933</v>
      </c>
      <c r="AR105" s="78">
        <v>0.12807502504752652</v>
      </c>
      <c r="AS105" s="78">
        <v>1.2898969181176952E-2</v>
      </c>
      <c r="AT105" s="78">
        <v>0.2911118886677283</v>
      </c>
      <c r="AU105" s="78">
        <v>0.16740250396132672</v>
      </c>
      <c r="AV105" s="79">
        <v>0.10148657370701117</v>
      </c>
    </row>
    <row r="106" spans="2:48" x14ac:dyDescent="0.2">
      <c r="B106" s="74">
        <v>43568</v>
      </c>
      <c r="C106" s="76">
        <v>11.896341002535262</v>
      </c>
      <c r="D106" s="76">
        <v>3.8802728764762207</v>
      </c>
      <c r="E106" s="76">
        <v>3.8192370687112431</v>
      </c>
      <c r="F106" s="76">
        <v>2.6632455594566578</v>
      </c>
      <c r="G106" s="76">
        <v>2.1898600859729771</v>
      </c>
      <c r="H106" s="76">
        <v>1.283813932290242</v>
      </c>
      <c r="I106" s="76">
        <v>0.13807538502140212</v>
      </c>
      <c r="J106" s="76">
        <v>9.3270211863737629</v>
      </c>
      <c r="K106" s="81">
        <f t="shared" si="24"/>
        <v>35.197867096837768</v>
      </c>
      <c r="L106" s="67"/>
      <c r="M106" s="74">
        <v>43934</v>
      </c>
      <c r="N106" s="128">
        <v>12.148509036455648</v>
      </c>
      <c r="O106" s="128">
        <v>2.6227083400274265</v>
      </c>
      <c r="P106" s="128">
        <v>3.8017784030218174</v>
      </c>
      <c r="Q106" s="128">
        <v>1.0684255811302523</v>
      </c>
      <c r="R106" s="128">
        <v>2.1216144029218542</v>
      </c>
      <c r="S106" s="128">
        <v>1.5577379688087236</v>
      </c>
      <c r="T106" s="128">
        <v>0.1048350145532868</v>
      </c>
      <c r="U106" s="128">
        <v>8.1814448346212671</v>
      </c>
      <c r="V106" s="83">
        <f t="shared" si="25"/>
        <v>31.607053581540278</v>
      </c>
      <c r="AJ106" s="112">
        <v>43568</v>
      </c>
      <c r="AK106" s="131">
        <v>0.1775136204271188</v>
      </c>
      <c r="AL106" s="131">
        <v>4.8892736537102105E-2</v>
      </c>
      <c r="AM106" s="131">
        <v>0.81288573455089819</v>
      </c>
      <c r="AN106" s="131">
        <v>0.23102611330863626</v>
      </c>
      <c r="AO106" s="131">
        <v>0.15814503552023504</v>
      </c>
      <c r="AP106" s="53"/>
      <c r="AQ106" s="74">
        <v>43934</v>
      </c>
      <c r="AR106" s="78">
        <v>6.7668125440622354E-2</v>
      </c>
      <c r="AS106" s="78">
        <v>1.2841416387818615E-2</v>
      </c>
      <c r="AT106" s="78">
        <v>0.23051675797941487</v>
      </c>
      <c r="AU106" s="78">
        <v>0.13548119973362457</v>
      </c>
      <c r="AV106" s="79">
        <v>0.10066985310609192</v>
      </c>
    </row>
    <row r="107" spans="2:48" x14ac:dyDescent="0.2">
      <c r="B107" s="74">
        <v>43569</v>
      </c>
      <c r="C107" s="76">
        <v>11.286693380298622</v>
      </c>
      <c r="D107" s="76">
        <v>3.8431765774659321</v>
      </c>
      <c r="E107" s="76">
        <v>3.9473441592753122</v>
      </c>
      <c r="F107" s="76">
        <v>2.3089901042626151</v>
      </c>
      <c r="G107" s="76">
        <v>2.1763047119809968</v>
      </c>
      <c r="H107" s="76">
        <v>1.2576151905871629</v>
      </c>
      <c r="I107" s="76">
        <v>0.1304045302979909</v>
      </c>
      <c r="J107" s="76">
        <v>8.9416964122220151</v>
      </c>
      <c r="K107" s="81">
        <f t="shared" si="24"/>
        <v>33.892225066390651</v>
      </c>
      <c r="L107" s="67"/>
      <c r="M107" s="74">
        <v>43935</v>
      </c>
      <c r="N107" s="128">
        <v>12.381353849385965</v>
      </c>
      <c r="O107" s="128">
        <v>2.6944278514473186</v>
      </c>
      <c r="P107" s="128">
        <v>4.1438387509670118</v>
      </c>
      <c r="Q107" s="128">
        <v>1.5310457791685101</v>
      </c>
      <c r="R107" s="128">
        <v>2.1200221073256169</v>
      </c>
      <c r="S107" s="128">
        <v>1.3234204839788617</v>
      </c>
      <c r="T107" s="128">
        <v>0.10227806297881639</v>
      </c>
      <c r="U107" s="128">
        <v>8.4924312504092025</v>
      </c>
      <c r="V107" s="83">
        <f t="shared" si="25"/>
        <v>32.788818135661302</v>
      </c>
      <c r="AJ107" s="112">
        <v>43569</v>
      </c>
      <c r="AK107" s="131">
        <v>0.15796251625225846</v>
      </c>
      <c r="AL107" s="131">
        <v>3.990960344657811E-2</v>
      </c>
      <c r="AM107" s="131">
        <v>0.72671513693778911</v>
      </c>
      <c r="AN107" s="131">
        <v>0.20471899584615538</v>
      </c>
      <c r="AO107" s="131">
        <v>0.13518797357403381</v>
      </c>
      <c r="AP107" s="53"/>
      <c r="AQ107" s="74">
        <v>43935</v>
      </c>
      <c r="AR107" s="78">
        <v>0.13624465318702425</v>
      </c>
      <c r="AS107" s="78">
        <v>1.3567774617085982E-2</v>
      </c>
      <c r="AT107" s="78">
        <v>0.33585812922244812</v>
      </c>
      <c r="AU107" s="78">
        <v>0.1781617815282947</v>
      </c>
      <c r="AV107" s="79">
        <v>8.7988014537697584E-2</v>
      </c>
    </row>
    <row r="108" spans="2:48" x14ac:dyDescent="0.2">
      <c r="B108" s="74">
        <v>43570</v>
      </c>
      <c r="C108" s="76">
        <v>11.63934216336736</v>
      </c>
      <c r="D108" s="76">
        <v>3.7195222474316356</v>
      </c>
      <c r="E108" s="76">
        <v>3.9991281356767421</v>
      </c>
      <c r="F108" s="76">
        <v>2.6633616369553672</v>
      </c>
      <c r="G108" s="76">
        <v>2.2269661111251247</v>
      </c>
      <c r="H108" s="76">
        <v>1.30729747621278</v>
      </c>
      <c r="I108" s="76">
        <v>0.13381379906395144</v>
      </c>
      <c r="J108" s="76">
        <v>9.2358126535889902</v>
      </c>
      <c r="K108" s="81">
        <f t="shared" si="24"/>
        <v>34.925244223421956</v>
      </c>
      <c r="L108" s="67"/>
      <c r="M108" s="74">
        <v>43936</v>
      </c>
      <c r="N108" s="128">
        <v>11.762044616654292</v>
      </c>
      <c r="O108" s="128">
        <v>2.7562550164644666</v>
      </c>
      <c r="P108" s="128">
        <v>4.1916410515582063</v>
      </c>
      <c r="Q108" s="128">
        <v>1.5511294739427086</v>
      </c>
      <c r="R108" s="128">
        <v>2.1302760661509343</v>
      </c>
      <c r="S108" s="128">
        <v>1.3123355098600862</v>
      </c>
      <c r="T108" s="128">
        <v>9.205025668093475E-2</v>
      </c>
      <c r="U108" s="128">
        <v>8.5962016143278603</v>
      </c>
      <c r="V108" s="83">
        <f t="shared" si="25"/>
        <v>32.391933605639494</v>
      </c>
      <c r="AJ108" s="112">
        <v>43570</v>
      </c>
      <c r="AK108" s="131">
        <v>0.16072188155035433</v>
      </c>
      <c r="AL108" s="131">
        <v>9.1207553331195262E-2</v>
      </c>
      <c r="AM108" s="131">
        <v>0.79022393194546259</v>
      </c>
      <c r="AN108" s="131">
        <v>0.24195582878279545</v>
      </c>
      <c r="AO108" s="131">
        <v>0.14072849380780897</v>
      </c>
      <c r="AP108" s="53"/>
      <c r="AQ108" s="74">
        <v>43936</v>
      </c>
      <c r="AR108" s="78">
        <v>0.12792568383361855</v>
      </c>
      <c r="AS108" s="78">
        <v>1.3607522743767914E-2</v>
      </c>
      <c r="AT108" s="78">
        <v>0.34509766988040563</v>
      </c>
      <c r="AU108" s="78">
        <v>0.14600390236617874</v>
      </c>
      <c r="AV108" s="79">
        <v>8.9072235133585656E-2</v>
      </c>
    </row>
    <row r="109" spans="2:48" x14ac:dyDescent="0.2">
      <c r="B109" s="74">
        <v>43571</v>
      </c>
      <c r="C109" s="76">
        <v>11.502147294337879</v>
      </c>
      <c r="D109" s="76">
        <v>3.7838224990494695</v>
      </c>
      <c r="E109" s="76">
        <v>3.9273557345918042</v>
      </c>
      <c r="F109" s="76">
        <v>2.8827521419856854</v>
      </c>
      <c r="G109" s="76">
        <v>2.214365811051993</v>
      </c>
      <c r="H109" s="76">
        <v>1.3268523172939288</v>
      </c>
      <c r="I109" s="76">
        <v>0.13722306782991198</v>
      </c>
      <c r="J109" s="76">
        <v>9.3196142650677984</v>
      </c>
      <c r="K109" s="81">
        <f t="shared" si="24"/>
        <v>35.094133131208466</v>
      </c>
      <c r="L109" s="67"/>
      <c r="M109" s="74">
        <v>43937</v>
      </c>
      <c r="N109" s="128">
        <v>11.519538193228939</v>
      </c>
      <c r="O109" s="128">
        <v>2.7228683473552064</v>
      </c>
      <c r="P109" s="128">
        <v>3.8358493112785887</v>
      </c>
      <c r="Q109" s="128">
        <v>1.8111385848326933</v>
      </c>
      <c r="R109" s="128">
        <v>2.1542856686382685</v>
      </c>
      <c r="S109" s="128">
        <v>1.2834122363632254</v>
      </c>
      <c r="T109" s="128">
        <v>9.7164159829875571E-2</v>
      </c>
      <c r="U109" s="128">
        <v>8.3430192068532349</v>
      </c>
      <c r="V109" s="83">
        <f t="shared" si="25"/>
        <v>31.767275708380037</v>
      </c>
      <c r="AJ109" s="112">
        <v>43571</v>
      </c>
      <c r="AK109" s="131">
        <v>0.29169377275618003</v>
      </c>
      <c r="AL109" s="131">
        <v>0.11635460355633091</v>
      </c>
      <c r="AM109" s="131">
        <v>0.75343461975106096</v>
      </c>
      <c r="AN109" s="131">
        <v>0.28075317937166044</v>
      </c>
      <c r="AO109" s="131">
        <v>0.18559171707989558</v>
      </c>
      <c r="AP109" s="53"/>
      <c r="AQ109" s="74">
        <v>43937</v>
      </c>
      <c r="AR109" s="78">
        <v>0.14013283465846088</v>
      </c>
      <c r="AS109" s="78">
        <v>1.3399466143167177E-2</v>
      </c>
      <c r="AT109" s="78">
        <v>0.45201715590091746</v>
      </c>
      <c r="AU109" s="78">
        <v>0.19334435877400091</v>
      </c>
      <c r="AV109" s="79">
        <v>7.5614775186772648E-2</v>
      </c>
    </row>
    <row r="110" spans="2:48" x14ac:dyDescent="0.2">
      <c r="B110" s="74">
        <v>43572</v>
      </c>
      <c r="C110" s="76">
        <v>10.948537012972436</v>
      </c>
      <c r="D110" s="76">
        <v>3.5550619884860213</v>
      </c>
      <c r="E110" s="76">
        <v>3.9239216977116791</v>
      </c>
      <c r="F110" s="76">
        <v>2.8482401412391862</v>
      </c>
      <c r="G110" s="76">
        <v>2.2219032331788222</v>
      </c>
      <c r="H110" s="76">
        <v>1.4032632165529095</v>
      </c>
      <c r="I110" s="76">
        <v>0.14489392255332323</v>
      </c>
      <c r="J110" s="76">
        <v>9.0288923189916659</v>
      </c>
      <c r="K110" s="81">
        <f t="shared" si="24"/>
        <v>34.074713531686044</v>
      </c>
      <c r="L110" s="67"/>
      <c r="M110" s="74">
        <v>43938</v>
      </c>
      <c r="N110" s="128">
        <v>12.01517881162418</v>
      </c>
      <c r="O110" s="128">
        <v>2.7612011896658384</v>
      </c>
      <c r="P110" s="128">
        <v>3.9456101014184668</v>
      </c>
      <c r="Q110" s="128">
        <v>1.7944837489517749</v>
      </c>
      <c r="R110" s="128">
        <v>2.1391979282316145</v>
      </c>
      <c r="S110" s="128">
        <v>1.2766669950260974</v>
      </c>
      <c r="T110" s="128">
        <v>9.8016477021365706E-2</v>
      </c>
      <c r="U110" s="128">
        <v>8.3172089946873804</v>
      </c>
      <c r="V110" s="83">
        <f t="shared" si="25"/>
        <v>32.347564246626717</v>
      </c>
      <c r="AJ110" s="112">
        <v>43572</v>
      </c>
      <c r="AK110" s="131">
        <v>0.25587459852273381</v>
      </c>
      <c r="AL110" s="131">
        <v>0.1022055169128219</v>
      </c>
      <c r="AM110" s="131">
        <v>0.80188342003002511</v>
      </c>
      <c r="AN110" s="131">
        <v>0.27893112306953111</v>
      </c>
      <c r="AO110" s="131">
        <v>0.12161181477603655</v>
      </c>
      <c r="AP110" s="53"/>
      <c r="AQ110" s="74">
        <v>43938</v>
      </c>
      <c r="AR110" s="78">
        <v>9.3719244722666364E-2</v>
      </c>
      <c r="AS110" s="78">
        <v>1.3328820058634831E-2</v>
      </c>
      <c r="AT110" s="78">
        <v>0.49149001227647504</v>
      </c>
      <c r="AU110" s="78">
        <v>0.18484788491310158</v>
      </c>
      <c r="AV110" s="79">
        <v>7.4099793615106435E-2</v>
      </c>
    </row>
    <row r="111" spans="2:48" x14ac:dyDescent="0.2">
      <c r="B111" s="74">
        <v>43573</v>
      </c>
      <c r="C111" s="76">
        <v>11.527267481624966</v>
      </c>
      <c r="D111" s="76">
        <v>3.353505430530118</v>
      </c>
      <c r="E111" s="76">
        <v>3.9664703102164776</v>
      </c>
      <c r="F111" s="76">
        <v>2.3926353148667534</v>
      </c>
      <c r="G111" s="76">
        <v>2.2287275739047638</v>
      </c>
      <c r="H111" s="76">
        <v>1.2973026648370143</v>
      </c>
      <c r="I111" s="76">
        <v>0.15512172885120487</v>
      </c>
      <c r="J111" s="76">
        <v>8.9670007379504497</v>
      </c>
      <c r="K111" s="81">
        <f t="shared" si="24"/>
        <v>33.88803124278175</v>
      </c>
      <c r="L111" s="67"/>
      <c r="M111" s="74">
        <v>43939</v>
      </c>
      <c r="N111" s="128">
        <v>12.059622219901335</v>
      </c>
      <c r="O111" s="128">
        <v>2.7513088432630948</v>
      </c>
      <c r="P111" s="128">
        <v>3.4152356668996551</v>
      </c>
      <c r="Q111" s="128">
        <v>1.4574884917037507</v>
      </c>
      <c r="R111" s="128">
        <v>2.1190366895173689</v>
      </c>
      <c r="S111" s="128">
        <v>1.1788011996154173</v>
      </c>
      <c r="T111" s="128">
        <v>9.7164159829875571E-2</v>
      </c>
      <c r="U111" s="128">
        <v>8.2429502079993853</v>
      </c>
      <c r="V111" s="83">
        <f t="shared" si="25"/>
        <v>31.321607478729884</v>
      </c>
      <c r="AJ111" s="112">
        <v>43573</v>
      </c>
      <c r="AK111" s="131">
        <v>0.20837148146413914</v>
      </c>
      <c r="AL111" s="131">
        <v>6.472656371301061E-2</v>
      </c>
      <c r="AM111" s="131">
        <v>0.61552910561999763</v>
      </c>
      <c r="AN111" s="131">
        <v>0.24596767594490185</v>
      </c>
      <c r="AO111" s="131">
        <v>0.1573824157503762</v>
      </c>
      <c r="AP111" s="53"/>
      <c r="AQ111" s="74">
        <v>43939</v>
      </c>
      <c r="AR111" s="78">
        <v>0.1457729545037208</v>
      </c>
      <c r="AS111" s="78">
        <v>1.3036919753314388E-2</v>
      </c>
      <c r="AT111" s="78">
        <v>0.34397561041387231</v>
      </c>
      <c r="AU111" s="78">
        <v>0.1763389290961036</v>
      </c>
      <c r="AV111" s="79">
        <v>8.8766104440125698E-2</v>
      </c>
    </row>
    <row r="112" spans="2:48" x14ac:dyDescent="0.2">
      <c r="B112" s="74">
        <v>43574</v>
      </c>
      <c r="C112" s="76">
        <v>11.617120459228783</v>
      </c>
      <c r="D112" s="76">
        <v>3.4400634615541255</v>
      </c>
      <c r="E112" s="76">
        <v>3.4099692983170486</v>
      </c>
      <c r="F112" s="76">
        <v>1.9565333852377982</v>
      </c>
      <c r="G112" s="76">
        <v>2.2288148125867875</v>
      </c>
      <c r="H112" s="76">
        <v>1.3283974298430763</v>
      </c>
      <c r="I112" s="76">
        <v>0.14830319131928377</v>
      </c>
      <c r="J112" s="76">
        <v>8.8986572191821089</v>
      </c>
      <c r="K112" s="81">
        <f t="shared" si="24"/>
        <v>33.027859257269007</v>
      </c>
      <c r="L112" s="67"/>
      <c r="M112" s="74">
        <v>43940</v>
      </c>
      <c r="N112" s="128">
        <v>11.08959652619993</v>
      </c>
      <c r="O112" s="128">
        <v>2.7006105679490333</v>
      </c>
      <c r="P112" s="128">
        <v>3.4616153743221845</v>
      </c>
      <c r="Q112" s="128">
        <v>1.1914395091468442</v>
      </c>
      <c r="R112" s="128">
        <v>2.0417121147579231</v>
      </c>
      <c r="S112" s="128">
        <v>0.99552534942892568</v>
      </c>
      <c r="T112" s="128">
        <v>9.2902573872424885E-2</v>
      </c>
      <c r="U112" s="128">
        <v>8.0111948883650399</v>
      </c>
      <c r="V112" s="83">
        <f t="shared" si="25"/>
        <v>29.584596904042307</v>
      </c>
      <c r="AJ112" s="112">
        <v>43574</v>
      </c>
      <c r="AK112" s="131">
        <v>0.20205766680947188</v>
      </c>
      <c r="AL112" s="131">
        <v>2.2856235189247134E-2</v>
      </c>
      <c r="AM112" s="131">
        <v>0.44249094000804662</v>
      </c>
      <c r="AN112" s="131">
        <v>0.21585194673434596</v>
      </c>
      <c r="AO112" s="131">
        <v>0.10841597276423214</v>
      </c>
      <c r="AP112" s="53"/>
      <c r="AQ112" s="74">
        <v>43940</v>
      </c>
      <c r="AR112" s="78">
        <v>9.2166451121063725E-2</v>
      </c>
      <c r="AS112" s="78">
        <v>1.2946653677273589E-2</v>
      </c>
      <c r="AT112" s="78">
        <v>0.29675974849237396</v>
      </c>
      <c r="AU112" s="78">
        <v>0.16592694091671614</v>
      </c>
      <c r="AV112" s="79">
        <v>8.9328680335659036E-2</v>
      </c>
    </row>
    <row r="113" spans="2:48" x14ac:dyDescent="0.2">
      <c r="B113" s="74">
        <v>43575</v>
      </c>
      <c r="C113" s="76">
        <v>11.709871919981108</v>
      </c>
      <c r="D113" s="76">
        <v>3.5216753193767611</v>
      </c>
      <c r="E113" s="76">
        <v>3.0800251645014081</v>
      </c>
      <c r="F113" s="76">
        <v>1.8048808363834006</v>
      </c>
      <c r="G113" s="76">
        <v>2.1934960425202692</v>
      </c>
      <c r="H113" s="76">
        <v>1.1251497081980935</v>
      </c>
      <c r="I113" s="76">
        <v>0.15000782570226404</v>
      </c>
      <c r="J113" s="76">
        <v>8.6207316972425829</v>
      </c>
      <c r="K113" s="81">
        <f t="shared" si="24"/>
        <v>32.205838513905888</v>
      </c>
      <c r="L113" s="67"/>
      <c r="M113" s="74">
        <v>43941</v>
      </c>
      <c r="N113" s="128">
        <v>11.609391170832755</v>
      </c>
      <c r="O113" s="128">
        <v>2.646202662733943</v>
      </c>
      <c r="P113" s="128">
        <v>3.8820744751535474</v>
      </c>
      <c r="Q113" s="128">
        <v>1.2210157918411575</v>
      </c>
      <c r="R113" s="128">
        <v>2.1060259883401091</v>
      </c>
      <c r="S113" s="128">
        <v>1.2982087308367085</v>
      </c>
      <c r="T113" s="128">
        <v>9.886879421285584E-2</v>
      </c>
      <c r="U113" s="128">
        <v>7.7067401521184262</v>
      </c>
      <c r="V113" s="83">
        <f t="shared" si="25"/>
        <v>30.568527766069501</v>
      </c>
      <c r="AJ113" s="112">
        <v>43575</v>
      </c>
      <c r="AK113" s="131">
        <v>0.2179210224201471</v>
      </c>
      <c r="AL113" s="131">
        <v>1.8029501837132936E-2</v>
      </c>
      <c r="AM113" s="131">
        <v>0.45743734654256701</v>
      </c>
      <c r="AN113" s="131">
        <v>0.16224521636003239</v>
      </c>
      <c r="AO113" s="131">
        <v>8.9977228534708451E-2</v>
      </c>
      <c r="AP113" s="53"/>
      <c r="AQ113" s="74">
        <v>43941</v>
      </c>
      <c r="AR113" s="78">
        <v>8.1987330827415772E-2</v>
      </c>
      <c r="AS113" s="78">
        <v>1.2910377865635581E-2</v>
      </c>
      <c r="AT113" s="78">
        <v>0.27752614576949053</v>
      </c>
      <c r="AU113" s="78">
        <v>0.20224849258236463</v>
      </c>
      <c r="AV113" s="79">
        <v>7.7864531210700944E-2</v>
      </c>
    </row>
    <row r="114" spans="2:48" x14ac:dyDescent="0.2">
      <c r="B114" s="74">
        <v>43576</v>
      </c>
      <c r="C114" s="76">
        <v>11.438380665070655</v>
      </c>
      <c r="D114" s="76">
        <v>3.5896852008956244</v>
      </c>
      <c r="E114" s="76">
        <v>3.8395971904399353</v>
      </c>
      <c r="F114" s="76">
        <v>1.5379638119028844</v>
      </c>
      <c r="G114" s="76">
        <v>2.1216637117421282</v>
      </c>
      <c r="H114" s="76">
        <v>1.0869205901778825</v>
      </c>
      <c r="I114" s="76">
        <v>0.13466611625544159</v>
      </c>
      <c r="J114" s="76">
        <v>8.2846825068415839</v>
      </c>
      <c r="K114" s="81">
        <f t="shared" si="24"/>
        <v>32.033559793326134</v>
      </c>
      <c r="L114" s="67"/>
      <c r="M114" s="74">
        <v>43942</v>
      </c>
      <c r="N114" s="128">
        <v>12.07508079669339</v>
      </c>
      <c r="O114" s="128">
        <v>2.6387834029318848</v>
      </c>
      <c r="P114" s="128">
        <v>3.8008392537711941</v>
      </c>
      <c r="Q114" s="128">
        <v>1.1846805212812381</v>
      </c>
      <c r="R114" s="128">
        <v>2.1044344513411066</v>
      </c>
      <c r="S114" s="128">
        <v>1.2072261034766851</v>
      </c>
      <c r="T114" s="128">
        <v>0.11250586927669803</v>
      </c>
      <c r="U114" s="128">
        <v>7.9791606042249787</v>
      </c>
      <c r="V114" s="83">
        <f t="shared" si="25"/>
        <v>31.102711002997179</v>
      </c>
      <c r="AJ114" s="112">
        <v>43576</v>
      </c>
      <c r="AK114" s="131">
        <v>0.17316526218845937</v>
      </c>
      <c r="AL114" s="131">
        <v>1.7169586310023129E-2</v>
      </c>
      <c r="AM114" s="131">
        <v>0.39182580814393092</v>
      </c>
      <c r="AN114" s="131">
        <v>0.14560015267625082</v>
      </c>
      <c r="AO114" s="131">
        <v>0.10576851551891726</v>
      </c>
      <c r="AP114" s="53"/>
      <c r="AQ114" s="74">
        <v>43942</v>
      </c>
      <c r="AR114" s="78">
        <v>8.2276057174304612E-2</v>
      </c>
      <c r="AS114" s="78">
        <v>1.2769085696570898E-2</v>
      </c>
      <c r="AT114" s="78">
        <v>0.25762494636319694</v>
      </c>
      <c r="AU114" s="78">
        <v>0.22337367085011159</v>
      </c>
      <c r="AV114" s="79">
        <v>7.4565106443652829E-2</v>
      </c>
    </row>
    <row r="115" spans="2:48" x14ac:dyDescent="0.2">
      <c r="B115" s="74">
        <v>43577</v>
      </c>
      <c r="C115" s="76">
        <v>11.53403060897149</v>
      </c>
      <c r="D115" s="76">
        <v>3.4882886502675015</v>
      </c>
      <c r="E115" s="76">
        <v>4.2594404946740543</v>
      </c>
      <c r="F115" s="76">
        <v>1.3567475082226497</v>
      </c>
      <c r="G115" s="76">
        <v>2.1687650140624624</v>
      </c>
      <c r="H115" s="76">
        <v>1.2421525642579443</v>
      </c>
      <c r="I115" s="76">
        <v>0.13296148187246132</v>
      </c>
      <c r="J115" s="76">
        <v>8.5573653430864915</v>
      </c>
      <c r="K115" s="81">
        <f t="shared" si="24"/>
        <v>32.739751665415049</v>
      </c>
      <c r="L115" s="67"/>
      <c r="M115" s="74">
        <v>43943</v>
      </c>
      <c r="N115" s="128">
        <v>11.774604710297835</v>
      </c>
      <c r="O115" s="128">
        <v>2.6227083400274265</v>
      </c>
      <c r="P115" s="128">
        <v>3.6188503572137982</v>
      </c>
      <c r="Q115" s="128">
        <v>1.2633680499911455</v>
      </c>
      <c r="R115" s="128">
        <v>2.0957348582502773</v>
      </c>
      <c r="S115" s="128">
        <v>1.1931911644764548</v>
      </c>
      <c r="T115" s="128">
        <v>0.11165355208520789</v>
      </c>
      <c r="U115" s="128">
        <v>8.4633852491703525</v>
      </c>
      <c r="V115" s="83">
        <f t="shared" si="25"/>
        <v>31.143496281512505</v>
      </c>
      <c r="AJ115" s="112">
        <v>43577</v>
      </c>
      <c r="AK115" s="131">
        <v>0.14496031760118661</v>
      </c>
      <c r="AL115" s="131">
        <v>1.7189613389250343E-2</v>
      </c>
      <c r="AM115" s="131">
        <v>0.2798765006566003</v>
      </c>
      <c r="AN115" s="131">
        <v>0.13682835873570931</v>
      </c>
      <c r="AO115" s="131">
        <v>0.15265038603527226</v>
      </c>
      <c r="AP115" s="53"/>
      <c r="AQ115" s="74">
        <v>43943</v>
      </c>
      <c r="AR115" s="78">
        <v>0.10556996785031492</v>
      </c>
      <c r="AS115" s="78">
        <v>1.262960496557112E-2</v>
      </c>
      <c r="AT115" s="78">
        <v>0.26721246322478875</v>
      </c>
      <c r="AU115" s="78">
        <v>0.20528326706945813</v>
      </c>
      <c r="AV115" s="79">
        <v>8.3325478204951883E-2</v>
      </c>
    </row>
    <row r="116" spans="2:48" x14ac:dyDescent="0.2">
      <c r="B116" s="74">
        <v>43578</v>
      </c>
      <c r="C116" s="76">
        <v>11.978464691743051</v>
      </c>
      <c r="D116" s="76">
        <v>3.6774797752199748</v>
      </c>
      <c r="E116" s="76">
        <v>4.5192646545672455</v>
      </c>
      <c r="F116" s="76">
        <v>1.7307728499599593</v>
      </c>
      <c r="G116" s="76">
        <v>2.141208969501565</v>
      </c>
      <c r="H116" s="76">
        <v>1.3326559900452812</v>
      </c>
      <c r="I116" s="76">
        <v>0.13210916468097117</v>
      </c>
      <c r="J116" s="76">
        <v>9.097075709700313</v>
      </c>
      <c r="K116" s="81">
        <f t="shared" si="24"/>
        <v>34.609031805418368</v>
      </c>
      <c r="L116" s="67"/>
      <c r="M116" s="74">
        <v>43944</v>
      </c>
      <c r="N116" s="128">
        <v>11.656733062258422</v>
      </c>
      <c r="O116" s="128">
        <v>2.6783527885428597</v>
      </c>
      <c r="P116" s="128">
        <v>3.9754972384566405</v>
      </c>
      <c r="Q116" s="128">
        <v>1.7295491885692451</v>
      </c>
      <c r="R116" s="128">
        <v>2.0993617116307495</v>
      </c>
      <c r="S116" s="128">
        <v>1.2319053178276278</v>
      </c>
      <c r="T116" s="128">
        <v>0.11506282085116844</v>
      </c>
      <c r="U116" s="128">
        <v>8.6482125091582951</v>
      </c>
      <c r="V116" s="83">
        <f t="shared" si="25"/>
        <v>32.134674637295007</v>
      </c>
      <c r="AJ116" s="112">
        <v>43578</v>
      </c>
      <c r="AK116" s="131">
        <v>0.18336246991373623</v>
      </c>
      <c r="AL116" s="131">
        <v>1.8005966762123883E-2</v>
      </c>
      <c r="AM116" s="131">
        <v>0.33304284219203656</v>
      </c>
      <c r="AN116" s="131">
        <v>0.27765347872454266</v>
      </c>
      <c r="AO116" s="131">
        <v>0.12639833406299747</v>
      </c>
      <c r="AP116" s="53"/>
      <c r="AQ116" s="74">
        <v>43944</v>
      </c>
      <c r="AR116" s="78">
        <v>0.15355197240150797</v>
      </c>
      <c r="AS116" s="78">
        <v>1.2644096470090601E-2</v>
      </c>
      <c r="AT116" s="78">
        <v>0.45490494550066568</v>
      </c>
      <c r="AU116" s="78">
        <v>0.18267270047580147</v>
      </c>
      <c r="AV116" s="79">
        <v>8.497733660455932E-2</v>
      </c>
    </row>
    <row r="117" spans="2:48" x14ac:dyDescent="0.2">
      <c r="B117" s="74">
        <v>43579</v>
      </c>
      <c r="C117" s="76">
        <v>12.009381845327159</v>
      </c>
      <c r="D117" s="76">
        <v>3.7022106412268339</v>
      </c>
      <c r="E117" s="76">
        <v>4.3678539820915194</v>
      </c>
      <c r="F117" s="76">
        <v>1.9693394887766691</v>
      </c>
      <c r="G117" s="76">
        <v>2.1248900257825274</v>
      </c>
      <c r="H117" s="76">
        <v>1.4278643418823556</v>
      </c>
      <c r="I117" s="76">
        <v>0.13466611625544159</v>
      </c>
      <c r="J117" s="76">
        <v>9.3293288803705288</v>
      </c>
      <c r="K117" s="81">
        <f t="shared" si="24"/>
        <v>35.065535321713035</v>
      </c>
      <c r="L117" s="67"/>
      <c r="M117" s="74">
        <v>43945</v>
      </c>
      <c r="N117" s="128">
        <v>11.441279148219165</v>
      </c>
      <c r="O117" s="128">
        <v>2.6548584658363437</v>
      </c>
      <c r="P117" s="128">
        <v>3.8205407822279307</v>
      </c>
      <c r="Q117" s="128">
        <v>1.6134022701931483</v>
      </c>
      <c r="R117" s="128">
        <v>2.1009722135606266</v>
      </c>
      <c r="S117" s="128">
        <v>1.2231004264613938</v>
      </c>
      <c r="T117" s="128">
        <v>0.11676745523414871</v>
      </c>
      <c r="U117" s="128">
        <v>8.6882666984554486</v>
      </c>
      <c r="V117" s="83">
        <f t="shared" si="25"/>
        <v>31.659187460188207</v>
      </c>
      <c r="AJ117" s="112">
        <v>43579</v>
      </c>
      <c r="AK117" s="131">
        <v>0.22932894023317285</v>
      </c>
      <c r="AL117" s="131">
        <v>1.782913460627724E-2</v>
      </c>
      <c r="AM117" s="131">
        <v>0.44814974321815421</v>
      </c>
      <c r="AN117" s="131">
        <v>0.2483771685402883</v>
      </c>
      <c r="AO117" s="131">
        <v>9.4421366551326089E-2</v>
      </c>
      <c r="AP117" s="53"/>
      <c r="AQ117" s="74">
        <v>43945</v>
      </c>
      <c r="AR117" s="78">
        <v>0.16154803286350813</v>
      </c>
      <c r="AS117" s="78">
        <v>1.2550936798179823E-2</v>
      </c>
      <c r="AT117" s="78">
        <v>0.37595532857253433</v>
      </c>
      <c r="AU117" s="78">
        <v>0.18616249827083395</v>
      </c>
      <c r="AV117" s="79">
        <v>8.6575129105962323E-2</v>
      </c>
    </row>
    <row r="118" spans="2:48" x14ac:dyDescent="0.2">
      <c r="B118" s="74">
        <v>43580</v>
      </c>
      <c r="C118" s="76">
        <v>11.89537484148576</v>
      </c>
      <c r="D118" s="76">
        <v>3.7887686722508414</v>
      </c>
      <c r="E118" s="76">
        <v>4.0729888559814196</v>
      </c>
      <c r="F118" s="76">
        <v>2.1035998346935147</v>
      </c>
      <c r="G118" s="76">
        <v>2.1188493160003268</v>
      </c>
      <c r="H118" s="76">
        <v>1.3570788523896882</v>
      </c>
      <c r="I118" s="76">
        <v>0.13551843344693171</v>
      </c>
      <c r="J118" s="76">
        <v>9.2912517016460541</v>
      </c>
      <c r="K118" s="81">
        <f t="shared" si="24"/>
        <v>34.76343050789454</v>
      </c>
      <c r="L118" s="67"/>
      <c r="M118" s="74">
        <v>43946</v>
      </c>
      <c r="N118" s="128">
        <v>11.498282650139865</v>
      </c>
      <c r="O118" s="128">
        <v>2.6400199462322278</v>
      </c>
      <c r="P118" s="128">
        <v>3.6042487658269002</v>
      </c>
      <c r="Q118" s="128">
        <v>1.317706022427068</v>
      </c>
      <c r="R118" s="128">
        <v>2.0644138956121401</v>
      </c>
      <c r="S118" s="128">
        <v>1.0105297757152523</v>
      </c>
      <c r="T118" s="128">
        <v>0.11761977242563884</v>
      </c>
      <c r="U118" s="128">
        <v>8.6508267332237185</v>
      </c>
      <c r="V118" s="83">
        <f t="shared" si="25"/>
        <v>30.90364756160281</v>
      </c>
      <c r="AJ118" s="112">
        <v>43580</v>
      </c>
      <c r="AK118" s="131">
        <v>0.18747366759794218</v>
      </c>
      <c r="AL118" s="131">
        <v>1.8016304216945576E-2</v>
      </c>
      <c r="AM118" s="131">
        <v>0.56995690437628432</v>
      </c>
      <c r="AN118" s="131">
        <v>0.18242840412204026</v>
      </c>
      <c r="AO118" s="131">
        <v>9.2266551006834563E-2</v>
      </c>
      <c r="AP118" s="53"/>
      <c r="AQ118" s="74">
        <v>43946</v>
      </c>
      <c r="AR118" s="78">
        <v>0.1258001711787822</v>
      </c>
      <c r="AS118" s="78">
        <v>1.2218667301698041E-2</v>
      </c>
      <c r="AT118" s="78">
        <v>0.3021919770131562</v>
      </c>
      <c r="AU118" s="78">
        <v>0.16274470380698547</v>
      </c>
      <c r="AV118" s="79">
        <v>9.4387501441311625E-2</v>
      </c>
    </row>
    <row r="119" spans="2:48" x14ac:dyDescent="0.2">
      <c r="B119" s="74">
        <v>43581</v>
      </c>
      <c r="C119" s="76">
        <v>11.707939597882101</v>
      </c>
      <c r="D119" s="76">
        <v>3.9284980651895962</v>
      </c>
      <c r="E119" s="76">
        <v>3.5511055987378599</v>
      </c>
      <c r="F119" s="76">
        <v>2.307855652923545</v>
      </c>
      <c r="G119" s="76">
        <v>2.1059288878940308</v>
      </c>
      <c r="H119" s="76">
        <v>1.3393031409039655</v>
      </c>
      <c r="I119" s="76">
        <v>0.13892770221289227</v>
      </c>
      <c r="J119" s="76">
        <v>9.2296318712496905</v>
      </c>
      <c r="K119" s="81">
        <f t="shared" si="24"/>
        <v>34.309190516993681</v>
      </c>
      <c r="L119" s="67"/>
      <c r="M119" s="74">
        <v>43947</v>
      </c>
      <c r="N119" s="128">
        <v>11.941750571861922</v>
      </c>
      <c r="O119" s="128">
        <v>2.5658273482116503</v>
      </c>
      <c r="P119" s="128">
        <v>3.3124372617105977</v>
      </c>
      <c r="Q119" s="128">
        <v>1.399622238844427</v>
      </c>
      <c r="R119" s="128">
        <v>2.0156747818614691</v>
      </c>
      <c r="S119" s="128">
        <v>0.98642785341543937</v>
      </c>
      <c r="T119" s="128">
        <v>0.11250586927669803</v>
      </c>
      <c r="U119" s="128">
        <v>8.1581191883490032</v>
      </c>
      <c r="V119" s="83">
        <f t="shared" si="25"/>
        <v>30.492365113531207</v>
      </c>
      <c r="AJ119" s="112">
        <v>43581</v>
      </c>
      <c r="AK119" s="131">
        <v>0.1673175817608217</v>
      </c>
      <c r="AL119" s="131">
        <v>3.9385580292079968E-2</v>
      </c>
      <c r="AM119" s="131">
        <v>0.6697535673057724</v>
      </c>
      <c r="AN119" s="131">
        <v>0.19360143972634272</v>
      </c>
      <c r="AO119" s="131">
        <v>0.1379023623995958</v>
      </c>
      <c r="AP119" s="53"/>
      <c r="AQ119" s="74">
        <v>43947</v>
      </c>
      <c r="AR119" s="78">
        <v>0.12991092637050258</v>
      </c>
      <c r="AS119" s="78">
        <v>1.2182956094132238E-2</v>
      </c>
      <c r="AT119" s="78">
        <v>0.34039033649160266</v>
      </c>
      <c r="AU119" s="78">
        <v>0.17088693451068612</v>
      </c>
      <c r="AV119" s="79">
        <v>9.1476612705787788E-2</v>
      </c>
    </row>
    <row r="120" spans="2:48" x14ac:dyDescent="0.2">
      <c r="B120" s="74">
        <v>43582</v>
      </c>
      <c r="C120" s="76">
        <v>11.57364321200113</v>
      </c>
      <c r="D120" s="76">
        <v>3.9309711517902821</v>
      </c>
      <c r="E120" s="76">
        <v>3.6531938961391051</v>
      </c>
      <c r="F120" s="76">
        <v>1.6382697814332268</v>
      </c>
      <c r="G120" s="76">
        <v>2.0793241242658067</v>
      </c>
      <c r="H120" s="76">
        <v>1.141654910470669</v>
      </c>
      <c r="I120" s="76">
        <v>0.14148465378736266</v>
      </c>
      <c r="J120" s="76">
        <v>8.664597129688083</v>
      </c>
      <c r="K120" s="81">
        <f t="shared" si="24"/>
        <v>32.823138859575664</v>
      </c>
      <c r="L120" s="67"/>
      <c r="M120" s="74">
        <v>43948</v>
      </c>
      <c r="N120" s="128">
        <v>12.136915103861607</v>
      </c>
      <c r="O120" s="128">
        <v>2.4903982068907293</v>
      </c>
      <c r="P120" s="128">
        <v>3.5838712084159177</v>
      </c>
      <c r="Q120" s="128">
        <v>1.9410551397937437</v>
      </c>
      <c r="R120" s="128">
        <v>2.0596999723939318</v>
      </c>
      <c r="S120" s="128">
        <v>1.1159650391680804</v>
      </c>
      <c r="T120" s="128">
        <v>0.11591513804265857</v>
      </c>
      <c r="U120" s="128">
        <v>8.3105714347301145</v>
      </c>
      <c r="V120" s="83">
        <f t="shared" si="25"/>
        <v>31.754391243296787</v>
      </c>
      <c r="AJ120" s="112">
        <v>43582</v>
      </c>
      <c r="AK120" s="131">
        <v>0.11446771737495533</v>
      </c>
      <c r="AL120" s="131">
        <v>1.6800908033553056E-2</v>
      </c>
      <c r="AM120" s="131">
        <v>0.49828182578757441</v>
      </c>
      <c r="AN120" s="131">
        <v>0.13382605846915185</v>
      </c>
      <c r="AO120" s="131">
        <v>0.1273471644473417</v>
      </c>
      <c r="AP120" s="53"/>
      <c r="AQ120" s="74">
        <v>43948</v>
      </c>
      <c r="AR120" s="78">
        <v>0.17205634441280562</v>
      </c>
      <c r="AS120" s="78">
        <v>2.2197209825988537E-2</v>
      </c>
      <c r="AT120" s="78">
        <v>0.54742125221247195</v>
      </c>
      <c r="AU120" s="78">
        <v>0.19882002149166758</v>
      </c>
      <c r="AV120" s="79">
        <v>9.0445402106108949E-2</v>
      </c>
    </row>
    <row r="121" spans="2:48" x14ac:dyDescent="0.2">
      <c r="B121" s="74">
        <v>43583</v>
      </c>
      <c r="C121" s="76">
        <v>11.786198642891875</v>
      </c>
      <c r="D121" s="76">
        <v>3.9186057187868526</v>
      </c>
      <c r="E121" s="76">
        <v>4.3185022833695514</v>
      </c>
      <c r="F121" s="76">
        <v>1.7956591207454493</v>
      </c>
      <c r="G121" s="76">
        <v>2.0118658651446002</v>
      </c>
      <c r="H121" s="76">
        <v>1.0098248076972784</v>
      </c>
      <c r="I121" s="76">
        <v>0.14233697097885281</v>
      </c>
      <c r="J121" s="76">
        <v>8.7708684162218518</v>
      </c>
      <c r="K121" s="81">
        <f t="shared" si="24"/>
        <v>33.75386182583631</v>
      </c>
      <c r="L121" s="67"/>
      <c r="M121" s="74">
        <v>43949</v>
      </c>
      <c r="N121" s="128">
        <v>11.58813562774368</v>
      </c>
      <c r="O121" s="128">
        <v>2.4396999315766679</v>
      </c>
      <c r="P121" s="128">
        <v>3.6427150510827886</v>
      </c>
      <c r="Q121" s="128">
        <v>2.0928924560818558</v>
      </c>
      <c r="R121" s="128">
        <v>2.0523279244643295</v>
      </c>
      <c r="S121" s="128">
        <v>1.1036519755927656</v>
      </c>
      <c r="T121" s="128">
        <v>0.12017672400010926</v>
      </c>
      <c r="U121" s="128">
        <v>8.9236411572300263</v>
      </c>
      <c r="V121" s="83">
        <f t="shared" si="25"/>
        <v>31.963240847772223</v>
      </c>
      <c r="AJ121" s="112">
        <v>43583</v>
      </c>
      <c r="AK121" s="131">
        <v>0.19261963395984863</v>
      </c>
      <c r="AL121" s="131">
        <v>1.705531509257982E-2</v>
      </c>
      <c r="AM121" s="131">
        <v>0.56166344349223496</v>
      </c>
      <c r="AN121" s="131">
        <v>0.13704458211652609</v>
      </c>
      <c r="AO121" s="131">
        <v>0.1119650733123687</v>
      </c>
      <c r="AP121" s="53"/>
      <c r="AQ121" s="74">
        <v>43949</v>
      </c>
      <c r="AR121" s="78">
        <v>0.19441703843657285</v>
      </c>
      <c r="AS121" s="78">
        <v>2.1555595418955954E-2</v>
      </c>
      <c r="AT121" s="78">
        <v>0.61905639350050223</v>
      </c>
      <c r="AU121" s="78">
        <v>0.17802652641922631</v>
      </c>
      <c r="AV121" s="79">
        <v>7.6538862972252236E-2</v>
      </c>
    </row>
    <row r="122" spans="2:48" x14ac:dyDescent="0.2">
      <c r="B122" s="74">
        <v>43584</v>
      </c>
      <c r="C122" s="76">
        <v>11.567846245704109</v>
      </c>
      <c r="D122" s="76">
        <v>3.7529089165408953</v>
      </c>
      <c r="E122" s="76">
        <v>4.6566285073653013</v>
      </c>
      <c r="F122" s="76">
        <v>2.7792041962598439</v>
      </c>
      <c r="G122" s="76">
        <v>2.0872484309824797</v>
      </c>
      <c r="H122" s="76">
        <v>1.0826792812322941</v>
      </c>
      <c r="I122" s="76">
        <v>0.16449721795759636</v>
      </c>
      <c r="J122" s="76">
        <v>9.2930270750877142</v>
      </c>
      <c r="K122" s="81">
        <f t="shared" si="24"/>
        <v>35.384039871130234</v>
      </c>
      <c r="L122" s="67"/>
      <c r="M122" s="74">
        <v>43950</v>
      </c>
      <c r="N122" s="128">
        <v>12.107930272376505</v>
      </c>
      <c r="O122" s="128">
        <v>2.5571715451092496</v>
      </c>
      <c r="P122" s="128">
        <v>3.5425724173189099</v>
      </c>
      <c r="Q122" s="128">
        <v>1.9156110410007634</v>
      </c>
      <c r="R122" s="128">
        <v>2.0455240658637321</v>
      </c>
      <c r="S122" s="128">
        <v>1.0166601389300711</v>
      </c>
      <c r="T122" s="128">
        <v>0.12102904119159939</v>
      </c>
      <c r="U122" s="128">
        <v>8.9272664675174855</v>
      </c>
      <c r="V122" s="83">
        <f t="shared" si="25"/>
        <v>32.233764989308312</v>
      </c>
      <c r="AJ122" s="112">
        <v>43584</v>
      </c>
      <c r="AK122" s="131">
        <v>0.28057397595630079</v>
      </c>
      <c r="AL122" s="131">
        <v>8.0807795411550698E-2</v>
      </c>
      <c r="AM122" s="131">
        <v>0.80412807123369412</v>
      </c>
      <c r="AN122" s="131">
        <v>0.25350900093630091</v>
      </c>
      <c r="AO122" s="131">
        <v>0.19022665646830544</v>
      </c>
      <c r="AP122" s="53"/>
      <c r="AQ122" s="74">
        <v>43950</v>
      </c>
      <c r="AR122" s="78">
        <v>0.14632584886454478</v>
      </c>
      <c r="AS122" s="78">
        <v>1.2411332304330933E-2</v>
      </c>
      <c r="AT122" s="78">
        <v>0.58694974311051229</v>
      </c>
      <c r="AU122" s="78">
        <v>0.15699544917944158</v>
      </c>
      <c r="AV122" s="79">
        <v>7.197778440767226E-2</v>
      </c>
    </row>
    <row r="123" spans="2:48" x14ac:dyDescent="0.2">
      <c r="B123" s="74">
        <v>43585</v>
      </c>
      <c r="C123" s="76">
        <v>11.128242968180066</v>
      </c>
      <c r="D123" s="76">
        <v>3.8691439867731341</v>
      </c>
      <c r="E123" s="76">
        <v>4.7722714626850289</v>
      </c>
      <c r="F123" s="76">
        <v>2.771391383875017</v>
      </c>
      <c r="G123" s="76">
        <v>2.0735694056411962</v>
      </c>
      <c r="H123" s="76">
        <v>1.1294971082049041</v>
      </c>
      <c r="I123" s="76">
        <v>0.17046343829802732</v>
      </c>
      <c r="J123" s="76">
        <v>9.310177205540807</v>
      </c>
      <c r="K123" s="81">
        <f t="shared" si="24"/>
        <v>35.224756959198182</v>
      </c>
      <c r="L123" s="67"/>
      <c r="M123" s="74">
        <v>43951</v>
      </c>
      <c r="N123" s="128">
        <v>11.929190478218377</v>
      </c>
      <c r="O123" s="128">
        <v>2.6214717967270835</v>
      </c>
      <c r="P123" s="128">
        <v>3.6620710360177768</v>
      </c>
      <c r="Q123" s="128">
        <v>1.4340877580767522</v>
      </c>
      <c r="R123" s="128">
        <v>2.0176456174779651</v>
      </c>
      <c r="S123" s="128">
        <v>0.9991489467124709</v>
      </c>
      <c r="T123" s="128">
        <v>0.11506282085116844</v>
      </c>
      <c r="U123" s="128">
        <v>8.1426826877091365</v>
      </c>
      <c r="V123" s="83">
        <f t="shared" si="25"/>
        <v>30.921361141790729</v>
      </c>
      <c r="AJ123" s="112">
        <v>43585</v>
      </c>
      <c r="AK123" s="131">
        <v>0.29527387416118828</v>
      </c>
      <c r="AL123" s="131">
        <v>7.8122924533780766E-2</v>
      </c>
      <c r="AM123" s="131">
        <v>0.76902887642898665</v>
      </c>
      <c r="AN123" s="131">
        <v>0.23890513129260554</v>
      </c>
      <c r="AO123" s="131">
        <v>0.18311537260638769</v>
      </c>
      <c r="AP123" s="53"/>
      <c r="AQ123" s="74">
        <v>43951</v>
      </c>
      <c r="AR123" s="78">
        <v>9.9600633595728821E-2</v>
      </c>
      <c r="AS123" s="78">
        <v>1.2526094219003614E-2</v>
      </c>
      <c r="AT123" s="78">
        <v>0.38424584846671905</v>
      </c>
      <c r="AU123" s="78">
        <v>0.16415438620521397</v>
      </c>
      <c r="AV123" s="79">
        <v>6.454076344814888E-2</v>
      </c>
    </row>
    <row r="124" spans="2:48" x14ac:dyDescent="0.2">
      <c r="B124" s="74">
        <v>43586</v>
      </c>
      <c r="C124" s="76">
        <v>9.4954307945193346</v>
      </c>
      <c r="D124" s="76">
        <v>3.734360767035751</v>
      </c>
      <c r="E124" s="76">
        <v>4.6940859006414071</v>
      </c>
      <c r="F124" s="76">
        <v>1.9709622657748385</v>
      </c>
      <c r="G124" s="76">
        <v>2.0088883709972767</v>
      </c>
      <c r="H124" s="76">
        <v>1.0356037688226845</v>
      </c>
      <c r="I124" s="76">
        <v>0.14233697097885281</v>
      </c>
      <c r="J124" s="76">
        <v>8.3526002100155807</v>
      </c>
      <c r="K124" s="81">
        <f t="shared" si="24"/>
        <v>31.434269048785726</v>
      </c>
      <c r="L124" s="67"/>
      <c r="M124" s="74">
        <v>43952</v>
      </c>
      <c r="N124" s="128">
        <v>10.605549840398732</v>
      </c>
      <c r="O124" s="128">
        <v>2.7179221741538346</v>
      </c>
      <c r="P124" s="128">
        <v>3.3608791317015774</v>
      </c>
      <c r="Q124" s="128">
        <v>1.1611237757613146</v>
      </c>
      <c r="R124" s="128">
        <v>1.9282130722508939</v>
      </c>
      <c r="S124" s="128">
        <v>0.93868145880406961</v>
      </c>
      <c r="T124" s="128">
        <v>0.11676745523414871</v>
      </c>
      <c r="U124" s="128">
        <v>8.2738285480954481</v>
      </c>
      <c r="V124" s="83">
        <f t="shared" si="25"/>
        <v>29.102965456400021</v>
      </c>
      <c r="AJ124" s="112">
        <v>43586</v>
      </c>
      <c r="AK124" s="131">
        <v>0.33262868134544799</v>
      </c>
      <c r="AL124" s="131">
        <v>1.6138295259478654E-2</v>
      </c>
      <c r="AM124" s="131">
        <v>0.45424026985873295</v>
      </c>
      <c r="AN124" s="131">
        <v>0.16613273971540909</v>
      </c>
      <c r="AO124" s="131">
        <v>0.11591896486798772</v>
      </c>
      <c r="AP124" s="53"/>
      <c r="AQ124" s="74">
        <v>43952</v>
      </c>
      <c r="AR124" s="78">
        <v>0.12564839625620317</v>
      </c>
      <c r="AS124" s="78">
        <v>1.2672820702263094E-2</v>
      </c>
      <c r="AT124" s="78">
        <v>0.26171885222085828</v>
      </c>
      <c r="AU124" s="78">
        <v>0.12695853770783475</v>
      </c>
      <c r="AV124" s="79">
        <v>6.8189374046750087E-2</v>
      </c>
    </row>
    <row r="125" spans="2:48" x14ac:dyDescent="0.2">
      <c r="B125" s="74">
        <v>43587</v>
      </c>
      <c r="C125" s="76">
        <v>9.8500118996870789</v>
      </c>
      <c r="D125" s="76">
        <v>3.4796328471651004</v>
      </c>
      <c r="E125" s="76">
        <v>4.683840059702967</v>
      </c>
      <c r="F125" s="76">
        <v>2.33005761621278</v>
      </c>
      <c r="G125" s="76">
        <v>2.0121768900109447</v>
      </c>
      <c r="H125" s="76">
        <v>0.89180437751525432</v>
      </c>
      <c r="I125" s="76">
        <v>0.14148465378736266</v>
      </c>
      <c r="J125" s="76">
        <v>8.4384664576790698</v>
      </c>
      <c r="K125" s="81">
        <f t="shared" si="24"/>
        <v>31.827474801760555</v>
      </c>
      <c r="L125" s="67"/>
      <c r="M125" s="74">
        <v>43953</v>
      </c>
      <c r="N125" s="128">
        <v>10.716658361091621</v>
      </c>
      <c r="O125" s="128">
        <v>2.6165256235257117</v>
      </c>
      <c r="P125" s="128">
        <v>3.2686876600518713</v>
      </c>
      <c r="Q125" s="128">
        <v>1.1612951812860246</v>
      </c>
      <c r="R125" s="128">
        <v>1.8993552748347589</v>
      </c>
      <c r="S125" s="128">
        <v>0.84094875642149014</v>
      </c>
      <c r="T125" s="128">
        <v>0.11847208961712899</v>
      </c>
      <c r="U125" s="128">
        <v>8.7285088157714803</v>
      </c>
      <c r="V125" s="83">
        <f t="shared" si="25"/>
        <v>29.350451762600088</v>
      </c>
      <c r="AJ125" s="112">
        <v>43587</v>
      </c>
      <c r="AK125" s="131">
        <v>0.29111440074702016</v>
      </c>
      <c r="AL125" s="131">
        <v>5.8679724675401744E-2</v>
      </c>
      <c r="AM125" s="131">
        <v>0.59566912122346616</v>
      </c>
      <c r="AN125" s="131">
        <v>0.24158013080640661</v>
      </c>
      <c r="AO125" s="131">
        <v>0.13436947327514162</v>
      </c>
      <c r="AP125" s="53"/>
      <c r="AQ125" s="74">
        <v>43953</v>
      </c>
      <c r="AR125" s="78">
        <v>0.12768043237344509</v>
      </c>
      <c r="AS125" s="78">
        <v>1.2711637232225915E-2</v>
      </c>
      <c r="AT125" s="78">
        <v>0.26255746074333525</v>
      </c>
      <c r="AU125" s="78">
        <v>0.12462827509514113</v>
      </c>
      <c r="AV125" s="79">
        <v>8.3622136988558096E-2</v>
      </c>
    </row>
    <row r="126" spans="2:48" x14ac:dyDescent="0.2">
      <c r="B126" s="74">
        <v>43588</v>
      </c>
      <c r="C126" s="76">
        <v>10.652891731824397</v>
      </c>
      <c r="D126" s="76">
        <v>3.4919982801685303</v>
      </c>
      <c r="E126" s="76">
        <v>4.3758339768632677</v>
      </c>
      <c r="F126" s="76">
        <v>2.4706360971245012</v>
      </c>
      <c r="G126" s="76">
        <v>2.0376354132171035</v>
      </c>
      <c r="H126" s="76">
        <v>0.86372349871347309</v>
      </c>
      <c r="I126" s="76">
        <v>0.13722306782991198</v>
      </c>
      <c r="J126" s="76">
        <v>8.7779701917599198</v>
      </c>
      <c r="K126" s="81">
        <f t="shared" si="24"/>
        <v>32.807912257501101</v>
      </c>
      <c r="L126" s="67"/>
      <c r="M126" s="74">
        <v>43954</v>
      </c>
      <c r="N126" s="128">
        <v>11.705041114733591</v>
      </c>
      <c r="O126" s="128">
        <v>2.6486757493346289</v>
      </c>
      <c r="P126" s="128">
        <v>3.5113236917535171</v>
      </c>
      <c r="Q126" s="128">
        <v>1.2649483776398116</v>
      </c>
      <c r="R126" s="128">
        <v>1.8744452174294952</v>
      </c>
      <c r="S126" s="128">
        <v>0.87261272955649971</v>
      </c>
      <c r="T126" s="128">
        <v>0.1142105036596783</v>
      </c>
      <c r="U126" s="128">
        <v>8.4137690573729778</v>
      </c>
      <c r="V126" s="83">
        <f t="shared" si="25"/>
        <v>30.405026441480199</v>
      </c>
      <c r="AJ126" s="112">
        <v>43588</v>
      </c>
      <c r="AK126" s="131">
        <v>0.24557138224053673</v>
      </c>
      <c r="AL126" s="131">
        <v>7.7093464492660815E-2</v>
      </c>
      <c r="AM126" s="131">
        <v>0.68881771573388295</v>
      </c>
      <c r="AN126" s="131">
        <v>0.27706492687260204</v>
      </c>
      <c r="AO126" s="131">
        <v>0.14327185455542313</v>
      </c>
      <c r="AP126" s="53"/>
      <c r="AQ126" s="74">
        <v>43954</v>
      </c>
      <c r="AR126" s="78">
        <v>0.17620338398834948</v>
      </c>
      <c r="AS126" s="78">
        <v>1.2689899975446735E-2</v>
      </c>
      <c r="AT126" s="78">
        <v>0.26991155012868584</v>
      </c>
      <c r="AU126" s="78">
        <v>0.14297207598106162</v>
      </c>
      <c r="AV126" s="79">
        <v>9.1472296550949087E-2</v>
      </c>
    </row>
    <row r="127" spans="2:48" x14ac:dyDescent="0.2">
      <c r="B127" s="74">
        <v>43589</v>
      </c>
      <c r="C127" s="76">
        <v>10.81907143233898</v>
      </c>
      <c r="D127" s="76">
        <v>3.3930748161410929</v>
      </c>
      <c r="E127" s="76">
        <v>3.9389052890469318</v>
      </c>
      <c r="F127" s="76">
        <v>1.8539156661944614</v>
      </c>
      <c r="G127" s="76">
        <v>2.0314247776542662</v>
      </c>
      <c r="H127" s="76">
        <v>0.8654626253950054</v>
      </c>
      <c r="I127" s="76">
        <v>0.11591513804265857</v>
      </c>
      <c r="J127" s="76">
        <v>8.4600190859696944</v>
      </c>
      <c r="K127" s="81">
        <f t="shared" si="24"/>
        <v>31.477788830783087</v>
      </c>
      <c r="L127" s="67"/>
      <c r="M127" s="74">
        <v>43955</v>
      </c>
      <c r="N127" s="128">
        <v>12.535939617306507</v>
      </c>
      <c r="O127" s="128">
        <v>2.5955043874198811</v>
      </c>
      <c r="P127" s="128">
        <v>3.8691820025721291</v>
      </c>
      <c r="Q127" s="128">
        <v>1.8463102118457275</v>
      </c>
      <c r="R127" s="128">
        <v>1.8915614468425035</v>
      </c>
      <c r="S127" s="128">
        <v>0.84891625345688093</v>
      </c>
      <c r="T127" s="128">
        <v>0.11165355208520789</v>
      </c>
      <c r="U127" s="128">
        <v>8.1440629134545475</v>
      </c>
      <c r="V127" s="83">
        <f t="shared" si="25"/>
        <v>31.843130384983386</v>
      </c>
      <c r="AJ127" s="112">
        <v>43589</v>
      </c>
      <c r="AK127" s="131">
        <v>0.11035032008858331</v>
      </c>
      <c r="AL127" s="131">
        <v>2.1917601752739702E-2</v>
      </c>
      <c r="AM127" s="131">
        <v>0.5828041216655484</v>
      </c>
      <c r="AN127" s="131">
        <v>0.21232634455500393</v>
      </c>
      <c r="AO127" s="131">
        <v>0.11869263711201471</v>
      </c>
      <c r="AP127" s="53"/>
      <c r="AQ127" s="74">
        <v>43955</v>
      </c>
      <c r="AR127" s="78">
        <v>0.13572361828516735</v>
      </c>
      <c r="AS127" s="78">
        <v>2.538911591808455E-2</v>
      </c>
      <c r="AT127" s="78">
        <v>0.54636501945515192</v>
      </c>
      <c r="AU127" s="78">
        <v>0.17903556394307824</v>
      </c>
      <c r="AV127" s="79">
        <v>8.2214218818872919E-2</v>
      </c>
    </row>
    <row r="128" spans="2:48" x14ac:dyDescent="0.2">
      <c r="B128" s="74">
        <v>43590</v>
      </c>
      <c r="C128" s="76">
        <v>10.660621020220423</v>
      </c>
      <c r="D128" s="76">
        <v>3.4314076584517248</v>
      </c>
      <c r="E128" s="76">
        <v>4.3691600732012468</v>
      </c>
      <c r="F128" s="76">
        <v>1.659957623830135</v>
      </c>
      <c r="G128" s="76">
        <v>2.0089490587760759</v>
      </c>
      <c r="H128" s="76">
        <v>0.87678670026370009</v>
      </c>
      <c r="I128" s="76">
        <v>0.11932440680861912</v>
      </c>
      <c r="J128" s="76">
        <v>8.1890940147804017</v>
      </c>
      <c r="K128" s="81">
        <f t="shared" si="24"/>
        <v>31.315300556332325</v>
      </c>
      <c r="L128" s="67"/>
      <c r="M128" s="74">
        <v>43956</v>
      </c>
      <c r="N128" s="128">
        <v>12.526278006811474</v>
      </c>
      <c r="O128" s="128">
        <v>2.6548584658363437</v>
      </c>
      <c r="P128" s="128">
        <v>4.0553186009329618</v>
      </c>
      <c r="Q128" s="128">
        <v>1.7137001116620716</v>
      </c>
      <c r="R128" s="128">
        <v>1.8847439334916769</v>
      </c>
      <c r="S128" s="128">
        <v>0.82402285683779863</v>
      </c>
      <c r="T128" s="128">
        <v>0.11080123489371775</v>
      </c>
      <c r="U128" s="128">
        <v>8.8793337427481109</v>
      </c>
      <c r="V128" s="83">
        <f t="shared" si="25"/>
        <v>32.649056953214156</v>
      </c>
      <c r="AJ128" s="112">
        <v>43590</v>
      </c>
      <c r="AK128" s="131">
        <v>0.16988625064003982</v>
      </c>
      <c r="AL128" s="131">
        <v>1.5156302289284633E-2</v>
      </c>
      <c r="AM128" s="131">
        <v>0.4957641954401365</v>
      </c>
      <c r="AN128" s="131">
        <v>0.14808775973746371</v>
      </c>
      <c r="AO128" s="131">
        <v>9.100660685261093E-2</v>
      </c>
      <c r="AP128" s="53"/>
      <c r="AQ128" s="74">
        <v>43956</v>
      </c>
      <c r="AR128" s="78">
        <v>9.3350869728359889E-2</v>
      </c>
      <c r="AS128" s="78">
        <v>3.2959115591434669E-2</v>
      </c>
      <c r="AT128" s="78">
        <v>0.5215723571576466</v>
      </c>
      <c r="AU128" s="78">
        <v>0.17933188444439377</v>
      </c>
      <c r="AV128" s="79">
        <v>8.1901740029933612E-2</v>
      </c>
    </row>
    <row r="129" spans="2:48" x14ac:dyDescent="0.2">
      <c r="B129" s="74">
        <v>43591</v>
      </c>
      <c r="C129" s="76">
        <v>11.10408894194248</v>
      </c>
      <c r="D129" s="76">
        <v>3.4833424770661292</v>
      </c>
      <c r="E129" s="76">
        <v>4.4666889396836442</v>
      </c>
      <c r="F129" s="76">
        <v>2.6658786362374944</v>
      </c>
      <c r="G129" s="76">
        <v>2.0313117466662534</v>
      </c>
      <c r="H129" s="76">
        <v>1.0298491829802556</v>
      </c>
      <c r="I129" s="76">
        <v>0.13722306782991198</v>
      </c>
      <c r="J129" s="76">
        <v>8.9574131050483352</v>
      </c>
      <c r="K129" s="81">
        <f t="shared" si="24"/>
        <v>33.875796097454504</v>
      </c>
      <c r="L129" s="67"/>
      <c r="M129" s="74">
        <v>43957</v>
      </c>
      <c r="N129" s="128">
        <v>12.522413362613459</v>
      </c>
      <c r="O129" s="128">
        <v>2.7661473628672102</v>
      </c>
      <c r="P129" s="128">
        <v>4.0501782491284937</v>
      </c>
      <c r="Q129" s="128">
        <v>1.7902519855041088</v>
      </c>
      <c r="R129" s="128">
        <v>1.8795604385850115</v>
      </c>
      <c r="S129" s="128">
        <v>0.93858178487695143</v>
      </c>
      <c r="T129" s="128">
        <v>0.10909660051073748</v>
      </c>
      <c r="U129" s="128">
        <v>9.2973841284290764</v>
      </c>
      <c r="V129" s="83">
        <f t="shared" si="25"/>
        <v>33.353613912515058</v>
      </c>
      <c r="AJ129" s="112">
        <v>43591</v>
      </c>
      <c r="AK129" s="131">
        <v>0.24214748600967195</v>
      </c>
      <c r="AL129" s="131">
        <v>8.4194726952581039E-2</v>
      </c>
      <c r="AM129" s="131">
        <v>0.78643854798135482</v>
      </c>
      <c r="AN129" s="131">
        <v>0.19804288641734999</v>
      </c>
      <c r="AO129" s="131">
        <v>0.18130218177214583</v>
      </c>
      <c r="AP129" s="53"/>
      <c r="AQ129" s="74">
        <v>43957</v>
      </c>
      <c r="AR129" s="78">
        <v>0.13328371471927439</v>
      </c>
      <c r="AS129" s="78">
        <v>3.8069699926340204E-2</v>
      </c>
      <c r="AT129" s="78">
        <v>0.4979656754846169</v>
      </c>
      <c r="AU129" s="78">
        <v>0.18342091147097184</v>
      </c>
      <c r="AV129" s="79">
        <v>9.2787895950549759E-2</v>
      </c>
    </row>
    <row r="130" spans="2:48" x14ac:dyDescent="0.2">
      <c r="B130" s="74">
        <v>43592</v>
      </c>
      <c r="C130" s="76">
        <v>11.488621039644832</v>
      </c>
      <c r="D130" s="76">
        <v>3.7034471845271768</v>
      </c>
      <c r="E130" s="76">
        <v>4.3693566208925159</v>
      </c>
      <c r="F130" s="76">
        <v>3.0294560012814427</v>
      </c>
      <c r="G130" s="76">
        <v>2.0067787120867782</v>
      </c>
      <c r="H130" s="76">
        <v>1.1532965084683953</v>
      </c>
      <c r="I130" s="76">
        <v>0.14489392255332323</v>
      </c>
      <c r="J130" s="76">
        <v>9.3765661551032231</v>
      </c>
      <c r="K130" s="81">
        <f t="shared" si="24"/>
        <v>35.272416144557681</v>
      </c>
      <c r="L130" s="67"/>
      <c r="M130" s="74">
        <v>43958</v>
      </c>
      <c r="N130" s="128">
        <v>12.811295516414974</v>
      </c>
      <c r="O130" s="128">
        <v>2.7438895834610371</v>
      </c>
      <c r="P130" s="128">
        <v>3.5116268122211469</v>
      </c>
      <c r="Q130" s="128">
        <v>1.9600105610070775</v>
      </c>
      <c r="R130" s="128">
        <v>1.8686229836509709</v>
      </c>
      <c r="S130" s="128">
        <v>0.91431393382388315</v>
      </c>
      <c r="T130" s="128">
        <v>9.8016477021365706E-2</v>
      </c>
      <c r="U130" s="128">
        <v>9.0706715996033633</v>
      </c>
      <c r="V130" s="83">
        <f t="shared" si="25"/>
        <v>32.978447467203821</v>
      </c>
      <c r="AJ130" s="112">
        <v>43592</v>
      </c>
      <c r="AK130" s="131">
        <v>0.31786531888410868</v>
      </c>
      <c r="AL130" s="131">
        <v>8.1636596826015678E-2</v>
      </c>
      <c r="AM130" s="131">
        <v>0.92441990817406339</v>
      </c>
      <c r="AN130" s="131">
        <v>0.2313329241458926</v>
      </c>
      <c r="AO130" s="131">
        <v>0.1594148023319131</v>
      </c>
      <c r="AP130" s="53"/>
      <c r="AQ130" s="74">
        <v>43958</v>
      </c>
      <c r="AR130" s="78">
        <v>0.15938557208611989</v>
      </c>
      <c r="AS130" s="78">
        <v>4.0556818009326673E-2</v>
      </c>
      <c r="AT130" s="78">
        <v>0.54288785200033918</v>
      </c>
      <c r="AU130" s="78">
        <v>0.16668121504602401</v>
      </c>
      <c r="AV130" s="79">
        <v>8.7469345308552257E-2</v>
      </c>
    </row>
    <row r="131" spans="2:48" x14ac:dyDescent="0.2">
      <c r="B131" s="74">
        <v>43593</v>
      </c>
      <c r="C131" s="76">
        <v>11.296354990793656</v>
      </c>
      <c r="D131" s="76">
        <v>3.7034471845271768</v>
      </c>
      <c r="E131" s="76">
        <v>4.3571801744059604</v>
      </c>
      <c r="F131" s="76">
        <v>2.5978485574581334</v>
      </c>
      <c r="G131" s="76">
        <v>1.9956212639545912</v>
      </c>
      <c r="H131" s="76">
        <v>1.2073822815196784</v>
      </c>
      <c r="I131" s="76">
        <v>0.15426941165971472</v>
      </c>
      <c r="J131" s="76">
        <v>9.1273635773142026</v>
      </c>
      <c r="K131" s="81">
        <f t="shared" si="24"/>
        <v>34.439467441633113</v>
      </c>
      <c r="L131" s="67"/>
      <c r="M131" s="74">
        <v>43959</v>
      </c>
      <c r="N131" s="128">
        <v>12.781344523880369</v>
      </c>
      <c r="O131" s="128">
        <v>2.7995340319764703</v>
      </c>
      <c r="P131" s="128">
        <v>3.5145175657907179</v>
      </c>
      <c r="Q131" s="128">
        <v>2.0250825907344483</v>
      </c>
      <c r="R131" s="128">
        <v>1.8691949659661509</v>
      </c>
      <c r="S131" s="128">
        <v>0.94779303917682267</v>
      </c>
      <c r="T131" s="128">
        <v>0.10313038017030653</v>
      </c>
      <c r="U131" s="128">
        <v>9.2701586779665153</v>
      </c>
      <c r="V131" s="83">
        <f t="shared" si="25"/>
        <v>33.310755775661804</v>
      </c>
      <c r="AJ131" s="112">
        <v>43593</v>
      </c>
      <c r="AK131" s="131">
        <v>0.21990354362824441</v>
      </c>
      <c r="AL131" s="131">
        <v>3.5852499734863645E-2</v>
      </c>
      <c r="AM131" s="131">
        <v>0.83319262538743288</v>
      </c>
      <c r="AN131" s="131">
        <v>0.26988270341725873</v>
      </c>
      <c r="AO131" s="131">
        <v>0.10185544897171761</v>
      </c>
      <c r="AP131" s="53"/>
      <c r="AQ131" s="74">
        <v>43959</v>
      </c>
      <c r="AR131" s="78">
        <v>0.16542990881702421</v>
      </c>
      <c r="AS131" s="78">
        <v>2.0858541873835276E-2</v>
      </c>
      <c r="AT131" s="78">
        <v>0.57999242158386533</v>
      </c>
      <c r="AU131" s="78">
        <v>0.19278830941171121</v>
      </c>
      <c r="AV131" s="79">
        <v>8.5291331740191906E-2</v>
      </c>
    </row>
    <row r="132" spans="2:48" x14ac:dyDescent="0.2">
      <c r="B132" s="74">
        <v>43594</v>
      </c>
      <c r="C132" s="76">
        <v>11.647071451763388</v>
      </c>
      <c r="D132" s="76">
        <v>3.6576950824144872</v>
      </c>
      <c r="E132" s="76">
        <v>4.534344142155093</v>
      </c>
      <c r="F132" s="76">
        <v>2.9106644822703873</v>
      </c>
      <c r="G132" s="76">
        <v>1.9310638806599747</v>
      </c>
      <c r="H132" s="76">
        <v>1.2945727993213791</v>
      </c>
      <c r="I132" s="76">
        <v>0.1465985569363035</v>
      </c>
      <c r="J132" s="76">
        <v>9.3596051178527624</v>
      </c>
      <c r="K132" s="81">
        <f t="shared" ref="K132:K195" si="26">SUM(C132:J132)</f>
        <v>35.481615513373775</v>
      </c>
      <c r="L132" s="67"/>
      <c r="M132" s="74">
        <v>43960</v>
      </c>
      <c r="N132" s="128">
        <v>13.11177160281053</v>
      </c>
      <c r="O132" s="128">
        <v>2.9615212043213988</v>
      </c>
      <c r="P132" s="128">
        <v>3.5080068238092936</v>
      </c>
      <c r="Q132" s="128">
        <v>1.6737658357121303</v>
      </c>
      <c r="R132" s="128">
        <v>1.8118912894324786</v>
      </c>
      <c r="S132" s="128">
        <v>1.017931898234278</v>
      </c>
      <c r="T132" s="128">
        <v>0.1048350145532868</v>
      </c>
      <c r="U132" s="128">
        <v>9.2938909830277563</v>
      </c>
      <c r="V132" s="83">
        <f t="shared" ref="V132:V154" si="27">SUM(N132:U132)</f>
        <v>33.483614651901149</v>
      </c>
      <c r="AJ132" s="112">
        <v>43594</v>
      </c>
      <c r="AK132" s="131">
        <v>0.33168648469864326</v>
      </c>
      <c r="AL132" s="131">
        <v>8.5123188880288428E-2</v>
      </c>
      <c r="AM132" s="131">
        <v>0.84310783258349198</v>
      </c>
      <c r="AN132" s="131">
        <v>0.24249997775127338</v>
      </c>
      <c r="AO132" s="131">
        <v>0.13624186567843061</v>
      </c>
      <c r="AP132" s="53"/>
      <c r="AQ132" s="74">
        <v>43960</v>
      </c>
      <c r="AR132" s="78">
        <v>0.14044711494639622</v>
      </c>
      <c r="AS132" s="78">
        <v>1.1793748293413526E-2</v>
      </c>
      <c r="AT132" s="78">
        <v>0.43161365433724663</v>
      </c>
      <c r="AU132" s="78">
        <v>0.17371092457059464</v>
      </c>
      <c r="AV132" s="79">
        <v>0.10400605615068885</v>
      </c>
    </row>
    <row r="133" spans="2:48" x14ac:dyDescent="0.2">
      <c r="B133" s="74">
        <v>43595</v>
      </c>
      <c r="C133" s="76">
        <v>11.36302010320939</v>
      </c>
      <c r="D133" s="76">
        <v>3.7764032392474118</v>
      </c>
      <c r="E133" s="76">
        <v>4.0758380049738152</v>
      </c>
      <c r="F133" s="76">
        <v>2.9267644625906359</v>
      </c>
      <c r="G133" s="76">
        <v>1.9560232468855123</v>
      </c>
      <c r="H133" s="76">
        <v>1.2251540760534161</v>
      </c>
      <c r="I133" s="76">
        <v>0.14063233659587254</v>
      </c>
      <c r="J133" s="76">
        <v>9.352511888328543</v>
      </c>
      <c r="K133" s="81">
        <f t="shared" si="26"/>
        <v>34.816347357884595</v>
      </c>
      <c r="L133" s="67"/>
      <c r="M133" s="74">
        <v>43961</v>
      </c>
      <c r="N133" s="128">
        <v>12.159136808000184</v>
      </c>
      <c r="O133" s="128">
        <v>3.0505523219460922</v>
      </c>
      <c r="P133" s="128">
        <v>3.2066019228049969</v>
      </c>
      <c r="Q133" s="128">
        <v>1.1860208584130223</v>
      </c>
      <c r="R133" s="128">
        <v>1.804009464160965</v>
      </c>
      <c r="S133" s="128">
        <v>0.9926777253355159</v>
      </c>
      <c r="T133" s="128">
        <v>0.10398269736179666</v>
      </c>
      <c r="U133" s="128">
        <v>8.7391259856508459</v>
      </c>
      <c r="V133" s="83">
        <f t="shared" si="27"/>
        <v>31.242107783673418</v>
      </c>
      <c r="AJ133" s="112">
        <v>43595</v>
      </c>
      <c r="AK133" s="131">
        <v>0.30182127712124829</v>
      </c>
      <c r="AL133" s="131">
        <v>8.7221669204157595E-2</v>
      </c>
      <c r="AM133" s="131">
        <v>0.87773017078515825</v>
      </c>
      <c r="AN133" s="131">
        <v>0.24354015892450384</v>
      </c>
      <c r="AO133" s="131">
        <v>0.14353553610839803</v>
      </c>
      <c r="AP133" s="53"/>
      <c r="AQ133" s="74">
        <v>43961</v>
      </c>
      <c r="AR133" s="78">
        <v>7.2253863633115964E-2</v>
      </c>
      <c r="AS133" s="78">
        <v>1.1778044234434338E-2</v>
      </c>
      <c r="AT133" s="78">
        <v>0.32696803571121502</v>
      </c>
      <c r="AU133" s="78">
        <v>0.15973578576045527</v>
      </c>
      <c r="AV133" s="79">
        <v>8.932133821859306E-2</v>
      </c>
    </row>
    <row r="134" spans="2:48" x14ac:dyDescent="0.2">
      <c r="B134" s="74">
        <v>43596</v>
      </c>
      <c r="C134" s="76">
        <v>11.046119278972277</v>
      </c>
      <c r="D134" s="76">
        <v>3.8505958372679898</v>
      </c>
      <c r="E134" s="76">
        <v>3.92481567269455</v>
      </c>
      <c r="F134" s="76">
        <v>2.1902308670149973</v>
      </c>
      <c r="G134" s="76">
        <v>1.9642623714547045</v>
      </c>
      <c r="H134" s="76">
        <v>1.1225158496758034</v>
      </c>
      <c r="I134" s="76">
        <v>0.11932440680861912</v>
      </c>
      <c r="J134" s="76">
        <v>8.7896797850335275</v>
      </c>
      <c r="K134" s="81">
        <f t="shared" si="26"/>
        <v>33.007544068922471</v>
      </c>
      <c r="L134" s="67"/>
      <c r="M134" s="74">
        <v>43962</v>
      </c>
      <c r="N134" s="128">
        <v>11.707939597882101</v>
      </c>
      <c r="O134" s="128">
        <v>2.8292110711847016</v>
      </c>
      <c r="P134" s="128">
        <v>3.6940973986436276</v>
      </c>
      <c r="Q134" s="128">
        <v>1.2863193562757584</v>
      </c>
      <c r="R134" s="128">
        <v>1.8208488055832035</v>
      </c>
      <c r="S134" s="128">
        <v>1.0191701550980983</v>
      </c>
      <c r="T134" s="128">
        <v>0.1048350145532868</v>
      </c>
      <c r="U134" s="128">
        <v>8.2378016089695851</v>
      </c>
      <c r="V134" s="83">
        <f t="shared" si="27"/>
        <v>30.700223008190363</v>
      </c>
      <c r="AJ134" s="112">
        <v>43596</v>
      </c>
      <c r="AK134" s="131">
        <v>0.21235922374484781</v>
      </c>
      <c r="AL134" s="131">
        <v>1.6709118753917482E-2</v>
      </c>
      <c r="AM134" s="131">
        <v>0.65977392929140044</v>
      </c>
      <c r="AN134" s="131">
        <v>0.17820179194438518</v>
      </c>
      <c r="AO134" s="131">
        <v>0.14706750475140506</v>
      </c>
      <c r="AP134" s="53"/>
      <c r="AQ134" s="74">
        <v>43962</v>
      </c>
      <c r="AR134" s="78">
        <v>9.9292326956349791E-2</v>
      </c>
      <c r="AS134" s="78">
        <v>1.1630467484328008E-2</v>
      </c>
      <c r="AT134" s="78">
        <v>0.32116221201075579</v>
      </c>
      <c r="AU134" s="78">
        <v>0.16803308085658439</v>
      </c>
      <c r="AV134" s="79">
        <v>8.207266976313185E-2</v>
      </c>
    </row>
    <row r="135" spans="2:48" x14ac:dyDescent="0.2">
      <c r="B135" s="74">
        <v>43597</v>
      </c>
      <c r="C135" s="76">
        <v>10.603617518299725</v>
      </c>
      <c r="D135" s="76">
        <v>3.8048437351553002</v>
      </c>
      <c r="E135" s="76">
        <v>4.403994188823714</v>
      </c>
      <c r="F135" s="76">
        <v>1.5510608725083019</v>
      </c>
      <c r="G135" s="76">
        <v>1.9598981615618249</v>
      </c>
      <c r="H135" s="76">
        <v>1.0464543925375658</v>
      </c>
      <c r="I135" s="76">
        <v>0.11761977242563884</v>
      </c>
      <c r="J135" s="76">
        <v>8.294647274495393</v>
      </c>
      <c r="K135" s="81">
        <f t="shared" si="26"/>
        <v>31.782135915807462</v>
      </c>
      <c r="L135" s="67"/>
      <c r="M135" s="74">
        <v>43963</v>
      </c>
      <c r="N135" s="128">
        <v>12.043197482059778</v>
      </c>
      <c r="O135" s="128">
        <v>2.8032436618774992</v>
      </c>
      <c r="P135" s="128">
        <v>3.9062785519483127</v>
      </c>
      <c r="Q135" s="128">
        <v>1.8558630448501112</v>
      </c>
      <c r="R135" s="128">
        <v>1.8585321232311756</v>
      </c>
      <c r="S135" s="128">
        <v>1.1287472202482038</v>
      </c>
      <c r="T135" s="128">
        <v>0.10824428331924735</v>
      </c>
      <c r="U135" s="128">
        <v>9.0392630485451786</v>
      </c>
      <c r="V135" s="83">
        <f t="shared" si="27"/>
        <v>32.743369416079503</v>
      </c>
      <c r="AJ135" s="112">
        <v>43597</v>
      </c>
      <c r="AK135" s="131">
        <v>0.18916933040957232</v>
      </c>
      <c r="AL135" s="131">
        <v>1.5688865080374592E-2</v>
      </c>
      <c r="AM135" s="131">
        <v>0.36635165375497253</v>
      </c>
      <c r="AN135" s="131">
        <v>0.15061654482460698</v>
      </c>
      <c r="AO135" s="131">
        <v>9.7437733816367958E-2</v>
      </c>
      <c r="AP135" s="53"/>
      <c r="AQ135" s="74">
        <v>43963</v>
      </c>
      <c r="AR135" s="78">
        <v>0.13606013382050677</v>
      </c>
      <c r="AS135" s="78">
        <v>4.9587340696909628E-2</v>
      </c>
      <c r="AT135" s="78">
        <v>0.47852576762741744</v>
      </c>
      <c r="AU135" s="78">
        <v>0.17106393144252874</v>
      </c>
      <c r="AV135" s="79">
        <v>0.10134611380272653</v>
      </c>
    </row>
    <row r="136" spans="2:48" x14ac:dyDescent="0.2">
      <c r="B136" s="74">
        <v>43598</v>
      </c>
      <c r="C136" s="76">
        <v>11.332102949625282</v>
      </c>
      <c r="D136" s="76">
        <v>3.697264468025462</v>
      </c>
      <c r="E136" s="76">
        <v>4.443974208314784</v>
      </c>
      <c r="F136" s="76">
        <v>2.4222226416110804</v>
      </c>
      <c r="G136" s="76">
        <v>2.0203629127736877</v>
      </c>
      <c r="H136" s="76">
        <v>1.2486015340140459</v>
      </c>
      <c r="I136" s="76">
        <v>0.12784757872352048</v>
      </c>
      <c r="J136" s="76">
        <v>9.104059599073917</v>
      </c>
      <c r="K136" s="81">
        <f t="shared" si="26"/>
        <v>34.396435892161783</v>
      </c>
      <c r="L136" s="67"/>
      <c r="M136" s="74">
        <v>43964</v>
      </c>
      <c r="N136" s="128">
        <v>12.304060965425693</v>
      </c>
      <c r="O136" s="128">
        <v>3.0418965188436911</v>
      </c>
      <c r="P136" s="128">
        <v>3.596729867280962</v>
      </c>
      <c r="Q136" s="128">
        <v>2.1772499050184813</v>
      </c>
      <c r="R136" s="128">
        <v>1.8809433613443927</v>
      </c>
      <c r="S136" s="128">
        <v>1.0776360805419434</v>
      </c>
      <c r="T136" s="128">
        <v>0.11591513804265857</v>
      </c>
      <c r="U136" s="128">
        <v>9.3135564107708966</v>
      </c>
      <c r="V136" s="83">
        <f t="shared" si="27"/>
        <v>33.50798824726872</v>
      </c>
      <c r="AJ136" s="112">
        <v>43598</v>
      </c>
      <c r="AK136" s="131">
        <v>0.23357634334935296</v>
      </c>
      <c r="AL136" s="131">
        <v>5.399845116188505E-2</v>
      </c>
      <c r="AM136" s="131">
        <v>0.65675151965015177</v>
      </c>
      <c r="AN136" s="131">
        <v>0.28399718279859021</v>
      </c>
      <c r="AO136" s="131">
        <v>0.15516151301282921</v>
      </c>
      <c r="AP136" s="53"/>
      <c r="AQ136" s="74">
        <v>43964</v>
      </c>
      <c r="AR136" s="78">
        <v>0.13901443490097184</v>
      </c>
      <c r="AS136" s="78">
        <v>7.2794191300484146E-2</v>
      </c>
      <c r="AT136" s="78">
        <v>0.65714066425058371</v>
      </c>
      <c r="AU136" s="78">
        <v>0.19083768670323406</v>
      </c>
      <c r="AV136" s="79">
        <v>0.1021978688101788</v>
      </c>
    </row>
    <row r="137" spans="2:48" x14ac:dyDescent="0.2">
      <c r="B137" s="74">
        <v>43599</v>
      </c>
      <c r="C137" s="76">
        <v>11.535962931070497</v>
      </c>
      <c r="D137" s="76">
        <v>3.734360767035751</v>
      </c>
      <c r="E137" s="76">
        <v>4.5057147518348417</v>
      </c>
      <c r="F137" s="76">
        <v>2.5857517378789519</v>
      </c>
      <c r="G137" s="76">
        <v>2.033746085193326</v>
      </c>
      <c r="H137" s="76">
        <v>1.4016152631792935</v>
      </c>
      <c r="I137" s="76">
        <v>0.14404160536183308</v>
      </c>
      <c r="J137" s="76">
        <v>9.3314632625750527</v>
      </c>
      <c r="K137" s="81">
        <f t="shared" si="26"/>
        <v>35.272656404129549</v>
      </c>
      <c r="L137" s="67"/>
      <c r="M137" s="74">
        <v>43965</v>
      </c>
      <c r="N137" s="128">
        <v>12.633521883306351</v>
      </c>
      <c r="O137" s="128">
        <v>3.1061967704615254</v>
      </c>
      <c r="P137" s="128">
        <v>3.8710824568128985</v>
      </c>
      <c r="Q137" s="128">
        <v>1.9940162921491378</v>
      </c>
      <c r="R137" s="128">
        <v>1.8880309353108746</v>
      </c>
      <c r="S137" s="128">
        <v>1.0698451797035124</v>
      </c>
      <c r="T137" s="128">
        <v>0.11506282085116844</v>
      </c>
      <c r="U137" s="128">
        <v>9.384048208258017</v>
      </c>
      <c r="V137" s="83">
        <f t="shared" si="27"/>
        <v>34.061804546853487</v>
      </c>
      <c r="AJ137" s="112">
        <v>43599</v>
      </c>
      <c r="AK137" s="131">
        <v>0.24625669247769244</v>
      </c>
      <c r="AL137" s="131">
        <v>7.1016394228186772E-2</v>
      </c>
      <c r="AM137" s="131">
        <v>0.70934504187640546</v>
      </c>
      <c r="AN137" s="131">
        <v>0.23703522294058096</v>
      </c>
      <c r="AO137" s="131">
        <v>0.19609573008317785</v>
      </c>
      <c r="AP137" s="53"/>
      <c r="AQ137" s="74">
        <v>43965</v>
      </c>
      <c r="AR137" s="78">
        <v>0.13919198501084029</v>
      </c>
      <c r="AS137" s="78">
        <v>3.7759572728689364E-2</v>
      </c>
      <c r="AT137" s="78">
        <v>0.58892836650143143</v>
      </c>
      <c r="AU137" s="78">
        <v>0.17141202355458726</v>
      </c>
      <c r="AV137" s="79">
        <v>8.832023426028382E-2</v>
      </c>
    </row>
    <row r="138" spans="2:48" x14ac:dyDescent="0.2">
      <c r="B138" s="74">
        <v>43600</v>
      </c>
      <c r="C138" s="76">
        <v>11.594898755090204</v>
      </c>
      <c r="D138" s="76">
        <v>3.6502758226124294</v>
      </c>
      <c r="E138" s="76">
        <v>4.3322748873166592</v>
      </c>
      <c r="F138" s="76">
        <v>2.7142060997236181</v>
      </c>
      <c r="G138" s="76">
        <v>2.0355052721812603</v>
      </c>
      <c r="H138" s="76">
        <v>1.3116608773851488</v>
      </c>
      <c r="I138" s="76">
        <v>0.15256477727673445</v>
      </c>
      <c r="J138" s="76">
        <v>9.3665754956639411</v>
      </c>
      <c r="K138" s="81">
        <f t="shared" si="26"/>
        <v>35.15796198724999</v>
      </c>
      <c r="L138" s="67"/>
      <c r="M138" s="74">
        <v>43966</v>
      </c>
      <c r="N138" s="128">
        <v>12.865400535187165</v>
      </c>
      <c r="O138" s="128">
        <v>3.1470026993728433</v>
      </c>
      <c r="P138" s="128">
        <v>3.9846915319751735</v>
      </c>
      <c r="Q138" s="128">
        <v>1.8168848169402601</v>
      </c>
      <c r="R138" s="128">
        <v>1.9074419213597187</v>
      </c>
      <c r="S138" s="128">
        <v>1.1495123161534473</v>
      </c>
      <c r="T138" s="128">
        <v>0.12273367557457966</v>
      </c>
      <c r="U138" s="128">
        <v>9.3973712512311387</v>
      </c>
      <c r="V138" s="83">
        <f t="shared" si="27"/>
        <v>34.391038747794326</v>
      </c>
      <c r="AJ138" s="112">
        <v>43600</v>
      </c>
      <c r="AK138" s="131">
        <v>0.23022242414443364</v>
      </c>
      <c r="AL138" s="131">
        <v>6.7775213976290896E-2</v>
      </c>
      <c r="AM138" s="131">
        <v>0.76839399610859593</v>
      </c>
      <c r="AN138" s="131">
        <v>0.28713084698813252</v>
      </c>
      <c r="AO138" s="131">
        <v>0.1957759927676942</v>
      </c>
      <c r="AP138" s="53"/>
      <c r="AQ138" s="74">
        <v>43966</v>
      </c>
      <c r="AR138" s="78">
        <v>0.12563844017527598</v>
      </c>
      <c r="AS138" s="78">
        <v>3.5166119156107546E-2</v>
      </c>
      <c r="AT138" s="78">
        <v>0.48895555069670499</v>
      </c>
      <c r="AU138" s="78">
        <v>0.18637232830435652</v>
      </c>
      <c r="AV138" s="79">
        <v>8.1287019933968654E-2</v>
      </c>
    </row>
    <row r="139" spans="2:48" x14ac:dyDescent="0.2">
      <c r="B139" s="74">
        <v>43601</v>
      </c>
      <c r="C139" s="76">
        <v>11.59103411089219</v>
      </c>
      <c r="D139" s="76">
        <v>3.7405434835374658</v>
      </c>
      <c r="E139" s="76">
        <v>4.2831355869062238</v>
      </c>
      <c r="F139" s="76">
        <v>2.8140037482319786</v>
      </c>
      <c r="G139" s="76">
        <v>2.031627323116008</v>
      </c>
      <c r="H139" s="76">
        <v>1.30247820850083</v>
      </c>
      <c r="I139" s="76">
        <v>0.16194026638312595</v>
      </c>
      <c r="J139" s="76">
        <v>9.372097079789441</v>
      </c>
      <c r="K139" s="81">
        <f t="shared" si="26"/>
        <v>35.296859807357265</v>
      </c>
      <c r="L139" s="67"/>
      <c r="M139" s="74">
        <v>43967</v>
      </c>
      <c r="N139" s="128">
        <v>12.567822931940119</v>
      </c>
      <c r="O139" s="128">
        <v>3.1977009746869047</v>
      </c>
      <c r="P139" s="128">
        <v>3.9443447694172811</v>
      </c>
      <c r="Q139" s="128">
        <v>1.3448148878867885</v>
      </c>
      <c r="R139" s="128">
        <v>1.8728013372212784</v>
      </c>
      <c r="S139" s="128">
        <v>1.1013251394346106</v>
      </c>
      <c r="T139" s="128">
        <v>0.12102904119159939</v>
      </c>
      <c r="U139" s="128">
        <v>9.4541678583688338</v>
      </c>
      <c r="V139" s="83">
        <f t="shared" si="27"/>
        <v>33.604006940147414</v>
      </c>
      <c r="AJ139" s="112">
        <v>43601</v>
      </c>
      <c r="AK139" s="131">
        <v>0.18114923312361922</v>
      </c>
      <c r="AL139" s="131">
        <v>7.8380111770877531E-2</v>
      </c>
      <c r="AM139" s="131">
        <v>0.83973008665557447</v>
      </c>
      <c r="AN139" s="131">
        <v>0.24627907980033045</v>
      </c>
      <c r="AO139" s="131">
        <v>0.17130988165165423</v>
      </c>
      <c r="AP139" s="53"/>
      <c r="AQ139" s="74">
        <v>43967</v>
      </c>
      <c r="AR139" s="78">
        <v>8.8781692321502639E-2</v>
      </c>
      <c r="AS139" s="78">
        <v>1.3038860579812531E-2</v>
      </c>
      <c r="AT139" s="78">
        <v>0.32795692485630124</v>
      </c>
      <c r="AU139" s="78">
        <v>0.16136187882801065</v>
      </c>
      <c r="AV139" s="79">
        <v>8.8356922140026856E-2</v>
      </c>
    </row>
    <row r="140" spans="2:48" x14ac:dyDescent="0.2">
      <c r="B140" s="74">
        <v>43602</v>
      </c>
      <c r="C140" s="76">
        <v>11.848032950060093</v>
      </c>
      <c r="D140" s="76">
        <v>3.8172091681587297</v>
      </c>
      <c r="E140" s="76">
        <v>4.148795239923464</v>
      </c>
      <c r="F140" s="76">
        <v>2.6945075542661545</v>
      </c>
      <c r="G140" s="76">
        <v>2.0373372845037538</v>
      </c>
      <c r="H140" s="76">
        <v>1.3002136268774227</v>
      </c>
      <c r="I140" s="76">
        <v>0.14489392255332323</v>
      </c>
      <c r="J140" s="76">
        <v>9.42714008154665</v>
      </c>
      <c r="K140" s="81">
        <f t="shared" si="26"/>
        <v>35.418129827889587</v>
      </c>
      <c r="L140" s="67"/>
      <c r="M140" s="74">
        <v>43968</v>
      </c>
      <c r="N140" s="128">
        <v>11.963972276000499</v>
      </c>
      <c r="O140" s="128">
        <v>3.1803893684821034</v>
      </c>
      <c r="P140" s="128">
        <v>3.7218424435407029</v>
      </c>
      <c r="Q140" s="128">
        <v>1.1783747728400447</v>
      </c>
      <c r="R140" s="128">
        <v>1.8367216941280686</v>
      </c>
      <c r="S140" s="128">
        <v>0.93252501035581647</v>
      </c>
      <c r="T140" s="128">
        <v>0.11335818646818817</v>
      </c>
      <c r="U140" s="128">
        <v>8.9575273750379978</v>
      </c>
      <c r="V140" s="83">
        <f t="shared" si="27"/>
        <v>31.884711126853421</v>
      </c>
      <c r="AJ140" s="112">
        <v>43602</v>
      </c>
      <c r="AK140" s="131">
        <v>0.17613616200490381</v>
      </c>
      <c r="AL140" s="131">
        <v>8.3094043359855568E-2</v>
      </c>
      <c r="AM140" s="131">
        <v>0.79099871363064311</v>
      </c>
      <c r="AN140" s="131">
        <v>0.24907804929698982</v>
      </c>
      <c r="AO140" s="131">
        <v>0.11886786588668541</v>
      </c>
      <c r="AP140" s="53"/>
      <c r="AQ140" s="74">
        <v>43968</v>
      </c>
      <c r="AR140" s="78">
        <v>9.6339353353341678E-2</v>
      </c>
      <c r="AS140" s="78">
        <v>1.2626240866307701E-2</v>
      </c>
      <c r="AT140" s="78">
        <v>0.30486189184552054</v>
      </c>
      <c r="AU140" s="78">
        <v>0.14139677778332677</v>
      </c>
      <c r="AV140" s="79">
        <v>9.0997525476891231E-2</v>
      </c>
    </row>
    <row r="141" spans="2:48" x14ac:dyDescent="0.2">
      <c r="B141" s="74">
        <v>43603</v>
      </c>
      <c r="C141" s="76">
        <v>11.644172968614876</v>
      </c>
      <c r="D141" s="76">
        <v>3.7529089165408953</v>
      </c>
      <c r="E141" s="76">
        <v>4.2656174813908088</v>
      </c>
      <c r="F141" s="76">
        <v>2.2682924214121774</v>
      </c>
      <c r="G141" s="76">
        <v>1.9987519947433823</v>
      </c>
      <c r="H141" s="76">
        <v>1.1964489017766797</v>
      </c>
      <c r="I141" s="76">
        <v>0.14404160536183308</v>
      </c>
      <c r="J141" s="76">
        <v>8.9454384438406009</v>
      </c>
      <c r="K141" s="81">
        <f t="shared" si="26"/>
        <v>34.215672733681252</v>
      </c>
      <c r="L141" s="67"/>
      <c r="M141" s="74">
        <v>43969</v>
      </c>
      <c r="N141" s="128">
        <v>12.03256971051524</v>
      </c>
      <c r="O141" s="128">
        <v>3.0505523219460922</v>
      </c>
      <c r="P141" s="128">
        <v>3.9859428957904943</v>
      </c>
      <c r="Q141" s="128">
        <v>1.6627185752308544</v>
      </c>
      <c r="R141" s="128">
        <v>1.9106333399273083</v>
      </c>
      <c r="S141" s="128">
        <v>1.2081119180012205</v>
      </c>
      <c r="T141" s="128">
        <v>0.12273367557457966</v>
      </c>
      <c r="U141" s="128">
        <v>8.6736353629608622</v>
      </c>
      <c r="V141" s="83">
        <f t="shared" si="27"/>
        <v>32.646897799946657</v>
      </c>
      <c r="AJ141" s="112">
        <v>43603</v>
      </c>
      <c r="AK141" s="131">
        <v>0.15253047849837706</v>
      </c>
      <c r="AL141" s="131">
        <v>2.7048708218269064E-2</v>
      </c>
      <c r="AM141" s="131">
        <v>0.68673549728749828</v>
      </c>
      <c r="AN141" s="131">
        <v>0.18598054120471183</v>
      </c>
      <c r="AO141" s="131">
        <v>0.14286851490190586</v>
      </c>
      <c r="AP141" s="53"/>
      <c r="AQ141" s="74">
        <v>43969</v>
      </c>
      <c r="AR141" s="78">
        <v>9.3707771524645628E-2</v>
      </c>
      <c r="AS141" s="78">
        <v>2.6183612653363653E-2</v>
      </c>
      <c r="AT141" s="78">
        <v>0.44169171244610272</v>
      </c>
      <c r="AU141" s="78">
        <v>0.1980407757545613</v>
      </c>
      <c r="AV141" s="79">
        <v>0.10393794126532363</v>
      </c>
    </row>
    <row r="142" spans="2:48" x14ac:dyDescent="0.2">
      <c r="B142" s="74">
        <v>43604</v>
      </c>
      <c r="C142" s="76">
        <v>10.953367818219952</v>
      </c>
      <c r="D142" s="76">
        <v>3.6576950824144872</v>
      </c>
      <c r="E142" s="76">
        <v>4.6806984667667066</v>
      </c>
      <c r="F142" s="76">
        <v>1.9105083139389822</v>
      </c>
      <c r="G142" s="76">
        <v>1.9646143605717383</v>
      </c>
      <c r="H142" s="76">
        <v>1.0806264650343114</v>
      </c>
      <c r="I142" s="76">
        <v>0.1465985569363035</v>
      </c>
      <c r="J142" s="76">
        <v>8.6466872097802749</v>
      </c>
      <c r="K142" s="81">
        <f t="shared" si="26"/>
        <v>33.040796273662757</v>
      </c>
      <c r="L142" s="67"/>
      <c r="M142" s="74">
        <v>43970</v>
      </c>
      <c r="N142" s="128">
        <v>12.941727258097933</v>
      </c>
      <c r="O142" s="128">
        <v>3.080229361154323</v>
      </c>
      <c r="P142" s="128">
        <v>3.9306614988837434</v>
      </c>
      <c r="Q142" s="128">
        <v>2.0044901607441776</v>
      </c>
      <c r="R142" s="128">
        <v>1.9147707292469267</v>
      </c>
      <c r="S142" s="128">
        <v>1.1587006521172338</v>
      </c>
      <c r="T142" s="128">
        <v>0.12614294434054021</v>
      </c>
      <c r="U142" s="128">
        <v>9.270856949544628</v>
      </c>
      <c r="V142" s="83">
        <f t="shared" si="27"/>
        <v>34.427579554129501</v>
      </c>
      <c r="AJ142" s="112">
        <v>43604</v>
      </c>
      <c r="AK142" s="131">
        <v>0.13213279176408985</v>
      </c>
      <c r="AL142" s="131">
        <v>1.4100401341284135E-2</v>
      </c>
      <c r="AM142" s="131">
        <v>0.60660084961925953</v>
      </c>
      <c r="AN142" s="131">
        <v>0.16035127338322971</v>
      </c>
      <c r="AO142" s="131">
        <v>0.14761991993234982</v>
      </c>
      <c r="AQ142" s="74">
        <v>43970</v>
      </c>
      <c r="AR142" s="78">
        <v>0.12761107167631894</v>
      </c>
      <c r="AS142" s="78">
        <v>5.7432735211969926E-2</v>
      </c>
      <c r="AT142" s="78">
        <v>0.52727732554861351</v>
      </c>
      <c r="AU142" s="78">
        <v>0.22002609652774571</v>
      </c>
      <c r="AV142" s="79">
        <v>0.11208619541514443</v>
      </c>
    </row>
    <row r="143" spans="2:48" x14ac:dyDescent="0.2">
      <c r="B143" s="74">
        <v>43605</v>
      </c>
      <c r="C143" s="76">
        <v>10.93597691932889</v>
      </c>
      <c r="D143" s="76">
        <v>3.672533602018603</v>
      </c>
      <c r="E143" s="76">
        <v>4.4375903710035889</v>
      </c>
      <c r="F143" s="76">
        <v>2.8892533929711051</v>
      </c>
      <c r="G143" s="76">
        <v>2.014828187347224</v>
      </c>
      <c r="H143" s="76">
        <v>1.3200196529220625</v>
      </c>
      <c r="I143" s="76">
        <v>0.14830319131928377</v>
      </c>
      <c r="J143" s="76">
        <v>9.2615857835287123</v>
      </c>
      <c r="K143" s="81">
        <f t="shared" si="26"/>
        <v>34.680091100439469</v>
      </c>
      <c r="L143" s="67"/>
      <c r="M143" s="74">
        <v>43971</v>
      </c>
      <c r="N143" s="128">
        <v>13.216116996156895</v>
      </c>
      <c r="O143" s="128">
        <v>3.0258214559392327</v>
      </c>
      <c r="P143" s="128">
        <v>3.7867451380129342</v>
      </c>
      <c r="Q143" s="128">
        <v>2.1759900561575281</v>
      </c>
      <c r="R143" s="128">
        <v>1.9149103111381642</v>
      </c>
      <c r="S143" s="128">
        <v>1.1335206512879832</v>
      </c>
      <c r="T143" s="128">
        <v>0.12443830995755994</v>
      </c>
      <c r="U143" s="128">
        <v>9.2728211862786338</v>
      </c>
      <c r="V143" s="83">
        <f t="shared" si="27"/>
        <v>34.650364104928933</v>
      </c>
      <c r="AJ143" s="112">
        <v>43605</v>
      </c>
      <c r="AK143" s="131">
        <v>0.26398911081935506</v>
      </c>
      <c r="AL143" s="131">
        <v>7.2615117708922303E-2</v>
      </c>
      <c r="AM143" s="131">
        <v>0.87427603649360786</v>
      </c>
      <c r="AN143" s="131">
        <v>0.20366036517560268</v>
      </c>
      <c r="AO143" s="131">
        <v>0.21259225618031499</v>
      </c>
      <c r="AQ143" s="74">
        <v>43971</v>
      </c>
      <c r="AR143" s="78">
        <v>0.13919298061893301</v>
      </c>
      <c r="AS143" s="78">
        <v>8.0753908934661042E-2</v>
      </c>
      <c r="AT143" s="78">
        <v>0.63801849436346214</v>
      </c>
      <c r="AU143" s="78">
        <v>0.20341562879986527</v>
      </c>
      <c r="AV143" s="79">
        <v>0.11969316892175298</v>
      </c>
    </row>
    <row r="144" spans="2:48" x14ac:dyDescent="0.2">
      <c r="B144" s="74">
        <v>43606</v>
      </c>
      <c r="C144" s="76">
        <v>10.999743548596115</v>
      </c>
      <c r="D144" s="76">
        <v>3.8827459630769066</v>
      </c>
      <c r="E144" s="76">
        <v>4.6592914115695994</v>
      </c>
      <c r="F144" s="76">
        <v>2.8438291796217277</v>
      </c>
      <c r="G144" s="76">
        <v>2.0114774633602868</v>
      </c>
      <c r="H144" s="76">
        <v>1.3325491489294239</v>
      </c>
      <c r="I144" s="76">
        <v>0.14574623974481335</v>
      </c>
      <c r="J144" s="76">
        <v>9.2551185927670794</v>
      </c>
      <c r="K144" s="81">
        <f t="shared" si="26"/>
        <v>35.130501547665951</v>
      </c>
      <c r="L144" s="67"/>
      <c r="M144" s="74">
        <v>43972</v>
      </c>
      <c r="N144" s="128">
        <v>12.547533549900548</v>
      </c>
      <c r="O144" s="128">
        <v>2.9503923146183118</v>
      </c>
      <c r="P144" s="128">
        <v>3.9071990224782884</v>
      </c>
      <c r="Q144" s="128">
        <v>1.5943700011034905</v>
      </c>
      <c r="R144" s="128">
        <v>1.9256497721938732</v>
      </c>
      <c r="S144" s="128">
        <v>1.1978220851354884</v>
      </c>
      <c r="T144" s="128">
        <v>0.12529062714905007</v>
      </c>
      <c r="U144" s="128">
        <v>9.4613164730964705</v>
      </c>
      <c r="V144" s="83">
        <f t="shared" si="27"/>
        <v>33.709573845675521</v>
      </c>
      <c r="AJ144" s="112">
        <v>43606</v>
      </c>
      <c r="AK144" s="131">
        <v>0.27895095460751196</v>
      </c>
      <c r="AL144" s="131">
        <v>6.6175972941822508E-2</v>
      </c>
      <c r="AM144" s="131">
        <v>0.8004998184896559</v>
      </c>
      <c r="AN144" s="131">
        <v>0.19455053442699549</v>
      </c>
      <c r="AO144" s="131">
        <v>0.21644765331762156</v>
      </c>
      <c r="AQ144" s="74">
        <v>43972</v>
      </c>
      <c r="AR144" s="78">
        <v>0.13964930099476311</v>
      </c>
      <c r="AS144" s="78">
        <v>3.686453909130389E-2</v>
      </c>
      <c r="AT144" s="78">
        <v>0.3579108909265013</v>
      </c>
      <c r="AU144" s="78">
        <v>0.14671196942713677</v>
      </c>
      <c r="AV144" s="79">
        <v>0.12192506848277755</v>
      </c>
    </row>
    <row r="145" spans="2:48" x14ac:dyDescent="0.2">
      <c r="B145" s="74">
        <v>43607</v>
      </c>
      <c r="C145" s="76">
        <v>11.332102949625282</v>
      </c>
      <c r="D145" s="76">
        <v>4.0014541199098312</v>
      </c>
      <c r="E145" s="76">
        <v>4.9371369341715763</v>
      </c>
      <c r="F145" s="76">
        <v>2.6919460912202582</v>
      </c>
      <c r="G145" s="76">
        <v>2.0102242607280885</v>
      </c>
      <c r="H145" s="76">
        <v>1.2070816762896477</v>
      </c>
      <c r="I145" s="76">
        <v>0.14063233659587254</v>
      </c>
      <c r="J145" s="76">
        <v>9.3952035726204102</v>
      </c>
      <c r="K145" s="81">
        <f t="shared" si="26"/>
        <v>35.715781941160969</v>
      </c>
      <c r="L145" s="67"/>
      <c r="M145" s="74">
        <v>43973</v>
      </c>
      <c r="N145" s="128">
        <v>12.751393531345764</v>
      </c>
      <c r="O145" s="128">
        <v>2.956575031120027</v>
      </c>
      <c r="P145" s="128">
        <v>4.1999602291006655</v>
      </c>
      <c r="Q145" s="128">
        <v>1.3748845901121309</v>
      </c>
      <c r="R145" s="128">
        <v>1.9364999884458902</v>
      </c>
      <c r="S145" s="128">
        <v>1.1198644065392811</v>
      </c>
      <c r="T145" s="128">
        <v>0.11591513804265857</v>
      </c>
      <c r="U145" s="128">
        <v>9.6940969826244761</v>
      </c>
      <c r="V145" s="83">
        <f t="shared" si="27"/>
        <v>34.149189897330899</v>
      </c>
      <c r="AJ145" s="112">
        <v>43607</v>
      </c>
      <c r="AK145" s="131">
        <v>0.18537983740507874</v>
      </c>
      <c r="AL145" s="131">
        <v>7.2187359548731969E-2</v>
      </c>
      <c r="AM145" s="131">
        <v>0.78683829959970142</v>
      </c>
      <c r="AN145" s="131">
        <v>0.19730489819866801</v>
      </c>
      <c r="AO145" s="131">
        <v>0.2335028127255421</v>
      </c>
      <c r="AQ145" s="74">
        <v>43973</v>
      </c>
      <c r="AR145" s="78">
        <v>8.9070750537755747E-2</v>
      </c>
      <c r="AS145" s="78">
        <v>1.3741051606840034E-2</v>
      </c>
      <c r="AT145" s="78">
        <v>0.33778932405338075</v>
      </c>
      <c r="AU145" s="78">
        <v>0.13953512203610913</v>
      </c>
      <c r="AV145" s="79">
        <v>0.12284546481693834</v>
      </c>
    </row>
    <row r="146" spans="2:48" x14ac:dyDescent="0.2">
      <c r="B146" s="74">
        <v>43608</v>
      </c>
      <c r="C146" s="76">
        <v>11.739822912515713</v>
      </c>
      <c r="D146" s="76">
        <v>3.9878521436060588</v>
      </c>
      <c r="E146" s="76">
        <v>4.9840912265786645</v>
      </c>
      <c r="F146" s="76">
        <v>2.6371411164254899</v>
      </c>
      <c r="G146" s="76">
        <v>2.0131114818044482</v>
      </c>
      <c r="H146" s="76">
        <v>1.2250028150352554</v>
      </c>
      <c r="I146" s="76">
        <v>0.14148465378736266</v>
      </c>
      <c r="J146" s="76">
        <v>9.627421070902848</v>
      </c>
      <c r="K146" s="81">
        <f t="shared" si="26"/>
        <v>36.355927420655846</v>
      </c>
      <c r="L146" s="67"/>
      <c r="M146" s="74">
        <v>43974</v>
      </c>
      <c r="N146" s="128">
        <v>12.73013798825669</v>
      </c>
      <c r="O146" s="128">
        <v>3.0752831879529512</v>
      </c>
      <c r="P146" s="128">
        <v>3.8521699614582037</v>
      </c>
      <c r="Q146" s="128">
        <v>1.1138737398369993</v>
      </c>
      <c r="R146" s="128">
        <v>1.8894381331817753</v>
      </c>
      <c r="S146" s="128">
        <v>0.98497949791427286</v>
      </c>
      <c r="T146" s="128">
        <v>0.11591513804265857</v>
      </c>
      <c r="U146" s="128">
        <v>9.5466462034094342</v>
      </c>
      <c r="V146" s="83">
        <f t="shared" si="27"/>
        <v>33.308443850052988</v>
      </c>
      <c r="AJ146" s="112">
        <v>43608</v>
      </c>
      <c r="AK146" s="131">
        <v>0.19331904292309909</v>
      </c>
      <c r="AL146" s="131">
        <v>6.90634993180025E-2</v>
      </c>
      <c r="AM146" s="131">
        <v>0.7412859434328315</v>
      </c>
      <c r="AN146" s="131">
        <v>0.20424706388232852</v>
      </c>
      <c r="AO146" s="131">
        <v>0.21564253319193311</v>
      </c>
      <c r="AQ146" s="74">
        <v>43974</v>
      </c>
      <c r="AR146" s="78">
        <v>7.3804427913348417E-2</v>
      </c>
      <c r="AS146" s="78">
        <v>1.413771568355484E-2</v>
      </c>
      <c r="AT146" s="78">
        <v>0.27885287235583039</v>
      </c>
      <c r="AU146" s="78">
        <v>0.1458508190093466</v>
      </c>
      <c r="AV146" s="79">
        <v>9.4035426333595906E-2</v>
      </c>
    </row>
    <row r="147" spans="2:48" x14ac:dyDescent="0.2">
      <c r="B147" s="74">
        <v>43609</v>
      </c>
      <c r="C147" s="76">
        <v>11.493451844892348</v>
      </c>
      <c r="D147" s="76">
        <v>3.9594116476981704</v>
      </c>
      <c r="E147" s="76">
        <v>4.5331735738486207</v>
      </c>
      <c r="F147" s="76">
        <v>2.424532855092786</v>
      </c>
      <c r="G147" s="76">
        <v>2.0208742073100692</v>
      </c>
      <c r="H147" s="76">
        <v>1.257649109724569</v>
      </c>
      <c r="I147" s="76">
        <v>0.14318928817034293</v>
      </c>
      <c r="J147" s="76">
        <v>9.4831860749771302</v>
      </c>
      <c r="K147" s="81">
        <f t="shared" si="26"/>
        <v>35.315468601714031</v>
      </c>
      <c r="L147" s="67"/>
      <c r="M147" s="74">
        <v>43975</v>
      </c>
      <c r="N147" s="128">
        <v>12.512751752118426</v>
      </c>
      <c r="O147" s="128">
        <v>3.2211952973934213</v>
      </c>
      <c r="P147" s="128">
        <v>3.7156990962621914</v>
      </c>
      <c r="Q147" s="128">
        <v>1.004701177980361</v>
      </c>
      <c r="R147" s="128">
        <v>1.8485444320353388</v>
      </c>
      <c r="S147" s="128">
        <v>0.95370855340827021</v>
      </c>
      <c r="T147" s="128">
        <v>0.11080123489371775</v>
      </c>
      <c r="U147" s="128">
        <v>9.1333506829955766</v>
      </c>
      <c r="V147" s="83">
        <f t="shared" si="27"/>
        <v>32.500752227087304</v>
      </c>
      <c r="AJ147" s="112">
        <v>43609</v>
      </c>
      <c r="AK147" s="131">
        <v>0.19530341822114952</v>
      </c>
      <c r="AL147" s="131">
        <v>7.029107963973856E-2</v>
      </c>
      <c r="AM147" s="131">
        <v>0.66615392369656412</v>
      </c>
      <c r="AN147" s="131">
        <v>0.20471097178563749</v>
      </c>
      <c r="AO147" s="131">
        <v>0.16900249315496019</v>
      </c>
      <c r="AQ147" s="74">
        <v>43975</v>
      </c>
      <c r="AR147" s="78">
        <v>5.7619056905709745E-2</v>
      </c>
      <c r="AS147" s="78">
        <v>1.4104374327292077E-2</v>
      </c>
      <c r="AT147" s="78">
        <v>0.25816373896298983</v>
      </c>
      <c r="AU147" s="78">
        <v>0.12110122417820467</v>
      </c>
      <c r="AV147" s="79">
        <v>7.9875775199220914E-2</v>
      </c>
    </row>
    <row r="148" spans="2:48" x14ac:dyDescent="0.2">
      <c r="B148" s="74">
        <v>43610</v>
      </c>
      <c r="C148" s="76">
        <v>11.620018942377293</v>
      </c>
      <c r="D148" s="76">
        <v>3.8048437351553002</v>
      </c>
      <c r="E148" s="76">
        <v>4.5664226274447213</v>
      </c>
      <c r="F148" s="76">
        <v>2.0042682150182389</v>
      </c>
      <c r="G148" s="76">
        <v>1.9858141189006813</v>
      </c>
      <c r="H148" s="76">
        <v>1.1496619937229333</v>
      </c>
      <c r="I148" s="76">
        <v>0.13296148187246132</v>
      </c>
      <c r="J148" s="76">
        <v>9.0731619582348628</v>
      </c>
      <c r="K148" s="81">
        <f t="shared" si="26"/>
        <v>34.337153072726494</v>
      </c>
      <c r="L148" s="67"/>
      <c r="M148" s="74">
        <v>43976</v>
      </c>
      <c r="N148" s="128">
        <v>12.184133735381261</v>
      </c>
      <c r="O148" s="128">
        <v>3.2582915964037098</v>
      </c>
      <c r="P148" s="128">
        <v>4.0363291351977431</v>
      </c>
      <c r="Q148" s="128">
        <v>1.6975908694808062</v>
      </c>
      <c r="R148" s="128">
        <v>1.8968648001122967</v>
      </c>
      <c r="S148" s="128">
        <v>1.1608604761098826</v>
      </c>
      <c r="T148" s="128">
        <v>0.1142105036596783</v>
      </c>
      <c r="U148" s="128">
        <v>8.7845960568297112</v>
      </c>
      <c r="V148" s="83">
        <f t="shared" si="27"/>
        <v>33.132877173175089</v>
      </c>
      <c r="AJ148" s="112">
        <v>43610</v>
      </c>
      <c r="AK148" s="131">
        <v>0.16962141888737625</v>
      </c>
      <c r="AL148" s="131">
        <v>4.6614417954811409E-2</v>
      </c>
      <c r="AM148" s="131">
        <v>0.5287543823110854</v>
      </c>
      <c r="AN148" s="131">
        <v>0.15451612392883382</v>
      </c>
      <c r="AO148" s="131">
        <v>0.13003813973905459</v>
      </c>
      <c r="AQ148" s="74">
        <v>43976</v>
      </c>
      <c r="AR148" s="78">
        <v>0.10883121923449636</v>
      </c>
      <c r="AS148" s="78">
        <v>4.888891715661383E-2</v>
      </c>
      <c r="AT148" s="78">
        <v>0.4277755462556273</v>
      </c>
      <c r="AU148" s="78">
        <v>0.1538478522950649</v>
      </c>
      <c r="AV148" s="79">
        <v>0.1074746308965254</v>
      </c>
    </row>
    <row r="149" spans="2:48" x14ac:dyDescent="0.2">
      <c r="B149" s="74">
        <v>43611</v>
      </c>
      <c r="C149" s="76">
        <v>11.403598867288533</v>
      </c>
      <c r="D149" s="76">
        <v>3.7961879320528991</v>
      </c>
      <c r="E149" s="76">
        <v>4.4834129291238503</v>
      </c>
      <c r="F149" s="76">
        <v>1.3369764598591638</v>
      </c>
      <c r="G149" s="76">
        <v>1.9520307496377762</v>
      </c>
      <c r="H149" s="76">
        <v>1.1326565883478776</v>
      </c>
      <c r="I149" s="76">
        <v>0.13125684748948102</v>
      </c>
      <c r="J149" s="76">
        <v>8.7403450257306474</v>
      </c>
      <c r="K149" s="81">
        <f t="shared" si="26"/>
        <v>32.976465399530227</v>
      </c>
      <c r="L149" s="67"/>
      <c r="M149" s="74">
        <v>43977</v>
      </c>
      <c r="N149" s="128">
        <v>11.882047774999906</v>
      </c>
      <c r="O149" s="128">
        <v>3.3386669109260025</v>
      </c>
      <c r="P149" s="128">
        <v>4.8487903835717443</v>
      </c>
      <c r="Q149" s="128">
        <v>2.1310896165591102</v>
      </c>
      <c r="R149" s="128">
        <v>1.8840247833129091</v>
      </c>
      <c r="S149" s="128">
        <v>1.285124611096091</v>
      </c>
      <c r="T149" s="128">
        <v>0.12102904119159939</v>
      </c>
      <c r="U149" s="128">
        <v>9.099206134903703</v>
      </c>
      <c r="V149" s="83">
        <f t="shared" si="27"/>
        <v>34.589979256561065</v>
      </c>
      <c r="AJ149" s="112">
        <v>43611</v>
      </c>
      <c r="AK149" s="131">
        <v>6.6604122850982828E-2</v>
      </c>
      <c r="AL149" s="131">
        <v>1.4351247457855643E-2</v>
      </c>
      <c r="AM149" s="131">
        <v>0.35794717745790244</v>
      </c>
      <c r="AN149" s="131">
        <v>0.12983085494051874</v>
      </c>
      <c r="AO149" s="131">
        <v>0.12464930953798549</v>
      </c>
      <c r="AQ149" s="74">
        <v>43977</v>
      </c>
      <c r="AR149" s="78">
        <v>0.14713395076646935</v>
      </c>
      <c r="AS149" s="78">
        <v>5.5499615763980728E-2</v>
      </c>
      <c r="AT149" s="78">
        <v>0.63441477518658973</v>
      </c>
      <c r="AU149" s="78">
        <v>0.18181524287631953</v>
      </c>
      <c r="AV149" s="79">
        <v>9.6820749603063791E-2</v>
      </c>
    </row>
    <row r="150" spans="2:48" x14ac:dyDescent="0.2">
      <c r="B150" s="74">
        <v>43612</v>
      </c>
      <c r="C150" s="76">
        <v>11.213265140536365</v>
      </c>
      <c r="D150" s="76">
        <v>3.6688239721175742</v>
      </c>
      <c r="E150" s="76">
        <v>5.1672063097057945</v>
      </c>
      <c r="F150" s="76">
        <v>2.2425698452506988</v>
      </c>
      <c r="G150" s="76">
        <v>2.0070017396738646</v>
      </c>
      <c r="H150" s="76">
        <v>1.4086386914467908</v>
      </c>
      <c r="I150" s="76">
        <v>0.13892770221289227</v>
      </c>
      <c r="J150" s="76">
        <v>9.0742376700170979</v>
      </c>
      <c r="K150" s="81">
        <f t="shared" si="26"/>
        <v>34.920671070961077</v>
      </c>
      <c r="L150" s="67"/>
      <c r="M150" s="74">
        <v>43978</v>
      </c>
      <c r="N150" s="128">
        <v>12.350094540775954</v>
      </c>
      <c r="O150" s="128">
        <v>3.3176456748201724</v>
      </c>
      <c r="P150" s="128">
        <v>5.1218186064532238</v>
      </c>
      <c r="Q150" s="128">
        <v>2.0437599528113153</v>
      </c>
      <c r="R150" s="128">
        <v>1.876009444928038</v>
      </c>
      <c r="S150" s="128">
        <v>1.169879133047236</v>
      </c>
      <c r="T150" s="128">
        <v>0.12102904119159939</v>
      </c>
      <c r="U150" s="128">
        <v>9.5786787900387438</v>
      </c>
      <c r="V150" s="83">
        <f t="shared" si="27"/>
        <v>35.578915184066275</v>
      </c>
      <c r="AJ150" s="112">
        <v>43612</v>
      </c>
      <c r="AK150" s="131">
        <v>0.12862393697597962</v>
      </c>
      <c r="AL150" s="131">
        <v>4.6383165536911658E-2</v>
      </c>
      <c r="AM150" s="131">
        <v>0.60748620911210571</v>
      </c>
      <c r="AN150" s="131">
        <v>0.20823588007050042</v>
      </c>
      <c r="AO150" s="131">
        <v>0.17885354653534655</v>
      </c>
      <c r="AQ150" s="74">
        <v>43978</v>
      </c>
      <c r="AR150" s="78">
        <v>0.18083993087614744</v>
      </c>
      <c r="AS150" s="78">
        <v>6.0495896834772162E-2</v>
      </c>
      <c r="AT150" s="78">
        <v>0.53603630424805226</v>
      </c>
      <c r="AU150" s="78">
        <v>0.16861944308083635</v>
      </c>
      <c r="AV150" s="79">
        <v>0.1112102653522513</v>
      </c>
    </row>
    <row r="151" spans="2:48" x14ac:dyDescent="0.2">
      <c r="B151" s="74">
        <v>43613</v>
      </c>
      <c r="C151" s="76">
        <v>11.281862575051106</v>
      </c>
      <c r="D151" s="76">
        <v>3.8975844826810224</v>
      </c>
      <c r="E151" s="76">
        <v>5.4668836841279465</v>
      </c>
      <c r="F151" s="76">
        <v>2.5726889993359388</v>
      </c>
      <c r="G151" s="76">
        <v>2.0056180583172485</v>
      </c>
      <c r="H151" s="76">
        <v>1.4888062810174179</v>
      </c>
      <c r="I151" s="76">
        <v>0.13807538502140212</v>
      </c>
      <c r="J151" s="76">
        <v>9.5798185758768248</v>
      </c>
      <c r="K151" s="81">
        <f t="shared" si="26"/>
        <v>36.431338041428909</v>
      </c>
      <c r="L151" s="67"/>
      <c r="M151" s="74">
        <v>43979</v>
      </c>
      <c r="N151" s="128">
        <v>11.67133349399316</v>
      </c>
      <c r="O151" s="128">
        <v>3.2014106045879336</v>
      </c>
      <c r="P151" s="128">
        <v>5.0043578382284464</v>
      </c>
      <c r="Q151" s="128">
        <v>1.8390605343067103</v>
      </c>
      <c r="R151" s="128">
        <v>1.8611007334688412</v>
      </c>
      <c r="S151" s="128">
        <v>1.0929361950334679</v>
      </c>
      <c r="T151" s="128">
        <v>0.14745087412779362</v>
      </c>
      <c r="U151" s="128">
        <v>9.644448968312993</v>
      </c>
      <c r="V151" s="83">
        <f t="shared" si="27"/>
        <v>34.462099242059352</v>
      </c>
      <c r="AJ151" s="112">
        <v>43613</v>
      </c>
      <c r="AK151" s="131">
        <v>0.24952414369636614</v>
      </c>
      <c r="AL151" s="131">
        <v>5.6922112198685031E-2</v>
      </c>
      <c r="AM151" s="131">
        <v>0.70493187542092195</v>
      </c>
      <c r="AN151" s="131">
        <v>0.18753218776062364</v>
      </c>
      <c r="AO151" s="131">
        <v>0.16742523558589678</v>
      </c>
      <c r="AQ151" s="74">
        <v>43979</v>
      </c>
      <c r="AR151" s="78">
        <v>0.13193798444728091</v>
      </c>
      <c r="AS151" s="78">
        <v>4.2524708357928091E-2</v>
      </c>
      <c r="AT151" s="78">
        <v>0.47405688585429084</v>
      </c>
      <c r="AU151" s="78">
        <v>0.17462523406732289</v>
      </c>
      <c r="AV151" s="79">
        <v>0.13571740676191046</v>
      </c>
    </row>
    <row r="152" spans="2:48" x14ac:dyDescent="0.2">
      <c r="B152" s="74">
        <v>43614</v>
      </c>
      <c r="C152" s="76">
        <v>11.306982762338194</v>
      </c>
      <c r="D152" s="76">
        <v>3.9977444900088024</v>
      </c>
      <c r="E152" s="76">
        <v>5.5242359834280057</v>
      </c>
      <c r="F152" s="76">
        <v>2.399915127320325</v>
      </c>
      <c r="G152" s="76">
        <v>1.9940615880394585</v>
      </c>
      <c r="H152" s="76">
        <v>1.3216533552576042</v>
      </c>
      <c r="I152" s="76">
        <v>0.13722306782991198</v>
      </c>
      <c r="J152" s="76">
        <v>9.6050154100935252</v>
      </c>
      <c r="K152" s="81">
        <f t="shared" si="26"/>
        <v>36.286831784315822</v>
      </c>
      <c r="L152" s="67"/>
      <c r="M152" s="74">
        <v>43980</v>
      </c>
      <c r="N152" s="128">
        <v>11.057837932477941</v>
      </c>
      <c r="O152" s="128">
        <v>2.9738866373248283</v>
      </c>
      <c r="P152" s="128">
        <v>5.0391357540799833</v>
      </c>
      <c r="Q152" s="128">
        <v>1.8333134770901187</v>
      </c>
      <c r="R152" s="128">
        <v>1.86262778970287</v>
      </c>
      <c r="S152" s="128">
        <v>1.0646152987483242</v>
      </c>
      <c r="T152" s="128">
        <v>0.14574623974481335</v>
      </c>
      <c r="U152" s="128">
        <v>9.3567564285081772</v>
      </c>
      <c r="V152" s="83">
        <f t="shared" si="27"/>
        <v>33.333919557677056</v>
      </c>
      <c r="AJ152" s="112">
        <v>43614</v>
      </c>
      <c r="AK152" s="131">
        <v>0.21663834732735923</v>
      </c>
      <c r="AL152" s="131">
        <v>6.4292877210062299E-2</v>
      </c>
      <c r="AM152" s="131">
        <v>0.67262720539284304</v>
      </c>
      <c r="AN152" s="131">
        <v>0.17721442272635921</v>
      </c>
      <c r="AO152" s="131">
        <v>0.17117270469735588</v>
      </c>
      <c r="AQ152" s="74">
        <v>43980</v>
      </c>
      <c r="AR152" s="78">
        <v>0.11213036144261254</v>
      </c>
      <c r="AS152" s="78">
        <v>4.5991941965225727E-2</v>
      </c>
      <c r="AT152" s="78">
        <v>0.47557801409143013</v>
      </c>
      <c r="AU152" s="78">
        <v>0.19527689192710559</v>
      </c>
      <c r="AV152" s="79">
        <v>0.13722620598957794</v>
      </c>
    </row>
    <row r="153" spans="2:48" x14ac:dyDescent="0.2">
      <c r="B153" s="74">
        <v>43615</v>
      </c>
      <c r="C153" s="76">
        <v>11.204569691090834</v>
      </c>
      <c r="D153" s="76">
        <v>4.0694640014286945</v>
      </c>
      <c r="E153" s="76">
        <v>5.547930283129161</v>
      </c>
      <c r="F153" s="76">
        <v>1.590026339446551</v>
      </c>
      <c r="G153" s="76">
        <v>1.9896996539382841</v>
      </c>
      <c r="H153" s="76">
        <v>1.2643836836179911</v>
      </c>
      <c r="I153" s="76">
        <v>0.13722306782991198</v>
      </c>
      <c r="J153" s="76">
        <v>9.2931245801076408</v>
      </c>
      <c r="K153" s="81">
        <f t="shared" si="26"/>
        <v>35.096421300589071</v>
      </c>
      <c r="L153" s="67"/>
      <c r="M153" s="74">
        <v>43981</v>
      </c>
      <c r="N153" s="128">
        <v>10.957142612350824</v>
      </c>
      <c r="O153" s="128">
        <v>2.9602846610210558</v>
      </c>
      <c r="P153" s="128">
        <v>4.3922909593209738</v>
      </c>
      <c r="Q153" s="128">
        <v>1.2810664725900751</v>
      </c>
      <c r="R153" s="128">
        <v>1.8012709281426627</v>
      </c>
      <c r="S153" s="128">
        <v>1.0182948413384596</v>
      </c>
      <c r="T153" s="128">
        <v>0.13807538502140212</v>
      </c>
      <c r="U153" s="128">
        <v>9.5052835224707977</v>
      </c>
      <c r="V153" s="83">
        <f t="shared" si="27"/>
        <v>32.053709382256251</v>
      </c>
      <c r="AJ153" s="112">
        <v>43615</v>
      </c>
      <c r="AK153" s="131">
        <v>0.12635660547949149</v>
      </c>
      <c r="AL153" s="131">
        <v>1.4496809445216237E-2</v>
      </c>
      <c r="AM153" s="131">
        <v>0.33073953993007793</v>
      </c>
      <c r="AN153" s="131">
        <v>0.20170504505219752</v>
      </c>
      <c r="AO153" s="131">
        <v>0.21791696756274684</v>
      </c>
      <c r="AQ153" s="74">
        <v>43981</v>
      </c>
      <c r="AR153" s="78">
        <v>8.551790540625806E-2</v>
      </c>
      <c r="AS153" s="78">
        <v>2.0347012250588315E-2</v>
      </c>
      <c r="AT153" s="78">
        <v>0.2787509305373016</v>
      </c>
      <c r="AU153" s="78">
        <v>0.18327943062628196</v>
      </c>
      <c r="AV153" s="79">
        <v>0.11094425707744579</v>
      </c>
    </row>
    <row r="154" spans="2:48" x14ac:dyDescent="0.2">
      <c r="B154" s="74">
        <v>43616</v>
      </c>
      <c r="C154" s="76">
        <v>11.166889410160202</v>
      </c>
      <c r="D154" s="76">
        <v>4.0830659777324669</v>
      </c>
      <c r="E154" s="76">
        <v>4.929068968457365</v>
      </c>
      <c r="F154" s="76">
        <v>2.022489995144451</v>
      </c>
      <c r="G154" s="76">
        <v>1.988078531647117</v>
      </c>
      <c r="H154" s="76">
        <v>1.3875535722303967</v>
      </c>
      <c r="I154" s="76">
        <v>0.14318928817034293</v>
      </c>
      <c r="J154" s="76">
        <v>9.4934923070883279</v>
      </c>
      <c r="K154" s="81">
        <f t="shared" si="26"/>
        <v>35.213828050630667</v>
      </c>
      <c r="L154" s="67"/>
      <c r="M154" s="74">
        <v>43982</v>
      </c>
      <c r="N154" s="128">
        <v>10.988842990909362</v>
      </c>
      <c r="O154" s="128">
        <v>3.0072733064340884</v>
      </c>
      <c r="P154" s="128">
        <v>3.8848784056354506</v>
      </c>
      <c r="Q154" s="128">
        <v>1.1618472283796821</v>
      </c>
      <c r="R154" s="128">
        <v>1.7934535836361227</v>
      </c>
      <c r="S154" s="128">
        <v>1.0428896328732058</v>
      </c>
      <c r="T154" s="128">
        <v>0.12358599276606981</v>
      </c>
      <c r="U154" s="128">
        <v>9.0252050409023141</v>
      </c>
      <c r="V154" s="83">
        <f t="shared" si="27"/>
        <v>31.027976181536292</v>
      </c>
      <c r="AJ154" s="112">
        <v>43616</v>
      </c>
      <c r="AK154" s="131">
        <v>0.14378804383620097</v>
      </c>
      <c r="AL154" s="131">
        <v>3.9818255212732231E-2</v>
      </c>
      <c r="AM154" s="131">
        <v>0.51138252092626002</v>
      </c>
      <c r="AN154" s="131">
        <v>0.17293549765134161</v>
      </c>
      <c r="AO154" s="131">
        <v>0.22030242935246933</v>
      </c>
      <c r="AQ154" s="74">
        <v>43982</v>
      </c>
      <c r="AR154" s="78">
        <v>8.7898587943259804E-2</v>
      </c>
      <c r="AS154" s="78">
        <v>1.7190364341274932E-2</v>
      </c>
      <c r="AT154" s="78">
        <v>0.26619227449366639</v>
      </c>
      <c r="AU154" s="78">
        <v>0.17264729123594169</v>
      </c>
      <c r="AV154" s="79">
        <v>0.11973103475443592</v>
      </c>
    </row>
    <row r="155" spans="2:48" x14ac:dyDescent="0.2">
      <c r="B155" s="74">
        <v>43617</v>
      </c>
      <c r="C155" s="76">
        <v>11.090562687249433</v>
      </c>
      <c r="D155" s="76">
        <v>3.9866156003057158</v>
      </c>
      <c r="E155" s="76">
        <v>4.9205468824725997</v>
      </c>
      <c r="F155" s="76">
        <v>1.7130263232559053</v>
      </c>
      <c r="G155" s="76">
        <v>1.9482658315605366</v>
      </c>
      <c r="H155" s="76">
        <v>1.1523834419587704</v>
      </c>
      <c r="I155" s="76">
        <v>0.12273367557457966</v>
      </c>
      <c r="J155" s="76">
        <v>8.9735234242066539</v>
      </c>
      <c r="K155" s="81">
        <f t="shared" si="26"/>
        <v>33.907657866584195</v>
      </c>
      <c r="L155" s="67"/>
      <c r="M155" s="68"/>
      <c r="N155" s="69"/>
      <c r="O155" s="69"/>
      <c r="P155" s="69"/>
      <c r="Q155" s="69"/>
      <c r="R155" s="69"/>
      <c r="S155" s="69"/>
      <c r="T155" s="69"/>
      <c r="U155" s="69"/>
      <c r="V155" s="69"/>
      <c r="AJ155" s="112">
        <v>43617</v>
      </c>
      <c r="AK155" s="131">
        <v>0.15599362582404885</v>
      </c>
      <c r="AL155" s="131">
        <v>1.5054602980782031E-2</v>
      </c>
      <c r="AM155" s="131">
        <v>0.40931434275949674</v>
      </c>
      <c r="AN155" s="131">
        <v>0.12307958173630908</v>
      </c>
      <c r="AO155" s="131">
        <v>0.19825974061427706</v>
      </c>
    </row>
    <row r="156" spans="2:48" x14ac:dyDescent="0.2">
      <c r="B156" s="74">
        <v>43618</v>
      </c>
      <c r="C156" s="76">
        <v>10.638399316081847</v>
      </c>
      <c r="D156" s="76">
        <v>3.8369938609642169</v>
      </c>
      <c r="E156" s="76">
        <v>5.151161519343888</v>
      </c>
      <c r="F156" s="76">
        <v>1.4393038303327448</v>
      </c>
      <c r="G156" s="76">
        <v>1.9299737764332985</v>
      </c>
      <c r="H156" s="76">
        <v>1.1514832930567558</v>
      </c>
      <c r="I156" s="76">
        <v>0.12017672400010926</v>
      </c>
      <c r="J156" s="76">
        <v>8.6380553882847764</v>
      </c>
      <c r="K156" s="81">
        <f t="shared" si="26"/>
        <v>32.905547708497636</v>
      </c>
      <c r="L156" s="67"/>
      <c r="M156" s="68"/>
      <c r="N156" s="69"/>
      <c r="O156" s="69"/>
      <c r="P156" s="69"/>
      <c r="Q156" s="69"/>
      <c r="R156" s="69"/>
      <c r="S156" s="69"/>
      <c r="T156" s="69"/>
      <c r="U156" s="69"/>
      <c r="V156" s="69"/>
      <c r="AJ156" s="112">
        <v>43618</v>
      </c>
      <c r="AK156" s="131">
        <v>8.5110466839662349E-2</v>
      </c>
      <c r="AL156" s="131">
        <v>1.4324669551457603E-2</v>
      </c>
      <c r="AM156" s="131">
        <v>0.34106610371229007</v>
      </c>
      <c r="AN156" s="131">
        <v>0.12344584509373162</v>
      </c>
      <c r="AO156" s="131">
        <v>0.18197327526288931</v>
      </c>
    </row>
    <row r="157" spans="2:48" x14ac:dyDescent="0.2">
      <c r="B157" s="74">
        <v>43619</v>
      </c>
      <c r="C157" s="76">
        <v>11.973633886495534</v>
      </c>
      <c r="D157" s="76">
        <v>3.7195222474316356</v>
      </c>
      <c r="E157" s="76">
        <v>5.2018002884312677</v>
      </c>
      <c r="F157" s="76">
        <v>2.483654181947395</v>
      </c>
      <c r="G157" s="76">
        <v>1.9921658535492262</v>
      </c>
      <c r="H157" s="76">
        <v>1.3188175653595546</v>
      </c>
      <c r="I157" s="76">
        <v>0.12017672400010926</v>
      </c>
      <c r="J157" s="76">
        <v>9.6283794813384489</v>
      </c>
      <c r="K157" s="81">
        <f t="shared" si="26"/>
        <v>36.43815022855317</v>
      </c>
      <c r="L157" s="67"/>
      <c r="M157" s="68"/>
      <c r="N157" s="69"/>
      <c r="O157" s="69"/>
      <c r="P157" s="69"/>
      <c r="Q157" s="69"/>
      <c r="R157" s="69"/>
      <c r="S157" s="69"/>
      <c r="T157" s="69"/>
      <c r="U157" s="69"/>
      <c r="V157" s="69"/>
      <c r="AJ157" s="112">
        <v>43619</v>
      </c>
      <c r="AK157" s="131">
        <v>0.15543798599848427</v>
      </c>
      <c r="AL157" s="131">
        <v>7.6111278899085061E-2</v>
      </c>
      <c r="AM157" s="131">
        <v>0.70708228932709893</v>
      </c>
      <c r="AN157" s="131">
        <v>0.1798037446904136</v>
      </c>
      <c r="AO157" s="131">
        <v>0.24259364669066183</v>
      </c>
    </row>
    <row r="158" spans="2:48" x14ac:dyDescent="0.2">
      <c r="B158" s="74">
        <v>43620</v>
      </c>
      <c r="C158" s="76">
        <v>12.364929111544408</v>
      </c>
      <c r="D158" s="76">
        <v>3.6218353267045416</v>
      </c>
      <c r="E158" s="76">
        <v>5.7284736031185099</v>
      </c>
      <c r="F158" s="76">
        <v>2.7255571060129427</v>
      </c>
      <c r="G158" s="76">
        <v>1.9862321059771588</v>
      </c>
      <c r="H158" s="76">
        <v>1.4227648037549372</v>
      </c>
      <c r="I158" s="76">
        <v>0.11761977242563884</v>
      </c>
      <c r="J158" s="76">
        <v>9.9012164929315425</v>
      </c>
      <c r="K158" s="81">
        <f t="shared" si="26"/>
        <v>37.868628322469675</v>
      </c>
      <c r="L158" s="67"/>
      <c r="M158" s="68"/>
      <c r="N158" s="69"/>
      <c r="O158" s="69"/>
      <c r="P158" s="69"/>
      <c r="Q158" s="69"/>
      <c r="R158" s="69"/>
      <c r="S158" s="69"/>
      <c r="T158" s="69"/>
      <c r="U158" s="69"/>
      <c r="V158" s="69"/>
      <c r="AJ158" s="112">
        <v>43620</v>
      </c>
      <c r="AK158" s="131">
        <v>0.30226567990694192</v>
      </c>
      <c r="AL158" s="131">
        <v>7.2682399694191227E-2</v>
      </c>
      <c r="AM158" s="131">
        <v>0.73659514112276636</v>
      </c>
      <c r="AN158" s="131">
        <v>0.21699057283556036</v>
      </c>
      <c r="AO158" s="131">
        <v>0.22080251535179823</v>
      </c>
    </row>
    <row r="159" spans="2:48" x14ac:dyDescent="0.2">
      <c r="B159" s="74">
        <v>43621</v>
      </c>
      <c r="C159" s="76">
        <v>12.391015459880999</v>
      </c>
      <c r="D159" s="76">
        <v>3.7590916330426105</v>
      </c>
      <c r="E159" s="76">
        <v>5.8424673013998021</v>
      </c>
      <c r="F159" s="76">
        <v>2.6124281894288419</v>
      </c>
      <c r="G159" s="76">
        <v>1.9902640502811142</v>
      </c>
      <c r="H159" s="76">
        <v>1.4570829702267991</v>
      </c>
      <c r="I159" s="76">
        <v>0.11761977242563884</v>
      </c>
      <c r="J159" s="76">
        <v>10.105459546937229</v>
      </c>
      <c r="K159" s="81">
        <f t="shared" si="26"/>
        <v>38.275428923623032</v>
      </c>
      <c r="L159" s="67"/>
      <c r="M159" s="68"/>
      <c r="N159" s="69"/>
      <c r="O159" s="69"/>
      <c r="P159" s="69"/>
      <c r="Q159" s="69"/>
      <c r="R159" s="69"/>
      <c r="S159" s="69"/>
      <c r="T159" s="69"/>
      <c r="U159" s="69"/>
      <c r="V159" s="69"/>
      <c r="AJ159" s="112">
        <v>43621</v>
      </c>
      <c r="AK159" s="131">
        <v>0.23608688767991984</v>
      </c>
      <c r="AL159" s="131">
        <v>7.6067718660682418E-2</v>
      </c>
      <c r="AM159" s="131">
        <v>0.70678192660596773</v>
      </c>
      <c r="AN159" s="131">
        <v>0.21851970214200117</v>
      </c>
      <c r="AO159" s="131">
        <v>0.19119478386353617</v>
      </c>
    </row>
    <row r="160" spans="2:48" x14ac:dyDescent="0.2">
      <c r="B160" s="74">
        <v>43622</v>
      </c>
      <c r="C160" s="76">
        <v>11.981363174891561</v>
      </c>
      <c r="D160" s="76">
        <v>3.9594116476981704</v>
      </c>
      <c r="E160" s="76">
        <v>5.4991000698138679</v>
      </c>
      <c r="F160" s="76">
        <v>2.4029293527754683</v>
      </c>
      <c r="G160" s="76">
        <v>1.9882188721355896</v>
      </c>
      <c r="H160" s="76">
        <v>1.4541832590059238</v>
      </c>
      <c r="I160" s="76">
        <v>0.12188135838308953</v>
      </c>
      <c r="J160" s="76">
        <v>9.9914802601031631</v>
      </c>
      <c r="K160" s="81">
        <f t="shared" si="26"/>
        <v>37.398567994806832</v>
      </c>
      <c r="L160" s="67"/>
      <c r="M160" s="68"/>
      <c r="N160" s="69"/>
      <c r="O160" s="69"/>
      <c r="P160" s="69"/>
      <c r="Q160" s="69"/>
      <c r="R160" s="69"/>
      <c r="S160" s="69"/>
      <c r="T160" s="69"/>
      <c r="U160" s="69"/>
      <c r="V160" s="69"/>
      <c r="AJ160" s="112">
        <v>43622</v>
      </c>
      <c r="AK160" s="131">
        <v>0.22586945337363459</v>
      </c>
      <c r="AL160" s="131">
        <v>4.858432156267023E-2</v>
      </c>
      <c r="AM160" s="131">
        <v>0.62075228643025648</v>
      </c>
      <c r="AN160" s="131">
        <v>0.20966128100713685</v>
      </c>
      <c r="AO160" s="131">
        <v>0.17540910076928132</v>
      </c>
    </row>
    <row r="161" spans="2:41" x14ac:dyDescent="0.2">
      <c r="B161" s="74">
        <v>43623</v>
      </c>
      <c r="C161" s="76">
        <v>10.806511338695437</v>
      </c>
      <c r="D161" s="76">
        <v>3.8951113960803365</v>
      </c>
      <c r="E161" s="76">
        <v>4.7142859311054366</v>
      </c>
      <c r="F161" s="76">
        <v>2.212545104777738</v>
      </c>
      <c r="G161" s="76">
        <v>2.003262613902614</v>
      </c>
      <c r="H161" s="76">
        <v>1.530296636592819</v>
      </c>
      <c r="I161" s="76">
        <v>0.12699526153203036</v>
      </c>
      <c r="J161" s="76">
        <v>9.4085819730893512</v>
      </c>
      <c r="K161" s="81">
        <f t="shared" si="26"/>
        <v>34.697590255775765</v>
      </c>
      <c r="L161" s="67"/>
      <c r="M161" s="68"/>
      <c r="N161" s="69"/>
      <c r="O161" s="69"/>
      <c r="P161" s="69"/>
      <c r="Q161" s="69"/>
      <c r="R161" s="69"/>
      <c r="S161" s="69"/>
      <c r="T161" s="69"/>
      <c r="U161" s="69"/>
      <c r="V161" s="69"/>
      <c r="AJ161" s="112">
        <v>43623</v>
      </c>
      <c r="AK161" s="131">
        <v>0.21072642647278667</v>
      </c>
      <c r="AL161" s="131">
        <v>2.6926179929103396E-2</v>
      </c>
      <c r="AM161" s="131">
        <v>0.58318765025059305</v>
      </c>
      <c r="AN161" s="131">
        <v>0.20720907460353605</v>
      </c>
      <c r="AO161" s="131">
        <v>0.17117759396696033</v>
      </c>
    </row>
    <row r="162" spans="2:41" x14ac:dyDescent="0.2">
      <c r="B162" s="74">
        <v>43624</v>
      </c>
      <c r="C162" s="76">
        <v>10.976555683408034</v>
      </c>
      <c r="D162" s="76">
        <v>3.8233918846604444</v>
      </c>
      <c r="E162" s="76">
        <v>4.5049578847172507</v>
      </c>
      <c r="F162" s="76">
        <v>1.3955422726599418</v>
      </c>
      <c r="G162" s="76">
        <v>1.9426453846465188</v>
      </c>
      <c r="H162" s="76">
        <v>1.2470879237595898</v>
      </c>
      <c r="I162" s="76">
        <v>0.12614294434054021</v>
      </c>
      <c r="J162" s="76">
        <v>8.7154350152501756</v>
      </c>
      <c r="K162" s="81">
        <f t="shared" si="26"/>
        <v>32.731758993442497</v>
      </c>
      <c r="L162" s="67"/>
      <c r="M162" s="68"/>
      <c r="N162" s="69"/>
      <c r="O162" s="69"/>
      <c r="P162" s="69"/>
      <c r="Q162" s="69"/>
      <c r="R162" s="69"/>
      <c r="S162" s="69"/>
      <c r="T162" s="69"/>
      <c r="U162" s="69"/>
      <c r="V162" s="69"/>
      <c r="AJ162" s="112">
        <v>43624</v>
      </c>
      <c r="AK162" s="131">
        <v>0.14119713970957878</v>
      </c>
      <c r="AL162" s="131">
        <v>1.2904943551440786E-2</v>
      </c>
      <c r="AM162" s="131">
        <v>0.25291564539009531</v>
      </c>
      <c r="AN162" s="131">
        <v>0.15270527590814931</v>
      </c>
      <c r="AO162" s="131">
        <v>0.1747241746781043</v>
      </c>
    </row>
    <row r="163" spans="2:41" x14ac:dyDescent="0.2">
      <c r="B163" s="74">
        <v>43625</v>
      </c>
      <c r="C163" s="76">
        <v>12.338842763207815</v>
      </c>
      <c r="D163" s="76">
        <v>3.8691439867731341</v>
      </c>
      <c r="E163" s="76">
        <v>5.2513723107749017</v>
      </c>
      <c r="F163" s="76">
        <v>1.4225616356136381</v>
      </c>
      <c r="G163" s="76">
        <v>1.9198548479158086</v>
      </c>
      <c r="H163" s="76">
        <v>1.1375415275101366</v>
      </c>
      <c r="I163" s="76">
        <v>0.12699526153203036</v>
      </c>
      <c r="J163" s="76">
        <v>9.1160822854970078</v>
      </c>
      <c r="K163" s="81">
        <f t="shared" si="26"/>
        <v>35.182394618824475</v>
      </c>
      <c r="L163" s="67"/>
      <c r="M163" s="68"/>
      <c r="N163" s="69"/>
      <c r="O163" s="69"/>
      <c r="P163" s="69"/>
      <c r="Q163" s="69"/>
      <c r="R163" s="69"/>
      <c r="S163" s="69"/>
      <c r="T163" s="69"/>
      <c r="U163" s="69"/>
      <c r="V163" s="69"/>
      <c r="AJ163" s="112">
        <v>43625</v>
      </c>
      <c r="AK163" s="131">
        <v>0.19189317192152713</v>
      </c>
      <c r="AL163" s="131">
        <v>1.3471147335165164E-2</v>
      </c>
      <c r="AM163" s="131">
        <v>0.26278293190106927</v>
      </c>
      <c r="AN163" s="131">
        <v>0.13321753064403363</v>
      </c>
      <c r="AO163" s="131">
        <v>0.1510737495686677</v>
      </c>
    </row>
    <row r="164" spans="2:41" x14ac:dyDescent="0.2">
      <c r="B164" s="74">
        <v>43626</v>
      </c>
      <c r="C164" s="76">
        <v>13.050903456691817</v>
      </c>
      <c r="D164" s="76">
        <v>3.8023706485546143</v>
      </c>
      <c r="E164" s="76">
        <v>5.3107091077319728</v>
      </c>
      <c r="F164" s="76">
        <v>1.9315006826995695</v>
      </c>
      <c r="G164" s="76">
        <v>2.0037678396611152</v>
      </c>
      <c r="H164" s="76">
        <v>1.3803451304861407</v>
      </c>
      <c r="I164" s="76">
        <v>0.13296148187246132</v>
      </c>
      <c r="J164" s="76">
        <v>9.9215144759643827</v>
      </c>
      <c r="K164" s="81">
        <f t="shared" si="26"/>
        <v>37.534072823662072</v>
      </c>
      <c r="L164" s="67"/>
      <c r="M164" s="68"/>
      <c r="N164" s="69"/>
      <c r="O164" s="69"/>
      <c r="P164" s="69"/>
      <c r="Q164" s="69"/>
      <c r="R164" s="69"/>
      <c r="S164" s="69"/>
      <c r="T164" s="69"/>
      <c r="U164" s="69"/>
      <c r="V164" s="69"/>
      <c r="AJ164" s="112">
        <v>43626</v>
      </c>
      <c r="AK164" s="131">
        <v>0.26449988329933316</v>
      </c>
      <c r="AL164" s="131">
        <v>1.6470629993825887E-2</v>
      </c>
      <c r="AM164" s="131">
        <v>0.3915545869828469</v>
      </c>
      <c r="AN164" s="131">
        <v>0.24570344713643302</v>
      </c>
      <c r="AO164" s="131">
        <v>0.15709876730672992</v>
      </c>
    </row>
    <row r="165" spans="2:41" x14ac:dyDescent="0.2">
      <c r="B165" s="74">
        <v>43627</v>
      </c>
      <c r="C165" s="76">
        <v>12.745596565048741</v>
      </c>
      <c r="D165" s="76">
        <v>3.8765632465751918</v>
      </c>
      <c r="E165" s="76">
        <v>5.0204042050717321</v>
      </c>
      <c r="F165" s="76">
        <v>2.6647480226542886</v>
      </c>
      <c r="G165" s="76">
        <v>2.0102606733953681</v>
      </c>
      <c r="H165" s="76">
        <v>1.3397940099932035</v>
      </c>
      <c r="I165" s="76">
        <v>0.12699526153203036</v>
      </c>
      <c r="J165" s="76">
        <v>10.13544256727927</v>
      </c>
      <c r="K165" s="81">
        <f t="shared" si="26"/>
        <v>37.919804551549824</v>
      </c>
      <c r="L165" s="67"/>
      <c r="M165" s="68"/>
      <c r="N165" s="69"/>
      <c r="O165" s="69"/>
      <c r="P165" s="69"/>
      <c r="Q165" s="69"/>
      <c r="R165" s="69"/>
      <c r="S165" s="69"/>
      <c r="T165" s="69"/>
      <c r="U165" s="69"/>
      <c r="V165" s="69"/>
      <c r="AJ165" s="112">
        <v>43627</v>
      </c>
      <c r="AK165" s="131">
        <v>0.24664890350104235</v>
      </c>
      <c r="AL165" s="131">
        <v>9.1619441615856279E-2</v>
      </c>
      <c r="AM165" s="131">
        <v>0.77802301029412346</v>
      </c>
      <c r="AN165" s="131">
        <v>0.27517906818548277</v>
      </c>
      <c r="AO165" s="131">
        <v>0.16802209752588859</v>
      </c>
    </row>
    <row r="166" spans="2:41" x14ac:dyDescent="0.2">
      <c r="B166" s="74">
        <v>43628</v>
      </c>
      <c r="C166" s="76">
        <v>12.713713250415132</v>
      </c>
      <c r="D166" s="76">
        <v>3.8580150970700475</v>
      </c>
      <c r="E166" s="76">
        <v>4.8532831903216644</v>
      </c>
      <c r="F166" s="76">
        <v>2.9444960189034095</v>
      </c>
      <c r="G166" s="76">
        <v>1.9635659791929865</v>
      </c>
      <c r="H166" s="76">
        <v>1.3355124481155098</v>
      </c>
      <c r="I166" s="76">
        <v>0.12784757872352048</v>
      </c>
      <c r="J166" s="76">
        <v>10.07060764501654</v>
      </c>
      <c r="K166" s="81">
        <f t="shared" si="26"/>
        <v>37.86704120775881</v>
      </c>
      <c r="L166" s="67"/>
      <c r="M166" s="68"/>
      <c r="N166" s="69"/>
      <c r="O166" s="69"/>
      <c r="P166" s="69"/>
      <c r="Q166" s="69"/>
      <c r="R166" s="69"/>
      <c r="S166" s="69"/>
      <c r="T166" s="69"/>
      <c r="U166" s="69"/>
      <c r="V166" s="69"/>
      <c r="AJ166" s="112">
        <v>43628</v>
      </c>
      <c r="AK166" s="131">
        <v>0.25651128013716462</v>
      </c>
      <c r="AL166" s="131">
        <v>8.005986937892573E-2</v>
      </c>
      <c r="AM166" s="131">
        <v>0.85711592630807898</v>
      </c>
      <c r="AN166" s="131">
        <v>0.27613438663538414</v>
      </c>
      <c r="AO166" s="131">
        <v>0.19900084240498991</v>
      </c>
    </row>
    <row r="167" spans="2:41" x14ac:dyDescent="0.2">
      <c r="B167" s="74">
        <v>43629</v>
      </c>
      <c r="C167" s="76">
        <v>12.387150815682986</v>
      </c>
      <c r="D167" s="76">
        <v>3.673770145318946</v>
      </c>
      <c r="E167" s="76">
        <v>4.3600863856313046</v>
      </c>
      <c r="F167" s="76">
        <v>2.4881204547336</v>
      </c>
      <c r="G167" s="76">
        <v>1.9953398243804115</v>
      </c>
      <c r="H167" s="76">
        <v>1.3247174951224641</v>
      </c>
      <c r="I167" s="76">
        <v>0.12699526153203036</v>
      </c>
      <c r="J167" s="76">
        <v>9.6923305806001814</v>
      </c>
      <c r="K167" s="81">
        <f t="shared" si="26"/>
        <v>36.048510963001931</v>
      </c>
      <c r="L167" s="67"/>
      <c r="M167" s="68"/>
      <c r="N167" s="69"/>
      <c r="O167" s="69"/>
      <c r="P167" s="69"/>
      <c r="Q167" s="69"/>
      <c r="R167" s="69"/>
      <c r="S167" s="69"/>
      <c r="T167" s="69"/>
      <c r="U167" s="69"/>
      <c r="V167" s="69"/>
      <c r="AJ167" s="112">
        <v>43629</v>
      </c>
      <c r="AK167" s="131">
        <v>0.22011301957095269</v>
      </c>
      <c r="AL167" s="131">
        <v>6.0226175229120694E-2</v>
      </c>
      <c r="AM167" s="131">
        <v>0.67471108756450893</v>
      </c>
      <c r="AN167" s="131">
        <v>0.26482134232706162</v>
      </c>
      <c r="AO167" s="131">
        <v>0.1846967818985121</v>
      </c>
    </row>
    <row r="168" spans="2:41" x14ac:dyDescent="0.2">
      <c r="B168" s="74">
        <v>43630</v>
      </c>
      <c r="C168" s="76">
        <v>12.378455366237455</v>
      </c>
      <c r="D168" s="76">
        <v>3.5661908781891078</v>
      </c>
      <c r="E168" s="76">
        <v>4.5175187087452011</v>
      </c>
      <c r="F168" s="76">
        <v>2.7492063334609229</v>
      </c>
      <c r="G168" s="76">
        <v>1.9977521635876694</v>
      </c>
      <c r="H168" s="76">
        <v>1.4056708919328917</v>
      </c>
      <c r="I168" s="76">
        <v>0.12102904119159939</v>
      </c>
      <c r="J168" s="76">
        <v>9.5743301070104607</v>
      </c>
      <c r="K168" s="81">
        <f t="shared" si="26"/>
        <v>36.310153490355304</v>
      </c>
      <c r="L168" s="67"/>
      <c r="M168" s="68"/>
      <c r="N168" s="69"/>
      <c r="O168" s="69"/>
      <c r="P168" s="69"/>
      <c r="Q168" s="69"/>
      <c r="R168" s="69"/>
      <c r="S168" s="69"/>
      <c r="T168" s="69"/>
      <c r="U168" s="69"/>
      <c r="V168" s="69"/>
      <c r="AJ168" s="112">
        <v>43630</v>
      </c>
      <c r="AK168" s="131">
        <v>0.23826876729983715</v>
      </c>
      <c r="AL168" s="131">
        <v>8.2455726868744542E-2</v>
      </c>
      <c r="AM168" s="131">
        <v>0.75529037304887492</v>
      </c>
      <c r="AN168" s="131">
        <v>0.24494734150864839</v>
      </c>
      <c r="AO168" s="131">
        <v>0.18729314671901096</v>
      </c>
    </row>
    <row r="169" spans="2:41" x14ac:dyDescent="0.2">
      <c r="B169" s="74">
        <v>43631</v>
      </c>
      <c r="C169" s="76">
        <v>12.400677070376032</v>
      </c>
      <c r="D169" s="76">
        <v>3.7900052155511843</v>
      </c>
      <c r="E169" s="76">
        <v>4.8552161734628196</v>
      </c>
      <c r="F169" s="76">
        <v>1.8879922874907453</v>
      </c>
      <c r="G169" s="76">
        <v>1.9577103671361229</v>
      </c>
      <c r="H169" s="76">
        <v>1.2529506841483398</v>
      </c>
      <c r="I169" s="76">
        <v>0.12869989591501063</v>
      </c>
      <c r="J169" s="76">
        <v>9.3363554169302994</v>
      </c>
      <c r="K169" s="81">
        <f t="shared" si="26"/>
        <v>35.609607111010554</v>
      </c>
      <c r="L169" s="67"/>
      <c r="M169" s="68"/>
      <c r="N169" s="69"/>
      <c r="O169" s="69"/>
      <c r="P169" s="69"/>
      <c r="Q169" s="69"/>
      <c r="R169" s="69"/>
      <c r="S169" s="69"/>
      <c r="T169" s="69"/>
      <c r="U169" s="69"/>
      <c r="V169" s="69"/>
      <c r="AJ169" s="112">
        <v>43631</v>
      </c>
      <c r="AK169" s="131">
        <v>0.1814333132994087</v>
      </c>
      <c r="AL169" s="131">
        <v>1.5481416042851566E-2</v>
      </c>
      <c r="AM169" s="131">
        <v>0.4561349005402599</v>
      </c>
      <c r="AN169" s="131">
        <v>0.19361437066437609</v>
      </c>
      <c r="AO169" s="131">
        <v>0.16669194917220945</v>
      </c>
    </row>
    <row r="170" spans="2:41" x14ac:dyDescent="0.2">
      <c r="B170" s="74">
        <v>43632</v>
      </c>
      <c r="C170" s="76">
        <v>11.829675890119528</v>
      </c>
      <c r="D170" s="76">
        <v>3.6589316257148301</v>
      </c>
      <c r="E170" s="76">
        <v>5.7768948704310006</v>
      </c>
      <c r="F170" s="76">
        <v>1.7120274539562803</v>
      </c>
      <c r="G170" s="76">
        <v>1.9137542089520443</v>
      </c>
      <c r="H170" s="76">
        <v>1.0433755015982076</v>
      </c>
      <c r="I170" s="76">
        <v>0.14063233659587254</v>
      </c>
      <c r="J170" s="76">
        <v>9.0526054955078337</v>
      </c>
      <c r="K170" s="81">
        <f t="shared" si="26"/>
        <v>35.127897382875602</v>
      </c>
      <c r="L170" s="67"/>
      <c r="M170" s="68"/>
      <c r="N170" s="69"/>
      <c r="O170" s="69"/>
      <c r="P170" s="69"/>
      <c r="Q170" s="69"/>
      <c r="R170" s="69"/>
      <c r="S170" s="69"/>
      <c r="T170" s="69"/>
      <c r="U170" s="69"/>
      <c r="V170" s="69"/>
      <c r="AJ170" s="112">
        <v>43632</v>
      </c>
      <c r="AK170" s="131">
        <v>0.15576789908015623</v>
      </c>
      <c r="AL170" s="131">
        <v>1.2184386176815115E-2</v>
      </c>
      <c r="AM170" s="131">
        <v>0.42361277147080467</v>
      </c>
      <c r="AN170" s="131">
        <v>0.13908288213530642</v>
      </c>
      <c r="AO170" s="131">
        <v>0.16254030044009826</v>
      </c>
    </row>
    <row r="171" spans="2:41" x14ac:dyDescent="0.2">
      <c r="B171" s="74">
        <v>43633</v>
      </c>
      <c r="C171" s="76">
        <v>12.304060965425693</v>
      </c>
      <c r="D171" s="76">
        <v>3.3856555563390351</v>
      </c>
      <c r="E171" s="76">
        <v>5.8947291740021823</v>
      </c>
      <c r="F171" s="76">
        <v>2.7544200546595348</v>
      </c>
      <c r="G171" s="76">
        <v>1.9966081989573095</v>
      </c>
      <c r="H171" s="76">
        <v>1.2046106629626672</v>
      </c>
      <c r="I171" s="76">
        <v>0.14148465378736266</v>
      </c>
      <c r="J171" s="76">
        <v>9.9260721676756987</v>
      </c>
      <c r="K171" s="81">
        <f t="shared" si="26"/>
        <v>37.607641433809484</v>
      </c>
      <c r="L171" s="67"/>
      <c r="M171" s="68"/>
      <c r="N171" s="69"/>
      <c r="O171" s="69"/>
      <c r="P171" s="69"/>
      <c r="Q171" s="69"/>
      <c r="R171" s="69"/>
      <c r="S171" s="69"/>
      <c r="T171" s="69"/>
      <c r="U171" s="69"/>
      <c r="V171" s="69"/>
      <c r="AJ171" s="112">
        <v>43633</v>
      </c>
      <c r="AK171" s="131">
        <v>0.17209912062717528</v>
      </c>
      <c r="AL171" s="131">
        <v>6.6042055913450762E-2</v>
      </c>
      <c r="AM171" s="131">
        <v>0.80955865508950209</v>
      </c>
      <c r="AN171" s="131">
        <v>0.27086487344537691</v>
      </c>
      <c r="AO171" s="131">
        <v>0.23478940862193323</v>
      </c>
    </row>
    <row r="172" spans="2:41" x14ac:dyDescent="0.2">
      <c r="B172" s="74">
        <v>43634</v>
      </c>
      <c r="C172" s="76">
        <v>12.874095984632694</v>
      </c>
      <c r="D172" s="76">
        <v>3.4437730914551548</v>
      </c>
      <c r="E172" s="76">
        <v>6.0073644741268772</v>
      </c>
      <c r="F172" s="76">
        <v>2.8647908426139179</v>
      </c>
      <c r="G172" s="76">
        <v>2.0153220341472</v>
      </c>
      <c r="H172" s="76">
        <v>1.3565678151646952</v>
      </c>
      <c r="I172" s="76">
        <v>0.14404160536183308</v>
      </c>
      <c r="J172" s="76">
        <v>10.322204766431522</v>
      </c>
      <c r="K172" s="81">
        <f t="shared" si="26"/>
        <v>39.028160613933892</v>
      </c>
      <c r="L172" s="67"/>
      <c r="M172" s="68"/>
      <c r="N172" s="69"/>
      <c r="O172" s="69"/>
      <c r="P172" s="69"/>
      <c r="Q172" s="69"/>
      <c r="R172" s="69"/>
      <c r="S172" s="69"/>
      <c r="T172" s="69"/>
      <c r="U172" s="69"/>
      <c r="V172" s="69"/>
      <c r="AJ172" s="112">
        <v>43634</v>
      </c>
      <c r="AK172" s="131">
        <v>0.25696014321316307</v>
      </c>
      <c r="AL172" s="131">
        <v>6.5835449825285441E-2</v>
      </c>
      <c r="AM172" s="131">
        <v>0.84381735794559132</v>
      </c>
      <c r="AN172" s="131">
        <v>0.31125592367849442</v>
      </c>
      <c r="AO172" s="131">
        <v>0.17584018871059506</v>
      </c>
    </row>
    <row r="173" spans="2:41" x14ac:dyDescent="0.2">
      <c r="B173" s="74">
        <v>43635</v>
      </c>
      <c r="C173" s="76">
        <v>13.216116996156895</v>
      </c>
      <c r="D173" s="76">
        <v>3.4709770440626997</v>
      </c>
      <c r="E173" s="76">
        <v>5.8036491323740602</v>
      </c>
      <c r="F173" s="76">
        <v>2.9819077989811049</v>
      </c>
      <c r="G173" s="76">
        <v>2.025832398837943</v>
      </c>
      <c r="H173" s="76">
        <v>1.3826079619820661</v>
      </c>
      <c r="I173" s="76">
        <v>0.1304045302979909</v>
      </c>
      <c r="J173" s="76">
        <v>10.547520988755529</v>
      </c>
      <c r="K173" s="81">
        <f t="shared" si="26"/>
        <v>39.559016851448291</v>
      </c>
      <c r="L173" s="67"/>
      <c r="M173" s="68"/>
      <c r="N173" s="69"/>
      <c r="O173" s="69"/>
      <c r="P173" s="69"/>
      <c r="Q173" s="69"/>
      <c r="R173" s="69"/>
      <c r="S173" s="69"/>
      <c r="T173" s="69"/>
      <c r="U173" s="69"/>
      <c r="V173" s="69"/>
      <c r="AJ173" s="112">
        <v>43635</v>
      </c>
      <c r="AK173" s="131">
        <v>0.32773725878591364</v>
      </c>
      <c r="AL173" s="131">
        <v>6.8682485669955343E-2</v>
      </c>
      <c r="AM173" s="131">
        <v>0.82511165076255799</v>
      </c>
      <c r="AN173" s="131">
        <v>0.31791065157283471</v>
      </c>
      <c r="AO173" s="131">
        <v>0.23153962245360024</v>
      </c>
    </row>
    <row r="174" spans="2:41" x14ac:dyDescent="0.2">
      <c r="B174" s="74">
        <v>43636</v>
      </c>
      <c r="C174" s="76">
        <v>13.117568569107551</v>
      </c>
      <c r="D174" s="76">
        <v>3.5773197678921949</v>
      </c>
      <c r="E174" s="76">
        <v>5.3742138252873772</v>
      </c>
      <c r="F174" s="76">
        <v>2.5510499595718561</v>
      </c>
      <c r="G174" s="76">
        <v>2.0385753151912525</v>
      </c>
      <c r="H174" s="76">
        <v>1.4335983428920096</v>
      </c>
      <c r="I174" s="76">
        <v>0.12784757872352048</v>
      </c>
      <c r="J174" s="76">
        <v>10.316900779059527</v>
      </c>
      <c r="K174" s="81">
        <f t="shared" si="26"/>
        <v>38.537074137725284</v>
      </c>
      <c r="L174" s="67"/>
      <c r="M174" s="68"/>
      <c r="N174" s="69"/>
      <c r="O174" s="69"/>
      <c r="P174" s="69"/>
      <c r="Q174" s="69"/>
      <c r="R174" s="69"/>
      <c r="S174" s="69"/>
      <c r="T174" s="69"/>
      <c r="U174" s="69"/>
      <c r="V174" s="69"/>
      <c r="AJ174" s="112">
        <v>43636</v>
      </c>
      <c r="AK174" s="131">
        <v>0.22833674241682159</v>
      </c>
      <c r="AL174" s="131">
        <v>6.8309470579597381E-2</v>
      </c>
      <c r="AM174" s="131">
        <v>0.7039972703815055</v>
      </c>
      <c r="AN174" s="131">
        <v>0.30189242050130366</v>
      </c>
      <c r="AO174" s="131">
        <v>0.20652971791104571</v>
      </c>
    </row>
    <row r="175" spans="2:41" x14ac:dyDescent="0.2">
      <c r="B175" s="74">
        <v>43637</v>
      </c>
      <c r="C175" s="76">
        <v>13.253797277087529</v>
      </c>
      <c r="D175" s="76">
        <v>3.6601681690151731</v>
      </c>
      <c r="E175" s="76">
        <v>4.9884002176973441</v>
      </c>
      <c r="F175" s="76">
        <v>2.5802734105411078</v>
      </c>
      <c r="G175" s="76">
        <v>2.0457213011448285</v>
      </c>
      <c r="H175" s="76">
        <v>1.4874981857330909</v>
      </c>
      <c r="I175" s="76">
        <v>0.14063233659587254</v>
      </c>
      <c r="J175" s="76">
        <v>10.299170310400566</v>
      </c>
      <c r="K175" s="81">
        <f t="shared" si="26"/>
        <v>38.45566120821551</v>
      </c>
      <c r="L175" s="67"/>
      <c r="M175" s="68"/>
      <c r="N175" s="69"/>
      <c r="O175" s="69"/>
      <c r="P175" s="69"/>
      <c r="Q175" s="69"/>
      <c r="R175" s="69"/>
      <c r="S175" s="69"/>
      <c r="T175" s="69"/>
      <c r="U175" s="69"/>
      <c r="V175" s="69"/>
      <c r="AJ175" s="112">
        <v>43637</v>
      </c>
      <c r="AK175" s="131">
        <v>0.24900822137660686</v>
      </c>
      <c r="AL175" s="131">
        <v>8.4631421501081092E-2</v>
      </c>
      <c r="AM175" s="131">
        <v>0.69424270913297248</v>
      </c>
      <c r="AN175" s="131">
        <v>0.32552554379234394</v>
      </c>
      <c r="AO175" s="131">
        <v>0.21073271036162966</v>
      </c>
    </row>
    <row r="176" spans="2:41" x14ac:dyDescent="0.2">
      <c r="B176" s="74">
        <v>43638</v>
      </c>
      <c r="C176" s="76">
        <v>12.86733285728617</v>
      </c>
      <c r="D176" s="76">
        <v>3.7652743495443253</v>
      </c>
      <c r="E176" s="76">
        <v>5.0198272424941344</v>
      </c>
      <c r="F176" s="76">
        <v>1.9743549282459631</v>
      </c>
      <c r="G176" s="76">
        <v>1.9767943977766875</v>
      </c>
      <c r="H176" s="76">
        <v>1.2998791858493894</v>
      </c>
      <c r="I176" s="76">
        <v>0.1465985569363035</v>
      </c>
      <c r="J176" s="76">
        <v>9.7248837385594165</v>
      </c>
      <c r="K176" s="81">
        <f t="shared" si="26"/>
        <v>36.774945256692391</v>
      </c>
      <c r="L176" s="67"/>
      <c r="M176" s="68"/>
      <c r="N176" s="69"/>
      <c r="O176" s="69"/>
      <c r="P176" s="69"/>
      <c r="Q176" s="69"/>
      <c r="R176" s="69"/>
      <c r="S176" s="69"/>
      <c r="T176" s="69"/>
      <c r="U176" s="69"/>
      <c r="V176" s="69"/>
      <c r="AJ176" s="112">
        <v>43638</v>
      </c>
      <c r="AK176" s="131">
        <v>0.20514206068071905</v>
      </c>
      <c r="AL176" s="131">
        <v>1.7024930041695027E-2</v>
      </c>
      <c r="AM176" s="131">
        <v>0.49620810153670863</v>
      </c>
      <c r="AN176" s="131">
        <v>0.22835279090256227</v>
      </c>
      <c r="AO176" s="131">
        <v>0.18139430107372126</v>
      </c>
    </row>
    <row r="177" spans="2:41" x14ac:dyDescent="0.2">
      <c r="B177" s="74">
        <v>43639</v>
      </c>
      <c r="C177" s="76">
        <v>11.899239485683772</v>
      </c>
      <c r="D177" s="76">
        <v>3.735597310336094</v>
      </c>
      <c r="E177" s="76">
        <v>5.7738000368245181</v>
      </c>
      <c r="F177" s="76">
        <v>1.2867747855248994</v>
      </c>
      <c r="G177" s="76">
        <v>1.9504521087917688</v>
      </c>
      <c r="H177" s="76">
        <v>1.1727514256042137</v>
      </c>
      <c r="I177" s="76">
        <v>0.14574623974481335</v>
      </c>
      <c r="J177" s="76">
        <v>9.0680008599479009</v>
      </c>
      <c r="K177" s="81">
        <f t="shared" si="26"/>
        <v>35.032362252457979</v>
      </c>
      <c r="L177" s="67"/>
      <c r="M177" s="68"/>
      <c r="N177" s="69"/>
      <c r="O177" s="69"/>
      <c r="P177" s="69"/>
      <c r="Q177" s="69"/>
      <c r="R177" s="69"/>
      <c r="S177" s="69"/>
      <c r="T177" s="69"/>
      <c r="U177" s="69"/>
      <c r="V177" s="69"/>
      <c r="AJ177" s="112">
        <v>43639</v>
      </c>
      <c r="AK177" s="131">
        <v>0</v>
      </c>
      <c r="AL177" s="131">
        <v>1.2285735514772918E-2</v>
      </c>
      <c r="AM177" s="131">
        <v>0.35208877560870305</v>
      </c>
      <c r="AN177" s="131">
        <v>0.15787736667658359</v>
      </c>
      <c r="AO177" s="131">
        <v>0.14005940412216253</v>
      </c>
    </row>
    <row r="178" spans="2:41" x14ac:dyDescent="0.2">
      <c r="B178" s="74">
        <v>43640</v>
      </c>
      <c r="C178" s="76">
        <v>12.139813587010117</v>
      </c>
      <c r="D178" s="76">
        <v>3.5723735946908226</v>
      </c>
      <c r="E178" s="76">
        <v>5.9373784379456556</v>
      </c>
      <c r="F178" s="76">
        <v>2.5351569268648384</v>
      </c>
      <c r="G178" s="76">
        <v>2.0307139720450835</v>
      </c>
      <c r="H178" s="76">
        <v>1.379827509448236</v>
      </c>
      <c r="I178" s="76">
        <v>0.15853099761716541</v>
      </c>
      <c r="J178" s="76">
        <v>9.9561076215131017</v>
      </c>
      <c r="K178" s="81">
        <f t="shared" si="26"/>
        <v>37.709902647135024</v>
      </c>
      <c r="L178" s="67"/>
      <c r="M178" s="68"/>
      <c r="N178" s="69"/>
      <c r="O178" s="69"/>
      <c r="P178" s="69"/>
      <c r="Q178" s="69"/>
      <c r="R178" s="69"/>
      <c r="S178" s="69"/>
      <c r="T178" s="69"/>
      <c r="U178" s="69"/>
      <c r="V178" s="69"/>
      <c r="AJ178" s="112">
        <v>43640</v>
      </c>
      <c r="AK178" s="131">
        <v>0.32930752238777028</v>
      </c>
      <c r="AL178" s="131">
        <v>6.909070617673102E-2</v>
      </c>
      <c r="AM178" s="131">
        <v>0.60830008785465628</v>
      </c>
      <c r="AN178" s="131">
        <v>0.26684452986907609</v>
      </c>
      <c r="AO178" s="131">
        <v>0.21828210969438197</v>
      </c>
    </row>
    <row r="179" spans="2:41" x14ac:dyDescent="0.2">
      <c r="B179" s="74">
        <v>43641</v>
      </c>
      <c r="C179" s="76">
        <v>11.953344504455963</v>
      </c>
      <c r="D179" s="76">
        <v>3.6886086649230614</v>
      </c>
      <c r="E179" s="76">
        <v>6.1985950748290106</v>
      </c>
      <c r="F179" s="76">
        <v>2.8176206179654852</v>
      </c>
      <c r="G179" s="76">
        <v>2.0291080216986161</v>
      </c>
      <c r="H179" s="76">
        <v>1.396537893333325</v>
      </c>
      <c r="I179" s="76">
        <v>0.16534953514908649</v>
      </c>
      <c r="J179" s="76">
        <v>10.105044033833078</v>
      </c>
      <c r="K179" s="81">
        <f t="shared" si="26"/>
        <v>38.354208346187619</v>
      </c>
      <c r="L179" s="67"/>
      <c r="M179" s="68"/>
      <c r="N179" s="69"/>
      <c r="O179" s="69"/>
      <c r="P179" s="69"/>
      <c r="Q179" s="69"/>
      <c r="R179" s="69"/>
      <c r="S179" s="69"/>
      <c r="T179" s="69"/>
      <c r="U179" s="69"/>
      <c r="V179" s="69"/>
      <c r="AJ179" s="112">
        <v>43641</v>
      </c>
      <c r="AK179" s="131">
        <v>0.28182974647690862</v>
      </c>
      <c r="AL179" s="131">
        <v>8.4399466095757741E-2</v>
      </c>
      <c r="AM179" s="131">
        <v>0.76082071487283853</v>
      </c>
      <c r="AN179" s="131">
        <v>0.29595474414722928</v>
      </c>
      <c r="AO179" s="131">
        <v>0.24096631654022141</v>
      </c>
    </row>
    <row r="180" spans="2:41" x14ac:dyDescent="0.2">
      <c r="B180" s="74">
        <v>43642</v>
      </c>
      <c r="C180" s="76">
        <v>12.245125141405987</v>
      </c>
      <c r="D180" s="76">
        <v>3.7751666959470689</v>
      </c>
      <c r="E180" s="76">
        <v>6.3241145516350343</v>
      </c>
      <c r="F180" s="76">
        <v>2.5719266067978754</v>
      </c>
      <c r="G180" s="76">
        <v>2.0240049380988596</v>
      </c>
      <c r="H180" s="76">
        <v>1.4911259499868332</v>
      </c>
      <c r="I180" s="76">
        <v>0.15767868042567526</v>
      </c>
      <c r="J180" s="76">
        <v>10.273899070953771</v>
      </c>
      <c r="K180" s="81">
        <f t="shared" si="26"/>
        <v>38.863041635251108</v>
      </c>
      <c r="L180" s="67"/>
      <c r="M180" s="68"/>
      <c r="N180" s="69"/>
      <c r="O180" s="69"/>
      <c r="P180" s="69"/>
      <c r="Q180" s="69"/>
      <c r="R180" s="69"/>
      <c r="S180" s="69"/>
      <c r="T180" s="69"/>
      <c r="U180" s="69"/>
      <c r="V180" s="69"/>
      <c r="AJ180" s="112">
        <v>43642</v>
      </c>
      <c r="AK180" s="131">
        <v>0.17186352831218216</v>
      </c>
      <c r="AL180" s="131">
        <v>7.5282330871101227E-2</v>
      </c>
      <c r="AM180" s="131">
        <v>0.71079902246690507</v>
      </c>
      <c r="AN180" s="131">
        <v>0.32838184154601835</v>
      </c>
      <c r="AO180" s="131">
        <v>0.21459398373690314</v>
      </c>
    </row>
    <row r="181" spans="2:41" x14ac:dyDescent="0.2">
      <c r="B181" s="74">
        <v>43643</v>
      </c>
      <c r="C181" s="76">
        <v>12.724341021959667</v>
      </c>
      <c r="D181" s="76">
        <v>3.7393069402371228</v>
      </c>
      <c r="E181" s="76">
        <v>6.466172565624178</v>
      </c>
      <c r="F181" s="76">
        <v>2.4693047752310022</v>
      </c>
      <c r="G181" s="76">
        <v>2.0077011663245226</v>
      </c>
      <c r="H181" s="76">
        <v>1.6007046819250175</v>
      </c>
      <c r="I181" s="76">
        <v>0.15512172885120487</v>
      </c>
      <c r="J181" s="76">
        <v>10.468414249567044</v>
      </c>
      <c r="K181" s="81">
        <f t="shared" si="26"/>
        <v>39.631067129719753</v>
      </c>
      <c r="L181" s="67"/>
      <c r="M181" s="68"/>
      <c r="N181" s="69"/>
      <c r="O181" s="69"/>
      <c r="P181" s="69"/>
      <c r="Q181" s="69"/>
      <c r="R181" s="69"/>
      <c r="S181" s="69"/>
      <c r="T181" s="69"/>
      <c r="U181" s="69"/>
      <c r="V181" s="69"/>
      <c r="AJ181" s="112">
        <v>43643</v>
      </c>
      <c r="AK181" s="131">
        <v>0.22094159976482364</v>
      </c>
      <c r="AL181" s="131">
        <v>7.606838843610135E-2</v>
      </c>
      <c r="AM181" s="131">
        <v>0.61877290686937281</v>
      </c>
      <c r="AN181" s="131">
        <v>0.36685148508715465</v>
      </c>
      <c r="AO181" s="131">
        <v>0.22144188070316517</v>
      </c>
    </row>
    <row r="182" spans="2:41" x14ac:dyDescent="0.2">
      <c r="B182" s="74">
        <v>43644</v>
      </c>
      <c r="C182" s="76">
        <v>12.813227838513981</v>
      </c>
      <c r="D182" s="76">
        <v>3.6416200195100288</v>
      </c>
      <c r="E182" s="76">
        <v>6.2959131280619021</v>
      </c>
      <c r="F182" s="76">
        <v>2.4818553668575052</v>
      </c>
      <c r="G182" s="76">
        <v>2.0034075059744967</v>
      </c>
      <c r="H182" s="76">
        <v>1.5638838331526757</v>
      </c>
      <c r="I182" s="76">
        <v>0.14915550851077389</v>
      </c>
      <c r="J182" s="76">
        <v>10.504782742431825</v>
      </c>
      <c r="K182" s="81">
        <f t="shared" si="26"/>
        <v>39.453845943013192</v>
      </c>
      <c r="L182" s="67"/>
      <c r="M182" s="68"/>
      <c r="N182" s="69"/>
      <c r="O182" s="69"/>
      <c r="P182" s="69"/>
      <c r="Q182" s="69"/>
      <c r="R182" s="69"/>
      <c r="S182" s="69"/>
      <c r="T182" s="69"/>
      <c r="U182" s="69"/>
      <c r="V182" s="69"/>
      <c r="AJ182" s="112">
        <v>43644</v>
      </c>
      <c r="AK182" s="131">
        <v>0.13913988152065462</v>
      </c>
      <c r="AL182" s="131">
        <v>8.4775940769891631E-2</v>
      </c>
      <c r="AM182" s="131">
        <v>0.67915397437153624</v>
      </c>
      <c r="AN182" s="131">
        <v>0.36554281019868123</v>
      </c>
      <c r="AO182" s="131">
        <v>0.25977567519975298</v>
      </c>
    </row>
    <row r="183" spans="2:41" x14ac:dyDescent="0.2">
      <c r="B183" s="74">
        <v>43645</v>
      </c>
      <c r="C183" s="76">
        <v>12.691491546276556</v>
      </c>
      <c r="D183" s="76">
        <v>3.5921582874963103</v>
      </c>
      <c r="E183" s="76">
        <v>6.0000185041656762</v>
      </c>
      <c r="F183" s="76">
        <v>2.0077489723245443</v>
      </c>
      <c r="G183" s="76">
        <v>1.9441132702962185</v>
      </c>
      <c r="H183" s="76">
        <v>1.3506635517527805</v>
      </c>
      <c r="I183" s="76">
        <v>0.14830319131928377</v>
      </c>
      <c r="J183" s="76">
        <v>10.079689499147694</v>
      </c>
      <c r="K183" s="81">
        <f t="shared" si="26"/>
        <v>37.814186822779064</v>
      </c>
      <c r="L183" s="67"/>
      <c r="M183" s="68"/>
      <c r="N183" s="69"/>
      <c r="O183" s="69"/>
      <c r="P183" s="69"/>
      <c r="Q183" s="69"/>
      <c r="R183" s="69"/>
      <c r="S183" s="69"/>
      <c r="T183" s="69"/>
      <c r="U183" s="69"/>
      <c r="V183" s="69"/>
      <c r="AJ183" s="112">
        <v>43645</v>
      </c>
      <c r="AK183" s="131">
        <v>0.17396623308228004</v>
      </c>
      <c r="AL183" s="131">
        <v>4.253272328095288E-2</v>
      </c>
      <c r="AM183" s="131">
        <v>0.48455638385024813</v>
      </c>
      <c r="AN183" s="131">
        <v>0.23644985450688077</v>
      </c>
      <c r="AO183" s="131">
        <v>0.22000059991710036</v>
      </c>
    </row>
    <row r="184" spans="2:41" x14ac:dyDescent="0.2">
      <c r="B184" s="74">
        <v>43646</v>
      </c>
      <c r="C184" s="76">
        <v>12.193918605782306</v>
      </c>
      <c r="D184" s="76">
        <v>3.5835024843939096</v>
      </c>
      <c r="E184" s="76">
        <v>6.5330281043033231</v>
      </c>
      <c r="F184" s="76">
        <v>1.322974784800822</v>
      </c>
      <c r="G184" s="76">
        <v>1.8764941885611948</v>
      </c>
      <c r="H184" s="76">
        <v>1.2589313697936724</v>
      </c>
      <c r="I184" s="76">
        <v>0.14574623974481335</v>
      </c>
      <c r="J184" s="76">
        <v>9.4766546040974262</v>
      </c>
      <c r="K184" s="81">
        <f t="shared" si="26"/>
        <v>36.391250381477462</v>
      </c>
      <c r="L184" s="67"/>
      <c r="M184" s="68"/>
      <c r="N184" s="69"/>
      <c r="O184" s="69"/>
      <c r="P184" s="69"/>
      <c r="Q184" s="69"/>
      <c r="R184" s="69"/>
      <c r="S184" s="69"/>
      <c r="T184" s="69"/>
      <c r="U184" s="69"/>
      <c r="V184" s="69"/>
      <c r="AJ184" s="112">
        <v>43646</v>
      </c>
      <c r="AK184" s="131">
        <v>5.3716707165261432E-2</v>
      </c>
      <c r="AL184" s="131">
        <v>1.375616069648603E-2</v>
      </c>
      <c r="AM184" s="131">
        <v>0.28127930768778275</v>
      </c>
      <c r="AN184" s="131">
        <v>0.19996677433983071</v>
      </c>
      <c r="AO184" s="131">
        <v>0.18279049656727497</v>
      </c>
    </row>
    <row r="185" spans="2:41" x14ac:dyDescent="0.2">
      <c r="B185" s="74">
        <v>43647</v>
      </c>
      <c r="C185" s="76">
        <v>12.832551059504048</v>
      </c>
      <c r="D185" s="76">
        <v>3.4054402491445228</v>
      </c>
      <c r="E185" s="76">
        <v>6.5330281043033231</v>
      </c>
      <c r="F185" s="76">
        <v>2.2244717383440236</v>
      </c>
      <c r="G185" s="76">
        <v>1.9275447480868704</v>
      </c>
      <c r="H185" s="76">
        <v>1.4660149541840497</v>
      </c>
      <c r="I185" s="76">
        <v>0.18324819617037935</v>
      </c>
      <c r="J185" s="76">
        <v>10.308368311779994</v>
      </c>
      <c r="K185" s="81">
        <f t="shared" si="26"/>
        <v>38.880667361517212</v>
      </c>
      <c r="L185" s="67"/>
      <c r="M185" s="68"/>
      <c r="N185" s="69"/>
      <c r="O185" s="69"/>
      <c r="P185" s="69"/>
      <c r="Q185" s="69"/>
      <c r="R185" s="69"/>
      <c r="S185" s="69"/>
      <c r="T185" s="69"/>
      <c r="U185" s="69"/>
      <c r="V185" s="69"/>
      <c r="AJ185" s="112">
        <v>43647</v>
      </c>
      <c r="AK185" s="131">
        <v>0.1150226029519647</v>
      </c>
      <c r="AL185" s="131">
        <v>7.3341869705006696E-2</v>
      </c>
      <c r="AM185" s="131">
        <v>0.56185587166712836</v>
      </c>
      <c r="AN185" s="131">
        <v>0.36870145756964301</v>
      </c>
      <c r="AO185" s="131">
        <v>0.2538825908152052</v>
      </c>
    </row>
    <row r="186" spans="2:41" x14ac:dyDescent="0.2">
      <c r="B186" s="74">
        <v>43648</v>
      </c>
      <c r="C186" s="76">
        <v>12.998730760018633</v>
      </c>
      <c r="D186" s="76">
        <v>3.5426965554825918</v>
      </c>
      <c r="E186" s="76">
        <v>6.8326737774849482</v>
      </c>
      <c r="F186" s="76">
        <v>2.4498190361043504</v>
      </c>
      <c r="G186" s="76">
        <v>1.9379178066780809</v>
      </c>
      <c r="H186" s="76">
        <v>1.496834699157092</v>
      </c>
      <c r="I186" s="76">
        <v>0.19603295404273141</v>
      </c>
      <c r="J186" s="76">
        <v>10.627075919430339</v>
      </c>
      <c r="K186" s="81">
        <f t="shared" si="26"/>
        <v>40.081781508398763</v>
      </c>
      <c r="L186" s="67"/>
      <c r="M186" s="68"/>
      <c r="N186" s="69"/>
      <c r="O186" s="69"/>
      <c r="P186" s="69"/>
      <c r="Q186" s="69"/>
      <c r="R186" s="69"/>
      <c r="S186" s="69"/>
      <c r="T186" s="69"/>
      <c r="U186" s="69"/>
      <c r="V186" s="69"/>
      <c r="AJ186" s="112">
        <v>43648</v>
      </c>
      <c r="AK186" s="131">
        <v>0.22519519640442223</v>
      </c>
      <c r="AL186" s="131">
        <v>8.0795912506031423E-2</v>
      </c>
      <c r="AM186" s="131">
        <v>0.5901414247225637</v>
      </c>
      <c r="AN186" s="131">
        <v>0.35683571718981899</v>
      </c>
      <c r="AO186" s="131">
        <v>0.25564761784029866</v>
      </c>
    </row>
    <row r="187" spans="2:41" x14ac:dyDescent="0.2">
      <c r="B187" s="74">
        <v>43649</v>
      </c>
      <c r="C187" s="76">
        <v>13.478912801621817</v>
      </c>
      <c r="D187" s="76">
        <v>3.5328042090798482</v>
      </c>
      <c r="E187" s="76">
        <v>6.637626347423323</v>
      </c>
      <c r="F187" s="76">
        <v>2.51349417096979</v>
      </c>
      <c r="G187" s="76">
        <v>1.9564230276283505</v>
      </c>
      <c r="H187" s="76">
        <v>1.5161619403260662</v>
      </c>
      <c r="I187" s="76">
        <v>0.19944222280869195</v>
      </c>
      <c r="J187" s="76">
        <v>10.764313361349004</v>
      </c>
      <c r="K187" s="81">
        <f t="shared" si="26"/>
        <v>40.599178081206887</v>
      </c>
      <c r="L187" s="67"/>
      <c r="M187" s="68"/>
      <c r="N187" s="69"/>
      <c r="O187" s="69"/>
      <c r="P187" s="69"/>
      <c r="Q187" s="69"/>
      <c r="R187" s="69"/>
      <c r="S187" s="69"/>
      <c r="T187" s="69"/>
      <c r="U187" s="69"/>
      <c r="V187" s="69"/>
      <c r="AJ187" s="112">
        <v>43649</v>
      </c>
      <c r="AK187" s="131">
        <v>0.25413128875238072</v>
      </c>
      <c r="AL187" s="131">
        <v>6.2798843502045065E-2</v>
      </c>
      <c r="AM187" s="131">
        <v>0.61581545429746842</v>
      </c>
      <c r="AN187" s="131">
        <v>0.38370442390067316</v>
      </c>
      <c r="AO187" s="131">
        <v>0.25516372399540127</v>
      </c>
    </row>
    <row r="188" spans="2:41" x14ac:dyDescent="0.2">
      <c r="B188" s="74">
        <v>43650</v>
      </c>
      <c r="C188" s="76">
        <v>13.221913962453916</v>
      </c>
      <c r="D188" s="76">
        <v>3.5847390276942526</v>
      </c>
      <c r="E188" s="76">
        <v>6.0323735827789049</v>
      </c>
      <c r="F188" s="76">
        <v>2.5545988438776628</v>
      </c>
      <c r="G188" s="76">
        <v>1.9589544666015015</v>
      </c>
      <c r="H188" s="76">
        <v>1.5040375571612838</v>
      </c>
      <c r="I188" s="76">
        <v>0.19773758842571168</v>
      </c>
      <c r="J188" s="76">
        <v>10.480935374091565</v>
      </c>
      <c r="K188" s="81">
        <f t="shared" si="26"/>
        <v>39.535290403084801</v>
      </c>
      <c r="L188" s="67"/>
      <c r="M188" s="68"/>
      <c r="N188" s="69"/>
      <c r="O188" s="69"/>
      <c r="P188" s="69"/>
      <c r="Q188" s="69"/>
      <c r="R188" s="69"/>
      <c r="S188" s="69"/>
      <c r="T188" s="69"/>
      <c r="U188" s="69"/>
      <c r="V188" s="69"/>
      <c r="AJ188" s="112">
        <v>43650</v>
      </c>
      <c r="AK188" s="131">
        <v>0.21794491701437238</v>
      </c>
      <c r="AL188" s="131">
        <v>6.515945036019001E-2</v>
      </c>
      <c r="AM188" s="131">
        <v>0.59874050306813309</v>
      </c>
      <c r="AN188" s="131">
        <v>0.35905892398348921</v>
      </c>
      <c r="AO188" s="131">
        <v>0.25931082872140671</v>
      </c>
    </row>
    <row r="189" spans="2:41" x14ac:dyDescent="0.2">
      <c r="B189" s="74">
        <v>43651</v>
      </c>
      <c r="C189" s="76">
        <v>12.746562726098247</v>
      </c>
      <c r="D189" s="76">
        <v>3.462321240960299</v>
      </c>
      <c r="E189" s="76">
        <v>6.3927976668305817</v>
      </c>
      <c r="F189" s="76">
        <v>2.57586618284135</v>
      </c>
      <c r="G189" s="76">
        <v>1.9635963230823861</v>
      </c>
      <c r="H189" s="76">
        <v>1.4612101875283865</v>
      </c>
      <c r="I189" s="76">
        <v>0.18836209931932019</v>
      </c>
      <c r="J189" s="76">
        <v>10.385884536286824</v>
      </c>
      <c r="K189" s="81">
        <f t="shared" si="26"/>
        <v>39.17660096294739</v>
      </c>
      <c r="L189" s="67"/>
      <c r="M189" s="68"/>
      <c r="N189" s="69"/>
      <c r="O189" s="69"/>
      <c r="P189" s="69"/>
      <c r="Q189" s="69"/>
      <c r="R189" s="69"/>
      <c r="S189" s="69"/>
      <c r="T189" s="69"/>
      <c r="U189" s="69"/>
      <c r="V189" s="69"/>
      <c r="AJ189" s="112">
        <v>43651</v>
      </c>
      <c r="AK189" s="131">
        <v>0.22332850184107472</v>
      </c>
      <c r="AL189" s="131">
        <v>7.2220704796376239E-2</v>
      </c>
      <c r="AM189" s="131">
        <v>0.60657936708046523</v>
      </c>
      <c r="AN189" s="131">
        <v>0.36888063791652487</v>
      </c>
      <c r="AO189" s="131">
        <v>0.26301097649222399</v>
      </c>
    </row>
    <row r="190" spans="2:41" x14ac:dyDescent="0.2">
      <c r="B190" s="74">
        <v>43652</v>
      </c>
      <c r="C190" s="76">
        <v>12.238362014059463</v>
      </c>
      <c r="D190" s="76">
        <v>3.3349572810249737</v>
      </c>
      <c r="E190" s="76">
        <v>6.2868529135191853</v>
      </c>
      <c r="F190" s="76">
        <v>1.9448799136920225</v>
      </c>
      <c r="G190" s="76">
        <v>1.9079797667993241</v>
      </c>
      <c r="H190" s="76">
        <v>1.241535102614113</v>
      </c>
      <c r="I190" s="76">
        <v>0.15682636323418514</v>
      </c>
      <c r="J190" s="76">
        <v>9.7759891068910463</v>
      </c>
      <c r="K190" s="81">
        <f t="shared" si="26"/>
        <v>36.887382461834314</v>
      </c>
      <c r="L190" s="67"/>
      <c r="M190" s="68"/>
      <c r="N190" s="69"/>
      <c r="O190" s="69"/>
      <c r="P190" s="69"/>
      <c r="Q190" s="69"/>
      <c r="R190" s="69"/>
      <c r="S190" s="69"/>
      <c r="T190" s="69"/>
      <c r="U190" s="69"/>
      <c r="V190" s="69"/>
      <c r="AJ190" s="112">
        <v>43652</v>
      </c>
      <c r="AK190" s="131">
        <v>0.19934629410363056</v>
      </c>
      <c r="AL190" s="131">
        <v>2.4198429076351169E-2</v>
      </c>
      <c r="AM190" s="131">
        <v>0.39524814931923413</v>
      </c>
      <c r="AN190" s="131">
        <v>0.27400624322922762</v>
      </c>
      <c r="AO190" s="131">
        <v>0.22381571326051433</v>
      </c>
    </row>
    <row r="191" spans="2:41" x14ac:dyDescent="0.2">
      <c r="B191" s="74">
        <v>43653</v>
      </c>
      <c r="C191" s="76">
        <v>12.071216152495376</v>
      </c>
      <c r="D191" s="76">
        <v>3.2100664076903342</v>
      </c>
      <c r="E191" s="76">
        <v>6.1081395476392766</v>
      </c>
      <c r="F191" s="76">
        <v>1.6054668280295115</v>
      </c>
      <c r="G191" s="76">
        <v>1.8796894001149593</v>
      </c>
      <c r="H191" s="76">
        <v>1.1499036779943748</v>
      </c>
      <c r="I191" s="76">
        <v>0.15938331480865553</v>
      </c>
      <c r="J191" s="76">
        <v>9.441101359643028</v>
      </c>
      <c r="K191" s="81">
        <f t="shared" si="26"/>
        <v>35.624966688415512</v>
      </c>
      <c r="L191" s="67"/>
      <c r="M191" s="68"/>
      <c r="N191" s="69"/>
      <c r="O191" s="69"/>
      <c r="P191" s="69"/>
      <c r="Q191" s="69"/>
      <c r="R191" s="69"/>
      <c r="S191" s="69"/>
      <c r="T191" s="69"/>
      <c r="U191" s="69"/>
      <c r="V191" s="69"/>
      <c r="AJ191" s="112">
        <v>43653</v>
      </c>
      <c r="AK191" s="131">
        <v>0.2046021092251005</v>
      </c>
      <c r="AL191" s="131">
        <v>1.4960666978271996E-2</v>
      </c>
      <c r="AM191" s="131">
        <v>0.30332043451720936</v>
      </c>
      <c r="AN191" s="131">
        <v>0.20328215450541803</v>
      </c>
      <c r="AO191" s="131">
        <v>0.19578960636516352</v>
      </c>
    </row>
    <row r="192" spans="2:41" x14ac:dyDescent="0.2">
      <c r="B192" s="74">
        <v>43654</v>
      </c>
      <c r="C192" s="76">
        <v>12.932065647602899</v>
      </c>
      <c r="D192" s="76">
        <v>2.9850155270279148</v>
      </c>
      <c r="E192" s="76">
        <v>6.4158516014730864</v>
      </c>
      <c r="F192" s="76">
        <v>2.8062051671670472</v>
      </c>
      <c r="G192" s="76">
        <v>1.9672664165052525</v>
      </c>
      <c r="H192" s="76">
        <v>1.4130836818956221</v>
      </c>
      <c r="I192" s="76">
        <v>0.17813429302143854</v>
      </c>
      <c r="J192" s="76">
        <v>10.353943860139641</v>
      </c>
      <c r="K192" s="81">
        <f t="shared" si="26"/>
        <v>39.051566194832901</v>
      </c>
      <c r="L192" s="67"/>
      <c r="M192" s="68"/>
      <c r="N192" s="69"/>
      <c r="O192" s="69"/>
      <c r="P192" s="69"/>
      <c r="Q192" s="69"/>
      <c r="R192" s="69"/>
      <c r="S192" s="69"/>
      <c r="T192" s="69"/>
      <c r="U192" s="69"/>
      <c r="V192" s="69"/>
      <c r="AJ192" s="112">
        <v>43654</v>
      </c>
      <c r="AK192" s="131">
        <v>0.31867156827799675</v>
      </c>
      <c r="AL192" s="131">
        <v>7.380374074505848E-2</v>
      </c>
      <c r="AM192" s="131">
        <v>0.65835795844356326</v>
      </c>
      <c r="AN192" s="131">
        <v>0.37447960801999219</v>
      </c>
      <c r="AO192" s="131">
        <v>0.22215301483821787</v>
      </c>
    </row>
    <row r="193" spans="2:41" x14ac:dyDescent="0.2">
      <c r="B193" s="74">
        <v>43655</v>
      </c>
      <c r="C193" s="76">
        <v>12.646081976949892</v>
      </c>
      <c r="D193" s="76">
        <v>3.1655508488779875</v>
      </c>
      <c r="E193" s="76">
        <v>6.6763050309907452</v>
      </c>
      <c r="F193" s="76">
        <v>2.8592721614915533</v>
      </c>
      <c r="G193" s="76">
        <v>1.9643920915818871</v>
      </c>
      <c r="H193" s="76">
        <v>1.478581786244378</v>
      </c>
      <c r="I193" s="76">
        <v>0.19944222280869195</v>
      </c>
      <c r="J193" s="76">
        <v>10.457685890957862</v>
      </c>
      <c r="K193" s="81">
        <f t="shared" si="26"/>
        <v>39.447312009902994</v>
      </c>
      <c r="L193" s="67"/>
      <c r="M193" s="68"/>
      <c r="N193" s="69"/>
      <c r="O193" s="69"/>
      <c r="P193" s="69"/>
      <c r="Q193" s="69"/>
      <c r="R193" s="69"/>
      <c r="S193" s="69"/>
      <c r="T193" s="69"/>
      <c r="U193" s="69"/>
      <c r="V193" s="69"/>
      <c r="AJ193" s="112">
        <v>43655</v>
      </c>
      <c r="AK193" s="131">
        <v>0.31448526607207983</v>
      </c>
      <c r="AL193" s="131">
        <v>7.5339073580355978E-2</v>
      </c>
      <c r="AM193" s="131">
        <v>0.65492991670389178</v>
      </c>
      <c r="AN193" s="131">
        <v>0.38719290353037183</v>
      </c>
      <c r="AO193" s="131">
        <v>0.24200739698455387</v>
      </c>
    </row>
    <row r="194" spans="2:41" x14ac:dyDescent="0.2">
      <c r="B194" s="74">
        <v>43656</v>
      </c>
      <c r="C194" s="76">
        <v>12.409372519821563</v>
      </c>
      <c r="D194" s="76">
        <v>3.117325660164612</v>
      </c>
      <c r="E194" s="76">
        <v>7.1012950316244785</v>
      </c>
      <c r="F194" s="76">
        <v>3.0493912462100758</v>
      </c>
      <c r="G194" s="76">
        <v>1.9534159481888622</v>
      </c>
      <c r="H194" s="76">
        <v>1.4476721180544783</v>
      </c>
      <c r="I194" s="76">
        <v>0.18921441651081031</v>
      </c>
      <c r="J194" s="76">
        <v>10.559619044908889</v>
      </c>
      <c r="K194" s="81">
        <f t="shared" si="26"/>
        <v>39.827305985483768</v>
      </c>
      <c r="L194" s="67"/>
      <c r="M194" s="68"/>
      <c r="N194" s="69"/>
      <c r="O194" s="69"/>
      <c r="P194" s="69"/>
      <c r="Q194" s="69"/>
      <c r="R194" s="69"/>
      <c r="S194" s="69"/>
      <c r="T194" s="69"/>
      <c r="U194" s="69"/>
      <c r="V194" s="69"/>
      <c r="AJ194" s="112">
        <v>43656</v>
      </c>
      <c r="AK194" s="131">
        <v>0.30182292713159092</v>
      </c>
      <c r="AL194" s="131">
        <v>8.5293269214633635E-2</v>
      </c>
      <c r="AM194" s="131">
        <v>0.77767594801627848</v>
      </c>
      <c r="AN194" s="131">
        <v>0.33021294857782207</v>
      </c>
      <c r="AO194" s="131">
        <v>0.26753557940329292</v>
      </c>
    </row>
    <row r="195" spans="2:41" x14ac:dyDescent="0.2">
      <c r="B195" s="74">
        <v>43657</v>
      </c>
      <c r="C195" s="76">
        <v>12.74752888714775</v>
      </c>
      <c r="D195" s="76">
        <v>3.153185415874558</v>
      </c>
      <c r="E195" s="76">
        <v>7.1333021891229205</v>
      </c>
      <c r="F195" s="76">
        <v>3.3505005497035696</v>
      </c>
      <c r="G195" s="76">
        <v>1.9576071979121648</v>
      </c>
      <c r="H195" s="76">
        <v>1.4743913143351961</v>
      </c>
      <c r="I195" s="76">
        <v>0.19432831965975114</v>
      </c>
      <c r="J195" s="76">
        <v>10.828604726743873</v>
      </c>
      <c r="K195" s="81">
        <f t="shared" si="26"/>
        <v>40.839448600499779</v>
      </c>
      <c r="L195" s="67"/>
      <c r="M195" s="68"/>
      <c r="N195" s="69"/>
      <c r="O195" s="69"/>
      <c r="P195" s="69"/>
      <c r="Q195" s="69"/>
      <c r="R195" s="69"/>
      <c r="S195" s="69"/>
      <c r="T195" s="69"/>
      <c r="U195" s="69"/>
      <c r="V195" s="69"/>
      <c r="AJ195" s="112">
        <v>43657</v>
      </c>
      <c r="AK195" s="131">
        <v>0.32463793079327569</v>
      </c>
      <c r="AL195" s="131">
        <v>8.4679644007579852E-2</v>
      </c>
      <c r="AM195" s="131">
        <v>0.902634327983456</v>
      </c>
      <c r="AN195" s="131">
        <v>0.3072130302860745</v>
      </c>
      <c r="AO195" s="131">
        <v>0.26929582322553913</v>
      </c>
    </row>
    <row r="196" spans="2:41" x14ac:dyDescent="0.2">
      <c r="B196" s="74">
        <v>43658</v>
      </c>
      <c r="C196" s="76">
        <v>12.680863774732016</v>
      </c>
      <c r="D196" s="76">
        <v>3.1197987467652979</v>
      </c>
      <c r="E196" s="76">
        <v>7.0379583306438693</v>
      </c>
      <c r="F196" s="76">
        <v>3.124095250147588</v>
      </c>
      <c r="G196" s="76">
        <v>1.962332500088898</v>
      </c>
      <c r="H196" s="76">
        <v>1.4542415132492812</v>
      </c>
      <c r="I196" s="76">
        <v>0.20370380876614264</v>
      </c>
      <c r="J196" s="76">
        <v>10.67388384269174</v>
      </c>
      <c r="K196" s="81">
        <f t="shared" ref="K196:K259" si="28">SUM(C196:J196)</f>
        <v>40.256877767084831</v>
      </c>
      <c r="L196" s="67"/>
      <c r="M196" s="68"/>
      <c r="N196" s="69"/>
      <c r="O196" s="69"/>
      <c r="P196" s="69"/>
      <c r="Q196" s="69"/>
      <c r="R196" s="69"/>
      <c r="S196" s="69"/>
      <c r="T196" s="69"/>
      <c r="U196" s="69"/>
      <c r="V196" s="69"/>
      <c r="AJ196" s="112">
        <v>43658</v>
      </c>
      <c r="AK196" s="131">
        <v>0.22475498101207167</v>
      </c>
      <c r="AL196" s="131">
        <v>8.332116671939345E-2</v>
      </c>
      <c r="AM196" s="131">
        <v>0.86039477008729714</v>
      </c>
      <c r="AN196" s="131">
        <v>0.32776904578303201</v>
      </c>
      <c r="AO196" s="131">
        <v>0.28909586623367789</v>
      </c>
    </row>
    <row r="197" spans="2:41" x14ac:dyDescent="0.2">
      <c r="B197" s="74">
        <v>43659</v>
      </c>
      <c r="C197" s="76">
        <v>12.509853268969914</v>
      </c>
      <c r="D197" s="76">
        <v>3.3201187614208583</v>
      </c>
      <c r="E197" s="76">
        <v>6.6426715998532506</v>
      </c>
      <c r="F197" s="76">
        <v>2.2127336018535795</v>
      </c>
      <c r="G197" s="76">
        <v>1.9232161922640354</v>
      </c>
      <c r="H197" s="76">
        <v>1.3014898031700379</v>
      </c>
      <c r="I197" s="76">
        <v>0.19177136808528072</v>
      </c>
      <c r="J197" s="76">
        <v>10.138073597736138</v>
      </c>
      <c r="K197" s="81">
        <f t="shared" si="28"/>
        <v>38.239928193353094</v>
      </c>
      <c r="L197" s="67"/>
      <c r="M197" s="68"/>
      <c r="N197" s="69"/>
      <c r="O197" s="69"/>
      <c r="P197" s="69"/>
      <c r="Q197" s="69"/>
      <c r="R197" s="69"/>
      <c r="S197" s="69"/>
      <c r="T197" s="69"/>
      <c r="U197" s="69"/>
      <c r="V197" s="69"/>
      <c r="AJ197" s="112">
        <v>43659</v>
      </c>
      <c r="AK197" s="131">
        <v>0.19165640336607878</v>
      </c>
      <c r="AL197" s="131">
        <v>4.1835342128290327E-2</v>
      </c>
      <c r="AM197" s="131">
        <v>0.54568987645423617</v>
      </c>
      <c r="AN197" s="131">
        <v>0.22587435251320495</v>
      </c>
      <c r="AO197" s="131">
        <v>0.20897557266653058</v>
      </c>
    </row>
    <row r="198" spans="2:41" x14ac:dyDescent="0.2">
      <c r="B198" s="74">
        <v>43660</v>
      </c>
      <c r="C198" s="76">
        <v>12.349470534752353</v>
      </c>
      <c r="D198" s="76">
        <v>3.3040436985163995</v>
      </c>
      <c r="E198" s="76">
        <v>6.5681768547380255</v>
      </c>
      <c r="F198" s="76">
        <v>1.8953819643475651</v>
      </c>
      <c r="G198" s="76">
        <v>1.8921683246304932</v>
      </c>
      <c r="H198" s="76">
        <v>1.2259133813627627</v>
      </c>
      <c r="I198" s="76">
        <v>0.18921441651081031</v>
      </c>
      <c r="J198" s="76">
        <v>9.8899379769188798</v>
      </c>
      <c r="K198" s="81">
        <f t="shared" si="28"/>
        <v>37.314307151777285</v>
      </c>
      <c r="L198" s="67"/>
      <c r="M198" s="68"/>
      <c r="N198" s="69"/>
      <c r="O198" s="69"/>
      <c r="P198" s="69"/>
      <c r="Q198" s="69"/>
      <c r="R198" s="69"/>
      <c r="S198" s="69"/>
      <c r="T198" s="69"/>
      <c r="U198" s="69"/>
      <c r="V198" s="69"/>
      <c r="AJ198" s="112">
        <v>43660</v>
      </c>
      <c r="AK198" s="131">
        <v>0.18367044468375099</v>
      </c>
      <c r="AL198" s="131">
        <v>2.3391658145702762E-2</v>
      </c>
      <c r="AM198" s="131">
        <v>0.50167438337166625</v>
      </c>
      <c r="AN198" s="131">
        <v>0.15882643677743694</v>
      </c>
      <c r="AO198" s="131">
        <v>0.17035896379191828</v>
      </c>
    </row>
    <row r="199" spans="2:41" x14ac:dyDescent="0.2">
      <c r="B199" s="74">
        <v>43661</v>
      </c>
      <c r="C199" s="76">
        <v>13.302105329562698</v>
      </c>
      <c r="D199" s="76">
        <v>3.0876486209563807</v>
      </c>
      <c r="E199" s="76">
        <v>7.0631402110567709</v>
      </c>
      <c r="F199" s="76">
        <v>3.0086233217835106</v>
      </c>
      <c r="G199" s="76">
        <v>1.9454848140970746</v>
      </c>
      <c r="H199" s="76">
        <v>1.2883504294046049</v>
      </c>
      <c r="I199" s="76">
        <v>0.21307929787253416</v>
      </c>
      <c r="J199" s="76">
        <v>10.791659811654249</v>
      </c>
      <c r="K199" s="81">
        <f t="shared" si="28"/>
        <v>40.70009183638782</v>
      </c>
      <c r="L199" s="67"/>
      <c r="M199" s="68"/>
      <c r="N199" s="69"/>
      <c r="O199" s="69"/>
      <c r="P199" s="69"/>
      <c r="Q199" s="69"/>
      <c r="R199" s="69"/>
      <c r="S199" s="69"/>
      <c r="T199" s="69"/>
      <c r="U199" s="69"/>
      <c r="V199" s="69"/>
      <c r="AJ199" s="112">
        <v>43661</v>
      </c>
      <c r="AK199" s="131">
        <v>0.29546321689602206</v>
      </c>
      <c r="AL199" s="131">
        <v>7.9295960069257335E-2</v>
      </c>
      <c r="AM199" s="131">
        <v>0.7846240169747345</v>
      </c>
      <c r="AN199" s="131">
        <v>0.30479651749682413</v>
      </c>
      <c r="AO199" s="131">
        <v>0.24003561408134863</v>
      </c>
    </row>
    <row r="200" spans="2:41" x14ac:dyDescent="0.2">
      <c r="B200" s="74">
        <v>43662</v>
      </c>
      <c r="C200" s="76">
        <v>13.451860292235722</v>
      </c>
      <c r="D200" s="76">
        <v>3.1729701086800453</v>
      </c>
      <c r="E200" s="76">
        <v>7.2399546726290911</v>
      </c>
      <c r="F200" s="76">
        <v>3.008641776793151</v>
      </c>
      <c r="G200" s="76">
        <v>1.9484858247586827</v>
      </c>
      <c r="H200" s="76">
        <v>1.5007976544935027</v>
      </c>
      <c r="I200" s="76">
        <v>0.22075015259594538</v>
      </c>
      <c r="J200" s="76">
        <v>11.020371826261378</v>
      </c>
      <c r="K200" s="81">
        <f t="shared" si="28"/>
        <v>41.563832308447516</v>
      </c>
      <c r="L200" s="67"/>
      <c r="M200" s="68"/>
      <c r="N200" s="69"/>
      <c r="O200" s="69"/>
      <c r="P200" s="69"/>
      <c r="Q200" s="69"/>
      <c r="R200" s="69"/>
      <c r="S200" s="69"/>
      <c r="T200" s="69"/>
      <c r="U200" s="69"/>
      <c r="V200" s="69"/>
      <c r="AJ200" s="112">
        <v>43662</v>
      </c>
      <c r="AK200" s="131">
        <v>0.28202789564103653</v>
      </c>
      <c r="AL200" s="131">
        <v>9.1441378295590597E-2</v>
      </c>
      <c r="AM200" s="131">
        <v>0.80863857353580848</v>
      </c>
      <c r="AN200" s="131">
        <v>0.26947125480783379</v>
      </c>
      <c r="AO200" s="131">
        <v>0.24450199098036099</v>
      </c>
    </row>
    <row r="201" spans="2:41" x14ac:dyDescent="0.2">
      <c r="B201" s="74">
        <v>43663</v>
      </c>
      <c r="C201" s="76">
        <v>13.615141509601795</v>
      </c>
      <c r="D201" s="76">
        <v>3.1828624550827893</v>
      </c>
      <c r="E201" s="76">
        <v>7.2681877974427502</v>
      </c>
      <c r="F201" s="76">
        <v>3.0551741358556161</v>
      </c>
      <c r="G201" s="76">
        <v>1.9602372545258642</v>
      </c>
      <c r="H201" s="76">
        <v>1.5665531109216428</v>
      </c>
      <c r="I201" s="76">
        <v>0.22075015259594538</v>
      </c>
      <c r="J201" s="76">
        <v>11.13400530226637</v>
      </c>
      <c r="K201" s="81">
        <f t="shared" si="28"/>
        <v>42.002911718292765</v>
      </c>
      <c r="L201" s="67"/>
      <c r="M201" s="68"/>
      <c r="N201" s="69"/>
      <c r="O201" s="69"/>
      <c r="P201" s="69"/>
      <c r="Q201" s="69"/>
      <c r="R201" s="69"/>
      <c r="S201" s="69"/>
      <c r="T201" s="69"/>
      <c r="U201" s="69"/>
      <c r="V201" s="69"/>
      <c r="AJ201" s="112">
        <v>43663</v>
      </c>
      <c r="AK201" s="131">
        <v>0.22822556617980114</v>
      </c>
      <c r="AL201" s="131">
        <v>0.10284326692835999</v>
      </c>
      <c r="AM201" s="131">
        <v>0.84108509678025389</v>
      </c>
      <c r="AN201" s="131">
        <v>0.32621262758698949</v>
      </c>
      <c r="AO201" s="131">
        <v>0.23326398098222079</v>
      </c>
    </row>
    <row r="202" spans="2:41" x14ac:dyDescent="0.2">
      <c r="B202" s="74">
        <v>43664</v>
      </c>
      <c r="C202" s="76">
        <v>14.181311884610784</v>
      </c>
      <c r="D202" s="76">
        <v>3.3732901233356056</v>
      </c>
      <c r="E202" s="76">
        <v>6.9963924565954185</v>
      </c>
      <c r="F202" s="76">
        <v>3.1733707760959655</v>
      </c>
      <c r="G202" s="76">
        <v>1.9708803737327301</v>
      </c>
      <c r="H202" s="76">
        <v>1.6652350491151602</v>
      </c>
      <c r="I202" s="76">
        <v>0.20967002910657359</v>
      </c>
      <c r="J202" s="76">
        <v>11.387403112038889</v>
      </c>
      <c r="K202" s="81">
        <f t="shared" si="28"/>
        <v>42.957553804631125</v>
      </c>
      <c r="L202" s="67"/>
      <c r="M202" s="68"/>
      <c r="N202" s="69"/>
      <c r="O202" s="69"/>
      <c r="P202" s="69"/>
      <c r="Q202" s="69"/>
      <c r="R202" s="69"/>
      <c r="S202" s="69"/>
      <c r="T202" s="69"/>
      <c r="U202" s="69"/>
      <c r="V202" s="69"/>
      <c r="AJ202" s="112">
        <v>43664</v>
      </c>
      <c r="AK202" s="131">
        <v>0.23488601390069586</v>
      </c>
      <c r="AL202" s="131">
        <v>0.10670021849648448</v>
      </c>
      <c r="AM202" s="131">
        <v>0.84691099648351742</v>
      </c>
      <c r="AN202" s="131">
        <v>0.3533844567076021</v>
      </c>
      <c r="AO202" s="131">
        <v>0.27197674041157183</v>
      </c>
    </row>
    <row r="203" spans="2:41" x14ac:dyDescent="0.2">
      <c r="B203" s="74">
        <v>43665</v>
      </c>
      <c r="C203" s="76">
        <v>14.236383064432477</v>
      </c>
      <c r="D203" s="76">
        <v>3.5402234688819059</v>
      </c>
      <c r="E203" s="76">
        <v>7.1781031747671875</v>
      </c>
      <c r="F203" s="76">
        <v>3.2004017526937711</v>
      </c>
      <c r="G203" s="76">
        <v>1.9781970440641783</v>
      </c>
      <c r="H203" s="76">
        <v>1.6425951499787617</v>
      </c>
      <c r="I203" s="76">
        <v>0.21222698068104401</v>
      </c>
      <c r="J203" s="76">
        <v>11.538379293215733</v>
      </c>
      <c r="K203" s="81">
        <f t="shared" si="28"/>
        <v>43.526509928715058</v>
      </c>
      <c r="L203" s="67"/>
      <c r="M203" s="68"/>
      <c r="N203" s="69"/>
      <c r="O203" s="69"/>
      <c r="P203" s="69"/>
      <c r="Q203" s="69"/>
      <c r="R203" s="69"/>
      <c r="S203" s="69"/>
      <c r="T203" s="69"/>
      <c r="U203" s="69"/>
      <c r="V203" s="69"/>
      <c r="AJ203" s="112">
        <v>43665</v>
      </c>
      <c r="AK203" s="131">
        <v>0.22928257010490574</v>
      </c>
      <c r="AL203" s="131">
        <v>0.10159849844551212</v>
      </c>
      <c r="AM203" s="131">
        <v>0.89226793295012785</v>
      </c>
      <c r="AN203" s="131">
        <v>0.3078063971274933</v>
      </c>
      <c r="AO203" s="131">
        <v>0.26582791173513087</v>
      </c>
    </row>
    <row r="204" spans="2:41" x14ac:dyDescent="0.2">
      <c r="B204" s="74">
        <v>43666</v>
      </c>
      <c r="C204" s="76">
        <v>13.837358550987576</v>
      </c>
      <c r="D204" s="76">
        <v>3.6502758226124294</v>
      </c>
      <c r="E204" s="76">
        <v>6.8617176615250948</v>
      </c>
      <c r="F204" s="76">
        <v>2.1717315086948989</v>
      </c>
      <c r="G204" s="76">
        <v>1.9387249541361067</v>
      </c>
      <c r="H204" s="76">
        <v>1.4585363260922026</v>
      </c>
      <c r="I204" s="76">
        <v>0.16364490076610622</v>
      </c>
      <c r="J204" s="76">
        <v>10.84505008201128</v>
      </c>
      <c r="K204" s="81">
        <f t="shared" si="28"/>
        <v>40.92703980682569</v>
      </c>
      <c r="L204" s="67"/>
      <c r="M204" s="68"/>
      <c r="N204" s="69"/>
      <c r="O204" s="69"/>
      <c r="P204" s="69"/>
      <c r="Q204" s="69"/>
      <c r="R204" s="69"/>
      <c r="S204" s="69"/>
      <c r="T204" s="69"/>
      <c r="U204" s="69"/>
      <c r="V204" s="69"/>
      <c r="AJ204" s="112">
        <v>43666</v>
      </c>
      <c r="AK204" s="131">
        <v>0.11040995065839203</v>
      </c>
      <c r="AL204" s="131">
        <v>6.0423363201331834E-2</v>
      </c>
      <c r="AM204" s="131">
        <v>0.58714603335639015</v>
      </c>
      <c r="AN204" s="131">
        <v>0.23914487366459397</v>
      </c>
      <c r="AO204" s="131">
        <v>0.23992204669735856</v>
      </c>
    </row>
    <row r="205" spans="2:41" x14ac:dyDescent="0.2">
      <c r="B205" s="74">
        <v>43667</v>
      </c>
      <c r="C205" s="76">
        <v>13.45669109748324</v>
      </c>
      <c r="D205" s="76">
        <v>3.6094698937011116</v>
      </c>
      <c r="E205" s="76">
        <v>6.8524949781246756</v>
      </c>
      <c r="F205" s="76">
        <v>1.85135732415285</v>
      </c>
      <c r="G205" s="76">
        <v>1.9138611711621774</v>
      </c>
      <c r="H205" s="76">
        <v>1.3673762691411797</v>
      </c>
      <c r="I205" s="76">
        <v>0.15853099761716541</v>
      </c>
      <c r="J205" s="76">
        <v>10.525195723454186</v>
      </c>
      <c r="K205" s="81">
        <f t="shared" si="28"/>
        <v>39.734977454836582</v>
      </c>
      <c r="L205" s="67"/>
      <c r="M205" s="68"/>
      <c r="N205" s="69"/>
      <c r="O205" s="69"/>
      <c r="P205" s="69"/>
      <c r="Q205" s="69"/>
      <c r="R205" s="69"/>
      <c r="S205" s="69"/>
      <c r="T205" s="69"/>
      <c r="U205" s="69"/>
      <c r="V205" s="69"/>
      <c r="AJ205" s="112">
        <v>43667</v>
      </c>
      <c r="AK205" s="131">
        <v>0.11130400672565477</v>
      </c>
      <c r="AL205" s="131">
        <v>4.0959202416772894E-2</v>
      </c>
      <c r="AM205" s="131">
        <v>0.48818863491554709</v>
      </c>
      <c r="AN205" s="131">
        <v>0.20292489705655165</v>
      </c>
      <c r="AO205" s="131">
        <v>0.20194097687143969</v>
      </c>
    </row>
    <row r="206" spans="2:41" x14ac:dyDescent="0.2">
      <c r="B206" s="74">
        <v>43668</v>
      </c>
      <c r="C206" s="76">
        <v>14.304014337897716</v>
      </c>
      <c r="D206" s="76">
        <v>3.4734501306633856</v>
      </c>
      <c r="E206" s="76">
        <v>6.8243450690673999</v>
      </c>
      <c r="F206" s="76">
        <v>2.8930949692063659</v>
      </c>
      <c r="G206" s="76">
        <v>1.9733579523021969</v>
      </c>
      <c r="H206" s="76">
        <v>1.6067552893302604</v>
      </c>
      <c r="I206" s="76">
        <v>0.19773758842571168</v>
      </c>
      <c r="J206" s="76">
        <v>11.272957869787401</v>
      </c>
      <c r="K206" s="81">
        <f t="shared" si="28"/>
        <v>42.545713206680432</v>
      </c>
      <c r="L206" s="67"/>
      <c r="M206" s="68"/>
      <c r="N206" s="69"/>
      <c r="O206" s="69"/>
      <c r="P206" s="69"/>
      <c r="Q206" s="69"/>
      <c r="R206" s="69"/>
      <c r="S206" s="69"/>
      <c r="T206" s="69"/>
      <c r="U206" s="69"/>
      <c r="V206" s="69"/>
      <c r="AJ206" s="112">
        <v>43668</v>
      </c>
      <c r="AK206" s="131">
        <v>0.14236000996187598</v>
      </c>
      <c r="AL206" s="131">
        <v>9.3150799561073777E-2</v>
      </c>
      <c r="AM206" s="131">
        <v>0.78650026842683263</v>
      </c>
      <c r="AN206" s="131">
        <v>0.32099592889408896</v>
      </c>
      <c r="AO206" s="131">
        <v>0.2711639528831114</v>
      </c>
    </row>
    <row r="207" spans="2:41" x14ac:dyDescent="0.2">
      <c r="B207" s="74">
        <v>43669</v>
      </c>
      <c r="C207" s="76">
        <v>14.500145030946905</v>
      </c>
      <c r="D207" s="76">
        <v>3.6515123659127724</v>
      </c>
      <c r="E207" s="76">
        <v>6.4116916061848839</v>
      </c>
      <c r="F207" s="76">
        <v>3.323564154680291</v>
      </c>
      <c r="G207" s="76">
        <v>1.9813050169359192</v>
      </c>
      <c r="H207" s="76">
        <v>1.6398663678753778</v>
      </c>
      <c r="I207" s="76">
        <v>0.22586405574488619</v>
      </c>
      <c r="J207" s="76">
        <v>11.443647824319928</v>
      </c>
      <c r="K207" s="81">
        <f t="shared" si="28"/>
        <v>43.177596422600963</v>
      </c>
      <c r="L207" s="67"/>
      <c r="M207" s="68"/>
      <c r="N207" s="69"/>
      <c r="O207" s="69"/>
      <c r="P207" s="69"/>
      <c r="Q207" s="69"/>
      <c r="R207" s="69"/>
      <c r="S207" s="69"/>
      <c r="T207" s="69"/>
      <c r="U207" s="69"/>
      <c r="V207" s="69"/>
      <c r="AJ207" s="112">
        <v>43669</v>
      </c>
      <c r="AK207" s="131">
        <v>0.22974386852119946</v>
      </c>
      <c r="AL207" s="131">
        <v>9.600582246617001E-2</v>
      </c>
      <c r="AM207" s="131">
        <v>0.92767865850892151</v>
      </c>
      <c r="AN207" s="131">
        <v>0.35520583279506784</v>
      </c>
      <c r="AO207" s="131">
        <v>0.2809892369366403</v>
      </c>
    </row>
    <row r="208" spans="2:41" x14ac:dyDescent="0.2">
      <c r="B208" s="74">
        <v>43670</v>
      </c>
      <c r="C208" s="76">
        <v>15.203510274985375</v>
      </c>
      <c r="D208" s="76">
        <v>3.7504358299402094</v>
      </c>
      <c r="E208" s="76">
        <v>6.2938216387181098</v>
      </c>
      <c r="F208" s="76">
        <v>3.5004164327316714</v>
      </c>
      <c r="G208" s="76">
        <v>1.9850729694020992</v>
      </c>
      <c r="H208" s="76">
        <v>1.6847781393403531</v>
      </c>
      <c r="I208" s="76">
        <v>0.22927332451084673</v>
      </c>
      <c r="J208" s="76">
        <v>11.775479417528125</v>
      </c>
      <c r="K208" s="81">
        <f t="shared" si="28"/>
        <v>44.422788027156798</v>
      </c>
      <c r="L208" s="67"/>
      <c r="M208" s="68"/>
      <c r="N208" s="69"/>
      <c r="O208" s="69"/>
      <c r="P208" s="69"/>
      <c r="Q208" s="69"/>
      <c r="R208" s="69"/>
      <c r="S208" s="69"/>
      <c r="T208" s="69"/>
      <c r="U208" s="69"/>
      <c r="V208" s="69"/>
      <c r="AJ208" s="112">
        <v>43670</v>
      </c>
      <c r="AK208" s="131">
        <v>0.29949578106263058</v>
      </c>
      <c r="AL208" s="131">
        <v>0.10432375109668339</v>
      </c>
      <c r="AM208" s="131">
        <v>0.9508286642803806</v>
      </c>
      <c r="AN208" s="131">
        <v>0.3725798238956905</v>
      </c>
      <c r="AO208" s="131">
        <v>0.30186943821701001</v>
      </c>
    </row>
    <row r="209" spans="2:41" x14ac:dyDescent="0.2">
      <c r="B209" s="74">
        <v>43671</v>
      </c>
      <c r="C209" s="76">
        <v>15.267276904252597</v>
      </c>
      <c r="D209" s="76">
        <v>3.6082333504007686</v>
      </c>
      <c r="E209" s="76">
        <v>6.146153297686638</v>
      </c>
      <c r="F209" s="76">
        <v>3.4456409397804864</v>
      </c>
      <c r="G209" s="76">
        <v>1.9895077288378322</v>
      </c>
      <c r="H209" s="76">
        <v>1.7448221797373071</v>
      </c>
      <c r="I209" s="76">
        <v>0.21904551821296511</v>
      </c>
      <c r="J209" s="76">
        <v>11.689002721931757</v>
      </c>
      <c r="K209" s="81">
        <f t="shared" si="28"/>
        <v>44.109682640840354</v>
      </c>
      <c r="L209" s="67"/>
      <c r="M209" s="68"/>
      <c r="N209" s="69"/>
      <c r="O209" s="69"/>
      <c r="P209" s="69"/>
      <c r="Q209" s="69"/>
      <c r="R209" s="69"/>
      <c r="S209" s="69"/>
      <c r="T209" s="69"/>
      <c r="U209" s="69"/>
      <c r="V209" s="69"/>
      <c r="AJ209" s="112">
        <v>43671</v>
      </c>
      <c r="AK209" s="131">
        <v>0.26785541444116445</v>
      </c>
      <c r="AL209" s="131">
        <v>0.10385221626260771</v>
      </c>
      <c r="AM209" s="131">
        <v>0.95715309913527535</v>
      </c>
      <c r="AN209" s="131">
        <v>0.40065783332186539</v>
      </c>
      <c r="AO209" s="131">
        <v>0.28327283153543525</v>
      </c>
    </row>
    <row r="210" spans="2:41" x14ac:dyDescent="0.2">
      <c r="B210" s="74">
        <v>43672</v>
      </c>
      <c r="C210" s="76">
        <v>15.40543793433158</v>
      </c>
      <c r="D210" s="76">
        <v>3.3102264150181147</v>
      </c>
      <c r="E210" s="76">
        <v>6.2407521770132961</v>
      </c>
      <c r="F210" s="76">
        <v>3.1503310015754677</v>
      </c>
      <c r="G210" s="76">
        <v>1.9893802845023545</v>
      </c>
      <c r="H210" s="76">
        <v>1.7543107042341051</v>
      </c>
      <c r="I210" s="76">
        <v>0.21052234629806374</v>
      </c>
      <c r="J210" s="76">
        <v>11.561040289009725</v>
      </c>
      <c r="K210" s="81">
        <f t="shared" si="28"/>
        <v>43.622001151982701</v>
      </c>
      <c r="L210" s="67"/>
      <c r="M210" s="68"/>
      <c r="N210" s="69"/>
      <c r="O210" s="69"/>
      <c r="P210" s="69"/>
      <c r="Q210" s="69"/>
      <c r="R210" s="69"/>
      <c r="S210" s="69"/>
      <c r="T210" s="69"/>
      <c r="U210" s="69"/>
      <c r="V210" s="69"/>
      <c r="AJ210" s="112">
        <v>43672</v>
      </c>
      <c r="AK210" s="131">
        <v>0.27192119027171796</v>
      </c>
      <c r="AL210" s="131">
        <v>0.1039935787010417</v>
      </c>
      <c r="AM210" s="131">
        <v>0.81213517386357037</v>
      </c>
      <c r="AN210" s="131">
        <v>0.42160387809727318</v>
      </c>
      <c r="AO210" s="131">
        <v>0.26490817735201372</v>
      </c>
    </row>
    <row r="211" spans="2:41" x14ac:dyDescent="0.2">
      <c r="B211" s="74">
        <v>43673</v>
      </c>
      <c r="C211" s="76">
        <v>14.986124038847111</v>
      </c>
      <c r="D211" s="76">
        <v>3.1395834395707856</v>
      </c>
      <c r="E211" s="76">
        <v>6.1521931765381117</v>
      </c>
      <c r="F211" s="76">
        <v>2.2614027559602428</v>
      </c>
      <c r="G211" s="76">
        <v>1.9396428567904409</v>
      </c>
      <c r="H211" s="76">
        <v>1.5403470353510169</v>
      </c>
      <c r="I211" s="76">
        <v>0.20370380876614264</v>
      </c>
      <c r="J211" s="76">
        <v>10.89583728435565</v>
      </c>
      <c r="K211" s="81">
        <f t="shared" si="28"/>
        <v>41.118834396179508</v>
      </c>
      <c r="L211" s="67"/>
      <c r="M211" s="68"/>
      <c r="N211" s="69"/>
      <c r="O211" s="69"/>
      <c r="P211" s="69"/>
      <c r="Q211" s="69"/>
      <c r="R211" s="69"/>
      <c r="S211" s="69"/>
      <c r="T211" s="69"/>
      <c r="U211" s="69"/>
      <c r="V211" s="69"/>
      <c r="AJ211" s="112">
        <v>43673</v>
      </c>
      <c r="AK211" s="131">
        <v>0.20482014739740623</v>
      </c>
      <c r="AL211" s="131">
        <v>9.1111994091977622E-2</v>
      </c>
      <c r="AM211" s="131">
        <v>0.5075522974699207</v>
      </c>
      <c r="AN211" s="131">
        <v>0.26760660256636942</v>
      </c>
      <c r="AO211" s="131">
        <v>0.18855000108844927</v>
      </c>
    </row>
    <row r="212" spans="2:41" x14ac:dyDescent="0.2">
      <c r="B212" s="74">
        <v>43674</v>
      </c>
      <c r="C212" s="76">
        <v>14.788061023698914</v>
      </c>
      <c r="D212" s="76">
        <v>2.9590481177207129</v>
      </c>
      <c r="E212" s="76">
        <v>6.2511874328638868</v>
      </c>
      <c r="F212" s="76">
        <v>1.9775994426457357</v>
      </c>
      <c r="G212" s="76">
        <v>1.9169759714090338</v>
      </c>
      <c r="H212" s="76">
        <v>1.4195091499398107</v>
      </c>
      <c r="I212" s="76">
        <v>0.19773758842571168</v>
      </c>
      <c r="J212" s="76">
        <v>10.617231875487754</v>
      </c>
      <c r="K212" s="81">
        <f t="shared" si="28"/>
        <v>40.127350602191555</v>
      </c>
      <c r="L212" s="67"/>
      <c r="M212" s="68"/>
      <c r="N212" s="69"/>
      <c r="O212" s="69"/>
      <c r="P212" s="69"/>
      <c r="Q212" s="69"/>
      <c r="R212" s="69"/>
      <c r="S212" s="69"/>
      <c r="T212" s="69"/>
      <c r="U212" s="69"/>
      <c r="V212" s="69"/>
      <c r="AJ212" s="112">
        <v>43674</v>
      </c>
      <c r="AK212" s="131">
        <v>0.15987607500646669</v>
      </c>
      <c r="AL212" s="131">
        <v>3.5276218875517511E-2</v>
      </c>
      <c r="AM212" s="131">
        <v>0.46390537059209003</v>
      </c>
      <c r="AN212" s="131">
        <v>0.16163877768433763</v>
      </c>
      <c r="AO212" s="131">
        <v>0.18633389323592683</v>
      </c>
    </row>
    <row r="213" spans="2:41" x14ac:dyDescent="0.2">
      <c r="B213" s="74">
        <v>43675</v>
      </c>
      <c r="C213" s="76">
        <v>15.2122057244309</v>
      </c>
      <c r="D213" s="76">
        <v>2.8106629216795569</v>
      </c>
      <c r="E213" s="76">
        <v>7.0983444386623953</v>
      </c>
      <c r="F213" s="76">
        <v>3.0597855123548978</v>
      </c>
      <c r="G213" s="76">
        <v>1.9783517979001155</v>
      </c>
      <c r="H213" s="76">
        <v>1.8043881853132309</v>
      </c>
      <c r="I213" s="76">
        <v>0.21904551821296511</v>
      </c>
      <c r="J213" s="76">
        <v>11.582871159389285</v>
      </c>
      <c r="K213" s="81">
        <f t="shared" si="28"/>
        <v>43.765655257943344</v>
      </c>
      <c r="L213" s="67"/>
      <c r="M213" s="68"/>
      <c r="N213" s="69"/>
      <c r="O213" s="69"/>
      <c r="P213" s="69"/>
      <c r="Q213" s="69"/>
      <c r="R213" s="69"/>
      <c r="S213" s="69"/>
      <c r="T213" s="69"/>
      <c r="U213" s="69"/>
      <c r="V213" s="69"/>
      <c r="AJ213" s="112">
        <v>43675</v>
      </c>
      <c r="AK213" s="131">
        <v>0.23634541391466285</v>
      </c>
      <c r="AL213" s="131">
        <v>9.2980339542351645E-2</v>
      </c>
      <c r="AM213" s="131">
        <v>0.8285350435273191</v>
      </c>
      <c r="AN213" s="131">
        <v>0.30788683828818592</v>
      </c>
      <c r="AO213" s="131">
        <v>0.24073766607846134</v>
      </c>
    </row>
    <row r="214" spans="2:41" x14ac:dyDescent="0.2">
      <c r="B214" s="74">
        <v>43676</v>
      </c>
      <c r="C214" s="76">
        <v>15.275972353698128</v>
      </c>
      <c r="D214" s="76">
        <v>2.9775962672258571</v>
      </c>
      <c r="E214" s="76">
        <v>7.1587820611967787</v>
      </c>
      <c r="F214" s="76">
        <v>2.9842393401968565</v>
      </c>
      <c r="G214" s="76">
        <v>1.9903740468801872</v>
      </c>
      <c r="H214" s="76">
        <v>1.8938887047134898</v>
      </c>
      <c r="I214" s="76">
        <v>0.24205808238319879</v>
      </c>
      <c r="J214" s="76">
        <v>11.725190675954337</v>
      </c>
      <c r="K214" s="81">
        <f t="shared" si="28"/>
        <v>44.248101532248832</v>
      </c>
      <c r="L214" s="67"/>
      <c r="M214" s="68"/>
      <c r="N214" s="69"/>
      <c r="O214" s="69"/>
      <c r="P214" s="69"/>
      <c r="Q214" s="69"/>
      <c r="R214" s="69"/>
      <c r="S214" s="69"/>
      <c r="T214" s="69"/>
      <c r="U214" s="69"/>
      <c r="V214" s="69"/>
      <c r="AJ214" s="112">
        <v>43676</v>
      </c>
      <c r="AK214" s="131">
        <v>0.23763453803644757</v>
      </c>
      <c r="AL214" s="131">
        <v>5.7683692516555654E-2</v>
      </c>
      <c r="AM214" s="131">
        <v>0.84228154025511326</v>
      </c>
      <c r="AN214" s="131">
        <v>0.33217106244873695</v>
      </c>
      <c r="AO214" s="131">
        <v>0.23549931558177095</v>
      </c>
    </row>
    <row r="215" spans="2:41" x14ac:dyDescent="0.2">
      <c r="B215" s="74">
        <v>43677</v>
      </c>
      <c r="C215" s="76">
        <v>15.203510274985375</v>
      </c>
      <c r="D215" s="76">
        <v>3.1358738096697567</v>
      </c>
      <c r="E215" s="76">
        <v>6.8469631116526513</v>
      </c>
      <c r="F215" s="76">
        <v>2.9941712203181847</v>
      </c>
      <c r="G215" s="76">
        <v>2.0092972549069343</v>
      </c>
      <c r="H215" s="76">
        <v>1.9391966717048215</v>
      </c>
      <c r="I215" s="76">
        <v>0.23950113080872837</v>
      </c>
      <c r="J215" s="76">
        <v>11.670379638897323</v>
      </c>
      <c r="K215" s="81">
        <f t="shared" si="28"/>
        <v>44.038893112943768</v>
      </c>
      <c r="L215" s="67"/>
      <c r="M215" s="68"/>
      <c r="N215" s="69"/>
      <c r="O215" s="69"/>
      <c r="P215" s="69"/>
      <c r="Q215" s="69"/>
      <c r="R215" s="69"/>
      <c r="S215" s="69"/>
      <c r="T215" s="69"/>
      <c r="U215" s="69"/>
      <c r="V215" s="69"/>
      <c r="AJ215" s="112">
        <v>43677</v>
      </c>
      <c r="AK215" s="131">
        <v>0.20813238381017699</v>
      </c>
      <c r="AL215" s="131">
        <v>6.5072030829679745E-2</v>
      </c>
      <c r="AM215" s="131">
        <v>0.83641249615978686</v>
      </c>
      <c r="AN215" s="131">
        <v>0.35110870305965236</v>
      </c>
      <c r="AO215" s="131">
        <v>0.24958484022301544</v>
      </c>
    </row>
    <row r="216" spans="2:41" x14ac:dyDescent="0.2">
      <c r="B216" s="74">
        <v>43678</v>
      </c>
      <c r="C216" s="76">
        <v>14.900135705441308</v>
      </c>
      <c r="D216" s="76">
        <v>3.1470026993728433</v>
      </c>
      <c r="E216" s="76">
        <v>6.7017183304594958</v>
      </c>
      <c r="F216" s="76">
        <v>3.2261771091274762</v>
      </c>
      <c r="G216" s="76">
        <v>1.9782880757323766</v>
      </c>
      <c r="H216" s="76">
        <v>1.9966261883212013</v>
      </c>
      <c r="I216" s="76">
        <v>0.23950113080872837</v>
      </c>
      <c r="J216" s="76">
        <v>11.608333270979202</v>
      </c>
      <c r="K216" s="81">
        <f t="shared" si="28"/>
        <v>43.797782510242634</v>
      </c>
      <c r="L216" s="67"/>
      <c r="M216" s="68"/>
      <c r="N216" s="69"/>
      <c r="O216" s="69"/>
      <c r="P216" s="69"/>
      <c r="Q216" s="69"/>
      <c r="R216" s="69"/>
      <c r="S216" s="69"/>
      <c r="T216" s="69"/>
      <c r="U216" s="69"/>
      <c r="V216" s="69"/>
      <c r="AJ216" s="112">
        <v>43678</v>
      </c>
      <c r="AK216" s="131">
        <v>0.28208265408613614</v>
      </c>
      <c r="AL216" s="131">
        <v>8.4927462236263976E-2</v>
      </c>
      <c r="AM216" s="131">
        <v>0.86600041705492292</v>
      </c>
      <c r="AN216" s="131">
        <v>0.33924709134814524</v>
      </c>
      <c r="AO216" s="131">
        <v>0.29410421372420226</v>
      </c>
    </row>
    <row r="217" spans="2:41" x14ac:dyDescent="0.2">
      <c r="B217" s="74">
        <v>43679</v>
      </c>
      <c r="C217" s="76">
        <v>14.033489244036765</v>
      </c>
      <c r="D217" s="76">
        <v>3.1222718333659838</v>
      </c>
      <c r="E217" s="76">
        <v>6.5958139962297722</v>
      </c>
      <c r="F217" s="76">
        <v>3.1394349999097431</v>
      </c>
      <c r="G217" s="76">
        <v>1.9774968588162853</v>
      </c>
      <c r="H217" s="76">
        <v>2.0313986378839699</v>
      </c>
      <c r="I217" s="76">
        <v>0.2446150339576692</v>
      </c>
      <c r="J217" s="76">
        <v>11.229035926856472</v>
      </c>
      <c r="K217" s="81">
        <f t="shared" si="28"/>
        <v>42.373556531056664</v>
      </c>
      <c r="L217" s="67"/>
      <c r="M217" s="68"/>
      <c r="N217" s="69"/>
      <c r="O217" s="69"/>
      <c r="P217" s="69"/>
      <c r="Q217" s="69"/>
      <c r="R217" s="69"/>
      <c r="S217" s="69"/>
      <c r="T217" s="69"/>
      <c r="U217" s="69"/>
      <c r="V217" s="69"/>
      <c r="AJ217" s="112">
        <v>43679</v>
      </c>
      <c r="AK217" s="131">
        <v>0.28132915977959999</v>
      </c>
      <c r="AL217" s="131">
        <v>7.4904257869263316E-2</v>
      </c>
      <c r="AM217" s="131">
        <v>0.85925572680711315</v>
      </c>
      <c r="AN217" s="131">
        <v>0.31133582734120929</v>
      </c>
      <c r="AO217" s="131">
        <v>0.27260699355485785</v>
      </c>
    </row>
    <row r="218" spans="2:41" x14ac:dyDescent="0.2">
      <c r="B218" s="74">
        <v>43680</v>
      </c>
      <c r="C218" s="76">
        <v>13.709825292453129</v>
      </c>
      <c r="D218" s="76">
        <v>3.0505523219460922</v>
      </c>
      <c r="E218" s="76">
        <v>6.4976178186342723</v>
      </c>
      <c r="F218" s="76">
        <v>2.5274314244132059</v>
      </c>
      <c r="G218" s="76">
        <v>1.9448893152676101</v>
      </c>
      <c r="H218" s="76">
        <v>1.7697108260103649</v>
      </c>
      <c r="I218" s="76">
        <v>0.2377964964257481</v>
      </c>
      <c r="J218" s="76">
        <v>10.699395030056969</v>
      </c>
      <c r="K218" s="81">
        <f t="shared" si="28"/>
        <v>40.437218525207385</v>
      </c>
      <c r="L218" s="67"/>
      <c r="M218" s="68"/>
      <c r="N218" s="69"/>
      <c r="O218" s="69"/>
      <c r="P218" s="69"/>
      <c r="Q218" s="69"/>
      <c r="R218" s="69"/>
      <c r="S218" s="69"/>
      <c r="T218" s="69"/>
      <c r="U218" s="69"/>
      <c r="V218" s="69"/>
      <c r="AJ218" s="112">
        <v>43680</v>
      </c>
      <c r="AK218" s="131">
        <v>0.22250482760744353</v>
      </c>
      <c r="AL218" s="131">
        <v>5.6671863717689883E-2</v>
      </c>
      <c r="AM218" s="131">
        <v>0.66071541351442131</v>
      </c>
      <c r="AN218" s="131">
        <v>0.21458662988361585</v>
      </c>
      <c r="AO218" s="131">
        <v>0.23646762746660074</v>
      </c>
    </row>
    <row r="219" spans="2:41" x14ac:dyDescent="0.2">
      <c r="B219" s="74">
        <v>43681</v>
      </c>
      <c r="C219" s="76">
        <v>13.500168344710891</v>
      </c>
      <c r="D219" s="76">
        <v>3.0048002198334025</v>
      </c>
      <c r="E219" s="76">
        <v>6.5762234221148805</v>
      </c>
      <c r="F219" s="76">
        <v>2.0806856369694073</v>
      </c>
      <c r="G219" s="76">
        <v>1.9255223278583953</v>
      </c>
      <c r="H219" s="76">
        <v>1.6221224087025576</v>
      </c>
      <c r="I219" s="76">
        <v>0.19688527123422156</v>
      </c>
      <c r="J219" s="76">
        <v>10.401642835226923</v>
      </c>
      <c r="K219" s="81">
        <f t="shared" si="28"/>
        <v>39.308050466650677</v>
      </c>
      <c r="L219" s="67"/>
      <c r="M219" s="68"/>
      <c r="N219" s="69"/>
      <c r="O219" s="69"/>
      <c r="P219" s="69"/>
      <c r="Q219" s="69"/>
      <c r="R219" s="69"/>
      <c r="S219" s="69"/>
      <c r="T219" s="69"/>
      <c r="U219" s="69"/>
      <c r="V219" s="69"/>
      <c r="AJ219" s="112">
        <v>43681</v>
      </c>
      <c r="AK219" s="131">
        <v>0.18109613402534078</v>
      </c>
      <c r="AL219" s="131">
        <v>1.3811586787001021E-2</v>
      </c>
      <c r="AM219" s="131">
        <v>0.52814611338410822</v>
      </c>
      <c r="AN219" s="131">
        <v>0.17770514283193337</v>
      </c>
      <c r="AO219" s="131">
        <v>0.20765801774519838</v>
      </c>
    </row>
    <row r="220" spans="2:41" x14ac:dyDescent="0.2">
      <c r="B220" s="74">
        <v>43682</v>
      </c>
      <c r="C220" s="76">
        <v>14.140733120531642</v>
      </c>
      <c r="D220" s="76">
        <v>2.9343172517138534</v>
      </c>
      <c r="E220" s="76">
        <v>7.1040546246123846</v>
      </c>
      <c r="F220" s="76">
        <v>2.855791579995075</v>
      </c>
      <c r="G220" s="76">
        <v>1.9844076796270156</v>
      </c>
      <c r="H220" s="76">
        <v>1.9205149775588088</v>
      </c>
      <c r="I220" s="76">
        <v>0.20455612595763278</v>
      </c>
      <c r="J220" s="76">
        <v>11.228038730352104</v>
      </c>
      <c r="K220" s="81">
        <f t="shared" si="28"/>
        <v>42.372414090348514</v>
      </c>
      <c r="L220" s="67"/>
      <c r="M220" s="68"/>
      <c r="N220" s="69"/>
      <c r="O220" s="69"/>
      <c r="P220" s="69"/>
      <c r="Q220" s="69"/>
      <c r="R220" s="69"/>
      <c r="S220" s="69"/>
      <c r="T220" s="69"/>
      <c r="U220" s="69"/>
      <c r="V220" s="69"/>
      <c r="AJ220" s="112">
        <v>43682</v>
      </c>
      <c r="AK220" s="131">
        <v>0.16997716072121721</v>
      </c>
      <c r="AL220" s="131">
        <v>6.9136897847386788E-2</v>
      </c>
      <c r="AM220" s="131">
        <v>0.82675904608269868</v>
      </c>
      <c r="AN220" s="131">
        <v>0.27895619518508147</v>
      </c>
      <c r="AO220" s="131">
        <v>0.27374812462511389</v>
      </c>
    </row>
    <row r="221" spans="2:41" x14ac:dyDescent="0.2">
      <c r="B221" s="74">
        <v>43683</v>
      </c>
      <c r="C221" s="76">
        <v>14.797722634193947</v>
      </c>
      <c r="D221" s="76">
        <v>3.0777562745536371</v>
      </c>
      <c r="E221" s="76">
        <v>7.2555532680305754</v>
      </c>
      <c r="F221" s="76">
        <v>2.915203078443604</v>
      </c>
      <c r="G221" s="76">
        <v>1.9832773697468851</v>
      </c>
      <c r="H221" s="76">
        <v>2.0427096284662447</v>
      </c>
      <c r="I221" s="76">
        <v>0.2216024697874355</v>
      </c>
      <c r="J221" s="76">
        <v>11.642424907697311</v>
      </c>
      <c r="K221" s="81">
        <f t="shared" si="28"/>
        <v>43.93624963091964</v>
      </c>
      <c r="L221" s="67"/>
      <c r="M221" s="68"/>
      <c r="N221" s="69"/>
      <c r="O221" s="69"/>
      <c r="P221" s="69"/>
      <c r="Q221" s="69"/>
      <c r="R221" s="69"/>
      <c r="S221" s="69"/>
      <c r="T221" s="69"/>
      <c r="U221" s="69"/>
      <c r="V221" s="69"/>
      <c r="AJ221" s="112">
        <v>43683</v>
      </c>
      <c r="AK221" s="131">
        <v>0.18249144558035174</v>
      </c>
      <c r="AL221" s="131">
        <v>6.6750768117512002E-2</v>
      </c>
      <c r="AM221" s="131">
        <v>0.82986089474691282</v>
      </c>
      <c r="AN221" s="131">
        <v>0.3040791278284527</v>
      </c>
      <c r="AO221" s="131">
        <v>0.27499927484668035</v>
      </c>
    </row>
    <row r="222" spans="2:41" x14ac:dyDescent="0.2">
      <c r="B222" s="74">
        <v>43684</v>
      </c>
      <c r="C222" s="76">
        <v>14.691444918748575</v>
      </c>
      <c r="D222" s="76">
        <v>2.9689404641234565</v>
      </c>
      <c r="E222" s="76">
        <v>7.0894641286596709</v>
      </c>
      <c r="F222" s="76">
        <v>2.8557332948372616</v>
      </c>
      <c r="G222" s="76">
        <v>1.9741188253288888</v>
      </c>
      <c r="H222" s="76">
        <v>2.0076416573770866</v>
      </c>
      <c r="I222" s="76">
        <v>0.2377964964257481</v>
      </c>
      <c r="J222" s="76">
        <v>11.474641776282276</v>
      </c>
      <c r="K222" s="81">
        <f t="shared" si="28"/>
        <v>43.299781561782964</v>
      </c>
      <c r="L222" s="67"/>
      <c r="M222" s="68"/>
      <c r="N222" s="69"/>
      <c r="O222" s="69"/>
      <c r="P222" s="69"/>
      <c r="Q222" s="69"/>
      <c r="R222" s="69"/>
      <c r="S222" s="69"/>
      <c r="T222" s="69"/>
      <c r="U222" s="69"/>
      <c r="V222" s="69"/>
      <c r="AJ222" s="112">
        <v>43684</v>
      </c>
      <c r="AK222" s="131">
        <v>0.15764910405610846</v>
      </c>
      <c r="AL222" s="131">
        <v>6.8991622764812882E-2</v>
      </c>
      <c r="AM222" s="131">
        <v>0.84429998451056043</v>
      </c>
      <c r="AN222" s="131">
        <v>0.27821316663701379</v>
      </c>
      <c r="AO222" s="131">
        <v>0.2806856715128172</v>
      </c>
    </row>
    <row r="223" spans="2:41" x14ac:dyDescent="0.2">
      <c r="B223" s="74">
        <v>43685</v>
      </c>
      <c r="C223" s="76">
        <v>14.80158727839196</v>
      </c>
      <c r="D223" s="76">
        <v>2.8564150237922465</v>
      </c>
      <c r="E223" s="76">
        <v>6.8793942732431459</v>
      </c>
      <c r="F223" s="76">
        <v>2.6039265672920537</v>
      </c>
      <c r="G223" s="76">
        <v>1.9888469906461588</v>
      </c>
      <c r="H223" s="76">
        <v>1.999466228528852</v>
      </c>
      <c r="I223" s="76">
        <v>0.25143357148959028</v>
      </c>
      <c r="J223" s="76">
        <v>11.313897496097557</v>
      </c>
      <c r="K223" s="81">
        <f t="shared" si="28"/>
        <v>42.694967429481565</v>
      </c>
      <c r="L223" s="67"/>
      <c r="M223" s="68"/>
      <c r="N223" s="69"/>
      <c r="O223" s="69"/>
      <c r="P223" s="69"/>
      <c r="Q223" s="69"/>
      <c r="R223" s="69"/>
      <c r="S223" s="69"/>
      <c r="T223" s="69"/>
      <c r="U223" s="69"/>
      <c r="V223" s="69"/>
      <c r="AJ223" s="112">
        <v>43685</v>
      </c>
      <c r="AK223" s="131">
        <v>0.25366982440140495</v>
      </c>
      <c r="AL223" s="131">
        <v>6.956656154632071E-2</v>
      </c>
      <c r="AM223" s="131">
        <v>0.60466852515105829</v>
      </c>
      <c r="AN223" s="131">
        <v>0.28847936422438608</v>
      </c>
      <c r="AO223" s="131">
        <v>0.23820099233954303</v>
      </c>
    </row>
    <row r="224" spans="2:41" x14ac:dyDescent="0.2">
      <c r="B224" s="74">
        <v>43686</v>
      </c>
      <c r="C224" s="76">
        <v>14.683715630352546</v>
      </c>
      <c r="D224" s="76">
        <v>2.9454461414169399</v>
      </c>
      <c r="E224" s="76">
        <v>6.8166091738477128</v>
      </c>
      <c r="F224" s="76">
        <v>2.6038191136691156</v>
      </c>
      <c r="G224" s="76">
        <v>2.0024319499303034</v>
      </c>
      <c r="H224" s="76">
        <v>1.9472060884603966</v>
      </c>
      <c r="I224" s="76">
        <v>0.2377964964257481</v>
      </c>
      <c r="J224" s="76">
        <v>11.260750415184038</v>
      </c>
      <c r="K224" s="81">
        <f t="shared" si="28"/>
        <v>42.497775009286798</v>
      </c>
      <c r="L224" s="67"/>
      <c r="M224" s="68"/>
      <c r="N224" s="69"/>
      <c r="O224" s="69"/>
      <c r="P224" s="69"/>
      <c r="Q224" s="69"/>
      <c r="R224" s="69"/>
      <c r="S224" s="69"/>
      <c r="T224" s="69"/>
      <c r="U224" s="69"/>
      <c r="V224" s="69"/>
      <c r="AJ224" s="112">
        <v>43686</v>
      </c>
      <c r="AK224" s="131">
        <v>0.13345337255060688</v>
      </c>
      <c r="AL224" s="131">
        <v>4.205031464427527E-2</v>
      </c>
      <c r="AM224" s="131">
        <v>0.75457631800990865</v>
      </c>
      <c r="AN224" s="131">
        <v>0.2770341878301727</v>
      </c>
      <c r="AO224" s="131">
        <v>0.20540466576690775</v>
      </c>
    </row>
    <row r="225" spans="2:41" x14ac:dyDescent="0.2">
      <c r="B225" s="74">
        <v>43687</v>
      </c>
      <c r="C225" s="76">
        <v>13.553307202433579</v>
      </c>
      <c r="D225" s="76">
        <v>2.8761997165977342</v>
      </c>
      <c r="E225" s="76">
        <v>6.2144179565072246</v>
      </c>
      <c r="F225" s="76">
        <v>1.4700955823816579</v>
      </c>
      <c r="G225" s="76">
        <v>1.9684422422194821</v>
      </c>
      <c r="H225" s="76">
        <v>1.66291296330303</v>
      </c>
      <c r="I225" s="76">
        <v>0.23268259327680729</v>
      </c>
      <c r="J225" s="76">
        <v>10.081785351264365</v>
      </c>
      <c r="K225" s="81">
        <f t="shared" si="28"/>
        <v>38.059843607983879</v>
      </c>
      <c r="L225" s="67"/>
      <c r="M225" s="68"/>
      <c r="N225" s="69"/>
      <c r="O225" s="69"/>
      <c r="P225" s="69"/>
      <c r="Q225" s="69"/>
      <c r="R225" s="69"/>
      <c r="S225" s="69"/>
      <c r="T225" s="69"/>
      <c r="U225" s="69"/>
      <c r="V225" s="69"/>
      <c r="AJ225" s="112">
        <v>43687</v>
      </c>
      <c r="AK225" s="131">
        <v>6.4111851261353048E-2</v>
      </c>
      <c r="AL225" s="131">
        <v>1.4299854372184862E-2</v>
      </c>
      <c r="AM225" s="131">
        <v>0.30397967467938664</v>
      </c>
      <c r="AN225" s="131">
        <v>0.25188086876953281</v>
      </c>
      <c r="AO225" s="131">
        <v>0.21531346571035406</v>
      </c>
    </row>
    <row r="226" spans="2:41" x14ac:dyDescent="0.2">
      <c r="B226" s="74">
        <v>43688</v>
      </c>
      <c r="C226" s="76">
        <v>12.390049298831496</v>
      </c>
      <c r="D226" s="76">
        <v>2.8761997165977342</v>
      </c>
      <c r="E226" s="76">
        <v>6.0537814305070263</v>
      </c>
      <c r="F226" s="76">
        <v>1.3532071955415454</v>
      </c>
      <c r="G226" s="76">
        <v>1.939172526504749</v>
      </c>
      <c r="H226" s="76">
        <v>1.5243889562653425</v>
      </c>
      <c r="I226" s="76">
        <v>0.21989783540445523</v>
      </c>
      <c r="J226" s="76">
        <v>9.5052873774527207</v>
      </c>
      <c r="K226" s="81">
        <f t="shared" si="28"/>
        <v>35.861984337105071</v>
      </c>
      <c r="L226" s="67"/>
      <c r="M226" s="68"/>
      <c r="N226" s="69"/>
      <c r="O226" s="69"/>
      <c r="P226" s="69"/>
      <c r="Q226" s="69"/>
      <c r="R226" s="69"/>
      <c r="S226" s="69"/>
      <c r="T226" s="69"/>
      <c r="U226" s="69"/>
      <c r="V226" s="69"/>
      <c r="AJ226" s="112">
        <v>43688</v>
      </c>
      <c r="AK226" s="131">
        <v>7.7207416374266077E-2</v>
      </c>
      <c r="AL226" s="131">
        <v>1.45183477265057E-2</v>
      </c>
      <c r="AM226" s="131">
        <v>0.26798936733122852</v>
      </c>
      <c r="AN226" s="131">
        <v>0.22915337092382407</v>
      </c>
      <c r="AO226" s="131">
        <v>0.16914681820270883</v>
      </c>
    </row>
    <row r="227" spans="2:41" x14ac:dyDescent="0.2">
      <c r="B227" s="74">
        <v>43689</v>
      </c>
      <c r="C227" s="76">
        <v>13.239304861344976</v>
      </c>
      <c r="D227" s="76">
        <v>2.9021671259049362</v>
      </c>
      <c r="E227" s="76">
        <v>7.0688163181731936</v>
      </c>
      <c r="F227" s="76">
        <v>2.676175097649665</v>
      </c>
      <c r="G227" s="76">
        <v>2.0031882713735856</v>
      </c>
      <c r="H227" s="76">
        <v>1.5359774670627564</v>
      </c>
      <c r="I227" s="76">
        <v>0.23097795889382702</v>
      </c>
      <c r="J227" s="76">
        <v>10.695880698071559</v>
      </c>
      <c r="K227" s="81">
        <f t="shared" si="28"/>
        <v>40.352487798474499</v>
      </c>
      <c r="L227" s="67"/>
      <c r="M227" s="68"/>
      <c r="N227" s="69"/>
      <c r="O227" s="69"/>
      <c r="P227" s="69"/>
      <c r="Q227" s="69"/>
      <c r="R227" s="69"/>
      <c r="S227" s="69"/>
      <c r="T227" s="69"/>
      <c r="U227" s="69"/>
      <c r="V227" s="69"/>
      <c r="AJ227" s="112">
        <v>43689</v>
      </c>
      <c r="AK227" s="131">
        <v>0.25295315250932854</v>
      </c>
      <c r="AL227" s="131">
        <v>3.8523387528545699E-2</v>
      </c>
      <c r="AM227" s="131">
        <v>0.69612623744852986</v>
      </c>
      <c r="AN227" s="131">
        <v>0.26456223334281037</v>
      </c>
      <c r="AO227" s="131">
        <v>0.1917460230047093</v>
      </c>
    </row>
    <row r="228" spans="2:41" x14ac:dyDescent="0.2">
      <c r="B228" s="74">
        <v>43690</v>
      </c>
      <c r="C228" s="76">
        <v>14.130105348987104</v>
      </c>
      <c r="D228" s="76">
        <v>3.1556585024752439</v>
      </c>
      <c r="E228" s="76">
        <v>7.3699368915703527</v>
      </c>
      <c r="F228" s="76">
        <v>2.6062200184587412</v>
      </c>
      <c r="G228" s="76">
        <v>2.0046963626767393</v>
      </c>
      <c r="H228" s="76">
        <v>1.6003721577032755</v>
      </c>
      <c r="I228" s="76">
        <v>0.23353491046829741</v>
      </c>
      <c r="J228" s="76">
        <v>11.218491309347879</v>
      </c>
      <c r="K228" s="81">
        <f t="shared" si="28"/>
        <v>42.319015501687637</v>
      </c>
      <c r="L228" s="67"/>
      <c r="M228" s="68"/>
      <c r="N228" s="69"/>
      <c r="O228" s="69"/>
      <c r="P228" s="69"/>
      <c r="Q228" s="69"/>
      <c r="R228" s="69"/>
      <c r="S228" s="69"/>
      <c r="T228" s="69"/>
      <c r="U228" s="69"/>
      <c r="V228" s="69"/>
      <c r="AJ228" s="112">
        <v>43690</v>
      </c>
      <c r="AK228" s="131">
        <v>0.23240957600252135</v>
      </c>
      <c r="AL228" s="131">
        <v>4.8849050297016694E-2</v>
      </c>
      <c r="AM228" s="131">
        <v>0.6551911785270943</v>
      </c>
      <c r="AN228" s="131">
        <v>0.24532519035092659</v>
      </c>
      <c r="AO228" s="131">
        <v>0.22071624410749691</v>
      </c>
    </row>
    <row r="229" spans="2:41" x14ac:dyDescent="0.2">
      <c r="B229" s="74">
        <v>43691</v>
      </c>
      <c r="C229" s="76">
        <v>14.735888327025732</v>
      </c>
      <c r="D229" s="76">
        <v>3.116089116864269</v>
      </c>
      <c r="E229" s="76">
        <v>7.2027469266221376</v>
      </c>
      <c r="F229" s="76">
        <v>2.4942252085117484</v>
      </c>
      <c r="G229" s="76">
        <v>2.0012637101884234</v>
      </c>
      <c r="H229" s="76">
        <v>1.5892492641557048</v>
      </c>
      <c r="I229" s="76">
        <v>0.23609186204276783</v>
      </c>
      <c r="J229" s="76">
        <v>11.314798530827066</v>
      </c>
      <c r="K229" s="81">
        <f t="shared" si="28"/>
        <v>42.690352946237844</v>
      </c>
      <c r="L229" s="67"/>
      <c r="M229" s="68"/>
      <c r="N229" s="69"/>
      <c r="O229" s="69"/>
      <c r="P229" s="69"/>
      <c r="Q229" s="69"/>
      <c r="R229" s="69"/>
      <c r="S229" s="69"/>
      <c r="T229" s="69"/>
      <c r="U229" s="69"/>
      <c r="V229" s="69"/>
      <c r="AJ229" s="112">
        <v>43691</v>
      </c>
      <c r="AK229" s="131">
        <v>0.23074047222201235</v>
      </c>
      <c r="AL229" s="131">
        <v>2.6360946814336404E-2</v>
      </c>
      <c r="AM229" s="131">
        <v>0.62887604939275088</v>
      </c>
      <c r="AN229" s="131">
        <v>0.18070295798504871</v>
      </c>
      <c r="AO229" s="131">
        <v>0.22854002376331539</v>
      </c>
    </row>
    <row r="230" spans="2:41" x14ac:dyDescent="0.2">
      <c r="B230" s="74">
        <v>43692</v>
      </c>
      <c r="C230" s="76">
        <v>14.175514918313763</v>
      </c>
      <c r="D230" s="76">
        <v>3.0208752827378609</v>
      </c>
      <c r="E230" s="76">
        <v>6.9961459794503185</v>
      </c>
      <c r="F230" s="76">
        <v>1.8626021462014788</v>
      </c>
      <c r="G230" s="76">
        <v>2.0116519407243336</v>
      </c>
      <c r="H230" s="76">
        <v>1.5183206809064631</v>
      </c>
      <c r="I230" s="76">
        <v>0.23609186204276783</v>
      </c>
      <c r="J230" s="76">
        <v>10.750741260053037</v>
      </c>
      <c r="K230" s="81">
        <f t="shared" si="28"/>
        <v>40.571944070430021</v>
      </c>
      <c r="L230" s="67"/>
      <c r="M230" s="68"/>
      <c r="N230" s="69"/>
      <c r="O230" s="69"/>
      <c r="P230" s="69"/>
      <c r="Q230" s="69"/>
      <c r="R230" s="69"/>
      <c r="S230" s="69"/>
      <c r="T230" s="69"/>
      <c r="U230" s="69"/>
      <c r="V230" s="69"/>
      <c r="AJ230" s="112">
        <v>43692</v>
      </c>
      <c r="AK230" s="131">
        <v>9.5866950767509188E-2</v>
      </c>
      <c r="AL230" s="131">
        <v>1.3370239579430482E-2</v>
      </c>
      <c r="AM230" s="131">
        <v>0.50959884899868735</v>
      </c>
      <c r="AN230" s="131">
        <v>0.15892717904736717</v>
      </c>
      <c r="AO230" s="131">
        <v>0.19464397081369381</v>
      </c>
    </row>
    <row r="231" spans="2:41" x14ac:dyDescent="0.2">
      <c r="B231" s="74">
        <v>43693</v>
      </c>
      <c r="C231" s="76">
        <v>13.978418064215072</v>
      </c>
      <c r="D231" s="76">
        <v>2.646202662733943</v>
      </c>
      <c r="E231" s="76">
        <v>6.7318107330300858</v>
      </c>
      <c r="F231" s="76">
        <v>2.1354504668348215</v>
      </c>
      <c r="G231" s="76">
        <v>2.0111406461879526</v>
      </c>
      <c r="H231" s="76">
        <v>1.5697372595281838</v>
      </c>
      <c r="I231" s="76">
        <v>0.23864881361723825</v>
      </c>
      <c r="J231" s="76">
        <v>10.566319226728226</v>
      </c>
      <c r="K231" s="81">
        <f t="shared" si="28"/>
        <v>39.877727872875525</v>
      </c>
      <c r="L231" s="67"/>
      <c r="M231" s="68"/>
      <c r="N231" s="69"/>
      <c r="O231" s="69"/>
      <c r="P231" s="69"/>
      <c r="Q231" s="69"/>
      <c r="R231" s="69"/>
      <c r="S231" s="69"/>
      <c r="T231" s="69"/>
      <c r="U231" s="69"/>
      <c r="V231" s="69"/>
      <c r="AJ231" s="112">
        <v>43693</v>
      </c>
      <c r="AK231" s="131">
        <v>0.11779917967406181</v>
      </c>
      <c r="AL231" s="131">
        <v>3.0950748331158108E-2</v>
      </c>
      <c r="AM231" s="131">
        <v>0.5585927293966263</v>
      </c>
      <c r="AN231" s="131">
        <v>0.18175262365282777</v>
      </c>
      <c r="AO231" s="131">
        <v>0.22116371794586936</v>
      </c>
    </row>
    <row r="232" spans="2:41" x14ac:dyDescent="0.2">
      <c r="B232" s="74">
        <v>43694</v>
      </c>
      <c r="C232" s="76">
        <v>13.909820629700331</v>
      </c>
      <c r="D232" s="76">
        <v>2.7846955123723549</v>
      </c>
      <c r="E232" s="76">
        <v>6.3368980768776888</v>
      </c>
      <c r="F232" s="76">
        <v>1.4488666485101949</v>
      </c>
      <c r="G232" s="76">
        <v>1.9770030120163089</v>
      </c>
      <c r="H232" s="76">
        <v>1.5227792556781374</v>
      </c>
      <c r="I232" s="76">
        <v>0.24376271676617906</v>
      </c>
      <c r="J232" s="76">
        <v>10.169409610711341</v>
      </c>
      <c r="K232" s="81">
        <f t="shared" si="28"/>
        <v>38.393235462632532</v>
      </c>
      <c r="L232" s="67"/>
      <c r="M232" s="68"/>
      <c r="N232" s="69"/>
      <c r="O232" s="69"/>
      <c r="P232" s="69"/>
      <c r="Q232" s="69"/>
      <c r="R232" s="69"/>
      <c r="S232" s="69"/>
      <c r="T232" s="69"/>
      <c r="U232" s="69"/>
      <c r="V232" s="69"/>
      <c r="AJ232" s="112">
        <v>43694</v>
      </c>
      <c r="AK232" s="131">
        <v>6.2914974990796832E-2</v>
      </c>
      <c r="AL232" s="131">
        <v>1.5431589119780988E-2</v>
      </c>
      <c r="AM232" s="131">
        <v>0.32354900424201294</v>
      </c>
      <c r="AN232" s="131">
        <v>0.19074486483829695</v>
      </c>
      <c r="AO232" s="131">
        <v>0.19305590853614046</v>
      </c>
    </row>
    <row r="233" spans="2:41" x14ac:dyDescent="0.2">
      <c r="B233" s="74">
        <v>43695</v>
      </c>
      <c r="C233" s="76">
        <v>13.619006153799809</v>
      </c>
      <c r="D233" s="76">
        <v>2.7958244020754415</v>
      </c>
      <c r="E233" s="76">
        <v>6.4123200832783391</v>
      </c>
      <c r="F233" s="76">
        <v>1.4757268579625464</v>
      </c>
      <c r="G233" s="76">
        <v>1.9450357245339625</v>
      </c>
      <c r="H233" s="76">
        <v>1.5342765098282312</v>
      </c>
      <c r="I233" s="76">
        <v>0.24887661991511989</v>
      </c>
      <c r="J233" s="76">
        <v>10.101013881484555</v>
      </c>
      <c r="K233" s="81">
        <f t="shared" si="28"/>
        <v>38.132080232878003</v>
      </c>
      <c r="L233" s="67"/>
      <c r="M233" s="68"/>
      <c r="N233" s="69"/>
      <c r="O233" s="69"/>
      <c r="P233" s="69"/>
      <c r="Q233" s="69"/>
      <c r="R233" s="69"/>
      <c r="S233" s="69"/>
      <c r="T233" s="69"/>
      <c r="U233" s="69"/>
      <c r="V233" s="69"/>
      <c r="AJ233" s="112">
        <v>43695</v>
      </c>
      <c r="AK233" s="131">
        <v>6.5542179363022063E-2</v>
      </c>
      <c r="AL233" s="131">
        <v>1.4994049194040024E-2</v>
      </c>
      <c r="AM233" s="131">
        <v>0.36233690844339289</v>
      </c>
      <c r="AN233" s="131">
        <v>0.18790804536697181</v>
      </c>
      <c r="AO233" s="131">
        <v>0.15797051675643684</v>
      </c>
    </row>
    <row r="234" spans="2:41" x14ac:dyDescent="0.2">
      <c r="B234" s="74">
        <v>43696</v>
      </c>
      <c r="C234" s="76">
        <v>14.461498588966768</v>
      </c>
      <c r="D234" s="76">
        <v>2.7748031659696109</v>
      </c>
      <c r="E234" s="76">
        <v>7.2591545289544817</v>
      </c>
      <c r="F234" s="76">
        <v>2.3126236510657709</v>
      </c>
      <c r="G234" s="76">
        <v>2.0126897017417957</v>
      </c>
      <c r="H234" s="76">
        <v>1.8311312166634774</v>
      </c>
      <c r="I234" s="76">
        <v>0.25654747463853111</v>
      </c>
      <c r="J234" s="76">
        <v>11.143341152706597</v>
      </c>
      <c r="K234" s="81">
        <f t="shared" si="28"/>
        <v>42.051789480707029</v>
      </c>
      <c r="L234" s="67"/>
      <c r="M234" s="68"/>
      <c r="N234" s="69"/>
      <c r="O234" s="69"/>
      <c r="P234" s="69"/>
      <c r="Q234" s="69"/>
      <c r="R234" s="69"/>
      <c r="S234" s="69"/>
      <c r="T234" s="69"/>
      <c r="U234" s="69"/>
      <c r="V234" s="69"/>
      <c r="AJ234" s="112">
        <v>43696</v>
      </c>
      <c r="AK234" s="131">
        <v>0.1209886185129084</v>
      </c>
      <c r="AL234" s="131">
        <v>5.0626071038714825E-2</v>
      </c>
      <c r="AM234" s="131">
        <v>0.58655481450165226</v>
      </c>
      <c r="AN234" s="131">
        <v>0.24557048957007435</v>
      </c>
      <c r="AO234" s="131">
        <v>0.20851165698547269</v>
      </c>
    </row>
    <row r="235" spans="2:41" x14ac:dyDescent="0.2">
      <c r="B235" s="74">
        <v>43697</v>
      </c>
      <c r="C235" s="76">
        <v>14.517535929837964</v>
      </c>
      <c r="D235" s="76">
        <v>3.0221118260382038</v>
      </c>
      <c r="E235" s="76">
        <v>7.2074918097980696</v>
      </c>
      <c r="F235" s="76">
        <v>2.7304038053509689</v>
      </c>
      <c r="G235" s="76">
        <v>2.0319717262606916</v>
      </c>
      <c r="H235" s="76">
        <v>1.8507048091105145</v>
      </c>
      <c r="I235" s="76">
        <v>0.26677528093641273</v>
      </c>
      <c r="J235" s="76">
        <v>11.407935156985289</v>
      </c>
      <c r="K235" s="81">
        <f t="shared" si="28"/>
        <v>43.034930344318113</v>
      </c>
      <c r="L235" s="67"/>
      <c r="M235" s="68"/>
      <c r="N235" s="69"/>
      <c r="O235" s="69"/>
      <c r="P235" s="69"/>
      <c r="Q235" s="69"/>
      <c r="R235" s="69"/>
      <c r="S235" s="69"/>
      <c r="T235" s="69"/>
      <c r="U235" s="69"/>
      <c r="V235" s="69"/>
      <c r="AJ235" s="112">
        <v>43697</v>
      </c>
      <c r="AK235" s="131">
        <v>0.20239524432677689</v>
      </c>
      <c r="AL235" s="131">
        <v>6.6214789471785329E-2</v>
      </c>
      <c r="AM235" s="131">
        <v>0.74961699962626938</v>
      </c>
      <c r="AN235" s="131">
        <v>0.28051656010883375</v>
      </c>
      <c r="AO235" s="131">
        <v>0.19678538278353946</v>
      </c>
    </row>
    <row r="236" spans="2:41" x14ac:dyDescent="0.2">
      <c r="B236" s="74">
        <v>43698</v>
      </c>
      <c r="C236" s="76">
        <v>14.849895330867129</v>
      </c>
      <c r="D236" s="76">
        <v>3.1049602271611825</v>
      </c>
      <c r="E236" s="76">
        <v>7.1273756422063324</v>
      </c>
      <c r="F236" s="76">
        <v>2.674496975747561</v>
      </c>
      <c r="G236" s="76">
        <v>2.0412250953330617</v>
      </c>
      <c r="H236" s="76">
        <v>1.8283518475418987</v>
      </c>
      <c r="I236" s="76">
        <v>0.2591044262130015</v>
      </c>
      <c r="J236" s="76">
        <v>11.496213815907264</v>
      </c>
      <c r="K236" s="81">
        <f t="shared" si="28"/>
        <v>43.381623360977429</v>
      </c>
      <c r="L236" s="67"/>
      <c r="M236" s="68"/>
      <c r="N236" s="69"/>
      <c r="O236" s="69"/>
      <c r="P236" s="69"/>
      <c r="Q236" s="69"/>
      <c r="R236" s="69"/>
      <c r="S236" s="69"/>
      <c r="T236" s="69"/>
      <c r="U236" s="69"/>
      <c r="V236" s="69"/>
      <c r="AJ236" s="112">
        <v>43698</v>
      </c>
      <c r="AK236" s="131">
        <v>0.15607259680814928</v>
      </c>
      <c r="AL236" s="131">
        <v>7.4701353280821309E-2</v>
      </c>
      <c r="AM236" s="131">
        <v>0.74205293552691065</v>
      </c>
      <c r="AN236" s="131">
        <v>0.2819105748651628</v>
      </c>
      <c r="AO236" s="131">
        <v>0.24380550325779987</v>
      </c>
    </row>
    <row r="237" spans="2:41" x14ac:dyDescent="0.2">
      <c r="B237" s="74">
        <v>43699</v>
      </c>
      <c r="C237" s="76">
        <v>14.961003851560021</v>
      </c>
      <c r="D237" s="76">
        <v>3.0641542982498646</v>
      </c>
      <c r="E237" s="76">
        <v>6.9683447840388437</v>
      </c>
      <c r="F237" s="76">
        <v>2.5268693786255265</v>
      </c>
      <c r="G237" s="76">
        <v>2.0404103619026857</v>
      </c>
      <c r="H237" s="76">
        <v>1.8421255175107603</v>
      </c>
      <c r="I237" s="76">
        <v>0.26677528093641273</v>
      </c>
      <c r="J237" s="76">
        <v>11.421621702229217</v>
      </c>
      <c r="K237" s="81">
        <f t="shared" si="28"/>
        <v>43.091305175053336</v>
      </c>
      <c r="L237" s="67"/>
      <c r="M237" s="68"/>
      <c r="N237" s="69"/>
      <c r="O237" s="69"/>
      <c r="P237" s="69"/>
      <c r="Q237" s="69"/>
      <c r="R237" s="69"/>
      <c r="S237" s="69"/>
      <c r="T237" s="69"/>
      <c r="U237" s="69"/>
      <c r="V237" s="69"/>
      <c r="AJ237" s="112">
        <v>43699</v>
      </c>
      <c r="AK237" s="131">
        <v>0.11909820588159331</v>
      </c>
      <c r="AL237" s="131">
        <v>5.8928150467163827E-2</v>
      </c>
      <c r="AM237" s="131">
        <v>0.68326123523027971</v>
      </c>
      <c r="AN237" s="131">
        <v>0.28406934066389672</v>
      </c>
      <c r="AO237" s="131">
        <v>0.23991717406094956</v>
      </c>
    </row>
    <row r="238" spans="2:41" x14ac:dyDescent="0.2">
      <c r="B238" s="74">
        <v>43700</v>
      </c>
      <c r="C238" s="76">
        <v>15.315584956727767</v>
      </c>
      <c r="D238" s="76">
        <v>3.117325660164612</v>
      </c>
      <c r="E238" s="76">
        <v>6.3066329025462258</v>
      </c>
      <c r="F238" s="76">
        <v>2.6097105452525078</v>
      </c>
      <c r="G238" s="76">
        <v>2.0462075619724551</v>
      </c>
      <c r="H238" s="76">
        <v>1.7733450907376151</v>
      </c>
      <c r="I238" s="76">
        <v>0.26933223251088317</v>
      </c>
      <c r="J238" s="76">
        <v>11.337569619315769</v>
      </c>
      <c r="K238" s="81">
        <f t="shared" si="28"/>
        <v>42.775708569227831</v>
      </c>
      <c r="L238" s="67"/>
      <c r="M238" s="68"/>
      <c r="N238" s="69"/>
      <c r="O238" s="69"/>
      <c r="P238" s="69"/>
      <c r="Q238" s="69"/>
      <c r="R238" s="69"/>
      <c r="S238" s="69"/>
      <c r="T238" s="69"/>
      <c r="U238" s="69"/>
      <c r="V238" s="69"/>
      <c r="AJ238" s="112">
        <v>43700</v>
      </c>
      <c r="AK238" s="131">
        <v>0.14328217857592873</v>
      </c>
      <c r="AL238" s="131">
        <v>6.1337492481956371E-2</v>
      </c>
      <c r="AM238" s="131">
        <v>0.72031122441911755</v>
      </c>
      <c r="AN238" s="131">
        <v>0.28450730160558785</v>
      </c>
      <c r="AO238" s="131">
        <v>0.23394151355279769</v>
      </c>
    </row>
    <row r="239" spans="2:41" x14ac:dyDescent="0.2">
      <c r="B239" s="74">
        <v>43701</v>
      </c>
      <c r="C239" s="76">
        <v>15.001582615639165</v>
      </c>
      <c r="D239" s="76">
        <v>3.1556585024752439</v>
      </c>
      <c r="E239" s="76">
        <v>5.5155102169728512</v>
      </c>
      <c r="F239" s="76">
        <v>2.1748974199727371</v>
      </c>
      <c r="G239" s="76">
        <v>1.999229152404189</v>
      </c>
      <c r="H239" s="76">
        <v>1.4509816091245535</v>
      </c>
      <c r="I239" s="76">
        <v>0.21222698068104401</v>
      </c>
      <c r="J239" s="76">
        <v>10.640973411894787</v>
      </c>
      <c r="K239" s="81">
        <f t="shared" si="28"/>
        <v>40.151059909164573</v>
      </c>
      <c r="L239" s="67"/>
      <c r="M239" s="68"/>
      <c r="N239" s="69"/>
      <c r="O239" s="69"/>
      <c r="P239" s="69"/>
      <c r="Q239" s="69"/>
      <c r="R239" s="69"/>
      <c r="S239" s="69"/>
      <c r="T239" s="69"/>
      <c r="U239" s="69"/>
      <c r="V239" s="69"/>
      <c r="AJ239" s="112">
        <v>43701</v>
      </c>
      <c r="AK239" s="131">
        <v>0.16235082485560487</v>
      </c>
      <c r="AL239" s="131">
        <v>4.1007334913926802E-2</v>
      </c>
      <c r="AM239" s="131">
        <v>0.52057753795879647</v>
      </c>
      <c r="AN239" s="131">
        <v>0.23948646440753005</v>
      </c>
      <c r="AO239" s="131">
        <v>0.22039662275300045</v>
      </c>
    </row>
    <row r="240" spans="2:41" x14ac:dyDescent="0.2">
      <c r="B240" s="74">
        <v>43702</v>
      </c>
      <c r="C240" s="76">
        <v>14.008369056749677</v>
      </c>
      <c r="D240" s="76">
        <v>3.017165652836832</v>
      </c>
      <c r="E240" s="76">
        <v>5.2467328342237236</v>
      </c>
      <c r="F240" s="76">
        <v>2.004593818302173</v>
      </c>
      <c r="G240" s="76">
        <v>1.970467696836897</v>
      </c>
      <c r="H240" s="76">
        <v>1.3088712575168846</v>
      </c>
      <c r="I240" s="76">
        <v>0.19944222280869195</v>
      </c>
      <c r="J240" s="76">
        <v>10.005836018387125</v>
      </c>
      <c r="K240" s="81">
        <f t="shared" si="28"/>
        <v>37.761478557662002</v>
      </c>
      <c r="L240" s="67"/>
      <c r="M240" s="68"/>
      <c r="N240" s="69"/>
      <c r="O240" s="69"/>
      <c r="P240" s="69"/>
      <c r="Q240" s="69"/>
      <c r="R240" s="69"/>
      <c r="S240" s="69"/>
      <c r="T240" s="69"/>
      <c r="U240" s="69"/>
      <c r="V240" s="69"/>
      <c r="AJ240" s="112">
        <v>43702</v>
      </c>
      <c r="AK240" s="131">
        <v>0.18194123583085292</v>
      </c>
      <c r="AL240" s="131">
        <v>3.2313984863452522E-2</v>
      </c>
      <c r="AM240" s="131">
        <v>0.48277829116968834</v>
      </c>
      <c r="AN240" s="131">
        <v>0.23435219806623728</v>
      </c>
      <c r="AO240" s="131">
        <v>0.17370368192036792</v>
      </c>
    </row>
    <row r="241" spans="2:41" x14ac:dyDescent="0.2">
      <c r="B241" s="74">
        <v>43703</v>
      </c>
      <c r="C241" s="76">
        <v>14.625745967382343</v>
      </c>
      <c r="D241" s="76">
        <v>3.0048002198334025</v>
      </c>
      <c r="E241" s="76">
        <v>5.9098839520362834</v>
      </c>
      <c r="F241" s="76">
        <v>3.1576348027770456</v>
      </c>
      <c r="G241" s="76">
        <v>2.0196794166649648</v>
      </c>
      <c r="H241" s="76">
        <v>1.5633376266992178</v>
      </c>
      <c r="I241" s="76">
        <v>0.2377964964257481</v>
      </c>
      <c r="J241" s="76">
        <v>11.006330038747681</v>
      </c>
      <c r="K241" s="81">
        <f t="shared" si="28"/>
        <v>41.525208520566693</v>
      </c>
      <c r="L241" s="67"/>
      <c r="M241" s="68"/>
      <c r="N241" s="69"/>
      <c r="O241" s="69"/>
      <c r="P241" s="69"/>
      <c r="Q241" s="69"/>
      <c r="R241" s="69"/>
      <c r="S241" s="69"/>
      <c r="T241" s="69"/>
      <c r="U241" s="69"/>
      <c r="V241" s="69"/>
      <c r="AJ241" s="112">
        <v>43703</v>
      </c>
      <c r="AK241" s="131">
        <v>0.2171434524997326</v>
      </c>
      <c r="AL241" s="131">
        <v>8.3636683226566574E-2</v>
      </c>
      <c r="AM241" s="131">
        <v>0.89095529202644519</v>
      </c>
      <c r="AN241" s="131">
        <v>0.32873464202912406</v>
      </c>
      <c r="AO241" s="131">
        <v>0.26442255802894304</v>
      </c>
    </row>
    <row r="242" spans="2:41" x14ac:dyDescent="0.2">
      <c r="B242" s="74">
        <v>43704</v>
      </c>
      <c r="C242" s="76">
        <v>15.092401754292482</v>
      </c>
      <c r="D242" s="76">
        <v>3.1296910931680415</v>
      </c>
      <c r="E242" s="76">
        <v>6.0206845428654576</v>
      </c>
      <c r="F242" s="76">
        <v>3.5108691823207647</v>
      </c>
      <c r="G242" s="76">
        <v>2.0311858195252452</v>
      </c>
      <c r="H242" s="76">
        <v>1.6777051241275085</v>
      </c>
      <c r="I242" s="76">
        <v>0.24291039957468893</v>
      </c>
      <c r="J242" s="76">
        <v>11.434407334742126</v>
      </c>
      <c r="K242" s="81">
        <f t="shared" si="28"/>
        <v>43.139855250616314</v>
      </c>
      <c r="L242" s="67"/>
      <c r="M242" s="68"/>
      <c r="N242" s="69"/>
      <c r="O242" s="69"/>
      <c r="P242" s="69"/>
      <c r="Q242" s="69"/>
      <c r="R242" s="69"/>
      <c r="S242" s="69"/>
      <c r="T242" s="69"/>
      <c r="U242" s="69"/>
      <c r="V242" s="69"/>
      <c r="AJ242" s="112">
        <v>43704</v>
      </c>
      <c r="AK242" s="131">
        <v>0.29698648485496659</v>
      </c>
      <c r="AL242" s="131">
        <v>9.0250206633509411E-2</v>
      </c>
      <c r="AM242" s="131">
        <v>0.96975489068742859</v>
      </c>
      <c r="AN242" s="131">
        <v>0.35985421581005145</v>
      </c>
      <c r="AO242" s="131">
        <v>0.30749017394514377</v>
      </c>
    </row>
    <row r="243" spans="2:41" x14ac:dyDescent="0.2">
      <c r="B243" s="74">
        <v>43705</v>
      </c>
      <c r="C243" s="76">
        <v>14.528163701382502</v>
      </c>
      <c r="D243" s="76">
        <v>3.2743666593081686</v>
      </c>
      <c r="E243" s="76">
        <v>6.2888009547495907</v>
      </c>
      <c r="F243" s="76">
        <v>3.4720201302741684</v>
      </c>
      <c r="G243" s="76">
        <v>2.027392074753076</v>
      </c>
      <c r="H243" s="76">
        <v>1.7017864615945462</v>
      </c>
      <c r="I243" s="76">
        <v>0.24972893710661001</v>
      </c>
      <c r="J243" s="76">
        <v>11.37596660020148</v>
      </c>
      <c r="K243" s="81">
        <f t="shared" si="28"/>
        <v>42.918225519370139</v>
      </c>
      <c r="L243" s="67"/>
      <c r="M243" s="68"/>
      <c r="N243" s="69"/>
      <c r="O243" s="69"/>
      <c r="P243" s="69"/>
      <c r="Q243" s="69"/>
      <c r="R243" s="69"/>
      <c r="S243" s="69"/>
      <c r="T243" s="69"/>
      <c r="U243" s="69"/>
      <c r="V243" s="69"/>
      <c r="AJ243" s="112">
        <v>43705</v>
      </c>
      <c r="AK243" s="131">
        <v>0.24832457048627229</v>
      </c>
      <c r="AL243" s="131">
        <v>9.5851817661480126E-2</v>
      </c>
      <c r="AM243" s="131">
        <v>0.97592512998111747</v>
      </c>
      <c r="AN243" s="131">
        <v>0.38817238582655605</v>
      </c>
      <c r="AO243" s="131">
        <v>0.29910286390032398</v>
      </c>
    </row>
    <row r="244" spans="2:41" x14ac:dyDescent="0.2">
      <c r="B244" s="74">
        <v>43706</v>
      </c>
      <c r="C244" s="76">
        <v>13.834460067839066</v>
      </c>
      <c r="D244" s="76">
        <v>3.4326442017520677</v>
      </c>
      <c r="E244" s="76">
        <v>6.0583448240809386</v>
      </c>
      <c r="F244" s="76">
        <v>3.3290580445346873</v>
      </c>
      <c r="G244" s="76">
        <v>2.013491539019177</v>
      </c>
      <c r="H244" s="76">
        <v>1.7351678931660623</v>
      </c>
      <c r="I244" s="76">
        <v>0.25654747463853111</v>
      </c>
      <c r="J244" s="76">
        <v>11.056402800135945</v>
      </c>
      <c r="K244" s="81">
        <f t="shared" si="28"/>
        <v>41.716116845166468</v>
      </c>
      <c r="L244" s="67"/>
      <c r="M244" s="68"/>
      <c r="N244" s="69"/>
      <c r="O244" s="69"/>
      <c r="P244" s="69"/>
      <c r="Q244" s="69"/>
      <c r="R244" s="69"/>
      <c r="S244" s="69"/>
      <c r="T244" s="69"/>
      <c r="U244" s="69"/>
      <c r="V244" s="69"/>
      <c r="AJ244" s="112">
        <v>43706</v>
      </c>
      <c r="AK244" s="131">
        <v>0.16502635567010829</v>
      </c>
      <c r="AL244" s="131">
        <v>8.3481017178830927E-2</v>
      </c>
      <c r="AM244" s="131">
        <v>0.97753207087474092</v>
      </c>
      <c r="AN244" s="131">
        <v>0.38820708841214641</v>
      </c>
      <c r="AO244" s="131">
        <v>0.2877216516801499</v>
      </c>
    </row>
    <row r="245" spans="2:41" x14ac:dyDescent="0.2">
      <c r="B245" s="74">
        <v>43707</v>
      </c>
      <c r="C245" s="76">
        <v>13.867309543522181</v>
      </c>
      <c r="D245" s="76">
        <v>3.4981809966702451</v>
      </c>
      <c r="E245" s="76">
        <v>6.0593671890879452</v>
      </c>
      <c r="F245" s="76">
        <v>3.1699466139117054</v>
      </c>
      <c r="G245" s="76">
        <v>2.0112415396202059</v>
      </c>
      <c r="H245" s="76">
        <v>1.6901806162011124</v>
      </c>
      <c r="I245" s="76">
        <v>0.2608090605959818</v>
      </c>
      <c r="J245" s="76">
        <v>11.016643235066223</v>
      </c>
      <c r="K245" s="81">
        <f t="shared" si="28"/>
        <v>41.573678794675594</v>
      </c>
      <c r="L245" s="67"/>
      <c r="M245" s="68"/>
      <c r="N245" s="69"/>
      <c r="O245" s="69"/>
      <c r="P245" s="69"/>
      <c r="Q245" s="69"/>
      <c r="R245" s="69"/>
      <c r="S245" s="69"/>
      <c r="T245" s="69"/>
      <c r="U245" s="69"/>
      <c r="V245" s="69"/>
      <c r="AJ245" s="112">
        <v>43707</v>
      </c>
      <c r="AK245" s="131">
        <v>0.12028367692643718</v>
      </c>
      <c r="AL245" s="131">
        <v>8.6506682113172764E-2</v>
      </c>
      <c r="AM245" s="131">
        <v>0.93502534360940737</v>
      </c>
      <c r="AN245" s="131">
        <v>0.3885389472720695</v>
      </c>
      <c r="AO245" s="131">
        <v>0.28423276248236368</v>
      </c>
    </row>
    <row r="246" spans="2:41" x14ac:dyDescent="0.2">
      <c r="B246" s="74">
        <v>43708</v>
      </c>
      <c r="C246" s="76">
        <v>13.239304861344976</v>
      </c>
      <c r="D246" s="76">
        <v>3.4709770440626997</v>
      </c>
      <c r="E246" s="76">
        <v>5.6349929850514542</v>
      </c>
      <c r="F246" s="76">
        <v>2.277945383296486</v>
      </c>
      <c r="G246" s="76">
        <v>1.9759963534854812</v>
      </c>
      <c r="H246" s="76">
        <v>1.3963265446049196</v>
      </c>
      <c r="I246" s="76">
        <v>0.2377964964257481</v>
      </c>
      <c r="J246" s="76">
        <v>10.174763379489026</v>
      </c>
      <c r="K246" s="81">
        <f t="shared" si="28"/>
        <v>38.40810304776079</v>
      </c>
      <c r="L246" s="67"/>
      <c r="M246" s="68"/>
      <c r="N246" s="69"/>
      <c r="O246" s="69"/>
      <c r="P246" s="69"/>
      <c r="Q246" s="69"/>
      <c r="R246" s="69"/>
      <c r="S246" s="69"/>
      <c r="T246" s="69"/>
      <c r="U246" s="69"/>
      <c r="V246" s="69"/>
      <c r="AJ246" s="112">
        <v>43708</v>
      </c>
      <c r="AK246" s="131">
        <v>8.2162131162551832E-2</v>
      </c>
      <c r="AL246" s="131">
        <v>6.6768414449568145E-2</v>
      </c>
      <c r="AM246" s="131">
        <v>0.5844515964957766</v>
      </c>
      <c r="AN246" s="131">
        <v>0.30709299310491223</v>
      </c>
      <c r="AO246" s="131">
        <v>0.21830235092999664</v>
      </c>
    </row>
    <row r="247" spans="2:41" x14ac:dyDescent="0.2">
      <c r="B247" s="74">
        <v>43709</v>
      </c>
      <c r="C247" s="76">
        <v>12.355267501049374</v>
      </c>
      <c r="D247" s="76">
        <v>3.4351172883527537</v>
      </c>
      <c r="E247" s="76">
        <v>5.6544575467352489</v>
      </c>
      <c r="F247" s="76">
        <v>1.8960374159912468</v>
      </c>
      <c r="G247" s="76">
        <v>1.9630857871432399</v>
      </c>
      <c r="H247" s="76">
        <v>1.3308264401104681</v>
      </c>
      <c r="I247" s="76">
        <v>0.22415942136190592</v>
      </c>
      <c r="J247" s="76">
        <v>9.6827237448233419</v>
      </c>
      <c r="K247" s="81">
        <f t="shared" si="28"/>
        <v>36.541675145567581</v>
      </c>
      <c r="L247" s="67"/>
      <c r="M247" s="68"/>
      <c r="N247" s="69"/>
      <c r="O247" s="69"/>
      <c r="P247" s="69"/>
      <c r="Q247" s="69"/>
      <c r="R247" s="69"/>
      <c r="S247" s="69"/>
      <c r="T247" s="69"/>
      <c r="U247" s="69"/>
      <c r="V247" s="69"/>
      <c r="AJ247" s="112">
        <v>43709</v>
      </c>
      <c r="AK247" s="131">
        <v>9.2362164518415876E-2</v>
      </c>
      <c r="AL247" s="131">
        <v>5.0550199911714444E-2</v>
      </c>
      <c r="AM247" s="131">
        <v>0.49790771219526986</v>
      </c>
      <c r="AN247" s="131">
        <v>0.2664198176123716</v>
      </c>
      <c r="AO247" s="131">
        <v>0.16592256059609053</v>
      </c>
    </row>
    <row r="248" spans="2:41" x14ac:dyDescent="0.2">
      <c r="B248" s="74">
        <v>43710</v>
      </c>
      <c r="C248" s="76">
        <v>12.870231340434682</v>
      </c>
      <c r="D248" s="76">
        <v>3.154421959174901</v>
      </c>
      <c r="E248" s="76">
        <v>5.9303130239631221</v>
      </c>
      <c r="F248" s="76">
        <v>2.8249702117505748</v>
      </c>
      <c r="G248" s="76">
        <v>2.0127792162155242</v>
      </c>
      <c r="H248" s="76">
        <v>1.6567379301676965</v>
      </c>
      <c r="I248" s="76">
        <v>0.21904551821296511</v>
      </c>
      <c r="J248" s="76">
        <v>10.334989018939137</v>
      </c>
      <c r="K248" s="81">
        <f t="shared" si="28"/>
        <v>39.003488218858607</v>
      </c>
      <c r="L248" s="67"/>
      <c r="M248" s="68"/>
      <c r="N248" s="69"/>
      <c r="O248" s="69"/>
      <c r="P248" s="69"/>
      <c r="Q248" s="69"/>
      <c r="R248" s="69"/>
      <c r="S248" s="69"/>
      <c r="T248" s="69"/>
      <c r="U248" s="69"/>
      <c r="V248" s="69"/>
      <c r="AJ248" s="112">
        <v>43710</v>
      </c>
      <c r="AK248" s="131">
        <v>0.1425037093965919</v>
      </c>
      <c r="AL248" s="131">
        <v>7.8670392872376455E-2</v>
      </c>
      <c r="AM248" s="131">
        <v>0.77429518646196371</v>
      </c>
      <c r="AN248" s="131">
        <v>0.39578960459448803</v>
      </c>
      <c r="AO248" s="131">
        <v>0.18458646787126923</v>
      </c>
    </row>
    <row r="249" spans="2:41" x14ac:dyDescent="0.2">
      <c r="B249" s="74">
        <v>43711</v>
      </c>
      <c r="C249" s="76">
        <v>13.026749430454233</v>
      </c>
      <c r="D249" s="76">
        <v>3.1482392426731862</v>
      </c>
      <c r="E249" s="76">
        <v>6.4142998257492714</v>
      </c>
      <c r="F249" s="76">
        <v>2.8121153411674222</v>
      </c>
      <c r="G249" s="76">
        <v>2.0217405253524241</v>
      </c>
      <c r="H249" s="76">
        <v>1.7450659474938479</v>
      </c>
      <c r="I249" s="76">
        <v>0.23097795889382702</v>
      </c>
      <c r="J249" s="76">
        <v>10.601526068409797</v>
      </c>
      <c r="K249" s="81">
        <f t="shared" si="28"/>
        <v>40.000714340194008</v>
      </c>
      <c r="L249" s="67"/>
      <c r="M249" s="68"/>
      <c r="N249" s="69"/>
      <c r="O249" s="69"/>
      <c r="P249" s="69"/>
      <c r="Q249" s="69"/>
      <c r="R249" s="69"/>
      <c r="S249" s="69"/>
      <c r="T249" s="69"/>
      <c r="U249" s="69"/>
      <c r="V249" s="69"/>
      <c r="AJ249" s="112">
        <v>43711</v>
      </c>
      <c r="AK249" s="131">
        <v>0.15755603193617504</v>
      </c>
      <c r="AL249" s="131">
        <v>7.8976888192962905E-2</v>
      </c>
      <c r="AM249" s="131">
        <v>0.72699869514581583</v>
      </c>
      <c r="AN249" s="131">
        <v>0.35892735342410637</v>
      </c>
      <c r="AO249" s="131">
        <v>0.27372979139390557</v>
      </c>
    </row>
    <row r="250" spans="2:41" x14ac:dyDescent="0.2">
      <c r="B250" s="74">
        <v>43712</v>
      </c>
      <c r="C250" s="76">
        <v>12.975542894830552</v>
      </c>
      <c r="D250" s="76">
        <v>3.2224318406937642</v>
      </c>
      <c r="E250" s="76">
        <v>6.8144526969608394</v>
      </c>
      <c r="F250" s="76">
        <v>2.5702497710276249</v>
      </c>
      <c r="G250" s="76">
        <v>2.0278108204267888</v>
      </c>
      <c r="H250" s="76">
        <v>1.700586374177733</v>
      </c>
      <c r="I250" s="76">
        <v>0.23694417923425798</v>
      </c>
      <c r="J250" s="76">
        <v>10.652956388515811</v>
      </c>
      <c r="K250" s="81">
        <f t="shared" si="28"/>
        <v>40.200974965867374</v>
      </c>
      <c r="L250" s="67"/>
      <c r="M250" s="68"/>
      <c r="N250" s="69"/>
      <c r="O250" s="69"/>
      <c r="P250" s="69"/>
      <c r="Q250" s="69"/>
      <c r="R250" s="69"/>
      <c r="S250" s="69"/>
      <c r="T250" s="69"/>
      <c r="U250" s="69"/>
      <c r="V250" s="69"/>
      <c r="AJ250" s="112">
        <v>43712</v>
      </c>
      <c r="AK250" s="131">
        <v>0.10366935200131204</v>
      </c>
      <c r="AL250" s="131">
        <v>9.0353660247521436E-2</v>
      </c>
      <c r="AM250" s="131">
        <v>0.67182817818603124</v>
      </c>
      <c r="AN250" s="131">
        <v>0.32761987217774646</v>
      </c>
      <c r="AO250" s="131">
        <v>0.24187849218531687</v>
      </c>
    </row>
    <row r="251" spans="2:41" x14ac:dyDescent="0.2">
      <c r="B251" s="74">
        <v>43713</v>
      </c>
      <c r="C251" s="76">
        <v>13.315631584255744</v>
      </c>
      <c r="D251" s="76">
        <v>3.1964644313865618</v>
      </c>
      <c r="E251" s="76">
        <v>6.5324463865396476</v>
      </c>
      <c r="F251" s="76">
        <v>2.4420628061181491</v>
      </c>
      <c r="G251" s="76">
        <v>2.0344447532467491</v>
      </c>
      <c r="H251" s="76">
        <v>1.7060911918265376</v>
      </c>
      <c r="I251" s="76">
        <v>0.2446150339576692</v>
      </c>
      <c r="J251" s="76">
        <v>10.623969458392438</v>
      </c>
      <c r="K251" s="81">
        <f t="shared" si="28"/>
        <v>40.095725645723491</v>
      </c>
      <c r="L251" s="67"/>
      <c r="M251" s="68"/>
      <c r="N251" s="69"/>
      <c r="O251" s="69"/>
      <c r="P251" s="69"/>
      <c r="Q251" s="69"/>
      <c r="R251" s="69"/>
      <c r="S251" s="69"/>
      <c r="T251" s="69"/>
      <c r="U251" s="69"/>
      <c r="V251" s="69"/>
      <c r="AJ251" s="112">
        <v>43713</v>
      </c>
      <c r="AK251" s="131">
        <v>0.11863201415743968</v>
      </c>
      <c r="AL251" s="131">
        <v>8.8424443420614868E-2</v>
      </c>
      <c r="AM251" s="131">
        <v>0.60700940462043507</v>
      </c>
      <c r="AN251" s="131">
        <v>0.35997564927582809</v>
      </c>
      <c r="AO251" s="131">
        <v>0.15849886225322354</v>
      </c>
    </row>
    <row r="252" spans="2:41" x14ac:dyDescent="0.2">
      <c r="B252" s="74">
        <v>43714</v>
      </c>
      <c r="C252" s="76">
        <v>13.680840460968026</v>
      </c>
      <c r="D252" s="76">
        <v>3.1457661560725003</v>
      </c>
      <c r="E252" s="76">
        <v>6.3520504773187501</v>
      </c>
      <c r="F252" s="76">
        <v>2.4346610481947821</v>
      </c>
      <c r="G252" s="76">
        <v>2.0297930350018096</v>
      </c>
      <c r="H252" s="76">
        <v>1.7740543090651906</v>
      </c>
      <c r="I252" s="76">
        <v>0.25654747463853111</v>
      </c>
      <c r="J252" s="76">
        <v>10.699061671653396</v>
      </c>
      <c r="K252" s="81">
        <f t="shared" si="28"/>
        <v>40.372774632912979</v>
      </c>
      <c r="L252" s="67"/>
      <c r="M252" s="68"/>
      <c r="N252" s="69"/>
      <c r="O252" s="69"/>
      <c r="P252" s="69"/>
      <c r="Q252" s="69"/>
      <c r="R252" s="69"/>
      <c r="S252" s="69"/>
      <c r="T252" s="69"/>
      <c r="U252" s="69"/>
      <c r="V252" s="69"/>
      <c r="AJ252" s="112">
        <v>43714</v>
      </c>
      <c r="AK252" s="131">
        <v>0.11684735346430229</v>
      </c>
      <c r="AL252" s="131">
        <v>8.9936191996547066E-2</v>
      </c>
      <c r="AM252" s="131">
        <v>0.61590529719313236</v>
      </c>
      <c r="AN252" s="131">
        <v>0.34202576112733024</v>
      </c>
      <c r="AO252" s="131">
        <v>0.15888386883516464</v>
      </c>
    </row>
    <row r="253" spans="2:41" x14ac:dyDescent="0.2">
      <c r="B253" s="74">
        <v>43715</v>
      </c>
      <c r="C253" s="76">
        <v>13.504032988908907</v>
      </c>
      <c r="D253" s="76">
        <v>3.1235083766663267</v>
      </c>
      <c r="E253" s="76">
        <v>5.8252432248902783</v>
      </c>
      <c r="F253" s="76">
        <v>2.3672048315712808</v>
      </c>
      <c r="G253" s="76">
        <v>1.9995910032852775</v>
      </c>
      <c r="H253" s="76">
        <v>1.6057542164100684</v>
      </c>
      <c r="I253" s="76">
        <v>0.23694417923425798</v>
      </c>
      <c r="J253" s="76">
        <v>10.306535713637562</v>
      </c>
      <c r="K253" s="81">
        <f t="shared" si="28"/>
        <v>38.968814534603965</v>
      </c>
      <c r="L253" s="67"/>
      <c r="M253" s="68"/>
      <c r="N253" s="69"/>
      <c r="O253" s="69"/>
      <c r="P253" s="69"/>
      <c r="Q253" s="69"/>
      <c r="R253" s="69"/>
      <c r="S253" s="69"/>
      <c r="T253" s="69"/>
      <c r="U253" s="69"/>
      <c r="V253" s="69"/>
      <c r="AJ253" s="112">
        <v>43715</v>
      </c>
      <c r="AK253" s="131">
        <v>0.14592395506445005</v>
      </c>
      <c r="AL253" s="131">
        <v>9.4922718701691403E-2</v>
      </c>
      <c r="AM253" s="131">
        <v>0.58482088182496161</v>
      </c>
      <c r="AN253" s="131">
        <v>0.24973995314752659</v>
      </c>
      <c r="AO253" s="131">
        <v>0.13198483271827816</v>
      </c>
    </row>
    <row r="254" spans="2:41" x14ac:dyDescent="0.2">
      <c r="B254" s="74">
        <v>43716</v>
      </c>
      <c r="C254" s="76">
        <v>13.683738944116538</v>
      </c>
      <c r="D254" s="76">
        <v>3.0567350384478069</v>
      </c>
      <c r="E254" s="76">
        <v>5.4607122451282839</v>
      </c>
      <c r="F254" s="76">
        <v>2.3028424487855506</v>
      </c>
      <c r="G254" s="76">
        <v>1.974801562840377</v>
      </c>
      <c r="H254" s="76">
        <v>1.5701033695297164</v>
      </c>
      <c r="I254" s="76">
        <v>0.22671637293637634</v>
      </c>
      <c r="J254" s="76">
        <v>10.165687459562907</v>
      </c>
      <c r="K254" s="81">
        <f t="shared" si="28"/>
        <v>38.441337441347557</v>
      </c>
      <c r="L254" s="67"/>
      <c r="M254" s="68"/>
      <c r="N254" s="69"/>
      <c r="O254" s="69"/>
      <c r="P254" s="69"/>
      <c r="Q254" s="69"/>
      <c r="R254" s="69"/>
      <c r="S254" s="69"/>
      <c r="T254" s="69"/>
      <c r="U254" s="69"/>
      <c r="V254" s="69"/>
      <c r="AJ254" s="112">
        <v>43716</v>
      </c>
      <c r="AK254" s="131">
        <v>0.16352862922929287</v>
      </c>
      <c r="AL254" s="131">
        <v>7.30395117698492E-2</v>
      </c>
      <c r="AM254" s="131">
        <v>0.60300978311207709</v>
      </c>
      <c r="AN254" s="131">
        <v>0.18977198714079865</v>
      </c>
      <c r="AO254" s="131">
        <v>0.15080654849716993</v>
      </c>
    </row>
    <row r="255" spans="2:41" x14ac:dyDescent="0.2">
      <c r="B255" s="74">
        <v>43717</v>
      </c>
      <c r="C255" s="76">
        <v>14.092425068056473</v>
      </c>
      <c r="D255" s="76">
        <v>2.9219518187104239</v>
      </c>
      <c r="E255" s="76">
        <v>6.0121386809502964</v>
      </c>
      <c r="F255" s="76">
        <v>3.2088321470035432</v>
      </c>
      <c r="G255" s="76">
        <v>2.0206853165985574</v>
      </c>
      <c r="H255" s="76">
        <v>1.8734818015664028</v>
      </c>
      <c r="I255" s="76">
        <v>0.24120576519170867</v>
      </c>
      <c r="J255" s="76">
        <v>10.95246129796541</v>
      </c>
      <c r="K255" s="81">
        <f t="shared" si="28"/>
        <v>41.323181896042819</v>
      </c>
      <c r="L255" s="67"/>
      <c r="M255" s="68"/>
      <c r="N255" s="69"/>
      <c r="O255" s="69"/>
      <c r="P255" s="69"/>
      <c r="Q255" s="69"/>
      <c r="R255" s="69"/>
      <c r="S255" s="69"/>
      <c r="T255" s="69"/>
      <c r="U255" s="69"/>
      <c r="V255" s="69"/>
      <c r="AJ255" s="112">
        <v>43717</v>
      </c>
      <c r="AK255" s="131">
        <v>0.31433937576714882</v>
      </c>
      <c r="AL255" s="131">
        <v>9.5462741017234953E-2</v>
      </c>
      <c r="AM255" s="131">
        <v>0.86864605941947071</v>
      </c>
      <c r="AN255" s="131">
        <v>0.30524713731685427</v>
      </c>
      <c r="AO255" s="131">
        <v>0.24955553004852668</v>
      </c>
    </row>
    <row r="256" spans="2:41" x14ac:dyDescent="0.2">
      <c r="B256" s="74">
        <v>43718</v>
      </c>
      <c r="C256" s="76">
        <v>13.994842802056629</v>
      </c>
      <c r="D256" s="76">
        <v>3.0987775106594677</v>
      </c>
      <c r="E256" s="76">
        <v>6.3000334967994442</v>
      </c>
      <c r="F256" s="76">
        <v>2.6756302275107227</v>
      </c>
      <c r="G256" s="76">
        <v>2.0192902562834165</v>
      </c>
      <c r="H256" s="76">
        <v>1.9997774178631844</v>
      </c>
      <c r="I256" s="76">
        <v>0.24205808238319879</v>
      </c>
      <c r="J256" s="76">
        <v>10.938421812253846</v>
      </c>
      <c r="K256" s="81">
        <f t="shared" si="28"/>
        <v>41.268831605809908</v>
      </c>
      <c r="L256" s="67"/>
      <c r="M256" s="68"/>
      <c r="N256" s="69"/>
      <c r="O256" s="69"/>
      <c r="P256" s="69"/>
      <c r="Q256" s="69"/>
      <c r="R256" s="69"/>
      <c r="S256" s="69"/>
      <c r="T256" s="69"/>
      <c r="U256" s="69"/>
      <c r="V256" s="69"/>
      <c r="AJ256" s="112">
        <v>43718</v>
      </c>
      <c r="AK256" s="131">
        <v>0.2172717133716241</v>
      </c>
      <c r="AL256" s="131">
        <v>9.6158637015707746E-2</v>
      </c>
      <c r="AM256" s="131">
        <v>0.66789663425870083</v>
      </c>
      <c r="AN256" s="131">
        <v>0.34902285722184573</v>
      </c>
      <c r="AO256" s="131">
        <v>0.12756562117435877</v>
      </c>
    </row>
    <row r="257" spans="2:41" x14ac:dyDescent="0.2">
      <c r="B257" s="74">
        <v>43719</v>
      </c>
      <c r="C257" s="76">
        <v>13.521423887799966</v>
      </c>
      <c r="D257" s="76">
        <v>3.2298511004958219</v>
      </c>
      <c r="E257" s="76">
        <v>6.5202842056113282</v>
      </c>
      <c r="F257" s="76">
        <v>2.4721640621825065</v>
      </c>
      <c r="G257" s="76">
        <v>2.0252793814536374</v>
      </c>
      <c r="H257" s="76">
        <v>1.9903600652173559</v>
      </c>
      <c r="I257" s="76">
        <v>0.23609186204276783</v>
      </c>
      <c r="J257" s="76">
        <v>10.784203227625696</v>
      </c>
      <c r="K257" s="81">
        <f t="shared" si="28"/>
        <v>40.779657792429077</v>
      </c>
      <c r="L257" s="67"/>
      <c r="M257" s="68"/>
      <c r="N257" s="69"/>
      <c r="O257" s="69"/>
      <c r="P257" s="69"/>
      <c r="Q257" s="69"/>
      <c r="R257" s="69"/>
      <c r="S257" s="69"/>
      <c r="T257" s="69"/>
      <c r="U257" s="69"/>
      <c r="V257" s="69"/>
      <c r="AJ257" s="112">
        <v>43719</v>
      </c>
      <c r="AK257" s="131">
        <v>0.10970572386747461</v>
      </c>
      <c r="AL257" s="131">
        <v>8.1528757448228115E-2</v>
      </c>
      <c r="AM257" s="131">
        <v>0.64307389733714948</v>
      </c>
      <c r="AN257" s="131">
        <v>0.32487869437814654</v>
      </c>
      <c r="AO257" s="131">
        <v>0.13004160338629153</v>
      </c>
    </row>
    <row r="258" spans="2:41" x14ac:dyDescent="0.2">
      <c r="B258" s="74">
        <v>43720</v>
      </c>
      <c r="C258" s="76">
        <v>13.679874299918524</v>
      </c>
      <c r="D258" s="76">
        <v>3.2756032026085116</v>
      </c>
      <c r="E258" s="76">
        <v>6.5657081206319576</v>
      </c>
      <c r="F258" s="76">
        <v>2.7321042294926081</v>
      </c>
      <c r="G258" s="76">
        <v>2.0323259911694307</v>
      </c>
      <c r="H258" s="76">
        <v>1.6961346332371825</v>
      </c>
      <c r="I258" s="76">
        <v>0.25228588868108043</v>
      </c>
      <c r="J258" s="76">
        <v>10.872133129116367</v>
      </c>
      <c r="K258" s="81">
        <f t="shared" si="28"/>
        <v>41.106169494855664</v>
      </c>
      <c r="L258" s="67"/>
      <c r="M258" s="68"/>
      <c r="N258" s="69"/>
      <c r="O258" s="69"/>
      <c r="P258" s="69"/>
      <c r="Q258" s="69"/>
      <c r="R258" s="69"/>
      <c r="S258" s="69"/>
      <c r="T258" s="69"/>
      <c r="U258" s="69"/>
      <c r="V258" s="69"/>
      <c r="AJ258" s="112">
        <v>43720</v>
      </c>
      <c r="AK258" s="131">
        <v>0.14821505527368042</v>
      </c>
      <c r="AL258" s="131">
        <v>9.0265200904511969E-2</v>
      </c>
      <c r="AM258" s="131">
        <v>0.73449728253588198</v>
      </c>
      <c r="AN258" s="131">
        <v>0.31650865980530957</v>
      </c>
      <c r="AO258" s="131">
        <v>0.20358739136247478</v>
      </c>
    </row>
    <row r="259" spans="2:41" x14ac:dyDescent="0.2">
      <c r="B259" s="74">
        <v>43721</v>
      </c>
      <c r="C259" s="76">
        <v>11.921461189822351</v>
      </c>
      <c r="D259" s="76">
        <v>3.1494757859735292</v>
      </c>
      <c r="E259" s="76">
        <v>6.2421612971547367</v>
      </c>
      <c r="F259" s="76">
        <v>2.7527764427321548</v>
      </c>
      <c r="G259" s="76">
        <v>2.0402207125939391</v>
      </c>
      <c r="H259" s="76">
        <v>1.6020086102391475</v>
      </c>
      <c r="I259" s="76">
        <v>0.25399052306406072</v>
      </c>
      <c r="J259" s="76">
        <v>10.055635515643072</v>
      </c>
      <c r="K259" s="81">
        <f t="shared" si="28"/>
        <v>38.017730077222993</v>
      </c>
      <c r="L259" s="67"/>
      <c r="M259" s="68"/>
      <c r="N259" s="69"/>
      <c r="O259" s="69"/>
      <c r="P259" s="69"/>
      <c r="Q259" s="69"/>
      <c r="R259" s="69"/>
      <c r="S259" s="69"/>
      <c r="T259" s="69"/>
      <c r="U259" s="69"/>
      <c r="V259" s="69"/>
      <c r="AJ259" s="112">
        <v>43721</v>
      </c>
      <c r="AK259" s="131">
        <v>0.18808961713797173</v>
      </c>
      <c r="AL259" s="131">
        <v>8.8301395020632722E-2</v>
      </c>
      <c r="AM259" s="131">
        <v>0.7056557362180782</v>
      </c>
      <c r="AN259" s="131">
        <v>0.32670494893027674</v>
      </c>
      <c r="AO259" s="131">
        <v>0.18268880710258079</v>
      </c>
    </row>
    <row r="260" spans="2:41" x14ac:dyDescent="0.2">
      <c r="B260" s="74">
        <v>43722</v>
      </c>
      <c r="C260" s="76">
        <v>12.564924448791611</v>
      </c>
      <c r="D260" s="76">
        <v>3.1185622034649549</v>
      </c>
      <c r="E260" s="76">
        <v>5.6363696114213546</v>
      </c>
      <c r="F260" s="76">
        <v>2.1853535605961589</v>
      </c>
      <c r="G260" s="76">
        <v>2.0082701142507626</v>
      </c>
      <c r="H260" s="76">
        <v>1.3841266559401626</v>
      </c>
      <c r="I260" s="76">
        <v>0.24887661991511989</v>
      </c>
      <c r="J260" s="76">
        <v>9.7555134303231732</v>
      </c>
      <c r="K260" s="81">
        <f t="shared" ref="K260:K323" si="29">SUM(C260:J260)</f>
        <v>36.901996644703296</v>
      </c>
      <c r="L260" s="67"/>
      <c r="M260" s="68"/>
      <c r="N260" s="69"/>
      <c r="O260" s="69"/>
      <c r="P260" s="69"/>
      <c r="Q260" s="69"/>
      <c r="R260" s="69"/>
      <c r="S260" s="69"/>
      <c r="T260" s="69"/>
      <c r="U260" s="69"/>
      <c r="V260" s="69"/>
      <c r="AJ260" s="112">
        <v>43722</v>
      </c>
      <c r="AK260" s="131">
        <v>0.11299051034632036</v>
      </c>
      <c r="AL260" s="131">
        <v>7.662937536518262E-2</v>
      </c>
      <c r="AM260" s="131">
        <v>0.60607955979437822</v>
      </c>
      <c r="AN260" s="131">
        <v>0.22873348024206333</v>
      </c>
      <c r="AO260" s="131">
        <v>0.14858118997379804</v>
      </c>
    </row>
    <row r="261" spans="2:41" x14ac:dyDescent="0.2">
      <c r="B261" s="74">
        <v>43723</v>
      </c>
      <c r="C261" s="76">
        <v>12.676032969484497</v>
      </c>
      <c r="D261" s="76">
        <v>3.154421959174901</v>
      </c>
      <c r="E261" s="76">
        <v>5.7367420791790567</v>
      </c>
      <c r="F261" s="76">
        <v>1.6022670546832469</v>
      </c>
      <c r="G261" s="76">
        <v>1.9938286986883174</v>
      </c>
      <c r="H261" s="76">
        <v>1.3502606890741087</v>
      </c>
      <c r="I261" s="76">
        <v>0.23694417923425798</v>
      </c>
      <c r="J261" s="76">
        <v>9.6133389021863849</v>
      </c>
      <c r="K261" s="81">
        <f t="shared" si="29"/>
        <v>36.36383653170477</v>
      </c>
      <c r="L261" s="67"/>
      <c r="M261" s="68"/>
      <c r="N261" s="69"/>
      <c r="O261" s="69"/>
      <c r="P261" s="69"/>
      <c r="Q261" s="69"/>
      <c r="R261" s="69"/>
      <c r="S261" s="69"/>
      <c r="T261" s="69"/>
      <c r="U261" s="69"/>
      <c r="V261" s="69"/>
      <c r="AJ261" s="112">
        <v>43723</v>
      </c>
      <c r="AK261" s="131">
        <v>0.14718937295029744</v>
      </c>
      <c r="AL261" s="131">
        <v>1.4661003366958986E-2</v>
      </c>
      <c r="AM261" s="131">
        <v>0.34182782093173597</v>
      </c>
      <c r="AN261" s="131">
        <v>0.19113932386754803</v>
      </c>
      <c r="AO261" s="131">
        <v>0.15545957004187286</v>
      </c>
    </row>
    <row r="262" spans="2:41" x14ac:dyDescent="0.2">
      <c r="B262" s="74">
        <v>43724</v>
      </c>
      <c r="C262" s="76">
        <v>12.774581396533845</v>
      </c>
      <c r="D262" s="76">
        <v>3.0517888652464351</v>
      </c>
      <c r="E262" s="76">
        <v>6.3635136458934403</v>
      </c>
      <c r="F262" s="76">
        <v>3.1929839594254745</v>
      </c>
      <c r="G262" s="76">
        <v>2.0696444235473743</v>
      </c>
      <c r="H262" s="76">
        <v>1.5107617969686176</v>
      </c>
      <c r="I262" s="76">
        <v>0.24802430272362974</v>
      </c>
      <c r="J262" s="76">
        <v>10.538316545868419</v>
      </c>
      <c r="K262" s="81">
        <f t="shared" si="29"/>
        <v>39.749614936207237</v>
      </c>
      <c r="L262" s="67"/>
      <c r="M262" s="68"/>
      <c r="N262" s="69"/>
      <c r="O262" s="69"/>
      <c r="P262" s="69"/>
      <c r="Q262" s="69"/>
      <c r="R262" s="69"/>
      <c r="S262" s="69"/>
      <c r="T262" s="69"/>
      <c r="U262" s="69"/>
      <c r="V262" s="69"/>
      <c r="AJ262" s="112">
        <v>43724</v>
      </c>
      <c r="AK262" s="131">
        <v>0.29004283361334371</v>
      </c>
      <c r="AL262" s="131">
        <v>9.075437790554039E-2</v>
      </c>
      <c r="AM262" s="131">
        <v>0.84307987566992659</v>
      </c>
      <c r="AN262" s="131">
        <v>0.34323363399117218</v>
      </c>
      <c r="AO262" s="131">
        <v>0.27618131645603311</v>
      </c>
    </row>
    <row r="263" spans="2:41" x14ac:dyDescent="0.2">
      <c r="B263" s="74">
        <v>43725</v>
      </c>
      <c r="C263" s="76">
        <v>12.569755254039126</v>
      </c>
      <c r="D263" s="76">
        <v>3.1556585024752439</v>
      </c>
      <c r="E263" s="76">
        <v>6.1003996897645232</v>
      </c>
      <c r="F263" s="76">
        <v>2.6793132859696862</v>
      </c>
      <c r="G263" s="76">
        <v>2.0768897857387336</v>
      </c>
      <c r="H263" s="76">
        <v>1.6410512041812688</v>
      </c>
      <c r="I263" s="76">
        <v>0.24972893710661001</v>
      </c>
      <c r="J263" s="76">
        <v>10.272061863881067</v>
      </c>
      <c r="K263" s="81">
        <f t="shared" si="29"/>
        <v>38.74485852315626</v>
      </c>
      <c r="L263" s="67"/>
      <c r="M263" s="68"/>
      <c r="N263" s="69"/>
      <c r="O263" s="69"/>
      <c r="P263" s="69"/>
      <c r="Q263" s="69"/>
      <c r="R263" s="69"/>
      <c r="S263" s="69"/>
      <c r="T263" s="69"/>
      <c r="U263" s="69"/>
      <c r="V263" s="69"/>
      <c r="AJ263" s="112">
        <v>43725</v>
      </c>
      <c r="AK263" s="131">
        <v>0.21974564018473897</v>
      </c>
      <c r="AL263" s="131">
        <v>9.458967287461037E-2</v>
      </c>
      <c r="AM263" s="131">
        <v>0.61899457736441021</v>
      </c>
      <c r="AN263" s="131">
        <v>0.3501557285730772</v>
      </c>
      <c r="AO263" s="131">
        <v>0.26950072616676851</v>
      </c>
    </row>
    <row r="264" spans="2:41" x14ac:dyDescent="0.2">
      <c r="B264" s="74">
        <v>43726</v>
      </c>
      <c r="C264" s="76">
        <v>12.245125141405987</v>
      </c>
      <c r="D264" s="76">
        <v>3.2323241870965078</v>
      </c>
      <c r="E264" s="76">
        <v>5.917894062986532</v>
      </c>
      <c r="F264" s="76">
        <v>2.8572275214847562</v>
      </c>
      <c r="G264" s="76">
        <v>2.0815847440260677</v>
      </c>
      <c r="H264" s="76">
        <v>1.6212502618402689</v>
      </c>
      <c r="I264" s="76">
        <v>0.24802430272362974</v>
      </c>
      <c r="J264" s="76">
        <v>10.174985009891536</v>
      </c>
      <c r="K264" s="81">
        <f t="shared" si="29"/>
        <v>38.378415231455286</v>
      </c>
      <c r="L264" s="67"/>
      <c r="M264" s="68"/>
      <c r="N264" s="69"/>
      <c r="O264" s="69"/>
      <c r="P264" s="69"/>
      <c r="Q264" s="69"/>
      <c r="R264" s="69"/>
      <c r="S264" s="69"/>
      <c r="T264" s="69"/>
      <c r="U264" s="69"/>
      <c r="V264" s="69"/>
      <c r="AJ264" s="112">
        <v>43726</v>
      </c>
      <c r="AK264" s="131">
        <v>0.26829928971583555</v>
      </c>
      <c r="AL264" s="131">
        <v>7.9305276036448408E-2</v>
      </c>
      <c r="AM264" s="131">
        <v>0.69866963147877681</v>
      </c>
      <c r="AN264" s="131">
        <v>0.35807490486167332</v>
      </c>
      <c r="AO264" s="131">
        <v>0.27466175845195362</v>
      </c>
    </row>
    <row r="265" spans="2:41" x14ac:dyDescent="0.2">
      <c r="B265" s="74">
        <v>43727</v>
      </c>
      <c r="C265" s="76">
        <v>12.484733081682828</v>
      </c>
      <c r="D265" s="76">
        <v>3.216249124192049</v>
      </c>
      <c r="E265" s="76">
        <v>5.6842115385632077</v>
      </c>
      <c r="F265" s="76">
        <v>3.4042531334220261</v>
      </c>
      <c r="G265" s="76">
        <v>2.0907577017915284</v>
      </c>
      <c r="H265" s="76">
        <v>1.4478936341901651</v>
      </c>
      <c r="I265" s="76">
        <v>0.24887661991511989</v>
      </c>
      <c r="J265" s="76">
        <v>10.309769691886206</v>
      </c>
      <c r="K265" s="81">
        <f t="shared" si="29"/>
        <v>38.886744525643124</v>
      </c>
      <c r="L265" s="67"/>
      <c r="M265" s="68"/>
      <c r="N265" s="69"/>
      <c r="O265" s="69"/>
      <c r="P265" s="69"/>
      <c r="Q265" s="69"/>
      <c r="R265" s="69"/>
      <c r="S265" s="69"/>
      <c r="T265" s="69"/>
      <c r="U265" s="69"/>
      <c r="V265" s="69"/>
      <c r="AJ265" s="112">
        <v>43727</v>
      </c>
      <c r="AK265" s="131">
        <v>0.27902192179445412</v>
      </c>
      <c r="AL265" s="131">
        <v>9.2463525171989677E-2</v>
      </c>
      <c r="AM265" s="131">
        <v>0.90715752327566812</v>
      </c>
      <c r="AN265" s="131">
        <v>0.33734864062668518</v>
      </c>
      <c r="AO265" s="131">
        <v>0.27333252725171608</v>
      </c>
    </row>
    <row r="266" spans="2:41" x14ac:dyDescent="0.2">
      <c r="B266" s="74">
        <v>43728</v>
      </c>
      <c r="C266" s="76">
        <v>12.553330516197569</v>
      </c>
      <c r="D266" s="76">
        <v>3.2100664076903342</v>
      </c>
      <c r="E266" s="76">
        <v>5.5079621516032891</v>
      </c>
      <c r="F266" s="76">
        <v>3.1708624478120719</v>
      </c>
      <c r="G266" s="76">
        <v>2.1172820541128443</v>
      </c>
      <c r="H266" s="76">
        <v>1.471835628173807</v>
      </c>
      <c r="I266" s="76">
        <v>0.2377964964257481</v>
      </c>
      <c r="J266" s="76">
        <v>10.196051297381249</v>
      </c>
      <c r="K266" s="81">
        <f t="shared" si="29"/>
        <v>38.465186999396913</v>
      </c>
      <c r="L266" s="67"/>
      <c r="M266" s="68"/>
      <c r="N266" s="69"/>
      <c r="O266" s="69"/>
      <c r="P266" s="69"/>
      <c r="Q266" s="69"/>
      <c r="R266" s="69"/>
      <c r="S266" s="69"/>
      <c r="T266" s="69"/>
      <c r="U266" s="69"/>
      <c r="V266" s="69"/>
      <c r="AJ266" s="112">
        <v>43728</v>
      </c>
      <c r="AK266" s="131">
        <v>0.21687053000084422</v>
      </c>
      <c r="AL266" s="131">
        <v>8.5567546815350962E-2</v>
      </c>
      <c r="AM266" s="131">
        <v>0.90727174214326922</v>
      </c>
      <c r="AN266" s="131">
        <v>0.28245621134836774</v>
      </c>
      <c r="AO266" s="131">
        <v>0.24861022337795266</v>
      </c>
    </row>
    <row r="267" spans="2:41" x14ac:dyDescent="0.2">
      <c r="B267" s="74">
        <v>43729</v>
      </c>
      <c r="C267" s="76">
        <v>12.093437856633955</v>
      </c>
      <c r="D267" s="76">
        <v>3.2793128325095404</v>
      </c>
      <c r="E267" s="76">
        <v>5.103654040289598</v>
      </c>
      <c r="F267" s="76">
        <v>2.2127946213290808</v>
      </c>
      <c r="G267" s="76">
        <v>2.1071092651916707</v>
      </c>
      <c r="H267" s="76">
        <v>1.3691270633392649</v>
      </c>
      <c r="I267" s="76">
        <v>0.2377964964257481</v>
      </c>
      <c r="J267" s="76">
        <v>9.5179349958436248</v>
      </c>
      <c r="K267" s="81">
        <f t="shared" si="29"/>
        <v>35.92116717156248</v>
      </c>
      <c r="L267" s="67"/>
      <c r="M267" s="68"/>
      <c r="N267" s="69"/>
      <c r="O267" s="69"/>
      <c r="P267" s="69"/>
      <c r="Q267" s="69"/>
      <c r="R267" s="69"/>
      <c r="S267" s="69"/>
      <c r="T267" s="69"/>
      <c r="U267" s="69"/>
      <c r="V267" s="69"/>
      <c r="AJ267" s="112">
        <v>43729</v>
      </c>
      <c r="AK267" s="131">
        <v>8.2084236681773851E-2</v>
      </c>
      <c r="AL267" s="131">
        <v>5.3334688499520742E-2</v>
      </c>
      <c r="AM267" s="131">
        <v>0.6300583643325306</v>
      </c>
      <c r="AN267" s="131">
        <v>0.22285367068980644</v>
      </c>
      <c r="AO267" s="131">
        <v>0.16432815240469859</v>
      </c>
    </row>
    <row r="268" spans="2:41" x14ac:dyDescent="0.2">
      <c r="B268" s="74">
        <v>43730</v>
      </c>
      <c r="C268" s="76">
        <v>11.602628043486231</v>
      </c>
      <c r="D268" s="76">
        <v>3.2978609820146847</v>
      </c>
      <c r="E268" s="76">
        <v>5.4828587317606914</v>
      </c>
      <c r="F268" s="76">
        <v>2.0606957068254652</v>
      </c>
      <c r="G268" s="76">
        <v>2.1118345673684034</v>
      </c>
      <c r="H268" s="76">
        <v>1.2806976219585122</v>
      </c>
      <c r="I268" s="76">
        <v>0.24205808238319879</v>
      </c>
      <c r="J268" s="76">
        <v>9.4018146692549429</v>
      </c>
      <c r="K268" s="81">
        <f t="shared" si="29"/>
        <v>35.48044840505213</v>
      </c>
      <c r="L268" s="67"/>
      <c r="M268" s="68"/>
      <c r="N268" s="69"/>
      <c r="O268" s="69"/>
      <c r="P268" s="69"/>
      <c r="Q268" s="69"/>
      <c r="R268" s="69"/>
      <c r="S268" s="69"/>
      <c r="T268" s="69"/>
      <c r="U268" s="69"/>
      <c r="V268" s="69"/>
      <c r="AJ268" s="112">
        <v>43730</v>
      </c>
      <c r="AK268" s="131">
        <v>0.15692376514218706</v>
      </c>
      <c r="AL268" s="131">
        <v>2.6157372679108781E-2</v>
      </c>
      <c r="AM268" s="131">
        <v>0.55195177984372668</v>
      </c>
      <c r="AN268" s="131">
        <v>0.20540578279410757</v>
      </c>
      <c r="AO268" s="131">
        <v>0.15120465984943648</v>
      </c>
    </row>
    <row r="269" spans="2:41" x14ac:dyDescent="0.2">
      <c r="B269" s="74">
        <v>43731</v>
      </c>
      <c r="C269" s="76">
        <v>12.217106470970389</v>
      </c>
      <c r="D269" s="76">
        <v>3.0456061487447204</v>
      </c>
      <c r="E269" s="76">
        <v>6.1949312039550612</v>
      </c>
      <c r="F269" s="76">
        <v>3.3533144456066148</v>
      </c>
      <c r="G269" s="76">
        <v>2.1977874270785898</v>
      </c>
      <c r="H269" s="76">
        <v>1.4525216379700601</v>
      </c>
      <c r="I269" s="76">
        <v>0.24376271676617906</v>
      </c>
      <c r="J269" s="76">
        <v>10.353742738716306</v>
      </c>
      <c r="K269" s="81">
        <f t="shared" si="29"/>
        <v>39.058772789807918</v>
      </c>
      <c r="L269" s="67"/>
      <c r="M269" s="68"/>
      <c r="N269" s="69"/>
      <c r="O269" s="69"/>
      <c r="P269" s="69"/>
      <c r="Q269" s="69"/>
      <c r="R269" s="69"/>
      <c r="S269" s="69"/>
      <c r="T269" s="69"/>
      <c r="U269" s="69"/>
      <c r="V269" s="69"/>
      <c r="AJ269" s="112">
        <v>43731</v>
      </c>
      <c r="AK269" s="131">
        <v>0.2662344791283795</v>
      </c>
      <c r="AL269" s="131">
        <v>9.0728862071592989E-2</v>
      </c>
      <c r="AM269" s="131">
        <v>0.92615121117870236</v>
      </c>
      <c r="AN269" s="131">
        <v>0.29714233937546214</v>
      </c>
      <c r="AO269" s="131">
        <v>0.23820172110932603</v>
      </c>
    </row>
    <row r="270" spans="2:41" x14ac:dyDescent="0.2">
      <c r="B270" s="74">
        <v>43732</v>
      </c>
      <c r="C270" s="76">
        <v>12.426763418712625</v>
      </c>
      <c r="D270" s="76">
        <v>3.2310876437961649</v>
      </c>
      <c r="E270" s="76">
        <v>5.8130002057986161</v>
      </c>
      <c r="F270" s="76">
        <v>3.4664928924834939</v>
      </c>
      <c r="G270" s="76">
        <v>2.2102929024973483</v>
      </c>
      <c r="H270" s="76">
        <v>1.5576537960107388</v>
      </c>
      <c r="I270" s="76">
        <v>0.24120576519170867</v>
      </c>
      <c r="J270" s="76">
        <v>10.441867510881075</v>
      </c>
      <c r="K270" s="81">
        <f t="shared" si="29"/>
        <v>39.388364135371774</v>
      </c>
      <c r="L270" s="67"/>
      <c r="M270" s="68"/>
      <c r="N270" s="69"/>
      <c r="O270" s="69"/>
      <c r="P270" s="69"/>
      <c r="Q270" s="69"/>
      <c r="R270" s="69"/>
      <c r="S270" s="69"/>
      <c r="T270" s="69"/>
      <c r="U270" s="69"/>
      <c r="V270" s="69"/>
      <c r="AJ270" s="112">
        <v>43732</v>
      </c>
      <c r="AK270" s="131">
        <v>0.28559639640488327</v>
      </c>
      <c r="AL270" s="131">
        <v>8.5457585131184732E-2</v>
      </c>
      <c r="AM270" s="131">
        <v>0.93911693496712412</v>
      </c>
      <c r="AN270" s="131">
        <v>0.2902426766300098</v>
      </c>
      <c r="AO270" s="131">
        <v>0.2277517869823662</v>
      </c>
    </row>
    <row r="271" spans="2:41" x14ac:dyDescent="0.2">
      <c r="B271" s="74">
        <v>43733</v>
      </c>
      <c r="C271" s="76">
        <v>12.263482201346552</v>
      </c>
      <c r="D271" s="76">
        <v>3.2113029509906772</v>
      </c>
      <c r="E271" s="76">
        <v>5.8316421202907254</v>
      </c>
      <c r="F271" s="76">
        <v>3.550789194107502</v>
      </c>
      <c r="G271" s="76">
        <v>2.2167303586334466</v>
      </c>
      <c r="H271" s="76">
        <v>1.4694618719312305</v>
      </c>
      <c r="I271" s="76">
        <v>0.23694417923425798</v>
      </c>
      <c r="J271" s="76">
        <v>10.381220256889328</v>
      </c>
      <c r="K271" s="81">
        <f t="shared" si="29"/>
        <v>39.161573133423722</v>
      </c>
      <c r="L271" s="67"/>
      <c r="M271" s="68"/>
      <c r="N271" s="69"/>
      <c r="O271" s="69"/>
      <c r="P271" s="69"/>
      <c r="Q271" s="69"/>
      <c r="R271" s="69"/>
      <c r="S271" s="69"/>
      <c r="T271" s="69"/>
      <c r="U271" s="69"/>
      <c r="V271" s="69"/>
      <c r="AJ271" s="112">
        <v>43733</v>
      </c>
      <c r="AK271" s="131">
        <v>0.29954783691980158</v>
      </c>
      <c r="AL271" s="131">
        <v>8.810845643696523E-2</v>
      </c>
      <c r="AM271" s="131">
        <v>0.97718565110091449</v>
      </c>
      <c r="AN271" s="131">
        <v>0.3039389593443293</v>
      </c>
      <c r="AO271" s="131">
        <v>0.25352184451216953</v>
      </c>
    </row>
    <row r="272" spans="2:41" x14ac:dyDescent="0.2">
      <c r="B272" s="74">
        <v>43734</v>
      </c>
      <c r="C272" s="76">
        <v>12.139813587010117</v>
      </c>
      <c r="D272" s="76">
        <v>3.0851755343556948</v>
      </c>
      <c r="E272" s="76">
        <v>5.8571505234810584</v>
      </c>
      <c r="F272" s="76">
        <v>3.1387713682055378</v>
      </c>
      <c r="G272" s="76">
        <v>2.20818931236473</v>
      </c>
      <c r="H272" s="76">
        <v>1.5027250448885479</v>
      </c>
      <c r="I272" s="76">
        <v>0.23353491046829741</v>
      </c>
      <c r="J272" s="76">
        <v>10.156443774081918</v>
      </c>
      <c r="K272" s="81">
        <f t="shared" si="29"/>
        <v>38.321804054855903</v>
      </c>
      <c r="L272" s="67"/>
      <c r="M272" s="68"/>
      <c r="N272" s="69"/>
      <c r="O272" s="69"/>
      <c r="P272" s="69"/>
      <c r="Q272" s="69"/>
      <c r="R272" s="69"/>
      <c r="S272" s="69"/>
      <c r="T272" s="69"/>
      <c r="U272" s="69"/>
      <c r="V272" s="69"/>
      <c r="AJ272" s="112">
        <v>43734</v>
      </c>
      <c r="AK272" s="131">
        <v>0.13647032435470749</v>
      </c>
      <c r="AL272" s="131">
        <v>7.9834779171646858E-2</v>
      </c>
      <c r="AM272" s="131">
        <v>0.90551336057698772</v>
      </c>
      <c r="AN272" s="131">
        <v>0.3203914943180794</v>
      </c>
      <c r="AO272" s="131">
        <v>0.2554237952361923</v>
      </c>
    </row>
    <row r="273" spans="2:41" x14ac:dyDescent="0.2">
      <c r="B273" s="74">
        <v>43735</v>
      </c>
      <c r="C273" s="76">
        <v>12.245125141405987</v>
      </c>
      <c r="D273" s="76">
        <v>2.9664673775227706</v>
      </c>
      <c r="E273" s="76">
        <v>5.5107970350374469</v>
      </c>
      <c r="F273" s="76">
        <v>2.8725207427746793</v>
      </c>
      <c r="G273" s="76">
        <v>2.2139076183220605</v>
      </c>
      <c r="H273" s="76">
        <v>1.5631318617108767</v>
      </c>
      <c r="I273" s="76">
        <v>0.23694417923425798</v>
      </c>
      <c r="J273" s="76">
        <v>9.9559032244462422</v>
      </c>
      <c r="K273" s="81">
        <f t="shared" si="29"/>
        <v>37.56479718045432</v>
      </c>
      <c r="L273" s="67"/>
      <c r="M273" s="68"/>
      <c r="N273" s="69"/>
      <c r="O273" s="69"/>
      <c r="P273" s="69"/>
      <c r="Q273" s="69"/>
      <c r="R273" s="69"/>
      <c r="S273" s="69"/>
      <c r="T273" s="69"/>
      <c r="U273" s="69"/>
      <c r="V273" s="69"/>
      <c r="AJ273" s="112">
        <v>43735</v>
      </c>
      <c r="AK273" s="131">
        <v>0.18069607526761317</v>
      </c>
      <c r="AL273" s="131">
        <v>7.3131323078087562E-2</v>
      </c>
      <c r="AM273" s="131">
        <v>0.74579406582945318</v>
      </c>
      <c r="AN273" s="131">
        <v>0.30444567136019629</v>
      </c>
      <c r="AO273" s="131">
        <v>0.25764066762235871</v>
      </c>
    </row>
    <row r="274" spans="2:41" x14ac:dyDescent="0.2">
      <c r="B274" s="74">
        <v>43736</v>
      </c>
      <c r="C274" s="76">
        <v>11.886679392040229</v>
      </c>
      <c r="D274" s="76">
        <v>2.8588881103929324</v>
      </c>
      <c r="E274" s="76">
        <v>5.3395786349492189</v>
      </c>
      <c r="F274" s="76">
        <v>1.7409960363914481</v>
      </c>
      <c r="G274" s="76">
        <v>2.1696495384384575</v>
      </c>
      <c r="H274" s="76">
        <v>1.4512957153380242</v>
      </c>
      <c r="I274" s="76">
        <v>0.24205808238319879</v>
      </c>
      <c r="J274" s="76">
        <v>9.2317522286631046</v>
      </c>
      <c r="K274" s="81">
        <f t="shared" si="29"/>
        <v>34.920897738596608</v>
      </c>
      <c r="L274" s="67"/>
      <c r="M274" s="68"/>
      <c r="N274" s="69"/>
      <c r="O274" s="69"/>
      <c r="P274" s="69"/>
      <c r="Q274" s="69"/>
      <c r="R274" s="69"/>
      <c r="S274" s="69"/>
      <c r="T274" s="69"/>
      <c r="U274" s="69"/>
      <c r="V274" s="69"/>
      <c r="AJ274" s="112">
        <v>43736</v>
      </c>
      <c r="AK274" s="131">
        <v>0.11547294967923849</v>
      </c>
      <c r="AL274" s="131">
        <v>2.7606316109561109E-2</v>
      </c>
      <c r="AM274" s="131">
        <v>0.30555520861400448</v>
      </c>
      <c r="AN274" s="131">
        <v>0.22849894639629767</v>
      </c>
      <c r="AO274" s="131">
        <v>0.21765678702869171</v>
      </c>
    </row>
    <row r="275" spans="2:41" x14ac:dyDescent="0.2">
      <c r="B275" s="74">
        <v>43737</v>
      </c>
      <c r="C275" s="76">
        <v>11.848032950060093</v>
      </c>
      <c r="D275" s="76">
        <v>2.7352337803586364</v>
      </c>
      <c r="E275" s="76">
        <v>5.080843412668143</v>
      </c>
      <c r="F275" s="76">
        <v>1.574826118267012</v>
      </c>
      <c r="G275" s="76">
        <v>2.140668089673019</v>
      </c>
      <c r="H275" s="76">
        <v>1.3523032545254059</v>
      </c>
      <c r="I275" s="76">
        <v>0.2446150339576692</v>
      </c>
      <c r="J275" s="76">
        <v>8.9706063109863337</v>
      </c>
      <c r="K275" s="81">
        <f t="shared" si="29"/>
        <v>33.947128950496314</v>
      </c>
      <c r="L275" s="67"/>
      <c r="M275" s="68"/>
      <c r="N275" s="69"/>
      <c r="O275" s="69"/>
      <c r="P275" s="69"/>
      <c r="Q275" s="69"/>
      <c r="R275" s="69"/>
      <c r="S275" s="69"/>
      <c r="T275" s="69"/>
      <c r="U275" s="69"/>
      <c r="V275" s="69"/>
      <c r="AJ275" s="112">
        <v>43737</v>
      </c>
      <c r="AK275" s="131">
        <v>0.12647508284252518</v>
      </c>
      <c r="AL275" s="131">
        <v>1.4901497085206961E-2</v>
      </c>
      <c r="AM275" s="131">
        <v>0.2511580444509296</v>
      </c>
      <c r="AN275" s="131">
        <v>0.2062677573754626</v>
      </c>
      <c r="AO275" s="131">
        <v>0.14427896862340661</v>
      </c>
    </row>
    <row r="276" spans="2:41" x14ac:dyDescent="0.2">
      <c r="B276" s="74">
        <v>43738</v>
      </c>
      <c r="C276" s="76">
        <v>10.928247630932864</v>
      </c>
      <c r="D276" s="76">
        <v>2.4891616635903864</v>
      </c>
      <c r="E276" s="76">
        <v>5.7150132563905967</v>
      </c>
      <c r="F276" s="76">
        <v>2.4159302906512057</v>
      </c>
      <c r="G276" s="76">
        <v>2.1956542516538069</v>
      </c>
      <c r="H276" s="76">
        <v>1.5914870104910424</v>
      </c>
      <c r="I276" s="76">
        <v>0.24972893710661001</v>
      </c>
      <c r="J276" s="76">
        <v>9.2263241253883166</v>
      </c>
      <c r="K276" s="81">
        <f t="shared" si="29"/>
        <v>34.811547166204825</v>
      </c>
      <c r="L276" s="67"/>
      <c r="M276" s="68"/>
      <c r="N276" s="69"/>
      <c r="O276" s="69"/>
      <c r="P276" s="69"/>
      <c r="Q276" s="69"/>
      <c r="R276" s="69"/>
      <c r="S276" s="69"/>
      <c r="T276" s="69"/>
      <c r="U276" s="69"/>
      <c r="V276" s="69"/>
      <c r="AJ276" s="112">
        <v>43738</v>
      </c>
      <c r="AK276" s="131">
        <v>0.31637862882653311</v>
      </c>
      <c r="AL276" s="131">
        <v>7.6139399852680409E-2</v>
      </c>
      <c r="AM276" s="131">
        <v>0.42102091852398993</v>
      </c>
      <c r="AN276" s="131">
        <v>0.26824006325212268</v>
      </c>
      <c r="AO276" s="131">
        <v>0.24399758607743757</v>
      </c>
    </row>
    <row r="277" spans="2:41" x14ac:dyDescent="0.2">
      <c r="B277" s="74">
        <v>43739</v>
      </c>
      <c r="C277" s="76">
        <v>9.7475988284397186</v>
      </c>
      <c r="D277" s="76">
        <v>2.6239448833277694</v>
      </c>
      <c r="E277" s="76">
        <v>6.0813559620487299</v>
      </c>
      <c r="F277" s="76">
        <v>2.9137785715806586</v>
      </c>
      <c r="G277" s="76">
        <v>2.1672804392735934</v>
      </c>
      <c r="H277" s="76">
        <v>1.6567047610849266</v>
      </c>
      <c r="I277" s="76">
        <v>0.24035344800021852</v>
      </c>
      <c r="J277" s="76">
        <v>9.1713940499747046</v>
      </c>
      <c r="K277" s="81">
        <f t="shared" si="29"/>
        <v>34.60241094373032</v>
      </c>
      <c r="L277" s="67"/>
      <c r="M277" s="68"/>
      <c r="N277" s="69"/>
      <c r="O277" s="69"/>
      <c r="P277" s="69"/>
      <c r="Q277" s="69"/>
      <c r="R277" s="69"/>
      <c r="S277" s="69"/>
      <c r="T277" s="69"/>
      <c r="U277" s="69"/>
      <c r="V277" s="69"/>
      <c r="AJ277" s="112">
        <v>43739</v>
      </c>
      <c r="AK277" s="131">
        <v>0.21313994289369737</v>
      </c>
      <c r="AL277" s="131">
        <v>7.5624365789331544E-2</v>
      </c>
      <c r="AM277" s="131">
        <v>0.71390410116741898</v>
      </c>
      <c r="AN277" s="131">
        <v>0.33504590752421187</v>
      </c>
      <c r="AO277" s="131">
        <v>0.2026200706865299</v>
      </c>
    </row>
    <row r="278" spans="2:41" x14ac:dyDescent="0.2">
      <c r="B278" s="74">
        <v>43740</v>
      </c>
      <c r="C278" s="76">
        <v>10.19493139435979</v>
      </c>
      <c r="D278" s="76">
        <v>2.7352337803586364</v>
      </c>
      <c r="E278" s="76">
        <v>6.4501951403983924</v>
      </c>
      <c r="F278" s="76">
        <v>2.8709686757978004</v>
      </c>
      <c r="G278" s="76">
        <v>2.1811104254646385</v>
      </c>
      <c r="H278" s="76">
        <v>1.6719138689473434</v>
      </c>
      <c r="I278" s="76">
        <v>0.23353491046829741</v>
      </c>
      <c r="J278" s="76">
        <v>9.5028603774303768</v>
      </c>
      <c r="K278" s="81">
        <f t="shared" si="29"/>
        <v>35.84074857322527</v>
      </c>
      <c r="L278" s="67"/>
      <c r="M278" s="68"/>
      <c r="N278" s="69"/>
      <c r="O278" s="69"/>
      <c r="P278" s="69"/>
      <c r="Q278" s="69"/>
      <c r="R278" s="69"/>
      <c r="S278" s="69"/>
      <c r="T278" s="69"/>
      <c r="U278" s="69"/>
      <c r="V278" s="69"/>
      <c r="AJ278" s="112">
        <v>43740</v>
      </c>
      <c r="AK278" s="131">
        <v>0.22501937625187785</v>
      </c>
      <c r="AL278" s="131">
        <v>8.3840909929544571E-2</v>
      </c>
      <c r="AM278" s="131">
        <v>0.69476344246202526</v>
      </c>
      <c r="AN278" s="131">
        <v>0.28841865281249629</v>
      </c>
      <c r="AO278" s="131">
        <v>0.20248252861781399</v>
      </c>
    </row>
    <row r="279" spans="2:41" x14ac:dyDescent="0.2">
      <c r="B279" s="74">
        <v>43741</v>
      </c>
      <c r="C279" s="76">
        <v>10.842259297527061</v>
      </c>
      <c r="D279" s="76">
        <v>2.7228683473552064</v>
      </c>
      <c r="E279" s="76">
        <v>6.0074001380224704</v>
      </c>
      <c r="F279" s="76">
        <v>2.9835966790632407</v>
      </c>
      <c r="G279" s="76">
        <v>2.1682544781233166</v>
      </c>
      <c r="H279" s="76">
        <v>1.6677306475663047</v>
      </c>
      <c r="I279" s="76">
        <v>0.24205808238319879</v>
      </c>
      <c r="J279" s="76">
        <v>9.5998911715384416</v>
      </c>
      <c r="K279" s="81">
        <f t="shared" si="29"/>
        <v>36.234058841579241</v>
      </c>
      <c r="L279" s="67"/>
      <c r="M279" s="68"/>
      <c r="N279" s="69"/>
      <c r="O279" s="69"/>
      <c r="P279" s="69"/>
      <c r="Q279" s="69"/>
      <c r="R279" s="69"/>
      <c r="S279" s="69"/>
      <c r="T279" s="69"/>
      <c r="U279" s="69"/>
      <c r="V279" s="69"/>
      <c r="AJ279" s="112">
        <v>43741</v>
      </c>
      <c r="AK279" s="131">
        <v>0.25115475242451163</v>
      </c>
      <c r="AL279" s="131">
        <v>8.760642386817831E-2</v>
      </c>
      <c r="AM279" s="131">
        <v>0.72442263427048115</v>
      </c>
      <c r="AN279" s="131">
        <v>0.29995402799926085</v>
      </c>
      <c r="AO279" s="131">
        <v>0.21507647326104432</v>
      </c>
    </row>
    <row r="280" spans="2:41" x14ac:dyDescent="0.2">
      <c r="B280" s="74">
        <v>43742</v>
      </c>
      <c r="C280" s="76">
        <v>11.47123014075377</v>
      </c>
      <c r="D280" s="76">
        <v>2.9380268816148822</v>
      </c>
      <c r="E280" s="76">
        <v>5.5354463346094898</v>
      </c>
      <c r="F280" s="76">
        <v>3.0818283174638768</v>
      </c>
      <c r="G280" s="76">
        <v>2.1756181814833337</v>
      </c>
      <c r="H280" s="76">
        <v>1.6260061916052206</v>
      </c>
      <c r="I280" s="76">
        <v>0.24546735114915932</v>
      </c>
      <c r="J280" s="76">
        <v>9.7601048362806431</v>
      </c>
      <c r="K280" s="81">
        <f t="shared" si="29"/>
        <v>36.833728234960375</v>
      </c>
      <c r="L280" s="67"/>
      <c r="M280" s="68"/>
      <c r="N280" s="69"/>
      <c r="O280" s="69"/>
      <c r="P280" s="69"/>
      <c r="Q280" s="69"/>
      <c r="R280" s="69"/>
      <c r="S280" s="69"/>
      <c r="T280" s="69"/>
      <c r="U280" s="69"/>
      <c r="V280" s="69"/>
      <c r="AJ280" s="112">
        <v>43742</v>
      </c>
      <c r="AK280" s="131">
        <v>0.25130611502454731</v>
      </c>
      <c r="AL280" s="131">
        <v>7.9711555716725724E-2</v>
      </c>
      <c r="AM280" s="131">
        <v>0.78306890906632409</v>
      </c>
      <c r="AN280" s="131">
        <v>0.26023592741860763</v>
      </c>
      <c r="AO280" s="131">
        <v>0.23996344686024651</v>
      </c>
    </row>
    <row r="281" spans="2:41" x14ac:dyDescent="0.2">
      <c r="B281" s="74">
        <v>43743</v>
      </c>
      <c r="C281" s="76">
        <v>11.8499652721591</v>
      </c>
      <c r="D281" s="76">
        <v>3.0443696054443774</v>
      </c>
      <c r="E281" s="76">
        <v>4.6579694698396086</v>
      </c>
      <c r="F281" s="76">
        <v>2.5396155749019473</v>
      </c>
      <c r="G281" s="76">
        <v>2.1457552427308411</v>
      </c>
      <c r="H281" s="76">
        <v>1.3234536530616319</v>
      </c>
      <c r="I281" s="76">
        <v>0.25143357148959028</v>
      </c>
      <c r="J281" s="76">
        <v>9.3074521379909712</v>
      </c>
      <c r="K281" s="81">
        <f t="shared" si="29"/>
        <v>35.120014527618061</v>
      </c>
      <c r="L281" s="67"/>
      <c r="M281" s="68"/>
      <c r="N281" s="69"/>
      <c r="O281" s="69"/>
      <c r="P281" s="69"/>
      <c r="Q281" s="69"/>
      <c r="R281" s="69"/>
      <c r="S281" s="69"/>
      <c r="T281" s="69"/>
      <c r="U281" s="69"/>
      <c r="V281" s="69"/>
      <c r="AJ281" s="112">
        <v>43743</v>
      </c>
      <c r="AK281" s="131">
        <v>0.16908456487915713</v>
      </c>
      <c r="AL281" s="131">
        <v>8.7880235670536072E-2</v>
      </c>
      <c r="AM281" s="131">
        <v>0.66510658560479652</v>
      </c>
      <c r="AN281" s="131">
        <v>0.22665090162335691</v>
      </c>
      <c r="AO281" s="131">
        <v>0.21173633322574367</v>
      </c>
    </row>
    <row r="282" spans="2:41" x14ac:dyDescent="0.2">
      <c r="B282" s="74">
        <v>43744</v>
      </c>
      <c r="C282" s="76">
        <v>11.950446021307453</v>
      </c>
      <c r="D282" s="76">
        <v>3.1000140539598107</v>
      </c>
      <c r="E282" s="76">
        <v>4.6816796201610282</v>
      </c>
      <c r="F282" s="76">
        <v>2.1569293318132026</v>
      </c>
      <c r="G282" s="76">
        <v>2.1352334990815733</v>
      </c>
      <c r="H282" s="76">
        <v>1.2288560957160741</v>
      </c>
      <c r="I282" s="76">
        <v>0.25228588868108043</v>
      </c>
      <c r="J282" s="76">
        <v>9.1941907447637199</v>
      </c>
      <c r="K282" s="81">
        <f t="shared" si="29"/>
        <v>34.69963525548394</v>
      </c>
      <c r="L282" s="67"/>
      <c r="M282" s="68"/>
      <c r="N282" s="69"/>
      <c r="O282" s="69"/>
      <c r="P282" s="69"/>
      <c r="Q282" s="69"/>
      <c r="R282" s="69"/>
      <c r="S282" s="69"/>
      <c r="T282" s="69"/>
      <c r="U282" s="69"/>
      <c r="V282" s="69"/>
      <c r="AJ282" s="112">
        <v>43744</v>
      </c>
      <c r="AK282" s="131">
        <v>0.10815861526526026</v>
      </c>
      <c r="AL282" s="131">
        <v>4.0911137426627671E-2</v>
      </c>
      <c r="AM282" s="131">
        <v>0.59340218223106966</v>
      </c>
      <c r="AN282" s="131">
        <v>0.20518637437183385</v>
      </c>
      <c r="AO282" s="131">
        <v>0.17032124359705333</v>
      </c>
    </row>
    <row r="283" spans="2:41" x14ac:dyDescent="0.2">
      <c r="B283" s="74">
        <v>43745</v>
      </c>
      <c r="C283" s="76">
        <v>11.799724897584923</v>
      </c>
      <c r="D283" s="76">
        <v>2.9899617002292866</v>
      </c>
      <c r="E283" s="76">
        <v>5.1973850981568201</v>
      </c>
      <c r="F283" s="76">
        <v>3.5841701649826909</v>
      </c>
      <c r="G283" s="76">
        <v>2.2085086818006592</v>
      </c>
      <c r="H283" s="76">
        <v>1.4618836532516692</v>
      </c>
      <c r="I283" s="76">
        <v>0.25654747463853111</v>
      </c>
      <c r="J283" s="76">
        <v>9.9143295215886909</v>
      </c>
      <c r="K283" s="81">
        <f t="shared" si="29"/>
        <v>37.412511192233268</v>
      </c>
      <c r="L283" s="67"/>
      <c r="M283" s="68"/>
      <c r="N283" s="69"/>
      <c r="O283" s="69"/>
      <c r="P283" s="69"/>
      <c r="Q283" s="69"/>
      <c r="R283" s="69"/>
      <c r="S283" s="69"/>
      <c r="T283" s="69"/>
      <c r="U283" s="69"/>
      <c r="V283" s="69"/>
      <c r="AJ283" s="112">
        <v>43745</v>
      </c>
      <c r="AK283" s="131">
        <v>0.20667325057779937</v>
      </c>
      <c r="AL283" s="131">
        <v>9.5365485920133761E-2</v>
      </c>
      <c r="AM283" s="131">
        <v>1.084742151558912</v>
      </c>
      <c r="AN283" s="131">
        <v>0.28626752771885511</v>
      </c>
      <c r="AO283" s="131">
        <v>0.25002434823313513</v>
      </c>
    </row>
    <row r="284" spans="2:41" x14ac:dyDescent="0.2">
      <c r="B284" s="74">
        <v>43746</v>
      </c>
      <c r="C284" s="76">
        <v>11.964938437050003</v>
      </c>
      <c r="D284" s="76">
        <v>3.0035636765330596</v>
      </c>
      <c r="E284" s="76">
        <v>4.7294518045737215</v>
      </c>
      <c r="F284" s="76">
        <v>3.0273837458773833</v>
      </c>
      <c r="G284" s="76">
        <v>2.223896068115133</v>
      </c>
      <c r="H284" s="76">
        <v>1.5477239893700501</v>
      </c>
      <c r="I284" s="76">
        <v>0.26336601217045219</v>
      </c>
      <c r="J284" s="76">
        <v>9.6450850536815551</v>
      </c>
      <c r="K284" s="81">
        <f t="shared" si="29"/>
        <v>36.405408787371357</v>
      </c>
      <c r="L284" s="67"/>
      <c r="M284" s="68"/>
      <c r="N284" s="69"/>
      <c r="O284" s="69"/>
      <c r="P284" s="69"/>
      <c r="Q284" s="69"/>
      <c r="R284" s="69"/>
      <c r="S284" s="69"/>
      <c r="T284" s="69"/>
      <c r="U284" s="69"/>
      <c r="V284" s="69"/>
      <c r="AJ284" s="112">
        <v>43746</v>
      </c>
      <c r="AK284" s="131">
        <v>0.14438441308374039</v>
      </c>
      <c r="AL284" s="131">
        <v>8.9250847343523426E-2</v>
      </c>
      <c r="AM284" s="131">
        <v>0.84840174511397892</v>
      </c>
      <c r="AN284" s="131">
        <v>0.26149186435081412</v>
      </c>
      <c r="AO284" s="131">
        <v>0.24053150589187519</v>
      </c>
    </row>
    <row r="285" spans="2:41" x14ac:dyDescent="0.2">
      <c r="B285" s="74">
        <v>43747</v>
      </c>
      <c r="C285" s="76">
        <v>11.963972276000499</v>
      </c>
      <c r="D285" s="76">
        <v>2.7797493391709831</v>
      </c>
      <c r="E285" s="76">
        <v>4.578931144425801</v>
      </c>
      <c r="F285" s="76">
        <v>2.9437781416346054</v>
      </c>
      <c r="G285" s="76">
        <v>2.2384543076517658</v>
      </c>
      <c r="H285" s="76">
        <v>1.3564277216266627</v>
      </c>
      <c r="I285" s="76">
        <v>0.27018454970237332</v>
      </c>
      <c r="J285" s="76">
        <v>9.4195314276331352</v>
      </c>
      <c r="K285" s="81">
        <f t="shared" si="29"/>
        <v>35.551028907845826</v>
      </c>
      <c r="L285" s="67"/>
      <c r="M285" s="68"/>
      <c r="N285" s="69"/>
      <c r="O285" s="69"/>
      <c r="P285" s="69"/>
      <c r="Q285" s="69"/>
      <c r="R285" s="69"/>
      <c r="S285" s="69"/>
      <c r="T285" s="69"/>
      <c r="U285" s="69"/>
      <c r="V285" s="69"/>
      <c r="AJ285" s="112">
        <v>43747</v>
      </c>
      <c r="AK285" s="131">
        <v>0.13760531758040853</v>
      </c>
      <c r="AL285" s="131">
        <v>8.3202233835973166E-2</v>
      </c>
      <c r="AM285" s="131">
        <v>0.80336975462876248</v>
      </c>
      <c r="AN285" s="131">
        <v>0.31656494414634162</v>
      </c>
      <c r="AO285" s="131">
        <v>0.24027195508275431</v>
      </c>
    </row>
    <row r="286" spans="2:41" x14ac:dyDescent="0.2">
      <c r="B286" s="74">
        <v>43748</v>
      </c>
      <c r="C286" s="76">
        <v>12.422898774514612</v>
      </c>
      <c r="D286" s="76">
        <v>2.9714135507241424</v>
      </c>
      <c r="E286" s="76">
        <v>4.7893441657710349</v>
      </c>
      <c r="F286" s="76">
        <v>2.6076718794286897</v>
      </c>
      <c r="G286" s="76">
        <v>2.2420576445179532</v>
      </c>
      <c r="H286" s="76">
        <v>1.3994242702495694</v>
      </c>
      <c r="I286" s="76">
        <v>0.26677528093641273</v>
      </c>
      <c r="J286" s="76">
        <v>9.6225603917997979</v>
      </c>
      <c r="K286" s="81">
        <f t="shared" si="29"/>
        <v>36.322145957942212</v>
      </c>
      <c r="L286" s="67"/>
      <c r="M286" s="68"/>
      <c r="N286" s="69"/>
      <c r="O286" s="69"/>
      <c r="P286" s="69"/>
      <c r="Q286" s="69"/>
      <c r="R286" s="69"/>
      <c r="S286" s="69"/>
      <c r="T286" s="69"/>
      <c r="U286" s="69"/>
      <c r="V286" s="69"/>
      <c r="AJ286" s="112">
        <v>43748</v>
      </c>
      <c r="AK286" s="131">
        <v>0.13535844130473434</v>
      </c>
      <c r="AL286" s="131">
        <v>7.7673437058812245E-2</v>
      </c>
      <c r="AM286" s="131">
        <v>0.60330108715108743</v>
      </c>
      <c r="AN286" s="131">
        <v>0.31749912349662085</v>
      </c>
      <c r="AO286" s="131">
        <v>0.2556743857405952</v>
      </c>
    </row>
    <row r="287" spans="2:41" x14ac:dyDescent="0.2">
      <c r="B287" s="74">
        <v>43749</v>
      </c>
      <c r="C287" s="76">
        <v>12.946558063345449</v>
      </c>
      <c r="D287" s="76">
        <v>3.1383468962704426</v>
      </c>
      <c r="E287" s="76">
        <v>4.4842672775560617</v>
      </c>
      <c r="F287" s="76">
        <v>2.2753507273490277</v>
      </c>
      <c r="G287" s="76">
        <v>2.2392068361088726</v>
      </c>
      <c r="H287" s="76">
        <v>1.4939615732060749</v>
      </c>
      <c r="I287" s="76">
        <v>0.26507064655343249</v>
      </c>
      <c r="J287" s="76">
        <v>9.675218147001555</v>
      </c>
      <c r="K287" s="81">
        <f t="shared" si="29"/>
        <v>36.517980167390917</v>
      </c>
      <c r="L287" s="67"/>
      <c r="M287" s="68"/>
      <c r="N287" s="69"/>
      <c r="O287" s="69"/>
      <c r="P287" s="69"/>
      <c r="Q287" s="69"/>
      <c r="R287" s="69"/>
      <c r="S287" s="69"/>
      <c r="T287" s="69"/>
      <c r="U287" s="69"/>
      <c r="V287" s="69"/>
      <c r="AJ287" s="112">
        <v>43749</v>
      </c>
      <c r="AK287" s="131">
        <v>0.13284163455616438</v>
      </c>
      <c r="AL287" s="131">
        <v>7.1406112189013535E-2</v>
      </c>
      <c r="AM287" s="131">
        <v>0.46514402512763581</v>
      </c>
      <c r="AN287" s="131">
        <v>0.31660434318506403</v>
      </c>
      <c r="AO287" s="131">
        <v>0.2422618525331279</v>
      </c>
    </row>
    <row r="288" spans="2:41" x14ac:dyDescent="0.2">
      <c r="B288" s="74">
        <v>43750</v>
      </c>
      <c r="C288" s="76">
        <v>12.504056302672893</v>
      </c>
      <c r="D288" s="76">
        <v>3.2038836911886195</v>
      </c>
      <c r="E288" s="76">
        <v>4.005569035220887</v>
      </c>
      <c r="F288" s="76">
        <v>1.8796038443888801</v>
      </c>
      <c r="G288" s="76">
        <v>2.2108004040475548</v>
      </c>
      <c r="H288" s="76">
        <v>1.2269958768806091</v>
      </c>
      <c r="I288" s="76">
        <v>0.23438722765978756</v>
      </c>
      <c r="J288" s="76">
        <v>9.1063262762955333</v>
      </c>
      <c r="K288" s="81">
        <f t="shared" si="29"/>
        <v>34.371622658354759</v>
      </c>
      <c r="L288" s="67"/>
      <c r="M288" s="68"/>
      <c r="N288" s="69"/>
      <c r="O288" s="69"/>
      <c r="P288" s="69"/>
      <c r="Q288" s="69"/>
      <c r="R288" s="69"/>
      <c r="S288" s="69"/>
      <c r="T288" s="69"/>
      <c r="U288" s="69"/>
      <c r="V288" s="69"/>
      <c r="AJ288" s="112">
        <v>43750</v>
      </c>
      <c r="AK288" s="131">
        <v>0.1827743974003028</v>
      </c>
      <c r="AL288" s="131">
        <v>4.2621326229781063E-2</v>
      </c>
      <c r="AM288" s="131">
        <v>0.34679650253572514</v>
      </c>
      <c r="AN288" s="131">
        <v>0.26014763135861363</v>
      </c>
      <c r="AO288" s="131">
        <v>0.14025531110959374</v>
      </c>
    </row>
    <row r="289" spans="2:41" x14ac:dyDescent="0.2">
      <c r="B289" s="74">
        <v>43751</v>
      </c>
      <c r="C289" s="76">
        <v>11.979430852792554</v>
      </c>
      <c r="D289" s="76">
        <v>3.227378013895136</v>
      </c>
      <c r="E289" s="76">
        <v>4.0867741404247386</v>
      </c>
      <c r="F289" s="76">
        <v>1.883203541562809</v>
      </c>
      <c r="G289" s="76">
        <v>2.1824872794461401</v>
      </c>
      <c r="H289" s="76">
        <v>1.0504471833805888</v>
      </c>
      <c r="I289" s="76">
        <v>0.21393161506402428</v>
      </c>
      <c r="J289" s="76">
        <v>8.8763437835685934</v>
      </c>
      <c r="K289" s="81">
        <f t="shared" si="29"/>
        <v>33.499996410134585</v>
      </c>
      <c r="L289" s="67"/>
      <c r="M289" s="68"/>
      <c r="N289" s="69"/>
      <c r="O289" s="69"/>
      <c r="P289" s="69"/>
      <c r="Q289" s="69"/>
      <c r="R289" s="69"/>
      <c r="S289" s="69"/>
      <c r="T289" s="69"/>
      <c r="U289" s="69"/>
      <c r="V289" s="69"/>
      <c r="AJ289" s="112">
        <v>43751</v>
      </c>
      <c r="AK289" s="131">
        <v>0.21441515445631501</v>
      </c>
      <c r="AL289" s="131">
        <v>1.177662465848139E-2</v>
      </c>
      <c r="AM289" s="131">
        <v>0.40395706217793392</v>
      </c>
      <c r="AN289" s="131">
        <v>0.21463070588305691</v>
      </c>
      <c r="AO289" s="131">
        <v>0.12248339788614314</v>
      </c>
    </row>
    <row r="290" spans="2:41" x14ac:dyDescent="0.2">
      <c r="B290" s="74">
        <v>43752</v>
      </c>
      <c r="C290" s="76">
        <v>11.692481021090046</v>
      </c>
      <c r="D290" s="76">
        <v>3.1321641797687274</v>
      </c>
      <c r="E290" s="76">
        <v>4.7558629005880722</v>
      </c>
      <c r="F290" s="76">
        <v>3.3941046216847477</v>
      </c>
      <c r="G290" s="76">
        <v>2.2189909783937076</v>
      </c>
      <c r="H290" s="76">
        <v>1.2697559916145225</v>
      </c>
      <c r="I290" s="76">
        <v>0.24120576519170867</v>
      </c>
      <c r="J290" s="76">
        <v>9.628523373264855</v>
      </c>
      <c r="K290" s="81">
        <f t="shared" si="29"/>
        <v>36.333088831596385</v>
      </c>
      <c r="L290" s="67"/>
      <c r="M290" s="68"/>
      <c r="N290" s="69"/>
      <c r="O290" s="69"/>
      <c r="P290" s="69"/>
      <c r="Q290" s="69"/>
      <c r="R290" s="69"/>
      <c r="S290" s="69"/>
      <c r="T290" s="69"/>
      <c r="U290" s="69"/>
      <c r="V290" s="69"/>
      <c r="AJ290" s="112">
        <v>43752</v>
      </c>
      <c r="AK290" s="131">
        <v>0.35004321332854582</v>
      </c>
      <c r="AL290" s="131">
        <v>0.1015813062515144</v>
      </c>
      <c r="AM290" s="131">
        <v>0.94929039936808224</v>
      </c>
      <c r="AN290" s="131">
        <v>0.3366696703675261</v>
      </c>
      <c r="AO290" s="131">
        <v>0.17202059420354984</v>
      </c>
    </row>
    <row r="291" spans="2:41" x14ac:dyDescent="0.2">
      <c r="B291" s="74">
        <v>43753</v>
      </c>
      <c r="C291" s="76">
        <v>12.236429691960456</v>
      </c>
      <c r="D291" s="76">
        <v>3.2632377696050816</v>
      </c>
      <c r="E291" s="76">
        <v>4.6793210478657929</v>
      </c>
      <c r="F291" s="76">
        <v>3.407137377900082</v>
      </c>
      <c r="G291" s="76">
        <v>2.2282390372854324</v>
      </c>
      <c r="H291" s="76">
        <v>1.3528945475963983</v>
      </c>
      <c r="I291" s="76">
        <v>0.26677528093641273</v>
      </c>
      <c r="J291" s="76">
        <v>9.8924857441990035</v>
      </c>
      <c r="K291" s="81">
        <f t="shared" si="29"/>
        <v>37.32652049734866</v>
      </c>
      <c r="L291" s="67"/>
      <c r="M291" s="68"/>
      <c r="N291" s="69"/>
      <c r="O291" s="69"/>
      <c r="P291" s="69"/>
      <c r="Q291" s="69"/>
      <c r="R291" s="69"/>
      <c r="S291" s="69"/>
      <c r="T291" s="69"/>
      <c r="U291" s="69"/>
      <c r="V291" s="69"/>
      <c r="AJ291" s="112">
        <v>43753</v>
      </c>
      <c r="AK291" s="131">
        <v>0.20693043831073596</v>
      </c>
      <c r="AL291" s="131">
        <v>0.10356886785173088</v>
      </c>
      <c r="AM291" s="131">
        <v>1.0152882949533526</v>
      </c>
      <c r="AN291" s="131">
        <v>0.32595601955597364</v>
      </c>
      <c r="AO291" s="131">
        <v>0.24234445610057903</v>
      </c>
    </row>
    <row r="292" spans="2:41" x14ac:dyDescent="0.2">
      <c r="B292" s="74">
        <v>43754</v>
      </c>
      <c r="C292" s="76">
        <v>12.773615235484343</v>
      </c>
      <c r="D292" s="76">
        <v>3.3436130841273743</v>
      </c>
      <c r="E292" s="76">
        <v>4.8115762457528666</v>
      </c>
      <c r="F292" s="76">
        <v>3.2345163316576699</v>
      </c>
      <c r="G292" s="76">
        <v>2.2370493855725702</v>
      </c>
      <c r="H292" s="76">
        <v>1.3504247843604769</v>
      </c>
      <c r="I292" s="76">
        <v>0.26762759812790288</v>
      </c>
      <c r="J292" s="76">
        <v>10.100648666496305</v>
      </c>
      <c r="K292" s="81">
        <f t="shared" si="29"/>
        <v>38.119071331579505</v>
      </c>
      <c r="L292" s="67"/>
      <c r="M292" s="68"/>
      <c r="N292" s="69"/>
      <c r="O292" s="69"/>
      <c r="P292" s="69"/>
      <c r="Q292" s="69"/>
      <c r="R292" s="69"/>
      <c r="S292" s="69"/>
      <c r="T292" s="69"/>
      <c r="U292" s="69"/>
      <c r="V292" s="69"/>
      <c r="AJ292" s="112">
        <v>43754</v>
      </c>
      <c r="AK292" s="131">
        <v>0.22009180546005402</v>
      </c>
      <c r="AL292" s="131">
        <v>8.9912281014089948E-2</v>
      </c>
      <c r="AM292" s="131">
        <v>0.87669518577800931</v>
      </c>
      <c r="AN292" s="131">
        <v>0.28351069847760302</v>
      </c>
      <c r="AO292" s="131">
        <v>0.20408271762489724</v>
      </c>
    </row>
    <row r="293" spans="2:41" x14ac:dyDescent="0.2">
      <c r="B293" s="74">
        <v>43755</v>
      </c>
      <c r="C293" s="76">
        <v>12.562992126692603</v>
      </c>
      <c r="D293" s="76">
        <v>3.3745266666359486</v>
      </c>
      <c r="E293" s="76">
        <v>4.4423701255440999</v>
      </c>
      <c r="F293" s="76">
        <v>3.628370874140598</v>
      </c>
      <c r="G293" s="76">
        <v>2.2418080660276427</v>
      </c>
      <c r="H293" s="76">
        <v>1.429955577545557</v>
      </c>
      <c r="I293" s="76">
        <v>0.25569515744704097</v>
      </c>
      <c r="J293" s="76">
        <v>10.069958296895297</v>
      </c>
      <c r="K293" s="81">
        <f t="shared" si="29"/>
        <v>38.005676890928783</v>
      </c>
      <c r="L293" s="67"/>
      <c r="M293" s="68"/>
      <c r="N293" s="69"/>
      <c r="O293" s="69"/>
      <c r="P293" s="69"/>
      <c r="Q293" s="69"/>
      <c r="R293" s="69"/>
      <c r="S293" s="69"/>
      <c r="T293" s="69"/>
      <c r="U293" s="69"/>
      <c r="V293" s="69"/>
      <c r="AJ293" s="112">
        <v>43755</v>
      </c>
      <c r="AK293" s="131">
        <v>0.31749182828701666</v>
      </c>
      <c r="AL293" s="131">
        <v>9.2549786592003982E-2</v>
      </c>
      <c r="AM293" s="131">
        <v>0.95735018754531787</v>
      </c>
      <c r="AN293" s="131">
        <v>0.33193352417599264</v>
      </c>
      <c r="AO293" s="131">
        <v>0.23557295436105188</v>
      </c>
    </row>
    <row r="294" spans="2:41" x14ac:dyDescent="0.2">
      <c r="B294" s="74">
        <v>43756</v>
      </c>
      <c r="C294" s="76">
        <v>12.317587220118741</v>
      </c>
      <c r="D294" s="76">
        <v>3.3559785171308043</v>
      </c>
      <c r="E294" s="76">
        <v>4.1427807220644119</v>
      </c>
      <c r="F294" s="76">
        <v>3.1457944661802504</v>
      </c>
      <c r="G294" s="76">
        <v>2.2523313268713805</v>
      </c>
      <c r="H294" s="76">
        <v>1.4919132573359051</v>
      </c>
      <c r="I294" s="76">
        <v>0.25654747463853111</v>
      </c>
      <c r="J294" s="76">
        <v>9.7185890128512682</v>
      </c>
      <c r="K294" s="81">
        <f t="shared" si="29"/>
        <v>36.68152199719129</v>
      </c>
      <c r="L294" s="67"/>
      <c r="M294" s="68"/>
      <c r="N294" s="69"/>
      <c r="O294" s="69"/>
      <c r="P294" s="69"/>
      <c r="Q294" s="69"/>
      <c r="R294" s="69"/>
      <c r="S294" s="69"/>
      <c r="T294" s="69"/>
      <c r="U294" s="69"/>
      <c r="V294" s="69"/>
      <c r="AJ294" s="112">
        <v>43756</v>
      </c>
      <c r="AK294" s="131">
        <v>0.24956116204478407</v>
      </c>
      <c r="AL294" s="131">
        <v>8.8321424350093533E-2</v>
      </c>
      <c r="AM294" s="131">
        <v>0.75621370733798443</v>
      </c>
      <c r="AN294" s="131">
        <v>0.33500825061985456</v>
      </c>
      <c r="AO294" s="131">
        <v>0.22485653819990289</v>
      </c>
    </row>
    <row r="295" spans="2:41" x14ac:dyDescent="0.2">
      <c r="B295" s="74">
        <v>43757</v>
      </c>
      <c r="C295" s="76">
        <v>11.869288493149167</v>
      </c>
      <c r="D295" s="76">
        <v>3.3040436985163995</v>
      </c>
      <c r="E295" s="76">
        <v>4.2494561889699654</v>
      </c>
      <c r="F295" s="76">
        <v>2.5526680875720134</v>
      </c>
      <c r="G295" s="76">
        <v>2.2282299341186125</v>
      </c>
      <c r="H295" s="76">
        <v>1.3307876872876341</v>
      </c>
      <c r="I295" s="76">
        <v>0.23950113080872837</v>
      </c>
      <c r="J295" s="76">
        <v>9.287903156861141</v>
      </c>
      <c r="K295" s="81">
        <f t="shared" si="29"/>
        <v>35.061878377283662</v>
      </c>
      <c r="L295" s="67"/>
      <c r="M295" s="68"/>
      <c r="N295" s="69"/>
      <c r="O295" s="69"/>
      <c r="P295" s="69"/>
      <c r="Q295" s="69"/>
      <c r="R295" s="69"/>
      <c r="S295" s="69"/>
      <c r="T295" s="69"/>
      <c r="U295" s="69"/>
      <c r="V295" s="69"/>
      <c r="AJ295" s="112">
        <v>43757</v>
      </c>
      <c r="AK295" s="131">
        <v>0.15944995474278245</v>
      </c>
      <c r="AL295" s="131">
        <v>8.6964294951846877E-2</v>
      </c>
      <c r="AM295" s="131">
        <v>0.67582171826490334</v>
      </c>
      <c r="AN295" s="131">
        <v>0.24458116292733001</v>
      </c>
      <c r="AO295" s="131">
        <v>0.16705683522711859</v>
      </c>
    </row>
    <row r="296" spans="2:41" x14ac:dyDescent="0.2">
      <c r="B296" s="74">
        <v>43758</v>
      </c>
      <c r="C296" s="76">
        <v>11.337899915922302</v>
      </c>
      <c r="D296" s="76">
        <v>3.217485667492392</v>
      </c>
      <c r="E296" s="76">
        <v>4.136265324605028</v>
      </c>
      <c r="F296" s="76">
        <v>2.5918058892217561</v>
      </c>
      <c r="G296" s="76">
        <v>2.202461144643344</v>
      </c>
      <c r="H296" s="76">
        <v>1.1332500482433729</v>
      </c>
      <c r="I296" s="76">
        <v>0.23609186204276783</v>
      </c>
      <c r="J296" s="76">
        <v>8.9561621184629701</v>
      </c>
      <c r="K296" s="81">
        <f t="shared" si="29"/>
        <v>33.81142197063393</v>
      </c>
      <c r="L296" s="67"/>
      <c r="M296" s="68"/>
      <c r="N296" s="69"/>
      <c r="O296" s="69"/>
      <c r="P296" s="69"/>
      <c r="Q296" s="69"/>
      <c r="R296" s="69"/>
      <c r="S296" s="69"/>
      <c r="T296" s="69"/>
      <c r="U296" s="69"/>
      <c r="V296" s="69"/>
      <c r="AJ296" s="112">
        <v>43758</v>
      </c>
      <c r="AK296" s="131">
        <v>0.15634811781775082</v>
      </c>
      <c r="AL296" s="131">
        <v>9.5529352565251691E-2</v>
      </c>
      <c r="AM296" s="131">
        <v>0.72659625066802724</v>
      </c>
      <c r="AN296" s="131">
        <v>0.18689876780695935</v>
      </c>
      <c r="AO296" s="131">
        <v>0.15911150074471644</v>
      </c>
    </row>
    <row r="297" spans="2:41" x14ac:dyDescent="0.2">
      <c r="B297" s="74">
        <v>43759</v>
      </c>
      <c r="C297" s="76">
        <v>12.170730740594225</v>
      </c>
      <c r="D297" s="76">
        <v>3.0530254085467781</v>
      </c>
      <c r="E297" s="76">
        <v>4.511512908727294</v>
      </c>
      <c r="F297" s="76">
        <v>3.8532582294260771</v>
      </c>
      <c r="G297" s="76">
        <v>2.2600530881263117</v>
      </c>
      <c r="H297" s="76">
        <v>1.3144140779338882</v>
      </c>
      <c r="I297" s="76">
        <v>0.25313820587257058</v>
      </c>
      <c r="J297" s="76">
        <v>9.8882222316345896</v>
      </c>
      <c r="K297" s="81">
        <f t="shared" si="29"/>
        <v>37.304354890861738</v>
      </c>
      <c r="L297" s="67"/>
      <c r="M297" s="68"/>
      <c r="N297" s="69"/>
      <c r="O297" s="69"/>
      <c r="P297" s="69"/>
      <c r="Q297" s="69"/>
      <c r="R297" s="69"/>
      <c r="S297" s="69"/>
      <c r="T297" s="69"/>
      <c r="U297" s="69"/>
      <c r="V297" s="69"/>
      <c r="AJ297" s="112">
        <v>43759</v>
      </c>
      <c r="AK297" s="131">
        <v>0.36255367378833903</v>
      </c>
      <c r="AL297" s="131">
        <v>9.9473636181541827E-2</v>
      </c>
      <c r="AM297" s="131">
        <v>1.0652652580873563</v>
      </c>
      <c r="AN297" s="131">
        <v>0.33066628223765626</v>
      </c>
      <c r="AO297" s="131">
        <v>0.24498915320636111</v>
      </c>
    </row>
    <row r="298" spans="2:41" x14ac:dyDescent="0.2">
      <c r="B298" s="74">
        <v>43760</v>
      </c>
      <c r="C298" s="76">
        <v>12.345605890554339</v>
      </c>
      <c r="D298" s="76">
        <v>3.0109829363351173</v>
      </c>
      <c r="E298" s="76">
        <v>4.5808118205200863</v>
      </c>
      <c r="F298" s="76">
        <v>3.718856144766959</v>
      </c>
      <c r="G298" s="76">
        <v>2.2596297908691891</v>
      </c>
      <c r="H298" s="76">
        <v>1.2732554965255931</v>
      </c>
      <c r="I298" s="76">
        <v>0.24631966834064947</v>
      </c>
      <c r="J298" s="76">
        <v>9.8927082748940087</v>
      </c>
      <c r="K298" s="81">
        <f t="shared" si="29"/>
        <v>37.328170022805942</v>
      </c>
      <c r="L298" s="67"/>
      <c r="M298" s="68"/>
      <c r="N298" s="69"/>
      <c r="O298" s="69"/>
      <c r="P298" s="69"/>
      <c r="Q298" s="69"/>
      <c r="R298" s="69"/>
      <c r="S298" s="69"/>
      <c r="T298" s="69"/>
      <c r="U298" s="69"/>
      <c r="V298" s="69"/>
      <c r="AJ298" s="112">
        <v>43760</v>
      </c>
      <c r="AK298" s="131">
        <v>0.28076911514247394</v>
      </c>
      <c r="AL298" s="131">
        <v>9.6273977561882676E-2</v>
      </c>
      <c r="AM298" s="131">
        <v>1.0752019159706061</v>
      </c>
      <c r="AN298" s="131">
        <v>0.32005850491709126</v>
      </c>
      <c r="AO298" s="131">
        <v>0.23647170352194086</v>
      </c>
    </row>
    <row r="299" spans="2:41" x14ac:dyDescent="0.2">
      <c r="B299" s="74">
        <v>43761</v>
      </c>
      <c r="C299" s="76">
        <v>12.362030628395898</v>
      </c>
      <c r="D299" s="76">
        <v>3.0369503456423192</v>
      </c>
      <c r="E299" s="76">
        <v>4.3800272584540219</v>
      </c>
      <c r="F299" s="76">
        <v>3.8092270683363423</v>
      </c>
      <c r="G299" s="76">
        <v>2.2565187836085077</v>
      </c>
      <c r="H299" s="76">
        <v>1.3675108622785517</v>
      </c>
      <c r="I299" s="76">
        <v>0.24631966834064947</v>
      </c>
      <c r="J299" s="76">
        <v>9.8954434210831401</v>
      </c>
      <c r="K299" s="81">
        <f t="shared" si="29"/>
        <v>37.354028036139425</v>
      </c>
      <c r="L299" s="67"/>
      <c r="M299" s="68"/>
      <c r="N299" s="69"/>
      <c r="O299" s="69"/>
      <c r="P299" s="69"/>
      <c r="Q299" s="69"/>
      <c r="R299" s="69"/>
      <c r="S299" s="69"/>
      <c r="T299" s="69"/>
      <c r="U299" s="69"/>
      <c r="V299" s="69"/>
      <c r="AJ299" s="112">
        <v>43761</v>
      </c>
      <c r="AK299" s="131">
        <v>0.26845982230219317</v>
      </c>
      <c r="AL299" s="131">
        <v>9.2667478310851273E-2</v>
      </c>
      <c r="AM299" s="131">
        <v>1.1307413741371986</v>
      </c>
      <c r="AN299" s="131">
        <v>0.29640318963440204</v>
      </c>
      <c r="AO299" s="131">
        <v>0.22229792446713917</v>
      </c>
    </row>
    <row r="300" spans="2:41" x14ac:dyDescent="0.2">
      <c r="B300" s="74">
        <v>43762</v>
      </c>
      <c r="C300" s="76">
        <v>12.136915103861607</v>
      </c>
      <c r="D300" s="76">
        <v>2.9998540466320307</v>
      </c>
      <c r="E300" s="76">
        <v>4.623764623841609</v>
      </c>
      <c r="F300" s="76">
        <v>3.3362592872402845</v>
      </c>
      <c r="G300" s="76">
        <v>2.2599157820267788</v>
      </c>
      <c r="H300" s="76">
        <v>1.4793459252391532</v>
      </c>
      <c r="I300" s="76">
        <v>0.25569515744704097</v>
      </c>
      <c r="J300" s="76">
        <v>9.7693079249151218</v>
      </c>
      <c r="K300" s="81">
        <f t="shared" si="29"/>
        <v>36.861057851203626</v>
      </c>
      <c r="L300" s="67"/>
      <c r="M300" s="68"/>
      <c r="N300" s="69"/>
      <c r="O300" s="69"/>
      <c r="P300" s="69"/>
      <c r="Q300" s="69"/>
      <c r="R300" s="69"/>
      <c r="S300" s="69"/>
      <c r="T300" s="69"/>
      <c r="U300" s="69"/>
      <c r="V300" s="69"/>
      <c r="AJ300" s="112">
        <v>43762</v>
      </c>
      <c r="AK300" s="131">
        <v>0.2080157175056738</v>
      </c>
      <c r="AL300" s="131">
        <v>8.3044084202467713E-2</v>
      </c>
      <c r="AM300" s="131">
        <v>0.94434614514512372</v>
      </c>
      <c r="AN300" s="131">
        <v>0.32981960493613116</v>
      </c>
      <c r="AO300" s="131">
        <v>0.19335354791160264</v>
      </c>
    </row>
    <row r="301" spans="2:41" x14ac:dyDescent="0.2">
      <c r="B301" s="74">
        <v>43763</v>
      </c>
      <c r="C301" s="76">
        <v>12.286670066534633</v>
      </c>
      <c r="D301" s="76">
        <v>2.8947478661028785</v>
      </c>
      <c r="E301" s="76">
        <v>4.5933916652923523</v>
      </c>
      <c r="F301" s="76">
        <v>2.8595353652025532</v>
      </c>
      <c r="G301" s="76">
        <v>2.2655787103859555</v>
      </c>
      <c r="H301" s="76">
        <v>1.4664758210878679</v>
      </c>
      <c r="I301" s="76">
        <v>0.25399052306406072</v>
      </c>
      <c r="J301" s="76">
        <v>9.6019021787128906</v>
      </c>
      <c r="K301" s="81">
        <f t="shared" si="29"/>
        <v>36.222292196383194</v>
      </c>
      <c r="L301" s="67"/>
      <c r="M301" s="68"/>
      <c r="N301" s="69"/>
      <c r="O301" s="69"/>
      <c r="P301" s="69"/>
      <c r="Q301" s="69"/>
      <c r="R301" s="69"/>
      <c r="S301" s="69"/>
      <c r="T301" s="69"/>
      <c r="U301" s="69"/>
      <c r="V301" s="69"/>
      <c r="AJ301" s="112">
        <v>43763</v>
      </c>
      <c r="AK301" s="131">
        <v>0.22421232767445706</v>
      </c>
      <c r="AL301" s="131">
        <v>7.6124649571294542E-2</v>
      </c>
      <c r="AM301" s="131">
        <v>0.68756967822779669</v>
      </c>
      <c r="AN301" s="131">
        <v>0.2947426608631043</v>
      </c>
      <c r="AO301" s="131">
        <v>0.20709479264492991</v>
      </c>
    </row>
    <row r="302" spans="2:41" x14ac:dyDescent="0.2">
      <c r="B302" s="74">
        <v>43764</v>
      </c>
      <c r="C302" s="76">
        <v>11.809386508079957</v>
      </c>
      <c r="D302" s="76">
        <v>2.8403399608877882</v>
      </c>
      <c r="E302" s="76">
        <v>4.1147504851901271</v>
      </c>
      <c r="F302" s="76">
        <v>1.8221584564225408</v>
      </c>
      <c r="G302" s="76">
        <v>2.2429027218377287</v>
      </c>
      <c r="H302" s="76">
        <v>1.2250912381428412</v>
      </c>
      <c r="I302" s="76">
        <v>0.25995674340449165</v>
      </c>
      <c r="J302" s="76">
        <v>8.7683624627123251</v>
      </c>
      <c r="K302" s="81">
        <f t="shared" si="29"/>
        <v>33.082948576677801</v>
      </c>
      <c r="L302" s="67"/>
      <c r="M302" s="68"/>
      <c r="N302" s="69"/>
      <c r="O302" s="69"/>
      <c r="P302" s="69"/>
      <c r="Q302" s="69"/>
      <c r="R302" s="69"/>
      <c r="S302" s="69"/>
      <c r="T302" s="69"/>
      <c r="U302" s="69"/>
      <c r="V302" s="69"/>
      <c r="AJ302" s="112">
        <v>43764</v>
      </c>
      <c r="AK302" s="131">
        <v>0.16291638796868094</v>
      </c>
      <c r="AL302" s="131">
        <v>2.9922886617742499E-2</v>
      </c>
      <c r="AM302" s="131">
        <v>0.36207969462666501</v>
      </c>
      <c r="AN302" s="131">
        <v>0.20563209609893199</v>
      </c>
      <c r="AO302" s="131">
        <v>0.17728405936826055</v>
      </c>
    </row>
    <row r="303" spans="2:41" x14ac:dyDescent="0.2">
      <c r="B303" s="74">
        <v>43765</v>
      </c>
      <c r="C303" s="76">
        <v>11.248046938318486</v>
      </c>
      <c r="D303" s="76">
        <v>2.6622777256384014</v>
      </c>
      <c r="E303" s="76">
        <v>3.8604288681214713</v>
      </c>
      <c r="F303" s="76">
        <v>1.9650269140176753</v>
      </c>
      <c r="G303" s="76">
        <v>2.2253950562514668</v>
      </c>
      <c r="H303" s="76">
        <v>1.0973340987190701</v>
      </c>
      <c r="I303" s="76">
        <v>0.26507064655343249</v>
      </c>
      <c r="J303" s="76">
        <v>8.4112900254414704</v>
      </c>
      <c r="K303" s="81">
        <f t="shared" si="29"/>
        <v>31.734870273061475</v>
      </c>
      <c r="L303" s="67"/>
      <c r="M303" s="68"/>
      <c r="N303" s="69"/>
      <c r="O303" s="69"/>
      <c r="P303" s="69"/>
      <c r="Q303" s="69"/>
      <c r="R303" s="69"/>
      <c r="S303" s="69"/>
      <c r="T303" s="69"/>
      <c r="U303" s="69"/>
      <c r="V303" s="69"/>
      <c r="AJ303" s="112">
        <v>43765</v>
      </c>
      <c r="AK303" s="131">
        <v>0.14544573131058011</v>
      </c>
      <c r="AL303" s="131">
        <v>6.1206572764767826E-2</v>
      </c>
      <c r="AM303" s="131">
        <v>0.4280372126444687</v>
      </c>
      <c r="AN303" s="131">
        <v>0.18753270537554584</v>
      </c>
      <c r="AO303" s="131">
        <v>0.19137698443901688</v>
      </c>
    </row>
    <row r="304" spans="2:41" x14ac:dyDescent="0.2">
      <c r="B304" s="74">
        <v>43766</v>
      </c>
      <c r="C304" s="76">
        <v>11.312779728635213</v>
      </c>
      <c r="D304" s="76">
        <v>2.4903982068907293</v>
      </c>
      <c r="E304" s="76">
        <v>4.7422963547043908</v>
      </c>
      <c r="F304" s="76">
        <v>3.9432548051866734</v>
      </c>
      <c r="G304" s="76">
        <v>2.2780773584295995</v>
      </c>
      <c r="H304" s="76">
        <v>1.2582813224428984</v>
      </c>
      <c r="I304" s="76">
        <v>0.26421832936194234</v>
      </c>
      <c r="J304" s="76">
        <v>9.4796588569128524</v>
      </c>
      <c r="K304" s="81">
        <f t="shared" si="29"/>
        <v>35.768964962564297</v>
      </c>
      <c r="L304" s="67"/>
      <c r="M304" s="68"/>
      <c r="N304" s="69"/>
      <c r="O304" s="69"/>
      <c r="P304" s="69"/>
      <c r="Q304" s="69"/>
      <c r="R304" s="69"/>
      <c r="S304" s="69"/>
      <c r="T304" s="69"/>
      <c r="U304" s="69"/>
      <c r="V304" s="69"/>
      <c r="AJ304" s="112">
        <v>43766</v>
      </c>
      <c r="AK304" s="131">
        <v>0.37779595096881158</v>
      </c>
      <c r="AL304" s="131">
        <v>0.10891763041448832</v>
      </c>
      <c r="AM304" s="131">
        <v>1.0753914192130984</v>
      </c>
      <c r="AN304" s="131">
        <v>0.35236946018013227</v>
      </c>
      <c r="AO304" s="131">
        <v>0.23036418999492503</v>
      </c>
    </row>
    <row r="305" spans="2:41" x14ac:dyDescent="0.2">
      <c r="B305" s="74">
        <v>43767</v>
      </c>
      <c r="C305" s="76">
        <v>11.773638549248332</v>
      </c>
      <c r="D305" s="76">
        <v>2.4112594356687795</v>
      </c>
      <c r="E305" s="76">
        <v>4.9367525566301822</v>
      </c>
      <c r="F305" s="76">
        <v>4.1599587851382545</v>
      </c>
      <c r="G305" s="76">
        <v>2.3039417311564767</v>
      </c>
      <c r="H305" s="76">
        <v>1.4641915713651286</v>
      </c>
      <c r="I305" s="76">
        <v>0.27188918408535356</v>
      </c>
      <c r="J305" s="76">
        <v>9.8501720148813092</v>
      </c>
      <c r="K305" s="81">
        <f t="shared" si="29"/>
        <v>37.171803828173815</v>
      </c>
      <c r="L305" s="67"/>
      <c r="M305" s="68"/>
      <c r="N305" s="69"/>
      <c r="O305" s="69"/>
      <c r="P305" s="69"/>
      <c r="Q305" s="69"/>
      <c r="R305" s="69"/>
      <c r="S305" s="69"/>
      <c r="T305" s="69"/>
      <c r="U305" s="69"/>
      <c r="V305" s="69"/>
      <c r="AJ305" s="112">
        <v>43767</v>
      </c>
      <c r="AK305" s="131">
        <v>0.33602334263010852</v>
      </c>
      <c r="AL305" s="131">
        <v>0.11183663346769275</v>
      </c>
      <c r="AM305" s="131">
        <v>1.2133476452777952</v>
      </c>
      <c r="AN305" s="131">
        <v>0.36775873900193751</v>
      </c>
      <c r="AO305" s="131">
        <v>0.22825226045752672</v>
      </c>
    </row>
    <row r="306" spans="2:41" x14ac:dyDescent="0.2">
      <c r="B306" s="74">
        <v>43768</v>
      </c>
      <c r="C306" s="76">
        <v>11.505045777486389</v>
      </c>
      <c r="D306" s="76">
        <v>2.5410964822047908</v>
      </c>
      <c r="E306" s="76">
        <v>4.866618317149495</v>
      </c>
      <c r="F306" s="76">
        <v>4.06492763035377</v>
      </c>
      <c r="G306" s="76">
        <v>2.3379215771032427</v>
      </c>
      <c r="H306" s="76">
        <v>1.3259320835955639</v>
      </c>
      <c r="I306" s="76">
        <v>0.25484284025555082</v>
      </c>
      <c r="J306" s="76">
        <v>9.6968327577529045</v>
      </c>
      <c r="K306" s="81">
        <f t="shared" si="29"/>
        <v>36.593217465901709</v>
      </c>
      <c r="L306" s="67"/>
      <c r="M306" s="68"/>
      <c r="N306" s="69"/>
      <c r="O306" s="69"/>
      <c r="P306" s="69"/>
      <c r="Q306" s="69"/>
      <c r="R306" s="69"/>
      <c r="S306" s="69"/>
      <c r="T306" s="69"/>
      <c r="U306" s="69"/>
      <c r="V306" s="69"/>
      <c r="AJ306" s="112">
        <v>43768</v>
      </c>
      <c r="AK306" s="131">
        <v>0.30435993827635777</v>
      </c>
      <c r="AL306" s="131">
        <v>0.11259635059212515</v>
      </c>
      <c r="AM306" s="131">
        <v>1.165847694916927</v>
      </c>
      <c r="AN306" s="131">
        <v>0.37562230981764955</v>
      </c>
      <c r="AO306" s="131">
        <v>0.22523115579119349</v>
      </c>
    </row>
    <row r="307" spans="2:41" x14ac:dyDescent="0.2">
      <c r="B307" s="74">
        <v>43769</v>
      </c>
      <c r="C307" s="76">
        <v>12.030637388416233</v>
      </c>
      <c r="D307" s="76">
        <v>2.6251814266281124</v>
      </c>
      <c r="E307" s="76">
        <v>5.0725281772778184</v>
      </c>
      <c r="F307" s="76">
        <v>3.7821498595030976</v>
      </c>
      <c r="G307" s="76">
        <v>2.3749570527125368</v>
      </c>
      <c r="H307" s="76">
        <v>1.3303584060179112</v>
      </c>
      <c r="I307" s="76">
        <v>0.24376271676617906</v>
      </c>
      <c r="J307" s="76">
        <v>9.907192092384161</v>
      </c>
      <c r="K307" s="81">
        <f t="shared" si="29"/>
        <v>37.366767119706047</v>
      </c>
      <c r="L307" s="67"/>
      <c r="M307" s="68"/>
      <c r="N307" s="69"/>
      <c r="O307" s="69"/>
      <c r="P307" s="69"/>
      <c r="Q307" s="69"/>
      <c r="R307" s="69"/>
      <c r="S307" s="69"/>
      <c r="T307" s="69"/>
      <c r="U307" s="69"/>
      <c r="V307" s="69"/>
      <c r="AJ307" s="112">
        <v>43769</v>
      </c>
      <c r="AK307" s="131">
        <v>0.33599491039384499</v>
      </c>
      <c r="AL307" s="131">
        <v>0.11319327118989347</v>
      </c>
      <c r="AM307" s="131">
        <v>1.0039792771859017</v>
      </c>
      <c r="AN307" s="131">
        <v>0.32266583345166949</v>
      </c>
      <c r="AO307" s="131">
        <v>0.19699782674921304</v>
      </c>
    </row>
    <row r="308" spans="2:41" x14ac:dyDescent="0.2">
      <c r="B308" s="74">
        <v>43770</v>
      </c>
      <c r="C308" s="76">
        <v>12.054791414653819</v>
      </c>
      <c r="D308" s="76">
        <v>2.7265779772562353</v>
      </c>
      <c r="E308" s="76">
        <v>4.7196791046501518</v>
      </c>
      <c r="F308" s="76">
        <v>2.5724447621131121</v>
      </c>
      <c r="G308" s="76">
        <v>2.3868852356354697</v>
      </c>
      <c r="H308" s="76">
        <v>1.289250161609599</v>
      </c>
      <c r="I308" s="76">
        <v>0.25399052306406072</v>
      </c>
      <c r="J308" s="76">
        <v>9.3798571563891464</v>
      </c>
      <c r="K308" s="81">
        <f t="shared" si="29"/>
        <v>35.38347633537159</v>
      </c>
      <c r="L308" s="67"/>
      <c r="M308" s="68"/>
      <c r="N308" s="69"/>
      <c r="O308" s="69"/>
      <c r="P308" s="69"/>
      <c r="Q308" s="69"/>
      <c r="R308" s="69"/>
      <c r="S308" s="69"/>
      <c r="T308" s="69"/>
      <c r="U308" s="69"/>
      <c r="V308" s="69"/>
      <c r="AJ308" s="112">
        <v>43770</v>
      </c>
      <c r="AK308" s="131">
        <v>0.2317762365078056</v>
      </c>
      <c r="AL308" s="131">
        <v>0.10928867558142764</v>
      </c>
      <c r="AM308" s="131">
        <v>0.59767332524691708</v>
      </c>
      <c r="AN308" s="131">
        <v>0.22498134435800901</v>
      </c>
      <c r="AO308" s="131">
        <v>0.10357274046883841</v>
      </c>
    </row>
    <row r="309" spans="2:41" x14ac:dyDescent="0.2">
      <c r="B309" s="74">
        <v>43771</v>
      </c>
      <c r="C309" s="76">
        <v>12.38618465463348</v>
      </c>
      <c r="D309" s="76">
        <v>2.7958244020754415</v>
      </c>
      <c r="E309" s="76">
        <v>4.473954864012514</v>
      </c>
      <c r="F309" s="76">
        <v>1.8504072245318164</v>
      </c>
      <c r="G309" s="76">
        <v>2.3617104277951961</v>
      </c>
      <c r="H309" s="76">
        <v>1.1794557472940042</v>
      </c>
      <c r="I309" s="76">
        <v>0.26336601217045219</v>
      </c>
      <c r="J309" s="76">
        <v>9.1239504323770433</v>
      </c>
      <c r="K309" s="81">
        <f t="shared" si="29"/>
        <v>34.434853764889944</v>
      </c>
      <c r="L309" s="67"/>
      <c r="M309" s="68"/>
      <c r="N309" s="69"/>
      <c r="O309" s="69"/>
      <c r="P309" s="69"/>
      <c r="Q309" s="69"/>
      <c r="R309" s="69"/>
      <c r="S309" s="69"/>
      <c r="T309" s="69"/>
      <c r="U309" s="69"/>
      <c r="V309" s="69"/>
      <c r="AJ309" s="112">
        <v>43771</v>
      </c>
      <c r="AK309" s="131">
        <v>0.15093339036990816</v>
      </c>
      <c r="AL309" s="131">
        <v>6.4270419252790964E-2</v>
      </c>
      <c r="AM309" s="131">
        <v>0.40287235166356256</v>
      </c>
      <c r="AN309" s="131">
        <v>0.18106328138710098</v>
      </c>
      <c r="AO309" s="131">
        <v>9.2058392954091253E-2</v>
      </c>
    </row>
    <row r="310" spans="2:41" x14ac:dyDescent="0.2">
      <c r="B310" s="74">
        <v>43772</v>
      </c>
      <c r="C310" s="76">
        <v>11.670259316951469</v>
      </c>
      <c r="D310" s="76">
        <v>2.8749631732973913</v>
      </c>
      <c r="E310" s="76">
        <v>4.3226464280374888</v>
      </c>
      <c r="F310" s="76">
        <v>2.1817371086255051</v>
      </c>
      <c r="G310" s="76">
        <v>2.3447102637591404</v>
      </c>
      <c r="H310" s="76">
        <v>1.1693847637030321</v>
      </c>
      <c r="I310" s="76">
        <v>0.25143357148959028</v>
      </c>
      <c r="J310" s="76">
        <v>8.948963462370557</v>
      </c>
      <c r="K310" s="81">
        <f t="shared" si="29"/>
        <v>33.764098088234171</v>
      </c>
      <c r="L310" s="67"/>
      <c r="M310" s="68"/>
      <c r="N310" s="69"/>
      <c r="O310" s="69"/>
      <c r="P310" s="69"/>
      <c r="Q310" s="69"/>
      <c r="R310" s="69"/>
      <c r="S310" s="69"/>
      <c r="T310" s="69"/>
      <c r="U310" s="69"/>
      <c r="V310" s="69"/>
      <c r="AJ310" s="112">
        <v>43772</v>
      </c>
      <c r="AK310" s="131">
        <v>0.20123885457806495</v>
      </c>
      <c r="AL310" s="131">
        <v>6.145122491474745E-2</v>
      </c>
      <c r="AM310" s="131">
        <v>0.51231814596244607</v>
      </c>
      <c r="AN310" s="131">
        <v>0.13856373288868415</v>
      </c>
      <c r="AO310" s="131">
        <v>7.9758238952900185E-2</v>
      </c>
    </row>
    <row r="311" spans="2:41" x14ac:dyDescent="0.2">
      <c r="B311" s="74">
        <v>43773</v>
      </c>
      <c r="C311" s="76">
        <v>11.939818249762915</v>
      </c>
      <c r="D311" s="76">
        <v>2.8032436618774992</v>
      </c>
      <c r="E311" s="76">
        <v>4.7202735029100404</v>
      </c>
      <c r="F311" s="76">
        <v>3.3383155181685473</v>
      </c>
      <c r="G311" s="76">
        <v>2.3423252340523417</v>
      </c>
      <c r="H311" s="76">
        <v>1.2181714840938522</v>
      </c>
      <c r="I311" s="76">
        <v>0.24291039957468893</v>
      </c>
      <c r="J311" s="76">
        <v>9.5945667138233226</v>
      </c>
      <c r="K311" s="81">
        <f t="shared" si="29"/>
        <v>36.199624764263206</v>
      </c>
      <c r="L311" s="67"/>
      <c r="M311" s="68"/>
      <c r="N311" s="69"/>
      <c r="O311" s="69"/>
      <c r="P311" s="69"/>
      <c r="Q311" s="69"/>
      <c r="R311" s="69"/>
      <c r="S311" s="69"/>
      <c r="T311" s="69"/>
      <c r="U311" s="69"/>
      <c r="V311" s="69"/>
      <c r="AJ311" s="112">
        <v>43773</v>
      </c>
      <c r="AK311" s="131">
        <v>0.26803869684005172</v>
      </c>
      <c r="AL311" s="131">
        <v>0.13013286674709493</v>
      </c>
      <c r="AM311" s="131">
        <v>0.93743080385117794</v>
      </c>
      <c r="AN311" s="131">
        <v>0.21087480438941325</v>
      </c>
      <c r="AO311" s="131">
        <v>0.11019968767250386</v>
      </c>
    </row>
    <row r="312" spans="2:41" x14ac:dyDescent="0.2">
      <c r="B312" s="74">
        <v>43774</v>
      </c>
      <c r="C312" s="76">
        <v>12.211309504673368</v>
      </c>
      <c r="D312" s="76">
        <v>2.9986175033316873</v>
      </c>
      <c r="E312" s="76">
        <v>5.0083545635472859</v>
      </c>
      <c r="F312" s="76">
        <v>3.8402577300340912</v>
      </c>
      <c r="G312" s="76">
        <v>2.383815192625478</v>
      </c>
      <c r="H312" s="76">
        <v>1.35318206854001</v>
      </c>
      <c r="I312" s="76">
        <v>0.25739979183002126</v>
      </c>
      <c r="J312" s="76">
        <v>10.122544582506698</v>
      </c>
      <c r="K312" s="81">
        <f t="shared" si="29"/>
        <v>38.175480937088636</v>
      </c>
      <c r="L312" s="67"/>
      <c r="M312" s="68"/>
      <c r="N312" s="69"/>
      <c r="O312" s="69"/>
      <c r="P312" s="69"/>
      <c r="Q312" s="69"/>
      <c r="R312" s="69"/>
      <c r="S312" s="69"/>
      <c r="T312" s="69"/>
      <c r="U312" s="69"/>
      <c r="V312" s="69"/>
      <c r="AJ312" s="112">
        <v>43774</v>
      </c>
      <c r="AK312" s="131">
        <v>0.33260911053494013</v>
      </c>
      <c r="AL312" s="131">
        <v>0.1444175297921042</v>
      </c>
      <c r="AM312" s="131">
        <v>1.1375233351924581</v>
      </c>
      <c r="AN312" s="131">
        <v>0.24586309325531214</v>
      </c>
      <c r="AO312" s="131">
        <v>0.1347411964677801</v>
      </c>
    </row>
    <row r="313" spans="2:41" x14ac:dyDescent="0.2">
      <c r="B313" s="74">
        <v>43775</v>
      </c>
      <c r="C313" s="76">
        <v>12.605503212870751</v>
      </c>
      <c r="D313" s="76">
        <v>3.116089116864269</v>
      </c>
      <c r="E313" s="76">
        <v>4.8195697135518385</v>
      </c>
      <c r="F313" s="76">
        <v>4.1476741505023238</v>
      </c>
      <c r="G313" s="76">
        <v>2.3715160556546362</v>
      </c>
      <c r="H313" s="76">
        <v>1.3922816666344302</v>
      </c>
      <c r="I313" s="76">
        <v>0.26592296374492264</v>
      </c>
      <c r="J313" s="76">
        <v>10.360113786835274</v>
      </c>
      <c r="K313" s="81">
        <f t="shared" si="29"/>
        <v>39.078670666658454</v>
      </c>
      <c r="L313" s="67"/>
      <c r="M313" s="68"/>
      <c r="N313" s="69"/>
      <c r="O313" s="69"/>
      <c r="P313" s="69"/>
      <c r="Q313" s="69"/>
      <c r="R313" s="69"/>
      <c r="S313" s="69"/>
      <c r="T313" s="69"/>
      <c r="U313" s="69"/>
      <c r="V313" s="69"/>
      <c r="AJ313" s="112">
        <v>43775</v>
      </c>
      <c r="AK313" s="131">
        <v>0.40540985840020671</v>
      </c>
      <c r="AL313" s="131">
        <v>0.15026547210115021</v>
      </c>
      <c r="AM313" s="131">
        <v>1.1718806745621242</v>
      </c>
      <c r="AN313" s="131">
        <v>0.33555948081630327</v>
      </c>
      <c r="AO313" s="131">
        <v>0.22235854069230282</v>
      </c>
    </row>
    <row r="314" spans="2:41" x14ac:dyDescent="0.2">
      <c r="B314" s="74">
        <v>43776</v>
      </c>
      <c r="C314" s="76">
        <v>12.654777426395423</v>
      </c>
      <c r="D314" s="76">
        <v>3.1840989983831323</v>
      </c>
      <c r="E314" s="76">
        <v>5.0205579560882905</v>
      </c>
      <c r="F314" s="76">
        <v>3.7135243862046448</v>
      </c>
      <c r="G314" s="76">
        <v>2.3580517133308541</v>
      </c>
      <c r="H314" s="76">
        <v>1.4533843674797029</v>
      </c>
      <c r="I314" s="76">
        <v>0.26166137778747195</v>
      </c>
      <c r="J314" s="76">
        <v>10.330822977628539</v>
      </c>
      <c r="K314" s="81">
        <f t="shared" si="29"/>
        <v>38.976879203298061</v>
      </c>
      <c r="L314" s="67"/>
      <c r="M314" s="68"/>
      <c r="N314" s="69"/>
      <c r="O314" s="69"/>
      <c r="P314" s="69"/>
      <c r="Q314" s="69"/>
      <c r="R314" s="69"/>
      <c r="S314" s="69"/>
      <c r="T314" s="69"/>
      <c r="U314" s="69"/>
      <c r="V314" s="69"/>
      <c r="AJ314" s="112">
        <v>43776</v>
      </c>
      <c r="AK314" s="131">
        <v>0.24522614175255666</v>
      </c>
      <c r="AL314" s="131">
        <v>0.14884519028700519</v>
      </c>
      <c r="AM314" s="131">
        <v>1.0781827890274978</v>
      </c>
      <c r="AN314" s="131">
        <v>0.32053228663483746</v>
      </c>
      <c r="AO314" s="131">
        <v>0.17097189971189042</v>
      </c>
    </row>
    <row r="315" spans="2:41" x14ac:dyDescent="0.2">
      <c r="B315" s="74">
        <v>43777</v>
      </c>
      <c r="C315" s="76">
        <v>12.823855610058516</v>
      </c>
      <c r="D315" s="76">
        <v>3.0728101013522653</v>
      </c>
      <c r="E315" s="76">
        <v>5.2442189258499035</v>
      </c>
      <c r="F315" s="76">
        <v>4.0577389650302598</v>
      </c>
      <c r="G315" s="76">
        <v>2.3777737242460426</v>
      </c>
      <c r="H315" s="76">
        <v>1.3949925307659659</v>
      </c>
      <c r="I315" s="76">
        <v>0.26251369497896204</v>
      </c>
      <c r="J315" s="76">
        <v>10.547036462155447</v>
      </c>
      <c r="K315" s="81">
        <f t="shared" si="29"/>
        <v>39.780940014437363</v>
      </c>
      <c r="L315" s="67"/>
      <c r="M315" s="68"/>
      <c r="N315" s="69"/>
      <c r="O315" s="69"/>
      <c r="P315" s="69"/>
      <c r="Q315" s="69"/>
      <c r="R315" s="69"/>
      <c r="S315" s="69"/>
      <c r="T315" s="69"/>
      <c r="U315" s="69"/>
      <c r="V315" s="69"/>
      <c r="AJ315" s="112">
        <v>43777</v>
      </c>
      <c r="AK315" s="131">
        <v>0.36501648038755125</v>
      </c>
      <c r="AL315" s="131">
        <v>0.16260538298011401</v>
      </c>
      <c r="AM315" s="131">
        <v>1.213366117017014</v>
      </c>
      <c r="AN315" s="131">
        <v>0.25567403605386174</v>
      </c>
      <c r="AO315" s="131">
        <v>0.14605262099669192</v>
      </c>
    </row>
    <row r="316" spans="2:41" x14ac:dyDescent="0.2">
      <c r="B316" s="74">
        <v>43778</v>
      </c>
      <c r="C316" s="76">
        <v>12.472172988039283</v>
      </c>
      <c r="D316" s="76">
        <v>2.9726500940244853</v>
      </c>
      <c r="E316" s="76">
        <v>4.8167150168423509</v>
      </c>
      <c r="F316" s="76">
        <v>3.2037500354499691</v>
      </c>
      <c r="G316" s="76">
        <v>2.3721327952066802</v>
      </c>
      <c r="H316" s="76">
        <v>1.2820245519481304</v>
      </c>
      <c r="I316" s="76">
        <v>0.27103686689386342</v>
      </c>
      <c r="J316" s="76">
        <v>9.8735991420375164</v>
      </c>
      <c r="K316" s="81">
        <f t="shared" si="29"/>
        <v>37.26408149044228</v>
      </c>
      <c r="L316" s="67"/>
      <c r="M316" s="68"/>
      <c r="N316" s="69"/>
      <c r="O316" s="69"/>
      <c r="P316" s="69"/>
      <c r="Q316" s="69"/>
      <c r="R316" s="69"/>
      <c r="S316" s="69"/>
      <c r="T316" s="69"/>
      <c r="U316" s="69"/>
      <c r="V316" s="69"/>
      <c r="AJ316" s="112">
        <v>43778</v>
      </c>
      <c r="AK316" s="131">
        <v>0.24330902878451219</v>
      </c>
      <c r="AL316" s="131">
        <v>0.13733436509416411</v>
      </c>
      <c r="AM316" s="131">
        <v>0.97197553966753891</v>
      </c>
      <c r="AN316" s="131">
        <v>0.16090235738658468</v>
      </c>
      <c r="AO316" s="131">
        <v>0.13547497464552805</v>
      </c>
    </row>
    <row r="317" spans="2:41" x14ac:dyDescent="0.2">
      <c r="B317" s="74">
        <v>43779</v>
      </c>
      <c r="C317" s="76">
        <v>12.068317669346866</v>
      </c>
      <c r="D317" s="76">
        <v>2.907113299106308</v>
      </c>
      <c r="E317" s="76">
        <v>4.2505855456637516</v>
      </c>
      <c r="F317" s="76">
        <v>2.9807716748027322</v>
      </c>
      <c r="G317" s="76">
        <v>2.3528386331320243</v>
      </c>
      <c r="H317" s="76">
        <v>1.2055862340252521</v>
      </c>
      <c r="I317" s="76">
        <v>0.25654747463853111</v>
      </c>
      <c r="J317" s="76">
        <v>9.3827389761536786</v>
      </c>
      <c r="K317" s="81">
        <f t="shared" si="29"/>
        <v>35.404499506869143</v>
      </c>
      <c r="L317" s="67"/>
      <c r="M317" s="68"/>
      <c r="N317" s="69"/>
      <c r="O317" s="69"/>
      <c r="P317" s="69"/>
      <c r="Q317" s="69"/>
      <c r="R317" s="69"/>
      <c r="S317" s="69"/>
      <c r="T317" s="69"/>
      <c r="U317" s="69"/>
      <c r="V317" s="69"/>
      <c r="AJ317" s="112">
        <v>43779</v>
      </c>
      <c r="AK317" s="131">
        <v>0.24189194659920707</v>
      </c>
      <c r="AL317" s="131">
        <v>0.12095748290149121</v>
      </c>
      <c r="AM317" s="131">
        <v>0.9247802793537705</v>
      </c>
      <c r="AN317" s="131">
        <v>0.13847643518777572</v>
      </c>
      <c r="AO317" s="131">
        <v>9.9882055633080558E-2</v>
      </c>
    </row>
    <row r="318" spans="2:41" x14ac:dyDescent="0.2">
      <c r="B318" s="74">
        <v>43780</v>
      </c>
      <c r="C318" s="76">
        <v>12.634488044355855</v>
      </c>
      <c r="D318" s="76">
        <v>2.8551784804919036</v>
      </c>
      <c r="E318" s="76">
        <v>4.6967955641754822</v>
      </c>
      <c r="F318" s="76">
        <v>3.2940883786205175</v>
      </c>
      <c r="G318" s="76">
        <v>2.4213020335895887</v>
      </c>
      <c r="H318" s="76">
        <v>1.4687237348304865</v>
      </c>
      <c r="I318" s="76">
        <v>0.24887661991511989</v>
      </c>
      <c r="J318" s="76">
        <v>9.9548160030277231</v>
      </c>
      <c r="K318" s="81">
        <f t="shared" si="29"/>
        <v>37.574268859006679</v>
      </c>
      <c r="L318" s="67"/>
      <c r="M318" s="68"/>
      <c r="N318" s="69"/>
      <c r="O318" s="69"/>
      <c r="P318" s="69"/>
      <c r="Q318" s="69"/>
      <c r="R318" s="69"/>
      <c r="S318" s="69"/>
      <c r="T318" s="69"/>
      <c r="U318" s="69"/>
      <c r="V318" s="69"/>
      <c r="AJ318" s="112">
        <v>43780</v>
      </c>
      <c r="AK318" s="131">
        <v>0.1982375185577045</v>
      </c>
      <c r="AL318" s="131">
        <v>0.14396309736257004</v>
      </c>
      <c r="AM318" s="131">
        <v>0.96081121575945672</v>
      </c>
      <c r="AN318" s="131">
        <v>0.29301775746797309</v>
      </c>
      <c r="AO318" s="131">
        <v>0.21270014953049202</v>
      </c>
    </row>
    <row r="319" spans="2:41" x14ac:dyDescent="0.2">
      <c r="B319" s="74">
        <v>43781</v>
      </c>
      <c r="C319" s="76">
        <v>12.738833437702219</v>
      </c>
      <c r="D319" s="76">
        <v>3.0691004714512364</v>
      </c>
      <c r="E319" s="76">
        <v>5.8990286547487045</v>
      </c>
      <c r="F319" s="76">
        <v>3.3611666409559682</v>
      </c>
      <c r="G319" s="76">
        <v>2.4138905386037672</v>
      </c>
      <c r="H319" s="76">
        <v>1.4258666963697846</v>
      </c>
      <c r="I319" s="76">
        <v>0.25228588868108043</v>
      </c>
      <c r="J319" s="76">
        <v>10.512931758861573</v>
      </c>
      <c r="K319" s="81">
        <f t="shared" si="29"/>
        <v>39.673104087374327</v>
      </c>
      <c r="L319" s="67"/>
      <c r="M319" s="68"/>
      <c r="N319" s="69"/>
      <c r="O319" s="69"/>
      <c r="P319" s="69"/>
      <c r="Q319" s="69"/>
      <c r="R319" s="69"/>
      <c r="S319" s="69"/>
      <c r="T319" s="69"/>
      <c r="U319" s="69"/>
      <c r="V319" s="69"/>
      <c r="AJ319" s="112">
        <v>43781</v>
      </c>
      <c r="AK319" s="131">
        <v>0.21360675561864353</v>
      </c>
      <c r="AL319" s="131">
        <v>0.17913699189410481</v>
      </c>
      <c r="AM319" s="131">
        <v>0.94697431161851775</v>
      </c>
      <c r="AN319" s="131">
        <v>0.24790438007561919</v>
      </c>
      <c r="AO319" s="131">
        <v>0.203733471805227</v>
      </c>
    </row>
    <row r="320" spans="2:41" x14ac:dyDescent="0.2">
      <c r="B320" s="74">
        <v>43782</v>
      </c>
      <c r="C320" s="76">
        <v>12.574586059286643</v>
      </c>
      <c r="D320" s="76">
        <v>3.1445296127721574</v>
      </c>
      <c r="E320" s="76">
        <v>6.100848262317986</v>
      </c>
      <c r="F320" s="76">
        <v>4.0367454160596514</v>
      </c>
      <c r="G320" s="76">
        <v>2.4182570242883514</v>
      </c>
      <c r="H320" s="76">
        <v>1.4934336180820811</v>
      </c>
      <c r="I320" s="76">
        <v>0.25825210902151136</v>
      </c>
      <c r="J320" s="76">
        <v>10.83250511233701</v>
      </c>
      <c r="K320" s="81">
        <f t="shared" si="29"/>
        <v>40.859157214165393</v>
      </c>
      <c r="L320" s="67"/>
      <c r="M320" s="68"/>
      <c r="N320" s="69"/>
      <c r="O320" s="69"/>
      <c r="P320" s="69"/>
      <c r="Q320" s="69"/>
      <c r="R320" s="69"/>
      <c r="S320" s="69"/>
      <c r="T320" s="69"/>
      <c r="U320" s="69"/>
      <c r="V320" s="69"/>
      <c r="AJ320" s="112">
        <v>43782</v>
      </c>
      <c r="AK320" s="131">
        <v>0.39540597883855982</v>
      </c>
      <c r="AL320" s="131">
        <v>0.18768490934565196</v>
      </c>
      <c r="AM320" s="131">
        <v>1.1448931349810638</v>
      </c>
      <c r="AN320" s="131">
        <v>0.27347013488089744</v>
      </c>
      <c r="AO320" s="131">
        <v>0.22790061132603745</v>
      </c>
    </row>
    <row r="321" spans="2:41" x14ac:dyDescent="0.2">
      <c r="B321" s="74">
        <v>43783</v>
      </c>
      <c r="C321" s="76">
        <v>12.93593029180091</v>
      </c>
      <c r="D321" s="76">
        <v>3.1816259117824464</v>
      </c>
      <c r="E321" s="76">
        <v>5.9305238372126281</v>
      </c>
      <c r="F321" s="76">
        <v>4.0329952154964372</v>
      </c>
      <c r="G321" s="76">
        <v>2.4277834883653164</v>
      </c>
      <c r="H321" s="76">
        <v>1.4732097282660586</v>
      </c>
      <c r="I321" s="76">
        <v>0.25484284025555082</v>
      </c>
      <c r="J321" s="76">
        <v>10.903301912930164</v>
      </c>
      <c r="K321" s="81">
        <f t="shared" si="29"/>
        <v>41.140213226109516</v>
      </c>
      <c r="L321" s="67"/>
      <c r="M321" s="68"/>
      <c r="N321" s="69"/>
      <c r="O321" s="69"/>
      <c r="P321" s="69"/>
      <c r="Q321" s="69"/>
      <c r="R321" s="69"/>
      <c r="S321" s="69"/>
      <c r="T321" s="69"/>
      <c r="U321" s="69"/>
      <c r="V321" s="69"/>
      <c r="AJ321" s="112">
        <v>43783</v>
      </c>
      <c r="AK321" s="131">
        <v>0.34195138485000831</v>
      </c>
      <c r="AL321" s="131">
        <v>0.20271451049995548</v>
      </c>
      <c r="AM321" s="131">
        <v>1.1474975648183388</v>
      </c>
      <c r="AN321" s="131">
        <v>0.35340806246229484</v>
      </c>
      <c r="AO321" s="131">
        <v>0.21002041367908239</v>
      </c>
    </row>
    <row r="322" spans="2:41" x14ac:dyDescent="0.2">
      <c r="B322" s="74">
        <v>43784</v>
      </c>
      <c r="C322" s="76">
        <v>13.541713269839539</v>
      </c>
      <c r="D322" s="76">
        <v>3.1853355416834752</v>
      </c>
      <c r="E322" s="76">
        <v>5.3889881884351496</v>
      </c>
      <c r="F322" s="76">
        <v>3.707681613171256</v>
      </c>
      <c r="G322" s="76">
        <v>2.4519736369945773</v>
      </c>
      <c r="H322" s="76">
        <v>1.4764332964106661</v>
      </c>
      <c r="I322" s="76">
        <v>0.25825210902151136</v>
      </c>
      <c r="J322" s="76">
        <v>10.824567888636608</v>
      </c>
      <c r="K322" s="81">
        <f t="shared" si="29"/>
        <v>40.834945544192777</v>
      </c>
      <c r="L322" s="67"/>
      <c r="M322" s="68"/>
      <c r="N322" s="69"/>
      <c r="O322" s="69"/>
      <c r="P322" s="69"/>
      <c r="Q322" s="69"/>
      <c r="R322" s="69"/>
      <c r="S322" s="69"/>
      <c r="T322" s="69"/>
      <c r="U322" s="69"/>
      <c r="V322" s="69"/>
      <c r="AJ322" s="112">
        <v>43784</v>
      </c>
      <c r="AK322" s="131">
        <v>0.34586900184105346</v>
      </c>
      <c r="AL322" s="131">
        <v>0.19913951751949593</v>
      </c>
      <c r="AM322" s="131">
        <v>0.98364705319619061</v>
      </c>
      <c r="AN322" s="131">
        <v>0.28315526286398568</v>
      </c>
      <c r="AO322" s="131">
        <v>0.23728811911324946</v>
      </c>
    </row>
    <row r="323" spans="2:41" x14ac:dyDescent="0.2">
      <c r="B323" s="74">
        <v>43785</v>
      </c>
      <c r="C323" s="76">
        <v>13.097279187067977</v>
      </c>
      <c r="D323" s="76">
        <v>3.1989375179872477</v>
      </c>
      <c r="E323" s="76">
        <v>4.651152910595215</v>
      </c>
      <c r="F323" s="76">
        <v>3.3334847568127719</v>
      </c>
      <c r="G323" s="76">
        <v>2.4322963833162534</v>
      </c>
      <c r="H323" s="76">
        <v>1.330495999373825</v>
      </c>
      <c r="I323" s="76">
        <v>0.2591044262130015</v>
      </c>
      <c r="J323" s="76">
        <v>10.213923851873854</v>
      </c>
      <c r="K323" s="81">
        <f t="shared" si="29"/>
        <v>38.516675033240148</v>
      </c>
      <c r="L323" s="67"/>
      <c r="M323" s="68"/>
      <c r="N323" s="69"/>
      <c r="O323" s="69"/>
      <c r="P323" s="69"/>
      <c r="Q323" s="69"/>
      <c r="R323" s="69"/>
      <c r="S323" s="69"/>
      <c r="T323" s="69"/>
      <c r="U323" s="69"/>
      <c r="V323" s="69"/>
      <c r="AJ323" s="112">
        <v>43785</v>
      </c>
      <c r="AK323" s="131">
        <v>0.31525598386620896</v>
      </c>
      <c r="AL323" s="131">
        <v>0.1890583891782559</v>
      </c>
      <c r="AM323" s="131">
        <v>0.9113569331939837</v>
      </c>
      <c r="AN323" s="131">
        <v>0.21808932808103079</v>
      </c>
      <c r="AO323" s="131">
        <v>0.18862155358164601</v>
      </c>
    </row>
    <row r="324" spans="2:41" x14ac:dyDescent="0.2">
      <c r="B324" s="74">
        <v>43786</v>
      </c>
      <c r="C324" s="76">
        <v>12.89052072247425</v>
      </c>
      <c r="D324" s="76">
        <v>3.2001740612875906</v>
      </c>
      <c r="E324" s="76">
        <v>4.7355931273948828</v>
      </c>
      <c r="F324" s="76">
        <v>3.1395390864296737</v>
      </c>
      <c r="G324" s="76">
        <v>2.3923911343670046</v>
      </c>
      <c r="H324" s="76">
        <v>1.237344297347315</v>
      </c>
      <c r="I324" s="76">
        <v>0.26421832936194234</v>
      </c>
      <c r="J324" s="76">
        <v>10.050435402387958</v>
      </c>
      <c r="K324" s="81">
        <f t="shared" ref="K324:K368" si="30">SUM(C324:J324)</f>
        <v>37.910216161050613</v>
      </c>
      <c r="L324" s="67"/>
      <c r="M324" s="68"/>
      <c r="N324" s="69"/>
      <c r="O324" s="69"/>
      <c r="P324" s="69"/>
      <c r="Q324" s="69"/>
      <c r="R324" s="69"/>
      <c r="S324" s="69"/>
      <c r="T324" s="69"/>
      <c r="U324" s="69"/>
      <c r="V324" s="69"/>
      <c r="AJ324" s="112">
        <v>43786</v>
      </c>
      <c r="AK324" s="131">
        <v>0.30664430573354345</v>
      </c>
      <c r="AL324" s="131">
        <v>0.1789001740932083</v>
      </c>
      <c r="AM324" s="131">
        <v>0.89270541751543986</v>
      </c>
      <c r="AN324" s="131">
        <v>0.17209414273603815</v>
      </c>
      <c r="AO324" s="131">
        <v>0.14417423935282267</v>
      </c>
    </row>
    <row r="325" spans="2:41" x14ac:dyDescent="0.2">
      <c r="B325" s="74">
        <v>43787</v>
      </c>
      <c r="C325" s="76">
        <v>13.378432052473466</v>
      </c>
      <c r="D325" s="76">
        <v>3.190281714884847</v>
      </c>
      <c r="E325" s="76">
        <v>5.1743176904870927</v>
      </c>
      <c r="F325" s="76">
        <v>4.0605695377035671</v>
      </c>
      <c r="G325" s="76">
        <v>2.4596149869426003</v>
      </c>
      <c r="H325" s="76">
        <v>1.5031256574033134</v>
      </c>
      <c r="I325" s="76">
        <v>0.27359381846833386</v>
      </c>
      <c r="J325" s="76">
        <v>10.838334943597658</v>
      </c>
      <c r="K325" s="81">
        <f t="shared" si="30"/>
        <v>40.878270401960876</v>
      </c>
      <c r="L325" s="67"/>
      <c r="M325" s="68"/>
      <c r="N325" s="69"/>
      <c r="O325" s="69"/>
      <c r="P325" s="69"/>
      <c r="Q325" s="69"/>
      <c r="R325" s="69"/>
      <c r="S325" s="69"/>
      <c r="T325" s="69"/>
      <c r="U325" s="69"/>
      <c r="V325" s="69"/>
      <c r="AJ325" s="112">
        <v>43787</v>
      </c>
      <c r="AK325" s="131">
        <v>0.41520532431598201</v>
      </c>
      <c r="AL325" s="131">
        <v>0.19897642777723926</v>
      </c>
      <c r="AM325" s="131">
        <v>1.1373885983192802</v>
      </c>
      <c r="AN325" s="131">
        <v>0.28467819863896293</v>
      </c>
      <c r="AO325" s="131">
        <v>0.25273278024200529</v>
      </c>
    </row>
    <row r="326" spans="2:41" x14ac:dyDescent="0.2">
      <c r="B326" s="74">
        <v>43788</v>
      </c>
      <c r="C326" s="76">
        <v>13.773591921720353</v>
      </c>
      <c r="D326" s="76">
        <v>3.0221118260382038</v>
      </c>
      <c r="E326" s="76">
        <v>4.9896151677405545</v>
      </c>
      <c r="F326" s="76">
        <v>4.2286082765275124</v>
      </c>
      <c r="G326" s="76">
        <v>2.4795190611941855</v>
      </c>
      <c r="H326" s="76">
        <v>1.4823013905212685</v>
      </c>
      <c r="I326" s="76">
        <v>0.26762759812790288</v>
      </c>
      <c r="J326" s="76">
        <v>10.904676595421176</v>
      </c>
      <c r="K326" s="81">
        <f t="shared" si="30"/>
        <v>41.148051837291156</v>
      </c>
      <c r="L326" s="67"/>
      <c r="M326" s="68"/>
      <c r="N326" s="69"/>
      <c r="O326" s="69"/>
      <c r="P326" s="69"/>
      <c r="Q326" s="69"/>
      <c r="R326" s="69"/>
      <c r="S326" s="69"/>
      <c r="T326" s="69"/>
      <c r="U326" s="69"/>
      <c r="V326" s="69"/>
      <c r="AJ326" s="112">
        <v>43788</v>
      </c>
      <c r="AK326" s="131">
        <v>0.43566424652560698</v>
      </c>
      <c r="AL326" s="131">
        <v>0.19542479838432272</v>
      </c>
      <c r="AM326" s="131">
        <v>1.1464352927211572</v>
      </c>
      <c r="AN326" s="131">
        <v>0.37592663152430816</v>
      </c>
      <c r="AO326" s="131">
        <v>0.296721762227321</v>
      </c>
    </row>
    <row r="327" spans="2:41" x14ac:dyDescent="0.2">
      <c r="B327" s="74">
        <v>43789</v>
      </c>
      <c r="C327" s="76">
        <v>14.538791472927038</v>
      </c>
      <c r="D327" s="76">
        <v>3.2038836911886195</v>
      </c>
      <c r="E327" s="76">
        <v>4.564026013660853</v>
      </c>
      <c r="F327" s="76">
        <v>4.3994306099670126</v>
      </c>
      <c r="G327" s="76">
        <v>2.5051664751118565</v>
      </c>
      <c r="H327" s="76">
        <v>1.5452669770629326</v>
      </c>
      <c r="I327" s="76">
        <v>0.26166137778747195</v>
      </c>
      <c r="J327" s="76">
        <v>11.182834362498916</v>
      </c>
      <c r="K327" s="81">
        <f t="shared" si="30"/>
        <v>42.201060980204701</v>
      </c>
      <c r="L327" s="67"/>
      <c r="M327" s="68"/>
      <c r="N327" s="69"/>
      <c r="O327" s="69"/>
      <c r="P327" s="69"/>
      <c r="Q327" s="69"/>
      <c r="R327" s="69"/>
      <c r="S327" s="69"/>
      <c r="T327" s="69"/>
      <c r="U327" s="69"/>
      <c r="V327" s="69"/>
      <c r="AJ327" s="112">
        <v>43789</v>
      </c>
      <c r="AK327" s="131">
        <v>0.30094610874954153</v>
      </c>
      <c r="AL327" s="131">
        <v>0.19762610868566829</v>
      </c>
      <c r="AM327" s="131">
        <v>1.3369586869655739</v>
      </c>
      <c r="AN327" s="131">
        <v>0.32501201275822061</v>
      </c>
      <c r="AO327" s="131">
        <v>0.3068679634963033</v>
      </c>
    </row>
    <row r="328" spans="2:41" x14ac:dyDescent="0.2">
      <c r="B328" s="74">
        <v>43790</v>
      </c>
      <c r="C328" s="76">
        <v>14.231552259184962</v>
      </c>
      <c r="D328" s="76">
        <v>3.2545819665026809</v>
      </c>
      <c r="E328" s="76">
        <v>4.625180876762168</v>
      </c>
      <c r="F328" s="76">
        <v>4.2549475966173151</v>
      </c>
      <c r="G328" s="76">
        <v>2.5509318877013785</v>
      </c>
      <c r="H328" s="76">
        <v>1.5899181462117706</v>
      </c>
      <c r="I328" s="76">
        <v>0.26251369497896204</v>
      </c>
      <c r="J328" s="76">
        <v>11.098282794053105</v>
      </c>
      <c r="K328" s="81">
        <f t="shared" si="30"/>
        <v>41.867909222012344</v>
      </c>
      <c r="L328" s="67"/>
      <c r="M328" s="68"/>
      <c r="N328" s="69"/>
      <c r="O328" s="69"/>
      <c r="P328" s="69"/>
      <c r="Q328" s="69"/>
      <c r="R328" s="69"/>
      <c r="S328" s="69"/>
      <c r="T328" s="69"/>
      <c r="U328" s="69"/>
      <c r="V328" s="69"/>
      <c r="AJ328" s="112">
        <v>43790</v>
      </c>
      <c r="AK328" s="131">
        <v>0.26337484615455936</v>
      </c>
      <c r="AL328" s="131">
        <v>0.19098579647818151</v>
      </c>
      <c r="AM328" s="131">
        <v>1.2991586731776121</v>
      </c>
      <c r="AN328" s="131">
        <v>0.34719690791946189</v>
      </c>
      <c r="AO328" s="131">
        <v>0.30111295661362619</v>
      </c>
    </row>
    <row r="329" spans="2:41" x14ac:dyDescent="0.2">
      <c r="B329" s="74">
        <v>43791</v>
      </c>
      <c r="C329" s="76">
        <v>13.773591921720353</v>
      </c>
      <c r="D329" s="76">
        <v>3.2780762892091975</v>
      </c>
      <c r="E329" s="76">
        <v>4.7949806463367981</v>
      </c>
      <c r="F329" s="76">
        <v>3.7789438435077112</v>
      </c>
      <c r="G329" s="76">
        <v>2.5689303656986771</v>
      </c>
      <c r="H329" s="76">
        <v>1.7521435463739095</v>
      </c>
      <c r="I329" s="76">
        <v>0.26762759812790288</v>
      </c>
      <c r="J329" s="76">
        <v>10.899853136634974</v>
      </c>
      <c r="K329" s="81">
        <f t="shared" si="30"/>
        <v>41.114147347609517</v>
      </c>
      <c r="L329" s="67"/>
      <c r="M329" s="68"/>
      <c r="N329" s="69"/>
      <c r="O329" s="69"/>
      <c r="P329" s="69"/>
      <c r="Q329" s="69"/>
      <c r="R329" s="69"/>
      <c r="S329" s="69"/>
      <c r="T329" s="69"/>
      <c r="U329" s="69"/>
      <c r="V329" s="69"/>
      <c r="AJ329" s="112">
        <v>43791</v>
      </c>
      <c r="AK329" s="131">
        <v>0.24844437532676297</v>
      </c>
      <c r="AL329" s="131">
        <v>0.17792214219602018</v>
      </c>
      <c r="AM329" s="131">
        <v>1.1637379956268565</v>
      </c>
      <c r="AN329" s="131">
        <v>0.30190030380496991</v>
      </c>
      <c r="AO329" s="131">
        <v>0.15755081940730337</v>
      </c>
    </row>
    <row r="330" spans="2:41" x14ac:dyDescent="0.2">
      <c r="B330" s="74">
        <v>43792</v>
      </c>
      <c r="C330" s="76">
        <v>13.853783288829133</v>
      </c>
      <c r="D330" s="76">
        <v>3.290441722212627</v>
      </c>
      <c r="E330" s="76">
        <v>4.4548509039397182</v>
      </c>
      <c r="F330" s="76">
        <v>2.321205404679259</v>
      </c>
      <c r="G330" s="76">
        <v>2.5266673965430888</v>
      </c>
      <c r="H330" s="76">
        <v>1.4208241623946651</v>
      </c>
      <c r="I330" s="76">
        <v>0.26847991531939303</v>
      </c>
      <c r="J330" s="76">
        <v>10.148254002684251</v>
      </c>
      <c r="K330" s="81">
        <f t="shared" si="30"/>
        <v>38.284506796602138</v>
      </c>
      <c r="L330" s="67"/>
      <c r="M330" s="68"/>
      <c r="N330" s="69"/>
      <c r="O330" s="69"/>
      <c r="P330" s="69"/>
      <c r="Q330" s="69"/>
      <c r="R330" s="69"/>
      <c r="S330" s="69"/>
      <c r="T330" s="69"/>
      <c r="U330" s="69"/>
      <c r="V330" s="69"/>
      <c r="AJ330" s="112">
        <v>43792</v>
      </c>
      <c r="AK330" s="131">
        <v>0.1905222195778514</v>
      </c>
      <c r="AL330" s="131">
        <v>0.1242420859115719</v>
      </c>
      <c r="AM330" s="131">
        <v>0.58722847903236985</v>
      </c>
      <c r="AN330" s="131">
        <v>0.20039237572598054</v>
      </c>
      <c r="AO330" s="131">
        <v>0.10359800546422393</v>
      </c>
    </row>
    <row r="331" spans="2:41" x14ac:dyDescent="0.2">
      <c r="B331" s="74">
        <v>43793</v>
      </c>
      <c r="C331" s="76">
        <v>13.019020142058203</v>
      </c>
      <c r="D331" s="76">
        <v>3.2929148088133129</v>
      </c>
      <c r="E331" s="76">
        <v>4.3112791557153933</v>
      </c>
      <c r="F331" s="76">
        <v>2.7944664959771774</v>
      </c>
      <c r="G331" s="76">
        <v>2.4981191067988284</v>
      </c>
      <c r="H331" s="76">
        <v>1.3345161255413422</v>
      </c>
      <c r="I331" s="76">
        <v>0.24887661991511989</v>
      </c>
      <c r="J331" s="76">
        <v>9.9176785011027846</v>
      </c>
      <c r="K331" s="81">
        <f t="shared" si="30"/>
        <v>37.416870955922164</v>
      </c>
      <c r="L331" s="67"/>
      <c r="M331" s="68"/>
      <c r="N331" s="69"/>
      <c r="O331" s="69"/>
      <c r="P331" s="69"/>
      <c r="Q331" s="69"/>
      <c r="R331" s="69"/>
      <c r="S331" s="69"/>
      <c r="T331" s="69"/>
      <c r="U331" s="69"/>
      <c r="V331" s="69"/>
      <c r="AJ331" s="112">
        <v>43793</v>
      </c>
      <c r="AK331" s="131">
        <v>0.24891197926097722</v>
      </c>
      <c r="AL331" s="131">
        <v>9.7987413130689913E-2</v>
      </c>
      <c r="AM331" s="131">
        <v>0.81251043916745769</v>
      </c>
      <c r="AN331" s="131">
        <v>0.1942682172891369</v>
      </c>
      <c r="AO331" s="131">
        <v>0.11833825991383495</v>
      </c>
    </row>
    <row r="332" spans="2:41" x14ac:dyDescent="0.2">
      <c r="B332" s="74">
        <v>43794</v>
      </c>
      <c r="C332" s="76">
        <v>14.271164862214599</v>
      </c>
      <c r="D332" s="76">
        <v>3.0864120776560378</v>
      </c>
      <c r="E332" s="76">
        <v>4.4583317001496221</v>
      </c>
      <c r="F332" s="76">
        <v>4.2159011551470309</v>
      </c>
      <c r="G332" s="76">
        <v>2.5689500892267865</v>
      </c>
      <c r="H332" s="76">
        <v>1.510262760617793</v>
      </c>
      <c r="I332" s="76">
        <v>0.24717198553213962</v>
      </c>
      <c r="J332" s="76">
        <v>10.951820255765963</v>
      </c>
      <c r="K332" s="81">
        <f t="shared" si="30"/>
        <v>41.310014886309972</v>
      </c>
      <c r="L332" s="67"/>
      <c r="M332" s="68"/>
      <c r="N332" s="69"/>
      <c r="O332" s="69"/>
      <c r="P332" s="69"/>
      <c r="Q332" s="69"/>
      <c r="R332" s="69"/>
      <c r="S332" s="69"/>
      <c r="T332" s="69"/>
      <c r="U332" s="69"/>
      <c r="V332" s="69"/>
      <c r="AJ332" s="112">
        <v>43794</v>
      </c>
      <c r="AK332" s="131">
        <v>0.32870264724476078</v>
      </c>
      <c r="AL332" s="131">
        <v>0.15216005809179864</v>
      </c>
      <c r="AM332" s="131">
        <v>1.290024405575283</v>
      </c>
      <c r="AN332" s="131">
        <v>0.33901852053006537</v>
      </c>
      <c r="AO332" s="131">
        <v>0.20703622339694142</v>
      </c>
    </row>
    <row r="333" spans="2:41" x14ac:dyDescent="0.2">
      <c r="B333" s="74">
        <v>43795</v>
      </c>
      <c r="C333" s="76">
        <v>14.806418083639478</v>
      </c>
      <c r="D333" s="76">
        <v>3.2298511004958219</v>
      </c>
      <c r="E333" s="76">
        <v>4.3874746723849114</v>
      </c>
      <c r="F333" s="76">
        <v>3.9500982174074966</v>
      </c>
      <c r="G333" s="76">
        <v>2.5793519745129263</v>
      </c>
      <c r="H333" s="76">
        <v>1.6572247156261415</v>
      </c>
      <c r="I333" s="76">
        <v>0.24291039957468893</v>
      </c>
      <c r="J333" s="76">
        <v>11.125518203932472</v>
      </c>
      <c r="K333" s="81">
        <f t="shared" si="30"/>
        <v>41.978847367573941</v>
      </c>
      <c r="L333" s="67"/>
      <c r="M333" s="68"/>
      <c r="N333" s="69"/>
      <c r="O333" s="69"/>
      <c r="P333" s="69"/>
      <c r="Q333" s="69"/>
      <c r="R333" s="69"/>
      <c r="S333" s="69"/>
      <c r="T333" s="69"/>
      <c r="U333" s="69"/>
      <c r="V333" s="69"/>
      <c r="AJ333" s="112">
        <v>43795</v>
      </c>
      <c r="AK333" s="131">
        <v>0.22897293598806975</v>
      </c>
      <c r="AL333" s="131">
        <v>0.14663753795367815</v>
      </c>
      <c r="AM333" s="131">
        <v>1.2725587376708227</v>
      </c>
      <c r="AN333" s="131">
        <v>0.29073746715526433</v>
      </c>
      <c r="AO333" s="131">
        <v>0.15834544582197652</v>
      </c>
    </row>
    <row r="334" spans="2:41" x14ac:dyDescent="0.2">
      <c r="B334" s="74">
        <v>43796</v>
      </c>
      <c r="C334" s="76">
        <v>15.004481098787675</v>
      </c>
      <c r="D334" s="76">
        <v>3.2385069035982226</v>
      </c>
      <c r="E334" s="76">
        <v>4.3473924163931397</v>
      </c>
      <c r="F334" s="76">
        <v>3.3842826202319531</v>
      </c>
      <c r="G334" s="76">
        <v>2.5673737241724837</v>
      </c>
      <c r="H334" s="76">
        <v>1.7326451260692319</v>
      </c>
      <c r="I334" s="76">
        <v>0.23438722765978756</v>
      </c>
      <c r="J334" s="76">
        <v>11.003063728172304</v>
      </c>
      <c r="K334" s="81">
        <f t="shared" si="30"/>
        <v>41.512132845084793</v>
      </c>
      <c r="L334" s="67"/>
      <c r="M334" s="68"/>
      <c r="N334" s="69"/>
      <c r="O334" s="69"/>
      <c r="P334" s="69"/>
      <c r="Q334" s="69"/>
      <c r="R334" s="69"/>
      <c r="S334" s="69"/>
      <c r="T334" s="69"/>
      <c r="U334" s="69"/>
      <c r="V334" s="69"/>
      <c r="AJ334" s="112">
        <v>43796</v>
      </c>
      <c r="AK334" s="131">
        <v>0.30113302106884332</v>
      </c>
      <c r="AL334" s="131">
        <v>0.12951456844773393</v>
      </c>
      <c r="AM334" s="131">
        <v>0.9742032010827022</v>
      </c>
      <c r="AN334" s="131">
        <v>0.27551536712314922</v>
      </c>
      <c r="AO334" s="131">
        <v>0.1210589603790638</v>
      </c>
    </row>
    <row r="335" spans="2:41" x14ac:dyDescent="0.2">
      <c r="B335" s="74">
        <v>43797</v>
      </c>
      <c r="C335" s="76">
        <v>15.060518439658869</v>
      </c>
      <c r="D335" s="76">
        <v>3.1964644313865618</v>
      </c>
      <c r="E335" s="76">
        <v>4.3001575680073856</v>
      </c>
      <c r="F335" s="76">
        <v>2.8863578820862941</v>
      </c>
      <c r="G335" s="76">
        <v>2.5657427401172619</v>
      </c>
      <c r="H335" s="76">
        <v>1.7810563191058735</v>
      </c>
      <c r="I335" s="76">
        <v>0.23097795889382702</v>
      </c>
      <c r="J335" s="76">
        <v>10.829112627504543</v>
      </c>
      <c r="K335" s="81">
        <f t="shared" si="30"/>
        <v>40.850387966760614</v>
      </c>
      <c r="L335" s="67"/>
      <c r="M335" s="68"/>
      <c r="N335" s="69"/>
      <c r="O335" s="69"/>
      <c r="P335" s="69"/>
      <c r="Q335" s="69"/>
      <c r="R335" s="69"/>
      <c r="S335" s="69"/>
      <c r="T335" s="69"/>
      <c r="U335" s="69"/>
      <c r="V335" s="69"/>
      <c r="AJ335" s="112">
        <v>43797</v>
      </c>
      <c r="AK335" s="131">
        <v>0.23201352310323728</v>
      </c>
      <c r="AL335" s="131">
        <v>0.14655057587898807</v>
      </c>
      <c r="AM335" s="131">
        <v>0.73116889562920229</v>
      </c>
      <c r="AN335" s="131">
        <v>0.24395110867238129</v>
      </c>
      <c r="AO335" s="131">
        <v>0.14591371600721922</v>
      </c>
    </row>
    <row r="336" spans="2:41" x14ac:dyDescent="0.2">
      <c r="B336" s="74">
        <v>43798</v>
      </c>
      <c r="C336" s="76">
        <v>15.569685312747158</v>
      </c>
      <c r="D336" s="76">
        <v>3.1185622034649549</v>
      </c>
      <c r="E336" s="76">
        <v>4.3300027009018605</v>
      </c>
      <c r="F336" s="76">
        <v>3.4059690086399086</v>
      </c>
      <c r="G336" s="76">
        <v>2.5441689933514708</v>
      </c>
      <c r="H336" s="76">
        <v>1.7391145139793001</v>
      </c>
      <c r="I336" s="76">
        <v>0.24035344800021852</v>
      </c>
      <c r="J336" s="76">
        <v>11.164335774620874</v>
      </c>
      <c r="K336" s="81">
        <f t="shared" si="30"/>
        <v>42.11219195570574</v>
      </c>
      <c r="L336" s="67"/>
      <c r="M336" s="68"/>
      <c r="N336" s="69"/>
      <c r="O336" s="69"/>
      <c r="P336" s="69"/>
      <c r="Q336" s="69"/>
      <c r="R336" s="69"/>
      <c r="S336" s="69"/>
      <c r="T336" s="69"/>
      <c r="U336" s="69"/>
      <c r="V336" s="69"/>
      <c r="AJ336" s="112">
        <v>43798</v>
      </c>
      <c r="AK336" s="131">
        <v>0.34614907417820623</v>
      </c>
      <c r="AL336" s="131">
        <v>0.15266411845945821</v>
      </c>
      <c r="AM336" s="131">
        <v>0.88125241978465096</v>
      </c>
      <c r="AN336" s="131">
        <v>0.24620936249476677</v>
      </c>
      <c r="AO336" s="131">
        <v>0.23187543147411341</v>
      </c>
    </row>
    <row r="337" spans="2:41" x14ac:dyDescent="0.2">
      <c r="B337" s="74">
        <v>43799</v>
      </c>
      <c r="C337" s="76">
        <v>15.078875499599434</v>
      </c>
      <c r="D337" s="76">
        <v>3.1284545498676986</v>
      </c>
      <c r="E337" s="76">
        <v>3.9273216557582376</v>
      </c>
      <c r="F337" s="76">
        <v>3.2167250811170343</v>
      </c>
      <c r="G337" s="76">
        <v>2.4836276238188746</v>
      </c>
      <c r="H337" s="76">
        <v>1.5708620081238307</v>
      </c>
      <c r="I337" s="76">
        <v>0.21222698068104401</v>
      </c>
      <c r="J337" s="76">
        <v>10.676895685391091</v>
      </c>
      <c r="K337" s="81">
        <f t="shared" si="30"/>
        <v>40.294989084357248</v>
      </c>
      <c r="L337" s="67"/>
      <c r="M337" s="68"/>
      <c r="N337" s="69"/>
      <c r="O337" s="69"/>
      <c r="P337" s="69"/>
      <c r="Q337" s="69"/>
      <c r="R337" s="69"/>
      <c r="S337" s="69"/>
      <c r="T337" s="69"/>
      <c r="U337" s="69"/>
      <c r="V337" s="69"/>
      <c r="AJ337" s="112">
        <v>43799</v>
      </c>
      <c r="AK337" s="131">
        <v>0.27425691545736375</v>
      </c>
      <c r="AL337" s="131">
        <v>0.13197045702717036</v>
      </c>
      <c r="AM337" s="131">
        <v>0.95923593583498057</v>
      </c>
      <c r="AN337" s="131">
        <v>0.19950941512604042</v>
      </c>
      <c r="AO337" s="131">
        <v>0.13313626771329454</v>
      </c>
    </row>
    <row r="338" spans="2:41" x14ac:dyDescent="0.2">
      <c r="B338" s="74">
        <v>43800</v>
      </c>
      <c r="C338" s="76">
        <v>14.165853307818729</v>
      </c>
      <c r="D338" s="76">
        <v>3.1074333137618684</v>
      </c>
      <c r="E338" s="76">
        <v>4.1669862042690715</v>
      </c>
      <c r="F338" s="76">
        <v>3.1520007096805087</v>
      </c>
      <c r="G338" s="76">
        <v>2.4483945752399094</v>
      </c>
      <c r="H338" s="76">
        <v>1.4776558854665449</v>
      </c>
      <c r="I338" s="76">
        <v>0.19944222280869195</v>
      </c>
      <c r="J338" s="76">
        <v>10.359269333188607</v>
      </c>
      <c r="K338" s="81">
        <f t="shared" si="30"/>
        <v>39.07703555223393</v>
      </c>
      <c r="L338" s="67"/>
      <c r="M338" s="68"/>
      <c r="N338" s="69"/>
      <c r="O338" s="69"/>
      <c r="P338" s="69"/>
      <c r="Q338" s="69"/>
      <c r="R338" s="69"/>
      <c r="S338" s="69"/>
      <c r="T338" s="69"/>
      <c r="U338" s="69"/>
      <c r="V338" s="69"/>
      <c r="AJ338" s="112">
        <v>43800</v>
      </c>
      <c r="AK338" s="131">
        <v>0.24768336454324694</v>
      </c>
      <c r="AL338" s="131">
        <v>0.13837213090401299</v>
      </c>
      <c r="AM338" s="131">
        <v>0.95430677250074092</v>
      </c>
      <c r="AN338" s="131">
        <v>0.17738334483991006</v>
      </c>
      <c r="AO338" s="131">
        <v>0.12854602848560848</v>
      </c>
    </row>
    <row r="339" spans="2:41" x14ac:dyDescent="0.2">
      <c r="B339" s="74">
        <v>43801</v>
      </c>
      <c r="C339" s="76">
        <v>14.528163701382502</v>
      </c>
      <c r="D339" s="76">
        <v>2.980069353826543</v>
      </c>
      <c r="E339" s="76">
        <v>5.2254454512096062</v>
      </c>
      <c r="F339" s="76">
        <v>4.0648117015046212</v>
      </c>
      <c r="G339" s="76">
        <v>2.5186573683388622</v>
      </c>
      <c r="H339" s="76">
        <v>1.7242879339809922</v>
      </c>
      <c r="I339" s="76">
        <v>0.21819320102147496</v>
      </c>
      <c r="J339" s="76">
        <v>11.276513788823539</v>
      </c>
      <c r="K339" s="81">
        <f t="shared" si="30"/>
        <v>42.536142500088133</v>
      </c>
      <c r="L339" s="67"/>
      <c r="M339" s="68"/>
      <c r="N339" s="69"/>
      <c r="O339" s="69"/>
      <c r="P339" s="69"/>
      <c r="Q339" s="69"/>
      <c r="R339" s="69"/>
      <c r="S339" s="69"/>
      <c r="T339" s="69"/>
      <c r="U339" s="69"/>
      <c r="V339" s="69"/>
      <c r="AJ339" s="112">
        <v>43801</v>
      </c>
      <c r="AK339" s="131">
        <v>0.38435210302217354</v>
      </c>
      <c r="AL339" s="131">
        <v>0.18569851282504182</v>
      </c>
      <c r="AM339" s="131">
        <v>1.1799975321969107</v>
      </c>
      <c r="AN339" s="131">
        <v>0.33773187668446208</v>
      </c>
      <c r="AO339" s="131">
        <v>0.15939804315165387</v>
      </c>
    </row>
    <row r="340" spans="2:41" x14ac:dyDescent="0.2">
      <c r="B340" s="74">
        <v>43802</v>
      </c>
      <c r="C340" s="76">
        <v>14.775500930055369</v>
      </c>
      <c r="D340" s="76">
        <v>3.0666273848505505</v>
      </c>
      <c r="E340" s="76">
        <v>5.1655221813027792</v>
      </c>
      <c r="F340" s="76">
        <v>4.1846885314687059</v>
      </c>
      <c r="G340" s="76">
        <v>2.5373840996817481</v>
      </c>
      <c r="H340" s="76">
        <v>1.6895039002410757</v>
      </c>
      <c r="I340" s="76">
        <v>0.21648856663849469</v>
      </c>
      <c r="J340" s="76">
        <v>11.40942585425686</v>
      </c>
      <c r="K340" s="81">
        <f t="shared" si="30"/>
        <v>43.045141448495585</v>
      </c>
      <c r="L340" s="67"/>
      <c r="M340" s="68"/>
      <c r="N340" s="69"/>
      <c r="O340" s="69"/>
      <c r="P340" s="69"/>
      <c r="Q340" s="69"/>
      <c r="R340" s="69"/>
      <c r="S340" s="69"/>
      <c r="T340" s="69"/>
      <c r="U340" s="69"/>
      <c r="V340" s="69"/>
      <c r="AJ340" s="112">
        <v>43802</v>
      </c>
      <c r="AK340" s="131">
        <v>0.37160281263496348</v>
      </c>
      <c r="AL340" s="131">
        <v>0.20711573358094842</v>
      </c>
      <c r="AM340" s="131">
        <v>1.1995436663489625</v>
      </c>
      <c r="AN340" s="131">
        <v>0.33283840435987072</v>
      </c>
      <c r="AO340" s="131">
        <v>0.20187303434943632</v>
      </c>
    </row>
    <row r="341" spans="2:41" x14ac:dyDescent="0.2">
      <c r="B341" s="74">
        <v>43803</v>
      </c>
      <c r="C341" s="76">
        <v>15.029601286074762</v>
      </c>
      <c r="D341" s="76">
        <v>3.09135825085741</v>
      </c>
      <c r="E341" s="76">
        <v>5.1713853257383127</v>
      </c>
      <c r="F341" s="76">
        <v>4.1310454159651213</v>
      </c>
      <c r="G341" s="76">
        <v>2.5510562976479165</v>
      </c>
      <c r="H341" s="76">
        <v>1.7310186742618334</v>
      </c>
      <c r="I341" s="76">
        <v>0.20796539472359332</v>
      </c>
      <c r="J341" s="76">
        <v>11.509952635068998</v>
      </c>
      <c r="K341" s="81">
        <f t="shared" si="30"/>
        <v>43.423383280337951</v>
      </c>
      <c r="L341" s="67"/>
      <c r="M341" s="68"/>
      <c r="N341" s="69"/>
      <c r="O341" s="69"/>
      <c r="P341" s="69"/>
      <c r="Q341" s="69"/>
      <c r="R341" s="69"/>
      <c r="S341" s="69"/>
      <c r="T341" s="69"/>
      <c r="U341" s="69"/>
      <c r="V341" s="69"/>
      <c r="AJ341" s="112">
        <v>43803</v>
      </c>
      <c r="AK341" s="131">
        <v>0.3382631594115158</v>
      </c>
      <c r="AL341" s="131">
        <v>0.20863186157479083</v>
      </c>
      <c r="AM341" s="131">
        <v>1.1924527860988119</v>
      </c>
      <c r="AN341" s="131">
        <v>0.32464160637358669</v>
      </c>
      <c r="AO341" s="131">
        <v>0.23441134998023677</v>
      </c>
    </row>
    <row r="342" spans="2:41" x14ac:dyDescent="0.2">
      <c r="B342" s="74">
        <v>43804</v>
      </c>
      <c r="C342" s="76">
        <v>15.355197559757405</v>
      </c>
      <c r="D342" s="76">
        <v>3.1358738096697567</v>
      </c>
      <c r="E342" s="76">
        <v>4.9008136527753363</v>
      </c>
      <c r="F342" s="76">
        <v>3.7915778571774958</v>
      </c>
      <c r="G342" s="76">
        <v>2.5280260441909506</v>
      </c>
      <c r="H342" s="76">
        <v>1.8115702918058405</v>
      </c>
      <c r="I342" s="76">
        <v>0.2054084431491229</v>
      </c>
      <c r="J342" s="76">
        <v>11.433857199361771</v>
      </c>
      <c r="K342" s="81">
        <f t="shared" si="30"/>
        <v>43.162324857887683</v>
      </c>
      <c r="L342" s="67"/>
      <c r="M342" s="68"/>
      <c r="N342" s="69"/>
      <c r="O342" s="69"/>
      <c r="P342" s="69"/>
      <c r="Q342" s="69"/>
      <c r="R342" s="69"/>
      <c r="S342" s="69"/>
      <c r="T342" s="69"/>
      <c r="U342" s="69"/>
      <c r="V342" s="69"/>
      <c r="AJ342" s="112">
        <v>43804</v>
      </c>
      <c r="AK342" s="131">
        <v>0.25575014751114378</v>
      </c>
      <c r="AL342" s="131">
        <v>0.20637596114578949</v>
      </c>
      <c r="AM342" s="131">
        <v>1.0667381209166951</v>
      </c>
      <c r="AN342" s="131">
        <v>0.37416980331985938</v>
      </c>
      <c r="AO342" s="131">
        <v>0.19308106774855863</v>
      </c>
    </row>
    <row r="343" spans="2:41" x14ac:dyDescent="0.2">
      <c r="B343" s="74">
        <v>43805</v>
      </c>
      <c r="C343" s="76">
        <v>15.477900013044334</v>
      </c>
      <c r="D343" s="76">
        <v>3.1618412189769587</v>
      </c>
      <c r="E343" s="76">
        <v>4.9873271307054932</v>
      </c>
      <c r="F343" s="76">
        <v>2.9216184244738539</v>
      </c>
      <c r="G343" s="76">
        <v>2.5221765009119665</v>
      </c>
      <c r="H343" s="76">
        <v>1.8959670227690795</v>
      </c>
      <c r="I343" s="76">
        <v>0.20626076034061305</v>
      </c>
      <c r="J343" s="76">
        <v>11.23063925348837</v>
      </c>
      <c r="K343" s="81">
        <f t="shared" si="30"/>
        <v>42.403730324710672</v>
      </c>
      <c r="L343" s="67"/>
      <c r="M343" s="68"/>
      <c r="N343" s="69"/>
      <c r="O343" s="69"/>
      <c r="P343" s="69"/>
      <c r="Q343" s="69"/>
      <c r="R343" s="69"/>
      <c r="S343" s="69"/>
      <c r="T343" s="69"/>
      <c r="U343" s="69"/>
      <c r="V343" s="69"/>
      <c r="AJ343" s="112">
        <v>43805</v>
      </c>
      <c r="AK343" s="131">
        <v>0.19585533597806498</v>
      </c>
      <c r="AL343" s="131">
        <v>0.19308584132467943</v>
      </c>
      <c r="AM343" s="131">
        <v>0.62612094373710714</v>
      </c>
      <c r="AN343" s="131">
        <v>0.37321937604049299</v>
      </c>
      <c r="AO343" s="131">
        <v>0.19658789790231604</v>
      </c>
    </row>
    <row r="344" spans="2:41" x14ac:dyDescent="0.2">
      <c r="B344" s="74">
        <v>43806</v>
      </c>
      <c r="C344" s="76">
        <v>15.17452544350027</v>
      </c>
      <c r="D344" s="76">
        <v>3.1692604787790164</v>
      </c>
      <c r="E344" s="76">
        <v>4.5137739997079072</v>
      </c>
      <c r="F344" s="76">
        <v>2.1971040664081811</v>
      </c>
      <c r="G344" s="76">
        <v>2.4837831362520468</v>
      </c>
      <c r="H344" s="76">
        <v>1.7861516069236907</v>
      </c>
      <c r="I344" s="76">
        <v>0.19944222280869195</v>
      </c>
      <c r="J344" s="76">
        <v>10.63523460736144</v>
      </c>
      <c r="K344" s="81">
        <f t="shared" si="30"/>
        <v>40.159275561741246</v>
      </c>
      <c r="L344" s="67"/>
      <c r="M344" s="68"/>
      <c r="N344" s="69"/>
      <c r="O344" s="69"/>
      <c r="P344" s="69"/>
      <c r="Q344" s="69"/>
      <c r="R344" s="69"/>
      <c r="S344" s="69"/>
      <c r="T344" s="69"/>
      <c r="U344" s="69"/>
      <c r="V344" s="69"/>
      <c r="AJ344" s="112">
        <v>43806</v>
      </c>
      <c r="AK344" s="131">
        <v>0.134557761208592</v>
      </c>
      <c r="AL344" s="131">
        <v>0.14173700649805682</v>
      </c>
      <c r="AM344" s="131">
        <v>0.43210747985803888</v>
      </c>
      <c r="AN344" s="131">
        <v>0.21469239754113831</v>
      </c>
      <c r="AO344" s="131">
        <v>0.19358854945657933</v>
      </c>
    </row>
    <row r="345" spans="2:41" x14ac:dyDescent="0.2">
      <c r="B345" s="74">
        <v>43807</v>
      </c>
      <c r="C345" s="76">
        <v>14.422852146986632</v>
      </c>
      <c r="D345" s="76">
        <v>3.1309276364683845</v>
      </c>
      <c r="E345" s="76">
        <v>4.3604144934707634</v>
      </c>
      <c r="F345" s="76">
        <v>1.6220006151704238</v>
      </c>
      <c r="G345" s="76">
        <v>2.4505459569983321</v>
      </c>
      <c r="H345" s="76">
        <v>1.5412558515510411</v>
      </c>
      <c r="I345" s="76">
        <v>0.19858990561720183</v>
      </c>
      <c r="J345" s="76">
        <v>9.9864732991741789</v>
      </c>
      <c r="K345" s="81">
        <f t="shared" si="30"/>
        <v>37.713059905436964</v>
      </c>
      <c r="L345" s="67"/>
      <c r="M345" s="68"/>
      <c r="N345" s="69"/>
      <c r="O345" s="69"/>
      <c r="P345" s="69"/>
      <c r="Q345" s="69"/>
      <c r="R345" s="69"/>
      <c r="S345" s="69"/>
      <c r="T345" s="69"/>
      <c r="U345" s="69"/>
      <c r="V345" s="69"/>
      <c r="AJ345" s="112">
        <v>43807</v>
      </c>
      <c r="AK345" s="131">
        <v>7.8629292914200635E-2</v>
      </c>
      <c r="AL345" s="131">
        <v>5.4335867075024795E-2</v>
      </c>
      <c r="AM345" s="131">
        <v>0.30795646341024885</v>
      </c>
      <c r="AN345" s="131">
        <v>0.18875966055522209</v>
      </c>
      <c r="AO345" s="131">
        <v>0.14184773099269188</v>
      </c>
    </row>
    <row r="346" spans="2:41" x14ac:dyDescent="0.2">
      <c r="B346" s="74">
        <v>43808</v>
      </c>
      <c r="C346" s="76">
        <v>15.088537110094467</v>
      </c>
      <c r="D346" s="76">
        <v>3.0493157786457492</v>
      </c>
      <c r="E346" s="76">
        <v>4.6099864721774084</v>
      </c>
      <c r="F346" s="76">
        <v>2.8373344639091775</v>
      </c>
      <c r="G346" s="76">
        <v>2.4889203567273777</v>
      </c>
      <c r="H346" s="76">
        <v>1.8247102489471017</v>
      </c>
      <c r="I346" s="76">
        <v>0.19944222280869195</v>
      </c>
      <c r="J346" s="76">
        <v>10.847812177888802</v>
      </c>
      <c r="K346" s="81">
        <f t="shared" si="30"/>
        <v>40.946058831198769</v>
      </c>
      <c r="L346" s="67"/>
      <c r="M346" s="68"/>
      <c r="N346" s="69"/>
      <c r="O346" s="69"/>
      <c r="P346" s="69"/>
      <c r="Q346" s="69"/>
      <c r="R346" s="69"/>
      <c r="S346" s="69"/>
      <c r="T346" s="69"/>
      <c r="U346" s="69"/>
      <c r="V346" s="69"/>
      <c r="AJ346" s="112">
        <v>43808</v>
      </c>
      <c r="AK346" s="131">
        <v>0.20574042114444391</v>
      </c>
      <c r="AL346" s="131">
        <v>0.12854866530976333</v>
      </c>
      <c r="AM346" s="131">
        <v>0.61372361304427492</v>
      </c>
      <c r="AN346" s="131">
        <v>0.31909128774261125</v>
      </c>
      <c r="AO346" s="131">
        <v>0.17586961611676391</v>
      </c>
    </row>
    <row r="347" spans="2:41" x14ac:dyDescent="0.2">
      <c r="B347" s="74">
        <v>43809</v>
      </c>
      <c r="C347" s="76">
        <v>15.12911587417361</v>
      </c>
      <c r="D347" s="76">
        <v>3.1754431952807312</v>
      </c>
      <c r="E347" s="76">
        <v>5.1327042645778507</v>
      </c>
      <c r="F347" s="76">
        <v>3.3146536970829179</v>
      </c>
      <c r="G347" s="76">
        <v>2.495649114201711</v>
      </c>
      <c r="H347" s="76">
        <v>1.7895307697354634</v>
      </c>
      <c r="I347" s="76">
        <v>0.19944222280869195</v>
      </c>
      <c r="J347" s="76">
        <v>11.254183729929885</v>
      </c>
      <c r="K347" s="81">
        <f t="shared" si="30"/>
        <v>42.490722867790865</v>
      </c>
      <c r="L347" s="67"/>
      <c r="M347" s="68"/>
      <c r="N347" s="69"/>
      <c r="O347" s="69"/>
      <c r="P347" s="69"/>
      <c r="Q347" s="69"/>
      <c r="R347" s="69"/>
      <c r="S347" s="69"/>
      <c r="T347" s="69"/>
      <c r="U347" s="69"/>
      <c r="V347" s="69"/>
      <c r="AJ347" s="112">
        <v>43809</v>
      </c>
      <c r="AK347" s="131">
        <v>0.18936523824150686</v>
      </c>
      <c r="AL347" s="131">
        <v>0.15345990232836892</v>
      </c>
      <c r="AM347" s="131">
        <v>0.89103275164127427</v>
      </c>
      <c r="AN347" s="131">
        <v>0.29635351870344129</v>
      </c>
      <c r="AO347" s="131">
        <v>0.22765723067243818</v>
      </c>
    </row>
    <row r="348" spans="2:41" x14ac:dyDescent="0.2">
      <c r="B348" s="74">
        <v>43810</v>
      </c>
      <c r="C348" s="76">
        <v>15.194814825539844</v>
      </c>
      <c r="D348" s="76">
        <v>3.3559785171308043</v>
      </c>
      <c r="E348" s="76">
        <v>5.6354867318726685</v>
      </c>
      <c r="F348" s="76">
        <v>3.8301107712317823</v>
      </c>
      <c r="G348" s="76">
        <v>2.5013196285332375</v>
      </c>
      <c r="H348" s="76">
        <v>1.7848971822155046</v>
      </c>
      <c r="I348" s="76">
        <v>0.2071130775321032</v>
      </c>
      <c r="J348" s="76">
        <v>11.71877008785691</v>
      </c>
      <c r="K348" s="81">
        <f t="shared" si="30"/>
        <v>44.228490821912857</v>
      </c>
      <c r="L348" s="67"/>
      <c r="M348" s="68"/>
      <c r="N348" s="69"/>
      <c r="O348" s="69"/>
      <c r="P348" s="69"/>
      <c r="Q348" s="69"/>
      <c r="R348" s="69"/>
      <c r="S348" s="69"/>
      <c r="T348" s="69"/>
      <c r="U348" s="69"/>
      <c r="V348" s="69"/>
      <c r="AJ348" s="112">
        <v>43810</v>
      </c>
      <c r="AK348" s="131">
        <v>0.31453512912714554</v>
      </c>
      <c r="AL348" s="131">
        <v>0.16018136462018295</v>
      </c>
      <c r="AM348" s="131">
        <v>1.1072770451420668</v>
      </c>
      <c r="AN348" s="131">
        <v>0.27740878137126512</v>
      </c>
      <c r="AO348" s="131">
        <v>0.16643562661250938</v>
      </c>
    </row>
    <row r="349" spans="2:41" x14ac:dyDescent="0.2">
      <c r="B349" s="74">
        <v>43811</v>
      </c>
      <c r="C349" s="76">
        <v>15.426693477420654</v>
      </c>
      <c r="D349" s="76">
        <v>3.4450096347554977</v>
      </c>
      <c r="E349" s="76">
        <v>5.587491053714257</v>
      </c>
      <c r="F349" s="76">
        <v>3.8341328871989941</v>
      </c>
      <c r="G349" s="76">
        <v>2.5141619211243302</v>
      </c>
      <c r="H349" s="76">
        <v>1.7290838666598376</v>
      </c>
      <c r="I349" s="76">
        <v>0.19603295404273141</v>
      </c>
      <c r="J349" s="76">
        <v>11.800123056655913</v>
      </c>
      <c r="K349" s="81">
        <f t="shared" si="30"/>
        <v>44.532728851572209</v>
      </c>
      <c r="L349" s="67"/>
      <c r="M349" s="68"/>
      <c r="N349" s="69"/>
      <c r="O349" s="69"/>
      <c r="P349" s="69"/>
      <c r="Q349" s="69"/>
      <c r="R349" s="69"/>
      <c r="S349" s="69"/>
      <c r="T349" s="69"/>
      <c r="U349" s="69"/>
      <c r="V349" s="69"/>
      <c r="AJ349" s="112">
        <v>43811</v>
      </c>
      <c r="AK349" s="131">
        <v>0.35449190319221929</v>
      </c>
      <c r="AL349" s="131">
        <v>0.14849142024663176</v>
      </c>
      <c r="AM349" s="131">
        <v>1.0418263111381125</v>
      </c>
      <c r="AN349" s="131">
        <v>0.3577741936413143</v>
      </c>
      <c r="AO349" s="131">
        <v>0.11698151681671411</v>
      </c>
    </row>
    <row r="350" spans="2:41" x14ac:dyDescent="0.2">
      <c r="B350" s="74">
        <v>43812</v>
      </c>
      <c r="C350" s="76">
        <v>15.139743645718147</v>
      </c>
      <c r="D350" s="76">
        <v>3.3782362965369774</v>
      </c>
      <c r="E350" s="76">
        <v>5.3669003490977172</v>
      </c>
      <c r="F350" s="76">
        <v>3.2867629806130152</v>
      </c>
      <c r="G350" s="76">
        <v>2.5296259257595377</v>
      </c>
      <c r="H350" s="76">
        <v>1.8182839475088726</v>
      </c>
      <c r="I350" s="76">
        <v>0.20455612595763278</v>
      </c>
      <c r="J350" s="76">
        <v>11.428901165894846</v>
      </c>
      <c r="K350" s="81">
        <f t="shared" si="30"/>
        <v>43.153010437086749</v>
      </c>
      <c r="L350" s="67"/>
      <c r="M350" s="68"/>
      <c r="N350" s="69"/>
      <c r="O350" s="69"/>
      <c r="P350" s="69"/>
      <c r="Q350" s="69"/>
      <c r="R350" s="69"/>
      <c r="S350" s="69"/>
      <c r="T350" s="69"/>
      <c r="U350" s="69"/>
      <c r="V350" s="69"/>
      <c r="AJ350" s="112">
        <v>43812</v>
      </c>
      <c r="AK350" s="131">
        <v>0.23992661622417744</v>
      </c>
      <c r="AL350" s="131">
        <v>0.13162700837005928</v>
      </c>
      <c r="AM350" s="131">
        <v>0.89019041223776096</v>
      </c>
      <c r="AN350" s="131">
        <v>0.3179614241117536</v>
      </c>
      <c r="AO350" s="131">
        <v>8.9074898225114899E-2</v>
      </c>
    </row>
    <row r="351" spans="2:41" x14ac:dyDescent="0.2">
      <c r="B351" s="74">
        <v>43813</v>
      </c>
      <c r="C351" s="76">
        <v>14.916560443282863</v>
      </c>
      <c r="D351" s="76">
        <v>3.1136160302635831</v>
      </c>
      <c r="E351" s="76">
        <v>4.7293487755420074</v>
      </c>
      <c r="F351" s="76">
        <v>1.8922509487855133</v>
      </c>
      <c r="G351" s="76">
        <v>2.5114393156479626</v>
      </c>
      <c r="H351" s="76">
        <v>1.6214811953286019</v>
      </c>
      <c r="I351" s="76">
        <v>0.21648856663849469</v>
      </c>
      <c r="J351" s="76">
        <v>10.447561247737543</v>
      </c>
      <c r="K351" s="81">
        <f t="shared" si="30"/>
        <v>39.448746523226575</v>
      </c>
      <c r="L351" s="67"/>
      <c r="M351" s="68"/>
      <c r="N351" s="69"/>
      <c r="O351" s="69"/>
      <c r="P351" s="69"/>
      <c r="Q351" s="69"/>
      <c r="R351" s="69"/>
      <c r="S351" s="69"/>
      <c r="T351" s="69"/>
      <c r="U351" s="69"/>
      <c r="V351" s="69"/>
      <c r="AJ351" s="112">
        <v>43813</v>
      </c>
      <c r="AK351" s="131">
        <v>0.1347615289982354</v>
      </c>
      <c r="AL351" s="131">
        <v>4.9986685157167171E-2</v>
      </c>
      <c r="AM351" s="131">
        <v>0.37474415829878788</v>
      </c>
      <c r="AN351" s="131">
        <v>0.19782327697957311</v>
      </c>
      <c r="AO351" s="131">
        <v>7.8515642588892529E-2</v>
      </c>
    </row>
    <row r="352" spans="2:41" x14ac:dyDescent="0.2">
      <c r="B352" s="74">
        <v>43814</v>
      </c>
      <c r="C352" s="76">
        <v>14.983225555698601</v>
      </c>
      <c r="D352" s="76">
        <v>3.1606046756766157</v>
      </c>
      <c r="E352" s="76">
        <v>4.6820853960397786</v>
      </c>
      <c r="F352" s="76">
        <v>1.7468135500458966</v>
      </c>
      <c r="G352" s="76">
        <v>2.4767592844533031</v>
      </c>
      <c r="H352" s="76">
        <v>1.5326600587493062</v>
      </c>
      <c r="I352" s="76">
        <v>0.20881771191508347</v>
      </c>
      <c r="J352" s="76">
        <v>10.373591746512464</v>
      </c>
      <c r="K352" s="81">
        <f t="shared" si="30"/>
        <v>39.16455797909105</v>
      </c>
      <c r="L352" s="67"/>
      <c r="AJ352" s="112">
        <v>43814</v>
      </c>
      <c r="AK352" s="131">
        <v>0.17207891152957394</v>
      </c>
      <c r="AL352" s="131">
        <v>4.9213925678667246E-2</v>
      </c>
      <c r="AM352" s="131">
        <v>0.30285927813946439</v>
      </c>
      <c r="AN352" s="131">
        <v>0.16336491103919223</v>
      </c>
      <c r="AO352" s="131">
        <v>7.854150433475747E-2</v>
      </c>
    </row>
    <row r="353" spans="2:41" x14ac:dyDescent="0.2">
      <c r="B353" s="74">
        <v>43815</v>
      </c>
      <c r="C353" s="76">
        <v>14.849895330867129</v>
      </c>
      <c r="D353" s="76">
        <v>2.9825424404272289</v>
      </c>
      <c r="E353" s="76">
        <v>5.2111331336425204</v>
      </c>
      <c r="F353" s="76">
        <v>3.4997477547708282</v>
      </c>
      <c r="G353" s="76">
        <v>2.4835623844566652</v>
      </c>
      <c r="H353" s="76">
        <v>1.7774602238256305</v>
      </c>
      <c r="I353" s="76">
        <v>0.21393161506402428</v>
      </c>
      <c r="J353" s="76">
        <v>11.186470349403361</v>
      </c>
      <c r="K353" s="81">
        <f t="shared" si="30"/>
        <v>42.204743232457389</v>
      </c>
      <c r="L353" s="67"/>
      <c r="AJ353" s="112">
        <v>43815</v>
      </c>
      <c r="AK353" s="131">
        <v>0.28532862408851978</v>
      </c>
      <c r="AL353" s="131">
        <v>0.15346846803106412</v>
      </c>
      <c r="AM353" s="131">
        <v>0.98741637807924687</v>
      </c>
      <c r="AN353" s="131">
        <v>0.31033830377381333</v>
      </c>
      <c r="AO353" s="131">
        <v>0.13340120003811839</v>
      </c>
    </row>
    <row r="354" spans="2:41" x14ac:dyDescent="0.2">
      <c r="B354" s="74">
        <v>43816</v>
      </c>
      <c r="C354" s="76">
        <v>15.448915181559233</v>
      </c>
      <c r="D354" s="76">
        <v>3.0641542982498646</v>
      </c>
      <c r="E354" s="76">
        <v>5.4677190118158423</v>
      </c>
      <c r="F354" s="76">
        <v>3.5942387920485643</v>
      </c>
      <c r="G354" s="76">
        <v>2.5093911031134981</v>
      </c>
      <c r="H354" s="76">
        <v>1.8630544586841609</v>
      </c>
      <c r="I354" s="76">
        <v>0.21478393225551443</v>
      </c>
      <c r="J354" s="76">
        <v>11.60371081281523</v>
      </c>
      <c r="K354" s="81">
        <f t="shared" si="30"/>
        <v>43.765967590541905</v>
      </c>
      <c r="L354" s="67"/>
      <c r="AJ354" s="112">
        <v>43816</v>
      </c>
      <c r="AK354" s="131">
        <v>0.42479736816560359</v>
      </c>
      <c r="AL354" s="131">
        <v>0.1127100053918563</v>
      </c>
      <c r="AM354" s="131">
        <v>0.91355798314772918</v>
      </c>
      <c r="AN354" s="131">
        <v>0.33149143717078955</v>
      </c>
      <c r="AO354" s="131">
        <v>0.18471972647474963</v>
      </c>
    </row>
    <row r="355" spans="2:41" x14ac:dyDescent="0.2">
      <c r="B355" s="74">
        <v>43817</v>
      </c>
      <c r="C355" s="76">
        <v>16.067258253241405</v>
      </c>
      <c r="D355" s="76">
        <v>3.1618412189769587</v>
      </c>
      <c r="E355" s="76">
        <v>5.5853060457109089</v>
      </c>
      <c r="F355" s="76">
        <v>3.4572266805032319</v>
      </c>
      <c r="G355" s="76">
        <v>2.5049768258031095</v>
      </c>
      <c r="H355" s="76">
        <v>1.727433163085891</v>
      </c>
      <c r="I355" s="76">
        <v>0.22075015259594538</v>
      </c>
      <c r="J355" s="76">
        <v>11.796619698794814</v>
      </c>
      <c r="K355" s="81">
        <f t="shared" si="30"/>
        <v>44.521412038712263</v>
      </c>
      <c r="L355" s="67"/>
      <c r="AJ355" s="112">
        <v>43817</v>
      </c>
      <c r="AK355" s="131">
        <v>0.25801416031398955</v>
      </c>
      <c r="AL355" s="131">
        <v>0.11628888945442878</v>
      </c>
      <c r="AM355" s="131">
        <v>1.0049167276128357</v>
      </c>
      <c r="AN355" s="131">
        <v>0.31816801695214747</v>
      </c>
      <c r="AO355" s="131">
        <v>0.13771676871846095</v>
      </c>
    </row>
    <row r="356" spans="2:41" x14ac:dyDescent="0.2">
      <c r="B356" s="74">
        <v>43818</v>
      </c>
      <c r="C356" s="76">
        <v>16.091412279478988</v>
      </c>
      <c r="D356" s="76">
        <v>3.2706570294071398</v>
      </c>
      <c r="E356" s="76">
        <v>5.7005955321987569</v>
      </c>
      <c r="F356" s="76">
        <v>2.675674051391923</v>
      </c>
      <c r="G356" s="76">
        <v>2.4964706750072017</v>
      </c>
      <c r="H356" s="76">
        <v>1.8421321846630758</v>
      </c>
      <c r="I356" s="76">
        <v>0.22075015259594538</v>
      </c>
      <c r="J356" s="76">
        <v>11.645959213585648</v>
      </c>
      <c r="K356" s="81">
        <f t="shared" si="30"/>
        <v>43.943651118328681</v>
      </c>
      <c r="L356" s="67"/>
      <c r="AJ356" s="112">
        <v>43818</v>
      </c>
      <c r="AK356" s="131">
        <v>0.20210529006324035</v>
      </c>
      <c r="AL356" s="131">
        <v>7.0195147358544679E-2</v>
      </c>
      <c r="AM356" s="131">
        <v>0.7297841282919032</v>
      </c>
      <c r="AN356" s="131">
        <v>0.29462967004848245</v>
      </c>
      <c r="AO356" s="131">
        <v>8.5070817087485165E-2</v>
      </c>
    </row>
    <row r="357" spans="2:41" x14ac:dyDescent="0.2">
      <c r="B357" s="74">
        <v>43819</v>
      </c>
      <c r="C357" s="76">
        <v>15.839244245558604</v>
      </c>
      <c r="D357" s="76">
        <v>3.3510323439294321</v>
      </c>
      <c r="E357" s="76">
        <v>5.4941047468377704</v>
      </c>
      <c r="F357" s="76">
        <v>2.3403392433047592</v>
      </c>
      <c r="G357" s="76">
        <v>2.508007421756882</v>
      </c>
      <c r="H357" s="76">
        <v>1.7284776558355388</v>
      </c>
      <c r="I357" s="76">
        <v>0.21478393225551443</v>
      </c>
      <c r="J357" s="76">
        <v>11.351896289471245</v>
      </c>
      <c r="K357" s="81">
        <f t="shared" si="30"/>
        <v>42.827885878949743</v>
      </c>
      <c r="L357" s="67"/>
      <c r="AJ357" s="112">
        <v>43819</v>
      </c>
      <c r="AK357" s="131">
        <v>0.28987278960762536</v>
      </c>
      <c r="AL357" s="131">
        <v>5.4179759644565999E-2</v>
      </c>
      <c r="AM357" s="131">
        <v>0.53127681842515662</v>
      </c>
      <c r="AN357" s="131">
        <v>0.1972459921922777</v>
      </c>
      <c r="AO357" s="131">
        <v>7.427025606118802E-2</v>
      </c>
    </row>
    <row r="358" spans="2:41" x14ac:dyDescent="0.2">
      <c r="B358" s="74">
        <v>43820</v>
      </c>
      <c r="C358" s="76">
        <v>15.857601305499168</v>
      </c>
      <c r="D358" s="76">
        <v>3.4660308708613279</v>
      </c>
      <c r="E358" s="76">
        <v>4.9688508551951394</v>
      </c>
      <c r="F358" s="76">
        <v>2.0541923413720915</v>
      </c>
      <c r="G358" s="76">
        <v>2.5015684484263132</v>
      </c>
      <c r="H358" s="76">
        <v>1.6902022011067339</v>
      </c>
      <c r="I358" s="76">
        <v>0.19858990561720183</v>
      </c>
      <c r="J358" s="76">
        <v>11.086535458848875</v>
      </c>
      <c r="K358" s="81">
        <f t="shared" si="30"/>
        <v>41.823571386926844</v>
      </c>
      <c r="L358" s="67"/>
      <c r="AJ358" s="112">
        <v>43820</v>
      </c>
      <c r="AK358" s="131">
        <v>0.20551275876057523</v>
      </c>
      <c r="AL358" s="131">
        <v>4.78708737419535E-2</v>
      </c>
      <c r="AM358" s="131">
        <v>0.51549923815676568</v>
      </c>
      <c r="AN358" s="131">
        <v>0.13186350960743862</v>
      </c>
      <c r="AO358" s="131">
        <v>6.7145102345669047E-2</v>
      </c>
    </row>
    <row r="359" spans="2:41" x14ac:dyDescent="0.2">
      <c r="B359" s="74">
        <v>43821</v>
      </c>
      <c r="C359" s="76">
        <v>15.809293253023998</v>
      </c>
      <c r="D359" s="76">
        <v>3.3930748161410929</v>
      </c>
      <c r="E359" s="76">
        <v>4.8122118556254394</v>
      </c>
      <c r="F359" s="76">
        <v>1.9028684804014317</v>
      </c>
      <c r="G359" s="76">
        <v>2.4721462546673481</v>
      </c>
      <c r="H359" s="76">
        <v>1.6664148850568148</v>
      </c>
      <c r="I359" s="76">
        <v>0.19773758842571168</v>
      </c>
      <c r="J359" s="76">
        <v>10.909035709568236</v>
      </c>
      <c r="K359" s="81">
        <f t="shared" si="30"/>
        <v>41.162782842910062</v>
      </c>
      <c r="L359" s="67"/>
      <c r="AJ359" s="112">
        <v>43821</v>
      </c>
      <c r="AK359" s="131">
        <v>0.21864084707118378</v>
      </c>
      <c r="AL359" s="131">
        <v>4.7431470622774329E-2</v>
      </c>
      <c r="AM359" s="131">
        <v>0.44494802696384339</v>
      </c>
      <c r="AN359" s="131">
        <v>0.12898189946328525</v>
      </c>
      <c r="AO359" s="131">
        <v>6.3372840129477331E-2</v>
      </c>
    </row>
    <row r="360" spans="2:41" x14ac:dyDescent="0.2">
      <c r="B360" s="74">
        <v>43822</v>
      </c>
      <c r="C360" s="76">
        <v>16.093344601577996</v>
      </c>
      <c r="D360" s="76">
        <v>3.2187222107927349</v>
      </c>
      <c r="E360" s="76">
        <v>4.7828168803464521</v>
      </c>
      <c r="F360" s="76">
        <v>1.8816079639112697</v>
      </c>
      <c r="G360" s="76">
        <v>2.513946479509594</v>
      </c>
      <c r="H360" s="76">
        <v>1.7820353070840196</v>
      </c>
      <c r="I360" s="76">
        <v>0.2002945400001821</v>
      </c>
      <c r="J360" s="76">
        <v>10.986676673648436</v>
      </c>
      <c r="K360" s="81">
        <f t="shared" si="30"/>
        <v>41.459444656870687</v>
      </c>
      <c r="L360" s="67"/>
      <c r="AJ360" s="112">
        <v>43822</v>
      </c>
      <c r="AK360" s="131">
        <v>0.15024276074094262</v>
      </c>
      <c r="AL360" s="131">
        <v>4.8154234410682124E-2</v>
      </c>
      <c r="AM360" s="131">
        <v>0.43959746864997989</v>
      </c>
      <c r="AN360" s="131">
        <v>0.13946085142412137</v>
      </c>
      <c r="AO360" s="131">
        <v>8.9690772816948372E-2</v>
      </c>
    </row>
    <row r="361" spans="2:41" x14ac:dyDescent="0.2">
      <c r="B361" s="74">
        <v>43823</v>
      </c>
      <c r="C361" s="76">
        <v>15.989965369281133</v>
      </c>
      <c r="D361" s="76">
        <v>3.3720535800352627</v>
      </c>
      <c r="E361" s="76">
        <v>4.1211858370171797</v>
      </c>
      <c r="F361" s="76">
        <v>1.79836901538922</v>
      </c>
      <c r="G361" s="76">
        <v>2.5035438356262194</v>
      </c>
      <c r="H361" s="76">
        <v>1.7970453171104115</v>
      </c>
      <c r="I361" s="76">
        <v>0.20285149157465251</v>
      </c>
      <c r="J361" s="76">
        <v>10.739558158594551</v>
      </c>
      <c r="K361" s="81">
        <f t="shared" si="30"/>
        <v>40.524572604628631</v>
      </c>
      <c r="L361" s="67"/>
      <c r="AJ361" s="112">
        <v>43823</v>
      </c>
      <c r="AK361" s="131">
        <v>0.19392606141713412</v>
      </c>
      <c r="AL361" s="131">
        <v>4.8255157388585476E-2</v>
      </c>
      <c r="AM361" s="131">
        <v>0.40550485618137772</v>
      </c>
      <c r="AN361" s="131">
        <v>0.12560946235794732</v>
      </c>
      <c r="AO361" s="131">
        <v>6.9238569328099714E-2</v>
      </c>
    </row>
    <row r="362" spans="2:41" x14ac:dyDescent="0.2">
      <c r="B362" s="74">
        <v>43824</v>
      </c>
      <c r="C362" s="76">
        <v>15.778376099439891</v>
      </c>
      <c r="D362" s="76">
        <v>3.4709770440626997</v>
      </c>
      <c r="E362" s="76">
        <v>3.8334273365022993</v>
      </c>
      <c r="F362" s="76">
        <v>1.7847198411320209</v>
      </c>
      <c r="G362" s="76">
        <v>2.5112951821733152</v>
      </c>
      <c r="H362" s="76">
        <v>1.8341708547435776</v>
      </c>
      <c r="I362" s="76">
        <v>0.19432831965975114</v>
      </c>
      <c r="J362" s="76">
        <v>10.601686075555687</v>
      </c>
      <c r="K362" s="81">
        <f t="shared" si="30"/>
        <v>40.008980753269235</v>
      </c>
      <c r="L362" s="67"/>
      <c r="AJ362" s="112">
        <v>43824</v>
      </c>
      <c r="AK362" s="131">
        <v>0.18811351173219701</v>
      </c>
      <c r="AL362" s="131">
        <v>4.8923441035027826E-2</v>
      </c>
      <c r="AM362" s="131">
        <v>0.41387580135052293</v>
      </c>
      <c r="AN362" s="131">
        <v>0.14224342828278411</v>
      </c>
      <c r="AO362" s="131">
        <v>7.6019300056496583E-2</v>
      </c>
    </row>
    <row r="363" spans="2:41" x14ac:dyDescent="0.2">
      <c r="B363" s="74">
        <v>43825</v>
      </c>
      <c r="C363" s="76">
        <v>15.531038870767022</v>
      </c>
      <c r="D363" s="76">
        <v>3.4573750677589272</v>
      </c>
      <c r="E363" s="76">
        <v>4.3530162164626924</v>
      </c>
      <c r="F363" s="76">
        <v>1.8813102272689886</v>
      </c>
      <c r="G363" s="76">
        <v>2.5183819975425625</v>
      </c>
      <c r="H363" s="76">
        <v>1.8465151705953715</v>
      </c>
      <c r="I363" s="76">
        <v>0.19858990561720183</v>
      </c>
      <c r="J363" s="76">
        <v>10.734153469776395</v>
      </c>
      <c r="K363" s="81">
        <f t="shared" si="30"/>
        <v>40.520380925789155</v>
      </c>
      <c r="L363" s="67"/>
      <c r="AJ363" s="112">
        <v>43825</v>
      </c>
      <c r="AK363" s="131">
        <v>0.12902737949977425</v>
      </c>
      <c r="AL363" s="131">
        <v>4.9492628363800334E-2</v>
      </c>
      <c r="AM363" s="131">
        <v>0.47588348186475382</v>
      </c>
      <c r="AN363" s="131">
        <v>0.15260892382741301</v>
      </c>
      <c r="AO363" s="131">
        <v>9.2362006193839954E-2</v>
      </c>
    </row>
    <row r="364" spans="2:41" x14ac:dyDescent="0.2">
      <c r="B364" s="74">
        <v>43826</v>
      </c>
      <c r="C364" s="76">
        <v>15.631519619915375</v>
      </c>
      <c r="D364" s="76">
        <v>3.5847390276942526</v>
      </c>
      <c r="E364" s="76">
        <v>4.3225402288817216</v>
      </c>
      <c r="F364" s="76">
        <v>2.4659714306013236</v>
      </c>
      <c r="G364" s="76">
        <v>2.5318759251585088</v>
      </c>
      <c r="H364" s="76">
        <v>1.6077169427123867</v>
      </c>
      <c r="I364" s="76">
        <v>0.2071130775321032</v>
      </c>
      <c r="J364" s="76">
        <v>10.94002744291614</v>
      </c>
      <c r="K364" s="81">
        <f t="shared" si="30"/>
        <v>41.291503695411812</v>
      </c>
      <c r="L364" s="67"/>
      <c r="AJ364" s="112">
        <v>43826</v>
      </c>
      <c r="AK364" s="131">
        <v>0.17378272884558246</v>
      </c>
      <c r="AL364" s="131">
        <v>0.11291185134766302</v>
      </c>
      <c r="AM364" s="131">
        <v>0.60969967731177654</v>
      </c>
      <c r="AN364" s="131">
        <v>0.20653347063271679</v>
      </c>
      <c r="AO364" s="131">
        <v>0.11468322798216107</v>
      </c>
    </row>
    <row r="365" spans="2:41" x14ac:dyDescent="0.2">
      <c r="B365" s="74">
        <v>43827</v>
      </c>
      <c r="C365" s="76">
        <v>15.421862672173139</v>
      </c>
      <c r="D365" s="76">
        <v>3.5278580358784759</v>
      </c>
      <c r="E365" s="76">
        <v>3.9942588251317415</v>
      </c>
      <c r="F365" s="76">
        <v>2.1999394177823244</v>
      </c>
      <c r="G365" s="76">
        <v>2.5327687941040882</v>
      </c>
      <c r="H365" s="76">
        <v>1.5056700094057662</v>
      </c>
      <c r="I365" s="76">
        <v>0.23183027608531714</v>
      </c>
      <c r="J365" s="76">
        <v>10.598714811674594</v>
      </c>
      <c r="K365" s="81">
        <f t="shared" si="30"/>
        <v>40.012902842235448</v>
      </c>
      <c r="L365" s="67"/>
      <c r="AJ365" s="112">
        <v>43827</v>
      </c>
      <c r="AK365" s="131">
        <v>0.12684246222873893</v>
      </c>
      <c r="AL365" s="131">
        <v>6.9747093698402388E-2</v>
      </c>
      <c r="AM365" s="131">
        <v>0.59694118621619785</v>
      </c>
      <c r="AN365" s="131">
        <v>0.14848331804561707</v>
      </c>
      <c r="AO365" s="131">
        <v>0.10620427086902104</v>
      </c>
    </row>
    <row r="366" spans="2:41" x14ac:dyDescent="0.2">
      <c r="B366" s="74">
        <v>43828</v>
      </c>
      <c r="C366" s="76">
        <v>15.07984166064894</v>
      </c>
      <c r="D366" s="76">
        <v>3.4549019811582413</v>
      </c>
      <c r="E366" s="76">
        <v>3.85202486925767</v>
      </c>
      <c r="F366" s="76">
        <v>1.8455566061750452</v>
      </c>
      <c r="G366" s="76">
        <v>2.5046020787690262</v>
      </c>
      <c r="H366" s="76">
        <v>1.4122051178992292</v>
      </c>
      <c r="I366" s="76">
        <v>0.23950113080872837</v>
      </c>
      <c r="J366" s="76">
        <v>10.226342277275478</v>
      </c>
      <c r="K366" s="81">
        <f t="shared" si="30"/>
        <v>38.614975721992359</v>
      </c>
      <c r="L366" s="67"/>
      <c r="AJ366" s="112">
        <v>43828</v>
      </c>
      <c r="AK366" s="131">
        <v>0.10746503041862293</v>
      </c>
      <c r="AL366" s="131">
        <v>5.0943434987690876E-2</v>
      </c>
      <c r="AM366" s="131">
        <v>0.47615082612738446</v>
      </c>
      <c r="AN366" s="131">
        <v>0.16012671223322644</v>
      </c>
      <c r="AO366" s="131">
        <v>0.10880747021449143</v>
      </c>
    </row>
    <row r="367" spans="2:41" x14ac:dyDescent="0.2">
      <c r="B367" s="74">
        <v>43829</v>
      </c>
      <c r="C367" s="76">
        <v>14.90400034963932</v>
      </c>
      <c r="D367" s="76">
        <v>3.3708170367349197</v>
      </c>
      <c r="E367" s="76">
        <v>4.3720662844265918</v>
      </c>
      <c r="F367" s="76">
        <v>2.1007361174210528</v>
      </c>
      <c r="G367" s="76">
        <v>2.498182070369332</v>
      </c>
      <c r="H367" s="76">
        <v>1.44315262217852</v>
      </c>
      <c r="I367" s="76">
        <v>0.24120576519170867</v>
      </c>
      <c r="J367" s="76">
        <v>10.427364775081461</v>
      </c>
      <c r="K367" s="81">
        <f t="shared" si="30"/>
        <v>39.357525021042903</v>
      </c>
      <c r="L367" s="67"/>
      <c r="AJ367" s="112">
        <v>43829</v>
      </c>
      <c r="AK367" s="131">
        <v>0.16917239963755942</v>
      </c>
      <c r="AL367" s="131">
        <v>0.10139809223008986</v>
      </c>
      <c r="AM367" s="131">
        <v>0.46115981901119146</v>
      </c>
      <c r="AN367" s="131">
        <v>0.18010760933957012</v>
      </c>
      <c r="AO367" s="131">
        <v>0.13095327818615235</v>
      </c>
    </row>
    <row r="368" spans="2:41" x14ac:dyDescent="0.2">
      <c r="B368" s="75">
        <v>43830</v>
      </c>
      <c r="C368" s="77">
        <v>15.516546455024471</v>
      </c>
      <c r="D368" s="77">
        <v>3.5093098863733316</v>
      </c>
      <c r="E368" s="77">
        <v>4.478772660041658</v>
      </c>
      <c r="F368" s="77">
        <v>2.4111666280877295</v>
      </c>
      <c r="G368" s="77">
        <v>2.4144496247659526</v>
      </c>
      <c r="H368" s="77">
        <v>1.2636635478284994</v>
      </c>
      <c r="I368" s="77">
        <v>0.23609186204276783</v>
      </c>
      <c r="J368" s="77">
        <v>10.753814143578801</v>
      </c>
      <c r="K368" s="82">
        <f t="shared" si="30"/>
        <v>40.583814807743209</v>
      </c>
      <c r="L368" s="67"/>
      <c r="AJ368" s="114">
        <v>43830</v>
      </c>
      <c r="AK368" s="115">
        <v>0.23708930782801113</v>
      </c>
      <c r="AL368" s="115">
        <v>0.14339253150097131</v>
      </c>
      <c r="AM368" s="115">
        <v>0.54711161639262185</v>
      </c>
      <c r="AN368" s="115">
        <v>0.16279944120261955</v>
      </c>
      <c r="AO368" s="115">
        <v>0.13295057949533001</v>
      </c>
    </row>
  </sheetData>
  <phoneticPr fontId="10" type="noConversion"/>
  <pageMargins left="0.7" right="0.7" top="0.75" bottom="0.75" header="0.3" footer="0.3"/>
  <drawing r:id="rId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EB6422-5E62-5A40-BB94-BDC1840998DA}">
  <dimension ref="B1:BC368"/>
  <sheetViews>
    <sheetView topLeftCell="AK126" workbookViewId="0">
      <selection activeCell="I55" sqref="B2:K61"/>
    </sheetView>
  </sheetViews>
  <sheetFormatPr baseColWidth="10" defaultColWidth="10.83203125" defaultRowHeight="16" x14ac:dyDescent="0.2"/>
  <cols>
    <col min="2" max="2" width="12.1640625" bestFit="1" customWidth="1"/>
    <col min="11" max="11" width="10.83203125" style="67"/>
    <col min="24" max="24" width="13" bestFit="1" customWidth="1"/>
    <col min="25" max="25" width="12" bestFit="1" customWidth="1"/>
    <col min="26" max="26" width="11.5" bestFit="1" customWidth="1"/>
    <col min="27" max="28" width="9.83203125" bestFit="1" customWidth="1"/>
    <col min="29" max="29" width="12.83203125" bestFit="1" customWidth="1"/>
    <col min="30" max="31" width="12.1640625" bestFit="1" customWidth="1"/>
    <col min="32" max="32" width="11.83203125" bestFit="1" customWidth="1"/>
    <col min="33" max="33" width="12.5" bestFit="1" customWidth="1"/>
    <col min="34" max="34" width="13.1640625" customWidth="1"/>
    <col min="36" max="36" width="12.1640625" style="88" bestFit="1" customWidth="1"/>
    <col min="37" max="41" width="10.83203125" style="88"/>
    <col min="50" max="50" width="13" bestFit="1" customWidth="1"/>
    <col min="51" max="51" width="10" bestFit="1" customWidth="1"/>
    <col min="52" max="52" width="13" bestFit="1" customWidth="1"/>
    <col min="53" max="53" width="15.1640625" bestFit="1" customWidth="1"/>
    <col min="54" max="54" width="11.1640625" bestFit="1" customWidth="1"/>
    <col min="55" max="55" width="12" bestFit="1" customWidth="1"/>
    <col min="57" max="57" width="14.83203125" bestFit="1" customWidth="1"/>
    <col min="58" max="58" width="10.33203125" bestFit="1" customWidth="1"/>
    <col min="59" max="59" width="13.6640625" bestFit="1" customWidth="1"/>
    <col min="60" max="60" width="16" bestFit="1" customWidth="1"/>
    <col min="61" max="61" width="11.83203125" bestFit="1" customWidth="1"/>
    <col min="62" max="62" width="12.6640625" bestFit="1" customWidth="1"/>
  </cols>
  <sheetData>
    <row r="1" spans="2:55" x14ac:dyDescent="0.2">
      <c r="K1" s="110"/>
    </row>
    <row r="2" spans="2:55" x14ac:dyDescent="0.2">
      <c r="B2" s="70" t="s">
        <v>532</v>
      </c>
      <c r="C2" s="71" t="s">
        <v>438</v>
      </c>
      <c r="D2" s="72" t="s">
        <v>422</v>
      </c>
      <c r="E2" s="72" t="s">
        <v>531</v>
      </c>
      <c r="F2" s="72" t="s">
        <v>282</v>
      </c>
      <c r="G2" s="72" t="s">
        <v>529</v>
      </c>
      <c r="H2" s="72" t="s">
        <v>473</v>
      </c>
      <c r="I2" s="72" t="s">
        <v>134</v>
      </c>
      <c r="J2" s="72" t="s">
        <v>533</v>
      </c>
      <c r="K2" s="73" t="s">
        <v>522</v>
      </c>
      <c r="M2" s="70" t="s">
        <v>532</v>
      </c>
      <c r="N2" s="71" t="s">
        <v>438</v>
      </c>
      <c r="O2" s="72" t="s">
        <v>422</v>
      </c>
      <c r="P2" s="72" t="s">
        <v>531</v>
      </c>
      <c r="Q2" s="72" t="s">
        <v>282</v>
      </c>
      <c r="R2" s="72" t="s">
        <v>529</v>
      </c>
      <c r="S2" s="72" t="s">
        <v>473</v>
      </c>
      <c r="T2" s="72" t="s">
        <v>134</v>
      </c>
      <c r="U2" s="72" t="s">
        <v>533</v>
      </c>
      <c r="V2" s="73" t="s">
        <v>522</v>
      </c>
      <c r="X2" s="91" t="s">
        <v>546</v>
      </c>
      <c r="Y2" t="s">
        <v>553</v>
      </c>
      <c r="Z2" t="s">
        <v>547</v>
      </c>
      <c r="AA2" t="s">
        <v>548</v>
      </c>
      <c r="AB2" t="s">
        <v>549</v>
      </c>
      <c r="AC2" t="s">
        <v>550</v>
      </c>
      <c r="AD2" t="s">
        <v>551</v>
      </c>
      <c r="AE2" t="s">
        <v>554</v>
      </c>
      <c r="AF2" t="s">
        <v>555</v>
      </c>
      <c r="AG2" t="s">
        <v>556</v>
      </c>
      <c r="AJ2" s="98" t="s">
        <v>532</v>
      </c>
      <c r="AK2" s="87" t="s">
        <v>580</v>
      </c>
      <c r="AL2" s="89" t="s">
        <v>296</v>
      </c>
      <c r="AM2" s="89" t="s">
        <v>288</v>
      </c>
      <c r="AN2" s="89" t="s">
        <v>312</v>
      </c>
      <c r="AO2" s="90" t="s">
        <v>292</v>
      </c>
      <c r="AQ2" s="70" t="s">
        <v>532</v>
      </c>
      <c r="AR2" s="87" t="s">
        <v>580</v>
      </c>
      <c r="AS2" s="89" t="s">
        <v>296</v>
      </c>
      <c r="AT2" s="89" t="s">
        <v>288</v>
      </c>
      <c r="AU2" s="89" t="s">
        <v>312</v>
      </c>
      <c r="AV2" s="90" t="s">
        <v>292</v>
      </c>
      <c r="AX2" s="91" t="s">
        <v>546</v>
      </c>
      <c r="AY2" t="s">
        <v>585</v>
      </c>
      <c r="AZ2" t="s">
        <v>581</v>
      </c>
      <c r="BA2" t="s">
        <v>582</v>
      </c>
      <c r="BB2" t="s">
        <v>583</v>
      </c>
      <c r="BC2" t="s">
        <v>584</v>
      </c>
    </row>
    <row r="3" spans="2:55" x14ac:dyDescent="0.2">
      <c r="B3" s="74">
        <v>43466</v>
      </c>
      <c r="C3" s="129">
        <v>2.5004476320000002</v>
      </c>
      <c r="D3" s="129">
        <v>0.78043949899999998</v>
      </c>
      <c r="E3" s="129">
        <v>3.821069976</v>
      </c>
      <c r="F3" s="129">
        <v>1.6498431423717572</v>
      </c>
      <c r="G3" s="129">
        <v>0.57631217000000001</v>
      </c>
      <c r="H3" s="129">
        <v>0.529781104</v>
      </c>
      <c r="I3" s="129">
        <v>0.23373342000000003</v>
      </c>
      <c r="J3" s="129">
        <v>4.4950613280587595</v>
      </c>
      <c r="K3" s="81">
        <v>14.586688271430516</v>
      </c>
      <c r="L3" s="53"/>
      <c r="M3" s="74">
        <v>43831</v>
      </c>
      <c r="N3" s="128">
        <v>2.315552984</v>
      </c>
      <c r="O3" s="128">
        <v>0.79099791200000003</v>
      </c>
      <c r="P3" s="128">
        <v>3.2085590320000001</v>
      </c>
      <c r="Q3" s="128">
        <v>1.6935362949356338</v>
      </c>
      <c r="R3" s="128">
        <v>0.44925911099999999</v>
      </c>
      <c r="S3" s="128">
        <v>0.39525980099999997</v>
      </c>
      <c r="T3" s="128">
        <v>0.29153571899999997</v>
      </c>
      <c r="U3" s="128">
        <v>4.7116936799900531</v>
      </c>
      <c r="V3" s="83">
        <v>13.856394533925686</v>
      </c>
      <c r="W3" s="67"/>
      <c r="X3" s="92" t="s">
        <v>552</v>
      </c>
      <c r="Y3" s="67">
        <v>903.17440035291668</v>
      </c>
      <c r="Z3" s="67">
        <v>287.60644901977082</v>
      </c>
      <c r="AA3" s="67">
        <v>1703.6631480434621</v>
      </c>
      <c r="AB3" s="67">
        <v>871.88710948523806</v>
      </c>
      <c r="AC3" s="67">
        <v>232.53138746153994</v>
      </c>
      <c r="AD3" s="67">
        <v>188.82947225354786</v>
      </c>
      <c r="AE3" s="67">
        <v>194.12023436859141</v>
      </c>
      <c r="AF3" s="67">
        <v>2203.5733806584681</v>
      </c>
      <c r="AG3" s="67">
        <v>6585.408059539961</v>
      </c>
      <c r="AH3" s="67"/>
      <c r="AJ3" s="112">
        <v>43466</v>
      </c>
      <c r="AK3" s="163">
        <v>0.23628065400000001</v>
      </c>
      <c r="AL3" s="163">
        <v>0.21416131899999999</v>
      </c>
      <c r="AM3" s="163">
        <v>0.203566789</v>
      </c>
      <c r="AN3" s="163">
        <v>0.21309915299999999</v>
      </c>
      <c r="AO3" s="164">
        <v>0.190352205</v>
      </c>
      <c r="AP3" s="53"/>
      <c r="AQ3" s="74">
        <v>43831</v>
      </c>
      <c r="AR3" s="78">
        <v>0.24935673999999999</v>
      </c>
      <c r="AS3" s="78">
        <v>0.25337785200000001</v>
      </c>
      <c r="AT3" s="78">
        <v>0.28626993699999997</v>
      </c>
      <c r="AU3" s="78">
        <v>0.187957339</v>
      </c>
      <c r="AV3" s="79">
        <v>0.12763581699999998</v>
      </c>
      <c r="AX3" s="92" t="s">
        <v>552</v>
      </c>
      <c r="AY3" s="67">
        <v>120.13768582130126</v>
      </c>
      <c r="AZ3" s="67">
        <v>302.9848124483313</v>
      </c>
      <c r="BA3" s="67">
        <v>284.65755430617804</v>
      </c>
      <c r="BB3" s="67">
        <v>145.18546105227426</v>
      </c>
      <c r="BC3" s="67">
        <v>235.93239626512738</v>
      </c>
    </row>
    <row r="4" spans="2:55" x14ac:dyDescent="0.2">
      <c r="B4" s="74">
        <v>43467</v>
      </c>
      <c r="C4" s="129">
        <v>2.518314846</v>
      </c>
      <c r="D4" s="129">
        <v>0.797557725</v>
      </c>
      <c r="E4" s="129">
        <v>3.075548908</v>
      </c>
      <c r="F4" s="129">
        <v>1.8723101269115316</v>
      </c>
      <c r="G4" s="129">
        <v>0.50297994000000001</v>
      </c>
      <c r="H4" s="129">
        <v>0.51006427300000001</v>
      </c>
      <c r="I4" s="129">
        <v>0.39546035200000001</v>
      </c>
      <c r="J4" s="129">
        <v>4.6977902720232754</v>
      </c>
      <c r="K4" s="81">
        <v>14.370026442934808</v>
      </c>
      <c r="L4" s="53"/>
      <c r="M4" s="74">
        <v>43832</v>
      </c>
      <c r="N4" s="128">
        <v>2.5219657959999999</v>
      </c>
      <c r="O4" s="128">
        <v>0.804990384</v>
      </c>
      <c r="P4" s="128">
        <v>4.0756789800000002</v>
      </c>
      <c r="Q4" s="128">
        <v>2.4311033288567652</v>
      </c>
      <c r="R4" s="128">
        <v>0.57489074800000006</v>
      </c>
      <c r="S4" s="128">
        <v>0.50329244299999998</v>
      </c>
      <c r="T4" s="128">
        <v>0.50064662300000007</v>
      </c>
      <c r="U4" s="128">
        <v>5.8436192395181328</v>
      </c>
      <c r="V4" s="83">
        <v>17.256187542374899</v>
      </c>
      <c r="W4" s="67"/>
      <c r="X4" s="93" t="s">
        <v>534</v>
      </c>
      <c r="Y4" s="67">
        <v>77.211301383999981</v>
      </c>
      <c r="Z4" s="67">
        <v>24.952256390999995</v>
      </c>
      <c r="AA4" s="67">
        <v>137.54530337699998</v>
      </c>
      <c r="AB4" s="67">
        <v>73.153736547347961</v>
      </c>
      <c r="AC4" s="67">
        <v>19.047555789999997</v>
      </c>
      <c r="AD4" s="67">
        <v>16.231918182999998</v>
      </c>
      <c r="AE4" s="67">
        <v>15.876284754</v>
      </c>
      <c r="AF4" s="67">
        <v>182.39910925635249</v>
      </c>
      <c r="AG4" s="67">
        <v>546.41746568270048</v>
      </c>
      <c r="AH4" s="67"/>
      <c r="AJ4" s="112">
        <v>43467</v>
      </c>
      <c r="AK4" s="163">
        <v>0.238846742</v>
      </c>
      <c r="AL4" s="163">
        <v>0.25084429999999996</v>
      </c>
      <c r="AM4" s="163">
        <v>0.36427249099999998</v>
      </c>
      <c r="AN4" s="163">
        <v>0.19555640700000002</v>
      </c>
      <c r="AO4" s="164">
        <v>0.14740763800000001</v>
      </c>
      <c r="AP4" s="53"/>
      <c r="AQ4" s="74">
        <v>43832</v>
      </c>
      <c r="AR4" s="78">
        <v>0.29503351299999997</v>
      </c>
      <c r="AS4" s="78">
        <v>0.32668277800000001</v>
      </c>
      <c r="AT4" s="78">
        <v>0.41244186900000002</v>
      </c>
      <c r="AU4" s="78">
        <v>0.26102741499999998</v>
      </c>
      <c r="AV4" s="79">
        <v>0.27406402200000002</v>
      </c>
      <c r="AX4" s="167" t="s">
        <v>534</v>
      </c>
      <c r="AY4" s="67">
        <v>9.5541168900000013</v>
      </c>
      <c r="AZ4" s="67">
        <v>9.6310627840000009</v>
      </c>
      <c r="BA4" s="67">
        <v>12.406059024999999</v>
      </c>
      <c r="BB4" s="67">
        <v>7.909831144</v>
      </c>
      <c r="BC4" s="67">
        <v>6.8747164220000005</v>
      </c>
    </row>
    <row r="5" spans="2:55" x14ac:dyDescent="0.2">
      <c r="B5" s="74">
        <v>43468</v>
      </c>
      <c r="C5" s="129">
        <v>2.5073953849999997</v>
      </c>
      <c r="D5" s="129">
        <v>0.80469236100000008</v>
      </c>
      <c r="E5" s="129">
        <v>4.4717858870000002</v>
      </c>
      <c r="F5" s="129">
        <v>2.375149249475252</v>
      </c>
      <c r="G5" s="129">
        <v>0.52653246600000003</v>
      </c>
      <c r="H5" s="129">
        <v>0.53121507700000004</v>
      </c>
      <c r="I5" s="129">
        <v>0.48525911300000002</v>
      </c>
      <c r="J5" s="129">
        <v>5.6984149480956514</v>
      </c>
      <c r="K5" s="81">
        <v>17.400444486570901</v>
      </c>
      <c r="L5" s="53"/>
      <c r="M5" s="74">
        <v>43833</v>
      </c>
      <c r="N5" s="128">
        <v>2.5871993049999999</v>
      </c>
      <c r="O5" s="128">
        <v>0.81129789800000007</v>
      </c>
      <c r="P5" s="128">
        <v>4.9792890870000006</v>
      </c>
      <c r="Q5" s="128">
        <v>2.5115456285270725</v>
      </c>
      <c r="R5" s="128">
        <v>0.59502515899999997</v>
      </c>
      <c r="S5" s="128">
        <v>0.49635291200000003</v>
      </c>
      <c r="T5" s="128">
        <v>0.51792389299999997</v>
      </c>
      <c r="U5" s="128">
        <v>5.8343964440578988</v>
      </c>
      <c r="V5" s="83">
        <v>18.333030326584971</v>
      </c>
      <c r="W5" s="67"/>
      <c r="X5" s="93" t="s">
        <v>535</v>
      </c>
      <c r="Y5" s="67">
        <v>70.717324608000013</v>
      </c>
      <c r="Z5" s="67">
        <v>22.728057545000006</v>
      </c>
      <c r="AA5" s="67">
        <v>133.82837129499998</v>
      </c>
      <c r="AB5" s="67">
        <v>68.099539437636011</v>
      </c>
      <c r="AC5" s="67">
        <v>18.310169107</v>
      </c>
      <c r="AD5" s="67">
        <v>14.650855656000003</v>
      </c>
      <c r="AE5" s="67">
        <v>15.432231065000003</v>
      </c>
      <c r="AF5" s="67">
        <v>174.70319435174724</v>
      </c>
      <c r="AG5" s="67">
        <v>518.46974306538334</v>
      </c>
      <c r="AH5" s="67"/>
      <c r="AJ5" s="112">
        <v>43468</v>
      </c>
      <c r="AK5" s="163">
        <v>0.289020467</v>
      </c>
      <c r="AL5" s="163">
        <v>0.30678373999999997</v>
      </c>
      <c r="AM5" s="163">
        <v>0.38585509700000004</v>
      </c>
      <c r="AN5" s="163">
        <v>0.25399974199999997</v>
      </c>
      <c r="AO5" s="164">
        <v>0.254936787</v>
      </c>
      <c r="AP5" s="53"/>
      <c r="AQ5" s="74">
        <v>43833</v>
      </c>
      <c r="AR5" s="78">
        <v>0.307908289</v>
      </c>
      <c r="AS5" s="78">
        <v>0.333425005</v>
      </c>
      <c r="AT5" s="78">
        <v>0.41256964800000001</v>
      </c>
      <c r="AU5" s="78">
        <v>0.26012048100000001</v>
      </c>
      <c r="AV5" s="79">
        <v>0.28011376799999999</v>
      </c>
      <c r="AX5" s="167" t="s">
        <v>535</v>
      </c>
      <c r="AY5" s="67">
        <v>8.9524114669999992</v>
      </c>
      <c r="AZ5" s="67">
        <v>9.0898568619999995</v>
      </c>
      <c r="BA5" s="67">
        <v>11.430899089999999</v>
      </c>
      <c r="BB5" s="67">
        <v>7.364886621000001</v>
      </c>
      <c r="BC5" s="67">
        <v>6.5057930469999992</v>
      </c>
    </row>
    <row r="6" spans="2:55" x14ac:dyDescent="0.2">
      <c r="B6" s="74">
        <v>43469</v>
      </c>
      <c r="C6" s="129">
        <v>2.5515886640000001</v>
      </c>
      <c r="D6" s="129">
        <v>0.80534415300000006</v>
      </c>
      <c r="E6" s="129">
        <v>4.7185742989999993</v>
      </c>
      <c r="F6" s="129">
        <v>2.4315079449870964</v>
      </c>
      <c r="G6" s="129">
        <v>0.530040281</v>
      </c>
      <c r="H6" s="129">
        <v>0.53738221499999994</v>
      </c>
      <c r="I6" s="129">
        <v>0.51380778199999999</v>
      </c>
      <c r="J6" s="129">
        <v>5.5979790540118053</v>
      </c>
      <c r="K6" s="81">
        <v>17.686224392998902</v>
      </c>
      <c r="L6" s="53"/>
      <c r="M6" s="74">
        <v>43834</v>
      </c>
      <c r="N6" s="128">
        <v>2.4079049120000002</v>
      </c>
      <c r="O6" s="128">
        <v>0.804235119</v>
      </c>
      <c r="P6" s="128">
        <v>4.2618799000000003</v>
      </c>
      <c r="Q6" s="128">
        <v>2.2202512765203934</v>
      </c>
      <c r="R6" s="128">
        <v>0.61977378900000002</v>
      </c>
      <c r="S6" s="128">
        <v>0.47347909999999999</v>
      </c>
      <c r="T6" s="128">
        <v>0.45248206600000002</v>
      </c>
      <c r="U6" s="128">
        <v>5.4516793592570387</v>
      </c>
      <c r="V6" s="83">
        <v>16.69168552177743</v>
      </c>
      <c r="W6" s="67"/>
      <c r="X6" s="93" t="s">
        <v>536</v>
      </c>
      <c r="Y6" s="67">
        <v>77.80573206699998</v>
      </c>
      <c r="Z6" s="67">
        <v>24.397077238999998</v>
      </c>
      <c r="AA6" s="67">
        <v>147.03580650199999</v>
      </c>
      <c r="AB6" s="67">
        <v>75.431824385037999</v>
      </c>
      <c r="AC6" s="67">
        <v>20.121088559000004</v>
      </c>
      <c r="AD6" s="67">
        <v>16.197872797000002</v>
      </c>
      <c r="AE6" s="67">
        <v>16.735548033000004</v>
      </c>
      <c r="AF6" s="67">
        <v>191.83543024121516</v>
      </c>
      <c r="AG6" s="67">
        <v>569.56037982325313</v>
      </c>
      <c r="AH6" s="67"/>
      <c r="AJ6" s="112">
        <v>43469</v>
      </c>
      <c r="AK6" s="163">
        <v>0.29535044999999999</v>
      </c>
      <c r="AL6" s="163">
        <v>0.316246005</v>
      </c>
      <c r="AM6" s="163">
        <v>0.391172305</v>
      </c>
      <c r="AN6" s="163">
        <v>0.25944163800000003</v>
      </c>
      <c r="AO6" s="164">
        <v>0.25849238399999996</v>
      </c>
      <c r="AP6" s="53"/>
      <c r="AQ6" s="74">
        <v>43834</v>
      </c>
      <c r="AR6" s="78">
        <v>0.29139395500000004</v>
      </c>
      <c r="AS6" s="78">
        <v>0.30540194199999998</v>
      </c>
      <c r="AT6" s="78">
        <v>0.37327259499999998</v>
      </c>
      <c r="AU6" s="78">
        <v>0.240216293</v>
      </c>
      <c r="AV6" s="79">
        <v>0.231804015</v>
      </c>
      <c r="AX6" s="167" t="s">
        <v>536</v>
      </c>
      <c r="AY6" s="67">
        <v>9.8480289440000011</v>
      </c>
      <c r="AZ6" s="67">
        <v>9.9295557659999982</v>
      </c>
      <c r="BA6" s="67">
        <v>12.922249452999999</v>
      </c>
      <c r="BB6" s="67">
        <v>8.2572364139999994</v>
      </c>
      <c r="BC6" s="67">
        <v>7.0906389510000007</v>
      </c>
    </row>
    <row r="7" spans="2:55" x14ac:dyDescent="0.2">
      <c r="B7" s="74">
        <v>43470</v>
      </c>
      <c r="C7" s="129">
        <v>2.4923110930000001</v>
      </c>
      <c r="D7" s="129">
        <v>0.79792754700000001</v>
      </c>
      <c r="E7" s="129">
        <v>3.8152528669999999</v>
      </c>
      <c r="F7" s="129">
        <v>1.9510436841963015</v>
      </c>
      <c r="G7" s="129">
        <v>0.58940685599999998</v>
      </c>
      <c r="H7" s="129">
        <v>0.51889638199999999</v>
      </c>
      <c r="I7" s="129">
        <v>0.43010173899999998</v>
      </c>
      <c r="J7" s="129">
        <v>5.0388656591583931</v>
      </c>
      <c r="K7" s="81">
        <v>15.633805827354696</v>
      </c>
      <c r="L7" s="53"/>
      <c r="M7" s="74">
        <v>43835</v>
      </c>
      <c r="N7" s="128">
        <v>2.3308796159999998</v>
      </c>
      <c r="O7" s="128">
        <v>0.752268151</v>
      </c>
      <c r="P7" s="128">
        <v>3.0195824389999997</v>
      </c>
      <c r="Q7" s="128">
        <v>1.8008209872404357</v>
      </c>
      <c r="R7" s="128">
        <v>0.58068984300000004</v>
      </c>
      <c r="S7" s="128">
        <v>0.43871287800000003</v>
      </c>
      <c r="T7" s="128">
        <v>0.33875358799999999</v>
      </c>
      <c r="U7" s="128">
        <v>4.8935518523663708</v>
      </c>
      <c r="V7" s="83">
        <v>14.155259354606805</v>
      </c>
      <c r="W7" s="67"/>
      <c r="X7" s="93" t="s">
        <v>537</v>
      </c>
      <c r="Y7" s="67">
        <v>74.962463283999995</v>
      </c>
      <c r="Z7" s="67">
        <v>23.809286157999999</v>
      </c>
      <c r="AA7" s="67">
        <v>146.26070549599996</v>
      </c>
      <c r="AB7" s="67">
        <v>72.64616347839393</v>
      </c>
      <c r="AC7" s="67">
        <v>19.774499430000002</v>
      </c>
      <c r="AD7" s="67">
        <v>15.759341807999999</v>
      </c>
      <c r="AE7" s="67">
        <v>16.415975263</v>
      </c>
      <c r="AF7" s="67">
        <v>185.90438398784218</v>
      </c>
      <c r="AG7" s="67">
        <v>555.53281890523601</v>
      </c>
      <c r="AH7" s="67"/>
      <c r="AJ7" s="112">
        <v>43470</v>
      </c>
      <c r="AK7" s="163">
        <v>0.26101261100000001</v>
      </c>
      <c r="AL7" s="163">
        <v>0.25845385100000001</v>
      </c>
      <c r="AM7" s="163">
        <v>0.35962017299999999</v>
      </c>
      <c r="AN7" s="163">
        <v>0.21839298999999998</v>
      </c>
      <c r="AO7" s="164">
        <v>0.14680920800000002</v>
      </c>
      <c r="AP7" s="53"/>
      <c r="AQ7" s="74">
        <v>43835</v>
      </c>
      <c r="AR7" s="78">
        <v>0.25471353699999999</v>
      </c>
      <c r="AS7" s="78">
        <v>0.246610937</v>
      </c>
      <c r="AT7" s="78">
        <v>0.26686712600000001</v>
      </c>
      <c r="AU7" s="78">
        <v>0.21408228599999998</v>
      </c>
      <c r="AV7" s="79">
        <v>0.18960754500000002</v>
      </c>
      <c r="AX7" s="167" t="s">
        <v>537</v>
      </c>
      <c r="AY7" s="67">
        <v>9.3187755840000008</v>
      </c>
      <c r="AZ7" s="67">
        <v>9.6961870260000005</v>
      </c>
      <c r="BA7" s="67">
        <v>12.600784432000001</v>
      </c>
      <c r="BB7" s="67">
        <v>7.9580489310000004</v>
      </c>
      <c r="BC7" s="67">
        <v>6.7555138020000012</v>
      </c>
    </row>
    <row r="8" spans="2:55" x14ac:dyDescent="0.2">
      <c r="B8" s="74">
        <v>43471</v>
      </c>
      <c r="C8" s="129">
        <v>2.4279900240000001</v>
      </c>
      <c r="D8" s="129">
        <v>0.74913595600000005</v>
      </c>
      <c r="E8" s="129">
        <v>2.559395087</v>
      </c>
      <c r="F8" s="129">
        <v>1.3870941007456319</v>
      </c>
      <c r="G8" s="129">
        <v>0.49008571999999995</v>
      </c>
      <c r="H8" s="129">
        <v>0.49181915399999998</v>
      </c>
      <c r="I8" s="129">
        <v>0.30471571999999997</v>
      </c>
      <c r="J8" s="129">
        <v>4.1132457252451555</v>
      </c>
      <c r="K8" s="81">
        <v>12.523481486990788</v>
      </c>
      <c r="L8" s="53"/>
      <c r="M8" s="74">
        <v>43836</v>
      </c>
      <c r="N8" s="128">
        <v>2.5555906880000001</v>
      </c>
      <c r="O8" s="128">
        <v>0.81675877699999999</v>
      </c>
      <c r="P8" s="128">
        <v>4.6778471239999995</v>
      </c>
      <c r="Q8" s="128">
        <v>2.2124442114833536</v>
      </c>
      <c r="R8" s="128">
        <v>0.60759248100000007</v>
      </c>
      <c r="S8" s="128">
        <v>0.51113781000000003</v>
      </c>
      <c r="T8" s="128">
        <v>0.54367759800000004</v>
      </c>
      <c r="U8" s="128">
        <v>6.1950958833655099</v>
      </c>
      <c r="V8" s="83">
        <v>18.120144572848865</v>
      </c>
      <c r="W8" s="67"/>
      <c r="X8" s="93" t="s">
        <v>538</v>
      </c>
      <c r="Y8" s="67">
        <v>77.487206469</v>
      </c>
      <c r="Z8" s="67">
        <v>24.229326625999999</v>
      </c>
      <c r="AA8" s="67">
        <v>153.52030439100002</v>
      </c>
      <c r="AB8" s="67">
        <v>75.97566577589518</v>
      </c>
      <c r="AC8" s="67">
        <v>20.171407640000005</v>
      </c>
      <c r="AD8" s="67">
        <v>16.314997928</v>
      </c>
      <c r="AE8" s="67">
        <v>17.142440322000002</v>
      </c>
      <c r="AF8" s="67">
        <v>191.6326129945638</v>
      </c>
      <c r="AG8" s="67">
        <v>576.47396214645903</v>
      </c>
      <c r="AH8" s="67"/>
      <c r="AJ8" s="112">
        <v>43471</v>
      </c>
      <c r="AK8" s="163">
        <v>0.219346339</v>
      </c>
      <c r="AL8" s="163">
        <v>0.176357652</v>
      </c>
      <c r="AM8" s="163">
        <v>0.21665169300000001</v>
      </c>
      <c r="AN8" s="163">
        <v>0.16282498300000001</v>
      </c>
      <c r="AO8" s="164">
        <v>0.107695471</v>
      </c>
      <c r="AP8" s="53"/>
      <c r="AQ8" s="74">
        <v>43836</v>
      </c>
      <c r="AR8" s="78">
        <v>0.328639185</v>
      </c>
      <c r="AS8" s="78">
        <v>0.34804747600000002</v>
      </c>
      <c r="AT8" s="78">
        <v>0.36840360100000002</v>
      </c>
      <c r="AU8" s="78">
        <v>0.18812060799999999</v>
      </c>
      <c r="AV8" s="79">
        <v>0.14098986600000002</v>
      </c>
      <c r="AX8" s="167" t="s">
        <v>538</v>
      </c>
      <c r="AY8" s="67">
        <v>9.7201176119999992</v>
      </c>
      <c r="AZ8" s="67">
        <v>9.8621864559999999</v>
      </c>
      <c r="BA8" s="67">
        <v>13.257528066000003</v>
      </c>
      <c r="BB8" s="67">
        <v>8.2948906989999998</v>
      </c>
      <c r="BC8" s="67">
        <v>7.3178813089999988</v>
      </c>
    </row>
    <row r="9" spans="2:55" x14ac:dyDescent="0.2">
      <c r="B9" s="74">
        <v>43472</v>
      </c>
      <c r="C9" s="129">
        <v>2.5121293379999998</v>
      </c>
      <c r="D9" s="129">
        <v>0.81458871699999991</v>
      </c>
      <c r="E9" s="129">
        <v>4.0597736860000007</v>
      </c>
      <c r="F9" s="129">
        <v>2.2972180888987319</v>
      </c>
      <c r="G9" s="129">
        <v>0.49699780999999998</v>
      </c>
      <c r="H9" s="129">
        <v>0.52677013300000008</v>
      </c>
      <c r="I9" s="129">
        <v>0.53252672699999992</v>
      </c>
      <c r="J9" s="129">
        <v>5.6572210623500307</v>
      </c>
      <c r="K9" s="81">
        <v>16.897225562248764</v>
      </c>
      <c r="L9" s="53"/>
      <c r="M9" s="74">
        <v>43837</v>
      </c>
      <c r="N9" s="128">
        <v>2.5760260660000003</v>
      </c>
      <c r="O9" s="128">
        <v>0.81739337899999998</v>
      </c>
      <c r="P9" s="128">
        <v>5.3344482050000002</v>
      </c>
      <c r="Q9" s="128">
        <v>2.6773031803517733</v>
      </c>
      <c r="R9" s="128">
        <v>0.56242805600000001</v>
      </c>
      <c r="S9" s="128">
        <v>0.52733423300000004</v>
      </c>
      <c r="T9" s="128">
        <v>0.55731671299999996</v>
      </c>
      <c r="U9" s="128">
        <v>6.4527182712878508</v>
      </c>
      <c r="V9" s="83">
        <v>19.504968103639627</v>
      </c>
      <c r="W9" s="67"/>
      <c r="X9" s="93" t="s">
        <v>539</v>
      </c>
      <c r="Y9" s="67">
        <v>73.573777208020402</v>
      </c>
      <c r="Z9" s="67">
        <v>23.211806131203151</v>
      </c>
      <c r="AA9" s="67">
        <v>139.17646790329889</v>
      </c>
      <c r="AB9" s="67">
        <v>71.247414708118086</v>
      </c>
      <c r="AC9" s="67">
        <v>18.832948915577116</v>
      </c>
      <c r="AD9" s="67">
        <v>15.427569505305323</v>
      </c>
      <c r="AE9" s="67">
        <v>16.098073280078019</v>
      </c>
      <c r="AF9" s="67">
        <v>171.73566070777213</v>
      </c>
      <c r="AG9" s="67">
        <v>529.30321017884523</v>
      </c>
      <c r="AH9" s="67"/>
      <c r="AJ9" s="112">
        <v>43472</v>
      </c>
      <c r="AK9" s="163">
        <v>0.318029587</v>
      </c>
      <c r="AL9" s="163">
        <v>0.32477738299999998</v>
      </c>
      <c r="AM9" s="163">
        <v>0.425210327</v>
      </c>
      <c r="AN9" s="163">
        <v>0.216790231</v>
      </c>
      <c r="AO9" s="164">
        <v>0.12588838199999999</v>
      </c>
      <c r="AP9" s="53"/>
      <c r="AQ9" s="74">
        <v>43837</v>
      </c>
      <c r="AR9" s="78">
        <v>0.33804732799999998</v>
      </c>
      <c r="AS9" s="78">
        <v>0.35549951199999996</v>
      </c>
      <c r="AT9" s="78">
        <v>0.44415433899999995</v>
      </c>
      <c r="AU9" s="78">
        <v>0.28896618000000002</v>
      </c>
      <c r="AV9" s="79">
        <v>0.27271504299999999</v>
      </c>
      <c r="AX9" s="167" t="s">
        <v>539</v>
      </c>
      <c r="AY9" s="67">
        <v>7.7091681417929063</v>
      </c>
      <c r="AZ9" s="67">
        <v>19.18562472074553</v>
      </c>
      <c r="BA9" s="67">
        <v>24.942841697245502</v>
      </c>
      <c r="BB9" s="67">
        <v>13.245392270556874</v>
      </c>
      <c r="BC9" s="67">
        <v>15.669674936205693</v>
      </c>
    </row>
    <row r="10" spans="2:55" x14ac:dyDescent="0.2">
      <c r="B10" s="74">
        <v>43473</v>
      </c>
      <c r="C10" s="129">
        <v>2.512524478</v>
      </c>
      <c r="D10" s="129">
        <v>0.81273609099999999</v>
      </c>
      <c r="E10" s="129">
        <v>4.8129612079999999</v>
      </c>
      <c r="F10" s="129">
        <v>2.5961268425331001</v>
      </c>
      <c r="G10" s="129">
        <v>0.52037097300000001</v>
      </c>
      <c r="H10" s="129">
        <v>0.53097081400000001</v>
      </c>
      <c r="I10" s="129">
        <v>0.54806227099999993</v>
      </c>
      <c r="J10" s="129">
        <v>6.0698285448033049</v>
      </c>
      <c r="K10" s="81">
        <v>18.403581222336403</v>
      </c>
      <c r="L10" s="53"/>
      <c r="M10" s="74">
        <v>43838</v>
      </c>
      <c r="N10" s="128">
        <v>2.5799384380000001</v>
      </c>
      <c r="O10" s="128">
        <v>0.81883351000000004</v>
      </c>
      <c r="P10" s="128">
        <v>5.4447101449999993</v>
      </c>
      <c r="Q10" s="128">
        <v>2.6903414597493676</v>
      </c>
      <c r="R10" s="128">
        <v>0.58153189599999999</v>
      </c>
      <c r="S10" s="128">
        <v>0.52512949899999994</v>
      </c>
      <c r="T10" s="128">
        <v>0.56110081499999998</v>
      </c>
      <c r="U10" s="128">
        <v>6.5874480085394644</v>
      </c>
      <c r="V10" s="83">
        <v>19.789033771288832</v>
      </c>
      <c r="W10" s="67"/>
      <c r="X10" s="93" t="s">
        <v>540</v>
      </c>
      <c r="Y10" s="67">
        <v>74.718643008623957</v>
      </c>
      <c r="Z10" s="67">
        <v>24.117384226606937</v>
      </c>
      <c r="AA10" s="67">
        <v>136.79177354858919</v>
      </c>
      <c r="AB10" s="67">
        <v>70.746931604735138</v>
      </c>
      <c r="AC10" s="67">
        <v>18.845048721921458</v>
      </c>
      <c r="AD10" s="67">
        <v>15.677021356398852</v>
      </c>
      <c r="AE10" s="67">
        <v>15.978906533158034</v>
      </c>
      <c r="AF10" s="67">
        <v>180.66758032433995</v>
      </c>
      <c r="AG10" s="67">
        <v>537.56528502651702</v>
      </c>
      <c r="AH10" s="67"/>
      <c r="AJ10" s="112">
        <v>43473</v>
      </c>
      <c r="AK10" s="163">
        <v>0.32460552799999998</v>
      </c>
      <c r="AL10" s="163">
        <v>0.33811014100000003</v>
      </c>
      <c r="AM10" s="163">
        <v>0.44137522100000004</v>
      </c>
      <c r="AN10" s="163">
        <v>0.27754688599999999</v>
      </c>
      <c r="AO10" s="164">
        <v>0.25725927500000001</v>
      </c>
      <c r="AP10" s="53"/>
      <c r="AQ10" s="74">
        <v>43838</v>
      </c>
      <c r="AR10" s="78">
        <v>0.33472498499999997</v>
      </c>
      <c r="AS10" s="78">
        <v>0.35650489699999999</v>
      </c>
      <c r="AT10" s="78">
        <v>0.44592530599999997</v>
      </c>
      <c r="AU10" s="78">
        <v>0.29166552800000001</v>
      </c>
      <c r="AV10" s="79">
        <v>0.28018584800000002</v>
      </c>
      <c r="AX10" s="167" t="s">
        <v>540</v>
      </c>
      <c r="AY10" s="67">
        <v>7.7165992722641441</v>
      </c>
      <c r="AZ10" s="67">
        <v>38.51426871863508</v>
      </c>
      <c r="BA10" s="67">
        <v>40.865473548129145</v>
      </c>
      <c r="BB10" s="67">
        <v>19.590906722771816</v>
      </c>
      <c r="BC10" s="67">
        <v>31.866155413317404</v>
      </c>
    </row>
    <row r="11" spans="2:55" x14ac:dyDescent="0.2">
      <c r="B11" s="74">
        <v>43474</v>
      </c>
      <c r="C11" s="129">
        <v>2.510956261</v>
      </c>
      <c r="D11" s="129">
        <v>0.81508166599999998</v>
      </c>
      <c r="E11" s="129">
        <v>4.9145659179999992</v>
      </c>
      <c r="F11" s="129">
        <v>2.6024817761733825</v>
      </c>
      <c r="G11" s="129">
        <v>0.55169758299999994</v>
      </c>
      <c r="H11" s="129">
        <v>0.52975942300000001</v>
      </c>
      <c r="I11" s="129">
        <v>0.54514523400000003</v>
      </c>
      <c r="J11" s="129">
        <v>6.1477061442986631</v>
      </c>
      <c r="K11" s="81">
        <v>18.617394005472047</v>
      </c>
      <c r="L11" s="53"/>
      <c r="M11" s="74">
        <v>43839</v>
      </c>
      <c r="N11" s="128">
        <v>2.5786612969999996</v>
      </c>
      <c r="O11" s="128">
        <v>0.82341354500000008</v>
      </c>
      <c r="P11" s="128">
        <v>5.3755366619999991</v>
      </c>
      <c r="Q11" s="128">
        <v>2.7130117165550791</v>
      </c>
      <c r="R11" s="128">
        <v>0.67921364200000001</v>
      </c>
      <c r="S11" s="128">
        <v>0.52617954599999994</v>
      </c>
      <c r="T11" s="128">
        <v>0.56317618200000008</v>
      </c>
      <c r="U11" s="128">
        <v>6.6333714580792131</v>
      </c>
      <c r="V11" s="83">
        <v>19.892564048634295</v>
      </c>
      <c r="W11" s="67"/>
      <c r="X11" s="93" t="s">
        <v>541</v>
      </c>
      <c r="Y11" s="67">
        <v>74.625206636628889</v>
      </c>
      <c r="Z11" s="67">
        <v>24.079993734382352</v>
      </c>
      <c r="AA11" s="67">
        <v>135.38145117619888</v>
      </c>
      <c r="AB11" s="67">
        <v>70.171135187927405</v>
      </c>
      <c r="AC11" s="67">
        <v>18.711722045487782</v>
      </c>
      <c r="AD11" s="67">
        <v>15.646912519958493</v>
      </c>
      <c r="AE11" s="67">
        <v>15.958547491876221</v>
      </c>
      <c r="AF11" s="67">
        <v>179.28899000831126</v>
      </c>
      <c r="AG11" s="67">
        <v>533.8514731368399</v>
      </c>
      <c r="AH11" s="67"/>
      <c r="AJ11" s="112">
        <v>43474</v>
      </c>
      <c r="AK11" s="163">
        <v>0.326051533</v>
      </c>
      <c r="AL11" s="163">
        <v>0.33735141400000002</v>
      </c>
      <c r="AM11" s="163">
        <v>0.44427037899999999</v>
      </c>
      <c r="AN11" s="163">
        <v>0.27902915299999997</v>
      </c>
      <c r="AO11" s="164">
        <v>0.25934010600000001</v>
      </c>
      <c r="AP11" s="53"/>
      <c r="AQ11" s="74">
        <v>43839</v>
      </c>
      <c r="AR11" s="78">
        <v>0.33751031300000001</v>
      </c>
      <c r="AS11" s="78">
        <v>0.35685496700000002</v>
      </c>
      <c r="AT11" s="78">
        <v>0.45291552800000001</v>
      </c>
      <c r="AU11" s="78">
        <v>0.29121456000000001</v>
      </c>
      <c r="AV11" s="79">
        <v>0.28108553200000003</v>
      </c>
      <c r="AX11" s="167" t="s">
        <v>541</v>
      </c>
      <c r="AY11" s="67">
        <v>10.18180715688209</v>
      </c>
      <c r="AZ11" s="67">
        <v>49.064979363280074</v>
      </c>
      <c r="BA11" s="67">
        <v>42.416994577418428</v>
      </c>
      <c r="BB11" s="67">
        <v>19.138444658456944</v>
      </c>
      <c r="BC11" s="67">
        <v>39.263729664987508</v>
      </c>
    </row>
    <row r="12" spans="2:55" x14ac:dyDescent="0.2">
      <c r="B12" s="74">
        <v>43475</v>
      </c>
      <c r="C12" s="129">
        <v>2.511800714</v>
      </c>
      <c r="D12" s="129">
        <v>0.81474963899999997</v>
      </c>
      <c r="E12" s="129">
        <v>4.9771633739999999</v>
      </c>
      <c r="F12" s="129">
        <v>2.6095188392526278</v>
      </c>
      <c r="G12" s="129">
        <v>0.55141856</v>
      </c>
      <c r="H12" s="129">
        <v>0.53327190199999996</v>
      </c>
      <c r="I12" s="129">
        <v>0.549434227</v>
      </c>
      <c r="J12" s="129">
        <v>6.2956321397311834</v>
      </c>
      <c r="K12" s="81">
        <v>18.842989394983814</v>
      </c>
      <c r="L12" s="53"/>
      <c r="M12" s="74">
        <v>43840</v>
      </c>
      <c r="N12" s="128">
        <v>2.623330417</v>
      </c>
      <c r="O12" s="128">
        <v>0.8233558270000001</v>
      </c>
      <c r="P12" s="128">
        <v>5.5784923099999997</v>
      </c>
      <c r="Q12" s="128">
        <v>2.7063948927140342</v>
      </c>
      <c r="R12" s="128">
        <v>0.68189543399999997</v>
      </c>
      <c r="S12" s="128">
        <v>0.53345397299999997</v>
      </c>
      <c r="T12" s="128">
        <v>0.56721449000000002</v>
      </c>
      <c r="U12" s="128">
        <v>6.35014334448047</v>
      </c>
      <c r="V12" s="83">
        <v>19.864280688194501</v>
      </c>
      <c r="W12" s="67"/>
      <c r="X12" s="93" t="s">
        <v>542</v>
      </c>
      <c r="Y12" s="67">
        <v>72.24539232231686</v>
      </c>
      <c r="Z12" s="67">
        <v>23.258723671314009</v>
      </c>
      <c r="AA12" s="67">
        <v>131.0532303667336</v>
      </c>
      <c r="AB12" s="67">
        <v>67.866778046958302</v>
      </c>
      <c r="AC12" s="67">
        <v>18.167213788684865</v>
      </c>
      <c r="AD12" s="67">
        <v>15.152210344043162</v>
      </c>
      <c r="AE12" s="67">
        <v>15.351324897099726</v>
      </c>
      <c r="AF12" s="67">
        <v>173.7054543266413</v>
      </c>
      <c r="AG12" s="67">
        <v>516.79167195853813</v>
      </c>
      <c r="AH12" s="67"/>
      <c r="AJ12" s="112">
        <v>43475</v>
      </c>
      <c r="AK12" s="163">
        <v>0.327987735</v>
      </c>
      <c r="AL12" s="163">
        <v>0.33897423500000001</v>
      </c>
      <c r="AM12" s="163">
        <v>0.44090506000000002</v>
      </c>
      <c r="AN12" s="163">
        <v>0.27872779200000003</v>
      </c>
      <c r="AO12" s="164">
        <v>0.26104183199999997</v>
      </c>
      <c r="AP12" s="53"/>
      <c r="AQ12" s="74">
        <v>43840</v>
      </c>
      <c r="AR12" s="78">
        <v>0.33285075199999997</v>
      </c>
      <c r="AS12" s="78">
        <v>0.36005938100000001</v>
      </c>
      <c r="AT12" s="78">
        <v>0.44468083600000002</v>
      </c>
      <c r="AU12" s="78">
        <v>0.29212279200000002</v>
      </c>
      <c r="AV12" s="79">
        <v>0.29232903399999999</v>
      </c>
      <c r="AX12" s="167" t="s">
        <v>542</v>
      </c>
      <c r="AY12" s="67">
        <v>12.200568023231808</v>
      </c>
      <c r="AZ12" s="67">
        <v>57.527919924766543</v>
      </c>
      <c r="BA12" s="67">
        <v>42.525959103848948</v>
      </c>
      <c r="BB12" s="67">
        <v>18.090271325199645</v>
      </c>
      <c r="BC12" s="67">
        <v>45.04063374476226</v>
      </c>
    </row>
    <row r="13" spans="2:55" x14ac:dyDescent="0.2">
      <c r="B13" s="74">
        <v>43476</v>
      </c>
      <c r="C13" s="129">
        <v>2.5438392900000002</v>
      </c>
      <c r="D13" s="129">
        <v>0.78821668299999992</v>
      </c>
      <c r="E13" s="129">
        <v>5.3475748849999993</v>
      </c>
      <c r="F13" s="129">
        <v>2.6209183336658426</v>
      </c>
      <c r="G13" s="129">
        <v>0.49858678700000003</v>
      </c>
      <c r="H13" s="129">
        <v>0.53780388000000001</v>
      </c>
      <c r="I13" s="129">
        <v>0.57257559199999997</v>
      </c>
      <c r="J13" s="129">
        <v>6.0460428026777864</v>
      </c>
      <c r="K13" s="81">
        <v>18.955558253343632</v>
      </c>
      <c r="L13" s="53"/>
      <c r="M13" s="74">
        <v>43841</v>
      </c>
      <c r="N13" s="128">
        <v>2.5489889950000002</v>
      </c>
      <c r="O13" s="128">
        <v>0.81110196000000001</v>
      </c>
      <c r="P13" s="128">
        <v>4.9892209169999999</v>
      </c>
      <c r="Q13" s="128">
        <v>2.3253754212174593</v>
      </c>
      <c r="R13" s="128">
        <v>0.61930180599999995</v>
      </c>
      <c r="S13" s="128">
        <v>0.506014195</v>
      </c>
      <c r="T13" s="128">
        <v>0.50596313900000001</v>
      </c>
      <c r="U13" s="128">
        <v>5.9236043363811905</v>
      </c>
      <c r="V13" s="83">
        <v>18.229570769598652</v>
      </c>
      <c r="W13" s="67"/>
      <c r="X13" s="93" t="s">
        <v>543</v>
      </c>
      <c r="Y13" s="67">
        <v>74.714665449326617</v>
      </c>
      <c r="Z13" s="67">
        <v>24.098875306264368</v>
      </c>
      <c r="AA13" s="67">
        <v>136.79856287464156</v>
      </c>
      <c r="AB13" s="67">
        <v>70.690174980292554</v>
      </c>
      <c r="AC13" s="67">
        <v>18.820081811868679</v>
      </c>
      <c r="AD13" s="67">
        <v>15.680589262841997</v>
      </c>
      <c r="AE13" s="67">
        <v>15.985141122379417</v>
      </c>
      <c r="AF13" s="67">
        <v>180.67109868346273</v>
      </c>
      <c r="AG13" s="67">
        <v>537.48132133507283</v>
      </c>
      <c r="AH13" s="67"/>
      <c r="AJ13" s="112">
        <v>43476</v>
      </c>
      <c r="AK13" s="163">
        <v>0.33043380999999999</v>
      </c>
      <c r="AL13" s="163">
        <v>0.343959917</v>
      </c>
      <c r="AM13" s="163">
        <v>0.43665706100000001</v>
      </c>
      <c r="AN13" s="163">
        <v>0.28310733500000002</v>
      </c>
      <c r="AO13" s="164">
        <v>0.26622119399999999</v>
      </c>
      <c r="AP13" s="53"/>
      <c r="AQ13" s="74">
        <v>43841</v>
      </c>
      <c r="AR13" s="78">
        <v>0.31111558100000003</v>
      </c>
      <c r="AS13" s="78">
        <v>0.32857465899999999</v>
      </c>
      <c r="AT13" s="78">
        <v>0.38432148999999999</v>
      </c>
      <c r="AU13" s="78">
        <v>0.261540944</v>
      </c>
      <c r="AV13" s="79">
        <v>0.22626401300000001</v>
      </c>
      <c r="AX13" s="167" t="s">
        <v>543</v>
      </c>
      <c r="AY13" s="67">
        <v>15.032700091130312</v>
      </c>
      <c r="AZ13" s="67">
        <v>69.826055147904043</v>
      </c>
      <c r="BA13" s="67">
        <v>45.469987570536034</v>
      </c>
      <c r="BB13" s="67">
        <v>18.24811608028898</v>
      </c>
      <c r="BC13" s="67">
        <v>53.820246740854479</v>
      </c>
    </row>
    <row r="14" spans="2:55" x14ac:dyDescent="0.2">
      <c r="B14" s="74">
        <v>43477</v>
      </c>
      <c r="C14" s="129">
        <v>2.470216738</v>
      </c>
      <c r="D14" s="129">
        <v>0.76636026700000004</v>
      </c>
      <c r="E14" s="129">
        <v>4.3897185580000002</v>
      </c>
      <c r="F14" s="129">
        <v>2.0645823979588442</v>
      </c>
      <c r="G14" s="129">
        <v>0.60678446699999999</v>
      </c>
      <c r="H14" s="129">
        <v>0.51905791800000001</v>
      </c>
      <c r="I14" s="129">
        <v>0.49632965000000001</v>
      </c>
      <c r="J14" s="129">
        <v>5.4187671574018408</v>
      </c>
      <c r="K14" s="81">
        <v>16.731817153360684</v>
      </c>
      <c r="L14" s="53"/>
      <c r="M14" s="74">
        <v>43842</v>
      </c>
      <c r="N14" s="128">
        <v>2.4532912869999999</v>
      </c>
      <c r="O14" s="128">
        <v>0.76719751100000011</v>
      </c>
      <c r="P14" s="128">
        <v>3.7817162799999999</v>
      </c>
      <c r="Q14" s="128">
        <v>1.8020952637362033</v>
      </c>
      <c r="R14" s="128">
        <v>0.55179266599999999</v>
      </c>
      <c r="S14" s="128">
        <v>0.46856626299999998</v>
      </c>
      <c r="T14" s="128">
        <v>0.39040593600000001</v>
      </c>
      <c r="U14" s="128">
        <v>5.2696551585845146</v>
      </c>
      <c r="V14" s="83">
        <v>15.484720365320717</v>
      </c>
      <c r="W14" s="67"/>
      <c r="X14" s="93" t="s">
        <v>544</v>
      </c>
      <c r="Y14" s="67">
        <v>76.357614988000023</v>
      </c>
      <c r="Z14" s="67">
        <v>23.875902932000002</v>
      </c>
      <c r="AA14" s="67">
        <v>153.16096488299999</v>
      </c>
      <c r="AB14" s="67">
        <v>78.462620930961904</v>
      </c>
      <c r="AC14" s="67">
        <v>20.31077105</v>
      </c>
      <c r="AD14" s="67">
        <v>15.873729899000001</v>
      </c>
      <c r="AE14" s="67">
        <v>16.547869735999999</v>
      </c>
      <c r="AF14" s="67">
        <v>195.92013247510457</v>
      </c>
      <c r="AG14" s="67">
        <v>580.50960689406656</v>
      </c>
      <c r="AH14" s="67"/>
      <c r="AJ14" s="112">
        <v>43477</v>
      </c>
      <c r="AK14" s="163">
        <v>0.29397178600000001</v>
      </c>
      <c r="AL14" s="163">
        <v>0.29043786800000004</v>
      </c>
      <c r="AM14" s="163">
        <v>0.36067187099999998</v>
      </c>
      <c r="AN14" s="163">
        <v>0.235955</v>
      </c>
      <c r="AO14" s="164">
        <v>0.15080958699999999</v>
      </c>
      <c r="AP14" s="53"/>
      <c r="AQ14" s="74">
        <v>43842</v>
      </c>
      <c r="AR14" s="78">
        <v>0.27803215100000001</v>
      </c>
      <c r="AS14" s="78">
        <v>0.25823179499999999</v>
      </c>
      <c r="AT14" s="78">
        <v>0.27987546299999999</v>
      </c>
      <c r="AU14" s="78">
        <v>0.206774813</v>
      </c>
      <c r="AV14" s="79">
        <v>0.13118787500000001</v>
      </c>
      <c r="AX14" s="167" t="s">
        <v>544</v>
      </c>
      <c r="AY14" s="67">
        <v>10.046234034000001</v>
      </c>
      <c r="AZ14" s="67">
        <v>10.205398879999999</v>
      </c>
      <c r="BA14" s="67">
        <v>13.189619347000001</v>
      </c>
      <c r="BB14" s="67">
        <v>8.5684397570000002</v>
      </c>
      <c r="BC14" s="67">
        <v>7.8780078800000011</v>
      </c>
    </row>
    <row r="15" spans="2:55" x14ac:dyDescent="0.2">
      <c r="B15" s="74">
        <v>43478</v>
      </c>
      <c r="C15" s="129">
        <v>2.4087379380000002</v>
      </c>
      <c r="D15" s="129">
        <v>0.79083234999999996</v>
      </c>
      <c r="E15" s="129">
        <v>2.3503890080000001</v>
      </c>
      <c r="F15" s="129">
        <v>1.6968774249166036</v>
      </c>
      <c r="G15" s="129">
        <v>0.51722561200000006</v>
      </c>
      <c r="H15" s="129">
        <v>0.490784422</v>
      </c>
      <c r="I15" s="129">
        <v>0.34614716200000001</v>
      </c>
      <c r="J15" s="129">
        <v>4.5397357027218721</v>
      </c>
      <c r="K15" s="81">
        <v>13.140729619638474</v>
      </c>
      <c r="L15" s="53"/>
      <c r="M15" s="74">
        <v>43843</v>
      </c>
      <c r="N15" s="128">
        <v>2.5843573719999999</v>
      </c>
      <c r="O15" s="128">
        <v>0.819137067</v>
      </c>
      <c r="P15" s="128">
        <v>4.9441333830000005</v>
      </c>
      <c r="Q15" s="128">
        <v>2.6966701946550957</v>
      </c>
      <c r="R15" s="128">
        <v>0.69846691299999997</v>
      </c>
      <c r="S15" s="128">
        <v>0.482748909</v>
      </c>
      <c r="T15" s="128">
        <v>0.55590535400000007</v>
      </c>
      <c r="U15" s="128">
        <v>6.5262683986345307</v>
      </c>
      <c r="V15" s="83">
        <v>19.307687591289628</v>
      </c>
      <c r="W15" s="67"/>
      <c r="X15" s="93" t="s">
        <v>545</v>
      </c>
      <c r="Y15" s="67">
        <v>78.755072928000033</v>
      </c>
      <c r="Z15" s="67">
        <v>24.847759059000005</v>
      </c>
      <c r="AA15" s="67">
        <v>153.11020623000002</v>
      </c>
      <c r="AB15" s="67">
        <v>77.395124401933558</v>
      </c>
      <c r="AC15" s="67">
        <v>21.418880601999998</v>
      </c>
      <c r="AD15" s="67">
        <v>16.216452993999997</v>
      </c>
      <c r="AE15" s="67">
        <v>16.597891871000002</v>
      </c>
      <c r="AF15" s="67">
        <v>195.1097333011154</v>
      </c>
      <c r="AG15" s="67">
        <v>583.45112138704883</v>
      </c>
      <c r="AH15" s="67"/>
      <c r="AJ15" s="112">
        <v>43478</v>
      </c>
      <c r="AK15" s="163">
        <v>0.267959956</v>
      </c>
      <c r="AL15" s="163">
        <v>0.234211904</v>
      </c>
      <c r="AM15" s="163">
        <v>0.29751442</v>
      </c>
      <c r="AN15" s="163">
        <v>0.18231122499999999</v>
      </c>
      <c r="AO15" s="164">
        <v>0.101053773</v>
      </c>
      <c r="AP15" s="53"/>
      <c r="AQ15" s="74">
        <v>43843</v>
      </c>
      <c r="AR15" s="78">
        <v>0.33825470499999999</v>
      </c>
      <c r="AS15" s="78">
        <v>0.35401776500000004</v>
      </c>
      <c r="AT15" s="78">
        <v>0.45014573400000002</v>
      </c>
      <c r="AU15" s="78">
        <v>0.28989962199999997</v>
      </c>
      <c r="AV15" s="79">
        <v>0.27982856500000003</v>
      </c>
      <c r="AX15" s="167" t="s">
        <v>545</v>
      </c>
      <c r="AY15" s="67">
        <v>9.8571586049999986</v>
      </c>
      <c r="AZ15" s="67">
        <v>10.451716799000002</v>
      </c>
      <c r="BA15" s="67">
        <v>12.629158396000003</v>
      </c>
      <c r="BB15" s="67">
        <v>8.5189964289999995</v>
      </c>
      <c r="BC15" s="67">
        <v>7.8494043540000007</v>
      </c>
    </row>
    <row r="16" spans="2:55" x14ac:dyDescent="0.2">
      <c r="B16" s="74">
        <v>43479</v>
      </c>
      <c r="C16" s="129">
        <v>2.5027173829999998</v>
      </c>
      <c r="D16" s="129">
        <v>0.80876327099999989</v>
      </c>
      <c r="E16" s="129">
        <v>4.1218949670000002</v>
      </c>
      <c r="F16" s="129">
        <v>2.5999002546699983</v>
      </c>
      <c r="G16" s="129">
        <v>0.684081885</v>
      </c>
      <c r="H16" s="129">
        <v>0.51051960699999999</v>
      </c>
      <c r="I16" s="129">
        <v>0.54472235300000005</v>
      </c>
      <c r="J16" s="129">
        <v>6.0736239332206825</v>
      </c>
      <c r="K16" s="81">
        <v>17.846223653890682</v>
      </c>
      <c r="L16" s="53"/>
      <c r="M16" s="74">
        <v>43844</v>
      </c>
      <c r="N16" s="128">
        <v>2.5844918939999997</v>
      </c>
      <c r="O16" s="128">
        <v>0.81573410499999999</v>
      </c>
      <c r="P16" s="128">
        <v>5.4133134309999997</v>
      </c>
      <c r="Q16" s="128">
        <v>2.7248159009691375</v>
      </c>
      <c r="R16" s="128">
        <v>0.69901006799999998</v>
      </c>
      <c r="S16" s="128">
        <v>0.52786491199999996</v>
      </c>
      <c r="T16" s="128">
        <v>0.56147304399999998</v>
      </c>
      <c r="U16" s="128">
        <v>6.7079770125403435</v>
      </c>
      <c r="V16" s="83">
        <v>20.03468036750948</v>
      </c>
      <c r="W16" s="67"/>
      <c r="AJ16" s="112">
        <v>43479</v>
      </c>
      <c r="AK16" s="163">
        <v>0.32466547899999998</v>
      </c>
      <c r="AL16" s="163">
        <v>0.33356295600000002</v>
      </c>
      <c r="AM16" s="163">
        <v>0.44763766799999999</v>
      </c>
      <c r="AN16" s="163">
        <v>0.27666770799999996</v>
      </c>
      <c r="AO16" s="164">
        <v>0.25935586900000002</v>
      </c>
      <c r="AP16" s="53"/>
      <c r="AQ16" s="74">
        <v>43844</v>
      </c>
      <c r="AR16" s="78">
        <v>0.34167277000000001</v>
      </c>
      <c r="AS16" s="78">
        <v>0.358925987</v>
      </c>
      <c r="AT16" s="78">
        <v>0.45509962999999998</v>
      </c>
      <c r="AU16" s="78">
        <v>0.29062305800000005</v>
      </c>
      <c r="AV16" s="79">
        <v>0.28059010200000001</v>
      </c>
    </row>
    <row r="17" spans="2:55" x14ac:dyDescent="0.2">
      <c r="B17" s="74">
        <v>43480</v>
      </c>
      <c r="C17" s="129">
        <v>2.5007858509999998</v>
      </c>
      <c r="D17" s="129">
        <v>0.81490760600000001</v>
      </c>
      <c r="E17" s="129">
        <v>5.0505402290000001</v>
      </c>
      <c r="F17" s="129">
        <v>2.6381293044389671</v>
      </c>
      <c r="G17" s="129">
        <v>0.69418855400000001</v>
      </c>
      <c r="H17" s="129">
        <v>0.52968187499999997</v>
      </c>
      <c r="I17" s="129">
        <v>0.5644421850000001</v>
      </c>
      <c r="J17" s="129">
        <v>6.4848557083563838</v>
      </c>
      <c r="K17" s="81">
        <v>19.277531312795354</v>
      </c>
      <c r="L17" s="53"/>
      <c r="M17" s="74">
        <v>43845</v>
      </c>
      <c r="N17" s="128">
        <v>2.607353104</v>
      </c>
      <c r="O17" s="128">
        <v>0.81808528700000005</v>
      </c>
      <c r="P17" s="128">
        <v>5.4772037309999995</v>
      </c>
      <c r="Q17" s="128">
        <v>2.7182434459853853</v>
      </c>
      <c r="R17" s="128">
        <v>0.70072698300000003</v>
      </c>
      <c r="S17" s="128">
        <v>0.5300315699999999</v>
      </c>
      <c r="T17" s="128">
        <v>0.56627812799999999</v>
      </c>
      <c r="U17" s="128">
        <v>6.7591162406118599</v>
      </c>
      <c r="V17" s="83">
        <v>20.177038489597248</v>
      </c>
      <c r="W17" s="67"/>
      <c r="X17" s="91" t="s">
        <v>546</v>
      </c>
      <c r="Y17" t="s">
        <v>553</v>
      </c>
      <c r="Z17" t="s">
        <v>547</v>
      </c>
      <c r="AA17" t="s">
        <v>548</v>
      </c>
      <c r="AB17" t="s">
        <v>549</v>
      </c>
      <c r="AC17" t="s">
        <v>550</v>
      </c>
      <c r="AD17" t="s">
        <v>551</v>
      </c>
      <c r="AE17" t="s">
        <v>554</v>
      </c>
      <c r="AF17" t="s">
        <v>555</v>
      </c>
      <c r="AG17" t="s">
        <v>556</v>
      </c>
      <c r="AJ17" s="112">
        <v>43480</v>
      </c>
      <c r="AK17" s="163">
        <v>0.33140963600000001</v>
      </c>
      <c r="AL17" s="163">
        <v>0.34232887199999995</v>
      </c>
      <c r="AM17" s="163">
        <v>0.45184141600000005</v>
      </c>
      <c r="AN17" s="163">
        <v>0.28238460300000001</v>
      </c>
      <c r="AO17" s="164">
        <v>0.26395068300000002</v>
      </c>
      <c r="AP17" s="53"/>
      <c r="AQ17" s="74">
        <v>43845</v>
      </c>
      <c r="AR17" s="78">
        <v>0.34293713799999997</v>
      </c>
      <c r="AS17" s="78">
        <v>0.35390622900000002</v>
      </c>
      <c r="AT17" s="78">
        <v>0.45526123499999999</v>
      </c>
      <c r="AU17" s="78">
        <v>0.29123744600000001</v>
      </c>
      <c r="AV17" s="79">
        <v>0.28032941899999997</v>
      </c>
      <c r="AX17" s="91" t="s">
        <v>546</v>
      </c>
      <c r="AY17" t="s">
        <v>585</v>
      </c>
      <c r="AZ17" t="s">
        <v>581</v>
      </c>
      <c r="BA17" t="s">
        <v>582</v>
      </c>
      <c r="BB17" t="s">
        <v>583</v>
      </c>
      <c r="BC17" t="s">
        <v>584</v>
      </c>
    </row>
    <row r="18" spans="2:55" x14ac:dyDescent="0.2">
      <c r="B18" s="74">
        <v>43481</v>
      </c>
      <c r="C18" s="129">
        <v>2.492051697</v>
      </c>
      <c r="D18" s="129">
        <v>0.82467546800000002</v>
      </c>
      <c r="E18" s="129">
        <v>5.2400589160000006</v>
      </c>
      <c r="F18" s="129">
        <v>2.6439138049060329</v>
      </c>
      <c r="G18" s="129">
        <v>0.69077856100000001</v>
      </c>
      <c r="H18" s="129">
        <v>0.52903979800000001</v>
      </c>
      <c r="I18" s="129">
        <v>0.56994969400000006</v>
      </c>
      <c r="J18" s="129">
        <v>6.6223242133830782</v>
      </c>
      <c r="K18" s="81">
        <v>19.612792152289114</v>
      </c>
      <c r="L18" s="53"/>
      <c r="M18" s="74">
        <v>43846</v>
      </c>
      <c r="N18" s="128">
        <v>2.5904602649999999</v>
      </c>
      <c r="O18" s="128">
        <v>0.82298897500000001</v>
      </c>
      <c r="P18" s="128">
        <v>5.4860742739999999</v>
      </c>
      <c r="Q18" s="128">
        <v>2.7299759932030239</v>
      </c>
      <c r="R18" s="128">
        <v>0.70282275800000005</v>
      </c>
      <c r="S18" s="128">
        <v>0.52896308999999997</v>
      </c>
      <c r="T18" s="128">
        <v>0.56997149499999999</v>
      </c>
      <c r="U18" s="128">
        <v>6.7612814429747203</v>
      </c>
      <c r="V18" s="83">
        <v>20.192538293177744</v>
      </c>
      <c r="W18" s="67"/>
      <c r="X18" s="92" t="s">
        <v>557</v>
      </c>
      <c r="Y18" s="67">
        <v>285.68977649499999</v>
      </c>
      <c r="Z18" s="67">
        <v>90.357750010000004</v>
      </c>
      <c r="AA18" s="67">
        <v>568.30855368599998</v>
      </c>
      <c r="AB18" s="67">
        <v>322.35533166014989</v>
      </c>
      <c r="AC18" s="67">
        <v>89.765273523000019</v>
      </c>
      <c r="AD18" s="67">
        <v>71.917601836000003</v>
      </c>
      <c r="AE18" s="67">
        <v>67.251378217999999</v>
      </c>
      <c r="AF18" s="67">
        <v>740.47789081008511</v>
      </c>
      <c r="AG18" s="67">
        <v>2236.1235562382353</v>
      </c>
      <c r="AH18" s="67"/>
      <c r="AJ18" s="112">
        <v>43481</v>
      </c>
      <c r="AK18" s="163">
        <v>0.33538094600000001</v>
      </c>
      <c r="AL18" s="163">
        <v>0.34073319300000005</v>
      </c>
      <c r="AM18" s="163">
        <v>0.44796278899999997</v>
      </c>
      <c r="AN18" s="163">
        <v>0.28393771399999995</v>
      </c>
      <c r="AO18" s="164">
        <v>0.26707223100000005</v>
      </c>
      <c r="AP18" s="53"/>
      <c r="AQ18" s="74">
        <v>43846</v>
      </c>
      <c r="AR18" s="78">
        <v>0.34071036599999999</v>
      </c>
      <c r="AS18" s="78">
        <v>0.358952357</v>
      </c>
      <c r="AT18" s="78">
        <v>0.45823935399999999</v>
      </c>
      <c r="AU18" s="78">
        <v>0.292429987</v>
      </c>
      <c r="AV18" s="79">
        <v>0.28583998499999996</v>
      </c>
      <c r="AX18" s="92" t="s">
        <v>557</v>
      </c>
      <c r="AY18" s="67">
        <v>40.503915040999992</v>
      </c>
      <c r="AZ18" s="67">
        <v>39.214737989</v>
      </c>
      <c r="BA18" s="67">
        <v>59.880545741999995</v>
      </c>
      <c r="BB18" s="67">
        <v>32.881230623</v>
      </c>
      <c r="BC18" s="67">
        <v>27.538376436</v>
      </c>
    </row>
    <row r="19" spans="2:55" x14ac:dyDescent="0.2">
      <c r="B19" s="74">
        <v>43482</v>
      </c>
      <c r="C19" s="129">
        <v>2.4986112620000003</v>
      </c>
      <c r="D19" s="129">
        <v>0.81824823199999996</v>
      </c>
      <c r="E19" s="129">
        <v>5.0184100429999994</v>
      </c>
      <c r="F19" s="129">
        <v>2.6399587917223251</v>
      </c>
      <c r="G19" s="129">
        <v>0.69598645700000006</v>
      </c>
      <c r="H19" s="129">
        <v>0.53318057400000007</v>
      </c>
      <c r="I19" s="129">
        <v>0.55995287500000002</v>
      </c>
      <c r="J19" s="129">
        <v>6.4461307122395892</v>
      </c>
      <c r="K19" s="81">
        <v>19.210478946961917</v>
      </c>
      <c r="L19" s="53"/>
      <c r="M19" s="74">
        <v>43847</v>
      </c>
      <c r="N19" s="128">
        <v>2.6137034290000001</v>
      </c>
      <c r="O19" s="128">
        <v>0.82473438700000001</v>
      </c>
      <c r="P19" s="128">
        <v>5.535184288</v>
      </c>
      <c r="Q19" s="128">
        <v>2.7265452420970697</v>
      </c>
      <c r="R19" s="128">
        <v>0.70521073999999995</v>
      </c>
      <c r="S19" s="128">
        <v>0.52770437699999995</v>
      </c>
      <c r="T19" s="128">
        <v>0.57278730500000008</v>
      </c>
      <c r="U19" s="128">
        <v>6.3853717601527844</v>
      </c>
      <c r="V19" s="83">
        <v>19.891241528249854</v>
      </c>
      <c r="W19" s="67"/>
      <c r="X19" s="93" t="s">
        <v>534</v>
      </c>
      <c r="Y19" s="67">
        <v>62.99286858699999</v>
      </c>
      <c r="Z19" s="67">
        <v>24.993162142999999</v>
      </c>
      <c r="AA19" s="67">
        <v>152.29262996899999</v>
      </c>
      <c r="AB19" s="67">
        <v>77.018145067731112</v>
      </c>
      <c r="AC19" s="67">
        <v>20.217913312999997</v>
      </c>
      <c r="AD19" s="67">
        <v>15.748423176999999</v>
      </c>
      <c r="AE19" s="67">
        <v>16.156170860000003</v>
      </c>
      <c r="AF19" s="67">
        <v>188.9635204997617</v>
      </c>
      <c r="AG19" s="67">
        <v>558.3828336164928</v>
      </c>
      <c r="AH19" s="67"/>
      <c r="AJ19" s="112">
        <v>43482</v>
      </c>
      <c r="AK19" s="163">
        <v>0.33336117099999996</v>
      </c>
      <c r="AL19" s="163">
        <v>0.34347960499999997</v>
      </c>
      <c r="AM19" s="163">
        <v>0.44899324899999998</v>
      </c>
      <c r="AN19" s="163">
        <v>0.28253948899999998</v>
      </c>
      <c r="AO19" s="164">
        <v>0.26199101199999997</v>
      </c>
      <c r="AP19" s="53"/>
      <c r="AQ19" s="74">
        <v>43847</v>
      </c>
      <c r="AR19" s="78">
        <v>0.33906362800000001</v>
      </c>
      <c r="AS19" s="78">
        <v>0.35985377200000002</v>
      </c>
      <c r="AT19" s="78">
        <v>0.45309321000000002</v>
      </c>
      <c r="AU19" s="78">
        <v>0.29225208199999997</v>
      </c>
      <c r="AV19" s="79">
        <v>0.29242732599999999</v>
      </c>
      <c r="AX19" s="93" t="s">
        <v>534</v>
      </c>
      <c r="AY19" s="67">
        <v>9.9746676450000002</v>
      </c>
      <c r="AZ19" s="67">
        <v>10.307530236999998</v>
      </c>
      <c r="BA19" s="67">
        <v>12.820841496000003</v>
      </c>
      <c r="BB19" s="67">
        <v>8.2682488159999998</v>
      </c>
      <c r="BC19" s="67">
        <v>7.7612220370000005</v>
      </c>
    </row>
    <row r="20" spans="2:55" x14ac:dyDescent="0.2">
      <c r="B20" s="74">
        <v>43483</v>
      </c>
      <c r="C20" s="129">
        <v>2.5562515189999999</v>
      </c>
      <c r="D20" s="129">
        <v>0.82307306000000002</v>
      </c>
      <c r="E20" s="129">
        <v>5.136831055</v>
      </c>
      <c r="F20" s="129">
        <v>2.6591904266705417</v>
      </c>
      <c r="G20" s="129">
        <v>0.69997224699999994</v>
      </c>
      <c r="H20" s="129">
        <v>0.53808397600000002</v>
      </c>
      <c r="I20" s="129">
        <v>0.57430886399999992</v>
      </c>
      <c r="J20" s="129">
        <v>6.1851948875130418</v>
      </c>
      <c r="K20" s="81">
        <v>19.172906035183583</v>
      </c>
      <c r="L20" s="53"/>
      <c r="M20" s="74">
        <v>43848</v>
      </c>
      <c r="N20" s="128">
        <v>2.3156466200000003</v>
      </c>
      <c r="O20" s="128">
        <v>0.81487259699999992</v>
      </c>
      <c r="P20" s="128">
        <v>5.2390060749999998</v>
      </c>
      <c r="Q20" s="128">
        <v>2.3667109932727137</v>
      </c>
      <c r="R20" s="128">
        <v>0.64334678300000003</v>
      </c>
      <c r="S20" s="128">
        <v>0.50153871100000003</v>
      </c>
      <c r="T20" s="128">
        <v>0.51256268900000002</v>
      </c>
      <c r="U20" s="128">
        <v>5.9819327635662782</v>
      </c>
      <c r="V20" s="83">
        <v>18.375617231838991</v>
      </c>
      <c r="W20" s="67"/>
      <c r="X20" s="93" t="s">
        <v>535</v>
      </c>
      <c r="Y20" s="67">
        <v>32.957232509000001</v>
      </c>
      <c r="Z20" s="67">
        <v>23.157808011</v>
      </c>
      <c r="AA20" s="67">
        <v>147.08720127100003</v>
      </c>
      <c r="AB20" s="67">
        <v>72.832729004268288</v>
      </c>
      <c r="AC20" s="67">
        <v>19.414683135000004</v>
      </c>
      <c r="AD20" s="67">
        <v>14.789352319999999</v>
      </c>
      <c r="AE20" s="67">
        <v>15.401105611999999</v>
      </c>
      <c r="AF20" s="67">
        <v>175.14090796000468</v>
      </c>
      <c r="AG20" s="67">
        <v>500.78101982227298</v>
      </c>
      <c r="AH20" s="67"/>
      <c r="AJ20" s="112">
        <v>43483</v>
      </c>
      <c r="AK20" s="163">
        <v>0.33180231599999999</v>
      </c>
      <c r="AL20" s="163">
        <v>0.34614433299999997</v>
      </c>
      <c r="AM20" s="163">
        <v>0.44696252399999997</v>
      </c>
      <c r="AN20" s="163">
        <v>0.286440629</v>
      </c>
      <c r="AO20" s="164">
        <v>0.27280480699999998</v>
      </c>
      <c r="AP20" s="53"/>
      <c r="AQ20" s="74">
        <v>43848</v>
      </c>
      <c r="AR20" s="78">
        <v>0.320347559</v>
      </c>
      <c r="AS20" s="78">
        <v>0.32670631</v>
      </c>
      <c r="AT20" s="78">
        <v>0.40439341899999998</v>
      </c>
      <c r="AU20" s="78">
        <v>0.26817420000000003</v>
      </c>
      <c r="AV20" s="79">
        <v>0.21578296699999999</v>
      </c>
      <c r="AX20" s="93" t="s">
        <v>535</v>
      </c>
      <c r="AY20" s="67">
        <v>9.5181515369999996</v>
      </c>
      <c r="AZ20" s="67">
        <v>9.4706442400000004</v>
      </c>
      <c r="BA20" s="67">
        <v>12.322941544000001</v>
      </c>
      <c r="BB20" s="67">
        <v>7.7308263099999994</v>
      </c>
      <c r="BC20" s="67">
        <v>7.4005346870000004</v>
      </c>
    </row>
    <row r="21" spans="2:55" x14ac:dyDescent="0.2">
      <c r="B21" s="74">
        <v>43484</v>
      </c>
      <c r="C21" s="129">
        <v>2.4928342420000003</v>
      </c>
      <c r="D21" s="129">
        <v>0.81871608499999993</v>
      </c>
      <c r="E21" s="129">
        <v>4.5234958590000005</v>
      </c>
      <c r="F21" s="129">
        <v>2.2204629276877665</v>
      </c>
      <c r="G21" s="129">
        <v>0.62944598400000007</v>
      </c>
      <c r="H21" s="129">
        <v>0.52043106100000003</v>
      </c>
      <c r="I21" s="129">
        <v>0.53269188000000001</v>
      </c>
      <c r="J21" s="129">
        <v>5.6691724107859116</v>
      </c>
      <c r="K21" s="81">
        <v>17.407250449473679</v>
      </c>
      <c r="L21" s="53"/>
      <c r="M21" s="74">
        <v>43849</v>
      </c>
      <c r="N21" s="128">
        <v>2.1378547319999996</v>
      </c>
      <c r="O21" s="128">
        <v>0.75258155000000004</v>
      </c>
      <c r="P21" s="128">
        <v>3.9174855900000001</v>
      </c>
      <c r="Q21" s="128">
        <v>1.8724742550518318</v>
      </c>
      <c r="R21" s="128">
        <v>0.60750483200000005</v>
      </c>
      <c r="S21" s="128">
        <v>0.47103465500000002</v>
      </c>
      <c r="T21" s="128">
        <v>0.39099925499999999</v>
      </c>
      <c r="U21" s="128">
        <v>5.4601188747569012</v>
      </c>
      <c r="V21" s="83">
        <v>15.610053743808734</v>
      </c>
      <c r="W21" s="67"/>
      <c r="X21" s="93" t="s">
        <v>536</v>
      </c>
      <c r="Y21" s="67">
        <v>57.812651758999998</v>
      </c>
      <c r="Z21" s="67">
        <v>18.122308288000003</v>
      </c>
      <c r="AA21" s="67">
        <v>112.73023518599997</v>
      </c>
      <c r="AB21" s="67">
        <v>62.760624005019736</v>
      </c>
      <c r="AC21" s="67">
        <v>19.473730930000002</v>
      </c>
      <c r="AD21" s="67">
        <v>15.050921688999999</v>
      </c>
      <c r="AE21" s="67">
        <v>14.188028726999999</v>
      </c>
      <c r="AF21" s="67">
        <v>148.91124379446478</v>
      </c>
      <c r="AG21" s="67">
        <v>449.0497443784846</v>
      </c>
      <c r="AH21" s="67"/>
      <c r="AJ21" s="112">
        <v>43484</v>
      </c>
      <c r="AK21" s="163">
        <v>0.30631578499999995</v>
      </c>
      <c r="AL21" s="163">
        <v>0.30681989500000001</v>
      </c>
      <c r="AM21" s="163">
        <v>0.393033042</v>
      </c>
      <c r="AN21" s="163">
        <v>0.24875141399999998</v>
      </c>
      <c r="AO21" s="164">
        <v>0.18353266200000001</v>
      </c>
      <c r="AP21" s="53"/>
      <c r="AQ21" s="74">
        <v>43849</v>
      </c>
      <c r="AR21" s="78">
        <v>0.28378681300000003</v>
      </c>
      <c r="AS21" s="78">
        <v>0.26018857099999998</v>
      </c>
      <c r="AT21" s="78">
        <v>0.31134896999999995</v>
      </c>
      <c r="AU21" s="78">
        <v>0.19995506200000002</v>
      </c>
      <c r="AV21" s="79">
        <v>0.14137063599999999</v>
      </c>
      <c r="AX21" s="93" t="s">
        <v>536</v>
      </c>
      <c r="AY21" s="67">
        <v>8.5722850019999974</v>
      </c>
      <c r="AZ21" s="67">
        <v>7.4011819520000026</v>
      </c>
      <c r="BA21" s="67">
        <v>11.843555321999997</v>
      </c>
      <c r="BB21" s="67">
        <v>5.9294601599999996</v>
      </c>
      <c r="BC21" s="67">
        <v>5.213598371999999</v>
      </c>
    </row>
    <row r="22" spans="2:55" x14ac:dyDescent="0.2">
      <c r="B22" s="74">
        <v>43485</v>
      </c>
      <c r="C22" s="129">
        <v>2.2337065580000002</v>
      </c>
      <c r="D22" s="129">
        <v>0.77812157400000004</v>
      </c>
      <c r="E22" s="129">
        <v>3.4213355139999999</v>
      </c>
      <c r="F22" s="129">
        <v>1.7256582952131325</v>
      </c>
      <c r="G22" s="129">
        <v>0.54484933800000002</v>
      </c>
      <c r="H22" s="129">
        <v>0.49185797800000003</v>
      </c>
      <c r="I22" s="129">
        <v>0.445325845</v>
      </c>
      <c r="J22" s="129">
        <v>5.2144895323232632</v>
      </c>
      <c r="K22" s="81">
        <v>14.855344634536396</v>
      </c>
      <c r="L22" s="53"/>
      <c r="M22" s="74">
        <v>43850</v>
      </c>
      <c r="N22" s="128">
        <v>2.409890667</v>
      </c>
      <c r="O22" s="128">
        <v>0.82026639400000001</v>
      </c>
      <c r="P22" s="128">
        <v>3.9042478569999997</v>
      </c>
      <c r="Q22" s="128">
        <v>2.6927198272184079</v>
      </c>
      <c r="R22" s="128">
        <v>0.70617926500000006</v>
      </c>
      <c r="S22" s="128">
        <v>0.5274381629999999</v>
      </c>
      <c r="T22" s="128">
        <v>0.54546269299999994</v>
      </c>
      <c r="U22" s="128">
        <v>6.3601438454476131</v>
      </c>
      <c r="V22" s="83">
        <v>17.966348711666022</v>
      </c>
      <c r="W22" s="67"/>
      <c r="X22" s="93" t="s">
        <v>537</v>
      </c>
      <c r="Y22" s="67">
        <v>62.774829533999998</v>
      </c>
      <c r="Z22" s="67">
        <v>8.1887220420000002</v>
      </c>
      <c r="AA22" s="67">
        <v>73.43911495399999</v>
      </c>
      <c r="AB22" s="67">
        <v>49.359241918218466</v>
      </c>
      <c r="AC22" s="67">
        <v>14.609449331</v>
      </c>
      <c r="AD22" s="67">
        <v>13.013141879999999</v>
      </c>
      <c r="AE22" s="67">
        <v>10.226797433</v>
      </c>
      <c r="AF22" s="67">
        <v>107.54303949610195</v>
      </c>
      <c r="AG22" s="67">
        <v>339.15433658832046</v>
      </c>
      <c r="AH22" s="67"/>
      <c r="AJ22" s="112">
        <v>43485</v>
      </c>
      <c r="AK22" s="163">
        <v>0.264227934</v>
      </c>
      <c r="AL22" s="163">
        <v>0.23616210600000001</v>
      </c>
      <c r="AM22" s="163">
        <v>0.27649197800000003</v>
      </c>
      <c r="AN22" s="163">
        <v>0.196413476</v>
      </c>
      <c r="AO22" s="164">
        <v>0.12694063799999999</v>
      </c>
      <c r="AP22" s="53"/>
      <c r="AQ22" s="74">
        <v>43850</v>
      </c>
      <c r="AR22" s="78">
        <v>0.33803305499999997</v>
      </c>
      <c r="AS22" s="78">
        <v>0.34918565299999998</v>
      </c>
      <c r="AT22" s="78">
        <v>0.45131536900000002</v>
      </c>
      <c r="AU22" s="78">
        <v>0.28804189000000002</v>
      </c>
      <c r="AV22" s="79">
        <v>0.28203973300000001</v>
      </c>
      <c r="AX22" s="93" t="s">
        <v>537</v>
      </c>
      <c r="AY22" s="67">
        <v>5.5705165209999983</v>
      </c>
      <c r="AZ22" s="67">
        <v>4.7919013619999999</v>
      </c>
      <c r="BA22" s="67">
        <v>10.595188456999999</v>
      </c>
      <c r="BB22" s="67">
        <v>4.8041650340000004</v>
      </c>
      <c r="BC22" s="67">
        <v>3.1644956229999996</v>
      </c>
    </row>
    <row r="23" spans="2:55" x14ac:dyDescent="0.2">
      <c r="B23" s="74">
        <v>43486</v>
      </c>
      <c r="C23" s="129">
        <v>2.4991456179999996</v>
      </c>
      <c r="D23" s="129">
        <v>0.82324966099999997</v>
      </c>
      <c r="E23" s="129">
        <v>3.1243317230000001</v>
      </c>
      <c r="F23" s="129">
        <v>2.6307633495903113</v>
      </c>
      <c r="G23" s="129">
        <v>0.68894211599999999</v>
      </c>
      <c r="H23" s="129">
        <v>0.52621844600000001</v>
      </c>
      <c r="I23" s="129">
        <v>0.56887931400000002</v>
      </c>
      <c r="J23" s="129">
        <v>5.9881617546707817</v>
      </c>
      <c r="K23" s="81">
        <v>16.849691982261096</v>
      </c>
      <c r="L23" s="53"/>
      <c r="M23" s="74">
        <v>43851</v>
      </c>
      <c r="N23" s="128">
        <v>2.369703425</v>
      </c>
      <c r="O23" s="128">
        <v>0.81755363699999994</v>
      </c>
      <c r="P23" s="128">
        <v>5.2035501849999992</v>
      </c>
      <c r="Q23" s="128">
        <v>2.7288037430190659</v>
      </c>
      <c r="R23" s="128">
        <v>0.70864272500000003</v>
      </c>
      <c r="S23" s="128">
        <v>0.52909216400000003</v>
      </c>
      <c r="T23" s="128">
        <v>0.56717173300000001</v>
      </c>
      <c r="U23" s="128">
        <v>6.6976349956057639</v>
      </c>
      <c r="V23" s="83">
        <v>19.62215260762483</v>
      </c>
      <c r="W23" s="67"/>
      <c r="X23" s="93" t="s">
        <v>538</v>
      </c>
      <c r="Y23" s="67">
        <v>69.15219410600001</v>
      </c>
      <c r="Z23" s="67">
        <v>15.895749525999998</v>
      </c>
      <c r="AA23" s="67">
        <v>82.759372305999989</v>
      </c>
      <c r="AB23" s="67">
        <v>60.384591664912335</v>
      </c>
      <c r="AC23" s="67">
        <v>16.049496814000001</v>
      </c>
      <c r="AD23" s="67">
        <v>13.315762770000005</v>
      </c>
      <c r="AE23" s="67">
        <v>11.279275585999997</v>
      </c>
      <c r="AF23" s="67">
        <v>119.91917905975201</v>
      </c>
      <c r="AG23" s="67">
        <v>388.75562183266436</v>
      </c>
      <c r="AH23" s="67"/>
      <c r="AJ23" s="112">
        <v>43486</v>
      </c>
      <c r="AK23" s="163">
        <v>0.33002953000000002</v>
      </c>
      <c r="AL23" s="163">
        <v>0.33961963900000003</v>
      </c>
      <c r="AM23" s="163">
        <v>0.44485084999999996</v>
      </c>
      <c r="AN23" s="163">
        <v>0.28119331599999997</v>
      </c>
      <c r="AO23" s="164">
        <v>0.26718839299999997</v>
      </c>
      <c r="AP23" s="53"/>
      <c r="AQ23" s="74">
        <v>43851</v>
      </c>
      <c r="AR23" s="78">
        <v>0.34208028800000001</v>
      </c>
      <c r="AS23" s="78">
        <v>0.35447947399999996</v>
      </c>
      <c r="AT23" s="78">
        <v>0.45811321100000002</v>
      </c>
      <c r="AU23" s="78">
        <v>0.29024494099999998</v>
      </c>
      <c r="AV23" s="79">
        <v>0.28992047799999998</v>
      </c>
      <c r="AX23" s="93" t="s">
        <v>538</v>
      </c>
      <c r="AY23" s="67">
        <v>6.8682943359999999</v>
      </c>
      <c r="AZ23" s="67">
        <v>7.2434801979999994</v>
      </c>
      <c r="BA23" s="67">
        <v>12.298018922999997</v>
      </c>
      <c r="BB23" s="67">
        <v>6.1485303029999994</v>
      </c>
      <c r="BC23" s="67">
        <v>3.9985257170000001</v>
      </c>
    </row>
    <row r="24" spans="2:55" x14ac:dyDescent="0.2">
      <c r="B24" s="74">
        <v>43487</v>
      </c>
      <c r="C24" s="129">
        <v>2.5189387000000001</v>
      </c>
      <c r="D24" s="129">
        <v>0.82539260400000003</v>
      </c>
      <c r="E24" s="129">
        <v>4.972721495</v>
      </c>
      <c r="F24" s="129">
        <v>2.6599486862522919</v>
      </c>
      <c r="G24" s="129">
        <v>0.69687858200000008</v>
      </c>
      <c r="H24" s="129">
        <v>0.53082644299999993</v>
      </c>
      <c r="I24" s="129">
        <v>0.57525842100000002</v>
      </c>
      <c r="J24" s="129">
        <v>6.6050220239676234</v>
      </c>
      <c r="K24" s="81">
        <v>19.384986955219919</v>
      </c>
      <c r="L24" s="53"/>
      <c r="M24" s="74">
        <v>43852</v>
      </c>
      <c r="N24" s="128">
        <v>2.1027339519999999</v>
      </c>
      <c r="O24" s="128">
        <v>0.82253965800000006</v>
      </c>
      <c r="P24" s="128">
        <v>5.5625806670000006</v>
      </c>
      <c r="Q24" s="128">
        <v>2.715271467204273</v>
      </c>
      <c r="R24" s="128">
        <v>0.70840358700000006</v>
      </c>
      <c r="S24" s="128">
        <v>0.52623104099999995</v>
      </c>
      <c r="T24" s="128">
        <v>0.56940105399999996</v>
      </c>
      <c r="U24" s="128">
        <v>6.7342191760711207</v>
      </c>
      <c r="V24" s="83">
        <v>19.741380602275392</v>
      </c>
      <c r="W24" s="67"/>
      <c r="AJ24" s="112">
        <v>43487</v>
      </c>
      <c r="AK24" s="163">
        <v>0.33650579999999997</v>
      </c>
      <c r="AL24" s="163">
        <v>0.345380152</v>
      </c>
      <c r="AM24" s="163">
        <v>0.45033428600000003</v>
      </c>
      <c r="AN24" s="163">
        <v>0.28456601599999998</v>
      </c>
      <c r="AO24" s="164">
        <v>0.26443245299999996</v>
      </c>
      <c r="AP24" s="53"/>
      <c r="AQ24" s="74">
        <v>43852</v>
      </c>
      <c r="AR24" s="78">
        <v>0.34162369599999998</v>
      </c>
      <c r="AS24" s="78">
        <v>0.35138148400000002</v>
      </c>
      <c r="AT24" s="78">
        <v>0.45679452300000001</v>
      </c>
      <c r="AU24" s="78">
        <v>0.28976772899999997</v>
      </c>
      <c r="AV24" s="79">
        <v>0.285061342</v>
      </c>
    </row>
    <row r="25" spans="2:55" x14ac:dyDescent="0.2">
      <c r="B25" s="74">
        <v>43488</v>
      </c>
      <c r="C25" s="129">
        <v>2.504804128</v>
      </c>
      <c r="D25" s="129">
        <v>0.83152491099999992</v>
      </c>
      <c r="E25" s="129">
        <v>5.4416137679999999</v>
      </c>
      <c r="F25" s="129">
        <v>2.6522902011301208</v>
      </c>
      <c r="G25" s="129">
        <v>0.69399491400000002</v>
      </c>
      <c r="H25" s="129">
        <v>0.529620655</v>
      </c>
      <c r="I25" s="129">
        <v>0.57570236399999997</v>
      </c>
      <c r="J25" s="129">
        <v>6.7398549107970958</v>
      </c>
      <c r="K25" s="81">
        <v>19.969405851927217</v>
      </c>
      <c r="L25" s="53"/>
      <c r="M25" s="74">
        <v>43853</v>
      </c>
      <c r="N25" s="128">
        <v>1.6376286760000001</v>
      </c>
      <c r="O25" s="128">
        <v>0.82267393099999997</v>
      </c>
      <c r="P25" s="128">
        <v>5.5815355199999992</v>
      </c>
      <c r="Q25" s="128">
        <v>2.7234076435984176</v>
      </c>
      <c r="R25" s="128">
        <v>0.70986002999999998</v>
      </c>
      <c r="S25" s="128">
        <v>0.53068897400000004</v>
      </c>
      <c r="T25" s="128">
        <v>0.57388286499999996</v>
      </c>
      <c r="U25" s="128">
        <v>6.663835031023293</v>
      </c>
      <c r="V25" s="83">
        <v>19.243512670621708</v>
      </c>
      <c r="W25" s="67"/>
      <c r="X25" s="94" t="s">
        <v>558</v>
      </c>
      <c r="Y25" s="87" t="s">
        <v>438</v>
      </c>
      <c r="Z25" s="89" t="s">
        <v>422</v>
      </c>
      <c r="AA25" s="89" t="s">
        <v>531</v>
      </c>
      <c r="AB25" s="89" t="s">
        <v>282</v>
      </c>
      <c r="AC25" s="87" t="s">
        <v>529</v>
      </c>
      <c r="AD25" s="87" t="s">
        <v>473</v>
      </c>
      <c r="AE25" s="87" t="s">
        <v>134</v>
      </c>
      <c r="AF25" s="87" t="s">
        <v>533</v>
      </c>
      <c r="AG25" s="90" t="s">
        <v>522</v>
      </c>
      <c r="AH25" s="158"/>
      <c r="AJ25" s="112">
        <v>43488</v>
      </c>
      <c r="AK25" s="163">
        <v>0.33465425900000001</v>
      </c>
      <c r="AL25" s="163">
        <v>0.34158344499999999</v>
      </c>
      <c r="AM25" s="163">
        <v>0.44858605099999999</v>
      </c>
      <c r="AN25" s="163">
        <v>0.28489494900000001</v>
      </c>
      <c r="AO25" s="164">
        <v>0.26708179200000004</v>
      </c>
      <c r="AP25" s="53"/>
      <c r="AQ25" s="74">
        <v>43853</v>
      </c>
      <c r="AR25" s="78">
        <v>0.34056702700000002</v>
      </c>
      <c r="AS25" s="78">
        <v>0.352091196</v>
      </c>
      <c r="AT25" s="78">
        <v>0.45635345899999996</v>
      </c>
      <c r="AU25" s="78">
        <v>0.28941042499999997</v>
      </c>
      <c r="AV25" s="79">
        <v>0.29340329200000004</v>
      </c>
      <c r="AX25" s="94" t="s">
        <v>558</v>
      </c>
      <c r="AY25" s="87" t="s">
        <v>580</v>
      </c>
      <c r="AZ25" s="89" t="s">
        <v>296</v>
      </c>
      <c r="BA25" s="89" t="s">
        <v>288</v>
      </c>
      <c r="BB25" s="89" t="s">
        <v>312</v>
      </c>
      <c r="BC25" s="162" t="s">
        <v>292</v>
      </c>
    </row>
    <row r="26" spans="2:55" x14ac:dyDescent="0.2">
      <c r="B26" s="74">
        <v>43489</v>
      </c>
      <c r="C26" s="129">
        <v>2.510549353</v>
      </c>
      <c r="D26" s="129">
        <v>0.82470446200000003</v>
      </c>
      <c r="E26" s="129">
        <v>5.293660365</v>
      </c>
      <c r="F26" s="129">
        <v>2.6640709362094617</v>
      </c>
      <c r="G26" s="129">
        <v>0.69569115300000006</v>
      </c>
      <c r="H26" s="129">
        <v>0.53325106200000005</v>
      </c>
      <c r="I26" s="129">
        <v>0.57964828400000001</v>
      </c>
      <c r="J26" s="129">
        <v>6.7459122186094644</v>
      </c>
      <c r="K26" s="81">
        <v>19.847487833818928</v>
      </c>
      <c r="L26" s="53"/>
      <c r="M26" s="74">
        <v>43854</v>
      </c>
      <c r="N26" s="128">
        <v>0.97987370600000001</v>
      </c>
      <c r="O26" s="128">
        <v>0.81951586199999993</v>
      </c>
      <c r="P26" s="128">
        <v>5.7441520549999998</v>
      </c>
      <c r="Q26" s="128">
        <v>2.7122347727927645</v>
      </c>
      <c r="R26" s="128">
        <v>0.70974875000000004</v>
      </c>
      <c r="S26" s="128">
        <v>0.53297674299999998</v>
      </c>
      <c r="T26" s="128">
        <v>0.57598057599999997</v>
      </c>
      <c r="U26" s="128">
        <v>5.9607995874173474</v>
      </c>
      <c r="V26" s="83">
        <v>18.03528205221011</v>
      </c>
      <c r="W26" s="67"/>
      <c r="X26" s="95" t="s">
        <v>534</v>
      </c>
      <c r="Y26" s="134">
        <f>Y19-Y4</f>
        <v>-14.218432796999991</v>
      </c>
      <c r="Z26" s="134">
        <f t="shared" ref="Z26:AG26" si="0">Z19-Z4</f>
        <v>4.0905752000004014E-2</v>
      </c>
      <c r="AA26" s="134">
        <f t="shared" si="0"/>
        <v>14.747326592000007</v>
      </c>
      <c r="AB26" s="134">
        <f>AB19-AB4</f>
        <v>3.8644085203831509</v>
      </c>
      <c r="AC26" s="134">
        <f t="shared" si="0"/>
        <v>1.1703575229999998</v>
      </c>
      <c r="AD26" s="134">
        <f t="shared" si="0"/>
        <v>-0.48349500599999828</v>
      </c>
      <c r="AE26" s="134">
        <f>AE19-AE4</f>
        <v>0.27988610600000285</v>
      </c>
      <c r="AF26" s="134">
        <f>AF19-AF4</f>
        <v>6.5644112434092108</v>
      </c>
      <c r="AG26" s="135">
        <f t="shared" si="0"/>
        <v>11.965367933792322</v>
      </c>
      <c r="AH26" s="134"/>
      <c r="AJ26" s="112">
        <v>43489</v>
      </c>
      <c r="AK26" s="163">
        <v>0.33491357799999999</v>
      </c>
      <c r="AL26" s="163">
        <v>0.34557109899999999</v>
      </c>
      <c r="AM26" s="163">
        <v>0.45188162100000001</v>
      </c>
      <c r="AN26" s="163">
        <v>0.28558199000000001</v>
      </c>
      <c r="AO26" s="164">
        <v>0.26893589299999998</v>
      </c>
      <c r="AP26" s="53"/>
      <c r="AQ26" s="74">
        <v>43854</v>
      </c>
      <c r="AR26" s="78">
        <v>0.33813627399999996</v>
      </c>
      <c r="AS26" s="78">
        <v>0.355313824</v>
      </c>
      <c r="AT26" s="78">
        <v>0.45168149299999999</v>
      </c>
      <c r="AU26" s="78">
        <v>0.29153231900000004</v>
      </c>
      <c r="AV26" s="79">
        <v>0.29452388900000004</v>
      </c>
      <c r="AX26" s="95" t="s">
        <v>534</v>
      </c>
      <c r="AY26" s="134">
        <f>AY19-AY4</f>
        <v>0.42055075499999894</v>
      </c>
      <c r="AZ26" s="134">
        <f t="shared" ref="AZ26:BA26" si="1">AZ19-AZ4</f>
        <v>0.67646745299999722</v>
      </c>
      <c r="BA26" s="134">
        <f t="shared" si="1"/>
        <v>0.41478247100000409</v>
      </c>
      <c r="BB26" s="134">
        <f>BB19-BB4</f>
        <v>0.35841767199999985</v>
      </c>
      <c r="BC26" s="135">
        <f t="shared" ref="BC26" si="2">BC19-BC4</f>
        <v>0.88650561499999991</v>
      </c>
    </row>
    <row r="27" spans="2:55" x14ac:dyDescent="0.2">
      <c r="B27" s="74">
        <v>43490</v>
      </c>
      <c r="C27" s="129">
        <v>2.5590861830000002</v>
      </c>
      <c r="D27" s="129">
        <v>0.83043579599999995</v>
      </c>
      <c r="E27" s="129">
        <v>5.3220130250000004</v>
      </c>
      <c r="F27" s="129">
        <v>2.659476696164965</v>
      </c>
      <c r="G27" s="129">
        <v>0.70060770999999999</v>
      </c>
      <c r="H27" s="129">
        <v>0.53817005699999998</v>
      </c>
      <c r="I27" s="129">
        <v>0.57497226800000001</v>
      </c>
      <c r="J27" s="129">
        <v>6.2758423524514582</v>
      </c>
      <c r="K27" s="81">
        <v>19.460604087616424</v>
      </c>
      <c r="L27" s="53"/>
      <c r="M27" s="74">
        <v>43855</v>
      </c>
      <c r="N27" s="128">
        <v>0.82330587</v>
      </c>
      <c r="O27" s="128">
        <v>0.80567499100000006</v>
      </c>
      <c r="P27" s="128">
        <v>4.8792208239999999</v>
      </c>
      <c r="Q27" s="128">
        <v>2.3523541373329508</v>
      </c>
      <c r="R27" s="128">
        <v>0.66155832599999997</v>
      </c>
      <c r="S27" s="128">
        <v>0.51352988600000005</v>
      </c>
      <c r="T27" s="128">
        <v>0.51776649600000002</v>
      </c>
      <c r="U27" s="128">
        <v>5.3773914109982481</v>
      </c>
      <c r="V27" s="83">
        <v>15.9308019413312</v>
      </c>
      <c r="W27" s="67"/>
      <c r="X27" s="95" t="s">
        <v>535</v>
      </c>
      <c r="Y27" s="134">
        <f t="shared" ref="Y27:AG30" si="3">Y20-Y5</f>
        <v>-37.760092099000012</v>
      </c>
      <c r="Z27" s="134">
        <f t="shared" si="3"/>
        <v>0.42975046599999445</v>
      </c>
      <c r="AA27" s="134">
        <f t="shared" si="3"/>
        <v>13.258829976000044</v>
      </c>
      <c r="AB27" s="134">
        <f t="shared" si="3"/>
        <v>4.7331895666322765</v>
      </c>
      <c r="AC27" s="134">
        <f t="shared" si="3"/>
        <v>1.1045140280000041</v>
      </c>
      <c r="AD27" s="134">
        <f t="shared" si="3"/>
        <v>0.13849666399999627</v>
      </c>
      <c r="AE27" s="134">
        <f t="shared" si="3"/>
        <v>-3.112545300000491E-2</v>
      </c>
      <c r="AF27" s="134">
        <f t="shared" si="3"/>
        <v>0.43771360825743955</v>
      </c>
      <c r="AG27" s="135">
        <f t="shared" si="3"/>
        <v>-17.68872324311036</v>
      </c>
      <c r="AH27" s="134"/>
      <c r="AJ27" s="112">
        <v>43490</v>
      </c>
      <c r="AK27" s="163">
        <v>0.335484797</v>
      </c>
      <c r="AL27" s="163">
        <v>0.34940180399999998</v>
      </c>
      <c r="AM27" s="163">
        <v>0.44624622800000002</v>
      </c>
      <c r="AN27" s="163">
        <v>0.28708789200000001</v>
      </c>
      <c r="AO27" s="164">
        <v>0.27397252100000002</v>
      </c>
      <c r="AP27" s="53"/>
      <c r="AQ27" s="74">
        <v>43855</v>
      </c>
      <c r="AR27" s="78">
        <v>0.318242629</v>
      </c>
      <c r="AS27" s="78">
        <v>0.31738306300000002</v>
      </c>
      <c r="AT27" s="78">
        <v>0.398010013</v>
      </c>
      <c r="AU27" s="78">
        <v>0.26093180500000002</v>
      </c>
      <c r="AV27" s="79">
        <v>0.22625703400000002</v>
      </c>
      <c r="AX27" s="95" t="s">
        <v>535</v>
      </c>
      <c r="AY27" s="134">
        <f t="shared" ref="AY27:BC30" si="4">AY20-AY5</f>
        <v>0.56574007000000037</v>
      </c>
      <c r="AZ27" s="134">
        <f t="shared" si="4"/>
        <v>0.38078737800000084</v>
      </c>
      <c r="BA27" s="134">
        <f t="shared" si="4"/>
        <v>0.89204245400000204</v>
      </c>
      <c r="BB27" s="134">
        <f t="shared" si="4"/>
        <v>0.3659396889999984</v>
      </c>
      <c r="BC27" s="135">
        <f t="shared" si="4"/>
        <v>0.89474164000000123</v>
      </c>
    </row>
    <row r="28" spans="2:55" x14ac:dyDescent="0.2">
      <c r="B28" s="74">
        <v>43491</v>
      </c>
      <c r="C28" s="129">
        <v>2.4819894530000002</v>
      </c>
      <c r="D28" s="129">
        <v>0.72933797199999995</v>
      </c>
      <c r="E28" s="129">
        <v>4.3535860880000001</v>
      </c>
      <c r="F28" s="129">
        <v>2.2566444082235386</v>
      </c>
      <c r="G28" s="129">
        <v>0.63434828200000004</v>
      </c>
      <c r="H28" s="129">
        <v>0.52011979900000005</v>
      </c>
      <c r="I28" s="129">
        <v>0.52319863600000005</v>
      </c>
      <c r="J28" s="129">
        <v>5.6838898190048175</v>
      </c>
      <c r="K28" s="81">
        <v>17.183114457228356</v>
      </c>
      <c r="L28" s="53"/>
      <c r="M28" s="74">
        <v>43856</v>
      </c>
      <c r="N28" s="128">
        <v>0.72618459800000001</v>
      </c>
      <c r="O28" s="128">
        <v>0.66306752300000005</v>
      </c>
      <c r="P28" s="128">
        <v>3.7540560669999996</v>
      </c>
      <c r="Q28" s="128">
        <v>1.8912178983449537</v>
      </c>
      <c r="R28" s="128">
        <v>0.61390147699999997</v>
      </c>
      <c r="S28" s="128">
        <v>0.48000500600000001</v>
      </c>
      <c r="T28" s="128">
        <v>0.41983072399999999</v>
      </c>
      <c r="U28" s="128">
        <v>4.9873829629477218</v>
      </c>
      <c r="V28" s="83">
        <v>13.535646256292674</v>
      </c>
      <c r="W28" s="67"/>
      <c r="X28" s="95" t="s">
        <v>536</v>
      </c>
      <c r="Y28" s="134">
        <f t="shared" si="3"/>
        <v>-19.993080307999982</v>
      </c>
      <c r="Z28" s="134">
        <f t="shared" si="3"/>
        <v>-6.2747689509999951</v>
      </c>
      <c r="AA28" s="134">
        <f t="shared" si="3"/>
        <v>-34.305571316000012</v>
      </c>
      <c r="AB28" s="134">
        <f t="shared" si="3"/>
        <v>-12.671200380018263</v>
      </c>
      <c r="AC28" s="134">
        <f t="shared" si="3"/>
        <v>-0.64735762900000182</v>
      </c>
      <c r="AD28" s="134">
        <f t="shared" si="3"/>
        <v>-1.1469511080000032</v>
      </c>
      <c r="AE28" s="134">
        <f t="shared" si="3"/>
        <v>-2.5475193060000052</v>
      </c>
      <c r="AF28" s="134">
        <f t="shared" si="3"/>
        <v>-42.924186446750383</v>
      </c>
      <c r="AG28" s="135">
        <f t="shared" si="3"/>
        <v>-120.51063544476852</v>
      </c>
      <c r="AH28" s="134"/>
      <c r="AJ28" s="112">
        <v>43491</v>
      </c>
      <c r="AK28" s="163">
        <v>0.31306607600000003</v>
      </c>
      <c r="AL28" s="163">
        <v>0.30862592700000002</v>
      </c>
      <c r="AM28" s="163">
        <v>0.40872767700000001</v>
      </c>
      <c r="AN28" s="163">
        <v>0.24702194699999999</v>
      </c>
      <c r="AO28" s="164">
        <v>0.18036600700000002</v>
      </c>
      <c r="AP28" s="53"/>
      <c r="AQ28" s="74">
        <v>43856</v>
      </c>
      <c r="AR28" s="78">
        <v>0.29217527899999995</v>
      </c>
      <c r="AS28" s="78">
        <v>0.25980148399999997</v>
      </c>
      <c r="AT28" s="78">
        <v>0.30492369699999999</v>
      </c>
      <c r="AU28" s="78">
        <v>0.20502870499999998</v>
      </c>
      <c r="AV28" s="79">
        <v>0.15114201899999999</v>
      </c>
      <c r="AX28" s="95" t="s">
        <v>536</v>
      </c>
      <c r="AY28" s="134">
        <f t="shared" si="4"/>
        <v>-1.2757439420000036</v>
      </c>
      <c r="AZ28" s="134">
        <f t="shared" si="4"/>
        <v>-2.5283738139999956</v>
      </c>
      <c r="BA28" s="134">
        <f t="shared" si="4"/>
        <v>-1.0786941310000024</v>
      </c>
      <c r="BB28" s="134">
        <f t="shared" si="4"/>
        <v>-2.3277762539999998</v>
      </c>
      <c r="BC28" s="135">
        <f t="shared" si="4"/>
        <v>-1.8770405790000018</v>
      </c>
    </row>
    <row r="29" spans="2:55" x14ac:dyDescent="0.2">
      <c r="B29" s="74">
        <v>43492</v>
      </c>
      <c r="C29" s="129">
        <v>2.4054735219999999</v>
      </c>
      <c r="D29" s="129">
        <v>0.77684869899999998</v>
      </c>
      <c r="E29" s="129">
        <v>3.2231475520000004</v>
      </c>
      <c r="F29" s="129">
        <v>1.763466236500449</v>
      </c>
      <c r="G29" s="129">
        <v>0.56557664399999996</v>
      </c>
      <c r="H29" s="129">
        <v>0.49231609000000004</v>
      </c>
      <c r="I29" s="129">
        <v>0.43286591699999999</v>
      </c>
      <c r="J29" s="129">
        <v>5.2882574024966393</v>
      </c>
      <c r="K29" s="81">
        <v>14.947952062997091</v>
      </c>
      <c r="L29" s="53"/>
      <c r="M29" s="74">
        <v>43857</v>
      </c>
      <c r="N29" s="128">
        <v>0.93020251500000006</v>
      </c>
      <c r="O29" s="128">
        <v>0.81676216899999998</v>
      </c>
      <c r="P29" s="128">
        <v>4.9617149119999997</v>
      </c>
      <c r="Q29" s="128">
        <v>2.7083664835931729</v>
      </c>
      <c r="R29" s="128">
        <v>0.70691736800000005</v>
      </c>
      <c r="S29" s="128">
        <v>0.52892024699999995</v>
      </c>
      <c r="T29" s="128">
        <v>0.56451065</v>
      </c>
      <c r="U29" s="128">
        <v>6.0865636276851669</v>
      </c>
      <c r="V29" s="83">
        <v>17.30395797227834</v>
      </c>
      <c r="W29" s="67"/>
      <c r="X29" s="95" t="s">
        <v>537</v>
      </c>
      <c r="Y29" s="134">
        <f t="shared" si="3"/>
        <v>-12.187633749999996</v>
      </c>
      <c r="Z29" s="134">
        <f t="shared" si="3"/>
        <v>-15.620564115999999</v>
      </c>
      <c r="AA29" s="134">
        <f t="shared" si="3"/>
        <v>-72.821590541999967</v>
      </c>
      <c r="AB29" s="134">
        <f t="shared" si="3"/>
        <v>-23.286921560175465</v>
      </c>
      <c r="AC29" s="134">
        <f t="shared" si="3"/>
        <v>-5.1650500990000019</v>
      </c>
      <c r="AD29" s="134">
        <f t="shared" si="3"/>
        <v>-2.7461999279999993</v>
      </c>
      <c r="AE29" s="134">
        <f t="shared" si="3"/>
        <v>-6.1891778300000002</v>
      </c>
      <c r="AF29" s="134">
        <f t="shared" si="3"/>
        <v>-78.361344491740226</v>
      </c>
      <c r="AG29" s="135">
        <f t="shared" si="3"/>
        <v>-216.37848231691555</v>
      </c>
      <c r="AH29" s="134"/>
      <c r="AJ29" s="112">
        <v>43492</v>
      </c>
      <c r="AK29" s="163">
        <v>0.27639777300000001</v>
      </c>
      <c r="AL29" s="163">
        <v>0.24555584899999999</v>
      </c>
      <c r="AM29" s="163">
        <v>0.281506337</v>
      </c>
      <c r="AN29" s="163">
        <v>0.193440581</v>
      </c>
      <c r="AO29" s="164">
        <v>0.12333874</v>
      </c>
      <c r="AP29" s="53"/>
      <c r="AQ29" s="74">
        <v>43857</v>
      </c>
      <c r="AR29" s="78">
        <v>0.33770136300000003</v>
      </c>
      <c r="AS29" s="78">
        <v>0.35205004100000004</v>
      </c>
      <c r="AT29" s="78">
        <v>0.45762001000000002</v>
      </c>
      <c r="AU29" s="78">
        <v>0.28645360999999997</v>
      </c>
      <c r="AV29" s="79">
        <v>0.28528566999999999</v>
      </c>
      <c r="AX29" s="95" t="s">
        <v>537</v>
      </c>
      <c r="AY29" s="134">
        <f t="shared" si="4"/>
        <v>-3.7482590630000026</v>
      </c>
      <c r="AZ29" s="134">
        <f t="shared" si="4"/>
        <v>-4.9042856640000005</v>
      </c>
      <c r="BA29" s="134">
        <f t="shared" si="4"/>
        <v>-2.0055959750000021</v>
      </c>
      <c r="BB29" s="134">
        <f t="shared" si="4"/>
        <v>-3.153883897</v>
      </c>
      <c r="BC29" s="135">
        <f t="shared" si="4"/>
        <v>-3.5910181790000015</v>
      </c>
    </row>
    <row r="30" spans="2:55" x14ac:dyDescent="0.2">
      <c r="B30" s="74">
        <v>43493</v>
      </c>
      <c r="C30" s="129">
        <v>2.4837704360000004</v>
      </c>
      <c r="D30" s="129">
        <v>0.81986194499999998</v>
      </c>
      <c r="E30" s="129">
        <v>4.527602044</v>
      </c>
      <c r="F30" s="129">
        <v>2.639602328036327</v>
      </c>
      <c r="G30" s="129">
        <v>0.68891320999999994</v>
      </c>
      <c r="H30" s="129">
        <v>0.526510178</v>
      </c>
      <c r="I30" s="129">
        <v>0.57067437499999996</v>
      </c>
      <c r="J30" s="129">
        <v>6.4025584339481894</v>
      </c>
      <c r="K30" s="81">
        <v>18.659492949984518</v>
      </c>
      <c r="L30" s="53"/>
      <c r="M30" s="74">
        <v>43858</v>
      </c>
      <c r="N30" s="128">
        <v>0.94460210600000005</v>
      </c>
      <c r="O30" s="128">
        <v>0.82551403799999989</v>
      </c>
      <c r="P30" s="128">
        <v>5.4796481780000006</v>
      </c>
      <c r="Q30" s="128">
        <v>2.7310700013570171</v>
      </c>
      <c r="R30" s="128">
        <v>0.708594375</v>
      </c>
      <c r="S30" s="128">
        <v>0.52232335600000002</v>
      </c>
      <c r="T30" s="128">
        <v>0.57314791700000001</v>
      </c>
      <c r="U30" s="128">
        <v>6.4063970966456045</v>
      </c>
      <c r="V30" s="83">
        <v>18.191297068002623</v>
      </c>
      <c r="W30" s="67"/>
      <c r="X30" s="95" t="s">
        <v>538</v>
      </c>
      <c r="Y30" s="134">
        <f>Y23-Y8</f>
        <v>-8.3350123629999899</v>
      </c>
      <c r="Z30" s="134">
        <f t="shared" si="3"/>
        <v>-8.3335771000000012</v>
      </c>
      <c r="AA30" s="134">
        <f t="shared" si="3"/>
        <v>-70.760932085000036</v>
      </c>
      <c r="AB30" s="134">
        <f t="shared" si="3"/>
        <v>-15.591074110982845</v>
      </c>
      <c r="AC30" s="134">
        <f t="shared" si="3"/>
        <v>-4.1219108260000041</v>
      </c>
      <c r="AD30" s="134">
        <f t="shared" si="3"/>
        <v>-2.9992351579999958</v>
      </c>
      <c r="AE30" s="134">
        <f t="shared" si="3"/>
        <v>-5.8631647360000052</v>
      </c>
      <c r="AF30" s="134">
        <f t="shared" si="3"/>
        <v>-71.713433934811789</v>
      </c>
      <c r="AG30" s="135">
        <f t="shared" si="3"/>
        <v>-187.71834031379467</v>
      </c>
      <c r="AH30" s="134"/>
      <c r="AJ30" s="112">
        <v>43493</v>
      </c>
      <c r="AK30" s="163">
        <v>0.33104241400000001</v>
      </c>
      <c r="AL30" s="163">
        <v>0.33842006899999999</v>
      </c>
      <c r="AM30" s="163">
        <v>0.44948645199999998</v>
      </c>
      <c r="AN30" s="163">
        <v>0.28192468300000001</v>
      </c>
      <c r="AO30" s="164">
        <v>0.26669926899999996</v>
      </c>
      <c r="AP30" s="53"/>
      <c r="AQ30" s="74">
        <v>43858</v>
      </c>
      <c r="AR30" s="78">
        <v>0.34049901299999996</v>
      </c>
      <c r="AS30" s="78">
        <v>0.35521507400000002</v>
      </c>
      <c r="AT30" s="78">
        <v>0.461132771</v>
      </c>
      <c r="AU30" s="78">
        <v>0.289673185</v>
      </c>
      <c r="AV30" s="79">
        <v>0.28526264600000001</v>
      </c>
      <c r="AX30" s="95" t="s">
        <v>538</v>
      </c>
      <c r="AY30" s="134">
        <f>AY23-AY8</f>
        <v>-2.8518232759999993</v>
      </c>
      <c r="AZ30" s="134">
        <f t="shared" si="4"/>
        <v>-2.6187062580000005</v>
      </c>
      <c r="BA30" s="134">
        <f t="shared" si="4"/>
        <v>-0.95950914300000534</v>
      </c>
      <c r="BB30" s="134">
        <f t="shared" si="4"/>
        <v>-2.1463603960000004</v>
      </c>
      <c r="BC30" s="135">
        <f t="shared" si="4"/>
        <v>-3.3193555919999986</v>
      </c>
    </row>
    <row r="31" spans="2:55" x14ac:dyDescent="0.2">
      <c r="B31" s="74">
        <v>43494</v>
      </c>
      <c r="C31" s="129">
        <v>2.5001004939999998</v>
      </c>
      <c r="D31" s="129">
        <v>0.82401688399999995</v>
      </c>
      <c r="E31" s="129">
        <v>5.1634158619999999</v>
      </c>
      <c r="F31" s="129">
        <v>2.6580368434644259</v>
      </c>
      <c r="G31" s="129">
        <v>0.6967180770000001</v>
      </c>
      <c r="H31" s="129">
        <v>0.5312722780000001</v>
      </c>
      <c r="I31" s="129">
        <v>0.57514547500000002</v>
      </c>
      <c r="J31" s="129">
        <v>6.7030878581348423</v>
      </c>
      <c r="K31" s="81">
        <v>19.651793771599266</v>
      </c>
      <c r="L31" s="53"/>
      <c r="M31" s="74">
        <v>43859</v>
      </c>
      <c r="N31" s="128">
        <v>0.86998256200000001</v>
      </c>
      <c r="O31" s="128">
        <v>0.82513427900000003</v>
      </c>
      <c r="P31" s="128">
        <v>5.5358225330000002</v>
      </c>
      <c r="Q31" s="128">
        <v>2.7059444293041954</v>
      </c>
      <c r="R31" s="128">
        <v>0.70775727099999997</v>
      </c>
      <c r="S31" s="128">
        <v>0.525002093</v>
      </c>
      <c r="T31" s="128">
        <v>0.573764257</v>
      </c>
      <c r="U31" s="128">
        <v>6.4529483819962294</v>
      </c>
      <c r="V31" s="83">
        <v>18.196355806300424</v>
      </c>
      <c r="W31" s="67"/>
      <c r="X31" s="136" t="s">
        <v>578</v>
      </c>
      <c r="Y31" s="137">
        <f t="shared" ref="Y31:AG31" si="5">SUM(Y26:Y27)</f>
        <v>-51.978524896000003</v>
      </c>
      <c r="Z31" s="137">
        <f t="shared" si="5"/>
        <v>0.47065621799999846</v>
      </c>
      <c r="AA31" s="137">
        <f t="shared" si="5"/>
        <v>28.006156568000051</v>
      </c>
      <c r="AB31" s="137">
        <f t="shared" si="5"/>
        <v>8.5975980870154274</v>
      </c>
      <c r="AC31" s="137">
        <f t="shared" si="5"/>
        <v>2.2748715510000039</v>
      </c>
      <c r="AD31" s="137">
        <f t="shared" si="5"/>
        <v>-0.34499834200000201</v>
      </c>
      <c r="AE31" s="137">
        <f t="shared" si="5"/>
        <v>0.24876065299999794</v>
      </c>
      <c r="AF31" s="137">
        <f t="shared" si="5"/>
        <v>7.0021248516666503</v>
      </c>
      <c r="AG31" s="138">
        <f t="shared" si="5"/>
        <v>-5.7233553093180376</v>
      </c>
      <c r="AH31" s="140"/>
      <c r="AJ31" s="112">
        <v>43494</v>
      </c>
      <c r="AK31" s="163">
        <v>0.33591143600000001</v>
      </c>
      <c r="AL31" s="163">
        <v>0.348200387</v>
      </c>
      <c r="AM31" s="163">
        <v>0.45014540200000003</v>
      </c>
      <c r="AN31" s="163">
        <v>0.28441955099999999</v>
      </c>
      <c r="AO31" s="164">
        <v>0.26488868199999999</v>
      </c>
      <c r="AP31" s="53"/>
      <c r="AQ31" s="74">
        <v>43859</v>
      </c>
      <c r="AR31" s="78">
        <v>0.34090599800000004</v>
      </c>
      <c r="AS31" s="78">
        <v>0.35032085100000004</v>
      </c>
      <c r="AT31" s="78">
        <v>0.45589872399999998</v>
      </c>
      <c r="AU31" s="78">
        <v>0.29072314399999999</v>
      </c>
      <c r="AV31" s="79">
        <v>0.28226008699999999</v>
      </c>
      <c r="AX31" s="136" t="s">
        <v>578</v>
      </c>
      <c r="AY31" s="137">
        <f t="shared" ref="AY31:BC31" si="6">SUM(AY26:AY27)</f>
        <v>0.98629082499999932</v>
      </c>
      <c r="AZ31" s="137">
        <f t="shared" si="6"/>
        <v>1.0572548309999981</v>
      </c>
      <c r="BA31" s="137">
        <f t="shared" si="6"/>
        <v>1.3068249250000061</v>
      </c>
      <c r="BB31" s="137">
        <f t="shared" si="6"/>
        <v>0.72435736099999826</v>
      </c>
      <c r="BC31" s="138">
        <f t="shared" si="6"/>
        <v>1.7812472550000011</v>
      </c>
    </row>
    <row r="32" spans="2:55" x14ac:dyDescent="0.2">
      <c r="B32" s="74">
        <v>43495</v>
      </c>
      <c r="C32" s="129">
        <v>2.5016342159999998</v>
      </c>
      <c r="D32" s="129">
        <v>0.82283938300000004</v>
      </c>
      <c r="E32" s="129">
        <v>5.1872500300000004</v>
      </c>
      <c r="F32" s="129">
        <v>2.6307877815040657</v>
      </c>
      <c r="G32" s="129">
        <v>0.69331877200000003</v>
      </c>
      <c r="H32" s="129">
        <v>0.52975037999999997</v>
      </c>
      <c r="I32" s="129">
        <v>0.57671206399999997</v>
      </c>
      <c r="J32" s="129">
        <v>6.7231881714581521</v>
      </c>
      <c r="K32" s="81">
        <v>19.665480797962218</v>
      </c>
      <c r="L32" s="53"/>
      <c r="M32" s="74">
        <v>43860</v>
      </c>
      <c r="N32" s="128">
        <v>0.89068068200000006</v>
      </c>
      <c r="O32" s="128">
        <v>0.82408769400000004</v>
      </c>
      <c r="P32" s="128">
        <v>5.4308204630000008</v>
      </c>
      <c r="Q32" s="128">
        <v>2.7219508502638439</v>
      </c>
      <c r="R32" s="128">
        <v>0.70742302899999998</v>
      </c>
      <c r="S32" s="128">
        <v>0.52787552800000004</v>
      </c>
      <c r="T32" s="128">
        <v>0.576732774</v>
      </c>
      <c r="U32" s="128">
        <v>6.4685733796116489</v>
      </c>
      <c r="V32" s="83">
        <v>18.148144399875491</v>
      </c>
      <c r="W32" s="67"/>
      <c r="X32" s="139" t="s">
        <v>569</v>
      </c>
      <c r="Y32" s="140">
        <f t="shared" ref="Y32:AG32" si="7">SUM(Y26:Y28)</f>
        <v>-71.971605203999985</v>
      </c>
      <c r="Z32" s="140">
        <f t="shared" si="7"/>
        <v>-5.8041127329999966</v>
      </c>
      <c r="AA32" s="140">
        <f t="shared" si="7"/>
        <v>-6.2994147479999612</v>
      </c>
      <c r="AB32" s="140">
        <f t="shared" si="7"/>
        <v>-4.0736022930028355</v>
      </c>
      <c r="AC32" s="140">
        <f t="shared" si="7"/>
        <v>1.6275139220000021</v>
      </c>
      <c r="AD32" s="140">
        <f t="shared" si="7"/>
        <v>-1.4919494500000052</v>
      </c>
      <c r="AE32" s="140">
        <f t="shared" si="7"/>
        <v>-2.2987586530000073</v>
      </c>
      <c r="AF32" s="140">
        <f t="shared" si="7"/>
        <v>-35.922061595083733</v>
      </c>
      <c r="AG32" s="141">
        <f t="shared" si="7"/>
        <v>-126.23399075408656</v>
      </c>
      <c r="AH32" s="140"/>
      <c r="AJ32" s="112">
        <v>43495</v>
      </c>
      <c r="AK32" s="163">
        <v>0.33661411700000005</v>
      </c>
      <c r="AL32" s="163">
        <v>0.33974701400000001</v>
      </c>
      <c r="AM32" s="163">
        <v>0.44499104899999997</v>
      </c>
      <c r="AN32" s="163">
        <v>0.28195439899999997</v>
      </c>
      <c r="AO32" s="164">
        <v>0.26631286800000004</v>
      </c>
      <c r="AP32" s="53"/>
      <c r="AQ32" s="74">
        <v>43860</v>
      </c>
      <c r="AR32" s="78">
        <v>0.33971873200000002</v>
      </c>
      <c r="AS32" s="78">
        <v>0.35465530900000003</v>
      </c>
      <c r="AT32" s="78">
        <v>0.45684344799999999</v>
      </c>
      <c r="AU32" s="78">
        <v>0.290469333</v>
      </c>
      <c r="AV32" s="79">
        <v>0.287222166</v>
      </c>
      <c r="AX32" s="139" t="s">
        <v>569</v>
      </c>
      <c r="AY32" s="140">
        <f t="shared" ref="AY32:BC32" si="8">SUM(AY26:AY28)</f>
        <v>-0.28945311700000431</v>
      </c>
      <c r="AZ32" s="140">
        <f t="shared" si="8"/>
        <v>-1.4711189829999975</v>
      </c>
      <c r="BA32" s="140">
        <f t="shared" si="8"/>
        <v>0.22813079400000369</v>
      </c>
      <c r="BB32" s="140">
        <f t="shared" si="8"/>
        <v>-1.6034188930000015</v>
      </c>
      <c r="BC32" s="141">
        <f t="shared" si="8"/>
        <v>-9.5793324000000624E-2</v>
      </c>
    </row>
    <row r="33" spans="2:55" x14ac:dyDescent="0.2">
      <c r="B33" s="74">
        <v>43496</v>
      </c>
      <c r="C33" s="129">
        <v>2.5005983679999999</v>
      </c>
      <c r="D33" s="129">
        <v>0.81987612399999998</v>
      </c>
      <c r="E33" s="129">
        <v>5.1096211809999996</v>
      </c>
      <c r="F33" s="129">
        <v>2.6567633228765271</v>
      </c>
      <c r="G33" s="129">
        <v>0.69482407899999998</v>
      </c>
      <c r="H33" s="129">
        <v>0.53349122900000001</v>
      </c>
      <c r="I33" s="129">
        <v>0.57853495099999996</v>
      </c>
      <c r="J33" s="129">
        <v>6.7312523724137465</v>
      </c>
      <c r="K33" s="81">
        <v>19.624961627290272</v>
      </c>
      <c r="L33" s="53"/>
      <c r="M33" s="74">
        <v>43861</v>
      </c>
      <c r="N33" s="128">
        <v>0.79488261100000002</v>
      </c>
      <c r="O33" s="128">
        <v>0.820394026</v>
      </c>
      <c r="P33" s="128">
        <v>5.5159188550000007</v>
      </c>
      <c r="Q33" s="128">
        <v>2.7151441265802343</v>
      </c>
      <c r="R33" s="128">
        <v>0.708443402</v>
      </c>
      <c r="S33" s="128">
        <v>0.52954109900000002</v>
      </c>
      <c r="T33" s="128">
        <v>0.57834508900000003</v>
      </c>
      <c r="U33" s="128">
        <v>6.0385874751668256</v>
      </c>
      <c r="V33" s="83">
        <v>17.701256683747062</v>
      </c>
      <c r="W33" s="67"/>
      <c r="X33" s="142" t="s">
        <v>579</v>
      </c>
      <c r="Y33" s="143">
        <f t="shared" ref="Y33:AG33" si="9">SUM(Y26:Y29)</f>
        <v>-84.159238953999989</v>
      </c>
      <c r="Z33" s="143">
        <f t="shared" si="9"/>
        <v>-21.424676848999994</v>
      </c>
      <c r="AA33" s="143">
        <f t="shared" si="9"/>
        <v>-79.121005289999928</v>
      </c>
      <c r="AB33" s="143">
        <f t="shared" si="9"/>
        <v>-27.3605238531783</v>
      </c>
      <c r="AC33" s="143">
        <f t="shared" si="9"/>
        <v>-3.5375361769999998</v>
      </c>
      <c r="AD33" s="143">
        <f t="shared" si="9"/>
        <v>-4.2381493780000046</v>
      </c>
      <c r="AE33" s="143">
        <f t="shared" si="9"/>
        <v>-8.4879364830000075</v>
      </c>
      <c r="AF33" s="143">
        <f t="shared" si="9"/>
        <v>-114.28340608682396</v>
      </c>
      <c r="AG33" s="144">
        <f t="shared" si="9"/>
        <v>-342.61247307100211</v>
      </c>
      <c r="AH33" s="140"/>
      <c r="AJ33" s="112">
        <v>43496</v>
      </c>
      <c r="AK33" s="163">
        <v>0.33343664500000003</v>
      </c>
      <c r="AL33" s="163">
        <v>0.34905671000000005</v>
      </c>
      <c r="AM33" s="163">
        <v>0.44863751899999998</v>
      </c>
      <c r="AN33" s="163">
        <v>0.283828252</v>
      </c>
      <c r="AO33" s="164">
        <v>0.26854405999999997</v>
      </c>
      <c r="AP33" s="53"/>
      <c r="AQ33" s="74">
        <v>43861</v>
      </c>
      <c r="AR33" s="78">
        <v>0.33888498300000003</v>
      </c>
      <c r="AS33" s="78">
        <v>0.353830592</v>
      </c>
      <c r="AT33" s="78">
        <v>0.45287548799999999</v>
      </c>
      <c r="AU33" s="78">
        <v>0.28759103399999997</v>
      </c>
      <c r="AV33" s="79">
        <v>0.29469230299999999</v>
      </c>
      <c r="AX33" s="142" t="s">
        <v>579</v>
      </c>
      <c r="AY33" s="143">
        <f t="shared" ref="AY33:BC33" si="10">SUM(AY26:AY29)</f>
        <v>-4.0377121800000069</v>
      </c>
      <c r="AZ33" s="143">
        <f t="shared" si="10"/>
        <v>-6.3754046469999981</v>
      </c>
      <c r="BA33" s="143">
        <f t="shared" si="10"/>
        <v>-1.7774651809999984</v>
      </c>
      <c r="BB33" s="143">
        <f t="shared" si="10"/>
        <v>-4.7573027900000016</v>
      </c>
      <c r="BC33" s="144">
        <f t="shared" si="10"/>
        <v>-3.6868115030000022</v>
      </c>
    </row>
    <row r="34" spans="2:55" x14ac:dyDescent="0.2">
      <c r="B34" s="74">
        <v>43497</v>
      </c>
      <c r="C34" s="129">
        <v>2.5655236760000002</v>
      </c>
      <c r="D34" s="129">
        <v>0.82251568500000005</v>
      </c>
      <c r="E34" s="129">
        <v>5.4241485999999997</v>
      </c>
      <c r="F34" s="129">
        <v>2.6499335202226972</v>
      </c>
      <c r="G34" s="129">
        <v>0.69875895900000007</v>
      </c>
      <c r="H34" s="129">
        <v>0.53839814099999994</v>
      </c>
      <c r="I34" s="129">
        <v>0.57869443999999992</v>
      </c>
      <c r="J34" s="129">
        <v>6.4150088428902814</v>
      </c>
      <c r="K34" s="81">
        <v>19.69298186411298</v>
      </c>
      <c r="L34" s="53"/>
      <c r="M34" s="74">
        <v>43862</v>
      </c>
      <c r="N34" s="128">
        <v>0.79838268700000004</v>
      </c>
      <c r="O34" s="128">
        <v>0.80917831499999993</v>
      </c>
      <c r="P34" s="128">
        <v>4.8255381699999997</v>
      </c>
      <c r="Q34" s="128">
        <v>2.3809847843486436</v>
      </c>
      <c r="R34" s="128">
        <v>0.65261579799999991</v>
      </c>
      <c r="S34" s="128">
        <v>0.50803479699999998</v>
      </c>
      <c r="T34" s="128">
        <v>0.53786123699999999</v>
      </c>
      <c r="U34" s="128">
        <v>5.548391769425522</v>
      </c>
      <c r="V34" s="83">
        <v>16.060987557774165</v>
      </c>
      <c r="W34" s="67"/>
      <c r="X34" s="145" t="s">
        <v>577</v>
      </c>
      <c r="Y34" s="146">
        <f t="shared" ref="Y34:AG34" si="11">SUM(Y26:Y30)</f>
        <v>-92.494251316999978</v>
      </c>
      <c r="Z34" s="146">
        <f t="shared" si="11"/>
        <v>-29.758253948999993</v>
      </c>
      <c r="AA34" s="146">
        <f t="shared" si="11"/>
        <v>-149.88193737499995</v>
      </c>
      <c r="AB34" s="146">
        <f t="shared" si="11"/>
        <v>-42.951597964161145</v>
      </c>
      <c r="AC34" s="146">
        <f t="shared" si="11"/>
        <v>-7.6594470030000039</v>
      </c>
      <c r="AD34" s="146">
        <f t="shared" si="11"/>
        <v>-7.2373845360000004</v>
      </c>
      <c r="AE34" s="146">
        <f t="shared" si="11"/>
        <v>-14.351101219000013</v>
      </c>
      <c r="AF34" s="146">
        <f t="shared" si="11"/>
        <v>-185.99684002163576</v>
      </c>
      <c r="AG34" s="147">
        <f t="shared" si="11"/>
        <v>-530.33081338479678</v>
      </c>
      <c r="AH34" s="159"/>
      <c r="AJ34" s="112">
        <v>43497</v>
      </c>
      <c r="AK34" s="163">
        <v>0.33145972499999998</v>
      </c>
      <c r="AL34" s="163">
        <v>0.35149708600000001</v>
      </c>
      <c r="AM34" s="163">
        <v>0.44025140200000001</v>
      </c>
      <c r="AN34" s="163">
        <v>0.285341556</v>
      </c>
      <c r="AO34" s="164">
        <v>0.27325789500000003</v>
      </c>
      <c r="AP34" s="53"/>
      <c r="AQ34" s="74">
        <v>43862</v>
      </c>
      <c r="AR34" s="78">
        <v>0.322417277</v>
      </c>
      <c r="AS34" s="78">
        <v>0.32589275699999998</v>
      </c>
      <c r="AT34" s="78">
        <v>0.41784676599999998</v>
      </c>
      <c r="AU34" s="78">
        <v>0.256665582</v>
      </c>
      <c r="AV34" s="79">
        <v>0.22125178700000001</v>
      </c>
      <c r="AX34" s="145" t="s">
        <v>577</v>
      </c>
      <c r="AY34" s="146">
        <f t="shared" ref="AY34:BC34" si="12">SUM(AY26:AY30)</f>
        <v>-6.8895354560000062</v>
      </c>
      <c r="AZ34" s="146">
        <f t="shared" si="12"/>
        <v>-8.9941109049999994</v>
      </c>
      <c r="BA34" s="146">
        <f t="shared" si="12"/>
        <v>-2.7369743240000037</v>
      </c>
      <c r="BB34" s="146">
        <f t="shared" si="12"/>
        <v>-6.903663186000002</v>
      </c>
      <c r="BC34" s="147">
        <f t="shared" si="12"/>
        <v>-7.0061670950000003</v>
      </c>
    </row>
    <row r="35" spans="2:55" x14ac:dyDescent="0.2">
      <c r="B35" s="74">
        <v>43498</v>
      </c>
      <c r="C35" s="129">
        <v>2.489362147</v>
      </c>
      <c r="D35" s="129">
        <v>0.81732456200000003</v>
      </c>
      <c r="E35" s="129">
        <v>4.5268759570000006</v>
      </c>
      <c r="F35" s="129">
        <v>2.1876428702740509</v>
      </c>
      <c r="G35" s="129">
        <v>0.62496565999999998</v>
      </c>
      <c r="H35" s="129">
        <v>0.52020311299999999</v>
      </c>
      <c r="I35" s="129">
        <v>0.53424378799999994</v>
      </c>
      <c r="J35" s="129">
        <v>5.8058553158610744</v>
      </c>
      <c r="K35" s="81">
        <v>17.506473413135126</v>
      </c>
      <c r="L35" s="53"/>
      <c r="M35" s="74">
        <v>43863</v>
      </c>
      <c r="N35" s="128">
        <v>0.85417573499999999</v>
      </c>
      <c r="O35" s="128">
        <v>0.75261767599999996</v>
      </c>
      <c r="P35" s="128">
        <v>3.686065744</v>
      </c>
      <c r="Q35" s="128">
        <v>1.9328808493419583</v>
      </c>
      <c r="R35" s="128">
        <v>0.60464540700000002</v>
      </c>
      <c r="S35" s="128">
        <v>0.471149288</v>
      </c>
      <c r="T35" s="128">
        <v>0.45834681300000002</v>
      </c>
      <c r="U35" s="128">
        <v>5.2612769682289864</v>
      </c>
      <c r="V35" s="83">
        <v>14.021158480570945</v>
      </c>
      <c r="W35" s="67"/>
      <c r="AJ35" s="112">
        <v>43498</v>
      </c>
      <c r="AK35" s="163">
        <v>0.30633286500000001</v>
      </c>
      <c r="AL35" s="163">
        <v>0.30797463799999997</v>
      </c>
      <c r="AM35" s="163">
        <v>0.38441967200000005</v>
      </c>
      <c r="AN35" s="163">
        <v>0.247945835</v>
      </c>
      <c r="AO35" s="164">
        <v>0.16962655300000001</v>
      </c>
      <c r="AP35" s="53"/>
      <c r="AQ35" s="74">
        <v>43863</v>
      </c>
      <c r="AR35" s="78">
        <v>0.29768904599999996</v>
      </c>
      <c r="AS35" s="78">
        <v>0.268070168</v>
      </c>
      <c r="AT35" s="78">
        <v>0.317015241</v>
      </c>
      <c r="AU35" s="78">
        <v>0.202962849</v>
      </c>
      <c r="AV35" s="79">
        <v>0.16028889300000002</v>
      </c>
    </row>
    <row r="36" spans="2:55" x14ac:dyDescent="0.2">
      <c r="B36" s="74">
        <v>43499</v>
      </c>
      <c r="C36" s="129">
        <v>2.437431144</v>
      </c>
      <c r="D36" s="129">
        <v>0.77432793500000008</v>
      </c>
      <c r="E36" s="129">
        <v>3.2440394690000001</v>
      </c>
      <c r="F36" s="129">
        <v>1.739839320101622</v>
      </c>
      <c r="G36" s="129">
        <v>0.54848929899999999</v>
      </c>
      <c r="H36" s="129">
        <v>0.49205311700000004</v>
      </c>
      <c r="I36" s="129">
        <v>0.43768909299999997</v>
      </c>
      <c r="J36" s="129">
        <v>5.3282625968109256</v>
      </c>
      <c r="K36" s="81">
        <v>15.002131973912549</v>
      </c>
      <c r="L36" s="53"/>
      <c r="M36" s="74">
        <v>43864</v>
      </c>
      <c r="N36" s="128">
        <v>0.93439234599999998</v>
      </c>
      <c r="O36" s="128">
        <v>0.817192539</v>
      </c>
      <c r="P36" s="128">
        <v>4.6307290559999998</v>
      </c>
      <c r="Q36" s="128">
        <v>2.6825134883447768</v>
      </c>
      <c r="R36" s="128">
        <v>0.70075164199999995</v>
      </c>
      <c r="S36" s="128">
        <v>0.52210015999999992</v>
      </c>
      <c r="T36" s="128">
        <v>0.57416311100000006</v>
      </c>
      <c r="U36" s="128">
        <v>6.2313741631865485</v>
      </c>
      <c r="V36" s="83">
        <v>17.093216505531327</v>
      </c>
      <c r="W36" s="67"/>
      <c r="X36" s="94" t="s">
        <v>558</v>
      </c>
      <c r="Y36" s="87" t="s">
        <v>438</v>
      </c>
      <c r="Z36" s="89" t="s">
        <v>422</v>
      </c>
      <c r="AA36" s="89" t="s">
        <v>531</v>
      </c>
      <c r="AB36" s="89" t="s">
        <v>282</v>
      </c>
      <c r="AC36" s="87" t="s">
        <v>529</v>
      </c>
      <c r="AD36" s="87" t="s">
        <v>473</v>
      </c>
      <c r="AE36" s="87" t="s">
        <v>134</v>
      </c>
      <c r="AF36" s="87" t="s">
        <v>533</v>
      </c>
      <c r="AG36" s="90" t="s">
        <v>522</v>
      </c>
      <c r="AH36" s="158"/>
      <c r="AJ36" s="112">
        <v>43499</v>
      </c>
      <c r="AK36" s="163">
        <v>0.27181759100000003</v>
      </c>
      <c r="AL36" s="163">
        <v>0.23755062799999999</v>
      </c>
      <c r="AM36" s="163">
        <v>0.295503552</v>
      </c>
      <c r="AN36" s="163">
        <v>0.18653414499999998</v>
      </c>
      <c r="AO36" s="164">
        <v>0.110339487</v>
      </c>
      <c r="AP36" s="53"/>
      <c r="AQ36" s="74">
        <v>43864</v>
      </c>
      <c r="AR36" s="78">
        <v>0.33337838599999997</v>
      </c>
      <c r="AS36" s="78">
        <v>0.346836861</v>
      </c>
      <c r="AT36" s="78">
        <v>0.45400303399999997</v>
      </c>
      <c r="AU36" s="78">
        <v>0.28637096000000001</v>
      </c>
      <c r="AV36" s="79">
        <v>0.28443122600000004</v>
      </c>
      <c r="AX36" s="94" t="s">
        <v>558</v>
      </c>
      <c r="AY36" s="87" t="s">
        <v>580</v>
      </c>
      <c r="AZ36" s="89" t="s">
        <v>296</v>
      </c>
      <c r="BA36" s="89" t="s">
        <v>288</v>
      </c>
      <c r="BB36" s="89" t="s">
        <v>312</v>
      </c>
      <c r="BC36" s="162" t="s">
        <v>292</v>
      </c>
    </row>
    <row r="37" spans="2:55" x14ac:dyDescent="0.2">
      <c r="B37" s="74">
        <v>43500</v>
      </c>
      <c r="C37" s="129">
        <v>2.5371061529999999</v>
      </c>
      <c r="D37" s="129">
        <v>0.82220544600000001</v>
      </c>
      <c r="E37" s="129">
        <v>4.6376444460000004</v>
      </c>
      <c r="F37" s="129">
        <v>2.6158815434638898</v>
      </c>
      <c r="G37" s="129">
        <v>0.68753079299999997</v>
      </c>
      <c r="H37" s="129">
        <v>0.52657452199999999</v>
      </c>
      <c r="I37" s="129">
        <v>0.57297949300000006</v>
      </c>
      <c r="J37" s="129">
        <v>6.4418500071438816</v>
      </c>
      <c r="K37" s="81">
        <v>18.84177240360777</v>
      </c>
      <c r="L37" s="53"/>
      <c r="M37" s="74">
        <v>43865</v>
      </c>
      <c r="N37" s="128">
        <v>0.84631151100000002</v>
      </c>
      <c r="O37" s="128">
        <v>0.81561897500000002</v>
      </c>
      <c r="P37" s="128">
        <v>5.3637918760000005</v>
      </c>
      <c r="Q37" s="128">
        <v>2.7102481224478985</v>
      </c>
      <c r="R37" s="128">
        <v>0.70469706600000004</v>
      </c>
      <c r="S37" s="128">
        <v>0.52058939800000004</v>
      </c>
      <c r="T37" s="128">
        <v>0.57400053200000001</v>
      </c>
      <c r="U37" s="128">
        <v>6.402218979373826</v>
      </c>
      <c r="V37" s="83">
        <v>17.937476459821724</v>
      </c>
      <c r="W37" s="67"/>
      <c r="X37" s="95" t="s">
        <v>534</v>
      </c>
      <c r="Y37" s="132">
        <f t="shared" ref="Y37:AG37" si="13">Y26/Y4</f>
        <v>-0.18414963278868382</v>
      </c>
      <c r="Z37" s="132">
        <f t="shared" si="13"/>
        <v>1.6393608401185822E-3</v>
      </c>
      <c r="AA37" s="132">
        <f t="shared" si="13"/>
        <v>0.10721795822848883</v>
      </c>
      <c r="AB37" s="132">
        <f t="shared" si="13"/>
        <v>5.2825852824099483E-2</v>
      </c>
      <c r="AC37" s="132">
        <f t="shared" si="13"/>
        <v>6.1443974014473803E-2</v>
      </c>
      <c r="AD37" s="132">
        <f t="shared" si="13"/>
        <v>-2.9786683283456416E-2</v>
      </c>
      <c r="AE37" s="132">
        <f t="shared" si="13"/>
        <v>1.7629194130540274E-2</v>
      </c>
      <c r="AF37" s="132">
        <f t="shared" si="13"/>
        <v>3.5989272481496998E-2</v>
      </c>
      <c r="AG37" s="133">
        <f t="shared" si="13"/>
        <v>2.1897850426216975E-2</v>
      </c>
      <c r="AH37" s="132"/>
      <c r="AJ37" s="112">
        <v>43500</v>
      </c>
      <c r="AK37" s="163">
        <v>0.32997110299999999</v>
      </c>
      <c r="AL37" s="163">
        <v>0.33972503900000001</v>
      </c>
      <c r="AM37" s="163">
        <v>0.439860366</v>
      </c>
      <c r="AN37" s="163">
        <v>0.28066584299999997</v>
      </c>
      <c r="AO37" s="164">
        <v>0.26290865299999999</v>
      </c>
      <c r="AP37" s="53"/>
      <c r="AQ37" s="74">
        <v>43865</v>
      </c>
      <c r="AR37" s="78">
        <v>0.33688621200000002</v>
      </c>
      <c r="AS37" s="78">
        <v>0.35239285600000003</v>
      </c>
      <c r="AT37" s="78">
        <v>0.45676644</v>
      </c>
      <c r="AU37" s="78">
        <v>0.28961512499999997</v>
      </c>
      <c r="AV37" s="79">
        <v>0.28379203800000002</v>
      </c>
      <c r="AX37" s="95" t="s">
        <v>534</v>
      </c>
      <c r="AY37" s="132">
        <f t="shared" ref="AY37:BC41" si="14">AY26/AY4</f>
        <v>4.4017752749097763E-2</v>
      </c>
      <c r="AZ37" s="132">
        <f t="shared" si="14"/>
        <v>7.023808983197645E-2</v>
      </c>
      <c r="BA37" s="132">
        <f t="shared" si="14"/>
        <v>3.3433862450932848E-2</v>
      </c>
      <c r="BB37" s="132">
        <f t="shared" si="14"/>
        <v>4.5312935949571753E-2</v>
      </c>
      <c r="BC37" s="133">
        <f t="shared" si="14"/>
        <v>0.12895159023040789</v>
      </c>
    </row>
    <row r="38" spans="2:55" x14ac:dyDescent="0.2">
      <c r="B38" s="74">
        <v>43501</v>
      </c>
      <c r="C38" s="129">
        <v>2.5431631220000002</v>
      </c>
      <c r="D38" s="129">
        <v>0.82170314</v>
      </c>
      <c r="E38" s="129">
        <v>5.2831580240000005</v>
      </c>
      <c r="F38" s="129">
        <v>2.6464345188328204</v>
      </c>
      <c r="G38" s="129">
        <v>0.69506588199999997</v>
      </c>
      <c r="H38" s="129">
        <v>0.53121881599999998</v>
      </c>
      <c r="I38" s="129">
        <v>0.57615079400000002</v>
      </c>
      <c r="J38" s="129">
        <v>6.6203124854637752</v>
      </c>
      <c r="K38" s="81">
        <v>19.717206782296593</v>
      </c>
      <c r="L38" s="53"/>
      <c r="M38" s="74">
        <v>43866</v>
      </c>
      <c r="N38" s="128">
        <v>1.143773237</v>
      </c>
      <c r="O38" s="128">
        <v>0.81685333100000002</v>
      </c>
      <c r="P38" s="128">
        <v>5.342128829</v>
      </c>
      <c r="Q38" s="128">
        <v>2.6906837888689576</v>
      </c>
      <c r="R38" s="128">
        <v>0.70639970200000002</v>
      </c>
      <c r="S38" s="128">
        <v>0.51873838699999997</v>
      </c>
      <c r="T38" s="128">
        <v>0.57801057999999994</v>
      </c>
      <c r="U38" s="128">
        <v>6.472957137713788</v>
      </c>
      <c r="V38" s="83">
        <v>18.269544992582745</v>
      </c>
      <c r="W38" s="67"/>
      <c r="X38" s="95" t="s">
        <v>535</v>
      </c>
      <c r="Y38" s="132">
        <f t="shared" ref="Y38:AG38" si="15">Y27/Y5</f>
        <v>-0.53395815393627521</v>
      </c>
      <c r="Z38" s="132">
        <f t="shared" si="15"/>
        <v>1.8908367560629316E-2</v>
      </c>
      <c r="AA38" s="132">
        <f t="shared" si="15"/>
        <v>9.9073386664576504E-2</v>
      </c>
      <c r="AB38" s="132">
        <f t="shared" si="15"/>
        <v>6.9503987922955368E-2</v>
      </c>
      <c r="AC38" s="132">
        <f t="shared" si="15"/>
        <v>6.0322437304948046E-2</v>
      </c>
      <c r="AD38" s="132">
        <f t="shared" si="15"/>
        <v>9.4531450757469847E-3</v>
      </c>
      <c r="AE38" s="132">
        <f t="shared" si="15"/>
        <v>-2.0169120633889955E-3</v>
      </c>
      <c r="AF38" s="132">
        <f t="shared" si="15"/>
        <v>2.5054699765600587E-3</v>
      </c>
      <c r="AG38" s="133">
        <f t="shared" si="15"/>
        <v>-3.4117175553057613E-2</v>
      </c>
      <c r="AH38" s="132"/>
      <c r="AJ38" s="112">
        <v>43501</v>
      </c>
      <c r="AK38" s="163">
        <v>0.33520459200000002</v>
      </c>
      <c r="AL38" s="163">
        <v>0.34866973899999998</v>
      </c>
      <c r="AM38" s="163">
        <v>0.44259180300000001</v>
      </c>
      <c r="AN38" s="163">
        <v>0.28355386800000004</v>
      </c>
      <c r="AO38" s="164">
        <v>0.26677242300000004</v>
      </c>
      <c r="AP38" s="53"/>
      <c r="AQ38" s="74">
        <v>43866</v>
      </c>
      <c r="AR38" s="78">
        <v>0.33683459000000004</v>
      </c>
      <c r="AS38" s="78">
        <v>0.34653308199999999</v>
      </c>
      <c r="AT38" s="78">
        <v>0.454383121</v>
      </c>
      <c r="AU38" s="78">
        <v>0.28845666800000003</v>
      </c>
      <c r="AV38" s="79">
        <v>0.28580187699999998</v>
      </c>
      <c r="AX38" s="95" t="s">
        <v>535</v>
      </c>
      <c r="AY38" s="132">
        <f t="shared" si="14"/>
        <v>6.3194154120977064E-2</v>
      </c>
      <c r="AZ38" s="132">
        <f t="shared" si="14"/>
        <v>4.1891460314614673E-2</v>
      </c>
      <c r="BA38" s="132">
        <f t="shared" si="14"/>
        <v>7.8037820732787352E-2</v>
      </c>
      <c r="BB38" s="132">
        <f t="shared" si="14"/>
        <v>4.9687077049709052E-2</v>
      </c>
      <c r="BC38" s="133">
        <f t="shared" si="14"/>
        <v>0.13752998804851183</v>
      </c>
    </row>
    <row r="39" spans="2:55" x14ac:dyDescent="0.2">
      <c r="B39" s="74">
        <v>43502</v>
      </c>
      <c r="C39" s="129">
        <v>2.5372776370000003</v>
      </c>
      <c r="D39" s="129">
        <v>0.82570829099999998</v>
      </c>
      <c r="E39" s="129">
        <v>5.3937430339999999</v>
      </c>
      <c r="F39" s="129">
        <v>2.6408594564534633</v>
      </c>
      <c r="G39" s="129">
        <v>0.69267951699999997</v>
      </c>
      <c r="H39" s="129">
        <v>0.52997046200000009</v>
      </c>
      <c r="I39" s="129">
        <v>0.580417501</v>
      </c>
      <c r="J39" s="129">
        <v>6.6714498155056203</v>
      </c>
      <c r="K39" s="81">
        <v>19.872105713959083</v>
      </c>
      <c r="L39" s="53"/>
      <c r="M39" s="74">
        <v>43867</v>
      </c>
      <c r="N39" s="128">
        <v>1.1953090519999998</v>
      </c>
      <c r="O39" s="128">
        <v>0.81765353399999996</v>
      </c>
      <c r="P39" s="128">
        <v>5.6558851569999993</v>
      </c>
      <c r="Q39" s="128">
        <v>2.7011278643089316</v>
      </c>
      <c r="R39" s="128">
        <v>0.71129122199999995</v>
      </c>
      <c r="S39" s="128">
        <v>0.52725363399999992</v>
      </c>
      <c r="T39" s="128">
        <v>0.57858066399999997</v>
      </c>
      <c r="U39" s="128">
        <v>6.5927872449225022</v>
      </c>
      <c r="V39" s="83">
        <v>18.779888372231433</v>
      </c>
      <c r="W39" s="67"/>
      <c r="X39" s="95" t="s">
        <v>536</v>
      </c>
      <c r="Y39" s="132">
        <f t="shared" ref="Y39:AG39" si="16">Y28/Y6</f>
        <v>-0.25696153454071435</v>
      </c>
      <c r="Z39" s="132">
        <f t="shared" si="16"/>
        <v>-0.25719346991980868</v>
      </c>
      <c r="AA39" s="132">
        <f t="shared" si="16"/>
        <v>-0.23331440233596015</v>
      </c>
      <c r="AB39" s="132">
        <f t="shared" si="16"/>
        <v>-0.16798215452590343</v>
      </c>
      <c r="AC39" s="132">
        <f t="shared" si="16"/>
        <v>-3.2173091783865931E-2</v>
      </c>
      <c r="AD39" s="132">
        <f t="shared" si="16"/>
        <v>-7.0808748924885326E-2</v>
      </c>
      <c r="AE39" s="132">
        <f t="shared" si="16"/>
        <v>-0.15222204262308453</v>
      </c>
      <c r="AF39" s="132">
        <f t="shared" si="16"/>
        <v>-0.22375525935317173</v>
      </c>
      <c r="AG39" s="133">
        <f t="shared" si="16"/>
        <v>-0.21158535550201996</v>
      </c>
      <c r="AH39" s="132"/>
      <c r="AJ39" s="112">
        <v>43502</v>
      </c>
      <c r="AK39" s="163">
        <v>0.334662615</v>
      </c>
      <c r="AL39" s="163">
        <v>0.34471898700000003</v>
      </c>
      <c r="AM39" s="163">
        <v>0.440996314</v>
      </c>
      <c r="AN39" s="163">
        <v>0.28310859600000005</v>
      </c>
      <c r="AO39" s="164">
        <v>0.26867958199999997</v>
      </c>
      <c r="AP39" s="53"/>
      <c r="AQ39" s="74">
        <v>43867</v>
      </c>
      <c r="AR39" s="78">
        <v>0.33807164500000003</v>
      </c>
      <c r="AS39" s="78">
        <v>0.351654939</v>
      </c>
      <c r="AT39" s="78">
        <v>0.45182391600000005</v>
      </c>
      <c r="AU39" s="78">
        <v>0.28888129499999998</v>
      </c>
      <c r="AV39" s="79">
        <v>0.28707275199999999</v>
      </c>
      <c r="AX39" s="95" t="s">
        <v>536</v>
      </c>
      <c r="AY39" s="132">
        <f t="shared" si="14"/>
        <v>-0.12954307397494622</v>
      </c>
      <c r="AZ39" s="132">
        <f t="shared" si="14"/>
        <v>-0.25463111075496991</v>
      </c>
      <c r="BA39" s="132">
        <f t="shared" si="14"/>
        <v>-8.3475724170421067E-2</v>
      </c>
      <c r="BB39" s="132">
        <f t="shared" si="14"/>
        <v>-0.28190742486836107</v>
      </c>
      <c r="BC39" s="133">
        <f t="shared" si="14"/>
        <v>-0.26472093586647516</v>
      </c>
    </row>
    <row r="40" spans="2:55" x14ac:dyDescent="0.2">
      <c r="B40" s="74">
        <v>43503</v>
      </c>
      <c r="C40" s="129">
        <v>2.5358602480000001</v>
      </c>
      <c r="D40" s="129">
        <v>0.82864548299999996</v>
      </c>
      <c r="E40" s="129">
        <v>5.4544667789999997</v>
      </c>
      <c r="F40" s="129">
        <v>2.6585195488240667</v>
      </c>
      <c r="G40" s="129">
        <v>0.69366188600000001</v>
      </c>
      <c r="H40" s="129">
        <v>0.53346149799999998</v>
      </c>
      <c r="I40" s="129">
        <v>0.577939431</v>
      </c>
      <c r="J40" s="129">
        <v>6.7434479154489075</v>
      </c>
      <c r="K40" s="81">
        <v>20.026002789272972</v>
      </c>
      <c r="L40" s="53"/>
      <c r="M40" s="74">
        <v>43868</v>
      </c>
      <c r="N40" s="128">
        <v>1.0142901790000001</v>
      </c>
      <c r="O40" s="128">
        <v>0.82161665099999992</v>
      </c>
      <c r="P40" s="128">
        <v>5.6580607619999999</v>
      </c>
      <c r="Q40" s="128">
        <v>2.703362727678186</v>
      </c>
      <c r="R40" s="128">
        <v>0.70996743100000004</v>
      </c>
      <c r="S40" s="128">
        <v>0.52673494399999998</v>
      </c>
      <c r="T40" s="128">
        <v>0.58222975399999999</v>
      </c>
      <c r="U40" s="128">
        <v>6.0680289159429615</v>
      </c>
      <c r="V40" s="83">
        <v>18.084291364621148</v>
      </c>
      <c r="W40" s="67"/>
      <c r="X40" s="95" t="s">
        <v>537</v>
      </c>
      <c r="Y40" s="132">
        <f t="shared" ref="Y40:AG40" si="17">Y29/Y7</f>
        <v>-0.16258315450262595</v>
      </c>
      <c r="Z40" s="132">
        <f t="shared" si="17"/>
        <v>-0.65607024134788849</v>
      </c>
      <c r="AA40" s="132">
        <f t="shared" si="17"/>
        <v>-0.49788895995713317</v>
      </c>
      <c r="AB40" s="132">
        <f t="shared" si="17"/>
        <v>-0.32055266851223807</v>
      </c>
      <c r="AC40" s="132">
        <f t="shared" si="17"/>
        <v>-0.26119751436863559</v>
      </c>
      <c r="AD40" s="132">
        <f t="shared" si="17"/>
        <v>-0.17425854210522493</v>
      </c>
      <c r="AE40" s="132">
        <f t="shared" si="17"/>
        <v>-0.37702163476999145</v>
      </c>
      <c r="AF40" s="132">
        <f t="shared" si="17"/>
        <v>-0.42151423657047765</v>
      </c>
      <c r="AG40" s="133">
        <f t="shared" si="17"/>
        <v>-0.38949720872175125</v>
      </c>
      <c r="AH40" s="132"/>
      <c r="AJ40" s="112">
        <v>43503</v>
      </c>
      <c r="AK40" s="163">
        <v>0.33503537099999997</v>
      </c>
      <c r="AL40" s="163">
        <v>0.34843417099999996</v>
      </c>
      <c r="AM40" s="163">
        <v>0.44583874099999998</v>
      </c>
      <c r="AN40" s="163">
        <v>0.283082155</v>
      </c>
      <c r="AO40" s="164">
        <v>0.27011632600000002</v>
      </c>
      <c r="AP40" s="53"/>
      <c r="AQ40" s="74">
        <v>43868</v>
      </c>
      <c r="AR40" s="78">
        <v>0.33662824299999999</v>
      </c>
      <c r="AS40" s="78">
        <v>0.35211799200000005</v>
      </c>
      <c r="AT40" s="78">
        <v>0.45043796799999997</v>
      </c>
      <c r="AU40" s="78">
        <v>0.29151765399999996</v>
      </c>
      <c r="AV40" s="79">
        <v>0.28995140699999999</v>
      </c>
      <c r="AX40" s="95" t="s">
        <v>537</v>
      </c>
      <c r="AY40" s="132">
        <f t="shared" si="14"/>
        <v>-0.4022265617637179</v>
      </c>
      <c r="AZ40" s="132">
        <f t="shared" si="14"/>
        <v>-0.50579528332625212</v>
      </c>
      <c r="BA40" s="132">
        <f t="shared" si="14"/>
        <v>-0.15916437471200143</v>
      </c>
      <c r="BB40" s="132">
        <f t="shared" si="14"/>
        <v>-0.39631371009975508</v>
      </c>
      <c r="BC40" s="133">
        <f t="shared" si="14"/>
        <v>-0.53156847639580929</v>
      </c>
    </row>
    <row r="41" spans="2:55" x14ac:dyDescent="0.2">
      <c r="B41" s="74">
        <v>43504</v>
      </c>
      <c r="C41" s="129">
        <v>2.5725635639999997</v>
      </c>
      <c r="D41" s="129">
        <v>0.829421191</v>
      </c>
      <c r="E41" s="129">
        <v>5.425919393</v>
      </c>
      <c r="F41" s="129">
        <v>2.63740173046659</v>
      </c>
      <c r="G41" s="129">
        <v>0.69864701800000006</v>
      </c>
      <c r="H41" s="129">
        <v>0.53815267899999997</v>
      </c>
      <c r="I41" s="129">
        <v>0.58089089000000005</v>
      </c>
      <c r="J41" s="129">
        <v>6.327281520806892</v>
      </c>
      <c r="K41" s="81">
        <v>19.610277986273477</v>
      </c>
      <c r="L41" s="53"/>
      <c r="M41" s="74">
        <v>43869</v>
      </c>
      <c r="N41" s="128">
        <v>1.030788185</v>
      </c>
      <c r="O41" s="128">
        <v>0.718725006</v>
      </c>
      <c r="P41" s="128">
        <v>4.7873598350000002</v>
      </c>
      <c r="Q41" s="128">
        <v>2.2910026501119485</v>
      </c>
      <c r="R41" s="128">
        <v>0.65696139099999995</v>
      </c>
      <c r="S41" s="128">
        <v>0.50365540799999997</v>
      </c>
      <c r="T41" s="128">
        <v>0.53456389399999993</v>
      </c>
      <c r="U41" s="128">
        <v>5.4399823734039758</v>
      </c>
      <c r="V41" s="83">
        <v>15.963038742515923</v>
      </c>
      <c r="W41" s="67"/>
      <c r="X41" s="95" t="s">
        <v>538</v>
      </c>
      <c r="Y41" s="132">
        <f t="shared" ref="Y41:AG41" si="18">Y30/Y8</f>
        <v>-0.10756630343016102</v>
      </c>
      <c r="Z41" s="132">
        <f t="shared" si="18"/>
        <v>-0.34394588131299564</v>
      </c>
      <c r="AA41" s="132">
        <f t="shared" si="18"/>
        <v>-0.46092230187858019</v>
      </c>
      <c r="AB41" s="132">
        <f t="shared" si="18"/>
        <v>-0.20521141804761162</v>
      </c>
      <c r="AC41" s="132">
        <f t="shared" si="18"/>
        <v>-0.20434423316230216</v>
      </c>
      <c r="AD41" s="132">
        <f t="shared" si="18"/>
        <v>-0.18383300882022618</v>
      </c>
      <c r="AE41" s="132">
        <f t="shared" si="18"/>
        <v>-0.34202625914791296</v>
      </c>
      <c r="AF41" s="132">
        <f t="shared" si="18"/>
        <v>-0.37422353541067743</v>
      </c>
      <c r="AG41" s="133">
        <f t="shared" si="18"/>
        <v>-0.32563194981927551</v>
      </c>
      <c r="AH41" s="132"/>
      <c r="AJ41" s="112">
        <v>43504</v>
      </c>
      <c r="AK41" s="163">
        <v>0.33546712699999998</v>
      </c>
      <c r="AL41" s="163">
        <v>0.35020711700000001</v>
      </c>
      <c r="AM41" s="163">
        <v>0.43736933700000002</v>
      </c>
      <c r="AN41" s="163">
        <v>0.28563737900000002</v>
      </c>
      <c r="AO41" s="164">
        <v>0.27393922999999998</v>
      </c>
      <c r="AP41" s="53"/>
      <c r="AQ41" s="74">
        <v>43869</v>
      </c>
      <c r="AR41" s="78">
        <v>0.310415846</v>
      </c>
      <c r="AS41" s="78">
        <v>0.315791816</v>
      </c>
      <c r="AT41" s="78">
        <v>0.39392839500000004</v>
      </c>
      <c r="AU41" s="78">
        <v>0.25254906999999999</v>
      </c>
      <c r="AV41" s="79">
        <v>0.20402453800000001</v>
      </c>
      <c r="AX41" s="95" t="s">
        <v>538</v>
      </c>
      <c r="AY41" s="132">
        <f t="shared" si="14"/>
        <v>-0.29339390631233442</v>
      </c>
      <c r="AZ41" s="132">
        <f t="shared" si="14"/>
        <v>-0.26552998867779676</v>
      </c>
      <c r="BA41" s="132">
        <f t="shared" si="14"/>
        <v>-7.2374664283060705E-2</v>
      </c>
      <c r="BB41" s="132">
        <f t="shared" si="14"/>
        <v>-0.25875692325382388</v>
      </c>
      <c r="BC41" s="133">
        <f t="shared" si="14"/>
        <v>-0.45359516666629213</v>
      </c>
    </row>
    <row r="42" spans="2:55" x14ac:dyDescent="0.2">
      <c r="B42" s="74">
        <v>43505</v>
      </c>
      <c r="C42" s="129">
        <v>2.4936792300000001</v>
      </c>
      <c r="D42" s="129">
        <v>0.81917088300000007</v>
      </c>
      <c r="E42" s="129">
        <v>4.4863438970000002</v>
      </c>
      <c r="F42" s="129">
        <v>2.1908318482454061</v>
      </c>
      <c r="G42" s="129">
        <v>0.61899781399999998</v>
      </c>
      <c r="H42" s="129">
        <v>0.52005881099999995</v>
      </c>
      <c r="I42" s="129">
        <v>0.53716812999999997</v>
      </c>
      <c r="J42" s="129">
        <v>5.7124268847854252</v>
      </c>
      <c r="K42" s="81">
        <v>17.378677498030829</v>
      </c>
      <c r="L42" s="53"/>
      <c r="M42" s="74">
        <v>43870</v>
      </c>
      <c r="N42" s="128">
        <v>0.91590316099999991</v>
      </c>
      <c r="O42" s="128">
        <v>0.75890682999999992</v>
      </c>
      <c r="P42" s="128">
        <v>3.617204198</v>
      </c>
      <c r="Q42" s="128">
        <v>1.7742937039587956</v>
      </c>
      <c r="R42" s="128">
        <v>0.57957586100000003</v>
      </c>
      <c r="S42" s="128">
        <v>0.460287958</v>
      </c>
      <c r="T42" s="128">
        <v>0.41804431199999997</v>
      </c>
      <c r="U42" s="128">
        <v>5.0269896812983896</v>
      </c>
      <c r="V42" s="83">
        <v>13.551205705257187</v>
      </c>
      <c r="W42" s="67"/>
      <c r="X42" s="136" t="s">
        <v>578</v>
      </c>
      <c r="Y42" s="148">
        <f>Y31/SUM(Y$4:Y5)</f>
        <v>-0.35137570262304074</v>
      </c>
      <c r="Z42" s="148">
        <f>Z31/SUM(Z$4:Z5)</f>
        <v>9.8710805182983391E-3</v>
      </c>
      <c r="AA42" s="148">
        <f>AA31/SUM(AA$4:AA5)</f>
        <v>0.10320144944733541</v>
      </c>
      <c r="AB42" s="148">
        <f>AB31/SUM(AB$4:AB5)</f>
        <v>6.0866539392186558E-2</v>
      </c>
      <c r="AC42" s="148">
        <f>AC31/SUM(AC$4:AC5)</f>
        <v>6.0894274404346471E-2</v>
      </c>
      <c r="AD42" s="148">
        <f>AD31/SUM(AD$4:AD5)</f>
        <v>-1.1171222630407774E-2</v>
      </c>
      <c r="AE42" s="148">
        <f>AE31/SUM(AE$4:AE5)</f>
        <v>7.9454629672682901E-3</v>
      </c>
      <c r="AF42" s="148">
        <f>AF31/SUM(AF$4:AF5)</f>
        <v>1.9608176091048406E-2</v>
      </c>
      <c r="AG42" s="149">
        <f>AG31/SUM(AG$4:AG5)</f>
        <v>-5.3746117544660917E-3</v>
      </c>
      <c r="AH42" s="150"/>
      <c r="AJ42" s="112">
        <v>43505</v>
      </c>
      <c r="AK42" s="163">
        <v>0.302844483</v>
      </c>
      <c r="AL42" s="163">
        <v>0.31052402600000001</v>
      </c>
      <c r="AM42" s="163">
        <v>0.384681151</v>
      </c>
      <c r="AN42" s="163">
        <v>0.24300308100000001</v>
      </c>
      <c r="AO42" s="164">
        <v>0.176481054</v>
      </c>
      <c r="AP42" s="53"/>
      <c r="AQ42" s="74">
        <v>43870</v>
      </c>
      <c r="AR42" s="78">
        <v>0.27405996799999999</v>
      </c>
      <c r="AS42" s="78">
        <v>0.24123109599999998</v>
      </c>
      <c r="AT42" s="78">
        <v>0.281861466</v>
      </c>
      <c r="AU42" s="78">
        <v>0.190888369</v>
      </c>
      <c r="AV42" s="79">
        <v>0.14763585900000001</v>
      </c>
      <c r="AX42" s="136" t="s">
        <v>578</v>
      </c>
      <c r="AY42" s="148">
        <f>AY31/SUM(AY$4:AY5)</f>
        <v>5.329421088461142E-2</v>
      </c>
      <c r="AZ42" s="148">
        <f>AZ31/SUM(AZ$4:AZ5)</f>
        <v>5.6474513591852106E-2</v>
      </c>
      <c r="BA42" s="148">
        <f>BA31/SUM(BA$4:BA5)</f>
        <v>5.482347700135673E-2</v>
      </c>
      <c r="BB42" s="148">
        <f>BB31/SUM(BB$4:BB5)</f>
        <v>4.7421980042064507E-2</v>
      </c>
      <c r="BC42" s="149">
        <f>BC31/SUM(BC$4:BC5)</f>
        <v>0.13312252863964558</v>
      </c>
    </row>
    <row r="43" spans="2:55" x14ac:dyDescent="0.2">
      <c r="B43" s="74">
        <v>43506</v>
      </c>
      <c r="C43" s="129">
        <v>2.451175074</v>
      </c>
      <c r="D43" s="129">
        <v>0.77839901899999997</v>
      </c>
      <c r="E43" s="129">
        <v>3.4089857110000001</v>
      </c>
      <c r="F43" s="129">
        <v>1.719807865817766</v>
      </c>
      <c r="G43" s="129">
        <v>0.52159320500000006</v>
      </c>
      <c r="H43" s="129">
        <v>0.49219262499999999</v>
      </c>
      <c r="I43" s="129">
        <v>0.44052401799999996</v>
      </c>
      <c r="J43" s="129">
        <v>5.3318654585389158</v>
      </c>
      <c r="K43" s="81">
        <v>15.144542976356684</v>
      </c>
      <c r="L43" s="53"/>
      <c r="M43" s="74">
        <v>43871</v>
      </c>
      <c r="N43" s="128">
        <v>1.062677257</v>
      </c>
      <c r="O43" s="128">
        <v>0.81403768700000001</v>
      </c>
      <c r="P43" s="128">
        <v>5.0124643579999999</v>
      </c>
      <c r="Q43" s="128">
        <v>2.6745374905482144</v>
      </c>
      <c r="R43" s="128">
        <v>0.70506379600000002</v>
      </c>
      <c r="S43" s="128">
        <v>0.52707820799999994</v>
      </c>
      <c r="T43" s="128">
        <v>0.57261063199999995</v>
      </c>
      <c r="U43" s="128">
        <v>6.2912619724595062</v>
      </c>
      <c r="V43" s="83">
        <v>17.659731401007718</v>
      </c>
      <c r="W43" s="67"/>
      <c r="X43" s="139" t="s">
        <v>569</v>
      </c>
      <c r="Y43" s="150">
        <f>Y32/SUM(Y$4:Y6)</f>
        <v>-0.31883318881031325</v>
      </c>
      <c r="Z43" s="150">
        <f>Z32/SUM(Z$4:Z6)</f>
        <v>-8.0526121137041787E-2</v>
      </c>
      <c r="AA43" s="150">
        <f>AA32/SUM(AA$4:AA6)</f>
        <v>-1.5055621422164387E-2</v>
      </c>
      <c r="AB43" s="150">
        <f>AB32/SUM(AB$4:AB6)</f>
        <v>-1.8799641904526682E-2</v>
      </c>
      <c r="AC43" s="150">
        <f>AC32/SUM(AC$4:AC6)</f>
        <v>2.8315022947470257E-2</v>
      </c>
      <c r="AD43" s="150">
        <f>AD32/SUM(AD$4:AD6)</f>
        <v>-3.1689230216714839E-2</v>
      </c>
      <c r="AE43" s="150">
        <f>AE32/SUM(AE$4:AE6)</f>
        <v>-4.7846881980703075E-2</v>
      </c>
      <c r="AF43" s="150">
        <f>AF32/SUM(AF$4:AF6)</f>
        <v>-6.5439228131007748E-2</v>
      </c>
      <c r="AG43" s="151">
        <f>AG32/SUM(AG$4:AG6)</f>
        <v>-7.7233428368557913E-2</v>
      </c>
      <c r="AH43" s="150"/>
      <c r="AJ43" s="112">
        <v>43506</v>
      </c>
      <c r="AK43" s="163">
        <v>0.27675643</v>
      </c>
      <c r="AL43" s="163">
        <v>0.24941706899999999</v>
      </c>
      <c r="AM43" s="163">
        <v>0.26752747499999996</v>
      </c>
      <c r="AN43" s="163">
        <v>0.18067372600000001</v>
      </c>
      <c r="AO43" s="164">
        <v>0.12367818899999999</v>
      </c>
      <c r="AP43" s="53"/>
      <c r="AQ43" s="74">
        <v>43871</v>
      </c>
      <c r="AR43" s="78">
        <v>0.335948513</v>
      </c>
      <c r="AS43" s="78">
        <v>0.34452187300000003</v>
      </c>
      <c r="AT43" s="78">
        <v>0.44220333299999998</v>
      </c>
      <c r="AU43" s="78">
        <v>0.28567034600000002</v>
      </c>
      <c r="AV43" s="79">
        <v>0.28229027200000001</v>
      </c>
      <c r="AX43" s="139" t="s">
        <v>569</v>
      </c>
      <c r="AY43" s="150">
        <f>AY32/SUM(AY$4:AY6)</f>
        <v>-1.0208345484900093E-2</v>
      </c>
      <c r="AZ43" s="150">
        <f>AZ32/SUM(AZ$4:AZ6)</f>
        <v>-5.1347105478879149E-2</v>
      </c>
      <c r="BA43" s="150">
        <f>BA32/SUM(BA$4:BA6)</f>
        <v>6.2060857426806575E-3</v>
      </c>
      <c r="BB43" s="150">
        <f>BB32/SUM(BB$4:BB6)</f>
        <v>-6.8137940470362549E-2</v>
      </c>
      <c r="BC43" s="151">
        <f>BC32/SUM(BC$4:BC6)</f>
        <v>-4.6794308767949735E-3</v>
      </c>
    </row>
    <row r="44" spans="2:55" x14ac:dyDescent="0.2">
      <c r="B44" s="74">
        <v>43507</v>
      </c>
      <c r="C44" s="129">
        <v>2.5513234890000001</v>
      </c>
      <c r="D44" s="129">
        <v>0.81860194900000005</v>
      </c>
      <c r="E44" s="129">
        <v>4.8014969299999999</v>
      </c>
      <c r="F44" s="129">
        <v>2.6063258115579937</v>
      </c>
      <c r="G44" s="129">
        <v>0.68644838600000002</v>
      </c>
      <c r="H44" s="129">
        <v>0.52624628000000007</v>
      </c>
      <c r="I44" s="129">
        <v>0.57443079000000008</v>
      </c>
      <c r="J44" s="129">
        <v>6.5646551249393186</v>
      </c>
      <c r="K44" s="81">
        <v>19.129528760497312</v>
      </c>
      <c r="L44" s="53"/>
      <c r="M44" s="74">
        <v>43872</v>
      </c>
      <c r="N44" s="128">
        <v>1.0090814479999999</v>
      </c>
      <c r="O44" s="128">
        <v>0.80796053400000001</v>
      </c>
      <c r="P44" s="128">
        <v>5.4677069820000002</v>
      </c>
      <c r="Q44" s="128">
        <v>2.7130352458318603</v>
      </c>
      <c r="R44" s="128">
        <v>0.70571834499999997</v>
      </c>
      <c r="S44" s="128">
        <v>0.475069193</v>
      </c>
      <c r="T44" s="128">
        <v>0.57542380500000001</v>
      </c>
      <c r="U44" s="128">
        <v>6.4439776213404683</v>
      </c>
      <c r="V44" s="83">
        <v>18.197973174172329</v>
      </c>
      <c r="W44" s="67"/>
      <c r="X44" s="142" t="s">
        <v>579</v>
      </c>
      <c r="Y44" s="152">
        <f>Y33/SUM(Y$4:Y7)</f>
        <v>-0.27988070701286505</v>
      </c>
      <c r="Z44" s="152">
        <f>Z33/SUM(Z$4:Z7)</f>
        <v>-0.22343747270118994</v>
      </c>
      <c r="AA44" s="152">
        <f>AA33/SUM(AA$4:AA7)</f>
        <v>-0.14011897060936773</v>
      </c>
      <c r="AB44" s="152">
        <f>AB33/SUM(AB$4:AB7)</f>
        <v>-9.4564698917268764E-2</v>
      </c>
      <c r="AC44" s="152">
        <f>AC33/SUM(AC$4:AC7)</f>
        <v>-4.5791384794335192E-2</v>
      </c>
      <c r="AD44" s="152">
        <f>AD33/SUM(AD$4:AD7)</f>
        <v>-6.7443509824589493E-2</v>
      </c>
      <c r="AE44" s="152">
        <f>AE33/SUM(AE$4:AE7)</f>
        <v>-0.13167749507345311</v>
      </c>
      <c r="AF44" s="152">
        <f>AF33/SUM(AF$4:AF7)</f>
        <v>-0.15552103412797233</v>
      </c>
      <c r="AG44" s="153">
        <f>AG33/SUM(AG$4:AG7)</f>
        <v>-0.15644545124756654</v>
      </c>
      <c r="AH44" s="150"/>
      <c r="AJ44" s="112">
        <v>43507</v>
      </c>
      <c r="AK44" s="163">
        <v>0.327394988</v>
      </c>
      <c r="AL44" s="163">
        <v>0.33900982799999996</v>
      </c>
      <c r="AM44" s="163">
        <v>0.43847026</v>
      </c>
      <c r="AN44" s="163">
        <v>0.27986525300000004</v>
      </c>
      <c r="AO44" s="164">
        <v>0.26561659600000004</v>
      </c>
      <c r="AP44" s="53"/>
      <c r="AQ44" s="74">
        <v>43872</v>
      </c>
      <c r="AR44" s="78">
        <v>0.33888062000000002</v>
      </c>
      <c r="AS44" s="78">
        <v>0.34991888900000001</v>
      </c>
      <c r="AT44" s="78">
        <v>0.45823662500000001</v>
      </c>
      <c r="AU44" s="78">
        <v>0.29194085399999997</v>
      </c>
      <c r="AV44" s="79">
        <v>0.28665031499999999</v>
      </c>
      <c r="AX44" s="142" t="s">
        <v>579</v>
      </c>
      <c r="AY44" s="152">
        <f>AY33/SUM(AY$4:AY7)</f>
        <v>-0.1071769304915324</v>
      </c>
      <c r="AZ44" s="152">
        <f>AZ33/SUM(AZ$4:AZ7)</f>
        <v>-0.16625709362080568</v>
      </c>
      <c r="BA44" s="152">
        <f>BA33/SUM(BA$4:BA7)</f>
        <v>-3.601024045952031E-2</v>
      </c>
      <c r="BB44" s="152">
        <f>BB33/SUM(BB$4:BB7)</f>
        <v>-0.15107343030046469</v>
      </c>
      <c r="BC44" s="153">
        <f>BC33/SUM(BC$4:BC7)</f>
        <v>-0.13541180600613403</v>
      </c>
    </row>
    <row r="45" spans="2:55" x14ac:dyDescent="0.2">
      <c r="B45" s="74">
        <v>43508</v>
      </c>
      <c r="C45" s="129">
        <v>2.5550414730000002</v>
      </c>
      <c r="D45" s="129">
        <v>0.81897619200000005</v>
      </c>
      <c r="E45" s="129">
        <v>5.3631466290000001</v>
      </c>
      <c r="F45" s="129">
        <v>2.6322568626421812</v>
      </c>
      <c r="G45" s="129">
        <v>0.69495282899999999</v>
      </c>
      <c r="H45" s="129">
        <v>0.50781009999999993</v>
      </c>
      <c r="I45" s="129">
        <v>0.57569657499999993</v>
      </c>
      <c r="J45" s="129">
        <v>6.7594922947913441</v>
      </c>
      <c r="K45" s="81">
        <v>19.907372955433527</v>
      </c>
      <c r="L45" s="53"/>
      <c r="M45" s="74">
        <v>43873</v>
      </c>
      <c r="N45" s="128">
        <v>0.99943035600000008</v>
      </c>
      <c r="O45" s="128">
        <v>0.81830944700000008</v>
      </c>
      <c r="P45" s="128">
        <v>5.548088549</v>
      </c>
      <c r="Q45" s="128">
        <v>2.7029185857629305</v>
      </c>
      <c r="R45" s="128">
        <v>0.70013651300000002</v>
      </c>
      <c r="S45" s="128">
        <v>0.52743297099999997</v>
      </c>
      <c r="T45" s="128">
        <v>0.57940269099999997</v>
      </c>
      <c r="U45" s="128">
        <v>6.4543039501300381</v>
      </c>
      <c r="V45" s="83">
        <v>18.33002306289297</v>
      </c>
      <c r="W45" s="67"/>
      <c r="X45" s="145" t="s">
        <v>577</v>
      </c>
      <c r="Y45" s="154">
        <f t="shared" ref="Y45:AG45" si="19">Y34/SUM(Y4:Y8)</f>
        <v>-0.24457471631504235</v>
      </c>
      <c r="Z45" s="154">
        <f t="shared" si="19"/>
        <v>-0.24774595364625665</v>
      </c>
      <c r="AA45" s="154">
        <f t="shared" si="19"/>
        <v>-0.20869384827634763</v>
      </c>
      <c r="AB45" s="154">
        <f t="shared" si="19"/>
        <v>-0.11757674021769425</v>
      </c>
      <c r="AC45" s="154">
        <f t="shared" si="19"/>
        <v>-7.861913240958085E-2</v>
      </c>
      <c r="AD45" s="154">
        <f t="shared" si="19"/>
        <v>-9.1433084227781847E-2</v>
      </c>
      <c r="AE45" s="154">
        <f t="shared" si="19"/>
        <v>-0.17586599473462777</v>
      </c>
      <c r="AF45" s="154">
        <f t="shared" si="19"/>
        <v>-0.20075759632932619</v>
      </c>
      <c r="AG45" s="155">
        <f t="shared" si="19"/>
        <v>-0.19170054608819076</v>
      </c>
      <c r="AH45" s="161"/>
      <c r="AJ45" s="112">
        <v>43508</v>
      </c>
      <c r="AK45" s="163">
        <v>0.33358849099999999</v>
      </c>
      <c r="AL45" s="163">
        <v>0.34409351299999996</v>
      </c>
      <c r="AM45" s="163">
        <v>0.43875740299999999</v>
      </c>
      <c r="AN45" s="163">
        <v>0.28375327700000003</v>
      </c>
      <c r="AO45" s="164">
        <v>0.26689524800000003</v>
      </c>
      <c r="AP45" s="53"/>
      <c r="AQ45" s="74">
        <v>43873</v>
      </c>
      <c r="AR45" s="78">
        <v>0.33952595299999999</v>
      </c>
      <c r="AS45" s="78">
        <v>0.34419712400000002</v>
      </c>
      <c r="AT45" s="78">
        <v>0.45671336000000001</v>
      </c>
      <c r="AU45" s="78">
        <v>0.29217299099999999</v>
      </c>
      <c r="AV45" s="79">
        <v>0.286525537</v>
      </c>
      <c r="AX45" s="145" t="s">
        <v>577</v>
      </c>
      <c r="AY45" s="154">
        <f t="shared" ref="AY45:BC45" si="20">AY34/SUM(AY4:AY8)</f>
        <v>-0.14536893565992018</v>
      </c>
      <c r="AZ45" s="154">
        <f t="shared" si="20"/>
        <v>-0.186565560293214</v>
      </c>
      <c r="BA45" s="154">
        <f t="shared" si="20"/>
        <v>-4.3709401476059472E-2</v>
      </c>
      <c r="BB45" s="154">
        <f t="shared" si="20"/>
        <v>-0.17352473577391525</v>
      </c>
      <c r="BC45" s="155">
        <f t="shared" si="20"/>
        <v>-0.20281544866015441</v>
      </c>
    </row>
    <row r="46" spans="2:55" x14ac:dyDescent="0.2">
      <c r="B46" s="74">
        <v>43509</v>
      </c>
      <c r="C46" s="129">
        <v>2.5505840600000003</v>
      </c>
      <c r="D46" s="129">
        <v>0.82467844599999995</v>
      </c>
      <c r="E46" s="129">
        <v>5.1238221560000001</v>
      </c>
      <c r="F46" s="129">
        <v>2.6162648484567264</v>
      </c>
      <c r="G46" s="129">
        <v>0.69138109199999997</v>
      </c>
      <c r="H46" s="129">
        <v>0.52869853899999997</v>
      </c>
      <c r="I46" s="129">
        <v>0.56987084900000007</v>
      </c>
      <c r="J46" s="129">
        <v>6.6873033979181002</v>
      </c>
      <c r="K46" s="81">
        <v>19.592603388374826</v>
      </c>
      <c r="L46" s="53"/>
      <c r="M46" s="74">
        <v>43874</v>
      </c>
      <c r="N46" s="128">
        <v>1.0572773179999999</v>
      </c>
      <c r="O46" s="128">
        <v>0.81499128399999998</v>
      </c>
      <c r="P46" s="128">
        <v>5.8177536119999997</v>
      </c>
      <c r="Q46" s="128">
        <v>2.7262024717782416</v>
      </c>
      <c r="R46" s="128">
        <v>0.70063305000000009</v>
      </c>
      <c r="S46" s="128">
        <v>0.52496912399999995</v>
      </c>
      <c r="T46" s="128">
        <v>0.57884374399999994</v>
      </c>
      <c r="U46" s="128">
        <v>6.592203264330724</v>
      </c>
      <c r="V46" s="83">
        <v>18.812873868108966</v>
      </c>
      <c r="W46" s="67"/>
      <c r="AJ46" s="112">
        <v>43509</v>
      </c>
      <c r="AK46" s="163">
        <v>0.33255782500000003</v>
      </c>
      <c r="AL46" s="163">
        <v>0.34103271899999998</v>
      </c>
      <c r="AM46" s="163">
        <v>0.440822298</v>
      </c>
      <c r="AN46" s="163">
        <v>0.282081468</v>
      </c>
      <c r="AO46" s="164">
        <v>0.26423412000000002</v>
      </c>
      <c r="AP46" s="53"/>
      <c r="AQ46" s="74">
        <v>43874</v>
      </c>
      <c r="AR46" s="78">
        <v>0.34111084200000003</v>
      </c>
      <c r="AS46" s="78">
        <v>0.35190021999999999</v>
      </c>
      <c r="AT46" s="78">
        <v>0.46112995299999998</v>
      </c>
      <c r="AU46" s="78">
        <v>0.29048949200000002</v>
      </c>
      <c r="AV46" s="79">
        <v>0.28842461700000005</v>
      </c>
    </row>
    <row r="47" spans="2:55" x14ac:dyDescent="0.2">
      <c r="B47" s="74">
        <v>43510</v>
      </c>
      <c r="C47" s="129">
        <v>2.5483399040000001</v>
      </c>
      <c r="D47" s="129">
        <v>0.82656268299999991</v>
      </c>
      <c r="E47" s="129">
        <v>5.3495257729999999</v>
      </c>
      <c r="F47" s="129">
        <v>2.6554230941781864</v>
      </c>
      <c r="G47" s="129">
        <v>0.69325855799999991</v>
      </c>
      <c r="H47" s="129">
        <v>0.53293533700000006</v>
      </c>
      <c r="I47" s="129">
        <v>0.57637003799999997</v>
      </c>
      <c r="J47" s="129">
        <v>6.8140667330115496</v>
      </c>
      <c r="K47" s="81">
        <v>19.996482120189736</v>
      </c>
      <c r="L47" s="53"/>
      <c r="M47" s="74">
        <v>43875</v>
      </c>
      <c r="N47" s="128">
        <v>1.3837990360000001</v>
      </c>
      <c r="O47" s="128">
        <v>0.82515827099999994</v>
      </c>
      <c r="P47" s="128">
        <v>5.6619577580000007</v>
      </c>
      <c r="Q47" s="128">
        <v>2.7332816157526776</v>
      </c>
      <c r="R47" s="128">
        <v>0.70758810800000005</v>
      </c>
      <c r="S47" s="128">
        <v>0.53121505400000002</v>
      </c>
      <c r="T47" s="128">
        <v>0.58025502300000009</v>
      </c>
      <c r="U47" s="128">
        <v>6.1826593894205422</v>
      </c>
      <c r="V47" s="83">
        <v>18.605914255173222</v>
      </c>
      <c r="W47" s="67"/>
      <c r="AJ47" s="112">
        <v>43510</v>
      </c>
      <c r="AK47" s="163">
        <v>0.33490936599999999</v>
      </c>
      <c r="AL47" s="163">
        <v>0.34613003999999997</v>
      </c>
      <c r="AM47" s="163">
        <v>0.44708559799999997</v>
      </c>
      <c r="AN47" s="163">
        <v>0.28531961</v>
      </c>
      <c r="AO47" s="164">
        <v>0.26938193900000001</v>
      </c>
      <c r="AP47" s="53"/>
      <c r="AQ47" s="74">
        <v>43875</v>
      </c>
      <c r="AR47" s="78">
        <v>0.33830190999999998</v>
      </c>
      <c r="AS47" s="78">
        <v>0.351186465</v>
      </c>
      <c r="AT47" s="78">
        <v>0.45713972999999997</v>
      </c>
      <c r="AU47" s="78">
        <v>0.29759261200000003</v>
      </c>
      <c r="AV47" s="79">
        <v>0.299173574</v>
      </c>
    </row>
    <row r="48" spans="2:55" x14ac:dyDescent="0.2">
      <c r="B48" s="74">
        <v>43511</v>
      </c>
      <c r="C48" s="129">
        <v>2.5841635800000002</v>
      </c>
      <c r="D48" s="129">
        <v>0.82662425500000003</v>
      </c>
      <c r="E48" s="129">
        <v>5.3439959910000008</v>
      </c>
      <c r="F48" s="129">
        <v>2.6727567689356544</v>
      </c>
      <c r="G48" s="129">
        <v>0.699070054</v>
      </c>
      <c r="H48" s="129">
        <v>0.53778527200000004</v>
      </c>
      <c r="I48" s="129">
        <v>0.58306242200000002</v>
      </c>
      <c r="J48" s="129">
        <v>6.4589777056168245</v>
      </c>
      <c r="K48" s="81">
        <v>19.706436048552479</v>
      </c>
      <c r="L48" s="53"/>
      <c r="M48" s="74">
        <v>43876</v>
      </c>
      <c r="N48" s="128">
        <v>1.1919354019999999</v>
      </c>
      <c r="O48" s="128">
        <v>0.80818304000000007</v>
      </c>
      <c r="P48" s="128">
        <v>4.8778377659999999</v>
      </c>
      <c r="Q48" s="128">
        <v>2.323437489994848</v>
      </c>
      <c r="R48" s="128">
        <v>0.64086920999999997</v>
      </c>
      <c r="S48" s="128">
        <v>0.49293476899999999</v>
      </c>
      <c r="T48" s="128">
        <v>0.53604778500000005</v>
      </c>
      <c r="U48" s="128">
        <v>5.553220020872911</v>
      </c>
      <c r="V48" s="83">
        <v>16.42446548286776</v>
      </c>
      <c r="W48" s="67"/>
      <c r="AJ48" s="112">
        <v>43511</v>
      </c>
      <c r="AK48" s="163">
        <v>0.33488666899999997</v>
      </c>
      <c r="AL48" s="163">
        <v>0.35053187099999999</v>
      </c>
      <c r="AM48" s="163">
        <v>0.45218412199999997</v>
      </c>
      <c r="AN48" s="163">
        <v>0.28787415599999999</v>
      </c>
      <c r="AO48" s="164">
        <v>0.27303745299999999</v>
      </c>
      <c r="AP48" s="53"/>
      <c r="AQ48" s="74">
        <v>43876</v>
      </c>
      <c r="AR48" s="78">
        <v>0.31867785999999998</v>
      </c>
      <c r="AS48" s="78">
        <v>0.30992782400000002</v>
      </c>
      <c r="AT48" s="78">
        <v>0.40809430899999999</v>
      </c>
      <c r="AU48" s="78">
        <v>0.256655772</v>
      </c>
      <c r="AV48" s="79">
        <v>0.21670608</v>
      </c>
    </row>
    <row r="49" spans="2:48" x14ac:dyDescent="0.2">
      <c r="B49" s="74">
        <v>43512</v>
      </c>
      <c r="C49" s="129">
        <v>2.513771738</v>
      </c>
      <c r="D49" s="129">
        <v>0.81115782700000005</v>
      </c>
      <c r="E49" s="129">
        <v>4.5273250580000006</v>
      </c>
      <c r="F49" s="129">
        <v>2.170439000177649</v>
      </c>
      <c r="G49" s="129">
        <v>0.61696542200000004</v>
      </c>
      <c r="H49" s="129">
        <v>0.519726519</v>
      </c>
      <c r="I49" s="129">
        <v>0.53873542799999996</v>
      </c>
      <c r="J49" s="129">
        <v>5.7115526830502583</v>
      </c>
      <c r="K49" s="81">
        <v>17.409673675227907</v>
      </c>
      <c r="L49" s="53"/>
      <c r="M49" s="74">
        <v>43877</v>
      </c>
      <c r="N49" s="128">
        <v>0.969511813</v>
      </c>
      <c r="O49" s="128">
        <v>0.75003098600000007</v>
      </c>
      <c r="P49" s="128">
        <v>3.787283806</v>
      </c>
      <c r="Q49" s="128">
        <v>1.8868465873703621</v>
      </c>
      <c r="R49" s="128">
        <v>0.54663623400000005</v>
      </c>
      <c r="S49" s="128">
        <v>0.46032624500000002</v>
      </c>
      <c r="T49" s="128">
        <v>0.42115220199999998</v>
      </c>
      <c r="U49" s="128">
        <v>5.0833521553752403</v>
      </c>
      <c r="V49" s="83">
        <v>13.905140028745601</v>
      </c>
      <c r="W49" s="67"/>
      <c r="AJ49" s="112">
        <v>43512</v>
      </c>
      <c r="AK49" s="163">
        <v>0.30068734699999999</v>
      </c>
      <c r="AL49" s="163">
        <v>0.30920814699999999</v>
      </c>
      <c r="AM49" s="163">
        <v>0.38210858399999997</v>
      </c>
      <c r="AN49" s="163">
        <v>0.240328442</v>
      </c>
      <c r="AO49" s="164">
        <v>0.17343946599999999</v>
      </c>
      <c r="AP49" s="53"/>
      <c r="AQ49" s="74">
        <v>43877</v>
      </c>
      <c r="AR49" s="78">
        <v>0.292065095</v>
      </c>
      <c r="AS49" s="78">
        <v>0.24969059099999999</v>
      </c>
      <c r="AT49" s="78">
        <v>0.31398625099999999</v>
      </c>
      <c r="AU49" s="78">
        <v>0.20575642199999999</v>
      </c>
      <c r="AV49" s="79">
        <v>0.156882153</v>
      </c>
    </row>
    <row r="50" spans="2:48" x14ac:dyDescent="0.2">
      <c r="B50" s="74">
        <v>43513</v>
      </c>
      <c r="C50" s="129">
        <v>2.465349641</v>
      </c>
      <c r="D50" s="129">
        <v>0.77022399699999999</v>
      </c>
      <c r="E50" s="129">
        <v>3.3664822619999999</v>
      </c>
      <c r="F50" s="129">
        <v>1.6924748373685237</v>
      </c>
      <c r="G50" s="129">
        <v>0.52321189899999998</v>
      </c>
      <c r="H50" s="129">
        <v>0.49281106899999999</v>
      </c>
      <c r="I50" s="129">
        <v>0.43503151400000001</v>
      </c>
      <c r="J50" s="129">
        <v>5.2007685494618601</v>
      </c>
      <c r="K50" s="81">
        <v>14.946353768830383</v>
      </c>
      <c r="L50" s="53"/>
      <c r="M50" s="74">
        <v>43878</v>
      </c>
      <c r="N50" s="128">
        <v>1.320700333</v>
      </c>
      <c r="O50" s="128">
        <v>0.80878881599999997</v>
      </c>
      <c r="P50" s="128">
        <v>4.1757887880000002</v>
      </c>
      <c r="Q50" s="128">
        <v>2.6684827950130843</v>
      </c>
      <c r="R50" s="128">
        <v>0.69565720900000005</v>
      </c>
      <c r="S50" s="128">
        <v>0.52795964399999995</v>
      </c>
      <c r="T50" s="128">
        <v>0.57523152700000002</v>
      </c>
      <c r="U50" s="128">
        <v>5.9566433526906399</v>
      </c>
      <c r="V50" s="83">
        <v>16.729252464703727</v>
      </c>
      <c r="W50" s="67"/>
      <c r="AJ50" s="112">
        <v>43513</v>
      </c>
      <c r="AK50" s="163">
        <v>0.26581226299999999</v>
      </c>
      <c r="AL50" s="163">
        <v>0.25420081099999997</v>
      </c>
      <c r="AM50" s="163">
        <v>0.27001728699999999</v>
      </c>
      <c r="AN50" s="163">
        <v>0.191234135</v>
      </c>
      <c r="AO50" s="164">
        <v>0.109513135</v>
      </c>
      <c r="AP50" s="53"/>
      <c r="AQ50" s="74">
        <v>43878</v>
      </c>
      <c r="AR50" s="78">
        <v>0.33471689799999998</v>
      </c>
      <c r="AS50" s="78">
        <v>0.33744801099999999</v>
      </c>
      <c r="AT50" s="78">
        <v>0.454067414</v>
      </c>
      <c r="AU50" s="78">
        <v>0.28621150300000003</v>
      </c>
      <c r="AV50" s="79">
        <v>0.28372370400000002</v>
      </c>
    </row>
    <row r="51" spans="2:48" x14ac:dyDescent="0.2">
      <c r="B51" s="74">
        <v>43514</v>
      </c>
      <c r="C51" s="129">
        <v>2.5408943580000001</v>
      </c>
      <c r="D51" s="129">
        <v>0.81613706799999997</v>
      </c>
      <c r="E51" s="129">
        <v>3.4043230320000002</v>
      </c>
      <c r="F51" s="129">
        <v>2.579752968383505</v>
      </c>
      <c r="G51" s="129">
        <v>0.68468539699999997</v>
      </c>
      <c r="H51" s="129">
        <v>0.52564426800000008</v>
      </c>
      <c r="I51" s="129">
        <v>0.57185553300000003</v>
      </c>
      <c r="J51" s="129">
        <v>6.0094488195303839</v>
      </c>
      <c r="K51" s="81">
        <v>17.13274144391389</v>
      </c>
      <c r="L51" s="53"/>
      <c r="M51" s="74">
        <v>43879</v>
      </c>
      <c r="N51" s="128">
        <v>1.1736658119999999</v>
      </c>
      <c r="O51" s="128">
        <v>0.81084060999999996</v>
      </c>
      <c r="P51" s="128">
        <v>5.3915040960000002</v>
      </c>
      <c r="Q51" s="128">
        <v>2.6899117367514038</v>
      </c>
      <c r="R51" s="128">
        <v>0.70239766100000001</v>
      </c>
      <c r="S51" s="128">
        <v>0.52433772199999995</v>
      </c>
      <c r="T51" s="128">
        <v>0.58126118900000001</v>
      </c>
      <c r="U51" s="128">
        <v>6.470948210408749</v>
      </c>
      <c r="V51" s="83">
        <v>18.344867037160149</v>
      </c>
      <c r="W51" s="67"/>
      <c r="AJ51" s="112">
        <v>43514</v>
      </c>
      <c r="AK51" s="163">
        <v>0.325805872</v>
      </c>
      <c r="AL51" s="163">
        <v>0.33451381899999999</v>
      </c>
      <c r="AM51" s="163">
        <v>0.43271128399999997</v>
      </c>
      <c r="AN51" s="163">
        <v>0.27771301100000001</v>
      </c>
      <c r="AO51" s="164">
        <v>0.260418021</v>
      </c>
      <c r="AP51" s="53"/>
      <c r="AQ51" s="74">
        <v>43879</v>
      </c>
      <c r="AR51" s="78">
        <v>0.33968889099999999</v>
      </c>
      <c r="AS51" s="78">
        <v>0.34176933799999998</v>
      </c>
      <c r="AT51" s="78">
        <v>0.45597974200000002</v>
      </c>
      <c r="AU51" s="78">
        <v>0.289275118</v>
      </c>
      <c r="AV51" s="79">
        <v>0.28541804500000001</v>
      </c>
    </row>
    <row r="52" spans="2:48" x14ac:dyDescent="0.2">
      <c r="B52" s="74">
        <v>43515</v>
      </c>
      <c r="C52" s="129">
        <v>2.5422079040000001</v>
      </c>
      <c r="D52" s="129">
        <v>0.820395553</v>
      </c>
      <c r="E52" s="129">
        <v>4.9816801990000004</v>
      </c>
      <c r="F52" s="129">
        <v>2.6071262188219739</v>
      </c>
      <c r="G52" s="129">
        <v>0.69374439399999999</v>
      </c>
      <c r="H52" s="129">
        <v>0.52980511899999994</v>
      </c>
      <c r="I52" s="129">
        <v>0.577615078</v>
      </c>
      <c r="J52" s="129">
        <v>6.4959499798294731</v>
      </c>
      <c r="K52" s="81">
        <v>19.248524445651444</v>
      </c>
      <c r="L52" s="53"/>
      <c r="M52" s="74">
        <v>43880</v>
      </c>
      <c r="N52" s="128">
        <v>1.128260756</v>
      </c>
      <c r="O52" s="128">
        <v>0.81196540000000006</v>
      </c>
      <c r="P52" s="128">
        <v>5.4619735949999999</v>
      </c>
      <c r="Q52" s="128">
        <v>2.6960668638047678</v>
      </c>
      <c r="R52" s="128">
        <v>0.70064699100000005</v>
      </c>
      <c r="S52" s="128">
        <v>0.52097366700000003</v>
      </c>
      <c r="T52" s="128">
        <v>0.58516506700000004</v>
      </c>
      <c r="U52" s="128">
        <v>6.4567017568053089</v>
      </c>
      <c r="V52" s="83">
        <v>18.361754096610078</v>
      </c>
      <c r="W52" s="67"/>
      <c r="AJ52" s="112">
        <v>43515</v>
      </c>
      <c r="AK52" s="163">
        <v>0.32921939700000002</v>
      </c>
      <c r="AL52" s="163">
        <v>0.34054049400000003</v>
      </c>
      <c r="AM52" s="163">
        <v>0.43540282600000002</v>
      </c>
      <c r="AN52" s="163">
        <v>0.28002917300000002</v>
      </c>
      <c r="AO52" s="164">
        <v>0.263251815</v>
      </c>
      <c r="AP52" s="53"/>
      <c r="AQ52" s="74">
        <v>43880</v>
      </c>
      <c r="AR52" s="78">
        <v>0.33987854700000003</v>
      </c>
      <c r="AS52" s="78">
        <v>0.34075170100000002</v>
      </c>
      <c r="AT52" s="78">
        <v>0.45794970099999999</v>
      </c>
      <c r="AU52" s="78">
        <v>0.29147659600000003</v>
      </c>
      <c r="AV52" s="79">
        <v>0.28770027300000001</v>
      </c>
    </row>
    <row r="53" spans="2:48" x14ac:dyDescent="0.2">
      <c r="B53" s="74">
        <v>43516</v>
      </c>
      <c r="C53" s="129">
        <v>2.5357660480000002</v>
      </c>
      <c r="D53" s="129">
        <v>0.81179138899999992</v>
      </c>
      <c r="E53" s="129">
        <v>5.4200275810000003</v>
      </c>
      <c r="F53" s="129">
        <v>2.6772702533288424</v>
      </c>
      <c r="G53" s="129">
        <v>0.69343567099999992</v>
      </c>
      <c r="H53" s="129">
        <v>0.52918957</v>
      </c>
      <c r="I53" s="129">
        <v>0.589784792</v>
      </c>
      <c r="J53" s="129">
        <v>6.6961570944562743</v>
      </c>
      <c r="K53" s="81">
        <v>19.953422398785118</v>
      </c>
      <c r="L53" s="53"/>
      <c r="M53" s="74">
        <v>43881</v>
      </c>
      <c r="N53" s="128">
        <v>1.1620217509999999</v>
      </c>
      <c r="O53" s="128">
        <v>0.81617536699999993</v>
      </c>
      <c r="P53" s="128">
        <v>5.5220490230000001</v>
      </c>
      <c r="Q53" s="128">
        <v>2.7023535087079833</v>
      </c>
      <c r="R53" s="128">
        <v>0.70346606200000006</v>
      </c>
      <c r="S53" s="128">
        <v>0.52785832600000004</v>
      </c>
      <c r="T53" s="128">
        <v>0.583128231</v>
      </c>
      <c r="U53" s="128">
        <v>6.5288609029839764</v>
      </c>
      <c r="V53" s="83">
        <v>18.545913171691961</v>
      </c>
      <c r="W53" s="67"/>
      <c r="AJ53" s="112">
        <v>43516</v>
      </c>
      <c r="AK53" s="163">
        <v>0.34078482400000004</v>
      </c>
      <c r="AL53" s="163">
        <v>0.34782233500000004</v>
      </c>
      <c r="AM53" s="163">
        <v>0.45079037699999996</v>
      </c>
      <c r="AN53" s="163">
        <v>0.28652189899999997</v>
      </c>
      <c r="AO53" s="164">
        <v>0.271760893</v>
      </c>
      <c r="AP53" s="53"/>
      <c r="AQ53" s="74">
        <v>43881</v>
      </c>
      <c r="AR53" s="78">
        <v>0.33842680400000003</v>
      </c>
      <c r="AS53" s="78">
        <v>0.34216745799999998</v>
      </c>
      <c r="AT53" s="78">
        <v>0.45248047999999996</v>
      </c>
      <c r="AU53" s="78">
        <v>0.29363181599999999</v>
      </c>
      <c r="AV53" s="79">
        <v>0.288418287</v>
      </c>
    </row>
    <row r="54" spans="2:48" x14ac:dyDescent="0.2">
      <c r="B54" s="74">
        <v>43517</v>
      </c>
      <c r="C54" s="129">
        <v>2.5369860380000002</v>
      </c>
      <c r="D54" s="129">
        <v>0.81924432899999999</v>
      </c>
      <c r="E54" s="129">
        <v>5.3127692149999994</v>
      </c>
      <c r="F54" s="129">
        <v>2.624498706969268</v>
      </c>
      <c r="G54" s="129">
        <v>0.69501686500000004</v>
      </c>
      <c r="H54" s="129">
        <v>0.53249305799999991</v>
      </c>
      <c r="I54" s="129">
        <v>0.58314779000000005</v>
      </c>
      <c r="J54" s="129">
        <v>6.7131834929268992</v>
      </c>
      <c r="K54" s="81">
        <v>19.817339494896171</v>
      </c>
      <c r="L54" s="53"/>
      <c r="M54" s="74">
        <v>43882</v>
      </c>
      <c r="N54" s="128">
        <v>1.279340138</v>
      </c>
      <c r="O54" s="128">
        <v>0.79598132999999993</v>
      </c>
      <c r="P54" s="128">
        <v>5.4514216549999999</v>
      </c>
      <c r="Q54" s="128">
        <v>2.6949602683174754</v>
      </c>
      <c r="R54" s="128">
        <v>0.70793853300000009</v>
      </c>
      <c r="S54" s="128">
        <v>0.53535284100000002</v>
      </c>
      <c r="T54" s="128">
        <v>0.57895454099999999</v>
      </c>
      <c r="U54" s="128">
        <v>6.0165529045260646</v>
      </c>
      <c r="V54" s="83">
        <v>18.060502210843541</v>
      </c>
      <c r="W54" s="67"/>
      <c r="AJ54" s="112">
        <v>43517</v>
      </c>
      <c r="AK54" s="163">
        <v>0.33182166499999999</v>
      </c>
      <c r="AL54" s="163">
        <v>0.34265447300000001</v>
      </c>
      <c r="AM54" s="163">
        <v>0.43919958100000001</v>
      </c>
      <c r="AN54" s="163">
        <v>0.28281998200000003</v>
      </c>
      <c r="AO54" s="164">
        <v>0.26382578700000003</v>
      </c>
      <c r="AP54" s="53"/>
      <c r="AQ54" s="74">
        <v>43882</v>
      </c>
      <c r="AR54" s="78">
        <v>0.33628608399999999</v>
      </c>
      <c r="AS54" s="78">
        <v>0.344370379</v>
      </c>
      <c r="AT54" s="78">
        <v>0.44830687299999999</v>
      </c>
      <c r="AU54" s="78">
        <v>0.29406051400000005</v>
      </c>
      <c r="AV54" s="79">
        <v>0.29289134</v>
      </c>
    </row>
    <row r="55" spans="2:48" x14ac:dyDescent="0.2">
      <c r="B55" s="74">
        <v>43518</v>
      </c>
      <c r="C55" s="129">
        <v>2.572055524</v>
      </c>
      <c r="D55" s="129">
        <v>0.82265168399999999</v>
      </c>
      <c r="E55" s="129">
        <v>5.3078417189999998</v>
      </c>
      <c r="F55" s="129">
        <v>2.6263025733271643</v>
      </c>
      <c r="G55" s="129">
        <v>0.69917633000000001</v>
      </c>
      <c r="H55" s="129">
        <v>0.53704449100000007</v>
      </c>
      <c r="I55" s="129">
        <v>0.58241356200000005</v>
      </c>
      <c r="J55" s="129">
        <v>6.293985090340187</v>
      </c>
      <c r="K55" s="81">
        <v>19.441470973667354</v>
      </c>
      <c r="L55" s="53"/>
      <c r="M55" s="74">
        <v>43883</v>
      </c>
      <c r="N55" s="128">
        <v>1.0098626040000001</v>
      </c>
      <c r="O55" s="128">
        <v>0.79707117799999994</v>
      </c>
      <c r="P55" s="128">
        <v>4.8220772419999998</v>
      </c>
      <c r="Q55" s="128">
        <v>2.2921751401220978</v>
      </c>
      <c r="R55" s="128">
        <v>0.64303161199999992</v>
      </c>
      <c r="S55" s="128">
        <v>0.50483187600000001</v>
      </c>
      <c r="T55" s="128">
        <v>0.52713068600000001</v>
      </c>
      <c r="U55" s="128">
        <v>5.4075566122803762</v>
      </c>
      <c r="V55" s="83">
        <v>16.003736950402473</v>
      </c>
      <c r="W55" s="67"/>
      <c r="AJ55" s="112">
        <v>43518</v>
      </c>
      <c r="AK55" s="163">
        <v>0.33135087699999999</v>
      </c>
      <c r="AL55" s="163">
        <v>0.34641943599999997</v>
      </c>
      <c r="AM55" s="163">
        <v>0.43421163699999998</v>
      </c>
      <c r="AN55" s="163">
        <v>0.28514513499999999</v>
      </c>
      <c r="AO55" s="164">
        <v>0.27138051199999996</v>
      </c>
      <c r="AP55" s="53"/>
      <c r="AQ55" s="74">
        <v>43883</v>
      </c>
      <c r="AR55" s="78">
        <v>0.31775096899999999</v>
      </c>
      <c r="AS55" s="78">
        <v>0.30294132099999999</v>
      </c>
      <c r="AT55" s="78">
        <v>0.40245250599999999</v>
      </c>
      <c r="AU55" s="78">
        <v>0.24932407699999998</v>
      </c>
      <c r="AV55" s="79">
        <v>0.20986997700000001</v>
      </c>
    </row>
    <row r="56" spans="2:48" x14ac:dyDescent="0.2">
      <c r="B56" s="74">
        <v>43519</v>
      </c>
      <c r="C56" s="129">
        <v>2.4964039479999998</v>
      </c>
      <c r="D56" s="129">
        <v>0.81041237600000005</v>
      </c>
      <c r="E56" s="129">
        <v>4.515046989</v>
      </c>
      <c r="F56" s="129">
        <v>2.1348235094530446</v>
      </c>
      <c r="G56" s="129">
        <v>0.60972421200000004</v>
      </c>
      <c r="H56" s="129">
        <v>0.519215282</v>
      </c>
      <c r="I56" s="129">
        <v>0.54746180200000005</v>
      </c>
      <c r="J56" s="129">
        <v>5.6298285645066874</v>
      </c>
      <c r="K56" s="81">
        <v>17.26291668295973</v>
      </c>
      <c r="L56" s="53"/>
      <c r="M56" s="74">
        <v>43884</v>
      </c>
      <c r="N56" s="128">
        <v>0.90435335699999997</v>
      </c>
      <c r="O56" s="128">
        <v>0.73190480299999994</v>
      </c>
      <c r="P56" s="128">
        <v>3.7838883550000002</v>
      </c>
      <c r="Q56" s="128">
        <v>1.8734060860566495</v>
      </c>
      <c r="R56" s="128">
        <v>0.50518676899999992</v>
      </c>
      <c r="S56" s="128">
        <v>0.459028938</v>
      </c>
      <c r="T56" s="128">
        <v>0.35896311800000003</v>
      </c>
      <c r="U56" s="128">
        <v>4.9274735342793354</v>
      </c>
      <c r="V56" s="83">
        <v>13.544204960335987</v>
      </c>
      <c r="W56" s="67"/>
      <c r="AJ56" s="112">
        <v>43519</v>
      </c>
      <c r="AK56" s="163">
        <v>0.30067116499999996</v>
      </c>
      <c r="AL56" s="163">
        <v>0.30034075900000001</v>
      </c>
      <c r="AM56" s="163">
        <v>0.371026723</v>
      </c>
      <c r="AN56" s="163">
        <v>0.23727141200000001</v>
      </c>
      <c r="AO56" s="164">
        <v>0.17396012499999999</v>
      </c>
      <c r="AP56" s="53"/>
      <c r="AQ56" s="74">
        <v>43884</v>
      </c>
      <c r="AR56" s="78">
        <v>0.29529348499999997</v>
      </c>
      <c r="AS56" s="78">
        <v>0.249168322</v>
      </c>
      <c r="AT56" s="78">
        <v>0.32352895899999995</v>
      </c>
      <c r="AU56" s="78">
        <v>0.17335671</v>
      </c>
      <c r="AV56" s="79">
        <v>0.16664952600000002</v>
      </c>
    </row>
    <row r="57" spans="2:48" x14ac:dyDescent="0.2">
      <c r="B57" s="74">
        <v>43520</v>
      </c>
      <c r="C57" s="129">
        <v>2.439825887</v>
      </c>
      <c r="D57" s="129">
        <v>0.75531691000000001</v>
      </c>
      <c r="E57" s="129">
        <v>3.3345220499999999</v>
      </c>
      <c r="F57" s="129">
        <v>1.6577836408324014</v>
      </c>
      <c r="G57" s="129">
        <v>0.51232779299999998</v>
      </c>
      <c r="H57" s="129">
        <v>0.49166454100000001</v>
      </c>
      <c r="I57" s="129">
        <v>0.46633755099999996</v>
      </c>
      <c r="J57" s="129">
        <v>5.0684644275856989</v>
      </c>
      <c r="K57" s="81">
        <v>14.726242800418101</v>
      </c>
      <c r="L57" s="53"/>
      <c r="M57" s="74">
        <v>43885</v>
      </c>
      <c r="N57" s="128">
        <v>1.573763993</v>
      </c>
      <c r="O57" s="128">
        <v>0.80862983099999997</v>
      </c>
      <c r="P57" s="128">
        <v>4.9969238000000002</v>
      </c>
      <c r="Q57" s="128">
        <v>2.6224199937247388</v>
      </c>
      <c r="R57" s="128">
        <v>0.55949469200000002</v>
      </c>
      <c r="S57" s="128">
        <v>0.47937412099999999</v>
      </c>
      <c r="T57" s="128">
        <v>0.46660595899999996</v>
      </c>
      <c r="U57" s="128">
        <v>6.2661003979488408</v>
      </c>
      <c r="V57" s="83">
        <v>17.773312787673582</v>
      </c>
      <c r="W57" s="67"/>
      <c r="AJ57" s="112">
        <v>43520</v>
      </c>
      <c r="AK57" s="163">
        <v>0.27394745400000003</v>
      </c>
      <c r="AL57" s="163">
        <v>0.24623814399999999</v>
      </c>
      <c r="AM57" s="163">
        <v>0.257181561</v>
      </c>
      <c r="AN57" s="163">
        <v>0.18067306899999999</v>
      </c>
      <c r="AO57" s="164">
        <v>0.12011416599999999</v>
      </c>
      <c r="AP57" s="53"/>
      <c r="AQ57" s="74">
        <v>43885</v>
      </c>
      <c r="AR57" s="78">
        <v>0.33839709200000001</v>
      </c>
      <c r="AS57" s="78">
        <v>0.33413603200000003</v>
      </c>
      <c r="AT57" s="78">
        <v>0.43413940600000001</v>
      </c>
      <c r="AU57" s="78">
        <v>0.26951643800000002</v>
      </c>
      <c r="AV57" s="79">
        <v>0.274184539</v>
      </c>
    </row>
    <row r="58" spans="2:48" x14ac:dyDescent="0.2">
      <c r="B58" s="74">
        <v>43521</v>
      </c>
      <c r="C58" s="129">
        <v>2.5299520299999996</v>
      </c>
      <c r="D58" s="129">
        <v>0.82086837899999998</v>
      </c>
      <c r="E58" s="129">
        <v>4.5687509210000004</v>
      </c>
      <c r="F58" s="129">
        <v>2.5844258238582398</v>
      </c>
      <c r="G58" s="129">
        <v>0.56262093400000002</v>
      </c>
      <c r="H58" s="129">
        <v>0.52657690400000001</v>
      </c>
      <c r="I58" s="129">
        <v>0.573687053</v>
      </c>
      <c r="J58" s="129">
        <v>6.3650549346698533</v>
      </c>
      <c r="K58" s="81">
        <v>18.531936979528091</v>
      </c>
      <c r="L58" s="53"/>
      <c r="M58" s="74">
        <v>43886</v>
      </c>
      <c r="N58" s="128">
        <v>1.412646224</v>
      </c>
      <c r="O58" s="128">
        <v>0.80194955800000001</v>
      </c>
      <c r="P58" s="128">
        <v>5.5231409859999996</v>
      </c>
      <c r="Q58" s="128">
        <v>2.624185131694496</v>
      </c>
      <c r="R58" s="128">
        <v>0.69851538000000002</v>
      </c>
      <c r="S58" s="128">
        <v>0.53037429000000003</v>
      </c>
      <c r="T58" s="128">
        <v>0.35566400100000001</v>
      </c>
      <c r="U58" s="128">
        <v>6.4304987818907726</v>
      </c>
      <c r="V58" s="83">
        <v>18.376974352585268</v>
      </c>
      <c r="W58" s="67"/>
      <c r="AJ58" s="112">
        <v>43521</v>
      </c>
      <c r="AK58" s="163">
        <v>0.32842713600000001</v>
      </c>
      <c r="AL58" s="163">
        <v>0.33312665699999999</v>
      </c>
      <c r="AM58" s="163">
        <v>0.43360660299999998</v>
      </c>
      <c r="AN58" s="163">
        <v>0.27753729199999999</v>
      </c>
      <c r="AO58" s="164">
        <v>0.26342095100000001</v>
      </c>
      <c r="AP58" s="53"/>
      <c r="AQ58" s="74">
        <v>43886</v>
      </c>
      <c r="AR58" s="78">
        <v>0.34052554599999996</v>
      </c>
      <c r="AS58" s="78">
        <v>0.34332603700000003</v>
      </c>
      <c r="AT58" s="78">
        <v>0.44488467500000001</v>
      </c>
      <c r="AU58" s="78">
        <v>0.269846684</v>
      </c>
      <c r="AV58" s="79">
        <v>0.27292197400000001</v>
      </c>
    </row>
    <row r="59" spans="2:48" x14ac:dyDescent="0.2">
      <c r="B59" s="74">
        <v>43522</v>
      </c>
      <c r="C59" s="129">
        <v>2.5324971869999997</v>
      </c>
      <c r="D59" s="129">
        <v>0.815768194</v>
      </c>
      <c r="E59" s="129">
        <v>5.1704474940000003</v>
      </c>
      <c r="F59" s="129">
        <v>2.6069111959209774</v>
      </c>
      <c r="G59" s="129">
        <v>0.69380277700000004</v>
      </c>
      <c r="H59" s="129">
        <v>0.52994744100000002</v>
      </c>
      <c r="I59" s="129">
        <v>0.55423626300000006</v>
      </c>
      <c r="J59" s="129">
        <v>6.6173662446131969</v>
      </c>
      <c r="K59" s="81">
        <v>19.520976796534175</v>
      </c>
      <c r="L59" s="53"/>
      <c r="M59" s="74">
        <v>43887</v>
      </c>
      <c r="N59" s="128">
        <v>1.4232079639999999</v>
      </c>
      <c r="O59" s="128">
        <v>0.79568814200000004</v>
      </c>
      <c r="P59" s="128">
        <v>5.6466782630000001</v>
      </c>
      <c r="Q59" s="128">
        <v>2.6792659998662489</v>
      </c>
      <c r="R59" s="128">
        <v>0.70751533300000002</v>
      </c>
      <c r="S59" s="128">
        <v>0.52910078300000007</v>
      </c>
      <c r="T59" s="128">
        <v>0.46678931600000001</v>
      </c>
      <c r="U59" s="128">
        <v>6.3974727813062051</v>
      </c>
      <c r="V59" s="83">
        <v>18.645718582172453</v>
      </c>
      <c r="W59" s="67"/>
      <c r="AJ59" s="112">
        <v>43522</v>
      </c>
      <c r="AK59" s="163">
        <v>0.334401491</v>
      </c>
      <c r="AL59" s="163">
        <v>0.342078094</v>
      </c>
      <c r="AM59" s="163">
        <v>0.44161022899999997</v>
      </c>
      <c r="AN59" s="163">
        <v>0.28052675399999999</v>
      </c>
      <c r="AO59" s="164">
        <v>0.26578463699999999</v>
      </c>
      <c r="AP59" s="53"/>
      <c r="AQ59" s="74">
        <v>43887</v>
      </c>
      <c r="AR59" s="78">
        <v>0.34037551500000002</v>
      </c>
      <c r="AS59" s="78">
        <v>0.340851974</v>
      </c>
      <c r="AT59" s="78">
        <v>0.45550827899999996</v>
      </c>
      <c r="AU59" s="78">
        <v>0.27045585300000002</v>
      </c>
      <c r="AV59" s="79">
        <v>0.28456163299999998</v>
      </c>
    </row>
    <row r="60" spans="2:48" x14ac:dyDescent="0.2">
      <c r="B60" s="74">
        <v>43523</v>
      </c>
      <c r="C60" s="129">
        <v>2.5288256219999998</v>
      </c>
      <c r="D60" s="129">
        <v>0.81893488600000008</v>
      </c>
      <c r="E60" s="129">
        <v>5.3551904209999996</v>
      </c>
      <c r="F60" s="129">
        <v>2.6333859653621503</v>
      </c>
      <c r="G60" s="129">
        <v>0.68937737700000001</v>
      </c>
      <c r="H60" s="129">
        <v>0.5285641459999999</v>
      </c>
      <c r="I60" s="129">
        <v>0.551126542</v>
      </c>
      <c r="J60" s="129">
        <v>6.7230406613300744</v>
      </c>
      <c r="K60" s="81">
        <v>19.828445620692225</v>
      </c>
      <c r="L60" s="53"/>
      <c r="M60" s="74">
        <v>43888</v>
      </c>
      <c r="N60" s="128">
        <v>1.4417369180000001</v>
      </c>
      <c r="O60" s="128">
        <v>0.80163333299999995</v>
      </c>
      <c r="P60" s="128">
        <v>5.75765058</v>
      </c>
      <c r="Q60" s="128">
        <v>2.7025191992602631</v>
      </c>
      <c r="R60" s="128">
        <v>0.70626503500000004</v>
      </c>
      <c r="S60" s="128">
        <v>0.52946057400000002</v>
      </c>
      <c r="T60" s="128">
        <v>0.562766086</v>
      </c>
      <c r="U60" s="128">
        <v>6.6495068314527215</v>
      </c>
      <c r="V60" s="83">
        <v>19.151538556712985</v>
      </c>
      <c r="W60" s="67"/>
      <c r="AJ60" s="112">
        <v>43523</v>
      </c>
      <c r="AK60" s="163">
        <v>0.334977097</v>
      </c>
      <c r="AL60" s="163">
        <v>0.33966508399999995</v>
      </c>
      <c r="AM60" s="163">
        <v>0.44460904299999998</v>
      </c>
      <c r="AN60" s="163">
        <v>0.28273555099999997</v>
      </c>
      <c r="AO60" s="164">
        <v>0.269026447</v>
      </c>
      <c r="AP60" s="53"/>
      <c r="AQ60" s="74">
        <v>43888</v>
      </c>
      <c r="AR60" s="78">
        <v>0.34185316799999999</v>
      </c>
      <c r="AS60" s="78">
        <v>0.342461079</v>
      </c>
      <c r="AT60" s="78">
        <v>0.46044044500000003</v>
      </c>
      <c r="AU60" s="78">
        <v>0.27282308100000002</v>
      </c>
      <c r="AV60" s="79">
        <v>0.29184048700000004</v>
      </c>
    </row>
    <row r="61" spans="2:48" x14ac:dyDescent="0.2">
      <c r="B61" s="74">
        <v>43524</v>
      </c>
      <c r="C61" s="129">
        <v>2.5301941820000002</v>
      </c>
      <c r="D61" s="129">
        <v>0.7802897929999999</v>
      </c>
      <c r="E61" s="129">
        <v>5.2966515650000003</v>
      </c>
      <c r="F61" s="129">
        <v>2.6341651353591504</v>
      </c>
      <c r="G61" s="129">
        <v>0.69057908400000001</v>
      </c>
      <c r="H61" s="129">
        <v>0.53241393599999998</v>
      </c>
      <c r="I61" s="129">
        <v>0.56466990500000003</v>
      </c>
      <c r="J61" s="129">
        <v>6.496137709913631</v>
      </c>
      <c r="K61" s="81">
        <v>19.525101310272785</v>
      </c>
      <c r="L61" s="53"/>
      <c r="M61" s="74">
        <v>43889</v>
      </c>
      <c r="N61" s="128">
        <v>1.5974910149999999</v>
      </c>
      <c r="O61" s="128">
        <v>0.80748856299999994</v>
      </c>
      <c r="P61" s="128">
        <v>5.6801009639999993</v>
      </c>
      <c r="Q61" s="128">
        <v>2.6798518942393614</v>
      </c>
      <c r="R61" s="128">
        <v>0.70745188600000009</v>
      </c>
      <c r="S61" s="128">
        <v>0.53159530299999991</v>
      </c>
      <c r="T61" s="128">
        <v>0.56794942400000004</v>
      </c>
      <c r="U61" s="128">
        <v>6.2850636485501701</v>
      </c>
      <c r="V61" s="83">
        <v>18.856992697789533</v>
      </c>
      <c r="W61" s="67"/>
      <c r="AJ61" s="112">
        <v>43524</v>
      </c>
      <c r="AK61" s="163">
        <v>0.33161563799999999</v>
      </c>
      <c r="AL61" s="163">
        <v>0.34353213799999999</v>
      </c>
      <c r="AM61" s="163">
        <v>0.442063861</v>
      </c>
      <c r="AN61" s="163">
        <v>0.28391081800000001</v>
      </c>
      <c r="AO61" s="164">
        <v>0.26493234399999999</v>
      </c>
      <c r="AP61" s="53"/>
      <c r="AQ61" s="74">
        <v>43889</v>
      </c>
      <c r="AR61" s="78">
        <v>0.34149480900000001</v>
      </c>
      <c r="AS61" s="78">
        <v>0.34458369500000002</v>
      </c>
      <c r="AT61" s="78">
        <v>0.45356129000000001</v>
      </c>
      <c r="AU61" s="78">
        <v>0.27427871300000001</v>
      </c>
      <c r="AV61" s="79">
        <v>0.27157881800000006</v>
      </c>
    </row>
    <row r="62" spans="2:48" x14ac:dyDescent="0.2">
      <c r="B62" s="74"/>
      <c r="C62" s="129"/>
      <c r="D62" s="129"/>
      <c r="E62" s="129"/>
      <c r="F62" s="129"/>
      <c r="G62" s="129"/>
      <c r="H62" s="129"/>
      <c r="I62" s="129"/>
      <c r="J62" s="129"/>
      <c r="K62" s="81"/>
      <c r="L62" s="53"/>
      <c r="M62" s="74">
        <v>43890</v>
      </c>
      <c r="N62" s="128">
        <v>1.1231429210000001</v>
      </c>
      <c r="O62" s="128">
        <v>0.80265697400000002</v>
      </c>
      <c r="P62" s="128">
        <v>5.1341474659999999</v>
      </c>
      <c r="Q62" s="128">
        <v>2.2797729202604895</v>
      </c>
      <c r="R62" s="128">
        <v>0.64356519599999995</v>
      </c>
      <c r="S62" s="128">
        <v>0.49153469699999996</v>
      </c>
      <c r="T62" s="128">
        <v>0.51195968800000002</v>
      </c>
      <c r="U62" s="128">
        <v>5.7025426374556307</v>
      </c>
      <c r="V62" s="83">
        <v>16.689322499716123</v>
      </c>
      <c r="W62" s="67"/>
      <c r="AJ62" s="112"/>
      <c r="AK62" s="163">
        <v>0</v>
      </c>
      <c r="AL62" s="163">
        <v>0</v>
      </c>
      <c r="AM62" s="163">
        <v>0</v>
      </c>
      <c r="AN62" s="163">
        <v>0</v>
      </c>
      <c r="AO62" s="164">
        <v>0</v>
      </c>
      <c r="AP62" s="53"/>
      <c r="AQ62" s="74">
        <v>43890</v>
      </c>
      <c r="AR62" s="78">
        <v>0.32257172299999998</v>
      </c>
      <c r="AS62" s="78">
        <v>0.30480434000000001</v>
      </c>
      <c r="AT62" s="78">
        <v>0.404071866</v>
      </c>
      <c r="AU62" s="78">
        <v>0.22838314600000001</v>
      </c>
      <c r="AV62" s="79">
        <v>0.209873159</v>
      </c>
    </row>
    <row r="63" spans="2:48" x14ac:dyDescent="0.2">
      <c r="B63" s="74">
        <v>43525</v>
      </c>
      <c r="C63" s="129">
        <v>2.5651875469999998</v>
      </c>
      <c r="D63" s="129">
        <v>0.81901758099999999</v>
      </c>
      <c r="E63" s="129">
        <v>5.4003561419999997</v>
      </c>
      <c r="F63" s="129">
        <v>2.6485669551680218</v>
      </c>
      <c r="G63" s="129">
        <v>0.69901868</v>
      </c>
      <c r="H63" s="129">
        <v>0.53767368999999998</v>
      </c>
      <c r="I63" s="129">
        <v>0.58138371900000008</v>
      </c>
      <c r="J63" s="129">
        <v>6.3349335256710892</v>
      </c>
      <c r="K63" s="81">
        <v>19.586137839839111</v>
      </c>
      <c r="L63" s="53"/>
      <c r="M63" s="74">
        <v>43891</v>
      </c>
      <c r="N63" s="128">
        <v>1.006088211</v>
      </c>
      <c r="O63" s="128">
        <v>0.72140192700000005</v>
      </c>
      <c r="P63" s="128">
        <v>4.027214528</v>
      </c>
      <c r="Q63" s="128">
        <v>1.8261913965363243</v>
      </c>
      <c r="R63" s="128">
        <v>0.55475387100000007</v>
      </c>
      <c r="S63" s="128">
        <v>0.42632388599999999</v>
      </c>
      <c r="T63" s="128">
        <v>0.382426443</v>
      </c>
      <c r="U63" s="128">
        <v>5.1563266491432564</v>
      </c>
      <c r="V63" s="83">
        <v>14.100726911679581</v>
      </c>
      <c r="W63" s="67"/>
      <c r="AJ63" s="112">
        <v>43525</v>
      </c>
      <c r="AK63" s="163">
        <v>0.33091917800000004</v>
      </c>
      <c r="AL63" s="163">
        <v>0.34487280999999997</v>
      </c>
      <c r="AM63" s="163">
        <v>0.44930509099999999</v>
      </c>
      <c r="AN63" s="163">
        <v>0.28529902299999998</v>
      </c>
      <c r="AO63" s="164">
        <v>0.27089592099999998</v>
      </c>
      <c r="AP63" s="53"/>
      <c r="AQ63" s="74">
        <v>43891</v>
      </c>
      <c r="AR63" s="78">
        <v>0.28852579700000003</v>
      </c>
      <c r="AS63" s="78">
        <v>0.246565689</v>
      </c>
      <c r="AT63" s="78">
        <v>0.31919752800000001</v>
      </c>
      <c r="AU63" s="78">
        <v>0.16433389300000001</v>
      </c>
      <c r="AV63" s="79">
        <v>0.154529257</v>
      </c>
    </row>
    <row r="64" spans="2:48" x14ac:dyDescent="0.2">
      <c r="B64" s="74">
        <v>43526</v>
      </c>
      <c r="C64" s="129">
        <v>2.4937281949999996</v>
      </c>
      <c r="D64" s="129">
        <v>0.81648867899999999</v>
      </c>
      <c r="E64" s="129">
        <v>4.5058419570000003</v>
      </c>
      <c r="F64" s="129">
        <v>2.1374656108499357</v>
      </c>
      <c r="G64" s="129">
        <v>0.62389276900000001</v>
      </c>
      <c r="H64" s="129">
        <v>0.52095457099999998</v>
      </c>
      <c r="I64" s="129">
        <v>0.53526777599999997</v>
      </c>
      <c r="J64" s="129">
        <v>5.7601948706167576</v>
      </c>
      <c r="K64" s="81">
        <v>17.393834428466693</v>
      </c>
      <c r="L64" s="53"/>
      <c r="M64" s="74">
        <v>43892</v>
      </c>
      <c r="N64" s="128">
        <v>1.921396224</v>
      </c>
      <c r="O64" s="128">
        <v>0.8004311850000001</v>
      </c>
      <c r="P64" s="128">
        <v>5.0838373720000005</v>
      </c>
      <c r="Q64" s="128">
        <v>2.6491004328454522</v>
      </c>
      <c r="R64" s="128">
        <v>0.69649339700000001</v>
      </c>
      <c r="S64" s="128">
        <v>0.51049964399999992</v>
      </c>
      <c r="T64" s="128">
        <v>0.57471894700000004</v>
      </c>
      <c r="U64" s="128">
        <v>6.4493867317659275</v>
      </c>
      <c r="V64" s="83">
        <v>18.685863933611383</v>
      </c>
      <c r="W64" s="67"/>
      <c r="AJ64" s="112">
        <v>43526</v>
      </c>
      <c r="AK64" s="163">
        <v>0.30591589899999999</v>
      </c>
      <c r="AL64" s="163">
        <v>0.29254013699999998</v>
      </c>
      <c r="AM64" s="163">
        <v>0.37376131600000001</v>
      </c>
      <c r="AN64" s="163">
        <v>0.241772553</v>
      </c>
      <c r="AO64" s="164">
        <v>0.16764625399999999</v>
      </c>
      <c r="AP64" s="53"/>
      <c r="AQ64" s="74">
        <v>43892</v>
      </c>
      <c r="AR64" s="78">
        <v>0.33395336999999997</v>
      </c>
      <c r="AS64" s="78">
        <v>0.344820919</v>
      </c>
      <c r="AT64" s="78">
        <v>0.45522760299999998</v>
      </c>
      <c r="AU64" s="78">
        <v>0.27708763600000003</v>
      </c>
      <c r="AV64" s="79">
        <v>0.27761481900000001</v>
      </c>
    </row>
    <row r="65" spans="2:48" x14ac:dyDescent="0.2">
      <c r="B65" s="74">
        <v>43527</v>
      </c>
      <c r="C65" s="129">
        <v>2.4360952119999997</v>
      </c>
      <c r="D65" s="129">
        <v>0.76891044600000003</v>
      </c>
      <c r="E65" s="129">
        <v>3.352438593</v>
      </c>
      <c r="F65" s="129">
        <v>1.6510017821663847</v>
      </c>
      <c r="G65" s="129">
        <v>0.54878896300000002</v>
      </c>
      <c r="H65" s="129">
        <v>0.49359425000000001</v>
      </c>
      <c r="I65" s="129">
        <v>0.42368239000000002</v>
      </c>
      <c r="J65" s="129">
        <v>5.1951755952275844</v>
      </c>
      <c r="K65" s="81">
        <v>14.869687231393968</v>
      </c>
      <c r="L65" s="53"/>
      <c r="M65" s="74">
        <v>43893</v>
      </c>
      <c r="N65" s="128">
        <v>1.8369359160000001</v>
      </c>
      <c r="O65" s="128">
        <v>0.80518846900000007</v>
      </c>
      <c r="P65" s="128">
        <v>5.5639738620000001</v>
      </c>
      <c r="Q65" s="128">
        <v>2.7014220369364899</v>
      </c>
      <c r="R65" s="128">
        <v>0.7018178100000001</v>
      </c>
      <c r="S65" s="128">
        <v>0.51099412099999997</v>
      </c>
      <c r="T65" s="128">
        <v>0.58042659600000002</v>
      </c>
      <c r="U65" s="128">
        <v>6.6684688219670525</v>
      </c>
      <c r="V65" s="83">
        <v>19.369227632903542</v>
      </c>
      <c r="W65" s="67"/>
      <c r="AJ65" s="112">
        <v>43527</v>
      </c>
      <c r="AK65" s="163">
        <v>0.26601693300000001</v>
      </c>
      <c r="AL65" s="163">
        <v>0.22484684700000002</v>
      </c>
      <c r="AM65" s="163">
        <v>0.25867672599999997</v>
      </c>
      <c r="AN65" s="163">
        <v>0.19445425499999999</v>
      </c>
      <c r="AO65" s="164">
        <v>0.117094634</v>
      </c>
      <c r="AP65" s="53"/>
      <c r="AQ65" s="74">
        <v>43893</v>
      </c>
      <c r="AR65" s="78">
        <v>0.33916117499999998</v>
      </c>
      <c r="AS65" s="78">
        <v>0.34751863500000002</v>
      </c>
      <c r="AT65" s="78">
        <v>0.45828881699999996</v>
      </c>
      <c r="AU65" s="78">
        <v>0.27868242399999998</v>
      </c>
      <c r="AV65" s="79">
        <v>0.285063283</v>
      </c>
    </row>
    <row r="66" spans="2:48" x14ac:dyDescent="0.2">
      <c r="B66" s="74">
        <v>43528</v>
      </c>
      <c r="C66" s="129">
        <v>2.5257249509999999</v>
      </c>
      <c r="D66" s="129">
        <v>0.78483833599999997</v>
      </c>
      <c r="E66" s="129">
        <v>4.5729362120000001</v>
      </c>
      <c r="F66" s="129">
        <v>2.5769207657710029</v>
      </c>
      <c r="G66" s="129">
        <v>0.68913664099999994</v>
      </c>
      <c r="H66" s="129">
        <v>0.52686715699999997</v>
      </c>
      <c r="I66" s="129">
        <v>0.48779208000000002</v>
      </c>
      <c r="J66" s="129">
        <v>6.3603473608738428</v>
      </c>
      <c r="K66" s="81">
        <v>18.524563503644845</v>
      </c>
      <c r="L66" s="53"/>
      <c r="M66" s="74">
        <v>43894</v>
      </c>
      <c r="N66" s="128">
        <v>1.8207884569999999</v>
      </c>
      <c r="O66" s="128">
        <v>0.81149551599999992</v>
      </c>
      <c r="P66" s="128">
        <v>5.5663322439999998</v>
      </c>
      <c r="Q66" s="128">
        <v>2.691019997867012</v>
      </c>
      <c r="R66" s="128">
        <v>0.70101386700000001</v>
      </c>
      <c r="S66" s="128">
        <v>0.50804023599999992</v>
      </c>
      <c r="T66" s="128">
        <v>0.57916266999999999</v>
      </c>
      <c r="U66" s="128">
        <v>6.6543588725389506</v>
      </c>
      <c r="V66" s="83">
        <v>19.332211860405963</v>
      </c>
      <c r="W66" s="67"/>
      <c r="AJ66" s="112">
        <v>43528</v>
      </c>
      <c r="AK66" s="163">
        <v>0.32806274800000002</v>
      </c>
      <c r="AL66" s="163">
        <v>0.33399876099999998</v>
      </c>
      <c r="AM66" s="163">
        <v>0.42300251100000003</v>
      </c>
      <c r="AN66" s="163">
        <v>0.27843166699999999</v>
      </c>
      <c r="AO66" s="164">
        <v>0.25832116999999999</v>
      </c>
      <c r="AP66" s="53"/>
      <c r="AQ66" s="74">
        <v>43894</v>
      </c>
      <c r="AR66" s="78">
        <v>0.33993209600000002</v>
      </c>
      <c r="AS66" s="78">
        <v>0.34209586400000003</v>
      </c>
      <c r="AT66" s="78">
        <v>0.453212332</v>
      </c>
      <c r="AU66" s="78">
        <v>0.275988597</v>
      </c>
      <c r="AV66" s="79">
        <v>0.28622840000000005</v>
      </c>
    </row>
    <row r="67" spans="2:48" x14ac:dyDescent="0.2">
      <c r="B67" s="74">
        <v>43529</v>
      </c>
      <c r="C67" s="129">
        <v>2.5320339939999998</v>
      </c>
      <c r="D67" s="129">
        <v>0.82160582299999996</v>
      </c>
      <c r="E67" s="129">
        <v>5.1578406569999995</v>
      </c>
      <c r="F67" s="129">
        <v>2.6176502454329955</v>
      </c>
      <c r="G67" s="129">
        <v>0.69689943900000006</v>
      </c>
      <c r="H67" s="129">
        <v>0.531091023</v>
      </c>
      <c r="I67" s="129">
        <v>0.43003801699999999</v>
      </c>
      <c r="J67" s="129">
        <v>6.5894227972095534</v>
      </c>
      <c r="K67" s="81">
        <v>19.37658199564255</v>
      </c>
      <c r="L67" s="53"/>
      <c r="M67" s="74">
        <v>43895</v>
      </c>
      <c r="N67" s="128">
        <v>1.78160228</v>
      </c>
      <c r="O67" s="128">
        <v>0.81677580100000002</v>
      </c>
      <c r="P67" s="128">
        <v>5.5878544510000001</v>
      </c>
      <c r="Q67" s="128">
        <v>2.7108555121288291</v>
      </c>
      <c r="R67" s="128">
        <v>0.70548540900000001</v>
      </c>
      <c r="S67" s="128">
        <v>0.51794732300000002</v>
      </c>
      <c r="T67" s="128">
        <v>0.58088190099999992</v>
      </c>
      <c r="U67" s="128">
        <v>6.6737649729544231</v>
      </c>
      <c r="V67" s="83">
        <v>19.375167650083256</v>
      </c>
      <c r="W67" s="67"/>
      <c r="AJ67" s="112">
        <v>43529</v>
      </c>
      <c r="AK67" s="163">
        <v>0.33241150300000005</v>
      </c>
      <c r="AL67" s="163">
        <v>0.34043010499999998</v>
      </c>
      <c r="AM67" s="163">
        <v>0.43561873599999995</v>
      </c>
      <c r="AN67" s="163">
        <v>0.28247165099999999</v>
      </c>
      <c r="AO67" s="164">
        <v>0.26434691799999999</v>
      </c>
      <c r="AP67" s="53"/>
      <c r="AQ67" s="74">
        <v>43895</v>
      </c>
      <c r="AR67" s="78">
        <v>0.34069142899999999</v>
      </c>
      <c r="AS67" s="78">
        <v>0.35458712400000003</v>
      </c>
      <c r="AT67" s="78">
        <v>0.46090791399999997</v>
      </c>
      <c r="AU67" s="78">
        <v>0.27118443400000003</v>
      </c>
      <c r="AV67" s="79">
        <v>0.28532861300000001</v>
      </c>
    </row>
    <row r="68" spans="2:48" x14ac:dyDescent="0.2">
      <c r="B68" s="74">
        <v>43530</v>
      </c>
      <c r="C68" s="129">
        <v>2.5298984819999997</v>
      </c>
      <c r="D68" s="129">
        <v>0.82359864699999996</v>
      </c>
      <c r="E68" s="129">
        <v>5.3178975660000001</v>
      </c>
      <c r="F68" s="129">
        <v>2.6389855193588265</v>
      </c>
      <c r="G68" s="129">
        <v>0.69433730900000001</v>
      </c>
      <c r="H68" s="129">
        <v>0.53005312500000001</v>
      </c>
      <c r="I68" s="129">
        <v>0.50726123899999997</v>
      </c>
      <c r="J68" s="129">
        <v>6.6619437049866859</v>
      </c>
      <c r="K68" s="81">
        <v>19.703975592345515</v>
      </c>
      <c r="L68" s="53"/>
      <c r="M68" s="74">
        <v>43896</v>
      </c>
      <c r="N68" s="128">
        <v>1.904190901</v>
      </c>
      <c r="O68" s="128">
        <v>0.82667445100000003</v>
      </c>
      <c r="P68" s="128">
        <v>5.6236740539999994</v>
      </c>
      <c r="Q68" s="128">
        <v>2.6874834682318771</v>
      </c>
      <c r="R68" s="128">
        <v>0.71082556200000002</v>
      </c>
      <c r="S68" s="128">
        <v>0.52072654499999993</v>
      </c>
      <c r="T68" s="128">
        <v>0.58176323199999991</v>
      </c>
      <c r="U68" s="128">
        <v>6.2401201487480238</v>
      </c>
      <c r="V68" s="83">
        <v>19.095458361979901</v>
      </c>
      <c r="W68" s="67"/>
      <c r="AJ68" s="112">
        <v>43530</v>
      </c>
      <c r="AK68" s="163">
        <v>0.33388241200000002</v>
      </c>
      <c r="AL68" s="163">
        <v>0.34196517300000001</v>
      </c>
      <c r="AM68" s="163">
        <v>0.444983183</v>
      </c>
      <c r="AN68" s="163">
        <v>0.281498164</v>
      </c>
      <c r="AO68" s="164">
        <v>0.26787711700000005</v>
      </c>
      <c r="AP68" s="53"/>
      <c r="AQ68" s="74">
        <v>43896</v>
      </c>
      <c r="AR68" s="78">
        <v>0.33793278700000001</v>
      </c>
      <c r="AS68" s="78">
        <v>0.34824192500000001</v>
      </c>
      <c r="AT68" s="78">
        <v>0.45683691600000004</v>
      </c>
      <c r="AU68" s="78">
        <v>0.26864486099999996</v>
      </c>
      <c r="AV68" s="79">
        <v>0.28973083299999997</v>
      </c>
    </row>
    <row r="69" spans="2:48" x14ac:dyDescent="0.2">
      <c r="B69" s="74">
        <v>43531</v>
      </c>
      <c r="C69" s="129">
        <v>2.5305552859999998</v>
      </c>
      <c r="D69" s="129">
        <v>0.82306468799999999</v>
      </c>
      <c r="E69" s="129">
        <v>5.2976950429999992</v>
      </c>
      <c r="F69" s="129">
        <v>2.6644650951083175</v>
      </c>
      <c r="G69" s="129">
        <v>0.69576024199999997</v>
      </c>
      <c r="H69" s="129">
        <v>0.53339499600000007</v>
      </c>
      <c r="I69" s="129">
        <v>0.56784227399999998</v>
      </c>
      <c r="J69" s="129">
        <v>6.6577462797362603</v>
      </c>
      <c r="K69" s="81">
        <v>19.770523903844577</v>
      </c>
      <c r="L69" s="53"/>
      <c r="M69" s="74">
        <v>43897</v>
      </c>
      <c r="N69" s="128">
        <v>1.28064417</v>
      </c>
      <c r="O69" s="128">
        <v>0.80494633700000007</v>
      </c>
      <c r="P69" s="128">
        <v>4.9271152669999996</v>
      </c>
      <c r="Q69" s="128">
        <v>2.2497415769766103</v>
      </c>
      <c r="R69" s="128">
        <v>0.63861032499999992</v>
      </c>
      <c r="S69" s="128">
        <v>0.47495720600000002</v>
      </c>
      <c r="T69" s="128">
        <v>0.53403219599999996</v>
      </c>
      <c r="U69" s="128">
        <v>5.5139466351075468</v>
      </c>
      <c r="V69" s="83">
        <v>16.423993713084155</v>
      </c>
      <c r="W69" s="67"/>
      <c r="AJ69" s="112">
        <v>43531</v>
      </c>
      <c r="AK69" s="163">
        <v>0.33477090900000001</v>
      </c>
      <c r="AL69" s="163">
        <v>0.34318484300000002</v>
      </c>
      <c r="AM69" s="163">
        <v>0.45285503600000004</v>
      </c>
      <c r="AN69" s="163">
        <v>0.28428996899999998</v>
      </c>
      <c r="AO69" s="164">
        <v>0.27103100099999999</v>
      </c>
      <c r="AP69" s="53"/>
      <c r="AQ69" s="74">
        <v>43897</v>
      </c>
      <c r="AR69" s="78">
        <v>0.316405873</v>
      </c>
      <c r="AS69" s="78">
        <v>0.29955320099999999</v>
      </c>
      <c r="AT69" s="78">
        <v>0.40123675199999997</v>
      </c>
      <c r="AU69" s="78">
        <v>0.21707570000000001</v>
      </c>
      <c r="AV69" s="79">
        <v>0.20525711699999999</v>
      </c>
    </row>
    <row r="70" spans="2:48" x14ac:dyDescent="0.2">
      <c r="B70" s="74">
        <v>43532</v>
      </c>
      <c r="C70" s="129">
        <v>2.5650626320000001</v>
      </c>
      <c r="D70" s="129">
        <v>0.82520834199999993</v>
      </c>
      <c r="E70" s="129">
        <v>5.3495827249999994</v>
      </c>
      <c r="F70" s="129">
        <v>2.6530964370812784</v>
      </c>
      <c r="G70" s="129">
        <v>0.67264464700000004</v>
      </c>
      <c r="H70" s="129">
        <v>0.53832875199999997</v>
      </c>
      <c r="I70" s="129">
        <v>0.57343081299999998</v>
      </c>
      <c r="J70" s="129">
        <v>6.3288016889899978</v>
      </c>
      <c r="K70" s="81">
        <v>19.506156037071275</v>
      </c>
      <c r="L70" s="53"/>
      <c r="M70" s="74">
        <v>43898</v>
      </c>
      <c r="N70" s="128">
        <v>1.1987992490000001</v>
      </c>
      <c r="O70" s="128">
        <v>0.71733856700000009</v>
      </c>
      <c r="P70" s="128">
        <v>3.8433932070000001</v>
      </c>
      <c r="Q70" s="128">
        <v>1.7979833708299475</v>
      </c>
      <c r="R70" s="128">
        <v>0.50546976700000001</v>
      </c>
      <c r="S70" s="128">
        <v>0.41102499999999997</v>
      </c>
      <c r="T70" s="128">
        <v>0.40958662199999996</v>
      </c>
      <c r="U70" s="128">
        <v>4.9596128088145335</v>
      </c>
      <c r="V70" s="83">
        <v>13.843208591644482</v>
      </c>
      <c r="W70" s="67"/>
      <c r="AJ70" s="112">
        <v>43532</v>
      </c>
      <c r="AK70" s="163">
        <v>0.333770434</v>
      </c>
      <c r="AL70" s="163">
        <v>0.34308320600000003</v>
      </c>
      <c r="AM70" s="163">
        <v>0.43839059499999999</v>
      </c>
      <c r="AN70" s="163">
        <v>0.28934162800000002</v>
      </c>
      <c r="AO70" s="164">
        <v>0.27595575699999997</v>
      </c>
      <c r="AP70" s="53"/>
      <c r="AQ70" s="74">
        <v>43898</v>
      </c>
      <c r="AR70" s="78">
        <v>0.28926237500000002</v>
      </c>
      <c r="AS70" s="78">
        <v>0.22589020000000001</v>
      </c>
      <c r="AT70" s="78">
        <v>0.31790547299999999</v>
      </c>
      <c r="AU70" s="78">
        <v>0.146679174</v>
      </c>
      <c r="AV70" s="79">
        <v>0.15948781200000001</v>
      </c>
    </row>
    <row r="71" spans="2:48" x14ac:dyDescent="0.2">
      <c r="B71" s="74">
        <v>43533</v>
      </c>
      <c r="C71" s="129">
        <v>2.4992439260000001</v>
      </c>
      <c r="D71" s="129">
        <v>0.80780458399999999</v>
      </c>
      <c r="E71" s="129">
        <v>4.4886502699999999</v>
      </c>
      <c r="F71" s="129">
        <v>2.1756054543831129</v>
      </c>
      <c r="G71" s="129">
        <v>0.59740301699999998</v>
      </c>
      <c r="H71" s="129">
        <v>0.52107447600000001</v>
      </c>
      <c r="I71" s="129">
        <v>0.5418691189999999</v>
      </c>
      <c r="J71" s="129">
        <v>5.7021627482711024</v>
      </c>
      <c r="K71" s="81">
        <v>17.333813594654213</v>
      </c>
      <c r="L71" s="53"/>
      <c r="M71" s="74">
        <v>43899</v>
      </c>
      <c r="N71" s="128">
        <v>2.1310670620000001</v>
      </c>
      <c r="O71" s="128">
        <v>0.75712431000000002</v>
      </c>
      <c r="P71" s="128">
        <v>5.0858414700000001</v>
      </c>
      <c r="Q71" s="128">
        <v>2.6314811301539209</v>
      </c>
      <c r="R71" s="128">
        <v>0.55298403900000004</v>
      </c>
      <c r="S71" s="128">
        <v>0.50932318900000007</v>
      </c>
      <c r="T71" s="128">
        <v>0.57240641299999995</v>
      </c>
      <c r="U71" s="128">
        <v>6.1327200603911391</v>
      </c>
      <c r="V71" s="83">
        <v>18.37294767354506</v>
      </c>
      <c r="W71" s="67"/>
      <c r="AJ71" s="112">
        <v>43533</v>
      </c>
      <c r="AK71" s="163">
        <v>0.302883134</v>
      </c>
      <c r="AL71" s="163">
        <v>0.29641875699999998</v>
      </c>
      <c r="AM71" s="163">
        <v>0.38903889600000002</v>
      </c>
      <c r="AN71" s="163">
        <v>0.24551943900000001</v>
      </c>
      <c r="AO71" s="164">
        <v>0.17323802799999999</v>
      </c>
      <c r="AP71" s="53"/>
      <c r="AQ71" s="74">
        <v>43899</v>
      </c>
      <c r="AR71" s="78">
        <v>0.33507969400000004</v>
      </c>
      <c r="AS71" s="78">
        <v>0.34031761999999999</v>
      </c>
      <c r="AT71" s="78">
        <v>0.45394981600000001</v>
      </c>
      <c r="AU71" s="78">
        <v>0.24535565299999998</v>
      </c>
      <c r="AV71" s="79">
        <v>0.27925224099999996</v>
      </c>
    </row>
    <row r="72" spans="2:48" x14ac:dyDescent="0.2">
      <c r="B72" s="74">
        <v>43534</v>
      </c>
      <c r="C72" s="129">
        <v>2.4444301099999999</v>
      </c>
      <c r="D72" s="129">
        <v>0.76109263500000002</v>
      </c>
      <c r="E72" s="129">
        <v>3.381758644</v>
      </c>
      <c r="F72" s="129">
        <v>1.7185275552140749</v>
      </c>
      <c r="G72" s="129">
        <v>0.52317921899999997</v>
      </c>
      <c r="H72" s="129">
        <v>0.49485426799999999</v>
      </c>
      <c r="I72" s="129">
        <v>0.44538317300000002</v>
      </c>
      <c r="J72" s="129">
        <v>5.1908392241436054</v>
      </c>
      <c r="K72" s="81">
        <v>14.96006482835768</v>
      </c>
      <c r="L72" s="53"/>
      <c r="M72" s="74">
        <v>43900</v>
      </c>
      <c r="N72" s="128">
        <v>1.9964888240000001</v>
      </c>
      <c r="O72" s="128">
        <v>0.18145502199999999</v>
      </c>
      <c r="P72" s="128">
        <v>5.4076870549999994</v>
      </c>
      <c r="Q72" s="128">
        <v>2.6566601591611776</v>
      </c>
      <c r="R72" s="128">
        <v>0.69798001100000007</v>
      </c>
      <c r="S72" s="128">
        <v>0.51625243099999996</v>
      </c>
      <c r="T72" s="128">
        <v>0.57833393500000008</v>
      </c>
      <c r="U72" s="128">
        <v>6.2422535061394564</v>
      </c>
      <c r="V72" s="83">
        <v>18.277110943300634</v>
      </c>
      <c r="W72" s="67"/>
      <c r="AJ72" s="112">
        <v>43534</v>
      </c>
      <c r="AK72" s="163">
        <v>0.27326075399999999</v>
      </c>
      <c r="AL72" s="163">
        <v>0.225741783</v>
      </c>
      <c r="AM72" s="163">
        <v>0.29691777799999997</v>
      </c>
      <c r="AN72" s="163">
        <v>0.19086368500000001</v>
      </c>
      <c r="AO72" s="164">
        <v>0.120624195</v>
      </c>
      <c r="AP72" s="53"/>
      <c r="AQ72" s="74">
        <v>43900</v>
      </c>
      <c r="AR72" s="78">
        <v>0.33592904800000001</v>
      </c>
      <c r="AS72" s="78">
        <v>0.35029364099999999</v>
      </c>
      <c r="AT72" s="78">
        <v>0.46180950400000004</v>
      </c>
      <c r="AU72" s="78">
        <v>0.23512686199999999</v>
      </c>
      <c r="AV72" s="79">
        <v>0.281663565</v>
      </c>
    </row>
    <row r="73" spans="2:48" x14ac:dyDescent="0.2">
      <c r="B73" s="74">
        <v>43535</v>
      </c>
      <c r="C73" s="129">
        <v>2.52323823</v>
      </c>
      <c r="D73" s="129">
        <v>0.81901089500000002</v>
      </c>
      <c r="E73" s="129">
        <v>4.662710637</v>
      </c>
      <c r="F73" s="129">
        <v>2.603986110749676</v>
      </c>
      <c r="G73" s="129">
        <v>0.55801536899999993</v>
      </c>
      <c r="H73" s="129">
        <v>0.52657887000000003</v>
      </c>
      <c r="I73" s="129">
        <v>0.57437581999999998</v>
      </c>
      <c r="J73" s="129">
        <v>6.293954627577067</v>
      </c>
      <c r="K73" s="81">
        <v>18.561870559326742</v>
      </c>
      <c r="L73" s="53"/>
      <c r="M73" s="74">
        <v>43901</v>
      </c>
      <c r="N73" s="128">
        <v>1.9694850460000002</v>
      </c>
      <c r="O73" s="128">
        <v>0.75428603699999996</v>
      </c>
      <c r="P73" s="128">
        <v>5.1987512690000006</v>
      </c>
      <c r="Q73" s="128">
        <v>2.5867569971757849</v>
      </c>
      <c r="R73" s="128">
        <v>0.69963650799999999</v>
      </c>
      <c r="S73" s="128">
        <v>0.51055628499999994</v>
      </c>
      <c r="T73" s="128">
        <v>0.57826721800000003</v>
      </c>
      <c r="U73" s="128">
        <v>6.2198696568431124</v>
      </c>
      <c r="V73" s="83">
        <v>18.517609017018898</v>
      </c>
      <c r="W73" s="67"/>
      <c r="AJ73" s="112">
        <v>43535</v>
      </c>
      <c r="AK73" s="163">
        <v>0.328113135</v>
      </c>
      <c r="AL73" s="163">
        <v>0.33870779700000003</v>
      </c>
      <c r="AM73" s="163">
        <v>0.45089876899999998</v>
      </c>
      <c r="AN73" s="163">
        <v>0.28249379999999996</v>
      </c>
      <c r="AO73" s="164">
        <v>0.26428876299999998</v>
      </c>
      <c r="AP73" s="53"/>
      <c r="AQ73" s="74">
        <v>43901</v>
      </c>
      <c r="AR73" s="78">
        <v>0.33569556800000006</v>
      </c>
      <c r="AS73" s="78">
        <v>0.341569921</v>
      </c>
      <c r="AT73" s="78">
        <v>0.45273972700000004</v>
      </c>
      <c r="AU73" s="78">
        <v>0.22175878099999999</v>
      </c>
      <c r="AV73" s="79">
        <v>0.26883957000000003</v>
      </c>
    </row>
    <row r="74" spans="2:48" x14ac:dyDescent="0.2">
      <c r="B74" s="74">
        <v>43536</v>
      </c>
      <c r="C74" s="129">
        <v>2.52921474</v>
      </c>
      <c r="D74" s="129">
        <v>0.81945012800000006</v>
      </c>
      <c r="E74" s="129">
        <v>5.1658786929999998</v>
      </c>
      <c r="F74" s="129">
        <v>2.6599063078511942</v>
      </c>
      <c r="G74" s="129">
        <v>0.69457387199999998</v>
      </c>
      <c r="H74" s="129">
        <v>0.53085937899999991</v>
      </c>
      <c r="I74" s="129">
        <v>0.579188963</v>
      </c>
      <c r="J74" s="129">
        <v>6.6426549639864811</v>
      </c>
      <c r="K74" s="81">
        <v>19.621727046837677</v>
      </c>
      <c r="L74" s="53"/>
      <c r="M74" s="74">
        <v>43902</v>
      </c>
      <c r="N74" s="128">
        <v>1.979458012</v>
      </c>
      <c r="O74" s="128">
        <v>0.79695262300000003</v>
      </c>
      <c r="P74" s="128">
        <v>5.0390332659999997</v>
      </c>
      <c r="Q74" s="128">
        <v>2.528180183627224</v>
      </c>
      <c r="R74" s="128">
        <v>0.70101693399999998</v>
      </c>
      <c r="S74" s="128">
        <v>0.50329018599999997</v>
      </c>
      <c r="T74" s="128">
        <v>0.578843526</v>
      </c>
      <c r="U74" s="128">
        <v>6.1366050108894479</v>
      </c>
      <c r="V74" s="83">
        <v>18.263379741516673</v>
      </c>
      <c r="W74" s="67"/>
      <c r="AJ74" s="112">
        <v>43536</v>
      </c>
      <c r="AK74" s="163">
        <v>0.33586518999999998</v>
      </c>
      <c r="AL74" s="163">
        <v>0.34567775300000003</v>
      </c>
      <c r="AM74" s="163">
        <v>0.45231550300000001</v>
      </c>
      <c r="AN74" s="163">
        <v>0.28653168699999998</v>
      </c>
      <c r="AO74" s="164">
        <v>0.26458170400000003</v>
      </c>
      <c r="AP74" s="53"/>
      <c r="AQ74" s="74">
        <v>43902</v>
      </c>
      <c r="AR74" s="78">
        <v>0.33505464800000001</v>
      </c>
      <c r="AS74" s="78">
        <v>0.34250152899999997</v>
      </c>
      <c r="AT74" s="78">
        <v>0.44669674599999998</v>
      </c>
      <c r="AU74" s="78">
        <v>0.20008236199999999</v>
      </c>
      <c r="AV74" s="79">
        <v>0.25581599399999999</v>
      </c>
    </row>
    <row r="75" spans="2:48" x14ac:dyDescent="0.2">
      <c r="B75" s="74">
        <v>43537</v>
      </c>
      <c r="C75" s="129">
        <v>2.5265589890000002</v>
      </c>
      <c r="D75" s="129">
        <v>0.82130355500000007</v>
      </c>
      <c r="E75" s="129">
        <v>5.2288828550000002</v>
      </c>
      <c r="F75" s="129">
        <v>2.6480046882284038</v>
      </c>
      <c r="G75" s="129">
        <v>0.69095092199999997</v>
      </c>
      <c r="H75" s="129">
        <v>0.52961140600000001</v>
      </c>
      <c r="I75" s="129">
        <v>0.58213971600000003</v>
      </c>
      <c r="J75" s="129">
        <v>6.6430024065079261</v>
      </c>
      <c r="K75" s="81">
        <v>19.67045453773633</v>
      </c>
      <c r="L75" s="53"/>
      <c r="M75" s="74">
        <v>43903</v>
      </c>
      <c r="N75" s="128">
        <v>2.0729775589999999</v>
      </c>
      <c r="O75" s="128">
        <v>0.79398030500000005</v>
      </c>
      <c r="P75" s="128">
        <v>4.865866241</v>
      </c>
      <c r="Q75" s="128">
        <v>2.4453581341985227</v>
      </c>
      <c r="R75" s="128">
        <v>0.70335761399999996</v>
      </c>
      <c r="S75" s="128">
        <v>0.50995395300000002</v>
      </c>
      <c r="T75" s="128">
        <v>0.57837800100000003</v>
      </c>
      <c r="U75" s="128">
        <v>5.7404751978845576</v>
      </c>
      <c r="V75" s="83">
        <v>17.710347005083079</v>
      </c>
      <c r="W75" s="67"/>
      <c r="AJ75" s="112">
        <v>43537</v>
      </c>
      <c r="AK75" s="163">
        <v>0.33040801400000003</v>
      </c>
      <c r="AL75" s="163">
        <v>0.34218366100000003</v>
      </c>
      <c r="AM75" s="163">
        <v>0.45586047299999999</v>
      </c>
      <c r="AN75" s="163">
        <v>0.28544820400000004</v>
      </c>
      <c r="AO75" s="164">
        <v>0.26650659799999998</v>
      </c>
      <c r="AP75" s="53"/>
      <c r="AQ75" s="74">
        <v>43903</v>
      </c>
      <c r="AR75" s="78">
        <v>0.32902679299999998</v>
      </c>
      <c r="AS75" s="78">
        <v>0.33745138299999999</v>
      </c>
      <c r="AT75" s="78">
        <v>0.43742462699999995</v>
      </c>
      <c r="AU75" s="78">
        <v>0.193336127</v>
      </c>
      <c r="AV75" s="79">
        <v>0.234459731</v>
      </c>
    </row>
    <row r="76" spans="2:48" x14ac:dyDescent="0.2">
      <c r="B76" s="74">
        <v>43538</v>
      </c>
      <c r="C76" s="129">
        <v>2.5273405539999998</v>
      </c>
      <c r="D76" s="129">
        <v>0.82084637500000002</v>
      </c>
      <c r="E76" s="129">
        <v>5.273695976</v>
      </c>
      <c r="F76" s="129">
        <v>2.6802488966470648</v>
      </c>
      <c r="G76" s="129">
        <v>0.69233690000000003</v>
      </c>
      <c r="H76" s="129">
        <v>0.53229059199999995</v>
      </c>
      <c r="I76" s="129">
        <v>0.581994177</v>
      </c>
      <c r="J76" s="129">
        <v>6.7449039796465513</v>
      </c>
      <c r="K76" s="81">
        <v>19.853657450293614</v>
      </c>
      <c r="L76" s="53"/>
      <c r="M76" s="74">
        <v>43904</v>
      </c>
      <c r="N76" s="128">
        <v>1.4982776659999999</v>
      </c>
      <c r="O76" s="128">
        <v>0.78329160100000006</v>
      </c>
      <c r="P76" s="128">
        <v>3.3958724810000001</v>
      </c>
      <c r="Q76" s="128">
        <v>1.7576205125556688</v>
      </c>
      <c r="R76" s="128">
        <v>0.63981754299999993</v>
      </c>
      <c r="S76" s="128">
        <v>0.46806933699999997</v>
      </c>
      <c r="T76" s="128">
        <v>0.49604302500000003</v>
      </c>
      <c r="U76" s="128">
        <v>4.5719130254573148</v>
      </c>
      <c r="V76" s="83">
        <v>13.610905191012984</v>
      </c>
      <c r="W76" s="67"/>
      <c r="AJ76" s="112">
        <v>43538</v>
      </c>
      <c r="AK76" s="163">
        <v>0.33298171500000001</v>
      </c>
      <c r="AL76" s="163">
        <v>0.34850920699999999</v>
      </c>
      <c r="AM76" s="163">
        <v>0.46036329100000001</v>
      </c>
      <c r="AN76" s="163">
        <v>0.28611692999999999</v>
      </c>
      <c r="AO76" s="164">
        <v>0.269911073</v>
      </c>
      <c r="AP76" s="53"/>
      <c r="AQ76" s="74">
        <v>43904</v>
      </c>
      <c r="AR76" s="78">
        <v>0.29381316400000002</v>
      </c>
      <c r="AS76" s="78">
        <v>0.25204758900000002</v>
      </c>
      <c r="AT76" s="78">
        <v>0.35436832299999999</v>
      </c>
      <c r="AU76" s="78">
        <v>0.157543774</v>
      </c>
      <c r="AV76" s="79">
        <v>8.7439898000000002E-2</v>
      </c>
    </row>
    <row r="77" spans="2:48" x14ac:dyDescent="0.2">
      <c r="B77" s="74">
        <v>43539</v>
      </c>
      <c r="C77" s="129">
        <v>2.562261194</v>
      </c>
      <c r="D77" s="129">
        <v>0.82449742599999998</v>
      </c>
      <c r="E77" s="129">
        <v>5.3710505839999998</v>
      </c>
      <c r="F77" s="129">
        <v>2.6665807021212178</v>
      </c>
      <c r="G77" s="129">
        <v>0.69814961399999997</v>
      </c>
      <c r="H77" s="129">
        <v>0.53703915899999999</v>
      </c>
      <c r="I77" s="129">
        <v>0.58426398800000001</v>
      </c>
      <c r="J77" s="129">
        <v>6.4003243424595473</v>
      </c>
      <c r="K77" s="81">
        <v>19.644167009580766</v>
      </c>
      <c r="L77" s="53"/>
      <c r="M77" s="74">
        <v>43905</v>
      </c>
      <c r="N77" s="128">
        <v>1.4208863680000001</v>
      </c>
      <c r="O77" s="128">
        <v>0.68561224399999998</v>
      </c>
      <c r="P77" s="128">
        <v>2.7910102370000001</v>
      </c>
      <c r="Q77" s="128">
        <v>1.3765532974324024</v>
      </c>
      <c r="R77" s="128">
        <v>0.54775058099999996</v>
      </c>
      <c r="S77" s="128">
        <v>0.385323676</v>
      </c>
      <c r="T77" s="128">
        <v>0.40828990199999998</v>
      </c>
      <c r="U77" s="128">
        <v>3.7509401839849019</v>
      </c>
      <c r="V77" s="83">
        <v>11.366366489417304</v>
      </c>
      <c r="W77" s="67"/>
      <c r="AJ77" s="112">
        <v>43539</v>
      </c>
      <c r="AK77" s="163">
        <v>0.33014041399999999</v>
      </c>
      <c r="AL77" s="163">
        <v>0.349951872</v>
      </c>
      <c r="AM77" s="163">
        <v>0.45649168199999995</v>
      </c>
      <c r="AN77" s="163">
        <v>0.28717928499999995</v>
      </c>
      <c r="AO77" s="164">
        <v>0.27416115399999996</v>
      </c>
      <c r="AP77" s="53"/>
      <c r="AQ77" s="74">
        <v>43905</v>
      </c>
      <c r="AR77" s="78">
        <v>0.27014278399999997</v>
      </c>
      <c r="AS77" s="78">
        <v>0.19896517699999999</v>
      </c>
      <c r="AT77" s="78">
        <v>0.27108311400000001</v>
      </c>
      <c r="AU77" s="78">
        <v>0.105431049</v>
      </c>
      <c r="AV77" s="79">
        <v>6.9858190000000001E-2</v>
      </c>
    </row>
    <row r="78" spans="2:48" x14ac:dyDescent="0.2">
      <c r="B78" s="74">
        <v>43540</v>
      </c>
      <c r="C78" s="129">
        <v>2.4964916609999999</v>
      </c>
      <c r="D78" s="129">
        <v>0.81685903500000001</v>
      </c>
      <c r="E78" s="129">
        <v>4.2366738150000005</v>
      </c>
      <c r="F78" s="129">
        <v>2.2092934195084131</v>
      </c>
      <c r="G78" s="129">
        <v>0.618726793</v>
      </c>
      <c r="H78" s="129">
        <v>0.52049923399999998</v>
      </c>
      <c r="I78" s="129">
        <v>0.54791471800000002</v>
      </c>
      <c r="J78" s="129">
        <v>5.6303028991925865</v>
      </c>
      <c r="K78" s="81">
        <v>17.076761574700999</v>
      </c>
      <c r="L78" s="53"/>
      <c r="M78" s="74">
        <v>43906</v>
      </c>
      <c r="N78" s="128">
        <v>2.1705185230000001</v>
      </c>
      <c r="O78" s="128">
        <v>0.792807865</v>
      </c>
      <c r="P78" s="128">
        <v>3.345796708</v>
      </c>
      <c r="Q78" s="128">
        <v>2.1801448946488899</v>
      </c>
      <c r="R78" s="128">
        <v>0.70427390000000001</v>
      </c>
      <c r="S78" s="128">
        <v>0.50278953400000004</v>
      </c>
      <c r="T78" s="128">
        <v>0.54957126499999998</v>
      </c>
      <c r="U78" s="128">
        <v>5.0972811353182141</v>
      </c>
      <c r="V78" s="83">
        <v>15.343183824967104</v>
      </c>
      <c r="W78" s="67"/>
      <c r="AJ78" s="112">
        <v>43540</v>
      </c>
      <c r="AK78" s="163">
        <v>0.30457376799999997</v>
      </c>
      <c r="AL78" s="163">
        <v>0.29996481599999997</v>
      </c>
      <c r="AM78" s="163">
        <v>0.39453932400000002</v>
      </c>
      <c r="AN78" s="163">
        <v>0.24985458600000002</v>
      </c>
      <c r="AO78" s="164">
        <v>0.179732739</v>
      </c>
      <c r="AP78" s="53"/>
      <c r="AQ78" s="74">
        <v>43906</v>
      </c>
      <c r="AR78" s="78">
        <v>0.32346691300000002</v>
      </c>
      <c r="AS78" s="78">
        <v>0.30086661599999998</v>
      </c>
      <c r="AT78" s="78">
        <v>0.42666091100000003</v>
      </c>
      <c r="AU78" s="78">
        <v>0.177612412</v>
      </c>
      <c r="AV78" s="79">
        <v>0.13939132099999998</v>
      </c>
    </row>
    <row r="79" spans="2:48" x14ac:dyDescent="0.2">
      <c r="B79" s="74">
        <v>43541</v>
      </c>
      <c r="C79" s="129">
        <v>2.4357634470000002</v>
      </c>
      <c r="D79" s="129">
        <v>0.76961438100000001</v>
      </c>
      <c r="E79" s="129">
        <v>3.5411953560000002</v>
      </c>
      <c r="F79" s="129">
        <v>1.8046521023684701</v>
      </c>
      <c r="G79" s="129">
        <v>0.524192985</v>
      </c>
      <c r="H79" s="129">
        <v>0.47745886399999998</v>
      </c>
      <c r="I79" s="129">
        <v>0.46390884700000001</v>
      </c>
      <c r="J79" s="129">
        <v>5.25006099211069</v>
      </c>
      <c r="K79" s="81">
        <v>15.266846974479162</v>
      </c>
      <c r="L79" s="53"/>
      <c r="M79" s="74">
        <v>43907</v>
      </c>
      <c r="N79" s="128">
        <v>2.0982093440000003</v>
      </c>
      <c r="O79" s="128">
        <v>0.78567326300000007</v>
      </c>
      <c r="P79" s="128">
        <v>3.6154426519999996</v>
      </c>
      <c r="Q79" s="128">
        <v>2.1150051371983105</v>
      </c>
      <c r="R79" s="128">
        <v>0.70555431800000001</v>
      </c>
      <c r="S79" s="128">
        <v>0.502793394</v>
      </c>
      <c r="T79" s="128">
        <v>0.54438434600000007</v>
      </c>
      <c r="U79" s="128">
        <v>5.1003360757073901</v>
      </c>
      <c r="V79" s="83">
        <v>15.467398529905701</v>
      </c>
      <c r="W79" s="67"/>
      <c r="AJ79" s="112">
        <v>43541</v>
      </c>
      <c r="AK79" s="163">
        <v>0.27114386899999998</v>
      </c>
      <c r="AL79" s="163">
        <v>0.24609013099999999</v>
      </c>
      <c r="AM79" s="163">
        <v>0.28985136900000003</v>
      </c>
      <c r="AN79" s="163">
        <v>0.20781104199999997</v>
      </c>
      <c r="AO79" s="164">
        <v>0.14294800599999999</v>
      </c>
      <c r="AP79" s="53"/>
      <c r="AQ79" s="74">
        <v>43907</v>
      </c>
      <c r="AR79" s="78">
        <v>0.31658725300000001</v>
      </c>
      <c r="AS79" s="78">
        <v>0.27120491999999996</v>
      </c>
      <c r="AT79" s="78">
        <v>0.41619806100000001</v>
      </c>
      <c r="AU79" s="78">
        <v>0.18229847399999999</v>
      </c>
      <c r="AV79" s="79">
        <v>0.134024582</v>
      </c>
    </row>
    <row r="80" spans="2:48" x14ac:dyDescent="0.2">
      <c r="B80" s="74">
        <v>43542</v>
      </c>
      <c r="C80" s="129">
        <v>2.5198980249999998</v>
      </c>
      <c r="D80" s="129">
        <v>0.82027400899999992</v>
      </c>
      <c r="E80" s="129">
        <v>4.7508692610000001</v>
      </c>
      <c r="F80" s="129">
        <v>2.6227382704023974</v>
      </c>
      <c r="G80" s="129">
        <v>0.68562265200000005</v>
      </c>
      <c r="H80" s="129">
        <v>0.52551417899999997</v>
      </c>
      <c r="I80" s="129">
        <v>0.57330978099999996</v>
      </c>
      <c r="J80" s="129">
        <v>6.4348122269598633</v>
      </c>
      <c r="K80" s="81">
        <v>18.933038404362261</v>
      </c>
      <c r="L80" s="53"/>
      <c r="M80" s="74">
        <v>43908</v>
      </c>
      <c r="N80" s="128">
        <v>2.1194282129999999</v>
      </c>
      <c r="O80" s="128">
        <v>0.78108834699999996</v>
      </c>
      <c r="P80" s="128">
        <v>3.316021788</v>
      </c>
      <c r="Q80" s="128">
        <v>1.9717901089284373</v>
      </c>
      <c r="R80" s="128">
        <v>0.69432320200000008</v>
      </c>
      <c r="S80" s="128">
        <v>0.50454101100000004</v>
      </c>
      <c r="T80" s="128">
        <v>0.52101192500000004</v>
      </c>
      <c r="U80" s="128">
        <v>4.7257457988173091</v>
      </c>
      <c r="V80" s="83">
        <v>14.633950393745744</v>
      </c>
      <c r="W80" s="67"/>
      <c r="AJ80" s="112">
        <v>43542</v>
      </c>
      <c r="AK80" s="163">
        <v>0.32641197799999999</v>
      </c>
      <c r="AL80" s="163">
        <v>0.33549914000000003</v>
      </c>
      <c r="AM80" s="163">
        <v>0.449082386</v>
      </c>
      <c r="AN80" s="163">
        <v>0.28228259999999999</v>
      </c>
      <c r="AO80" s="164">
        <v>0.26245544900000001</v>
      </c>
      <c r="AP80" s="53"/>
      <c r="AQ80" s="74">
        <v>43908</v>
      </c>
      <c r="AR80" s="78">
        <v>0.30806744300000005</v>
      </c>
      <c r="AS80" s="78">
        <v>0.18787653599999998</v>
      </c>
      <c r="AT80" s="78">
        <v>0.40269645400000004</v>
      </c>
      <c r="AU80" s="78">
        <v>0.18073686899999999</v>
      </c>
      <c r="AV80" s="79">
        <v>0.1161604</v>
      </c>
    </row>
    <row r="81" spans="2:48" x14ac:dyDescent="0.2">
      <c r="B81" s="74">
        <v>43543</v>
      </c>
      <c r="C81" s="129">
        <v>2.5258798100000002</v>
      </c>
      <c r="D81" s="129">
        <v>0.82337658999999996</v>
      </c>
      <c r="E81" s="129">
        <v>5.1237319249999995</v>
      </c>
      <c r="F81" s="129">
        <v>2.6426699175256543</v>
      </c>
      <c r="G81" s="129">
        <v>0.69260441900000003</v>
      </c>
      <c r="H81" s="129">
        <v>0.53039437199999995</v>
      </c>
      <c r="I81" s="129">
        <v>0.57933934100000006</v>
      </c>
      <c r="J81" s="129">
        <v>6.6139543506110385</v>
      </c>
      <c r="K81" s="81">
        <v>19.531950725136692</v>
      </c>
      <c r="L81" s="53"/>
      <c r="M81" s="74">
        <v>43909</v>
      </c>
      <c r="N81" s="128">
        <v>2.1284644660000001</v>
      </c>
      <c r="O81" s="128">
        <v>0.76919625300000005</v>
      </c>
      <c r="P81" s="128">
        <v>3.2462517280000003</v>
      </c>
      <c r="Q81" s="128">
        <v>1.941212768432794</v>
      </c>
      <c r="R81" s="128">
        <v>0.68734788000000002</v>
      </c>
      <c r="S81" s="128">
        <v>0.517866618</v>
      </c>
      <c r="T81" s="128">
        <v>0.49851957199999997</v>
      </c>
      <c r="U81" s="128">
        <v>4.6279608709792353</v>
      </c>
      <c r="V81" s="83">
        <v>14.41682015641203</v>
      </c>
      <c r="W81" s="67"/>
      <c r="AJ81" s="112">
        <v>43543</v>
      </c>
      <c r="AK81" s="163">
        <v>0.33074674399999998</v>
      </c>
      <c r="AL81" s="163">
        <v>0.34140458800000001</v>
      </c>
      <c r="AM81" s="163">
        <v>0.45460534899999999</v>
      </c>
      <c r="AN81" s="163">
        <v>0.28634499499999999</v>
      </c>
      <c r="AO81" s="164">
        <v>0.26144599000000002</v>
      </c>
      <c r="AP81" s="53"/>
      <c r="AQ81" s="74">
        <v>43909</v>
      </c>
      <c r="AR81" s="78">
        <v>0.30826389899999995</v>
      </c>
      <c r="AS81" s="78">
        <v>0.17730964699999999</v>
      </c>
      <c r="AT81" s="78">
        <v>0.393251821</v>
      </c>
      <c r="AU81" s="78">
        <v>0.181941933</v>
      </c>
      <c r="AV81" s="79">
        <v>0.119469197</v>
      </c>
    </row>
    <row r="82" spans="2:48" x14ac:dyDescent="0.2">
      <c r="B82" s="74">
        <v>43544</v>
      </c>
      <c r="C82" s="129">
        <v>2.5152511579999999</v>
      </c>
      <c r="D82" s="129">
        <v>0.80074266799999994</v>
      </c>
      <c r="E82" s="129">
        <v>5.0328186500000003</v>
      </c>
      <c r="F82" s="129">
        <v>2.5932041535998605</v>
      </c>
      <c r="G82" s="129">
        <v>0.67625224299999998</v>
      </c>
      <c r="H82" s="129">
        <v>0.52511474499999999</v>
      </c>
      <c r="I82" s="129">
        <v>0.57846160999999996</v>
      </c>
      <c r="J82" s="129">
        <v>6.5372287702705973</v>
      </c>
      <c r="K82" s="81">
        <v>19.259073997870455</v>
      </c>
      <c r="L82" s="53"/>
      <c r="M82" s="74">
        <v>43910</v>
      </c>
      <c r="N82" s="128">
        <v>2.1284644660000001</v>
      </c>
      <c r="O82" s="128">
        <v>0.76919625300000005</v>
      </c>
      <c r="P82" s="128">
        <v>3.2462517280000003</v>
      </c>
      <c r="Q82" s="128">
        <v>1.941212768432794</v>
      </c>
      <c r="R82" s="128">
        <v>0.68734788000000002</v>
      </c>
      <c r="S82" s="128">
        <v>0.517866618</v>
      </c>
      <c r="T82" s="128">
        <v>0.49851957199999997</v>
      </c>
      <c r="U82" s="128">
        <v>4.6279608709792353</v>
      </c>
      <c r="V82" s="83">
        <v>14.41682015641203</v>
      </c>
      <c r="W82" s="67"/>
      <c r="AJ82" s="112">
        <v>43544</v>
      </c>
      <c r="AK82" s="163">
        <v>0.326875847</v>
      </c>
      <c r="AL82" s="163">
        <v>0.336713657</v>
      </c>
      <c r="AM82" s="163">
        <v>0.45478526499999999</v>
      </c>
      <c r="AN82" s="163">
        <v>0.27807355099999997</v>
      </c>
      <c r="AO82" s="164">
        <v>0.24906355699999999</v>
      </c>
      <c r="AP82" s="53"/>
      <c r="AQ82" s="74">
        <v>43910</v>
      </c>
      <c r="AR82" s="78">
        <v>0.30826389899999995</v>
      </c>
      <c r="AS82" s="78">
        <v>0.17730964699999999</v>
      </c>
      <c r="AT82" s="78">
        <v>0.393251821</v>
      </c>
      <c r="AU82" s="78">
        <v>0.181941933</v>
      </c>
      <c r="AV82" s="79">
        <v>0.119469197</v>
      </c>
    </row>
    <row r="83" spans="2:48" x14ac:dyDescent="0.2">
      <c r="B83" s="74">
        <v>43545</v>
      </c>
      <c r="C83" s="129">
        <v>2.5227244870000001</v>
      </c>
      <c r="D83" s="129">
        <v>0.228125047</v>
      </c>
      <c r="E83" s="129">
        <v>5.3548653459999995</v>
      </c>
      <c r="F83" s="129">
        <v>2.6614691822804812</v>
      </c>
      <c r="G83" s="129">
        <v>0.69262625600000005</v>
      </c>
      <c r="H83" s="129">
        <v>0.53164396200000008</v>
      </c>
      <c r="I83" s="129">
        <v>0.58380297999999997</v>
      </c>
      <c r="J83" s="129">
        <v>6.5833795149383993</v>
      </c>
      <c r="K83" s="81">
        <v>19.158636775218881</v>
      </c>
      <c r="L83" s="53"/>
      <c r="M83" s="74">
        <v>43911</v>
      </c>
      <c r="N83" s="128">
        <v>1.671628793</v>
      </c>
      <c r="O83" s="128">
        <v>0.65145608999999993</v>
      </c>
      <c r="P83" s="128">
        <v>2.1261291340000001</v>
      </c>
      <c r="Q83" s="128">
        <v>1.4461574467536449</v>
      </c>
      <c r="R83" s="128">
        <v>0.558967938</v>
      </c>
      <c r="S83" s="128">
        <v>0.49490657700000001</v>
      </c>
      <c r="T83" s="128">
        <v>0.32920475500000002</v>
      </c>
      <c r="U83" s="128">
        <v>3.3934935051486179</v>
      </c>
      <c r="V83" s="83">
        <v>10.671944238902261</v>
      </c>
      <c r="W83" s="67"/>
      <c r="AJ83" s="112">
        <v>43545</v>
      </c>
      <c r="AK83" s="163">
        <v>0.330976824</v>
      </c>
      <c r="AL83" s="163">
        <v>0.34758303100000004</v>
      </c>
      <c r="AM83" s="163">
        <v>0.45691771199999998</v>
      </c>
      <c r="AN83" s="163">
        <v>0.28766387500000001</v>
      </c>
      <c r="AO83" s="164">
        <v>0.259715531</v>
      </c>
      <c r="AP83" s="53"/>
      <c r="AQ83" s="74">
        <v>43911</v>
      </c>
      <c r="AR83" s="78">
        <v>0.23446576899999999</v>
      </c>
      <c r="AS83" s="78">
        <v>0.13719742900000001</v>
      </c>
      <c r="AT83" s="78">
        <v>0.30544394000000002</v>
      </c>
      <c r="AU83" s="78">
        <v>0.148291123</v>
      </c>
      <c r="AV83" s="79">
        <v>8.4195186000000005E-2</v>
      </c>
    </row>
    <row r="84" spans="2:48" x14ac:dyDescent="0.2">
      <c r="B84" s="74">
        <v>43546</v>
      </c>
      <c r="C84" s="129">
        <v>2.5227244870000001</v>
      </c>
      <c r="D84" s="129">
        <v>0.76588339399999994</v>
      </c>
      <c r="E84" s="129">
        <v>5.3236537359999998</v>
      </c>
      <c r="F84" s="129">
        <v>2.660542237860799</v>
      </c>
      <c r="G84" s="129">
        <v>0.6934298000000001</v>
      </c>
      <c r="H84" s="129">
        <v>0.53164396200000008</v>
      </c>
      <c r="I84" s="129">
        <v>0.58260010699999998</v>
      </c>
      <c r="J84" s="129">
        <v>6.3080464805535765</v>
      </c>
      <c r="K84" s="81">
        <v>19.388524204414374</v>
      </c>
      <c r="L84" s="53"/>
      <c r="M84" s="74">
        <v>43912</v>
      </c>
      <c r="N84" s="128">
        <v>1.4877119399999998</v>
      </c>
      <c r="O84" s="128">
        <v>0.11117855800000001</v>
      </c>
      <c r="P84" s="128">
        <v>1.4155628309999999</v>
      </c>
      <c r="Q84" s="128">
        <v>0.99178746052651445</v>
      </c>
      <c r="R84" s="128">
        <v>0.42556080200000002</v>
      </c>
      <c r="S84" s="128">
        <v>0.41532943900000002</v>
      </c>
      <c r="T84" s="128">
        <v>0.109030392</v>
      </c>
      <c r="U84" s="128">
        <v>2.3184664341394599</v>
      </c>
      <c r="V84" s="83">
        <v>7.2746278566659743</v>
      </c>
      <c r="W84" s="67"/>
      <c r="AJ84" s="112">
        <v>43546</v>
      </c>
      <c r="AK84" s="163">
        <v>0.33322375300000001</v>
      </c>
      <c r="AL84" s="163">
        <v>0.347000066</v>
      </c>
      <c r="AM84" s="163">
        <v>0.45366056599999999</v>
      </c>
      <c r="AN84" s="163">
        <v>0.28763755200000002</v>
      </c>
      <c r="AO84" s="164">
        <v>0.26051724199999998</v>
      </c>
      <c r="AP84" s="53"/>
      <c r="AQ84" s="74">
        <v>43912</v>
      </c>
      <c r="AR84" s="78">
        <v>0.16047823</v>
      </c>
      <c r="AS84" s="78">
        <v>9.0686849E-2</v>
      </c>
      <c r="AT84" s="78">
        <v>0.19353710000000002</v>
      </c>
      <c r="AU84" s="78">
        <v>8.0071722999999997E-2</v>
      </c>
      <c r="AV84" s="79">
        <v>7.1808835000000001E-2</v>
      </c>
    </row>
    <row r="85" spans="2:48" x14ac:dyDescent="0.2">
      <c r="B85" s="74">
        <v>43547</v>
      </c>
      <c r="C85" s="129">
        <v>2.4912533130000001</v>
      </c>
      <c r="D85" s="129">
        <v>0.79153155799999997</v>
      </c>
      <c r="E85" s="129">
        <v>4.2499942989999999</v>
      </c>
      <c r="F85" s="129">
        <v>2.2195661831535234</v>
      </c>
      <c r="G85" s="129">
        <v>0.61792913399999994</v>
      </c>
      <c r="H85" s="129">
        <v>0.517427839</v>
      </c>
      <c r="I85" s="129">
        <v>0.54063629099999999</v>
      </c>
      <c r="J85" s="129">
        <v>5.6178262830250576</v>
      </c>
      <c r="K85" s="81">
        <v>17.046164900178582</v>
      </c>
      <c r="L85" s="53"/>
      <c r="M85" s="74">
        <v>43913</v>
      </c>
      <c r="N85" s="128">
        <v>2.2413687840000001</v>
      </c>
      <c r="O85" s="128">
        <v>0.33931670000000003</v>
      </c>
      <c r="P85" s="128">
        <v>2.449513826</v>
      </c>
      <c r="Q85" s="128">
        <v>1.8277341205059283</v>
      </c>
      <c r="R85" s="128">
        <v>0.67047434500000003</v>
      </c>
      <c r="S85" s="128">
        <v>0.50890324499999995</v>
      </c>
      <c r="T85" s="128">
        <v>0.38380427100000003</v>
      </c>
      <c r="U85" s="128">
        <v>3.9408456476148106</v>
      </c>
      <c r="V85" s="83">
        <v>12.361960939120738</v>
      </c>
      <c r="W85" s="67"/>
      <c r="AJ85" s="112">
        <v>43547</v>
      </c>
      <c r="AK85" s="163">
        <v>0.300019123</v>
      </c>
      <c r="AL85" s="163">
        <v>0.30087069900000002</v>
      </c>
      <c r="AM85" s="163">
        <v>0.40122055300000004</v>
      </c>
      <c r="AN85" s="163">
        <v>0.25520034599999997</v>
      </c>
      <c r="AO85" s="164">
        <v>0.17629746599999999</v>
      </c>
      <c r="AP85" s="53"/>
      <c r="AQ85" s="74">
        <v>43913</v>
      </c>
      <c r="AR85" s="78">
        <v>0.25541298899999998</v>
      </c>
      <c r="AS85" s="78">
        <v>0.15945142000000001</v>
      </c>
      <c r="AT85" s="78">
        <v>0.37753493399999999</v>
      </c>
      <c r="AU85" s="78">
        <v>0.172399989</v>
      </c>
      <c r="AV85" s="79">
        <v>0.124320762</v>
      </c>
    </row>
    <row r="86" spans="2:48" x14ac:dyDescent="0.2">
      <c r="B86" s="74">
        <v>43548</v>
      </c>
      <c r="C86" s="129">
        <v>2.4333397510000001</v>
      </c>
      <c r="D86" s="129">
        <v>0.74110810599999999</v>
      </c>
      <c r="E86" s="129">
        <v>3.1965026129999998</v>
      </c>
      <c r="F86" s="129">
        <v>1.8078508616054956</v>
      </c>
      <c r="G86" s="129">
        <v>0.52979420900000007</v>
      </c>
      <c r="H86" s="129">
        <v>0.49117646100000001</v>
      </c>
      <c r="I86" s="129">
        <v>0.43399234499999995</v>
      </c>
      <c r="J86" s="129">
        <v>5.108343550398903</v>
      </c>
      <c r="K86" s="81">
        <v>14.742107897004397</v>
      </c>
      <c r="L86" s="53"/>
      <c r="M86" s="74">
        <v>43914</v>
      </c>
      <c r="N86" s="128">
        <v>2.1938522429999998</v>
      </c>
      <c r="O86" s="128">
        <v>0.28129437900000004</v>
      </c>
      <c r="P86" s="128">
        <v>2.5503245450000001</v>
      </c>
      <c r="Q86" s="128">
        <v>1.8252105023548011</v>
      </c>
      <c r="R86" s="128">
        <v>0.67993046099999999</v>
      </c>
      <c r="S86" s="128">
        <v>0.50613186399999999</v>
      </c>
      <c r="T86" s="128">
        <v>0.38099965099999999</v>
      </c>
      <c r="U86" s="128">
        <v>3.9849186691003009</v>
      </c>
      <c r="V86" s="83">
        <v>12.402662314455101</v>
      </c>
      <c r="W86" s="67"/>
      <c r="AJ86" s="112">
        <v>43548</v>
      </c>
      <c r="AK86" s="163">
        <v>0.26993809499999999</v>
      </c>
      <c r="AL86" s="163">
        <v>0.25066002600000004</v>
      </c>
      <c r="AM86" s="163">
        <v>0.30431186200000004</v>
      </c>
      <c r="AN86" s="163">
        <v>0.209838734</v>
      </c>
      <c r="AO86" s="164">
        <v>0.129545931</v>
      </c>
      <c r="AP86" s="53"/>
      <c r="AQ86" s="74">
        <v>43914</v>
      </c>
      <c r="AR86" s="78">
        <v>0.22012738699999998</v>
      </c>
      <c r="AS86" s="78">
        <v>0.17220101699999998</v>
      </c>
      <c r="AT86" s="78">
        <v>0.37444924400000001</v>
      </c>
      <c r="AU86" s="78">
        <v>0.18825183600000001</v>
      </c>
      <c r="AV86" s="79">
        <v>0.129097504</v>
      </c>
    </row>
    <row r="87" spans="2:48" x14ac:dyDescent="0.2">
      <c r="B87" s="74">
        <v>43549</v>
      </c>
      <c r="C87" s="129">
        <v>2.5138899490000002</v>
      </c>
      <c r="D87" s="129">
        <v>0.81687737999999999</v>
      </c>
      <c r="E87" s="129">
        <v>4.8049269949999998</v>
      </c>
      <c r="F87" s="129">
        <v>2.6134232460742246</v>
      </c>
      <c r="G87" s="129">
        <v>0.68607460900000006</v>
      </c>
      <c r="H87" s="129">
        <v>0.52519916</v>
      </c>
      <c r="I87" s="129">
        <v>0.57282021800000005</v>
      </c>
      <c r="J87" s="129">
        <v>6.4756455156383881</v>
      </c>
      <c r="K87" s="81">
        <v>19.008857072712615</v>
      </c>
      <c r="L87" s="53"/>
      <c r="M87" s="74">
        <v>43915</v>
      </c>
      <c r="N87" s="128">
        <v>2.200449538</v>
      </c>
      <c r="O87" s="128">
        <v>0.322685102</v>
      </c>
      <c r="P87" s="128">
        <v>2.572926738</v>
      </c>
      <c r="Q87" s="128">
        <v>1.8020387629117975</v>
      </c>
      <c r="R87" s="128">
        <v>0.673306297</v>
      </c>
      <c r="S87" s="128">
        <v>0.507570611</v>
      </c>
      <c r="T87" s="128">
        <v>0.42234380300000002</v>
      </c>
      <c r="U87" s="128">
        <v>3.8621773593226729</v>
      </c>
      <c r="V87" s="83">
        <v>12.363498211234472</v>
      </c>
      <c r="W87" s="67"/>
      <c r="AJ87" s="112">
        <v>43549</v>
      </c>
      <c r="AK87" s="163">
        <v>0.32713168300000001</v>
      </c>
      <c r="AL87" s="163">
        <v>0.34006228999999999</v>
      </c>
      <c r="AM87" s="163">
        <v>0.45135461399999999</v>
      </c>
      <c r="AN87" s="163">
        <v>0.28517726799999998</v>
      </c>
      <c r="AO87" s="164">
        <v>0.26486356999999999</v>
      </c>
      <c r="AP87" s="53"/>
      <c r="AQ87" s="74">
        <v>43915</v>
      </c>
      <c r="AR87" s="78">
        <v>0.225423125</v>
      </c>
      <c r="AS87" s="78">
        <v>0.17443067700000001</v>
      </c>
      <c r="AT87" s="78">
        <v>0.37138636899999999</v>
      </c>
      <c r="AU87" s="78">
        <v>0.19517485200000001</v>
      </c>
      <c r="AV87" s="79">
        <v>0.123795058</v>
      </c>
    </row>
    <row r="88" spans="2:48" x14ac:dyDescent="0.2">
      <c r="B88" s="74">
        <v>43550</v>
      </c>
      <c r="C88" s="129">
        <v>2.520736023</v>
      </c>
      <c r="D88" s="129">
        <v>0.81820475699999995</v>
      </c>
      <c r="E88" s="129">
        <v>5.2285960539999996</v>
      </c>
      <c r="F88" s="129">
        <v>2.6609422446734032</v>
      </c>
      <c r="G88" s="129">
        <v>0.69367103900000004</v>
      </c>
      <c r="H88" s="129">
        <v>0.52963527899999996</v>
      </c>
      <c r="I88" s="129">
        <v>0.57858512699999998</v>
      </c>
      <c r="J88" s="129">
        <v>6.6396117303393503</v>
      </c>
      <c r="K88" s="81">
        <v>19.669982254012751</v>
      </c>
      <c r="L88" s="53"/>
      <c r="M88" s="74">
        <v>43916</v>
      </c>
      <c r="N88" s="128">
        <v>2.0961151720000002</v>
      </c>
      <c r="O88" s="128">
        <v>0.36587021999999997</v>
      </c>
      <c r="P88" s="128">
        <v>2.55979117</v>
      </c>
      <c r="Q88" s="128">
        <v>1.8407838042966638</v>
      </c>
      <c r="R88" s="128">
        <v>0.67674970499999998</v>
      </c>
      <c r="S88" s="128">
        <v>0.51410779100000004</v>
      </c>
      <c r="T88" s="128">
        <v>0.42726814600000002</v>
      </c>
      <c r="U88" s="128">
        <v>3.9853858765344237</v>
      </c>
      <c r="V88" s="83">
        <v>12.466071884831088</v>
      </c>
      <c r="W88" s="67"/>
      <c r="AJ88" s="112">
        <v>43550</v>
      </c>
      <c r="AK88" s="163">
        <v>0.33131483399999995</v>
      </c>
      <c r="AL88" s="163">
        <v>0.34897130699999995</v>
      </c>
      <c r="AM88" s="163">
        <v>0.45188634499999997</v>
      </c>
      <c r="AN88" s="163">
        <v>0.286416479</v>
      </c>
      <c r="AO88" s="164">
        <v>0.26508896000000004</v>
      </c>
      <c r="AP88" s="53"/>
      <c r="AQ88" s="74">
        <v>43916</v>
      </c>
      <c r="AR88" s="78">
        <v>0.22360274400000002</v>
      </c>
      <c r="AS88" s="78">
        <v>0.17660867199999999</v>
      </c>
      <c r="AT88" s="78">
        <v>0.37187545899999996</v>
      </c>
      <c r="AU88" s="78">
        <v>0.20268067400000001</v>
      </c>
      <c r="AV88" s="79">
        <v>0.12174049199999999</v>
      </c>
    </row>
    <row r="89" spans="2:48" x14ac:dyDescent="0.2">
      <c r="B89" s="74">
        <v>43551</v>
      </c>
      <c r="C89" s="129">
        <v>2.5166673939999997</v>
      </c>
      <c r="D89" s="129">
        <v>0.81925357399999998</v>
      </c>
      <c r="E89" s="129">
        <v>5.2993714089999999</v>
      </c>
      <c r="F89" s="129">
        <v>2.6602663011310939</v>
      </c>
      <c r="G89" s="129">
        <v>0.69119111499999997</v>
      </c>
      <c r="H89" s="129">
        <v>0.5283945550000001</v>
      </c>
      <c r="I89" s="129">
        <v>0.57990950100000005</v>
      </c>
      <c r="J89" s="129">
        <v>6.730642564895617</v>
      </c>
      <c r="K89" s="81">
        <v>19.825696414026712</v>
      </c>
      <c r="L89" s="53"/>
      <c r="M89" s="74">
        <v>43917</v>
      </c>
      <c r="N89" s="128">
        <v>2.1742349300000003</v>
      </c>
      <c r="O89" s="128">
        <v>0.244712288</v>
      </c>
      <c r="P89" s="128">
        <v>2.5490727080000002</v>
      </c>
      <c r="Q89" s="128">
        <v>1.8049786464722124</v>
      </c>
      <c r="R89" s="128">
        <v>0.69703921599999996</v>
      </c>
      <c r="S89" s="128">
        <v>0.52549455500000009</v>
      </c>
      <c r="T89" s="128">
        <v>0.39220154100000004</v>
      </c>
      <c r="U89" s="128">
        <v>3.8846789937801303</v>
      </c>
      <c r="V89" s="83">
        <v>12.272412878252343</v>
      </c>
      <c r="W89" s="67"/>
      <c r="AJ89" s="112">
        <v>43551</v>
      </c>
      <c r="AK89" s="163">
        <v>0.33252906599999998</v>
      </c>
      <c r="AL89" s="163">
        <v>0.34422876099999999</v>
      </c>
      <c r="AM89" s="163">
        <v>0.45364693300000003</v>
      </c>
      <c r="AN89" s="163">
        <v>0.286279752</v>
      </c>
      <c r="AO89" s="164">
        <v>0.26773395500000002</v>
      </c>
      <c r="AP89" s="53"/>
      <c r="AQ89" s="74">
        <v>43917</v>
      </c>
      <c r="AR89" s="78">
        <v>0.213597803</v>
      </c>
      <c r="AS89" s="78">
        <v>0.166679252</v>
      </c>
      <c r="AT89" s="78">
        <v>0.36818975799999998</v>
      </c>
      <c r="AU89" s="78">
        <v>0.190510286</v>
      </c>
      <c r="AV89" s="79">
        <v>0.12380398200000001</v>
      </c>
    </row>
    <row r="90" spans="2:48" x14ac:dyDescent="0.2">
      <c r="B90" s="74">
        <v>43552</v>
      </c>
      <c r="C90" s="129">
        <v>2.5183246320000001</v>
      </c>
      <c r="D90" s="129">
        <v>0.81760589399999994</v>
      </c>
      <c r="E90" s="129">
        <v>5.3093825140000002</v>
      </c>
      <c r="F90" s="129">
        <v>2.6801310832955574</v>
      </c>
      <c r="G90" s="129">
        <v>0.69142622400000009</v>
      </c>
      <c r="H90" s="129">
        <v>0.53167515599999993</v>
      </c>
      <c r="I90" s="129">
        <v>0.58149685600000001</v>
      </c>
      <c r="J90" s="129">
        <v>6.7836378166519333</v>
      </c>
      <c r="K90" s="81">
        <v>19.913680175947491</v>
      </c>
      <c r="L90" s="53"/>
      <c r="M90" s="74">
        <v>43918</v>
      </c>
      <c r="N90" s="128">
        <v>1.524015503</v>
      </c>
      <c r="O90" s="128">
        <v>0.18961471700000002</v>
      </c>
      <c r="P90" s="128">
        <v>1.9361774040000002</v>
      </c>
      <c r="Q90" s="128">
        <v>1.334779996029712</v>
      </c>
      <c r="R90" s="128">
        <v>0.47728692700000003</v>
      </c>
      <c r="S90" s="128">
        <v>0.44798646199999997</v>
      </c>
      <c r="T90" s="128">
        <v>0.25957923100000002</v>
      </c>
      <c r="U90" s="128">
        <v>2.8074419745593753</v>
      </c>
      <c r="V90" s="83">
        <v>8.9768822145890876</v>
      </c>
      <c r="W90" s="67"/>
      <c r="AJ90" s="112">
        <v>43552</v>
      </c>
      <c r="AK90" s="163">
        <v>0.333623842</v>
      </c>
      <c r="AL90" s="163">
        <v>0.34756635399999997</v>
      </c>
      <c r="AM90" s="163">
        <v>0.45984840799999999</v>
      </c>
      <c r="AN90" s="163">
        <v>0.28821074299999999</v>
      </c>
      <c r="AO90" s="164">
        <v>0.26854890100000001</v>
      </c>
      <c r="AP90" s="53"/>
      <c r="AQ90" s="74">
        <v>43918</v>
      </c>
      <c r="AR90" s="78">
        <v>0.157925858</v>
      </c>
      <c r="AS90" s="78">
        <v>0.13153508600000002</v>
      </c>
      <c r="AT90" s="78">
        <v>0.30065956300000002</v>
      </c>
      <c r="AU90" s="78">
        <v>0.14946598899999999</v>
      </c>
      <c r="AV90" s="79">
        <v>7.9931134000000001E-2</v>
      </c>
    </row>
    <row r="91" spans="2:48" x14ac:dyDescent="0.2">
      <c r="B91" s="74">
        <v>43553</v>
      </c>
      <c r="C91" s="129">
        <v>2.5542109370000001</v>
      </c>
      <c r="D91" s="129">
        <v>0.8201303270000001</v>
      </c>
      <c r="E91" s="129">
        <v>5.3227340180000002</v>
      </c>
      <c r="F91" s="129">
        <v>2.6852711809061893</v>
      </c>
      <c r="G91" s="129">
        <v>0.6982480379999999</v>
      </c>
      <c r="H91" s="129">
        <v>0.53947352500000001</v>
      </c>
      <c r="I91" s="129">
        <v>0.58238675899999992</v>
      </c>
      <c r="J91" s="129">
        <v>6.3945492804500219</v>
      </c>
      <c r="K91" s="81">
        <v>19.597004065356209</v>
      </c>
      <c r="L91" s="53"/>
      <c r="M91" s="74">
        <v>43919</v>
      </c>
      <c r="N91" s="128">
        <v>1.383097668</v>
      </c>
      <c r="O91" s="128">
        <v>0.113997664</v>
      </c>
      <c r="P91" s="128">
        <v>1.3268813779999999</v>
      </c>
      <c r="Q91" s="128">
        <v>0.91069279010344706</v>
      </c>
      <c r="R91" s="128">
        <v>0.32511214599999999</v>
      </c>
      <c r="S91" s="128">
        <v>0.31355655500000001</v>
      </c>
      <c r="T91" s="128">
        <v>0.10978261900000001</v>
      </c>
      <c r="U91" s="128">
        <v>2.0420036573509965</v>
      </c>
      <c r="V91" s="83">
        <v>6.5251244774544448</v>
      </c>
      <c r="W91" s="67"/>
      <c r="AJ91" s="112">
        <v>43553</v>
      </c>
      <c r="AK91" s="163">
        <v>0.33544797799999998</v>
      </c>
      <c r="AL91" s="163">
        <v>0.35133339899999999</v>
      </c>
      <c r="AM91" s="163">
        <v>0.45835644400000003</v>
      </c>
      <c r="AN91" s="163">
        <v>0.29045868400000002</v>
      </c>
      <c r="AO91" s="164">
        <v>0.273084734</v>
      </c>
      <c r="AP91" s="53"/>
      <c r="AQ91" s="74">
        <v>43919</v>
      </c>
      <c r="AR91" s="78">
        <v>0.10620188</v>
      </c>
      <c r="AS91" s="78">
        <v>8.9714339000000004E-2</v>
      </c>
      <c r="AT91" s="78">
        <v>0.18112162299999998</v>
      </c>
      <c r="AU91" s="78">
        <v>8.1803613999999997E-2</v>
      </c>
      <c r="AV91" s="79">
        <v>6.5700413999999999E-2</v>
      </c>
    </row>
    <row r="92" spans="2:48" x14ac:dyDescent="0.2">
      <c r="B92" s="74">
        <v>43554</v>
      </c>
      <c r="C92" s="129">
        <v>2.4874901079999998</v>
      </c>
      <c r="D92" s="129">
        <v>0.81266246499999995</v>
      </c>
      <c r="E92" s="129">
        <v>4.4511846670000006</v>
      </c>
      <c r="F92" s="129">
        <v>2.2801189864185787</v>
      </c>
      <c r="G92" s="129">
        <v>0.61673713100000005</v>
      </c>
      <c r="H92" s="129">
        <v>0.52080647000000002</v>
      </c>
      <c r="I92" s="129">
        <v>0.54360446900000003</v>
      </c>
      <c r="J92" s="129">
        <v>5.8782627737358846</v>
      </c>
      <c r="K92" s="81">
        <v>17.590867070154463</v>
      </c>
      <c r="L92" s="53"/>
      <c r="M92" s="74">
        <v>43920</v>
      </c>
      <c r="N92" s="128">
        <v>2.2142150620000001</v>
      </c>
      <c r="O92" s="128">
        <v>0.26791044599999997</v>
      </c>
      <c r="P92" s="128">
        <v>2.0174190749999998</v>
      </c>
      <c r="Q92" s="128">
        <v>1.72270071005119</v>
      </c>
      <c r="R92" s="128">
        <v>0.52185824400000003</v>
      </c>
      <c r="S92" s="128">
        <v>0.49690590899999998</v>
      </c>
      <c r="T92" s="128">
        <v>0.35749312</v>
      </c>
      <c r="U92" s="128">
        <v>3.5675825007067994</v>
      </c>
      <c r="V92" s="83">
        <v>11.166085066757988</v>
      </c>
      <c r="W92" s="67"/>
      <c r="AJ92" s="112">
        <v>43554</v>
      </c>
      <c r="AK92" s="163">
        <v>0.31307655499999998</v>
      </c>
      <c r="AL92" s="163">
        <v>0.312483923</v>
      </c>
      <c r="AM92" s="163">
        <v>0.415523276</v>
      </c>
      <c r="AN92" s="163">
        <v>0.26076079000000002</v>
      </c>
      <c r="AO92" s="164">
        <v>0.179990286</v>
      </c>
      <c r="AP92" s="53"/>
      <c r="AQ92" s="74">
        <v>43920</v>
      </c>
      <c r="AR92" s="78">
        <v>0.18844001500000002</v>
      </c>
      <c r="AS92" s="78">
        <v>0.150737129</v>
      </c>
      <c r="AT92" s="78">
        <v>0.37758898299999999</v>
      </c>
      <c r="AU92" s="78">
        <v>0.17296492099999999</v>
      </c>
      <c r="AV92" s="79">
        <v>0.10914504700000001</v>
      </c>
    </row>
    <row r="93" spans="2:48" x14ac:dyDescent="0.2">
      <c r="B93" s="74">
        <v>43555</v>
      </c>
      <c r="C93" s="129">
        <v>2.440512843</v>
      </c>
      <c r="D93" s="129">
        <v>0.77808991399999994</v>
      </c>
      <c r="E93" s="129">
        <v>3.28208929</v>
      </c>
      <c r="F93" s="129">
        <v>1.888672888102344</v>
      </c>
      <c r="G93" s="129">
        <v>0.53747430900000004</v>
      </c>
      <c r="H93" s="129">
        <v>0.48754932000000001</v>
      </c>
      <c r="I93" s="129">
        <v>0.41686581900000003</v>
      </c>
      <c r="J93" s="129">
        <v>5.3427173755392365</v>
      </c>
      <c r="K93" s="81">
        <v>15.173971758641581</v>
      </c>
      <c r="L93" s="53"/>
      <c r="M93" s="74">
        <v>43921</v>
      </c>
      <c r="N93" s="128">
        <v>2.1617911690000002</v>
      </c>
      <c r="O93" s="128">
        <v>0.27935574800000001</v>
      </c>
      <c r="P93" s="128">
        <v>2.4492147689999997</v>
      </c>
      <c r="Q93" s="128">
        <v>1.8079858807153515</v>
      </c>
      <c r="R93" s="128">
        <v>0.53158443099999997</v>
      </c>
      <c r="S93" s="128">
        <v>0.49088848800000001</v>
      </c>
      <c r="T93" s="128">
        <v>0.39075389100000002</v>
      </c>
      <c r="U93" s="128">
        <v>3.8342021417761734</v>
      </c>
      <c r="V93" s="83">
        <v>11.945776518491524</v>
      </c>
      <c r="W93" s="67"/>
      <c r="AJ93" s="112">
        <v>43555</v>
      </c>
      <c r="AK93" s="163">
        <v>0.28159261299999999</v>
      </c>
      <c r="AL93" s="163">
        <v>0.26701086599999996</v>
      </c>
      <c r="AM93" s="163">
        <v>0.33417946100000001</v>
      </c>
      <c r="AN93" s="163">
        <v>0.21351347700000001</v>
      </c>
      <c r="AO93" s="164">
        <v>0.123126347</v>
      </c>
      <c r="AP93" s="53"/>
      <c r="AQ93" s="74">
        <v>43921</v>
      </c>
      <c r="AR93" s="78">
        <v>0.20135319399999999</v>
      </c>
      <c r="AS93" s="78">
        <v>0.164952299</v>
      </c>
      <c r="AT93" s="78">
        <v>0.38882408899999998</v>
      </c>
      <c r="AU93" s="78">
        <v>0.18500220499999998</v>
      </c>
      <c r="AV93" s="79">
        <v>0.13097593799999999</v>
      </c>
    </row>
    <row r="94" spans="2:48" x14ac:dyDescent="0.2">
      <c r="B94" s="74">
        <v>43556</v>
      </c>
      <c r="C94" s="129">
        <v>2.50987808</v>
      </c>
      <c r="D94" s="129">
        <v>0.81640491900000001</v>
      </c>
      <c r="E94" s="129">
        <v>4.649450903</v>
      </c>
      <c r="F94" s="129">
        <v>2.6415314686677043</v>
      </c>
      <c r="G94" s="129">
        <v>0.68703360300000005</v>
      </c>
      <c r="H94" s="129">
        <v>0.52563485199999993</v>
      </c>
      <c r="I94" s="129">
        <v>0.56800058499999995</v>
      </c>
      <c r="J94" s="129">
        <v>6.4334222327307202</v>
      </c>
      <c r="K94" s="81">
        <v>18.831356643398426</v>
      </c>
      <c r="L94" s="53"/>
      <c r="M94" s="74">
        <v>43922</v>
      </c>
      <c r="N94" s="128">
        <v>2.1438934789999999</v>
      </c>
      <c r="O94" s="128">
        <v>0.24738523100000001</v>
      </c>
      <c r="P94" s="128">
        <v>2.5127173420000002</v>
      </c>
      <c r="Q94" s="128">
        <v>1.7654656209077173</v>
      </c>
      <c r="R94" s="128">
        <v>0.47848286499999998</v>
      </c>
      <c r="S94" s="128">
        <v>0.48503731900000002</v>
      </c>
      <c r="T94" s="128">
        <v>0.400973423</v>
      </c>
      <c r="U94" s="128">
        <v>3.755791605697492</v>
      </c>
      <c r="V94" s="83">
        <v>11.78974688560521</v>
      </c>
      <c r="W94" s="67"/>
      <c r="AJ94" s="112">
        <v>43556</v>
      </c>
      <c r="AK94" s="163">
        <v>0.32476414100000001</v>
      </c>
      <c r="AL94" s="163">
        <v>0.34140225900000004</v>
      </c>
      <c r="AM94" s="163">
        <v>0.45551129899999998</v>
      </c>
      <c r="AN94" s="163">
        <v>0.28506614199999997</v>
      </c>
      <c r="AO94" s="164">
        <v>0.26567971899999998</v>
      </c>
      <c r="AP94" s="53"/>
      <c r="AQ94" s="74">
        <v>43922</v>
      </c>
      <c r="AR94" s="78">
        <v>0.196893612</v>
      </c>
      <c r="AS94" s="78">
        <v>0.16029305399999999</v>
      </c>
      <c r="AT94" s="78">
        <v>0.38007661700000001</v>
      </c>
      <c r="AU94" s="78">
        <v>0.176590789</v>
      </c>
      <c r="AV94" s="79">
        <v>0.118528617</v>
      </c>
    </row>
    <row r="95" spans="2:48" x14ac:dyDescent="0.2">
      <c r="B95" s="74">
        <v>43557</v>
      </c>
      <c r="C95" s="129">
        <v>2.5156579940000001</v>
      </c>
      <c r="D95" s="129">
        <v>0.81051114899999999</v>
      </c>
      <c r="E95" s="129">
        <v>5.199291519</v>
      </c>
      <c r="F95" s="129">
        <v>2.6729793741896062</v>
      </c>
      <c r="G95" s="129">
        <v>0.69270134999999999</v>
      </c>
      <c r="H95" s="129">
        <v>0.53056337199999992</v>
      </c>
      <c r="I95" s="129">
        <v>0.57768948199999992</v>
      </c>
      <c r="J95" s="129">
        <v>6.665668738129316</v>
      </c>
      <c r="K95" s="81">
        <v>19.665062978318922</v>
      </c>
      <c r="L95" s="53"/>
      <c r="M95" s="74">
        <v>43923</v>
      </c>
      <c r="N95" s="128">
        <v>2.1874754890000001</v>
      </c>
      <c r="O95" s="128">
        <v>0.20356479599999999</v>
      </c>
      <c r="P95" s="128">
        <v>2.541790894</v>
      </c>
      <c r="Q95" s="128">
        <v>1.7704935699221918</v>
      </c>
      <c r="R95" s="128">
        <v>0.47120572399999999</v>
      </c>
      <c r="S95" s="128">
        <v>0.48236799400000002</v>
      </c>
      <c r="T95" s="128">
        <v>0.40347225599999997</v>
      </c>
      <c r="U95" s="128">
        <v>3.7727476287383372</v>
      </c>
      <c r="V95" s="83">
        <v>11.833118351660529</v>
      </c>
      <c r="W95" s="67"/>
      <c r="AJ95" s="112">
        <v>43557</v>
      </c>
      <c r="AK95" s="163">
        <v>0.33267846100000004</v>
      </c>
      <c r="AL95" s="163">
        <v>0.35045458500000004</v>
      </c>
      <c r="AM95" s="163">
        <v>0.45657516100000001</v>
      </c>
      <c r="AN95" s="163">
        <v>0.28765028499999995</v>
      </c>
      <c r="AO95" s="164">
        <v>0.26659643199999999</v>
      </c>
      <c r="AP95" s="53"/>
      <c r="AQ95" s="74">
        <v>43923</v>
      </c>
      <c r="AR95" s="78">
        <v>0.19679591299999999</v>
      </c>
      <c r="AS95" s="78">
        <v>0.162169119</v>
      </c>
      <c r="AT95" s="78">
        <v>0.37973973999999999</v>
      </c>
      <c r="AU95" s="78">
        <v>0.18021057399999998</v>
      </c>
      <c r="AV95" s="79">
        <v>0.120841504</v>
      </c>
    </row>
    <row r="96" spans="2:48" x14ac:dyDescent="0.2">
      <c r="B96" s="74">
        <v>43558</v>
      </c>
      <c r="C96" s="129">
        <v>2.512138191</v>
      </c>
      <c r="D96" s="129">
        <v>0.81410366899999997</v>
      </c>
      <c r="E96" s="129">
        <v>5.3331543349999997</v>
      </c>
      <c r="F96" s="129">
        <v>2.6729590132495535</v>
      </c>
      <c r="G96" s="129">
        <v>0.69036158299999995</v>
      </c>
      <c r="H96" s="129">
        <v>0.52979141600000001</v>
      </c>
      <c r="I96" s="129">
        <v>0.57998674100000003</v>
      </c>
      <c r="J96" s="129">
        <v>6.6594978269048095</v>
      </c>
      <c r="K96" s="81">
        <v>19.791992775154363</v>
      </c>
      <c r="L96" s="53"/>
      <c r="M96" s="74">
        <v>43924</v>
      </c>
      <c r="N96" s="128">
        <v>2.2872222409999998</v>
      </c>
      <c r="O96" s="128">
        <v>0.23648160000000001</v>
      </c>
      <c r="P96" s="128">
        <v>2.7869346450000001</v>
      </c>
      <c r="Q96" s="128">
        <v>1.7843463476374044</v>
      </c>
      <c r="R96" s="128">
        <v>0.49435558000000002</v>
      </c>
      <c r="S96" s="128">
        <v>0.49529967800000002</v>
      </c>
      <c r="T96" s="128">
        <v>0.41925645500000003</v>
      </c>
      <c r="U96" s="128">
        <v>3.8452483058117424</v>
      </c>
      <c r="V96" s="83">
        <v>12.349144852449147</v>
      </c>
      <c r="W96" s="67"/>
      <c r="AJ96" s="112">
        <v>43558</v>
      </c>
      <c r="AK96" s="163">
        <v>0.33330644100000001</v>
      </c>
      <c r="AL96" s="163">
        <v>0.347221267</v>
      </c>
      <c r="AM96" s="163">
        <v>0.46060925599999997</v>
      </c>
      <c r="AN96" s="163">
        <v>0.28927093599999998</v>
      </c>
      <c r="AO96" s="164">
        <v>0.26834345299999995</v>
      </c>
      <c r="AP96" s="53"/>
      <c r="AQ96" s="74">
        <v>43924</v>
      </c>
      <c r="AR96" s="78">
        <v>0.201843519</v>
      </c>
      <c r="AS96" s="78">
        <v>0.16900937899999999</v>
      </c>
      <c r="AT96" s="78">
        <v>0.37151891200000003</v>
      </c>
      <c r="AU96" s="78">
        <v>0.17855116800000001</v>
      </c>
      <c r="AV96" s="79">
        <v>0.121245489</v>
      </c>
    </row>
    <row r="97" spans="2:48" x14ac:dyDescent="0.2">
      <c r="B97" s="74">
        <v>43559</v>
      </c>
      <c r="C97" s="129">
        <v>2.5133607689999997</v>
      </c>
      <c r="D97" s="129">
        <v>0.81312803</v>
      </c>
      <c r="E97" s="129">
        <v>5.3793202640000004</v>
      </c>
      <c r="F97" s="129">
        <v>2.6896836711509216</v>
      </c>
      <c r="G97" s="129">
        <v>0.69175828399999995</v>
      </c>
      <c r="H97" s="129">
        <v>0.53340514800000005</v>
      </c>
      <c r="I97" s="129">
        <v>0.58128944999999999</v>
      </c>
      <c r="J97" s="129">
        <v>6.7392552838432938</v>
      </c>
      <c r="K97" s="81">
        <v>19.941200899994215</v>
      </c>
      <c r="L97" s="53"/>
      <c r="M97" s="74">
        <v>43925</v>
      </c>
      <c r="N97" s="128">
        <v>1.345761768</v>
      </c>
      <c r="O97" s="128">
        <v>0.16562366000000001</v>
      </c>
      <c r="P97" s="128">
        <v>2.0359370290000003</v>
      </c>
      <c r="Q97" s="128">
        <v>1.3302274695516811</v>
      </c>
      <c r="R97" s="128">
        <v>0.317594922</v>
      </c>
      <c r="S97" s="128">
        <v>0.44096821399999997</v>
      </c>
      <c r="T97" s="128">
        <v>0.29165924900000001</v>
      </c>
      <c r="U97" s="128">
        <v>2.8002485617358008</v>
      </c>
      <c r="V97" s="83">
        <v>8.7280208732874822</v>
      </c>
      <c r="W97" s="67"/>
      <c r="AJ97" s="112">
        <v>43559</v>
      </c>
      <c r="AK97" s="163">
        <v>0.33281881600000002</v>
      </c>
      <c r="AL97" s="163">
        <v>0.35038878800000001</v>
      </c>
      <c r="AM97" s="163">
        <v>0.46275332699999999</v>
      </c>
      <c r="AN97" s="163">
        <v>0.29209199499999999</v>
      </c>
      <c r="AO97" s="164">
        <v>0.27132336099999999</v>
      </c>
      <c r="AP97" s="53"/>
      <c r="AQ97" s="74">
        <v>43925</v>
      </c>
      <c r="AR97" s="78">
        <v>0.15223114100000001</v>
      </c>
      <c r="AS97" s="78">
        <v>0.13608972700000002</v>
      </c>
      <c r="AT97" s="78">
        <v>0.30141620499999999</v>
      </c>
      <c r="AU97" s="78">
        <v>0.14140301500000002</v>
      </c>
      <c r="AV97" s="79">
        <v>7.537998600000001E-2</v>
      </c>
    </row>
    <row r="98" spans="2:48" x14ac:dyDescent="0.2">
      <c r="B98" s="74">
        <v>43560</v>
      </c>
      <c r="C98" s="129">
        <v>2.5402816660000003</v>
      </c>
      <c r="D98" s="129">
        <v>0.81494211399999994</v>
      </c>
      <c r="E98" s="129">
        <v>5.4200602729999998</v>
      </c>
      <c r="F98" s="129">
        <v>2.6876650783860114</v>
      </c>
      <c r="G98" s="129">
        <v>0.69889050899999994</v>
      </c>
      <c r="H98" s="129">
        <v>0.53986853099999998</v>
      </c>
      <c r="I98" s="129">
        <v>0.58428341000000006</v>
      </c>
      <c r="J98" s="129">
        <v>6.4069587019165581</v>
      </c>
      <c r="K98" s="81">
        <v>19.692950283302569</v>
      </c>
      <c r="L98" s="53"/>
      <c r="M98" s="74">
        <v>43926</v>
      </c>
      <c r="N98" s="128">
        <v>1.368782712</v>
      </c>
      <c r="O98" s="128">
        <v>0.11176769</v>
      </c>
      <c r="P98" s="128">
        <v>1.3484190390000002</v>
      </c>
      <c r="Q98" s="128">
        <v>0.94201201420087499</v>
      </c>
      <c r="R98" s="128">
        <v>0.25315473799999999</v>
      </c>
      <c r="S98" s="128">
        <v>0.30854800799999998</v>
      </c>
      <c r="T98" s="128">
        <v>0.116834643</v>
      </c>
      <c r="U98" s="128">
        <v>2.0304589384107037</v>
      </c>
      <c r="V98" s="83">
        <v>6.479977782611579</v>
      </c>
      <c r="W98" s="67"/>
      <c r="AJ98" s="112">
        <v>43560</v>
      </c>
      <c r="AK98" s="163">
        <v>0.33008564800000001</v>
      </c>
      <c r="AL98" s="163">
        <v>0.35309563999999999</v>
      </c>
      <c r="AM98" s="163">
        <v>0.45624699200000002</v>
      </c>
      <c r="AN98" s="163">
        <v>0.29155789299999996</v>
      </c>
      <c r="AO98" s="164">
        <v>0.277102395</v>
      </c>
      <c r="AP98" s="53"/>
      <c r="AQ98" s="74">
        <v>43926</v>
      </c>
      <c r="AR98" s="78">
        <v>0.10511731299999999</v>
      </c>
      <c r="AS98" s="78">
        <v>8.9971842999999996E-2</v>
      </c>
      <c r="AT98" s="78">
        <v>0.204948877</v>
      </c>
      <c r="AU98" s="78">
        <v>7.8955089000000006E-2</v>
      </c>
      <c r="AV98" s="79">
        <v>6.4535370999999994E-2</v>
      </c>
    </row>
    <row r="99" spans="2:48" x14ac:dyDescent="0.2">
      <c r="B99" s="74">
        <v>43561</v>
      </c>
      <c r="C99" s="129">
        <v>2.4879576379999997</v>
      </c>
      <c r="D99" s="129">
        <v>0.78729668500000005</v>
      </c>
      <c r="E99" s="129">
        <v>4.5577118849999998</v>
      </c>
      <c r="F99" s="129">
        <v>2.2508785838416392</v>
      </c>
      <c r="G99" s="129">
        <v>0.617409345</v>
      </c>
      <c r="H99" s="129">
        <v>0.52354628700000005</v>
      </c>
      <c r="I99" s="129">
        <v>0.557253938</v>
      </c>
      <c r="J99" s="129">
        <v>5.8290980276216864</v>
      </c>
      <c r="K99" s="81">
        <v>17.611152389463328</v>
      </c>
      <c r="L99" s="53"/>
      <c r="M99" s="74">
        <v>43927</v>
      </c>
      <c r="N99" s="128">
        <v>1.542191037</v>
      </c>
      <c r="O99" s="128">
        <v>0.19747923100000001</v>
      </c>
      <c r="P99" s="128">
        <v>2.0273455060000001</v>
      </c>
      <c r="Q99" s="128">
        <v>1.7534361526746085</v>
      </c>
      <c r="R99" s="128">
        <v>0.51656674999999996</v>
      </c>
      <c r="S99" s="128">
        <v>0.48530696200000001</v>
      </c>
      <c r="T99" s="128">
        <v>0.37796356800000003</v>
      </c>
      <c r="U99" s="128">
        <v>3.448060620328627</v>
      </c>
      <c r="V99" s="83">
        <v>10.348349827003235</v>
      </c>
      <c r="W99" s="67"/>
      <c r="AJ99" s="112">
        <v>43561</v>
      </c>
      <c r="AK99" s="163">
        <v>0.29795975400000002</v>
      </c>
      <c r="AL99" s="163">
        <v>0.31491903799999998</v>
      </c>
      <c r="AM99" s="163">
        <v>0.40558383600000003</v>
      </c>
      <c r="AN99" s="163">
        <v>0.25795233400000001</v>
      </c>
      <c r="AO99" s="164">
        <v>0.18228728599999999</v>
      </c>
      <c r="AP99" s="53"/>
      <c r="AQ99" s="74">
        <v>43927</v>
      </c>
      <c r="AR99" s="78">
        <v>0.18963904100000001</v>
      </c>
      <c r="AS99" s="78">
        <v>0.153794391</v>
      </c>
      <c r="AT99" s="78">
        <v>0.38516408000000002</v>
      </c>
      <c r="AU99" s="78">
        <v>0.16794683399999999</v>
      </c>
      <c r="AV99" s="79">
        <v>0.11311210000000001</v>
      </c>
    </row>
    <row r="100" spans="2:48" x14ac:dyDescent="0.2">
      <c r="B100" s="74">
        <v>43562</v>
      </c>
      <c r="C100" s="129">
        <v>2.4190305140000001</v>
      </c>
      <c r="D100" s="129">
        <v>0.73773353699999999</v>
      </c>
      <c r="E100" s="129">
        <v>3.4155442710000004</v>
      </c>
      <c r="F100" s="129">
        <v>1.8395803180162116</v>
      </c>
      <c r="G100" s="129">
        <v>0.52324791999999998</v>
      </c>
      <c r="H100" s="129">
        <v>0.48523191399999999</v>
      </c>
      <c r="I100" s="129">
        <v>0.457340564</v>
      </c>
      <c r="J100" s="129">
        <v>5.2022042793914141</v>
      </c>
      <c r="K100" s="81">
        <v>15.079913317407627</v>
      </c>
      <c r="L100" s="53"/>
      <c r="M100" s="74">
        <v>43928</v>
      </c>
      <c r="N100" s="128">
        <v>2.2312393830000001</v>
      </c>
      <c r="O100" s="128">
        <v>0.29769210200000001</v>
      </c>
      <c r="P100" s="128">
        <v>2.4661728760000003</v>
      </c>
      <c r="Q100" s="128">
        <v>1.8201653819874242</v>
      </c>
      <c r="R100" s="128">
        <v>0.54154155900000001</v>
      </c>
      <c r="S100" s="128">
        <v>0.47760794600000001</v>
      </c>
      <c r="T100" s="128">
        <v>0.42418878900000001</v>
      </c>
      <c r="U100" s="128">
        <v>3.8712701814116404</v>
      </c>
      <c r="V100" s="83">
        <v>12.129878218399064</v>
      </c>
      <c r="W100" s="67"/>
      <c r="AJ100" s="112">
        <v>43562</v>
      </c>
      <c r="AK100" s="163">
        <v>0.26387007000000001</v>
      </c>
      <c r="AL100" s="163">
        <v>0.25541931499999998</v>
      </c>
      <c r="AM100" s="163">
        <v>0.33105100799999998</v>
      </c>
      <c r="AN100" s="163">
        <v>0.20968024299999999</v>
      </c>
      <c r="AO100" s="164">
        <v>0.127662576</v>
      </c>
      <c r="AP100" s="53"/>
      <c r="AQ100" s="74">
        <v>43928</v>
      </c>
      <c r="AR100" s="78">
        <v>0.20086038000000001</v>
      </c>
      <c r="AS100" s="78">
        <v>0.16833574600000001</v>
      </c>
      <c r="AT100" s="78">
        <v>0.39158224800000002</v>
      </c>
      <c r="AU100" s="78">
        <v>0.17913968699999999</v>
      </c>
      <c r="AV100" s="79">
        <v>0.12216882300000001</v>
      </c>
    </row>
    <row r="101" spans="2:48" x14ac:dyDescent="0.2">
      <c r="B101" s="74">
        <v>43563</v>
      </c>
      <c r="C101" s="129">
        <v>2.5075297299999999</v>
      </c>
      <c r="D101" s="129">
        <v>0.813304311</v>
      </c>
      <c r="E101" s="129">
        <v>4.7134288389999996</v>
      </c>
      <c r="F101" s="129">
        <v>2.6453260330698933</v>
      </c>
      <c r="G101" s="129">
        <v>0.687530804</v>
      </c>
      <c r="H101" s="129">
        <v>0.526697148</v>
      </c>
      <c r="I101" s="129">
        <v>0.57401995299999997</v>
      </c>
      <c r="J101" s="129">
        <v>6.3945915504696034</v>
      </c>
      <c r="K101" s="81">
        <v>18.862428368539497</v>
      </c>
      <c r="L101" s="53"/>
      <c r="M101" s="74">
        <v>43929</v>
      </c>
      <c r="N101" s="128">
        <v>2.241282483</v>
      </c>
      <c r="O101" s="128">
        <v>0.276952641</v>
      </c>
      <c r="P101" s="128">
        <v>2.535645449</v>
      </c>
      <c r="Q101" s="128">
        <v>1.8285123949494304</v>
      </c>
      <c r="R101" s="128">
        <v>0.53621858200000005</v>
      </c>
      <c r="S101" s="128">
        <v>0.46219852299999997</v>
      </c>
      <c r="T101" s="128">
        <v>0.43201199699999998</v>
      </c>
      <c r="U101" s="128">
        <v>3.8839701288578343</v>
      </c>
      <c r="V101" s="83">
        <v>12.196792198807266</v>
      </c>
      <c r="W101" s="67"/>
      <c r="AJ101" s="112">
        <v>43563</v>
      </c>
      <c r="AK101" s="163">
        <v>0.32343828999999996</v>
      </c>
      <c r="AL101" s="163">
        <v>0.34089433200000002</v>
      </c>
      <c r="AM101" s="163">
        <v>0.453491651</v>
      </c>
      <c r="AN101" s="163">
        <v>0.28766772100000004</v>
      </c>
      <c r="AO101" s="164">
        <v>0.26943446300000001</v>
      </c>
      <c r="AP101" s="53"/>
      <c r="AQ101" s="74">
        <v>43929</v>
      </c>
      <c r="AR101" s="78">
        <v>0.19997224299999999</v>
      </c>
      <c r="AS101" s="78">
        <v>0.166347404</v>
      </c>
      <c r="AT101" s="78">
        <v>0.394021169</v>
      </c>
      <c r="AU101" s="78">
        <v>0.18033996999999999</v>
      </c>
      <c r="AV101" s="79">
        <v>0.128593026</v>
      </c>
    </row>
    <row r="102" spans="2:48" x14ac:dyDescent="0.2">
      <c r="B102" s="74">
        <v>43564</v>
      </c>
      <c r="C102" s="129">
        <v>2.5109781140000003</v>
      </c>
      <c r="D102" s="129">
        <v>0.81251530900000002</v>
      </c>
      <c r="E102" s="129">
        <v>5.3241224249999997</v>
      </c>
      <c r="F102" s="129">
        <v>2.6766222854611366</v>
      </c>
      <c r="G102" s="129">
        <v>0.693905518</v>
      </c>
      <c r="H102" s="129">
        <v>0.53154985700000001</v>
      </c>
      <c r="I102" s="129">
        <v>0.5794071409999999</v>
      </c>
      <c r="J102" s="129">
        <v>6.7340463980686698</v>
      </c>
      <c r="K102" s="81">
        <v>19.863147047529811</v>
      </c>
      <c r="L102" s="53"/>
      <c r="M102" s="74">
        <v>43930</v>
      </c>
      <c r="N102" s="128">
        <v>2.2229411809999999</v>
      </c>
      <c r="O102" s="128">
        <v>0.28900651700000002</v>
      </c>
      <c r="P102" s="128">
        <v>2.5746802639999999</v>
      </c>
      <c r="Q102" s="128">
        <v>1.8416690634837758</v>
      </c>
      <c r="R102" s="128">
        <v>0.54258564899999995</v>
      </c>
      <c r="S102" s="128">
        <v>0.46996043300000001</v>
      </c>
      <c r="T102" s="128">
        <v>0.44316597999999996</v>
      </c>
      <c r="U102" s="128">
        <v>3.9312251278322945</v>
      </c>
      <c r="V102" s="83">
        <v>12.315234215316071</v>
      </c>
      <c r="W102" s="67"/>
      <c r="AJ102" s="112">
        <v>43564</v>
      </c>
      <c r="AK102" s="163">
        <v>0.32889020099999999</v>
      </c>
      <c r="AL102" s="163">
        <v>0.34973952200000002</v>
      </c>
      <c r="AM102" s="163">
        <v>0.46063831399999999</v>
      </c>
      <c r="AN102" s="163">
        <v>0.28968525799999995</v>
      </c>
      <c r="AO102" s="164">
        <v>0.268324222</v>
      </c>
      <c r="AP102" s="53"/>
      <c r="AQ102" s="74">
        <v>43930</v>
      </c>
      <c r="AR102" s="78">
        <v>0.204265274</v>
      </c>
      <c r="AS102" s="78">
        <v>0.17038488500000001</v>
      </c>
      <c r="AT102" s="78">
        <v>0.39515456399999999</v>
      </c>
      <c r="AU102" s="78">
        <v>0.181555891</v>
      </c>
      <c r="AV102" s="79">
        <v>0.120957806</v>
      </c>
    </row>
    <row r="103" spans="2:48" x14ac:dyDescent="0.2">
      <c r="B103" s="74">
        <v>43565</v>
      </c>
      <c r="C103" s="129">
        <v>2.5089930899999997</v>
      </c>
      <c r="D103" s="129">
        <v>0.81360447999999996</v>
      </c>
      <c r="E103" s="129">
        <v>5.3965974729999999</v>
      </c>
      <c r="F103" s="129">
        <v>2.6719256396330069</v>
      </c>
      <c r="G103" s="129">
        <v>0.691952978</v>
      </c>
      <c r="H103" s="129">
        <v>0.53029089299999999</v>
      </c>
      <c r="I103" s="129">
        <v>0.578490642</v>
      </c>
      <c r="J103" s="129">
        <v>6.7244271545454675</v>
      </c>
      <c r="K103" s="81">
        <v>19.916282350178477</v>
      </c>
      <c r="L103" s="53"/>
      <c r="M103" s="74">
        <v>43931</v>
      </c>
      <c r="N103" s="128">
        <v>2.2894758650000004</v>
      </c>
      <c r="O103" s="128">
        <v>0.25102241399999997</v>
      </c>
      <c r="P103" s="128">
        <v>2.6240848459999997</v>
      </c>
      <c r="Q103" s="128">
        <v>1.4274971506513914</v>
      </c>
      <c r="R103" s="128">
        <v>0.58087080599999996</v>
      </c>
      <c r="S103" s="128">
        <v>0.487501503</v>
      </c>
      <c r="T103" s="128">
        <v>0.157419422</v>
      </c>
      <c r="U103" s="128">
        <v>3.1841690213531462</v>
      </c>
      <c r="V103" s="83">
        <v>11.002041028004538</v>
      </c>
      <c r="W103" s="67"/>
      <c r="AJ103" s="112">
        <v>43565</v>
      </c>
      <c r="AK103" s="163">
        <v>0.33161670799999998</v>
      </c>
      <c r="AL103" s="163">
        <v>0.34550132699999997</v>
      </c>
      <c r="AM103" s="163">
        <v>0.46069476199999998</v>
      </c>
      <c r="AN103" s="163">
        <v>0.28958284899999998</v>
      </c>
      <c r="AO103" s="164">
        <v>0.26996059</v>
      </c>
      <c r="AP103" s="53"/>
      <c r="AQ103" s="74">
        <v>43931</v>
      </c>
      <c r="AR103" s="78">
        <v>0.12595236599999998</v>
      </c>
      <c r="AS103" s="78">
        <v>0.17869739400000001</v>
      </c>
      <c r="AT103" s="78">
        <v>0.21037013500000001</v>
      </c>
      <c r="AU103" s="78">
        <v>0.190859256</v>
      </c>
      <c r="AV103" s="79">
        <v>7.4703210999999992E-2</v>
      </c>
    </row>
    <row r="104" spans="2:48" x14ac:dyDescent="0.2">
      <c r="B104" s="74">
        <v>43566</v>
      </c>
      <c r="C104" s="129">
        <v>2.511858739</v>
      </c>
      <c r="D104" s="129">
        <v>0.80661954700000005</v>
      </c>
      <c r="E104" s="129">
        <v>5.4195417709999996</v>
      </c>
      <c r="F104" s="129">
        <v>2.6498171093990424</v>
      </c>
      <c r="G104" s="129">
        <v>0.69246643399999996</v>
      </c>
      <c r="H104" s="129">
        <v>0.53396238500000004</v>
      </c>
      <c r="I104" s="129">
        <v>0.58141237699999992</v>
      </c>
      <c r="J104" s="129">
        <v>6.7527124802133756</v>
      </c>
      <c r="K104" s="81">
        <v>19.948390842612419</v>
      </c>
      <c r="L104" s="53"/>
      <c r="M104" s="74">
        <v>43932</v>
      </c>
      <c r="N104" s="128">
        <v>1.7185474539999999</v>
      </c>
      <c r="O104" s="128">
        <v>0.20220801800000002</v>
      </c>
      <c r="P104" s="128">
        <v>2.3858646669999999</v>
      </c>
      <c r="Q104" s="128">
        <v>1.3836885374613006</v>
      </c>
      <c r="R104" s="128">
        <v>0.36197857699999997</v>
      </c>
      <c r="S104" s="128">
        <v>0.40942018099999999</v>
      </c>
      <c r="T104" s="128">
        <v>0.17210462599999998</v>
      </c>
      <c r="U104" s="128">
        <v>2.9849203728130087</v>
      </c>
      <c r="V104" s="83">
        <v>9.6187324332743085</v>
      </c>
      <c r="W104" s="67"/>
      <c r="AJ104" s="112">
        <v>43566</v>
      </c>
      <c r="AK104" s="163">
        <v>0.32970450199999995</v>
      </c>
      <c r="AL104" s="163">
        <v>0.349172168</v>
      </c>
      <c r="AM104" s="163">
        <v>0.46288212400000001</v>
      </c>
      <c r="AN104" s="163">
        <v>0.29279333299999999</v>
      </c>
      <c r="AO104" s="164">
        <v>0.239242543</v>
      </c>
      <c r="AP104" s="53"/>
      <c r="AQ104" s="74">
        <v>43932</v>
      </c>
      <c r="AR104" s="78">
        <v>0.15025170699999998</v>
      </c>
      <c r="AS104" s="78">
        <v>0.14833776000000001</v>
      </c>
      <c r="AT104" s="78">
        <v>0.31018266900000002</v>
      </c>
      <c r="AU104" s="78">
        <v>0.15440970100000001</v>
      </c>
      <c r="AV104" s="79">
        <v>7.1140667000000005E-2</v>
      </c>
    </row>
    <row r="105" spans="2:48" x14ac:dyDescent="0.2">
      <c r="B105" s="74">
        <v>43567</v>
      </c>
      <c r="C105" s="129">
        <v>2.549597645</v>
      </c>
      <c r="D105" s="129">
        <v>0.81423886999999995</v>
      </c>
      <c r="E105" s="129">
        <v>5.3029227609999996</v>
      </c>
      <c r="F105" s="129">
        <v>2.4504467997163584</v>
      </c>
      <c r="G105" s="129">
        <v>0.69905684300000004</v>
      </c>
      <c r="H105" s="129">
        <v>0.54047506999999995</v>
      </c>
      <c r="I105" s="129">
        <v>0.55771296400000003</v>
      </c>
      <c r="J105" s="129">
        <v>6.1662927445127629</v>
      </c>
      <c r="K105" s="81">
        <v>19.080743697229121</v>
      </c>
      <c r="L105" s="53"/>
      <c r="M105" s="74">
        <v>43933</v>
      </c>
      <c r="N105" s="128">
        <v>1.574549572</v>
      </c>
      <c r="O105" s="128">
        <v>0.11147444299999999</v>
      </c>
      <c r="P105" s="128">
        <v>1.3489643089999999</v>
      </c>
      <c r="Q105" s="128">
        <v>0.93541260761047407</v>
      </c>
      <c r="R105" s="128">
        <v>0.24937003499999999</v>
      </c>
      <c r="S105" s="128">
        <v>0.28233447700000003</v>
      </c>
      <c r="T105" s="128">
        <v>0.11094579700000001</v>
      </c>
      <c r="U105" s="128">
        <v>2.3891281388258832</v>
      </c>
      <c r="V105" s="83">
        <v>7.002179379436356</v>
      </c>
      <c r="W105" s="67"/>
      <c r="AJ105" s="112">
        <v>43567</v>
      </c>
      <c r="AK105" s="163">
        <v>0.30147454599999995</v>
      </c>
      <c r="AL105" s="163">
        <v>0.351502386</v>
      </c>
      <c r="AM105" s="163">
        <v>0.43993288199999997</v>
      </c>
      <c r="AN105" s="163">
        <v>0.29309665500000004</v>
      </c>
      <c r="AO105" s="164">
        <v>0.16502567700000001</v>
      </c>
      <c r="AP105" s="53"/>
      <c r="AQ105" s="74">
        <v>43933</v>
      </c>
      <c r="AR105" s="78">
        <v>0.10386967500000001</v>
      </c>
      <c r="AS105" s="78">
        <v>9.7109762000000002E-2</v>
      </c>
      <c r="AT105" s="78">
        <v>0.20881575200000002</v>
      </c>
      <c r="AU105" s="78">
        <v>7.6224285999999988E-2</v>
      </c>
      <c r="AV105" s="79">
        <v>6.7888986999999998E-2</v>
      </c>
    </row>
    <row r="106" spans="2:48" x14ac:dyDescent="0.2">
      <c r="B106" s="74">
        <v>43568</v>
      </c>
      <c r="C106" s="129">
        <v>2.4859560849999998</v>
      </c>
      <c r="D106" s="129">
        <v>0.77789851899999995</v>
      </c>
      <c r="E106" s="129">
        <v>4.8972779460000009</v>
      </c>
      <c r="F106" s="129">
        <v>2.2442867211510498</v>
      </c>
      <c r="G106" s="129">
        <v>0.61900656000000009</v>
      </c>
      <c r="H106" s="129">
        <v>0.52532174700000001</v>
      </c>
      <c r="I106" s="129">
        <v>0.54357863200000001</v>
      </c>
      <c r="J106" s="129">
        <v>5.9754165364516432</v>
      </c>
      <c r="K106" s="81">
        <v>18.068742746602691</v>
      </c>
      <c r="L106" s="53"/>
      <c r="M106" s="74">
        <v>43934</v>
      </c>
      <c r="N106" s="128">
        <v>2.3090463149999998</v>
      </c>
      <c r="O106" s="128">
        <v>0.26780010700000001</v>
      </c>
      <c r="P106" s="128">
        <v>1.9726593700000001</v>
      </c>
      <c r="Q106" s="128">
        <v>1.0682410671180884</v>
      </c>
      <c r="R106" s="128">
        <v>0.53663451800000006</v>
      </c>
      <c r="S106" s="128">
        <v>0.47786183399999999</v>
      </c>
      <c r="T106" s="128">
        <v>0.37440204100000002</v>
      </c>
      <c r="U106" s="128">
        <v>3.5190481686987085</v>
      </c>
      <c r="V106" s="83">
        <v>10.525693420816797</v>
      </c>
      <c r="W106" s="67"/>
      <c r="AJ106" s="112">
        <v>43568</v>
      </c>
      <c r="AK106" s="163">
        <v>0.29499860499999997</v>
      </c>
      <c r="AL106" s="163">
        <v>0.321578953</v>
      </c>
      <c r="AM106" s="163">
        <v>0.40543089399999999</v>
      </c>
      <c r="AN106" s="163">
        <v>0.26400700599999999</v>
      </c>
      <c r="AO106" s="164">
        <v>0.16101153200000001</v>
      </c>
      <c r="AP106" s="53"/>
      <c r="AQ106" s="74">
        <v>43934</v>
      </c>
      <c r="AR106" s="78">
        <v>0.115763358</v>
      </c>
      <c r="AS106" s="78">
        <v>9.1074762000000004E-2</v>
      </c>
      <c r="AT106" s="78">
        <v>0.190895289</v>
      </c>
      <c r="AU106" s="78">
        <v>8.1860209000000003E-2</v>
      </c>
      <c r="AV106" s="79">
        <v>0.108544434</v>
      </c>
    </row>
    <row r="107" spans="2:48" x14ac:dyDescent="0.2">
      <c r="B107" s="74">
        <v>43569</v>
      </c>
      <c r="C107" s="129">
        <v>2.4153207750000001</v>
      </c>
      <c r="D107" s="129">
        <v>0.74446957400000002</v>
      </c>
      <c r="E107" s="129">
        <v>3.412547789</v>
      </c>
      <c r="F107" s="129">
        <v>1.8118214806943527</v>
      </c>
      <c r="G107" s="129">
        <v>0.52452704299999997</v>
      </c>
      <c r="H107" s="129">
        <v>0.48680495299999998</v>
      </c>
      <c r="I107" s="129">
        <v>0.45008257799999996</v>
      </c>
      <c r="J107" s="129">
        <v>5.0648820002219921</v>
      </c>
      <c r="K107" s="81">
        <v>14.910456192916342</v>
      </c>
      <c r="L107" s="53"/>
      <c r="M107" s="74">
        <v>43935</v>
      </c>
      <c r="N107" s="128">
        <v>2.2356697190000001</v>
      </c>
      <c r="O107" s="128">
        <v>0.220983608</v>
      </c>
      <c r="P107" s="128">
        <v>2.4825786989999998</v>
      </c>
      <c r="Q107" s="128">
        <v>1.8368323996369966</v>
      </c>
      <c r="R107" s="128">
        <v>0.57601357200000003</v>
      </c>
      <c r="S107" s="128">
        <v>0.47125357500000004</v>
      </c>
      <c r="T107" s="128">
        <v>0.41048551799999999</v>
      </c>
      <c r="U107" s="128">
        <v>3.9429723461583519</v>
      </c>
      <c r="V107" s="83">
        <v>12.17678943679535</v>
      </c>
      <c r="W107" s="67"/>
      <c r="AJ107" s="112">
        <v>43569</v>
      </c>
      <c r="AK107" s="163">
        <v>0.25940111199999999</v>
      </c>
      <c r="AL107" s="163">
        <v>0.26151339699999998</v>
      </c>
      <c r="AM107" s="163">
        <v>0.31297583200000001</v>
      </c>
      <c r="AN107" s="163">
        <v>0.21051558200000001</v>
      </c>
      <c r="AO107" s="164">
        <v>0.12113595100000001</v>
      </c>
      <c r="AP107" s="53"/>
      <c r="AQ107" s="74">
        <v>43935</v>
      </c>
      <c r="AR107" s="78">
        <v>0.20988825799999999</v>
      </c>
      <c r="AS107" s="78">
        <v>0.180580301</v>
      </c>
      <c r="AT107" s="78">
        <v>0.38888927699999998</v>
      </c>
      <c r="AU107" s="78">
        <v>0.17931716</v>
      </c>
      <c r="AV107" s="79">
        <v>0.114000093</v>
      </c>
    </row>
    <row r="108" spans="2:48" x14ac:dyDescent="0.2">
      <c r="B108" s="74">
        <v>43570</v>
      </c>
      <c r="C108" s="129">
        <v>2.5036229690000003</v>
      </c>
      <c r="D108" s="129">
        <v>0.8083574939999999</v>
      </c>
      <c r="E108" s="129">
        <v>4.4921967359999995</v>
      </c>
      <c r="F108" s="129">
        <v>2.3728632626502821</v>
      </c>
      <c r="G108" s="129">
        <v>0.68691230799999992</v>
      </c>
      <c r="H108" s="129">
        <v>0.52764157599999995</v>
      </c>
      <c r="I108" s="129">
        <v>0.56875766399999994</v>
      </c>
      <c r="J108" s="129">
        <v>6.0857325382874414</v>
      </c>
      <c r="K108" s="81">
        <v>18.046084547937724</v>
      </c>
      <c r="L108" s="53"/>
      <c r="M108" s="74">
        <v>43936</v>
      </c>
      <c r="N108" s="128">
        <v>2.2553555320000003</v>
      </c>
      <c r="O108" s="128">
        <v>0.30668004399999998</v>
      </c>
      <c r="P108" s="128">
        <v>2.700439587</v>
      </c>
      <c r="Q108" s="128">
        <v>1.8579404266095545</v>
      </c>
      <c r="R108" s="128">
        <v>0.56073528799999994</v>
      </c>
      <c r="S108" s="128">
        <v>0.46443010600000001</v>
      </c>
      <c r="T108" s="128">
        <v>0.421009193</v>
      </c>
      <c r="U108" s="128">
        <v>4.0798342147719122</v>
      </c>
      <c r="V108" s="83">
        <v>12.646424391381466</v>
      </c>
      <c r="W108" s="67"/>
      <c r="AJ108" s="112">
        <v>43570</v>
      </c>
      <c r="AK108" s="163">
        <v>0.298704199</v>
      </c>
      <c r="AL108" s="163">
        <v>0.30008563999999999</v>
      </c>
      <c r="AM108" s="163">
        <v>0.43369834000000002</v>
      </c>
      <c r="AN108" s="163">
        <v>0.23896457800000001</v>
      </c>
      <c r="AO108" s="164">
        <v>0.24989022799999999</v>
      </c>
      <c r="AP108" s="53"/>
      <c r="AQ108" s="74">
        <v>43936</v>
      </c>
      <c r="AR108" s="78">
        <v>0.21307973899999999</v>
      </c>
      <c r="AS108" s="78">
        <v>0.176506846</v>
      </c>
      <c r="AT108" s="78">
        <v>0.39341957599999999</v>
      </c>
      <c r="AU108" s="78">
        <v>0.18144473699999999</v>
      </c>
      <c r="AV108" s="79">
        <v>0.118787795</v>
      </c>
    </row>
    <row r="109" spans="2:48" x14ac:dyDescent="0.2">
      <c r="B109" s="74">
        <v>43571</v>
      </c>
      <c r="C109" s="129">
        <v>2.5109295869999997</v>
      </c>
      <c r="D109" s="129">
        <v>0.81422281900000004</v>
      </c>
      <c r="E109" s="129">
        <v>5.2887920889999993</v>
      </c>
      <c r="F109" s="129">
        <v>2.6564243654905604</v>
      </c>
      <c r="G109" s="129">
        <v>0.69450350399999994</v>
      </c>
      <c r="H109" s="129">
        <v>0.53221035500000002</v>
      </c>
      <c r="I109" s="129">
        <v>0.57871392700000002</v>
      </c>
      <c r="J109" s="129">
        <v>6.4846498860963724</v>
      </c>
      <c r="K109" s="81">
        <v>19.560446532586933</v>
      </c>
      <c r="L109" s="53"/>
      <c r="M109" s="74">
        <v>43937</v>
      </c>
      <c r="N109" s="128">
        <v>2.246915343</v>
      </c>
      <c r="O109" s="128">
        <v>0.31779742799999999</v>
      </c>
      <c r="P109" s="128">
        <v>2.7713362269999999</v>
      </c>
      <c r="Q109" s="128">
        <v>1.8781823278702023</v>
      </c>
      <c r="R109" s="128">
        <v>0.55982996600000001</v>
      </c>
      <c r="S109" s="128">
        <v>0.466671102</v>
      </c>
      <c r="T109" s="128">
        <v>0.42325903100000001</v>
      </c>
      <c r="U109" s="128">
        <v>4.0993985135796542</v>
      </c>
      <c r="V109" s="83">
        <v>12.763389938449858</v>
      </c>
      <c r="W109" s="67"/>
      <c r="AJ109" s="112">
        <v>43571</v>
      </c>
      <c r="AK109" s="163">
        <v>0.33024474399999998</v>
      </c>
      <c r="AL109" s="163">
        <v>0.34621578399999997</v>
      </c>
      <c r="AM109" s="163">
        <v>0.456257105</v>
      </c>
      <c r="AN109" s="163">
        <v>0.29143906199999997</v>
      </c>
      <c r="AO109" s="164">
        <v>0.25208606700000002</v>
      </c>
      <c r="AP109" s="53"/>
      <c r="AQ109" s="74">
        <v>43937</v>
      </c>
      <c r="AR109" s="78">
        <v>0.21274933499999998</v>
      </c>
      <c r="AS109" s="78">
        <v>0.17772168599999999</v>
      </c>
      <c r="AT109" s="78">
        <v>0.39749586599999998</v>
      </c>
      <c r="AU109" s="78">
        <v>0.182728217</v>
      </c>
      <c r="AV109" s="79">
        <v>0.11794379300000001</v>
      </c>
    </row>
    <row r="110" spans="2:48" x14ac:dyDescent="0.2">
      <c r="B110" s="74">
        <v>43572</v>
      </c>
      <c r="C110" s="129">
        <v>2.5086328130000002</v>
      </c>
      <c r="D110" s="129">
        <v>0.79104405799999999</v>
      </c>
      <c r="E110" s="129">
        <v>5.4000902989999995</v>
      </c>
      <c r="F110" s="129">
        <v>2.6519232559264516</v>
      </c>
      <c r="G110" s="129">
        <v>0.6920780230000001</v>
      </c>
      <c r="H110" s="129">
        <v>0.53064436999999998</v>
      </c>
      <c r="I110" s="129">
        <v>0.58135311300000003</v>
      </c>
      <c r="J110" s="129">
        <v>6.3465743128080865</v>
      </c>
      <c r="K110" s="81">
        <v>19.502340244734537</v>
      </c>
      <c r="L110" s="53"/>
      <c r="M110" s="74">
        <v>43938</v>
      </c>
      <c r="N110" s="128">
        <v>2.2909218829999998</v>
      </c>
      <c r="O110" s="128">
        <v>0.30513032299999998</v>
      </c>
      <c r="P110" s="128">
        <v>2.9409884500000003</v>
      </c>
      <c r="Q110" s="128">
        <v>1.8507426435529279</v>
      </c>
      <c r="R110" s="128">
        <v>0.56790735299999995</v>
      </c>
      <c r="S110" s="128">
        <v>0.47693011899999999</v>
      </c>
      <c r="T110" s="128">
        <v>0.43947086800000001</v>
      </c>
      <c r="U110" s="128">
        <v>3.9716153643073531</v>
      </c>
      <c r="V110" s="83">
        <v>12.843707003860281</v>
      </c>
      <c r="W110" s="67"/>
      <c r="AJ110" s="112">
        <v>43572</v>
      </c>
      <c r="AK110" s="163">
        <v>0.33203598300000003</v>
      </c>
      <c r="AL110" s="163">
        <v>0.34517827800000001</v>
      </c>
      <c r="AM110" s="163">
        <v>0.45757241300000001</v>
      </c>
      <c r="AN110" s="163">
        <v>0.29090540600000003</v>
      </c>
      <c r="AO110" s="164">
        <v>0.249385625</v>
      </c>
      <c r="AP110" s="53"/>
      <c r="AQ110" s="74">
        <v>43938</v>
      </c>
      <c r="AR110" s="78">
        <v>0.216614731</v>
      </c>
      <c r="AS110" s="78">
        <v>0.184970945</v>
      </c>
      <c r="AT110" s="78">
        <v>0.39348775499999999</v>
      </c>
      <c r="AU110" s="78">
        <v>0.187583207</v>
      </c>
      <c r="AV110" s="79">
        <v>0.121907113</v>
      </c>
    </row>
    <row r="111" spans="2:48" x14ac:dyDescent="0.2">
      <c r="B111" s="74">
        <v>43573</v>
      </c>
      <c r="C111" s="129">
        <v>2.5108555969999999</v>
      </c>
      <c r="D111" s="129">
        <v>0.805526136</v>
      </c>
      <c r="E111" s="129">
        <v>5.4431967980000007</v>
      </c>
      <c r="F111" s="129">
        <v>2.6497174307529012</v>
      </c>
      <c r="G111" s="129">
        <v>0.69391686100000005</v>
      </c>
      <c r="H111" s="129">
        <v>0.53418369799999998</v>
      </c>
      <c r="I111" s="129">
        <v>0.58231808100000004</v>
      </c>
      <c r="J111" s="129">
        <v>6.6499468444922174</v>
      </c>
      <c r="K111" s="81">
        <v>19.869661446245118</v>
      </c>
      <c r="L111" s="53"/>
      <c r="M111" s="74">
        <v>43939</v>
      </c>
      <c r="N111" s="128">
        <v>1.7733462630000001</v>
      </c>
      <c r="O111" s="128">
        <v>0.24650797399999999</v>
      </c>
      <c r="P111" s="128">
        <v>2.3099977250000001</v>
      </c>
      <c r="Q111" s="128">
        <v>1.4108998009924676</v>
      </c>
      <c r="R111" s="128">
        <v>0.34870018699999999</v>
      </c>
      <c r="S111" s="128">
        <v>0.37687237499999998</v>
      </c>
      <c r="T111" s="128">
        <v>0.30853401499999999</v>
      </c>
      <c r="U111" s="128">
        <v>3.1343264018096457</v>
      </c>
      <c r="V111" s="83">
        <v>9.9091847418021128</v>
      </c>
      <c r="W111" s="67"/>
      <c r="AJ111" s="112">
        <v>43573</v>
      </c>
      <c r="AK111" s="163">
        <v>0.33337355400000002</v>
      </c>
      <c r="AL111" s="163">
        <v>0.34887190699999998</v>
      </c>
      <c r="AM111" s="163">
        <v>0.46082334600000002</v>
      </c>
      <c r="AN111" s="163">
        <v>0.29058388299999999</v>
      </c>
      <c r="AO111" s="164">
        <v>0.23833428800000001</v>
      </c>
      <c r="AP111" s="53"/>
      <c r="AQ111" s="74">
        <v>43939</v>
      </c>
      <c r="AR111" s="78">
        <v>0.16415922299999999</v>
      </c>
      <c r="AS111" s="78">
        <v>0.148311634</v>
      </c>
      <c r="AT111" s="78">
        <v>0.31910137500000002</v>
      </c>
      <c r="AU111" s="78">
        <v>0.147141619</v>
      </c>
      <c r="AV111" s="79">
        <v>8.1648291999999997E-2</v>
      </c>
    </row>
    <row r="112" spans="2:48" x14ac:dyDescent="0.2">
      <c r="B112" s="74">
        <v>43574</v>
      </c>
      <c r="C112" s="129">
        <v>2.5489746630000001</v>
      </c>
      <c r="D112" s="129">
        <v>0.77486885900000002</v>
      </c>
      <c r="E112" s="129">
        <v>5.4623838640000004</v>
      </c>
      <c r="F112" s="129">
        <v>2.4191931362065837</v>
      </c>
      <c r="G112" s="129">
        <v>0.69957443699999999</v>
      </c>
      <c r="H112" s="129">
        <v>0.540789411</v>
      </c>
      <c r="I112" s="129">
        <v>0.51118276100000004</v>
      </c>
      <c r="J112" s="129">
        <v>5.8923281680132691</v>
      </c>
      <c r="K112" s="81">
        <v>18.849295299219854</v>
      </c>
      <c r="L112" s="53"/>
      <c r="M112" s="74">
        <v>43940</v>
      </c>
      <c r="N112" s="128">
        <v>1.5269044310000002</v>
      </c>
      <c r="O112" s="128">
        <v>0.111990856</v>
      </c>
      <c r="P112" s="128">
        <v>1.5326417700000001</v>
      </c>
      <c r="Q112" s="128">
        <v>1.0010772767945666</v>
      </c>
      <c r="R112" s="128">
        <v>0.233955521</v>
      </c>
      <c r="S112" s="128">
        <v>0.30770177300000001</v>
      </c>
      <c r="T112" s="128">
        <v>0.12562061900000002</v>
      </c>
      <c r="U112" s="128">
        <v>2.3387654635206498</v>
      </c>
      <c r="V112" s="83">
        <v>7.1786577103152176</v>
      </c>
      <c r="W112" s="67"/>
      <c r="AJ112" s="112">
        <v>43574</v>
      </c>
      <c r="AK112" s="163">
        <v>0.30321370000000003</v>
      </c>
      <c r="AL112" s="163">
        <v>0.35162793400000003</v>
      </c>
      <c r="AM112" s="163">
        <v>0.351758134</v>
      </c>
      <c r="AN112" s="163">
        <v>0.28822239599999999</v>
      </c>
      <c r="AO112" s="164">
        <v>0.213543865</v>
      </c>
      <c r="AP112" s="53"/>
      <c r="AQ112" s="74">
        <v>43940</v>
      </c>
      <c r="AR112" s="78">
        <v>0.119573898</v>
      </c>
      <c r="AS112" s="78">
        <v>0.10166588800000001</v>
      </c>
      <c r="AT112" s="78">
        <v>0.21801979999999999</v>
      </c>
      <c r="AU112" s="78">
        <v>7.9244161999999993E-2</v>
      </c>
      <c r="AV112" s="79">
        <v>6.8541380999999998E-2</v>
      </c>
    </row>
    <row r="113" spans="2:48" x14ac:dyDescent="0.2">
      <c r="B113" s="74">
        <v>43575</v>
      </c>
      <c r="C113" s="129">
        <v>2.4813494449999998</v>
      </c>
      <c r="D113" s="129">
        <v>0.78618782600000003</v>
      </c>
      <c r="E113" s="129">
        <v>4.5354616830000003</v>
      </c>
      <c r="F113" s="129">
        <v>2.1326064954263475</v>
      </c>
      <c r="G113" s="129">
        <v>0.61792591099999994</v>
      </c>
      <c r="H113" s="129">
        <v>0.52589878899999998</v>
      </c>
      <c r="I113" s="129">
        <v>0.46537561900000002</v>
      </c>
      <c r="J113" s="129">
        <v>5.5132092195564315</v>
      </c>
      <c r="K113" s="81">
        <v>17.05801498798278</v>
      </c>
      <c r="L113" s="53"/>
      <c r="M113" s="74">
        <v>43941</v>
      </c>
      <c r="N113" s="128">
        <v>2.3462508250000003</v>
      </c>
      <c r="O113" s="128">
        <v>0.42215495799999997</v>
      </c>
      <c r="P113" s="128">
        <v>2.2417405099999996</v>
      </c>
      <c r="Q113" s="128">
        <v>1.7921090701271978</v>
      </c>
      <c r="R113" s="128">
        <v>0.53142936399999996</v>
      </c>
      <c r="S113" s="128">
        <v>0.46641295500000002</v>
      </c>
      <c r="T113" s="128">
        <v>0.37962680200000004</v>
      </c>
      <c r="U113" s="128">
        <v>3.9054451516902913</v>
      </c>
      <c r="V113" s="83">
        <v>12.085169635817488</v>
      </c>
      <c r="W113" s="67"/>
      <c r="AJ113" s="112">
        <v>43575</v>
      </c>
      <c r="AK113" s="163">
        <v>0.29065441200000003</v>
      </c>
      <c r="AL113" s="163">
        <v>0.31514204800000001</v>
      </c>
      <c r="AM113" s="163">
        <v>0.38732200099999997</v>
      </c>
      <c r="AN113" s="163">
        <v>0.24742354699999999</v>
      </c>
      <c r="AO113" s="164">
        <v>0.14936825000000001</v>
      </c>
      <c r="AP113" s="53"/>
      <c r="AQ113" s="74">
        <v>43941</v>
      </c>
      <c r="AR113" s="78">
        <v>0.207005775</v>
      </c>
      <c r="AS113" s="78">
        <v>0.17068698199999999</v>
      </c>
      <c r="AT113" s="78">
        <v>0.40585605499999999</v>
      </c>
      <c r="AU113" s="78">
        <v>0.18262494599999998</v>
      </c>
      <c r="AV113" s="79">
        <v>0.11125366499999999</v>
      </c>
    </row>
    <row r="114" spans="2:48" x14ac:dyDescent="0.2">
      <c r="B114" s="74">
        <v>43576</v>
      </c>
      <c r="C114" s="129">
        <v>2.4153207750000001</v>
      </c>
      <c r="D114" s="129">
        <v>0.70384409100000001</v>
      </c>
      <c r="E114" s="129">
        <v>3.1694834700000003</v>
      </c>
      <c r="F114" s="129">
        <v>1.6935930113000341</v>
      </c>
      <c r="G114" s="129">
        <v>0.52672508900000004</v>
      </c>
      <c r="H114" s="129">
        <v>0.48680495299999998</v>
      </c>
      <c r="I114" s="129">
        <v>0.377169264</v>
      </c>
      <c r="J114" s="129">
        <v>4.8121609193392949</v>
      </c>
      <c r="K114" s="81">
        <v>14.185101572639329</v>
      </c>
      <c r="L114" s="53"/>
      <c r="M114" s="74">
        <v>43942</v>
      </c>
      <c r="N114" s="128">
        <v>2.2667472030000004</v>
      </c>
      <c r="O114" s="128">
        <v>0.359176422</v>
      </c>
      <c r="P114" s="128">
        <v>2.7797719459999999</v>
      </c>
      <c r="Q114" s="128">
        <v>1.9225065026081256</v>
      </c>
      <c r="R114" s="128">
        <v>0.55885796300000001</v>
      </c>
      <c r="S114" s="128">
        <v>0.45858428899999998</v>
      </c>
      <c r="T114" s="128">
        <v>0.16352813399999999</v>
      </c>
      <c r="U114" s="128">
        <v>4.0839154012883272</v>
      </c>
      <c r="V114" s="83">
        <v>12.593087860896453</v>
      </c>
      <c r="W114" s="67"/>
      <c r="AJ114" s="112">
        <v>43576</v>
      </c>
      <c r="AK114" s="163">
        <v>0.247537231</v>
      </c>
      <c r="AL114" s="163">
        <v>0.25744160700000002</v>
      </c>
      <c r="AM114" s="163">
        <v>0.29413103699999998</v>
      </c>
      <c r="AN114" s="163">
        <v>0.19378951500000002</v>
      </c>
      <c r="AO114" s="164">
        <v>0.10242722</v>
      </c>
      <c r="AP114" s="53"/>
      <c r="AQ114" s="74">
        <v>43942</v>
      </c>
      <c r="AR114" s="78">
        <v>0.21765277600000002</v>
      </c>
      <c r="AS114" s="78">
        <v>0.187346497</v>
      </c>
      <c r="AT114" s="78">
        <v>0.41573756199999995</v>
      </c>
      <c r="AU114" s="78">
        <v>0.191054154</v>
      </c>
      <c r="AV114" s="79">
        <v>0.12139806600000001</v>
      </c>
    </row>
    <row r="115" spans="2:48" x14ac:dyDescent="0.2">
      <c r="B115" s="74">
        <v>43577</v>
      </c>
      <c r="C115" s="129">
        <v>2.5036229690000003</v>
      </c>
      <c r="D115" s="129">
        <v>0.80163752399999999</v>
      </c>
      <c r="E115" s="129">
        <v>4.4004603150000001</v>
      </c>
      <c r="F115" s="129">
        <v>1.9367772437425348</v>
      </c>
      <c r="G115" s="129">
        <v>0.68699212499999995</v>
      </c>
      <c r="H115" s="129">
        <v>0.52764157599999995</v>
      </c>
      <c r="I115" s="129">
        <v>0.55658518599999995</v>
      </c>
      <c r="J115" s="129">
        <v>5.8214837993927455</v>
      </c>
      <c r="K115" s="81">
        <v>17.235200738135283</v>
      </c>
      <c r="L115" s="53"/>
      <c r="M115" s="74">
        <v>43943</v>
      </c>
      <c r="N115" s="128">
        <v>2.287154981</v>
      </c>
      <c r="O115" s="128">
        <v>0.35098903399999998</v>
      </c>
      <c r="P115" s="128">
        <v>2.8508186470000001</v>
      </c>
      <c r="Q115" s="128">
        <v>1.9187540595781196</v>
      </c>
      <c r="R115" s="128">
        <v>0.56188392899999995</v>
      </c>
      <c r="S115" s="128">
        <v>0.45304384799999997</v>
      </c>
      <c r="T115" s="128">
        <v>0.42120134799999998</v>
      </c>
      <c r="U115" s="128">
        <v>4.1575261940058672</v>
      </c>
      <c r="V115" s="83">
        <v>13.001372040583989</v>
      </c>
      <c r="W115" s="67"/>
      <c r="AJ115" s="112">
        <v>43577</v>
      </c>
      <c r="AK115" s="163">
        <v>0.25724103300000001</v>
      </c>
      <c r="AL115" s="163">
        <v>0.24273272399999998</v>
      </c>
      <c r="AM115" s="163">
        <v>0.32261811200000001</v>
      </c>
      <c r="AN115" s="163">
        <v>0.20236586100000001</v>
      </c>
      <c r="AO115" s="164">
        <v>0.23105898699999999</v>
      </c>
      <c r="AP115" s="53"/>
      <c r="AQ115" s="74">
        <v>43943</v>
      </c>
      <c r="AR115" s="78">
        <v>0.21662176899999999</v>
      </c>
      <c r="AS115" s="78">
        <v>0.18431345999999998</v>
      </c>
      <c r="AT115" s="78">
        <v>0.41474227200000002</v>
      </c>
      <c r="AU115" s="78">
        <v>0.187726859</v>
      </c>
      <c r="AV115" s="79">
        <v>0.11839739000000001</v>
      </c>
    </row>
    <row r="116" spans="2:48" x14ac:dyDescent="0.2">
      <c r="B116" s="74">
        <v>43578</v>
      </c>
      <c r="C116" s="129">
        <v>2.5109295869999997</v>
      </c>
      <c r="D116" s="129">
        <v>0.80430572600000005</v>
      </c>
      <c r="E116" s="129">
        <v>5.2881857759999997</v>
      </c>
      <c r="F116" s="129">
        <v>2.6507982373352075</v>
      </c>
      <c r="G116" s="129">
        <v>0.69440238700000001</v>
      </c>
      <c r="H116" s="129">
        <v>0.53221035500000002</v>
      </c>
      <c r="I116" s="129">
        <v>0.54712825499999995</v>
      </c>
      <c r="J116" s="129">
        <v>6.5367704227511734</v>
      </c>
      <c r="K116" s="81">
        <v>19.564730746086383</v>
      </c>
      <c r="L116" s="53"/>
      <c r="M116" s="74">
        <v>43944</v>
      </c>
      <c r="N116" s="128">
        <v>2.2362197400000001</v>
      </c>
      <c r="O116" s="128">
        <v>0.37049904300000003</v>
      </c>
      <c r="P116" s="128">
        <v>2.8556499100000003</v>
      </c>
      <c r="Q116" s="128">
        <v>1.915054050446519</v>
      </c>
      <c r="R116" s="128">
        <v>0.56339388199999996</v>
      </c>
      <c r="S116" s="128">
        <v>0.45907900799999996</v>
      </c>
      <c r="T116" s="128">
        <v>0.372517188</v>
      </c>
      <c r="U116" s="128">
        <v>4.125007784620041</v>
      </c>
      <c r="V116" s="83">
        <v>12.897420606066561</v>
      </c>
      <c r="W116" s="67"/>
      <c r="AJ116" s="112">
        <v>43578</v>
      </c>
      <c r="AK116" s="163">
        <v>0.32975916</v>
      </c>
      <c r="AL116" s="163">
        <v>0.34476415999999999</v>
      </c>
      <c r="AM116" s="163">
        <v>0.44539537400000001</v>
      </c>
      <c r="AN116" s="163">
        <v>0.28378274400000003</v>
      </c>
      <c r="AO116" s="164">
        <v>0.26784460399999999</v>
      </c>
      <c r="AP116" s="53"/>
      <c r="AQ116" s="74">
        <v>43944</v>
      </c>
      <c r="AR116" s="78">
        <v>0.22016676999999998</v>
      </c>
      <c r="AS116" s="78">
        <v>0.18531615200000001</v>
      </c>
      <c r="AT116" s="78">
        <v>0.41430984700000001</v>
      </c>
      <c r="AU116" s="78">
        <v>0.18570001800000002</v>
      </c>
      <c r="AV116" s="79">
        <v>0.10993201499999999</v>
      </c>
    </row>
    <row r="117" spans="2:48" x14ac:dyDescent="0.2">
      <c r="B117" s="74">
        <v>43579</v>
      </c>
      <c r="C117" s="129">
        <v>2.5086328130000002</v>
      </c>
      <c r="D117" s="129">
        <v>0.80832674999999998</v>
      </c>
      <c r="E117" s="129">
        <v>5.406519748</v>
      </c>
      <c r="F117" s="129">
        <v>2.6553596910143291</v>
      </c>
      <c r="G117" s="129">
        <v>0.69234743900000006</v>
      </c>
      <c r="H117" s="129">
        <v>0.53064436999999998</v>
      </c>
      <c r="I117" s="129">
        <v>0.57678563000000005</v>
      </c>
      <c r="J117" s="129">
        <v>6.6086112539961688</v>
      </c>
      <c r="K117" s="81">
        <v>19.787227695010497</v>
      </c>
      <c r="L117" s="53"/>
      <c r="M117" s="74">
        <v>43945</v>
      </c>
      <c r="N117" s="128">
        <v>2.3192732839999999</v>
      </c>
      <c r="O117" s="128">
        <v>0.35010912199999999</v>
      </c>
      <c r="P117" s="128">
        <v>3.00663817</v>
      </c>
      <c r="Q117" s="128">
        <v>1.9546423186957003</v>
      </c>
      <c r="R117" s="128">
        <v>0.59196359900000006</v>
      </c>
      <c r="S117" s="128">
        <v>0.47625951</v>
      </c>
      <c r="T117" s="128">
        <v>0.43969144400000004</v>
      </c>
      <c r="U117" s="128">
        <v>4.014492585598382</v>
      </c>
      <c r="V117" s="83">
        <v>13.153070033294082</v>
      </c>
      <c r="W117" s="67"/>
      <c r="AJ117" s="112">
        <v>43579</v>
      </c>
      <c r="AK117" s="163">
        <v>0.33341431399999999</v>
      </c>
      <c r="AL117" s="163">
        <v>0.34251492300000003</v>
      </c>
      <c r="AM117" s="163">
        <v>0.448864663</v>
      </c>
      <c r="AN117" s="163">
        <v>0.28183013699999998</v>
      </c>
      <c r="AO117" s="164">
        <v>0.27022673400000002</v>
      </c>
      <c r="AP117" s="53"/>
      <c r="AQ117" s="74">
        <v>43945</v>
      </c>
      <c r="AR117" s="78">
        <v>0.22627413599999999</v>
      </c>
      <c r="AS117" s="78">
        <v>0.19127261799999998</v>
      </c>
      <c r="AT117" s="78">
        <v>0.40888173499999997</v>
      </c>
      <c r="AU117" s="78">
        <v>0.194870078</v>
      </c>
      <c r="AV117" s="79">
        <v>0.12705942200000001</v>
      </c>
    </row>
    <row r="118" spans="2:48" x14ac:dyDescent="0.2">
      <c r="B118" s="74">
        <v>43580</v>
      </c>
      <c r="C118" s="129">
        <v>2.5108555969999999</v>
      </c>
      <c r="D118" s="129">
        <v>0.80555539800000009</v>
      </c>
      <c r="E118" s="129">
        <v>5.43858306</v>
      </c>
      <c r="F118" s="129">
        <v>2.6344271773486398</v>
      </c>
      <c r="G118" s="129">
        <v>0.69383056300000001</v>
      </c>
      <c r="H118" s="129">
        <v>0.53418369799999998</v>
      </c>
      <c r="I118" s="129">
        <v>0.57940098899999992</v>
      </c>
      <c r="J118" s="129">
        <v>6.6705216451452838</v>
      </c>
      <c r="K118" s="81">
        <v>19.867358127493922</v>
      </c>
      <c r="L118" s="53"/>
      <c r="M118" s="74">
        <v>43946</v>
      </c>
      <c r="N118" s="128">
        <v>1.8365492890000001</v>
      </c>
      <c r="O118" s="128">
        <v>0.23181553500000002</v>
      </c>
      <c r="P118" s="128">
        <v>2.5323753550000001</v>
      </c>
      <c r="Q118" s="128">
        <v>1.4078601871777454</v>
      </c>
      <c r="R118" s="128">
        <v>0.36889091899999998</v>
      </c>
      <c r="S118" s="128">
        <v>0.39656432900000005</v>
      </c>
      <c r="T118" s="128">
        <v>0.319647611</v>
      </c>
      <c r="U118" s="128">
        <v>3.1365954397495881</v>
      </c>
      <c r="V118" s="83">
        <v>10.230298664927334</v>
      </c>
      <c r="W118" s="67"/>
      <c r="AJ118" s="112">
        <v>43580</v>
      </c>
      <c r="AK118" s="163">
        <v>0.33465282600000001</v>
      </c>
      <c r="AL118" s="163">
        <v>0.34482245500000003</v>
      </c>
      <c r="AM118" s="163">
        <v>0.45181770700000001</v>
      </c>
      <c r="AN118" s="163">
        <v>0.25057048500000001</v>
      </c>
      <c r="AO118" s="164">
        <v>0.27069639099999998</v>
      </c>
      <c r="AP118" s="53"/>
      <c r="AQ118" s="74">
        <v>43946</v>
      </c>
      <c r="AR118" s="78">
        <v>0.17502050299999999</v>
      </c>
      <c r="AS118" s="78">
        <v>0.14518345000000002</v>
      </c>
      <c r="AT118" s="78">
        <v>0.34251078499999998</v>
      </c>
      <c r="AU118" s="78">
        <v>9.2083801999999992E-2</v>
      </c>
      <c r="AV118" s="79">
        <v>7.7136618000000004E-2</v>
      </c>
    </row>
    <row r="119" spans="2:48" x14ac:dyDescent="0.2">
      <c r="B119" s="74">
        <v>43581</v>
      </c>
      <c r="C119" s="129">
        <v>2.5489746630000001</v>
      </c>
      <c r="D119" s="129">
        <v>0.811554463</v>
      </c>
      <c r="E119" s="129">
        <v>5.5137663150000007</v>
      </c>
      <c r="F119" s="129">
        <v>2.6440516746082121</v>
      </c>
      <c r="G119" s="129">
        <v>0.69953496699999995</v>
      </c>
      <c r="H119" s="129">
        <v>0.540789411</v>
      </c>
      <c r="I119" s="129">
        <v>0.58139007300000001</v>
      </c>
      <c r="J119" s="129">
        <v>6.4327774975590017</v>
      </c>
      <c r="K119" s="81">
        <v>19.772839064167215</v>
      </c>
      <c r="L119" s="53"/>
      <c r="M119" s="74">
        <v>43947</v>
      </c>
      <c r="N119" s="128">
        <v>2.1016883179999999</v>
      </c>
      <c r="O119" s="128">
        <v>0.12022042699999999</v>
      </c>
      <c r="P119" s="128">
        <v>1.6770447579999999</v>
      </c>
      <c r="Q119" s="128">
        <v>1.059466887280307</v>
      </c>
      <c r="R119" s="128">
        <v>0.26952500699999998</v>
      </c>
      <c r="S119" s="128">
        <v>0.26977220500000004</v>
      </c>
      <c r="T119" s="128">
        <v>0.124467569</v>
      </c>
      <c r="U119" s="128">
        <v>2.3532233593794247</v>
      </c>
      <c r="V119" s="83">
        <v>7.975408530659732</v>
      </c>
      <c r="W119" s="67"/>
      <c r="AJ119" s="112">
        <v>43581</v>
      </c>
      <c r="AK119" s="163">
        <v>0.33313883500000002</v>
      </c>
      <c r="AL119" s="163">
        <v>0.34693176199999998</v>
      </c>
      <c r="AM119" s="163">
        <v>0.45331912600000002</v>
      </c>
      <c r="AN119" s="163">
        <v>0.27590068400000001</v>
      </c>
      <c r="AO119" s="164">
        <v>0.27376730200000005</v>
      </c>
      <c r="AP119" s="53"/>
      <c r="AQ119" s="74">
        <v>43947</v>
      </c>
      <c r="AR119" s="78">
        <v>0.123263677</v>
      </c>
      <c r="AS119" s="78">
        <v>9.7376027000000004E-2</v>
      </c>
      <c r="AT119" s="78">
        <v>0.24141156599999999</v>
      </c>
      <c r="AU119" s="78">
        <v>8.7459259000000011E-2</v>
      </c>
      <c r="AV119" s="79">
        <v>6.9228485000000006E-2</v>
      </c>
    </row>
    <row r="120" spans="2:48" x14ac:dyDescent="0.2">
      <c r="B120" s="74">
        <v>43582</v>
      </c>
      <c r="C120" s="129">
        <v>2.4813494449999998</v>
      </c>
      <c r="D120" s="129">
        <v>0.79396449300000005</v>
      </c>
      <c r="E120" s="129">
        <v>4.6686526920000002</v>
      </c>
      <c r="F120" s="129">
        <v>2.2125145777021542</v>
      </c>
      <c r="G120" s="129">
        <v>0.61148326399999997</v>
      </c>
      <c r="H120" s="129">
        <v>0.52589878899999998</v>
      </c>
      <c r="I120" s="129">
        <v>0.54591463600000001</v>
      </c>
      <c r="J120" s="129">
        <v>5.848498392407282</v>
      </c>
      <c r="K120" s="81">
        <v>17.688276289109439</v>
      </c>
      <c r="L120" s="53"/>
      <c r="M120" s="74">
        <v>43948</v>
      </c>
      <c r="N120" s="128">
        <v>2.3695017599999999</v>
      </c>
      <c r="O120" s="128">
        <v>0.40461161700000003</v>
      </c>
      <c r="P120" s="128">
        <v>2.368695459</v>
      </c>
      <c r="Q120" s="128">
        <v>1.8664058742449314</v>
      </c>
      <c r="R120" s="128">
        <v>0.57162969699999999</v>
      </c>
      <c r="S120" s="128">
        <v>0.46669240299999998</v>
      </c>
      <c r="T120" s="128">
        <v>0.40604579599999996</v>
      </c>
      <c r="U120" s="128">
        <v>3.8979217076597958</v>
      </c>
      <c r="V120" s="83">
        <v>12.351504313904725</v>
      </c>
      <c r="W120" s="67"/>
      <c r="AJ120" s="112">
        <v>43582</v>
      </c>
      <c r="AK120" s="163">
        <v>0.30836461999999998</v>
      </c>
      <c r="AL120" s="163">
        <v>0.306620695</v>
      </c>
      <c r="AM120" s="163">
        <v>0.404844551</v>
      </c>
      <c r="AN120" s="163">
        <v>0.25004055400000003</v>
      </c>
      <c r="AO120" s="164">
        <v>0.184224253</v>
      </c>
      <c r="AP120" s="53"/>
      <c r="AQ120" s="74">
        <v>43948</v>
      </c>
      <c r="AR120" s="78">
        <v>0.21406550700000002</v>
      </c>
      <c r="AS120" s="78">
        <v>0.17730774400000002</v>
      </c>
      <c r="AT120" s="78">
        <v>0.41992837199999999</v>
      </c>
      <c r="AU120" s="78">
        <v>0.179463498</v>
      </c>
      <c r="AV120" s="79">
        <v>0.114419489</v>
      </c>
    </row>
    <row r="121" spans="2:48" x14ac:dyDescent="0.2">
      <c r="B121" s="74">
        <v>43583</v>
      </c>
      <c r="C121" s="129">
        <v>2.4153207750000001</v>
      </c>
      <c r="D121" s="129">
        <v>0.71849053500000004</v>
      </c>
      <c r="E121" s="129">
        <v>3.4302207689999999</v>
      </c>
      <c r="F121" s="129">
        <v>1.7560909294422613</v>
      </c>
      <c r="G121" s="129">
        <v>0.49226478800000001</v>
      </c>
      <c r="H121" s="129">
        <v>0.48680495299999998</v>
      </c>
      <c r="I121" s="129">
        <v>0.446880624</v>
      </c>
      <c r="J121" s="129">
        <v>5.339120557668867</v>
      </c>
      <c r="K121" s="81">
        <v>15.085193931111126</v>
      </c>
      <c r="L121" s="53"/>
      <c r="M121" s="74">
        <v>43949</v>
      </c>
      <c r="N121" s="128">
        <v>2.346065861</v>
      </c>
      <c r="O121" s="128">
        <v>0.408908467</v>
      </c>
      <c r="P121" s="128">
        <v>2.9666014139999999</v>
      </c>
      <c r="Q121" s="128">
        <v>1.9922031479328717</v>
      </c>
      <c r="R121" s="128">
        <v>0.59516923499999996</v>
      </c>
      <c r="S121" s="128">
        <v>0.46199791299999998</v>
      </c>
      <c r="T121" s="128">
        <v>0.43170910499999998</v>
      </c>
      <c r="U121" s="128">
        <v>4.2063576996694021</v>
      </c>
      <c r="V121" s="83">
        <v>13.409012842602273</v>
      </c>
      <c r="W121" s="67"/>
      <c r="AJ121" s="112">
        <v>43583</v>
      </c>
      <c r="AK121" s="163">
        <v>0.26720929100000002</v>
      </c>
      <c r="AL121" s="163">
        <v>0.23778581899999998</v>
      </c>
      <c r="AM121" s="163">
        <v>0.30616175699999998</v>
      </c>
      <c r="AN121" s="163">
        <v>0.208508</v>
      </c>
      <c r="AO121" s="164">
        <v>0.121478085</v>
      </c>
      <c r="AP121" s="53"/>
      <c r="AQ121" s="74">
        <v>43949</v>
      </c>
      <c r="AR121" s="78">
        <v>0.22691729399999999</v>
      </c>
      <c r="AS121" s="78">
        <v>0.19677613200000002</v>
      </c>
      <c r="AT121" s="78">
        <v>0.42687977100000002</v>
      </c>
      <c r="AU121" s="78">
        <v>0.19470712599999998</v>
      </c>
      <c r="AV121" s="79">
        <v>0.12510716399999999</v>
      </c>
    </row>
    <row r="122" spans="2:48" x14ac:dyDescent="0.2">
      <c r="B122" s="74">
        <v>43584</v>
      </c>
      <c r="C122" s="129">
        <v>2.5036229690000003</v>
      </c>
      <c r="D122" s="129">
        <v>0.80048155599999993</v>
      </c>
      <c r="E122" s="129">
        <v>4.5369640230000003</v>
      </c>
      <c r="F122" s="129">
        <v>2.3174670544068077</v>
      </c>
      <c r="G122" s="129">
        <v>0.68664104700000006</v>
      </c>
      <c r="H122" s="129">
        <v>0.52764157599999995</v>
      </c>
      <c r="I122" s="129">
        <v>0.56768383499999997</v>
      </c>
      <c r="J122" s="129">
        <v>6.3272096836322458</v>
      </c>
      <c r="K122" s="81">
        <v>18.267711744039055</v>
      </c>
      <c r="L122" s="53"/>
      <c r="M122" s="74">
        <v>43950</v>
      </c>
      <c r="N122" s="128">
        <v>2.3733609369999997</v>
      </c>
      <c r="O122" s="128">
        <v>0.40334531600000001</v>
      </c>
      <c r="P122" s="128">
        <v>3.1158624670000004</v>
      </c>
      <c r="Q122" s="128">
        <v>1.9931530337009928</v>
      </c>
      <c r="R122" s="128">
        <v>0.61483407700000003</v>
      </c>
      <c r="S122" s="128">
        <v>0.32763309299999999</v>
      </c>
      <c r="T122" s="128">
        <v>0.44739603499999997</v>
      </c>
      <c r="U122" s="128">
        <v>4.2514930382087099</v>
      </c>
      <c r="V122" s="83">
        <v>13.527077996909703</v>
      </c>
      <c r="W122" s="67"/>
      <c r="AJ122" s="112">
        <v>43584</v>
      </c>
      <c r="AK122" s="163">
        <v>0.30120667000000001</v>
      </c>
      <c r="AL122" s="163">
        <v>0.28894540500000004</v>
      </c>
      <c r="AM122" s="163">
        <v>0.437013443</v>
      </c>
      <c r="AN122" s="163">
        <v>0.23493477600000001</v>
      </c>
      <c r="AO122" s="164">
        <v>0.25974640999999998</v>
      </c>
      <c r="AP122" s="53"/>
      <c r="AQ122" s="74">
        <v>43950</v>
      </c>
      <c r="AR122" s="78">
        <v>0.227534985</v>
      </c>
      <c r="AS122" s="78">
        <v>0.19361132199999997</v>
      </c>
      <c r="AT122" s="78">
        <v>0.43237754599999995</v>
      </c>
      <c r="AU122" s="78">
        <v>0.19220732800000001</v>
      </c>
      <c r="AV122" s="79">
        <v>0.123194839</v>
      </c>
    </row>
    <row r="123" spans="2:48" x14ac:dyDescent="0.2">
      <c r="B123" s="74">
        <v>43585</v>
      </c>
      <c r="C123" s="129">
        <v>2.5109295869999997</v>
      </c>
      <c r="D123" s="129">
        <v>0.80414771699999998</v>
      </c>
      <c r="E123" s="129">
        <v>5.3647754050000005</v>
      </c>
      <c r="F123" s="129">
        <v>2.6568323584141398</v>
      </c>
      <c r="G123" s="129">
        <v>0.69551794299999992</v>
      </c>
      <c r="H123" s="129">
        <v>0.53221035500000002</v>
      </c>
      <c r="I123" s="129">
        <v>0.57878714899999995</v>
      </c>
      <c r="J123" s="129">
        <v>6.7863148916749525</v>
      </c>
      <c r="K123" s="81">
        <v>19.929515406089095</v>
      </c>
      <c r="L123" s="53"/>
      <c r="M123" s="74">
        <v>43951</v>
      </c>
      <c r="N123" s="128">
        <v>2.5004951860000002</v>
      </c>
      <c r="O123" s="128">
        <v>0.39934341800000001</v>
      </c>
      <c r="P123" s="128">
        <v>3.1447176239999997</v>
      </c>
      <c r="Q123" s="128">
        <v>2.0502445328128771</v>
      </c>
      <c r="R123" s="128">
        <v>0.65416946699999989</v>
      </c>
      <c r="S123" s="128">
        <v>0.44883020500000004</v>
      </c>
      <c r="T123" s="128">
        <v>0.46818891100000004</v>
      </c>
      <c r="U123" s="128">
        <v>4.4278620295693889</v>
      </c>
      <c r="V123" s="83">
        <v>14.093851373382266</v>
      </c>
      <c r="W123" s="67"/>
      <c r="AJ123" s="112">
        <v>43585</v>
      </c>
      <c r="AK123" s="163">
        <v>0.33301771699999999</v>
      </c>
      <c r="AL123" s="163">
        <v>0.34370290799999997</v>
      </c>
      <c r="AM123" s="163">
        <v>0.46480998499999998</v>
      </c>
      <c r="AN123" s="163">
        <v>0.288169071</v>
      </c>
      <c r="AO123" s="164">
        <v>0.268305293</v>
      </c>
      <c r="AP123" s="53"/>
      <c r="AQ123" s="74">
        <v>43951</v>
      </c>
      <c r="AR123" s="78">
        <v>0.236472603</v>
      </c>
      <c r="AS123" s="78">
        <v>0.201338452</v>
      </c>
      <c r="AT123" s="78">
        <v>0.43825303999999998</v>
      </c>
      <c r="AU123" s="78">
        <v>0.190762395</v>
      </c>
      <c r="AV123" s="79">
        <v>0.13689998199999998</v>
      </c>
    </row>
    <row r="124" spans="2:48" x14ac:dyDescent="0.2">
      <c r="B124" s="74">
        <v>43586</v>
      </c>
      <c r="C124" s="129">
        <v>2.5086328130000002</v>
      </c>
      <c r="D124" s="129">
        <v>0.79427149200000002</v>
      </c>
      <c r="E124" s="129">
        <v>5.4461354869999994</v>
      </c>
      <c r="F124" s="129">
        <v>2.2254472242877479</v>
      </c>
      <c r="G124" s="129">
        <v>0.65976989500000005</v>
      </c>
      <c r="H124" s="129">
        <v>0.53064436999999998</v>
      </c>
      <c r="I124" s="129">
        <v>0.50672730499999996</v>
      </c>
      <c r="J124" s="129">
        <v>6.5014864868943576</v>
      </c>
      <c r="K124" s="81">
        <v>19.173115073182107</v>
      </c>
      <c r="L124" s="53"/>
      <c r="M124" s="74">
        <v>43952</v>
      </c>
      <c r="N124" s="128">
        <v>1.9297519620000001</v>
      </c>
      <c r="O124" s="128">
        <v>0.42541087500000002</v>
      </c>
      <c r="P124" s="128">
        <v>3.387570932</v>
      </c>
      <c r="Q124" s="128">
        <v>1.2961431415551865</v>
      </c>
      <c r="R124" s="128">
        <v>0.33954924400000003</v>
      </c>
      <c r="S124" s="128">
        <v>0.45014838600000001</v>
      </c>
      <c r="T124" s="128">
        <v>0.20415211799999999</v>
      </c>
      <c r="U124" s="128">
        <v>3.5178083109223164</v>
      </c>
      <c r="V124" s="83">
        <v>11.550534969477503</v>
      </c>
      <c r="W124" s="67"/>
      <c r="AJ124" s="112">
        <v>43586</v>
      </c>
      <c r="AK124" s="163">
        <v>0.33341421500000001</v>
      </c>
      <c r="AL124" s="163">
        <v>0.25781499899999999</v>
      </c>
      <c r="AM124" s="163">
        <v>0.340493037</v>
      </c>
      <c r="AN124" s="163">
        <v>0.25357807300000001</v>
      </c>
      <c r="AO124" s="164">
        <v>0.22274665299999999</v>
      </c>
      <c r="AP124" s="53"/>
      <c r="AQ124" s="74">
        <v>43952</v>
      </c>
      <c r="AR124" s="78">
        <v>0.24946768</v>
      </c>
      <c r="AS124" s="78">
        <v>9.6715833000000001E-2</v>
      </c>
      <c r="AT124" s="78">
        <v>0.26726645799999998</v>
      </c>
      <c r="AU124" s="78">
        <v>8.3109837000000006E-2</v>
      </c>
      <c r="AV124" s="79">
        <v>6.9889903000000003E-2</v>
      </c>
    </row>
    <row r="125" spans="2:48" x14ac:dyDescent="0.2">
      <c r="B125" s="74">
        <v>43587</v>
      </c>
      <c r="C125" s="129">
        <v>2.5108555969999999</v>
      </c>
      <c r="D125" s="129">
        <v>0.80725616500000008</v>
      </c>
      <c r="E125" s="129">
        <v>5.4829391220000003</v>
      </c>
      <c r="F125" s="129">
        <v>2.6159163000469627</v>
      </c>
      <c r="G125" s="129">
        <v>0.64213124100000007</v>
      </c>
      <c r="H125" s="129">
        <v>0.53418369799999998</v>
      </c>
      <c r="I125" s="129">
        <v>0.56951868100000003</v>
      </c>
      <c r="J125" s="129">
        <v>6.8036280992520144</v>
      </c>
      <c r="K125" s="81">
        <v>19.966428903298979</v>
      </c>
      <c r="L125" s="53"/>
      <c r="M125" s="74">
        <v>43953</v>
      </c>
      <c r="N125" s="128">
        <v>1.7599301380000001</v>
      </c>
      <c r="O125" s="128">
        <v>0.333440821</v>
      </c>
      <c r="P125" s="128">
        <v>2.8455738900000003</v>
      </c>
      <c r="Q125" s="128">
        <v>1.5794713377464653</v>
      </c>
      <c r="R125" s="128">
        <v>0.325031036</v>
      </c>
      <c r="S125" s="128">
        <v>0.37859989299999997</v>
      </c>
      <c r="T125" s="128">
        <v>0.30036677100000003</v>
      </c>
      <c r="U125" s="128">
        <v>3.2958508972295997</v>
      </c>
      <c r="V125" s="83">
        <v>10.818264783976067</v>
      </c>
      <c r="W125" s="67"/>
      <c r="AJ125" s="112">
        <v>43587</v>
      </c>
      <c r="AK125" s="163">
        <v>0.33405677500000003</v>
      </c>
      <c r="AL125" s="163">
        <v>0.34478814899999999</v>
      </c>
      <c r="AM125" s="163">
        <v>0.45815848599999998</v>
      </c>
      <c r="AN125" s="163">
        <v>0.286958834</v>
      </c>
      <c r="AO125" s="164">
        <v>0.24217755300000002</v>
      </c>
      <c r="AP125" s="53"/>
      <c r="AQ125" s="74">
        <v>43953</v>
      </c>
      <c r="AR125" s="78">
        <v>0.19524139100000001</v>
      </c>
      <c r="AS125" s="78">
        <v>0.16371730200000001</v>
      </c>
      <c r="AT125" s="78">
        <v>0.37638335899999997</v>
      </c>
      <c r="AU125" s="78">
        <v>0.16111099100000001</v>
      </c>
      <c r="AV125" s="79">
        <v>8.8903346999999994E-2</v>
      </c>
    </row>
    <row r="126" spans="2:48" x14ac:dyDescent="0.2">
      <c r="B126" s="74">
        <v>43588</v>
      </c>
      <c r="C126" s="129">
        <v>2.5489746630000001</v>
      </c>
      <c r="D126" s="129">
        <v>0.81305210400000005</v>
      </c>
      <c r="E126" s="129">
        <v>5.5271058669999995</v>
      </c>
      <c r="F126" s="129">
        <v>2.6200217287772318</v>
      </c>
      <c r="G126" s="129">
        <v>0.65375933799999997</v>
      </c>
      <c r="H126" s="129">
        <v>0.540789411</v>
      </c>
      <c r="I126" s="129">
        <v>0.57925791500000001</v>
      </c>
      <c r="J126" s="129">
        <v>6.612615707184454</v>
      </c>
      <c r="K126" s="81">
        <v>19.895576733961686</v>
      </c>
      <c r="L126" s="53"/>
      <c r="M126" s="74">
        <v>43954</v>
      </c>
      <c r="N126" s="128">
        <v>1.698079262</v>
      </c>
      <c r="O126" s="128">
        <v>0.12677881699999999</v>
      </c>
      <c r="P126" s="128">
        <v>1.879052629</v>
      </c>
      <c r="Q126" s="128">
        <v>1.0907320988765534</v>
      </c>
      <c r="R126" s="128">
        <v>0.26340260999999998</v>
      </c>
      <c r="S126" s="128">
        <v>0.285498007</v>
      </c>
      <c r="T126" s="128">
        <v>0.13493849699999999</v>
      </c>
      <c r="U126" s="128">
        <v>2.4733959838355957</v>
      </c>
      <c r="V126" s="83">
        <v>7.9518779047121493</v>
      </c>
      <c r="W126" s="67"/>
      <c r="AJ126" s="112">
        <v>43588</v>
      </c>
      <c r="AK126" s="163">
        <v>0.334546819</v>
      </c>
      <c r="AL126" s="163">
        <v>0.34470031600000001</v>
      </c>
      <c r="AM126" s="163">
        <v>0.45471150699999996</v>
      </c>
      <c r="AN126" s="163">
        <v>0.28956030300000002</v>
      </c>
      <c r="AO126" s="164">
        <v>0.25821337999999999</v>
      </c>
      <c r="AP126" s="53"/>
      <c r="AQ126" s="74">
        <v>43954</v>
      </c>
      <c r="AR126" s="78">
        <v>0.13394588399999999</v>
      </c>
      <c r="AS126" s="78">
        <v>9.8873501999999988E-2</v>
      </c>
      <c r="AT126" s="78">
        <v>0.256831806</v>
      </c>
      <c r="AU126" s="78">
        <v>8.3360392000000005E-2</v>
      </c>
      <c r="AV126" s="79">
        <v>7.1474062000000005E-2</v>
      </c>
    </row>
    <row r="127" spans="2:48" x14ac:dyDescent="0.2">
      <c r="B127" s="74">
        <v>43589</v>
      </c>
      <c r="C127" s="129">
        <v>2.4813494449999998</v>
      </c>
      <c r="D127" s="129">
        <v>0.79776482700000007</v>
      </c>
      <c r="E127" s="129">
        <v>4.6894848150000001</v>
      </c>
      <c r="F127" s="129">
        <v>2.2333180203522986</v>
      </c>
      <c r="G127" s="129">
        <v>0.57955648599999998</v>
      </c>
      <c r="H127" s="129">
        <v>0.52589878899999998</v>
      </c>
      <c r="I127" s="129">
        <v>0.54291041600000001</v>
      </c>
      <c r="J127" s="129">
        <v>6.0896850797868858</v>
      </c>
      <c r="K127" s="81">
        <v>17.939967878139186</v>
      </c>
      <c r="L127" s="53"/>
      <c r="M127" s="74">
        <v>43955</v>
      </c>
      <c r="N127" s="128">
        <v>1.8197589869999999</v>
      </c>
      <c r="O127" s="128">
        <v>0.54303367000000002</v>
      </c>
      <c r="P127" s="128">
        <v>2.6642327209999999</v>
      </c>
      <c r="Q127" s="128">
        <v>2.0191155930894604</v>
      </c>
      <c r="R127" s="128">
        <v>0.44968813900000004</v>
      </c>
      <c r="S127" s="128">
        <v>0.31373886300000003</v>
      </c>
      <c r="T127" s="128">
        <v>0.42716316600000004</v>
      </c>
      <c r="U127" s="128">
        <v>3.9433017889163384</v>
      </c>
      <c r="V127" s="83">
        <v>12.180032928005799</v>
      </c>
      <c r="W127" s="67"/>
      <c r="AJ127" s="112">
        <v>43589</v>
      </c>
      <c r="AK127" s="163">
        <v>0.30196794699999996</v>
      </c>
      <c r="AL127" s="163">
        <v>0.307712765</v>
      </c>
      <c r="AM127" s="163">
        <v>0.418418401</v>
      </c>
      <c r="AN127" s="163">
        <v>0.25637287400000003</v>
      </c>
      <c r="AO127" s="164">
        <v>0.17144548800000001</v>
      </c>
      <c r="AP127" s="53"/>
      <c r="AQ127" s="74">
        <v>43955</v>
      </c>
      <c r="AR127" s="78">
        <v>0.23137432399999999</v>
      </c>
      <c r="AS127" s="78">
        <v>0.192835917</v>
      </c>
      <c r="AT127" s="78">
        <v>0.43184651000000002</v>
      </c>
      <c r="AU127" s="78">
        <v>0.210965916</v>
      </c>
      <c r="AV127" s="79">
        <v>0.13003563300000001</v>
      </c>
    </row>
    <row r="128" spans="2:48" x14ac:dyDescent="0.2">
      <c r="B128" s="74">
        <v>43590</v>
      </c>
      <c r="C128" s="129">
        <v>2.4153207750000001</v>
      </c>
      <c r="D128" s="129">
        <v>0.722612755</v>
      </c>
      <c r="E128" s="129">
        <v>3.4590013339999999</v>
      </c>
      <c r="F128" s="129">
        <v>1.8269161280117785</v>
      </c>
      <c r="G128" s="129">
        <v>0.49434626700000001</v>
      </c>
      <c r="H128" s="129">
        <v>0.48680495299999998</v>
      </c>
      <c r="I128" s="129">
        <v>0.43698901699999998</v>
      </c>
      <c r="J128" s="129">
        <v>5.2175685432470553</v>
      </c>
      <c r="K128" s="81">
        <v>15.059559772258833</v>
      </c>
      <c r="L128" s="53"/>
      <c r="M128" s="74">
        <v>43956</v>
      </c>
      <c r="N128" s="128">
        <v>1.8781856110000001</v>
      </c>
      <c r="O128" s="128">
        <v>0.53501628099999998</v>
      </c>
      <c r="P128" s="128">
        <v>2.8122825920000003</v>
      </c>
      <c r="Q128" s="128">
        <v>2.0676645176771964</v>
      </c>
      <c r="R128" s="128">
        <v>0.47501663099999997</v>
      </c>
      <c r="S128" s="128">
        <v>0.32534783699999997</v>
      </c>
      <c r="T128" s="128">
        <v>0.45313260999999999</v>
      </c>
      <c r="U128" s="128">
        <v>4.0402958059834617</v>
      </c>
      <c r="V128" s="83">
        <v>12.586941885660657</v>
      </c>
      <c r="W128" s="67"/>
      <c r="AJ128" s="112">
        <v>43590</v>
      </c>
      <c r="AK128" s="163">
        <v>0.26458086200000003</v>
      </c>
      <c r="AL128" s="163">
        <v>0.24574732699999999</v>
      </c>
      <c r="AM128" s="163">
        <v>0.334755158</v>
      </c>
      <c r="AN128" s="163">
        <v>0.203195402</v>
      </c>
      <c r="AO128" s="164">
        <v>0.129203502</v>
      </c>
      <c r="AP128" s="53"/>
      <c r="AQ128" s="74">
        <v>43956</v>
      </c>
      <c r="AR128" s="78">
        <v>0.24027314600000002</v>
      </c>
      <c r="AS128" s="78">
        <v>0.219625345</v>
      </c>
      <c r="AT128" s="78">
        <v>0.43290171199999999</v>
      </c>
      <c r="AU128" s="78">
        <v>0.21886407500000002</v>
      </c>
      <c r="AV128" s="79">
        <v>0.13854143700000002</v>
      </c>
    </row>
    <row r="129" spans="2:48" x14ac:dyDescent="0.2">
      <c r="B129" s="74">
        <v>43591</v>
      </c>
      <c r="C129" s="129">
        <v>2.5036229690000003</v>
      </c>
      <c r="D129" s="129">
        <v>0.80631601500000005</v>
      </c>
      <c r="E129" s="129">
        <v>4.5690386460000001</v>
      </c>
      <c r="F129" s="129">
        <v>2.3207552192288232</v>
      </c>
      <c r="G129" s="129">
        <v>0.681145271</v>
      </c>
      <c r="H129" s="129">
        <v>0.52764157599999995</v>
      </c>
      <c r="I129" s="129">
        <v>0.56793723299999999</v>
      </c>
      <c r="J129" s="129">
        <v>6.0204320566690157</v>
      </c>
      <c r="K129" s="81">
        <v>17.99688898589784</v>
      </c>
      <c r="L129" s="53"/>
      <c r="M129" s="74">
        <v>43957</v>
      </c>
      <c r="N129" s="128">
        <v>2.3911989679999999</v>
      </c>
      <c r="O129" s="128">
        <v>0.55564542500000003</v>
      </c>
      <c r="P129" s="128">
        <v>2.8942743210000001</v>
      </c>
      <c r="Q129" s="128">
        <v>2.0791127200814916</v>
      </c>
      <c r="R129" s="128">
        <v>0.57846790300000006</v>
      </c>
      <c r="S129" s="128">
        <v>0.33222228000000004</v>
      </c>
      <c r="T129" s="128">
        <v>0.46562409900000001</v>
      </c>
      <c r="U129" s="128">
        <v>4.2256261666811614</v>
      </c>
      <c r="V129" s="83">
        <v>13.522171882762654</v>
      </c>
      <c r="W129" s="67"/>
      <c r="AJ129" s="112">
        <v>43591</v>
      </c>
      <c r="AK129" s="163">
        <v>0.23936128400000001</v>
      </c>
      <c r="AL129" s="163">
        <v>0.29464198599999997</v>
      </c>
      <c r="AM129" s="163">
        <v>0.439085489</v>
      </c>
      <c r="AN129" s="163">
        <v>0.23863691399999998</v>
      </c>
      <c r="AO129" s="164">
        <v>0.266545906</v>
      </c>
      <c r="AP129" s="53"/>
      <c r="AQ129" s="74">
        <v>43957</v>
      </c>
      <c r="AR129" s="78">
        <v>0.24373908300000002</v>
      </c>
      <c r="AS129" s="78">
        <v>0.20554520300000001</v>
      </c>
      <c r="AT129" s="78">
        <v>0.43269262800000002</v>
      </c>
      <c r="AU129" s="78">
        <v>0.21546494500000002</v>
      </c>
      <c r="AV129" s="79">
        <v>0.13640440400000001</v>
      </c>
    </row>
    <row r="130" spans="2:48" x14ac:dyDescent="0.2">
      <c r="B130" s="74">
        <v>43592</v>
      </c>
      <c r="C130" s="129">
        <v>2.5109295869999997</v>
      </c>
      <c r="D130" s="129">
        <v>0.80058770800000001</v>
      </c>
      <c r="E130" s="129">
        <v>5.3467662159999998</v>
      </c>
      <c r="F130" s="129">
        <v>2.6760575089478715</v>
      </c>
      <c r="G130" s="129">
        <v>0.69353577899999996</v>
      </c>
      <c r="H130" s="129">
        <v>0.53221035500000002</v>
      </c>
      <c r="I130" s="129">
        <v>0.57752432999999992</v>
      </c>
      <c r="J130" s="129">
        <v>6.556555737734528</v>
      </c>
      <c r="K130" s="81">
        <v>19.694167221682399</v>
      </c>
      <c r="L130" s="53"/>
      <c r="M130" s="74">
        <v>43958</v>
      </c>
      <c r="N130" s="128">
        <v>2.4104261499999997</v>
      </c>
      <c r="O130" s="128">
        <v>0.48893429799999999</v>
      </c>
      <c r="P130" s="128">
        <v>3.0909342799999999</v>
      </c>
      <c r="Q130" s="128">
        <v>2.068386952083225</v>
      </c>
      <c r="R130" s="128">
        <v>0.57435324300000001</v>
      </c>
      <c r="S130" s="128">
        <v>0.45113644000000003</v>
      </c>
      <c r="T130" s="128">
        <v>0.47986426299999996</v>
      </c>
      <c r="U130" s="128">
        <v>4.1895629237782481</v>
      </c>
      <c r="V130" s="83">
        <v>13.753598549861474</v>
      </c>
      <c r="W130" s="67"/>
      <c r="AJ130" s="112">
        <v>43592</v>
      </c>
      <c r="AK130" s="163">
        <v>0.33252567</v>
      </c>
      <c r="AL130" s="163">
        <v>0.34590983799999997</v>
      </c>
      <c r="AM130" s="163">
        <v>0.45992841100000004</v>
      </c>
      <c r="AN130" s="163">
        <v>0.28981917599999996</v>
      </c>
      <c r="AO130" s="164">
        <v>0.26704874900000003</v>
      </c>
      <c r="AP130" s="53"/>
      <c r="AQ130" s="74">
        <v>43958</v>
      </c>
      <c r="AR130" s="78">
        <v>0.23997617600000001</v>
      </c>
      <c r="AS130" s="78">
        <v>0.20263212899999999</v>
      </c>
      <c r="AT130" s="78">
        <v>0.43376413600000002</v>
      </c>
      <c r="AU130" s="78">
        <v>0.20971614099999999</v>
      </c>
      <c r="AV130" s="79">
        <v>0.13535213000000001</v>
      </c>
    </row>
    <row r="131" spans="2:48" x14ac:dyDescent="0.2">
      <c r="B131" s="74">
        <v>43593</v>
      </c>
      <c r="C131" s="129">
        <v>2.5086328130000002</v>
      </c>
      <c r="D131" s="129">
        <v>0.79940638899999994</v>
      </c>
      <c r="E131" s="129">
        <v>5.4344956840000007</v>
      </c>
      <c r="F131" s="129">
        <v>2.5999097283105113</v>
      </c>
      <c r="G131" s="129">
        <v>0.6910323639999999</v>
      </c>
      <c r="H131" s="129">
        <v>0.53064436999999998</v>
      </c>
      <c r="I131" s="129">
        <v>0.57768790400000003</v>
      </c>
      <c r="J131" s="129">
        <v>6.5863602566690735</v>
      </c>
      <c r="K131" s="81">
        <v>19.728169508979587</v>
      </c>
      <c r="L131" s="53"/>
      <c r="M131" s="74">
        <v>43959</v>
      </c>
      <c r="N131" s="128">
        <v>2.4231175980000002</v>
      </c>
      <c r="O131" s="128">
        <v>0.53525684699999998</v>
      </c>
      <c r="P131" s="128">
        <v>3.1234646530000001</v>
      </c>
      <c r="Q131" s="128">
        <v>1.8595209338294789</v>
      </c>
      <c r="R131" s="128">
        <v>0.62669221400000008</v>
      </c>
      <c r="S131" s="128">
        <v>0.47491018699999998</v>
      </c>
      <c r="T131" s="128">
        <v>0.48017412800000003</v>
      </c>
      <c r="U131" s="128">
        <v>4.3340921297214257</v>
      </c>
      <c r="V131" s="83">
        <v>13.857228690550905</v>
      </c>
      <c r="W131" s="67"/>
      <c r="AJ131" s="112">
        <v>43593</v>
      </c>
      <c r="AK131" s="163">
        <v>0.33548671600000002</v>
      </c>
      <c r="AL131" s="163">
        <v>0.28398119099999997</v>
      </c>
      <c r="AM131" s="163">
        <v>0.462816593</v>
      </c>
      <c r="AN131" s="163">
        <v>0.28983763799999995</v>
      </c>
      <c r="AO131" s="164">
        <v>0.26851428199999999</v>
      </c>
      <c r="AP131" s="53"/>
      <c r="AQ131" s="74">
        <v>43959</v>
      </c>
      <c r="AR131" s="78">
        <v>0.16850362299999999</v>
      </c>
      <c r="AS131" s="78">
        <v>0.10192163700000001</v>
      </c>
      <c r="AT131" s="78">
        <v>0.41825684299999999</v>
      </c>
      <c r="AU131" s="78">
        <v>0.21754262499999999</v>
      </c>
      <c r="AV131" s="79">
        <v>0.144588998</v>
      </c>
    </row>
    <row r="132" spans="2:48" x14ac:dyDescent="0.2">
      <c r="B132" s="74">
        <v>43594</v>
      </c>
      <c r="C132" s="129">
        <v>2.5108555969999999</v>
      </c>
      <c r="D132" s="129">
        <v>0.79881361500000003</v>
      </c>
      <c r="E132" s="129">
        <v>5.4544930089999992</v>
      </c>
      <c r="F132" s="129">
        <v>2.687092441240456</v>
      </c>
      <c r="G132" s="129">
        <v>0.64267584099999997</v>
      </c>
      <c r="H132" s="129">
        <v>0.53418369799999998</v>
      </c>
      <c r="I132" s="129">
        <v>0.57858259099999998</v>
      </c>
      <c r="J132" s="129">
        <v>6.6594244530446307</v>
      </c>
      <c r="K132" s="81">
        <v>19.866121245285086</v>
      </c>
      <c r="L132" s="53"/>
      <c r="M132" s="74">
        <v>43960</v>
      </c>
      <c r="N132" s="128">
        <v>2.339086628</v>
      </c>
      <c r="O132" s="128">
        <v>0.46359991700000003</v>
      </c>
      <c r="P132" s="128">
        <v>2.58155314</v>
      </c>
      <c r="Q132" s="128">
        <v>1.6190777184386675</v>
      </c>
      <c r="R132" s="128">
        <v>0.33789101299999996</v>
      </c>
      <c r="S132" s="128">
        <v>0.41196875500000002</v>
      </c>
      <c r="T132" s="128">
        <v>0.38397442399999998</v>
      </c>
      <c r="U132" s="128">
        <v>3.5283142130228446</v>
      </c>
      <c r="V132" s="83">
        <v>11.665465808461514</v>
      </c>
      <c r="W132" s="67"/>
      <c r="AJ132" s="112">
        <v>43594</v>
      </c>
      <c r="AK132" s="163">
        <v>0.33381715000000001</v>
      </c>
      <c r="AL132" s="163">
        <v>0.34675365800000002</v>
      </c>
      <c r="AM132" s="163">
        <v>0.46222476600000001</v>
      </c>
      <c r="AN132" s="163">
        <v>0.28975879700000001</v>
      </c>
      <c r="AO132" s="164">
        <v>0.27261976100000002</v>
      </c>
      <c r="AP132" s="53"/>
      <c r="AQ132" s="74">
        <v>43960</v>
      </c>
      <c r="AR132" s="78">
        <v>0.19286166299999999</v>
      </c>
      <c r="AS132" s="78">
        <v>0.16338612400000002</v>
      </c>
      <c r="AT132" s="78">
        <v>0.37705203199999998</v>
      </c>
      <c r="AU132" s="78">
        <v>0.167477722</v>
      </c>
      <c r="AV132" s="79">
        <v>8.7582468999999996E-2</v>
      </c>
    </row>
    <row r="133" spans="2:48" x14ac:dyDescent="0.2">
      <c r="B133" s="74">
        <v>43595</v>
      </c>
      <c r="C133" s="129">
        <v>2.5489746630000001</v>
      </c>
      <c r="D133" s="129">
        <v>0.80631519499999993</v>
      </c>
      <c r="E133" s="129">
        <v>5.5287629389999999</v>
      </c>
      <c r="F133" s="129">
        <v>2.6903487719183867</v>
      </c>
      <c r="G133" s="129">
        <v>0.64932519099999997</v>
      </c>
      <c r="H133" s="129">
        <v>0.540789411</v>
      </c>
      <c r="I133" s="129">
        <v>0.58246013299999999</v>
      </c>
      <c r="J133" s="129">
        <v>6.3619367664698832</v>
      </c>
      <c r="K133" s="81">
        <v>19.70891307038827</v>
      </c>
      <c r="L133" s="53"/>
      <c r="M133" s="74">
        <v>43961</v>
      </c>
      <c r="N133" s="128">
        <v>1.877394469</v>
      </c>
      <c r="O133" s="128">
        <v>0.265043749</v>
      </c>
      <c r="P133" s="128">
        <v>1.637093709</v>
      </c>
      <c r="Q133" s="128">
        <v>1.1848809935971911</v>
      </c>
      <c r="R133" s="128">
        <v>0.25894581299999997</v>
      </c>
      <c r="S133" s="128">
        <v>0.308422641</v>
      </c>
      <c r="T133" s="128">
        <v>0.145426582</v>
      </c>
      <c r="U133" s="128">
        <v>2.4782022210628969</v>
      </c>
      <c r="V133" s="83">
        <v>8.1554101776600874</v>
      </c>
      <c r="W133" s="67"/>
      <c r="AJ133" s="112">
        <v>43595</v>
      </c>
      <c r="AK133" s="163">
        <v>0.33137105099999997</v>
      </c>
      <c r="AL133" s="163">
        <v>0.34854054499999998</v>
      </c>
      <c r="AM133" s="163">
        <v>0.46007334999999999</v>
      </c>
      <c r="AN133" s="163">
        <v>0.29123180500000001</v>
      </c>
      <c r="AO133" s="164">
        <v>0.27694875699999999</v>
      </c>
      <c r="AP133" s="53"/>
      <c r="AQ133" s="74">
        <v>43961</v>
      </c>
      <c r="AR133" s="78">
        <v>0.13269477400000002</v>
      </c>
      <c r="AS133" s="78">
        <v>0.10415686</v>
      </c>
      <c r="AT133" s="78">
        <v>0.286721428</v>
      </c>
      <c r="AU133" s="78">
        <v>9.7234483999999996E-2</v>
      </c>
      <c r="AV133" s="79">
        <v>7.2035876999999998E-2</v>
      </c>
    </row>
    <row r="134" spans="2:48" x14ac:dyDescent="0.2">
      <c r="B134" s="74">
        <v>43596</v>
      </c>
      <c r="C134" s="129">
        <v>2.4813494449999998</v>
      </c>
      <c r="D134" s="129">
        <v>0.78033648899999997</v>
      </c>
      <c r="E134" s="129">
        <v>4.7099084600000003</v>
      </c>
      <c r="F134" s="129">
        <v>2.2636721848683692</v>
      </c>
      <c r="G134" s="129">
        <v>0.58781778799999995</v>
      </c>
      <c r="H134" s="129">
        <v>0.52589878899999998</v>
      </c>
      <c r="I134" s="129">
        <v>0.55349543299999993</v>
      </c>
      <c r="J134" s="129">
        <v>5.7181651282189865</v>
      </c>
      <c r="K134" s="81">
        <v>17.620643717087358</v>
      </c>
      <c r="L134" s="53"/>
      <c r="M134" s="74">
        <v>43962</v>
      </c>
      <c r="N134" s="128">
        <v>2.4209150880000001</v>
      </c>
      <c r="O134" s="128">
        <v>0.56642179199999998</v>
      </c>
      <c r="P134" s="128">
        <v>2.271383272</v>
      </c>
      <c r="Q134" s="128">
        <v>2.1928595999421985</v>
      </c>
      <c r="R134" s="128">
        <v>0.39035178300000001</v>
      </c>
      <c r="S134" s="128">
        <v>0.47322581300000005</v>
      </c>
      <c r="T134" s="128">
        <v>0.39429256099999999</v>
      </c>
      <c r="U134" s="128">
        <v>4.0171812578098125</v>
      </c>
      <c r="V134" s="83">
        <v>12.726631166752011</v>
      </c>
      <c r="W134" s="67"/>
      <c r="AJ134" s="112">
        <v>43596</v>
      </c>
      <c r="AK134" s="163">
        <v>0.29894184499999998</v>
      </c>
      <c r="AL134" s="163">
        <v>0.30813919900000003</v>
      </c>
      <c r="AM134" s="163">
        <v>0.41821185600000005</v>
      </c>
      <c r="AN134" s="163">
        <v>0.26099366899999998</v>
      </c>
      <c r="AO134" s="164">
        <v>0.178639252</v>
      </c>
      <c r="AP134" s="53"/>
      <c r="AQ134" s="74">
        <v>43962</v>
      </c>
      <c r="AR134" s="78">
        <v>0.23599989300000002</v>
      </c>
      <c r="AS134" s="78">
        <v>0.28631564500000001</v>
      </c>
      <c r="AT134" s="78">
        <v>0.43800914399999996</v>
      </c>
      <c r="AU134" s="78">
        <v>0.21881323899999999</v>
      </c>
      <c r="AV134" s="79">
        <v>0.152777623</v>
      </c>
    </row>
    <row r="135" spans="2:48" x14ac:dyDescent="0.2">
      <c r="B135" s="74">
        <v>43597</v>
      </c>
      <c r="C135" s="129">
        <v>2.4153207750000001</v>
      </c>
      <c r="D135" s="129">
        <v>0.521470243</v>
      </c>
      <c r="E135" s="129">
        <v>3.5066839160000001</v>
      </c>
      <c r="F135" s="129">
        <v>1.9014124766278924</v>
      </c>
      <c r="G135" s="129">
        <v>0.50680588299999996</v>
      </c>
      <c r="H135" s="129">
        <v>0.48680495299999998</v>
      </c>
      <c r="I135" s="129">
        <v>0.46048225599999998</v>
      </c>
      <c r="J135" s="129">
        <v>5.0671844738012251</v>
      </c>
      <c r="K135" s="81">
        <v>14.866164976429118</v>
      </c>
      <c r="L135" s="53"/>
      <c r="M135" s="74">
        <v>43963</v>
      </c>
      <c r="N135" s="128">
        <v>2.3848474319999999</v>
      </c>
      <c r="O135" s="128">
        <v>0.55384548300000003</v>
      </c>
      <c r="P135" s="128">
        <v>2.8284925589999999</v>
      </c>
      <c r="Q135" s="128">
        <v>2.217871963913538</v>
      </c>
      <c r="R135" s="128">
        <v>0.634511779</v>
      </c>
      <c r="S135" s="128">
        <v>0.47359095200000001</v>
      </c>
      <c r="T135" s="128">
        <v>0.435118752</v>
      </c>
      <c r="U135" s="128">
        <v>4.4400513774321224</v>
      </c>
      <c r="V135" s="83">
        <v>13.968330298345661</v>
      </c>
      <c r="W135" s="67"/>
      <c r="AJ135" s="112">
        <v>43597</v>
      </c>
      <c r="AK135" s="163">
        <v>0.26919886500000001</v>
      </c>
      <c r="AL135" s="163">
        <v>0.25693047399999996</v>
      </c>
      <c r="AM135" s="163">
        <v>0.36223579700000003</v>
      </c>
      <c r="AN135" s="163">
        <v>0.21127812299999998</v>
      </c>
      <c r="AO135" s="164">
        <v>0.13214095499999998</v>
      </c>
      <c r="AP135" s="53"/>
      <c r="AQ135" s="74">
        <v>43963</v>
      </c>
      <c r="AR135" s="78">
        <v>0.24934056700000001</v>
      </c>
      <c r="AS135" s="78">
        <v>0.28837702399999998</v>
      </c>
      <c r="AT135" s="78">
        <v>0.43725433000000002</v>
      </c>
      <c r="AU135" s="78">
        <v>0.22436202600000002</v>
      </c>
      <c r="AV135" s="79">
        <v>0.15474010800000002</v>
      </c>
    </row>
    <row r="136" spans="2:48" x14ac:dyDescent="0.2">
      <c r="B136" s="74">
        <v>43598</v>
      </c>
      <c r="C136" s="129">
        <v>2.5036229690000003</v>
      </c>
      <c r="D136" s="129">
        <v>0.79508013199999994</v>
      </c>
      <c r="E136" s="129">
        <v>4.5512702740000002</v>
      </c>
      <c r="F136" s="129">
        <v>2.4047025189795614</v>
      </c>
      <c r="G136" s="129">
        <v>0.68663349600000001</v>
      </c>
      <c r="H136" s="129">
        <v>0.52764157599999995</v>
      </c>
      <c r="I136" s="129">
        <v>0.56561081899999999</v>
      </c>
      <c r="J136" s="129">
        <v>6.2262541170519583</v>
      </c>
      <c r="K136" s="81">
        <v>18.260815902031517</v>
      </c>
      <c r="L136" s="53"/>
      <c r="M136" s="74">
        <v>43964</v>
      </c>
      <c r="N136" s="128">
        <v>2.3600338059999997</v>
      </c>
      <c r="O136" s="128">
        <v>0.56098274800000003</v>
      </c>
      <c r="P136" s="128">
        <v>2.9567545150000001</v>
      </c>
      <c r="Q136" s="128">
        <v>2.216314708702984</v>
      </c>
      <c r="R136" s="128">
        <v>0.63538625300000007</v>
      </c>
      <c r="S136" s="128">
        <v>0.46687857900000002</v>
      </c>
      <c r="T136" s="128">
        <v>0.44104461900000003</v>
      </c>
      <c r="U136" s="128">
        <v>4.4321295206091067</v>
      </c>
      <c r="V136" s="83">
        <v>14.069524749312091</v>
      </c>
      <c r="W136" s="67"/>
      <c r="AJ136" s="112">
        <v>43598</v>
      </c>
      <c r="AK136" s="163">
        <v>0.30264203000000001</v>
      </c>
      <c r="AL136" s="163">
        <v>0.30334810700000003</v>
      </c>
      <c r="AM136" s="163">
        <v>0.43910834100000001</v>
      </c>
      <c r="AN136" s="163">
        <v>0.237523173</v>
      </c>
      <c r="AO136" s="164">
        <v>0.26759200399999999</v>
      </c>
      <c r="AP136" s="53"/>
      <c r="AQ136" s="74">
        <v>43964</v>
      </c>
      <c r="AR136" s="78">
        <v>0.25190216300000001</v>
      </c>
      <c r="AS136" s="78">
        <v>0.28669639199999997</v>
      </c>
      <c r="AT136" s="78">
        <v>0.43555445799999998</v>
      </c>
      <c r="AU136" s="78">
        <v>0.22148209599999999</v>
      </c>
      <c r="AV136" s="79">
        <v>0.15174415700000002</v>
      </c>
    </row>
    <row r="137" spans="2:48" x14ac:dyDescent="0.2">
      <c r="B137" s="74">
        <v>43599</v>
      </c>
      <c r="C137" s="129">
        <v>2.5109295869999997</v>
      </c>
      <c r="D137" s="129">
        <v>0.79806588199999995</v>
      </c>
      <c r="E137" s="129">
        <v>5.3529956990000001</v>
      </c>
      <c r="F137" s="129">
        <v>2.6865733328959993</v>
      </c>
      <c r="G137" s="129">
        <v>0.69472758800000001</v>
      </c>
      <c r="H137" s="129">
        <v>0.53221035500000002</v>
      </c>
      <c r="I137" s="129">
        <v>0.57444518599999994</v>
      </c>
      <c r="J137" s="129">
        <v>6.6005768531627398</v>
      </c>
      <c r="K137" s="81">
        <v>19.75052448305874</v>
      </c>
      <c r="L137" s="53"/>
      <c r="M137" s="74">
        <v>43965</v>
      </c>
      <c r="N137" s="128">
        <v>2.363304941</v>
      </c>
      <c r="O137" s="128">
        <v>0.58813956999999994</v>
      </c>
      <c r="P137" s="128">
        <v>3.0257757729999999</v>
      </c>
      <c r="Q137" s="128">
        <v>2.2530937045569295</v>
      </c>
      <c r="R137" s="128">
        <v>0.63940065700000004</v>
      </c>
      <c r="S137" s="128">
        <v>0.47465727399999996</v>
      </c>
      <c r="T137" s="128">
        <v>0.44647632500000001</v>
      </c>
      <c r="U137" s="128">
        <v>4.5075506821847506</v>
      </c>
      <c r="V137" s="83">
        <v>14.29839892674168</v>
      </c>
      <c r="W137" s="67"/>
      <c r="AJ137" s="112">
        <v>43599</v>
      </c>
      <c r="AK137" s="163">
        <v>0.33441226799999996</v>
      </c>
      <c r="AL137" s="163">
        <v>0.35140829800000001</v>
      </c>
      <c r="AM137" s="163">
        <v>0.46070160999999998</v>
      </c>
      <c r="AN137" s="163">
        <v>0.28898252600000002</v>
      </c>
      <c r="AO137" s="164">
        <v>0.26793039200000002</v>
      </c>
      <c r="AP137" s="53"/>
      <c r="AQ137" s="74">
        <v>43965</v>
      </c>
      <c r="AR137" s="78">
        <v>0.25597883599999999</v>
      </c>
      <c r="AS137" s="78">
        <v>0.29063002700000001</v>
      </c>
      <c r="AT137" s="78">
        <v>0.44026430699999997</v>
      </c>
      <c r="AU137" s="78">
        <v>0.220259171</v>
      </c>
      <c r="AV137" s="79">
        <v>0.16604490499999999</v>
      </c>
    </row>
    <row r="138" spans="2:48" x14ac:dyDescent="0.2">
      <c r="B138" s="74">
        <v>43600</v>
      </c>
      <c r="C138" s="129">
        <v>2.5086328130000002</v>
      </c>
      <c r="D138" s="129">
        <v>0.80856431000000006</v>
      </c>
      <c r="E138" s="129">
        <v>5.4535042580000006</v>
      </c>
      <c r="F138" s="129">
        <v>2.6710143517147169</v>
      </c>
      <c r="G138" s="129">
        <v>0.69293733499999999</v>
      </c>
      <c r="H138" s="129">
        <v>0.53064436999999998</v>
      </c>
      <c r="I138" s="129">
        <v>0.57834446400000006</v>
      </c>
      <c r="J138" s="129">
        <v>6.6451592645184956</v>
      </c>
      <c r="K138" s="81">
        <v>19.888801166233215</v>
      </c>
      <c r="L138" s="53"/>
      <c r="M138" s="74">
        <v>43966</v>
      </c>
      <c r="N138" s="128">
        <v>2.4361825610000003</v>
      </c>
      <c r="O138" s="128">
        <v>0.57419382299999999</v>
      </c>
      <c r="P138" s="128">
        <v>3.2165541979999999</v>
      </c>
      <c r="Q138" s="128">
        <v>2.2777763145988792</v>
      </c>
      <c r="R138" s="128">
        <v>0.66510310400000006</v>
      </c>
      <c r="S138" s="128">
        <v>0.49344712000000002</v>
      </c>
      <c r="T138" s="128">
        <v>0.46200258199999999</v>
      </c>
      <c r="U138" s="128">
        <v>4.6144090402094458</v>
      </c>
      <c r="V138" s="83">
        <v>14.739668742808327</v>
      </c>
      <c r="W138" s="67"/>
      <c r="AJ138" s="112">
        <v>43600</v>
      </c>
      <c r="AK138" s="163">
        <v>0.33563796800000001</v>
      </c>
      <c r="AL138" s="163">
        <v>0.347987504</v>
      </c>
      <c r="AM138" s="163">
        <v>0.460094844</v>
      </c>
      <c r="AN138" s="163">
        <v>0.28955745400000005</v>
      </c>
      <c r="AO138" s="164">
        <v>0.25313560600000001</v>
      </c>
      <c r="AP138" s="53"/>
      <c r="AQ138" s="74">
        <v>43966</v>
      </c>
      <c r="AR138" s="78">
        <v>0.26310905900000003</v>
      </c>
      <c r="AS138" s="78">
        <v>0.29718810400000001</v>
      </c>
      <c r="AT138" s="78">
        <v>0.43800670400000002</v>
      </c>
      <c r="AU138" s="78">
        <v>0.22851722399999999</v>
      </c>
      <c r="AV138" s="79">
        <v>0.16309038000000001</v>
      </c>
    </row>
    <row r="139" spans="2:48" x14ac:dyDescent="0.2">
      <c r="B139" s="74">
        <v>43601</v>
      </c>
      <c r="C139" s="129">
        <v>2.5108555969999999</v>
      </c>
      <c r="D139" s="129">
        <v>0.80070008700000006</v>
      </c>
      <c r="E139" s="129">
        <v>5.4846347079999997</v>
      </c>
      <c r="F139" s="129">
        <v>2.6933402909684925</v>
      </c>
      <c r="G139" s="129">
        <v>0.69422557900000004</v>
      </c>
      <c r="H139" s="129">
        <v>0.53418369799999998</v>
      </c>
      <c r="I139" s="129">
        <v>0.58049163800000003</v>
      </c>
      <c r="J139" s="129">
        <v>6.6162561690103487</v>
      </c>
      <c r="K139" s="81">
        <v>19.91468776697884</v>
      </c>
      <c r="L139" s="53"/>
      <c r="M139" s="74">
        <v>43967</v>
      </c>
      <c r="N139" s="128">
        <v>2.0450633840000001</v>
      </c>
      <c r="O139" s="128">
        <v>0.51589434899999997</v>
      </c>
      <c r="P139" s="128">
        <v>2.678343409</v>
      </c>
      <c r="Q139" s="128">
        <v>1.7776170989447175</v>
      </c>
      <c r="R139" s="128">
        <v>0.42703142499999996</v>
      </c>
      <c r="S139" s="128">
        <v>0.42948776299999997</v>
      </c>
      <c r="T139" s="128">
        <v>0.34194933399999999</v>
      </c>
      <c r="U139" s="128">
        <v>3.6828815521157474</v>
      </c>
      <c r="V139" s="83">
        <v>11.898268315060465</v>
      </c>
      <c r="W139" s="67"/>
      <c r="AJ139" s="112">
        <v>43601</v>
      </c>
      <c r="AK139" s="163">
        <v>0.334925735</v>
      </c>
      <c r="AL139" s="163">
        <v>0.349702876</v>
      </c>
      <c r="AM139" s="163">
        <v>0.45988273499999999</v>
      </c>
      <c r="AN139" s="163">
        <v>0.28928659999999995</v>
      </c>
      <c r="AO139" s="164">
        <v>0.272619467</v>
      </c>
      <c r="AP139" s="53"/>
      <c r="AQ139" s="74">
        <v>43967</v>
      </c>
      <c r="AR139" s="78">
        <v>0.21210957599999999</v>
      </c>
      <c r="AS139" s="78">
        <v>0.244747669</v>
      </c>
      <c r="AT139" s="78">
        <v>0.379333319</v>
      </c>
      <c r="AU139" s="78">
        <v>0.17598070600000001</v>
      </c>
      <c r="AV139" s="79">
        <v>9.1899968999999998E-2</v>
      </c>
    </row>
    <row r="140" spans="2:48" x14ac:dyDescent="0.2">
      <c r="B140" s="74">
        <v>43602</v>
      </c>
      <c r="C140" s="129">
        <v>2.5489746630000001</v>
      </c>
      <c r="D140" s="129">
        <v>0.80991543500000007</v>
      </c>
      <c r="E140" s="129">
        <v>5.5257403009999999</v>
      </c>
      <c r="F140" s="129">
        <v>2.6902726073701539</v>
      </c>
      <c r="G140" s="129">
        <v>0.70061336200000002</v>
      </c>
      <c r="H140" s="129">
        <v>0.540789411</v>
      </c>
      <c r="I140" s="129">
        <v>0.58337098499999995</v>
      </c>
      <c r="J140" s="129">
        <v>6.3833182799868924</v>
      </c>
      <c r="K140" s="81">
        <v>19.782995044357047</v>
      </c>
      <c r="L140" s="53"/>
      <c r="M140" s="74">
        <v>43968</v>
      </c>
      <c r="N140" s="128">
        <v>1.8360186540000001</v>
      </c>
      <c r="O140" s="128">
        <v>0.29079639899999998</v>
      </c>
      <c r="P140" s="128">
        <v>1.6797451480000001</v>
      </c>
      <c r="Q140" s="128">
        <v>1.3032103670786526</v>
      </c>
      <c r="R140" s="128">
        <v>0.31686319099999999</v>
      </c>
      <c r="S140" s="128">
        <v>0.34179363699999998</v>
      </c>
      <c r="T140" s="128">
        <v>0.146064216</v>
      </c>
      <c r="U140" s="128">
        <v>2.6472396128778835</v>
      </c>
      <c r="V140" s="83">
        <v>8.5617312249565369</v>
      </c>
      <c r="W140" s="67"/>
      <c r="AJ140" s="112">
        <v>43602</v>
      </c>
      <c r="AK140" s="163">
        <v>0.33328899099999998</v>
      </c>
      <c r="AL140" s="163">
        <v>0.35122979599999998</v>
      </c>
      <c r="AM140" s="163">
        <v>0.45780579300000002</v>
      </c>
      <c r="AN140" s="163">
        <v>0.29137774300000002</v>
      </c>
      <c r="AO140" s="164">
        <v>0.27592165699999999</v>
      </c>
      <c r="AP140" s="53"/>
      <c r="AQ140" s="74">
        <v>43968</v>
      </c>
      <c r="AR140" s="78">
        <v>0.15835149700000001</v>
      </c>
      <c r="AS140" s="78">
        <v>0.16551323199999998</v>
      </c>
      <c r="AT140" s="78">
        <v>0.28293167599999997</v>
      </c>
      <c r="AU140" s="78">
        <v>0.11101430700000001</v>
      </c>
      <c r="AV140" s="79">
        <v>7.7548117E-2</v>
      </c>
    </row>
    <row r="141" spans="2:48" x14ac:dyDescent="0.2">
      <c r="B141" s="74">
        <v>43603</v>
      </c>
      <c r="C141" s="129">
        <v>2.4813494449999998</v>
      </c>
      <c r="D141" s="129">
        <v>0.77687193099999996</v>
      </c>
      <c r="E141" s="129">
        <v>4.7661872470000004</v>
      </c>
      <c r="F141" s="129">
        <v>2.2487804264609772</v>
      </c>
      <c r="G141" s="129">
        <v>0.61683708800000003</v>
      </c>
      <c r="H141" s="129">
        <v>0.52589878899999998</v>
      </c>
      <c r="I141" s="129">
        <v>0.54550434400000003</v>
      </c>
      <c r="J141" s="129">
        <v>5.7368426581930798</v>
      </c>
      <c r="K141" s="81">
        <v>17.698271928654059</v>
      </c>
      <c r="L141" s="53"/>
      <c r="M141" s="74">
        <v>43969</v>
      </c>
      <c r="N141" s="128">
        <v>2.4238157429999996</v>
      </c>
      <c r="O141" s="128">
        <v>0.62175814099999993</v>
      </c>
      <c r="P141" s="128">
        <v>2.5654691450000002</v>
      </c>
      <c r="Q141" s="128">
        <v>2.2701920622603877</v>
      </c>
      <c r="R141" s="128">
        <v>0.64536523699999992</v>
      </c>
      <c r="S141" s="128">
        <v>0.48399634200000002</v>
      </c>
      <c r="T141" s="128">
        <v>0.429416401</v>
      </c>
      <c r="U141" s="128">
        <v>4.2123096550376022</v>
      </c>
      <c r="V141" s="83">
        <v>13.652322726297987</v>
      </c>
      <c r="W141" s="67"/>
      <c r="AJ141" s="112">
        <v>43603</v>
      </c>
      <c r="AK141" s="163">
        <v>0.29916748900000001</v>
      </c>
      <c r="AL141" s="163">
        <v>0.30945289000000004</v>
      </c>
      <c r="AM141" s="163">
        <v>0.40536546899999998</v>
      </c>
      <c r="AN141" s="163">
        <v>0.26069631700000001</v>
      </c>
      <c r="AO141" s="164">
        <v>0.177042281</v>
      </c>
      <c r="AP141" s="53"/>
      <c r="AQ141" s="74">
        <v>43969</v>
      </c>
      <c r="AR141" s="78">
        <v>0.25216567699999998</v>
      </c>
      <c r="AS141" s="78">
        <v>0.29192742300000002</v>
      </c>
      <c r="AT141" s="78">
        <v>0.44010787300000004</v>
      </c>
      <c r="AU141" s="78">
        <v>0.235712106</v>
      </c>
      <c r="AV141" s="79">
        <v>0.164981452</v>
      </c>
    </row>
    <row r="142" spans="2:48" x14ac:dyDescent="0.2">
      <c r="B142" s="74">
        <v>43604</v>
      </c>
      <c r="C142" s="129">
        <v>2.4153207750000001</v>
      </c>
      <c r="D142" s="129">
        <v>0.69678185699999995</v>
      </c>
      <c r="E142" s="129">
        <v>3.558904359</v>
      </c>
      <c r="F142" s="129">
        <v>1.8705433637904527</v>
      </c>
      <c r="G142" s="129">
        <v>0.52830284599999999</v>
      </c>
      <c r="H142" s="129">
        <v>0.48680495299999998</v>
      </c>
      <c r="I142" s="129">
        <v>0.43766106699999996</v>
      </c>
      <c r="J142" s="129">
        <v>4.9640547832528616</v>
      </c>
      <c r="K142" s="81">
        <v>14.958374004043312</v>
      </c>
      <c r="M142" s="74">
        <v>43970</v>
      </c>
      <c r="N142" s="128">
        <v>2.380305162</v>
      </c>
      <c r="O142" s="128">
        <v>0.68350101899999993</v>
      </c>
      <c r="P142" s="128">
        <v>2.9761700430000002</v>
      </c>
      <c r="Q142" s="128">
        <v>2.2601887013461779</v>
      </c>
      <c r="R142" s="128">
        <v>0.65421267400000005</v>
      </c>
      <c r="S142" s="128">
        <v>0.47954185100000002</v>
      </c>
      <c r="T142" s="128">
        <v>0.437016403</v>
      </c>
      <c r="U142" s="128">
        <v>4.4094004458850993</v>
      </c>
      <c r="V142" s="83">
        <v>14.280336299231278</v>
      </c>
      <c r="AJ142" s="112">
        <v>43604</v>
      </c>
      <c r="AK142" s="163">
        <v>0.26864383600000002</v>
      </c>
      <c r="AL142" s="163">
        <v>0.262578859</v>
      </c>
      <c r="AM142" s="163">
        <v>0.34147142200000002</v>
      </c>
      <c r="AN142" s="163">
        <v>0.21171686300000001</v>
      </c>
      <c r="AO142" s="164">
        <v>0.12086050699999999</v>
      </c>
      <c r="AQ142" s="74">
        <v>43970</v>
      </c>
      <c r="AR142" s="78">
        <v>0.24578866099999999</v>
      </c>
      <c r="AS142" s="78">
        <v>0.29851323499999999</v>
      </c>
      <c r="AT142" s="78">
        <v>0.44350936200000002</v>
      </c>
      <c r="AU142" s="78">
        <v>0.23263242199999998</v>
      </c>
      <c r="AV142" s="79">
        <v>0.15266911</v>
      </c>
    </row>
    <row r="143" spans="2:48" x14ac:dyDescent="0.2">
      <c r="B143" s="74">
        <v>43605</v>
      </c>
      <c r="C143" s="129">
        <v>2.5036229690000003</v>
      </c>
      <c r="D143" s="129">
        <v>0.79683406200000007</v>
      </c>
      <c r="E143" s="129">
        <v>4.6272909879999995</v>
      </c>
      <c r="F143" s="129">
        <v>2.4105360573252104</v>
      </c>
      <c r="G143" s="129">
        <v>0.68682448299999999</v>
      </c>
      <c r="H143" s="129">
        <v>0.52764157599999995</v>
      </c>
      <c r="I143" s="129">
        <v>0.5643989840000001</v>
      </c>
      <c r="J143" s="129">
        <v>5.9890632284933609</v>
      </c>
      <c r="K143" s="81">
        <v>18.106212347818573</v>
      </c>
      <c r="M143" s="74">
        <v>43971</v>
      </c>
      <c r="N143" s="128">
        <v>2.4379433150000001</v>
      </c>
      <c r="O143" s="128">
        <v>0.67292486200000001</v>
      </c>
      <c r="P143" s="128">
        <v>2.7149071849999999</v>
      </c>
      <c r="Q143" s="128">
        <v>2.2335111765690545</v>
      </c>
      <c r="R143" s="128">
        <v>0.64389400699999999</v>
      </c>
      <c r="S143" s="128">
        <v>0.46738191400000001</v>
      </c>
      <c r="T143" s="128">
        <v>0.38840957500000001</v>
      </c>
      <c r="U143" s="128">
        <v>4.393739777035762</v>
      </c>
      <c r="V143" s="83">
        <v>13.952711811604816</v>
      </c>
      <c r="AJ143" s="112">
        <v>43605</v>
      </c>
      <c r="AK143" s="163">
        <v>0.30492904200000004</v>
      </c>
      <c r="AL143" s="163">
        <v>0.30195075799999999</v>
      </c>
      <c r="AM143" s="163">
        <v>0.44077615000000003</v>
      </c>
      <c r="AN143" s="163">
        <v>0.240417559</v>
      </c>
      <c r="AO143" s="164">
        <v>0.26849581099999997</v>
      </c>
      <c r="AQ143" s="74">
        <v>43971</v>
      </c>
      <c r="AR143" s="78">
        <v>0.23034030300000002</v>
      </c>
      <c r="AS143" s="78">
        <v>0.29825520100000003</v>
      </c>
      <c r="AT143" s="78">
        <v>0.45187432</v>
      </c>
      <c r="AU143" s="78">
        <v>0.22103847299999999</v>
      </c>
      <c r="AV143" s="79">
        <v>0.135687628</v>
      </c>
    </row>
    <row r="144" spans="2:48" x14ac:dyDescent="0.2">
      <c r="B144" s="74">
        <v>43606</v>
      </c>
      <c r="C144" s="129">
        <v>2.5109295869999997</v>
      </c>
      <c r="D144" s="129">
        <v>0.805082662</v>
      </c>
      <c r="E144" s="129">
        <v>5.3779073200000003</v>
      </c>
      <c r="F144" s="129">
        <v>2.6839489543510595</v>
      </c>
      <c r="G144" s="129">
        <v>0.69497786299999997</v>
      </c>
      <c r="H144" s="129">
        <v>0.53221035500000002</v>
      </c>
      <c r="I144" s="129">
        <v>0.57461442099999993</v>
      </c>
      <c r="J144" s="129">
        <v>6.4808249946402015</v>
      </c>
      <c r="K144" s="81">
        <v>19.660496156991261</v>
      </c>
      <c r="M144" s="74">
        <v>43972</v>
      </c>
      <c r="N144" s="128">
        <v>2.3973691280000002</v>
      </c>
      <c r="O144" s="128">
        <v>0.64647122499999998</v>
      </c>
      <c r="P144" s="128">
        <v>2.7527929479999997</v>
      </c>
      <c r="Q144" s="128">
        <v>1.8047088288521191</v>
      </c>
      <c r="R144" s="128">
        <v>0.65013118799999992</v>
      </c>
      <c r="S144" s="128">
        <v>0.46268247200000001</v>
      </c>
      <c r="T144" s="128">
        <v>0.38337345299999998</v>
      </c>
      <c r="U144" s="128">
        <v>4.0720215526103152</v>
      </c>
      <c r="V144" s="83">
        <v>13.169550795462433</v>
      </c>
      <c r="AJ144" s="112">
        <v>43606</v>
      </c>
      <c r="AK144" s="163">
        <v>0.33270282900000003</v>
      </c>
      <c r="AL144" s="163">
        <v>0.348526485</v>
      </c>
      <c r="AM144" s="163">
        <v>0.46480924099999998</v>
      </c>
      <c r="AN144" s="163">
        <v>0.28775858000000004</v>
      </c>
      <c r="AO144" s="164">
        <v>0.26676261099999998</v>
      </c>
      <c r="AQ144" s="74">
        <v>43972</v>
      </c>
      <c r="AR144" s="78">
        <v>0.230618081</v>
      </c>
      <c r="AS144" s="78">
        <v>0.17223650500000001</v>
      </c>
      <c r="AT144" s="78">
        <v>0.30720278299999998</v>
      </c>
      <c r="AU144" s="78">
        <v>0.22154409899999999</v>
      </c>
      <c r="AV144" s="79">
        <v>0.13362331099999999</v>
      </c>
    </row>
    <row r="145" spans="2:48" x14ac:dyDescent="0.2">
      <c r="B145" s="74">
        <v>43607</v>
      </c>
      <c r="C145" s="129">
        <v>2.5086328130000002</v>
      </c>
      <c r="D145" s="129">
        <v>0.80341250100000006</v>
      </c>
      <c r="E145" s="129">
        <v>5.4287790559999998</v>
      </c>
      <c r="F145" s="129">
        <v>2.6641743883233957</v>
      </c>
      <c r="G145" s="129">
        <v>0.69227229400000001</v>
      </c>
      <c r="H145" s="129">
        <v>0.53064436999999998</v>
      </c>
      <c r="I145" s="129">
        <v>0.57797313500000003</v>
      </c>
      <c r="J145" s="129">
        <v>6.4945196420772175</v>
      </c>
      <c r="K145" s="81">
        <v>19.700408199400613</v>
      </c>
      <c r="M145" s="74">
        <v>43973</v>
      </c>
      <c r="N145" s="128">
        <v>2.4406936949999998</v>
      </c>
      <c r="O145" s="128">
        <v>0.62404481499999997</v>
      </c>
      <c r="P145" s="128">
        <v>3.0398496009999998</v>
      </c>
      <c r="Q145" s="128">
        <v>2.1910265405640947</v>
      </c>
      <c r="R145" s="128">
        <v>0.66502501000000003</v>
      </c>
      <c r="S145" s="128">
        <v>0.48185355499999999</v>
      </c>
      <c r="T145" s="128">
        <v>0.40952571700000001</v>
      </c>
      <c r="U145" s="128">
        <v>4.3582090979469967</v>
      </c>
      <c r="V145" s="83">
        <v>14.210228031511091</v>
      </c>
      <c r="AJ145" s="112">
        <v>43607</v>
      </c>
      <c r="AK145" s="163">
        <v>0.33356039399999998</v>
      </c>
      <c r="AL145" s="163">
        <v>0.34399995</v>
      </c>
      <c r="AM145" s="163">
        <v>0.45571269199999997</v>
      </c>
      <c r="AN145" s="163">
        <v>0.28737797100000001</v>
      </c>
      <c r="AO145" s="164">
        <v>0.26715226400000003</v>
      </c>
      <c r="AQ145" s="74">
        <v>43973</v>
      </c>
      <c r="AR145" s="78">
        <v>0.24605664799999999</v>
      </c>
      <c r="AS145" s="78">
        <v>0.28504296600000001</v>
      </c>
      <c r="AT145" s="78">
        <v>0.428797276</v>
      </c>
      <c r="AU145" s="78">
        <v>0.226130525</v>
      </c>
      <c r="AV145" s="79">
        <v>0.14141170800000002</v>
      </c>
    </row>
    <row r="146" spans="2:48" x14ac:dyDescent="0.2">
      <c r="B146" s="74">
        <v>43608</v>
      </c>
      <c r="C146" s="129">
        <v>2.5108555969999999</v>
      </c>
      <c r="D146" s="129">
        <v>0.78934085300000001</v>
      </c>
      <c r="E146" s="129">
        <v>5.460572548</v>
      </c>
      <c r="F146" s="129">
        <v>2.6912052985111004</v>
      </c>
      <c r="G146" s="129">
        <v>0.69484113800000002</v>
      </c>
      <c r="H146" s="129">
        <v>0.53418369799999998</v>
      </c>
      <c r="I146" s="129">
        <v>0.58083214000000005</v>
      </c>
      <c r="J146" s="129">
        <v>6.5888656900231428</v>
      </c>
      <c r="K146" s="81">
        <v>19.850696962534244</v>
      </c>
      <c r="M146" s="74">
        <v>43974</v>
      </c>
      <c r="N146" s="128">
        <v>2.02461241</v>
      </c>
      <c r="O146" s="128">
        <v>0.53836305000000007</v>
      </c>
      <c r="P146" s="128">
        <v>2.319970343</v>
      </c>
      <c r="Q146" s="128">
        <v>1.7876097294077398</v>
      </c>
      <c r="R146" s="128">
        <v>0.40467978100000002</v>
      </c>
      <c r="S146" s="128">
        <v>0.42305764099999998</v>
      </c>
      <c r="T146" s="128">
        <v>0.30473942599999998</v>
      </c>
      <c r="U146" s="128">
        <v>3.2955373185245516</v>
      </c>
      <c r="V146" s="83">
        <v>11.098569698932291</v>
      </c>
      <c r="AJ146" s="112">
        <v>43608</v>
      </c>
      <c r="AK146" s="163">
        <v>0.334472928</v>
      </c>
      <c r="AL146" s="163">
        <v>0.349438631</v>
      </c>
      <c r="AM146" s="163">
        <v>0.460617098</v>
      </c>
      <c r="AN146" s="163">
        <v>0.28898625500000003</v>
      </c>
      <c r="AO146" s="164">
        <v>0.27133173799999999</v>
      </c>
      <c r="AQ146" s="74">
        <v>43974</v>
      </c>
      <c r="AR146" s="78">
        <v>0.183960181</v>
      </c>
      <c r="AS146" s="78">
        <v>0.23277516399999998</v>
      </c>
      <c r="AT146" s="78">
        <v>0.38468628700000002</v>
      </c>
      <c r="AU146" s="78">
        <v>0.19499633399999999</v>
      </c>
      <c r="AV146" s="79">
        <v>0.115712359</v>
      </c>
    </row>
    <row r="147" spans="2:48" x14ac:dyDescent="0.2">
      <c r="B147" s="74">
        <v>43609</v>
      </c>
      <c r="C147" s="129">
        <v>2.5489746630000001</v>
      </c>
      <c r="D147" s="129">
        <v>0.80325904799999992</v>
      </c>
      <c r="E147" s="129">
        <v>5.4959943579999999</v>
      </c>
      <c r="F147" s="129">
        <v>2.69236264911346</v>
      </c>
      <c r="G147" s="129">
        <v>0.70032033700000007</v>
      </c>
      <c r="H147" s="129">
        <v>0.540789411</v>
      </c>
      <c r="I147" s="129">
        <v>0.58284085400000007</v>
      </c>
      <c r="J147" s="129">
        <v>6.363576364736522</v>
      </c>
      <c r="K147" s="81">
        <v>19.72811768484998</v>
      </c>
      <c r="M147" s="74">
        <v>43975</v>
      </c>
      <c r="N147" s="128">
        <v>1.913421845</v>
      </c>
      <c r="O147" s="128">
        <v>0.26470127599999999</v>
      </c>
      <c r="P147" s="128">
        <v>1.619395388</v>
      </c>
      <c r="Q147" s="128">
        <v>1.425584592432652</v>
      </c>
      <c r="R147" s="128">
        <v>0.29343218199999999</v>
      </c>
      <c r="S147" s="128">
        <v>0.34299148499999998</v>
      </c>
      <c r="T147" s="128">
        <v>0.12619580899999999</v>
      </c>
      <c r="U147" s="128">
        <v>2.6212961890345059</v>
      </c>
      <c r="V147" s="83">
        <v>8.6070187664671582</v>
      </c>
      <c r="AJ147" s="112">
        <v>43609</v>
      </c>
      <c r="AK147" s="163">
        <v>0.33459554399999997</v>
      </c>
      <c r="AL147" s="163">
        <v>0.35159327299999998</v>
      </c>
      <c r="AM147" s="163">
        <v>0.45710221100000004</v>
      </c>
      <c r="AN147" s="163">
        <v>0.29141256500000001</v>
      </c>
      <c r="AO147" s="164">
        <v>0.27817181600000002</v>
      </c>
      <c r="AQ147" s="74">
        <v>43975</v>
      </c>
      <c r="AR147" s="78">
        <v>0.150318864</v>
      </c>
      <c r="AS147" s="78">
        <v>0.18225691500000002</v>
      </c>
      <c r="AT147" s="78">
        <v>0.31702615500000003</v>
      </c>
      <c r="AU147" s="78">
        <v>0.14944825099999998</v>
      </c>
      <c r="AV147" s="79">
        <v>8.2833841000000005E-2</v>
      </c>
    </row>
    <row r="148" spans="2:48" x14ac:dyDescent="0.2">
      <c r="B148" s="74">
        <v>43610</v>
      </c>
      <c r="C148" s="129">
        <v>2.4813494449999998</v>
      </c>
      <c r="D148" s="129">
        <v>0.78622459999999994</v>
      </c>
      <c r="E148" s="129">
        <v>4.5934078530000004</v>
      </c>
      <c r="F148" s="129">
        <v>2.2357477096143232</v>
      </c>
      <c r="G148" s="129">
        <v>0.616009158</v>
      </c>
      <c r="H148" s="129">
        <v>0.52589878899999998</v>
      </c>
      <c r="I148" s="129">
        <v>0.54696617299999994</v>
      </c>
      <c r="J148" s="129">
        <v>5.7011470146334391</v>
      </c>
      <c r="K148" s="81">
        <v>17.486750742247764</v>
      </c>
      <c r="M148" s="74">
        <v>43976</v>
      </c>
      <c r="N148" s="128">
        <v>2.509266964</v>
      </c>
      <c r="O148" s="128">
        <v>0.413453811</v>
      </c>
      <c r="P148" s="128">
        <v>1.5132259099999998</v>
      </c>
      <c r="Q148" s="128">
        <v>2.2588548740844856</v>
      </c>
      <c r="R148" s="128">
        <v>0.65856646400000007</v>
      </c>
      <c r="S148" s="128">
        <v>0.49550754499999999</v>
      </c>
      <c r="T148" s="128">
        <v>0.35052763299999995</v>
      </c>
      <c r="U148" s="128">
        <v>3.6467499489029218</v>
      </c>
      <c r="V148" s="83">
        <v>11.846153149987407</v>
      </c>
      <c r="AJ148" s="112">
        <v>43610</v>
      </c>
      <c r="AK148" s="163">
        <v>0.30406636599999998</v>
      </c>
      <c r="AL148" s="163">
        <v>0.309427389</v>
      </c>
      <c r="AM148" s="163">
        <v>0.40376414399999999</v>
      </c>
      <c r="AN148" s="163">
        <v>0.25827019400000001</v>
      </c>
      <c r="AO148" s="164">
        <v>0.174488595</v>
      </c>
      <c r="AQ148" s="74">
        <v>43976</v>
      </c>
      <c r="AR148" s="78">
        <v>0.183631828</v>
      </c>
      <c r="AS148" s="78">
        <v>0.30101521399999998</v>
      </c>
      <c r="AT148" s="78">
        <v>0.44729122700000001</v>
      </c>
      <c r="AU148" s="78">
        <v>0.24276700000000001</v>
      </c>
      <c r="AV148" s="79">
        <v>0.17117157</v>
      </c>
    </row>
    <row r="149" spans="2:48" x14ac:dyDescent="0.2">
      <c r="B149" s="74">
        <v>43611</v>
      </c>
      <c r="C149" s="129">
        <v>2.4153207750000001</v>
      </c>
      <c r="D149" s="129">
        <v>0.71667477599999996</v>
      </c>
      <c r="E149" s="129">
        <v>3.3403929940000001</v>
      </c>
      <c r="F149" s="129">
        <v>1.8855111410288974</v>
      </c>
      <c r="G149" s="129">
        <v>0.52357597200000006</v>
      </c>
      <c r="H149" s="129">
        <v>0.48680495299999998</v>
      </c>
      <c r="I149" s="129">
        <v>0.437203805</v>
      </c>
      <c r="J149" s="129">
        <v>5.0082908564798103</v>
      </c>
      <c r="K149" s="81">
        <v>14.813775272508707</v>
      </c>
      <c r="M149" s="74">
        <v>43977</v>
      </c>
      <c r="N149" s="128">
        <v>2.470128103</v>
      </c>
      <c r="O149" s="128">
        <v>0.64288525399999996</v>
      </c>
      <c r="P149" s="128">
        <v>2.5565740619999997</v>
      </c>
      <c r="Q149" s="128">
        <v>2.3686459099711765</v>
      </c>
      <c r="R149" s="128">
        <v>0.66506435499999994</v>
      </c>
      <c r="S149" s="128">
        <v>0.49795205399999998</v>
      </c>
      <c r="T149" s="128">
        <v>0.44243138700000001</v>
      </c>
      <c r="U149" s="128">
        <v>4.1060868231944454</v>
      </c>
      <c r="V149" s="83">
        <v>13.749767948165623</v>
      </c>
      <c r="AJ149" s="112">
        <v>43611</v>
      </c>
      <c r="AK149" s="163">
        <v>0.275471091</v>
      </c>
      <c r="AL149" s="163">
        <v>0.27091569599999998</v>
      </c>
      <c r="AM149" s="163">
        <v>0.33223624699999998</v>
      </c>
      <c r="AN149" s="163">
        <v>0.214809317</v>
      </c>
      <c r="AO149" s="164">
        <v>0.122463606</v>
      </c>
      <c r="AQ149" s="74">
        <v>43977</v>
      </c>
      <c r="AR149" s="78">
        <v>0.25832477500000001</v>
      </c>
      <c r="AS149" s="78">
        <v>0.31602677099999998</v>
      </c>
      <c r="AT149" s="78">
        <v>0.45215547700000003</v>
      </c>
      <c r="AU149" s="78">
        <v>0.24538976100000001</v>
      </c>
      <c r="AV149" s="79">
        <v>0.169536618</v>
      </c>
    </row>
    <row r="150" spans="2:48" x14ac:dyDescent="0.2">
      <c r="B150" s="74">
        <v>43612</v>
      </c>
      <c r="C150" s="129">
        <v>2.5036229690000003</v>
      </c>
      <c r="D150" s="129">
        <v>0.79814713100000001</v>
      </c>
      <c r="E150" s="129">
        <v>3.8357156430000003</v>
      </c>
      <c r="F150" s="129">
        <v>2.3569275499400359</v>
      </c>
      <c r="G150" s="129">
        <v>0.68751710300000002</v>
      </c>
      <c r="H150" s="129">
        <v>0.52764157599999995</v>
      </c>
      <c r="I150" s="129">
        <v>0.56577147699999997</v>
      </c>
      <c r="J150" s="129">
        <v>5.8955981748065032</v>
      </c>
      <c r="K150" s="81">
        <v>17.17094162374654</v>
      </c>
      <c r="M150" s="74">
        <v>43978</v>
      </c>
      <c r="N150" s="128">
        <v>2.445733165</v>
      </c>
      <c r="O150" s="128">
        <v>0.63310776800000002</v>
      </c>
      <c r="P150" s="128">
        <v>3.1617786049999999</v>
      </c>
      <c r="Q150" s="128">
        <v>2.3815397310238451</v>
      </c>
      <c r="R150" s="128">
        <v>0.66476002300000003</v>
      </c>
      <c r="S150" s="128">
        <v>0.48672158299999996</v>
      </c>
      <c r="T150" s="128">
        <v>0.44348972600000003</v>
      </c>
      <c r="U150" s="128">
        <v>4.4507627094758657</v>
      </c>
      <c r="V150" s="83">
        <v>14.667893310499711</v>
      </c>
      <c r="AJ150" s="112">
        <v>43612</v>
      </c>
      <c r="AK150" s="163">
        <v>0.25570508799999997</v>
      </c>
      <c r="AL150" s="163">
        <v>0.300887091</v>
      </c>
      <c r="AM150" s="163">
        <v>0.43838362199999997</v>
      </c>
      <c r="AN150" s="163">
        <v>0.23903000299999999</v>
      </c>
      <c r="AO150" s="164">
        <v>0.26747395200000001</v>
      </c>
      <c r="AQ150" s="74">
        <v>43978</v>
      </c>
      <c r="AR150" s="78">
        <v>0.26422569600000001</v>
      </c>
      <c r="AS150" s="78">
        <v>0.31759200199999998</v>
      </c>
      <c r="AT150" s="78">
        <v>0.453664542</v>
      </c>
      <c r="AU150" s="78">
        <v>0.24652476700000001</v>
      </c>
      <c r="AV150" s="79">
        <v>0.170997914</v>
      </c>
    </row>
    <row r="151" spans="2:48" x14ac:dyDescent="0.2">
      <c r="B151" s="74">
        <v>43613</v>
      </c>
      <c r="C151" s="129">
        <v>2.5109295869999997</v>
      </c>
      <c r="D151" s="129">
        <v>0.79777995200000007</v>
      </c>
      <c r="E151" s="129">
        <v>5.1645502329999999</v>
      </c>
      <c r="F151" s="129">
        <v>2.6608082870727237</v>
      </c>
      <c r="G151" s="129">
        <v>0.69393153200000002</v>
      </c>
      <c r="H151" s="129">
        <v>0.52889819599999999</v>
      </c>
      <c r="I151" s="129">
        <v>0.57632335000000001</v>
      </c>
      <c r="J151" s="129">
        <v>6.5140928300411831</v>
      </c>
      <c r="K151" s="81">
        <v>19.447313967113903</v>
      </c>
      <c r="M151" s="74">
        <v>43979</v>
      </c>
      <c r="N151" s="128">
        <v>2.458737084</v>
      </c>
      <c r="O151" s="128">
        <v>0.53740401199999999</v>
      </c>
      <c r="P151" s="128">
        <v>3.3237262969999999</v>
      </c>
      <c r="Q151" s="128">
        <v>2.2838939215023863</v>
      </c>
      <c r="R151" s="128">
        <v>0.66553370499999998</v>
      </c>
      <c r="S151" s="128">
        <v>0.44683342599999998</v>
      </c>
      <c r="T151" s="128">
        <v>0.44355995199999998</v>
      </c>
      <c r="U151" s="128">
        <v>4.3560725128306581</v>
      </c>
      <c r="V151" s="83">
        <v>14.515760910333045</v>
      </c>
      <c r="AJ151" s="112">
        <v>43613</v>
      </c>
      <c r="AK151" s="163">
        <v>0.328066156</v>
      </c>
      <c r="AL151" s="163">
        <v>0.34950469099999998</v>
      </c>
      <c r="AM151" s="163">
        <v>0.45930035699999999</v>
      </c>
      <c r="AN151" s="163">
        <v>0.28675055900000002</v>
      </c>
      <c r="AO151" s="164">
        <v>0.25904884299999997</v>
      </c>
      <c r="AQ151" s="74">
        <v>43979</v>
      </c>
      <c r="AR151" s="78">
        <v>0.25478234299999997</v>
      </c>
      <c r="AS151" s="78">
        <v>0.31609216499999998</v>
      </c>
      <c r="AT151" s="78">
        <v>0.434987081</v>
      </c>
      <c r="AU151" s="78">
        <v>0.242492651</v>
      </c>
      <c r="AV151" s="79">
        <v>0.14015066399999998</v>
      </c>
    </row>
    <row r="152" spans="2:48" x14ac:dyDescent="0.2">
      <c r="B152" s="74">
        <v>43614</v>
      </c>
      <c r="C152" s="129">
        <v>2.5086328130000002</v>
      </c>
      <c r="D152" s="129">
        <v>0.80237663399999992</v>
      </c>
      <c r="E152" s="129">
        <v>5.3928626500000005</v>
      </c>
      <c r="F152" s="129">
        <v>2.6985971272664333</v>
      </c>
      <c r="G152" s="129">
        <v>0.69224871300000002</v>
      </c>
      <c r="H152" s="129">
        <v>0.53064436999999998</v>
      </c>
      <c r="I152" s="129">
        <v>0.57597037399999995</v>
      </c>
      <c r="J152" s="129">
        <v>6.5743262754162695</v>
      </c>
      <c r="K152" s="81">
        <v>19.775658956682701</v>
      </c>
      <c r="M152" s="74">
        <v>43980</v>
      </c>
      <c r="N152" s="128">
        <v>2.540804783</v>
      </c>
      <c r="O152" s="128">
        <v>0.67941441299999994</v>
      </c>
      <c r="P152" s="128">
        <v>3.4865985180000001</v>
      </c>
      <c r="Q152" s="128">
        <v>2.4356385908848064</v>
      </c>
      <c r="R152" s="128">
        <v>0.69061999800000007</v>
      </c>
      <c r="S152" s="128">
        <v>0.513133226</v>
      </c>
      <c r="T152" s="128">
        <v>0.47265740899999997</v>
      </c>
      <c r="U152" s="128">
        <v>4.6700789248336791</v>
      </c>
      <c r="V152" s="83">
        <v>15.488945862718488</v>
      </c>
      <c r="AJ152" s="112">
        <v>43614</v>
      </c>
      <c r="AK152" s="163">
        <v>0.33467121500000002</v>
      </c>
      <c r="AL152" s="163">
        <v>0.35056790600000004</v>
      </c>
      <c r="AM152" s="163">
        <v>0.46580005200000002</v>
      </c>
      <c r="AN152" s="163">
        <v>0.28862426499999999</v>
      </c>
      <c r="AO152" s="164">
        <v>0.26981443399999999</v>
      </c>
      <c r="AQ152" s="74">
        <v>43980</v>
      </c>
      <c r="AR152" s="78">
        <v>0.27660636</v>
      </c>
      <c r="AS152" s="78">
        <v>0.32258408</v>
      </c>
      <c r="AT152" s="78">
        <v>0.456065891</v>
      </c>
      <c r="AU152" s="78">
        <v>0.25677109100000001</v>
      </c>
      <c r="AV152" s="79">
        <v>0.177470145</v>
      </c>
    </row>
    <row r="153" spans="2:48" x14ac:dyDescent="0.2">
      <c r="B153" s="74">
        <v>43615</v>
      </c>
      <c r="C153" s="129">
        <v>2.5108555969999999</v>
      </c>
      <c r="D153" s="129">
        <v>0.79750492399999995</v>
      </c>
      <c r="E153" s="129">
        <v>5.4449111940000003</v>
      </c>
      <c r="F153" s="129">
        <v>2.4415758940291705</v>
      </c>
      <c r="G153" s="129">
        <v>0.69362101800000009</v>
      </c>
      <c r="H153" s="129">
        <v>0.53418369799999998</v>
      </c>
      <c r="I153" s="129">
        <v>0.57829376799999999</v>
      </c>
      <c r="J153" s="129">
        <v>6.4342953710530031</v>
      </c>
      <c r="K153" s="81">
        <v>19.435241464082175</v>
      </c>
      <c r="M153" s="74">
        <v>43981</v>
      </c>
      <c r="N153" s="128">
        <v>2.2487601989999999</v>
      </c>
      <c r="O153" s="128">
        <v>0.60036505799999995</v>
      </c>
      <c r="P153" s="128">
        <v>3.0295796880000001</v>
      </c>
      <c r="Q153" s="128">
        <v>2.0282561646080137</v>
      </c>
      <c r="R153" s="128">
        <v>0.46917991399999998</v>
      </c>
      <c r="S153" s="128">
        <v>0.47838137599999997</v>
      </c>
      <c r="T153" s="128">
        <v>0.37236070599999999</v>
      </c>
      <c r="U153" s="128">
        <v>3.8846212162344242</v>
      </c>
      <c r="V153" s="83">
        <v>13.111504321842439</v>
      </c>
      <c r="AJ153" s="112">
        <v>43615</v>
      </c>
      <c r="AK153" s="163">
        <v>0.33187377000000001</v>
      </c>
      <c r="AL153" s="163">
        <v>0.29479328900000001</v>
      </c>
      <c r="AM153" s="163">
        <v>0.34481688299999996</v>
      </c>
      <c r="AN153" s="163">
        <v>0.29025036500000001</v>
      </c>
      <c r="AO153" s="164">
        <v>0.27314445299999995</v>
      </c>
      <c r="AQ153" s="74">
        <v>43981</v>
      </c>
      <c r="AR153" s="78">
        <v>0.23875476500000001</v>
      </c>
      <c r="AS153" s="78">
        <v>0.285491514</v>
      </c>
      <c r="AT153" s="78">
        <v>0.404989565</v>
      </c>
      <c r="AU153" s="78">
        <v>0.21694856599999998</v>
      </c>
      <c r="AV153" s="79">
        <v>0.121458924</v>
      </c>
    </row>
    <row r="154" spans="2:48" x14ac:dyDescent="0.2">
      <c r="B154" s="74">
        <v>43616</v>
      </c>
      <c r="C154" s="129">
        <v>2.5489746630000001</v>
      </c>
      <c r="D154" s="129">
        <v>0.79850685199999993</v>
      </c>
      <c r="E154" s="129">
        <v>5.5098672130000006</v>
      </c>
      <c r="F154" s="129">
        <v>2.6281760945206849</v>
      </c>
      <c r="G154" s="129">
        <v>0.69908939099999989</v>
      </c>
      <c r="H154" s="129">
        <v>0.540789411</v>
      </c>
      <c r="I154" s="129">
        <v>0.58225012399999998</v>
      </c>
      <c r="J154" s="129">
        <v>6.2205076380146238</v>
      </c>
      <c r="K154" s="81">
        <v>19.528161386535309</v>
      </c>
      <c r="M154" s="74">
        <v>43982</v>
      </c>
      <c r="N154" s="128">
        <v>2.087306871</v>
      </c>
      <c r="O154" s="128">
        <v>0.41491995799999998</v>
      </c>
      <c r="P154" s="128">
        <v>2.126252832</v>
      </c>
      <c r="Q154" s="128">
        <v>1.5520910766925844</v>
      </c>
      <c r="R154" s="128">
        <v>0.34134623800000002</v>
      </c>
      <c r="S154" s="128">
        <v>0.37065387300000002</v>
      </c>
      <c r="T154" s="128">
        <v>0.13380694200000001</v>
      </c>
      <c r="U154" s="128">
        <v>3.0743994038124312</v>
      </c>
      <c r="V154" s="83">
        <v>10.100777194505016</v>
      </c>
      <c r="AJ154" s="112">
        <v>43616</v>
      </c>
      <c r="AK154" s="163">
        <v>0.33201567300000001</v>
      </c>
      <c r="AL154" s="163">
        <v>0.32921252000000001</v>
      </c>
      <c r="AM154" s="163">
        <v>0.43866630400000001</v>
      </c>
      <c r="AN154" s="163">
        <v>0.29084078200000002</v>
      </c>
      <c r="AO154" s="164">
        <v>0.278187034</v>
      </c>
      <c r="AQ154" s="75">
        <v>43982</v>
      </c>
      <c r="AR154" s="80">
        <v>0.19785081899999998</v>
      </c>
      <c r="AS154" s="80">
        <v>0.21479309799999999</v>
      </c>
      <c r="AT154" s="80">
        <v>0.31059023400000002</v>
      </c>
      <c r="AU154" s="80">
        <v>0.15085836</v>
      </c>
      <c r="AV154" s="166">
        <v>8.8166953999999992E-2</v>
      </c>
    </row>
    <row r="155" spans="2:48" x14ac:dyDescent="0.2">
      <c r="B155" s="74">
        <v>43617</v>
      </c>
      <c r="C155" s="129">
        <v>2.4813494449999998</v>
      </c>
      <c r="D155" s="129">
        <v>0.78532551899999992</v>
      </c>
      <c r="E155" s="129">
        <v>4.7152015700000005</v>
      </c>
      <c r="F155" s="129">
        <v>2.2074449394074098</v>
      </c>
      <c r="G155" s="129">
        <v>0.61057506799999994</v>
      </c>
      <c r="H155" s="129">
        <v>0.52589878899999998</v>
      </c>
      <c r="I155" s="129">
        <v>0.54711679000000002</v>
      </c>
      <c r="J155" s="129">
        <v>5.5957478656679127</v>
      </c>
      <c r="K155" s="81">
        <v>17.468659986075323</v>
      </c>
      <c r="AJ155" s="112">
        <v>43617</v>
      </c>
      <c r="AK155" s="163">
        <v>0.30379577000000002</v>
      </c>
      <c r="AL155" s="163">
        <v>0.293098943</v>
      </c>
      <c r="AM155" s="163">
        <v>0.39169357199999999</v>
      </c>
      <c r="AN155" s="163">
        <v>0.25496414300000003</v>
      </c>
      <c r="AO155" s="164">
        <v>0.181320598</v>
      </c>
    </row>
    <row r="156" spans="2:48" x14ac:dyDescent="0.2">
      <c r="B156" s="74">
        <v>43618</v>
      </c>
      <c r="C156" s="129">
        <v>2.4153207750000001</v>
      </c>
      <c r="D156" s="129">
        <v>0.70945831799999992</v>
      </c>
      <c r="E156" s="129">
        <v>3.4831055750000002</v>
      </c>
      <c r="F156" s="129">
        <v>1.9136887138686201</v>
      </c>
      <c r="G156" s="129">
        <v>0.50053341399999995</v>
      </c>
      <c r="H156" s="129">
        <v>0.48680495299999998</v>
      </c>
      <c r="I156" s="129">
        <v>0.44737806099999999</v>
      </c>
      <c r="J156" s="129">
        <v>4.6990977905685378</v>
      </c>
      <c r="K156" s="81">
        <v>14.655387600437159</v>
      </c>
      <c r="AJ156" s="112">
        <v>43618</v>
      </c>
      <c r="AK156" s="163">
        <v>0.27484287099999999</v>
      </c>
      <c r="AL156" s="163">
        <v>0.27141867999999997</v>
      </c>
      <c r="AM156" s="163">
        <v>0.34788943300000003</v>
      </c>
      <c r="AN156" s="163">
        <v>0.21262145300000002</v>
      </c>
      <c r="AO156" s="164">
        <v>0.13032770499999999</v>
      </c>
    </row>
    <row r="157" spans="2:48" x14ac:dyDescent="0.2">
      <c r="B157" s="74">
        <v>43619</v>
      </c>
      <c r="C157" s="129">
        <v>2.5036229690000003</v>
      </c>
      <c r="D157" s="129">
        <v>0.79493677800000007</v>
      </c>
      <c r="E157" s="129">
        <v>4.5670797240000001</v>
      </c>
      <c r="F157" s="129">
        <v>2.4087029949113328</v>
      </c>
      <c r="G157" s="129">
        <v>0.68543932499999993</v>
      </c>
      <c r="H157" s="129">
        <v>0.52764157599999995</v>
      </c>
      <c r="I157" s="129">
        <v>0.57152036299999998</v>
      </c>
      <c r="J157" s="129">
        <v>5.6392204500559151</v>
      </c>
      <c r="K157" s="81">
        <v>17.698164179967247</v>
      </c>
      <c r="AJ157" s="112">
        <v>43619</v>
      </c>
      <c r="AK157" s="163">
        <v>0.30252347499999999</v>
      </c>
      <c r="AL157" s="163">
        <v>0.30585336700000004</v>
      </c>
      <c r="AM157" s="163">
        <v>0.43976202600000003</v>
      </c>
      <c r="AN157" s="163">
        <v>0.237285528</v>
      </c>
      <c r="AO157" s="164">
        <v>0.269226093</v>
      </c>
    </row>
    <row r="158" spans="2:48" x14ac:dyDescent="0.2">
      <c r="B158" s="74">
        <v>43620</v>
      </c>
      <c r="C158" s="129">
        <v>2.5109295869999997</v>
      </c>
      <c r="D158" s="129">
        <v>0.798559138</v>
      </c>
      <c r="E158" s="129">
        <v>5.3401969899999999</v>
      </c>
      <c r="F158" s="129">
        <v>2.6485429826681539</v>
      </c>
      <c r="G158" s="129">
        <v>0.69281275399999998</v>
      </c>
      <c r="H158" s="129">
        <v>0.52549921799999999</v>
      </c>
      <c r="I158" s="129">
        <v>0.57849245599999999</v>
      </c>
      <c r="J158" s="129">
        <v>5.7324827222753258</v>
      </c>
      <c r="K158" s="81">
        <v>18.827515847943481</v>
      </c>
      <c r="AJ158" s="112">
        <v>43620</v>
      </c>
      <c r="AK158" s="163">
        <v>0.332604071</v>
      </c>
      <c r="AL158" s="163">
        <v>0.35171448499999997</v>
      </c>
      <c r="AM158" s="163">
        <v>0.45633865299999998</v>
      </c>
      <c r="AN158" s="163">
        <v>0.28541065700000001</v>
      </c>
      <c r="AO158" s="164">
        <v>0.25345598800000002</v>
      </c>
    </row>
    <row r="159" spans="2:48" x14ac:dyDescent="0.2">
      <c r="B159" s="74">
        <v>43621</v>
      </c>
      <c r="C159" s="129">
        <v>2.5086328130000002</v>
      </c>
      <c r="D159" s="129">
        <v>0.72112843599999998</v>
      </c>
      <c r="E159" s="129">
        <v>5.4353068410000001</v>
      </c>
      <c r="F159" s="129">
        <v>2.6773719133238538</v>
      </c>
      <c r="G159" s="129">
        <v>0.69095418200000003</v>
      </c>
      <c r="H159" s="129">
        <v>0.53064436999999998</v>
      </c>
      <c r="I159" s="129">
        <v>0.58052870300000003</v>
      </c>
      <c r="J159" s="129">
        <v>6.0684801178413776</v>
      </c>
      <c r="K159" s="81">
        <v>19.213047376165228</v>
      </c>
      <c r="AJ159" s="112">
        <v>43621</v>
      </c>
      <c r="AK159" s="163">
        <v>0.32951015</v>
      </c>
      <c r="AL159" s="163">
        <v>0.350043936</v>
      </c>
      <c r="AM159" s="163">
        <v>0.45851042399999997</v>
      </c>
      <c r="AN159" s="163">
        <v>0.28820607199999998</v>
      </c>
      <c r="AO159" s="164">
        <v>0.27014903499999998</v>
      </c>
    </row>
    <row r="160" spans="2:48" x14ac:dyDescent="0.2">
      <c r="B160" s="74">
        <v>43622</v>
      </c>
      <c r="C160" s="129">
        <v>2.5108555969999999</v>
      </c>
      <c r="D160" s="129">
        <v>0.79012902399999996</v>
      </c>
      <c r="E160" s="129">
        <v>5.4448268739999994</v>
      </c>
      <c r="F160" s="129">
        <v>2.6781931166555757</v>
      </c>
      <c r="G160" s="129">
        <v>0.69259752200000002</v>
      </c>
      <c r="H160" s="129">
        <v>0.53418369799999998</v>
      </c>
      <c r="I160" s="129">
        <v>0.58089103399999997</v>
      </c>
      <c r="J160" s="129">
        <v>6.047941304725839</v>
      </c>
      <c r="K160" s="81">
        <v>19.279618170381415</v>
      </c>
      <c r="AJ160" s="112">
        <v>43622</v>
      </c>
      <c r="AK160" s="163">
        <v>0.33189016100000002</v>
      </c>
      <c r="AL160" s="163">
        <v>0.35246134800000001</v>
      </c>
      <c r="AM160" s="163">
        <v>0.46292831099999998</v>
      </c>
      <c r="AN160" s="163">
        <v>0.289664278</v>
      </c>
      <c r="AO160" s="164">
        <v>0.27249845699999997</v>
      </c>
    </row>
    <row r="161" spans="2:48" x14ac:dyDescent="0.2">
      <c r="B161" s="74">
        <v>43623</v>
      </c>
      <c r="C161" s="129">
        <v>2.5489746630000001</v>
      </c>
      <c r="D161" s="129">
        <v>0.78552718599999993</v>
      </c>
      <c r="E161" s="129">
        <v>5.2453824659999997</v>
      </c>
      <c r="F161" s="129">
        <v>2.5758038091850954</v>
      </c>
      <c r="G161" s="129">
        <v>0.692497523</v>
      </c>
      <c r="H161" s="129">
        <v>0.540789411</v>
      </c>
      <c r="I161" s="129">
        <v>0.52074244300000005</v>
      </c>
      <c r="J161" s="129">
        <v>5.6134700409450975</v>
      </c>
      <c r="K161" s="81">
        <v>18.523187542130195</v>
      </c>
      <c r="AJ161" s="112">
        <v>43623</v>
      </c>
      <c r="AK161" s="163">
        <v>0.30674014899999996</v>
      </c>
      <c r="AL161" s="163">
        <v>0.34553911700000001</v>
      </c>
      <c r="AM161" s="163">
        <v>0.436690352</v>
      </c>
      <c r="AN161" s="163">
        <v>0.283972471</v>
      </c>
      <c r="AO161" s="164">
        <v>0.268499971</v>
      </c>
    </row>
    <row r="162" spans="2:48" x14ac:dyDescent="0.2">
      <c r="B162" s="74">
        <v>43624</v>
      </c>
      <c r="C162" s="129">
        <v>2.4813494449999998</v>
      </c>
      <c r="D162" s="129">
        <v>0.77649054099999992</v>
      </c>
      <c r="E162" s="129">
        <v>4.7848526330000007</v>
      </c>
      <c r="F162" s="129">
        <v>2.4328293609904144</v>
      </c>
      <c r="G162" s="129">
        <v>0.62299210699999996</v>
      </c>
      <c r="H162" s="129">
        <v>0.52589878899999998</v>
      </c>
      <c r="I162" s="129">
        <v>0.563130723</v>
      </c>
      <c r="J162" s="129">
        <v>5.628147543996767</v>
      </c>
      <c r="K162" s="81">
        <v>17.815691142987184</v>
      </c>
      <c r="AJ162" s="112">
        <v>43624</v>
      </c>
      <c r="AK162" s="163">
        <v>0.31608302399999999</v>
      </c>
      <c r="AL162" s="163">
        <v>0.33230124099999997</v>
      </c>
      <c r="AM162" s="163">
        <v>0.44318076699999998</v>
      </c>
      <c r="AN162" s="163">
        <v>0.26910425100000002</v>
      </c>
      <c r="AO162" s="164">
        <v>0.200309344</v>
      </c>
    </row>
    <row r="163" spans="2:48" x14ac:dyDescent="0.2">
      <c r="B163" s="74">
        <v>43625</v>
      </c>
      <c r="C163" s="129">
        <v>2.4153207750000001</v>
      </c>
      <c r="D163" s="129">
        <v>0.77649054099999992</v>
      </c>
      <c r="E163" s="129">
        <v>3.9156115950000001</v>
      </c>
      <c r="F163" s="129">
        <v>2.2576528308088797</v>
      </c>
      <c r="G163" s="129">
        <v>0.54642906599999996</v>
      </c>
      <c r="H163" s="129">
        <v>0.48680495299999998</v>
      </c>
      <c r="I163" s="129">
        <v>0.54135196200000002</v>
      </c>
      <c r="J163" s="129">
        <v>5.2356743232628995</v>
      </c>
      <c r="K163" s="81">
        <v>16.175336046071777</v>
      </c>
      <c r="AJ163" s="112">
        <v>43625</v>
      </c>
      <c r="AK163" s="163">
        <v>0.30138131099999999</v>
      </c>
      <c r="AL163" s="163">
        <v>0.30671531000000002</v>
      </c>
      <c r="AM163" s="163">
        <v>0.43397266100000004</v>
      </c>
      <c r="AN163" s="163">
        <v>0.23855732800000001</v>
      </c>
      <c r="AO163" s="164">
        <v>0.163484139</v>
      </c>
    </row>
    <row r="164" spans="2:48" x14ac:dyDescent="0.2">
      <c r="B164" s="74">
        <v>43626</v>
      </c>
      <c r="C164" s="129">
        <v>2.5036229690000003</v>
      </c>
      <c r="D164" s="129">
        <v>0.77649054099999992</v>
      </c>
      <c r="E164" s="129">
        <v>4.6576602359999999</v>
      </c>
      <c r="F164" s="129">
        <v>2.3858915098248419</v>
      </c>
      <c r="G164" s="129">
        <v>0.68436874300000006</v>
      </c>
      <c r="H164" s="129">
        <v>0.52764157599999995</v>
      </c>
      <c r="I164" s="129">
        <v>0.5688424740000001</v>
      </c>
      <c r="J164" s="129">
        <v>5.6611049729655631</v>
      </c>
      <c r="K164" s="81">
        <v>17.765623021790404</v>
      </c>
      <c r="AJ164" s="112">
        <v>43626</v>
      </c>
      <c r="AK164" s="163">
        <v>0.30034926099999998</v>
      </c>
      <c r="AL164" s="163">
        <v>0.30380509100000003</v>
      </c>
      <c r="AM164" s="163">
        <v>0.43339986599999997</v>
      </c>
      <c r="AN164" s="163">
        <v>0.236286671</v>
      </c>
      <c r="AO164" s="164">
        <v>0.26678881500000001</v>
      </c>
    </row>
    <row r="165" spans="2:48" x14ac:dyDescent="0.2">
      <c r="B165" s="74">
        <v>43627</v>
      </c>
      <c r="C165" s="129">
        <v>2.5109295869999997</v>
      </c>
      <c r="D165" s="129">
        <v>0.798559138</v>
      </c>
      <c r="E165" s="129">
        <v>5.3401969899999999</v>
      </c>
      <c r="F165" s="129">
        <v>2.6485429826681539</v>
      </c>
      <c r="G165" s="129">
        <v>0.69281275399999998</v>
      </c>
      <c r="H165" s="129">
        <v>0.52549921799999999</v>
      </c>
      <c r="I165" s="129">
        <v>0.57849245599999999</v>
      </c>
      <c r="J165" s="129">
        <v>5.7324827222753258</v>
      </c>
      <c r="K165" s="81">
        <v>18.827515847943481</v>
      </c>
      <c r="AJ165" s="112">
        <v>43627</v>
      </c>
      <c r="AK165" s="163">
        <v>0.332604071</v>
      </c>
      <c r="AL165" s="163">
        <v>0.35171448499999997</v>
      </c>
      <c r="AM165" s="163">
        <v>0.45633865299999998</v>
      </c>
      <c r="AN165" s="163">
        <v>0.28541065700000001</v>
      </c>
      <c r="AO165" s="164">
        <v>0.25345598800000002</v>
      </c>
    </row>
    <row r="166" spans="2:48" x14ac:dyDescent="0.2">
      <c r="B166" s="74">
        <v>43628</v>
      </c>
      <c r="C166" s="129">
        <v>2.5086328130000002</v>
      </c>
      <c r="D166" s="129">
        <v>0.72112843599999998</v>
      </c>
      <c r="E166" s="129">
        <v>5.4353068410000001</v>
      </c>
      <c r="F166" s="129">
        <v>2.6773719133238538</v>
      </c>
      <c r="G166" s="129">
        <v>0.69095418200000003</v>
      </c>
      <c r="H166" s="129">
        <v>0.53064436999999998</v>
      </c>
      <c r="I166" s="129">
        <v>0.58052870300000003</v>
      </c>
      <c r="J166" s="129">
        <v>6.0684801178413776</v>
      </c>
      <c r="K166" s="81">
        <v>19.213047376165228</v>
      </c>
      <c r="AJ166" s="112">
        <v>43628</v>
      </c>
      <c r="AK166" s="163">
        <v>0.32951015</v>
      </c>
      <c r="AL166" s="163">
        <v>0.350043936</v>
      </c>
      <c r="AM166" s="163">
        <v>0.45851042399999997</v>
      </c>
      <c r="AN166" s="163">
        <v>0.28820607199999998</v>
      </c>
      <c r="AO166" s="164">
        <v>0.27014903499999998</v>
      </c>
    </row>
    <row r="167" spans="2:48" x14ac:dyDescent="0.2">
      <c r="B167" s="74">
        <v>43629</v>
      </c>
      <c r="C167" s="129">
        <v>2.5108555969999999</v>
      </c>
      <c r="D167" s="129">
        <v>0.77649054099999992</v>
      </c>
      <c r="E167" s="129">
        <v>5.3624921069999996</v>
      </c>
      <c r="F167" s="129">
        <v>2.6465859736262072</v>
      </c>
      <c r="G167" s="129">
        <v>0.68966860400000007</v>
      </c>
      <c r="H167" s="129">
        <v>0.53418369799999998</v>
      </c>
      <c r="I167" s="129">
        <v>0.57073292600000003</v>
      </c>
      <c r="J167" s="129">
        <v>5.9823515496819653</v>
      </c>
      <c r="K167" s="81">
        <v>19.073360996308175</v>
      </c>
      <c r="AJ167" s="112">
        <v>43629</v>
      </c>
      <c r="AK167" s="163">
        <v>0.32678502399999998</v>
      </c>
      <c r="AL167" s="163">
        <v>0.34735859399999996</v>
      </c>
      <c r="AM167" s="163">
        <v>0.45006212000000001</v>
      </c>
      <c r="AN167" s="163">
        <v>0.285673542</v>
      </c>
      <c r="AO167" s="164">
        <v>0.26886488799999997</v>
      </c>
    </row>
    <row r="168" spans="2:48" x14ac:dyDescent="0.2">
      <c r="B168" s="74">
        <v>43630</v>
      </c>
      <c r="C168" s="129">
        <v>2.5489746630000001</v>
      </c>
      <c r="D168" s="129">
        <v>0.77649054099999992</v>
      </c>
      <c r="E168" s="129">
        <v>5.4155973380000004</v>
      </c>
      <c r="F168" s="129">
        <v>2.6509932038855331</v>
      </c>
      <c r="G168" s="129">
        <v>0.69519642199999998</v>
      </c>
      <c r="H168" s="129">
        <v>0.540789411</v>
      </c>
      <c r="I168" s="129">
        <v>0.57120976300000004</v>
      </c>
      <c r="J168" s="129">
        <v>5.9970478741949833</v>
      </c>
      <c r="K168" s="81">
        <v>19.196299216080515</v>
      </c>
      <c r="AJ168" s="112">
        <v>43630</v>
      </c>
      <c r="AK168" s="163">
        <v>0.32622313199999997</v>
      </c>
      <c r="AL168" s="163">
        <v>0.349348408</v>
      </c>
      <c r="AM168" s="163">
        <v>0.44959894099999997</v>
      </c>
      <c r="AN168" s="163">
        <v>0.286551681</v>
      </c>
      <c r="AO168" s="164">
        <v>0.270987651</v>
      </c>
    </row>
    <row r="169" spans="2:48" x14ac:dyDescent="0.2">
      <c r="B169" s="74">
        <v>43631</v>
      </c>
      <c r="C169" s="129">
        <v>2.4813494449999998</v>
      </c>
      <c r="D169" s="129">
        <v>0.77649054099999992</v>
      </c>
      <c r="E169" s="129">
        <v>4.7848526330000007</v>
      </c>
      <c r="F169" s="129">
        <v>2.4328293609904144</v>
      </c>
      <c r="G169" s="129">
        <v>0.62299210699999996</v>
      </c>
      <c r="H169" s="129">
        <v>0.52589878899999998</v>
      </c>
      <c r="I169" s="129">
        <v>0.563130723</v>
      </c>
      <c r="J169" s="129">
        <v>5.628147543996767</v>
      </c>
      <c r="K169" s="81">
        <v>17.815691142987184</v>
      </c>
      <c r="AJ169" s="112">
        <v>43631</v>
      </c>
      <c r="AK169" s="163">
        <v>0.31608302399999999</v>
      </c>
      <c r="AL169" s="163">
        <v>0.33230124099999997</v>
      </c>
      <c r="AM169" s="163">
        <v>0.44318076699999998</v>
      </c>
      <c r="AN169" s="163">
        <v>0.26910425100000002</v>
      </c>
      <c r="AO169" s="164">
        <v>0.200309344</v>
      </c>
      <c r="AR169" s="67"/>
      <c r="AS169" s="67"/>
      <c r="AT169" s="67"/>
      <c r="AU169" s="67"/>
      <c r="AV169" s="67"/>
    </row>
    <row r="170" spans="2:48" x14ac:dyDescent="0.2">
      <c r="B170" s="74">
        <v>43632</v>
      </c>
      <c r="C170" s="129">
        <v>2.4153207750000001</v>
      </c>
      <c r="D170" s="129">
        <v>0.77649054099999992</v>
      </c>
      <c r="E170" s="129">
        <v>3.9156115950000001</v>
      </c>
      <c r="F170" s="129">
        <v>2.2576528308088797</v>
      </c>
      <c r="G170" s="129">
        <v>0.54642906599999996</v>
      </c>
      <c r="H170" s="129">
        <v>0.48680495299999998</v>
      </c>
      <c r="I170" s="129">
        <v>0.54135196200000002</v>
      </c>
      <c r="J170" s="129">
        <v>5.2356743232628995</v>
      </c>
      <c r="K170" s="81">
        <v>16.175336046071777</v>
      </c>
      <c r="AJ170" s="112">
        <v>43632</v>
      </c>
      <c r="AK170" s="163">
        <v>0.30138131099999999</v>
      </c>
      <c r="AL170" s="163">
        <v>0.30671531000000002</v>
      </c>
      <c r="AM170" s="163">
        <v>0.43397266100000004</v>
      </c>
      <c r="AN170" s="163">
        <v>0.23855732800000001</v>
      </c>
      <c r="AO170" s="164">
        <v>0.163484139</v>
      </c>
      <c r="AR170" s="67"/>
      <c r="AS170" s="67"/>
      <c r="AT170" s="67"/>
      <c r="AU170" s="67"/>
      <c r="AV170" s="67"/>
    </row>
    <row r="171" spans="2:48" x14ac:dyDescent="0.2">
      <c r="B171" s="85">
        <v>43633</v>
      </c>
      <c r="C171" s="130">
        <v>2.4239625824371229</v>
      </c>
      <c r="D171" s="130">
        <v>0.79056921948284686</v>
      </c>
      <c r="E171" s="130">
        <v>4.5607467720788595</v>
      </c>
      <c r="F171" s="130">
        <v>2.4272890770102911</v>
      </c>
      <c r="G171" s="130">
        <v>0.63196005834287827</v>
      </c>
      <c r="H171" s="130">
        <v>0.50852295391590274</v>
      </c>
      <c r="I171" s="130">
        <v>0.53667262462684462</v>
      </c>
      <c r="J171" s="130">
        <v>6.0563132719043882</v>
      </c>
      <c r="K171" s="86">
        <v>17.940193966188456</v>
      </c>
      <c r="AJ171" s="112">
        <v>43633</v>
      </c>
      <c r="AK171" s="163">
        <v>0.17453022766521101</v>
      </c>
      <c r="AL171" s="163">
        <v>0.92400803494587203</v>
      </c>
      <c r="AM171" s="163">
        <v>1.2714209887019901</v>
      </c>
      <c r="AN171" s="163">
        <v>0.64561863503752104</v>
      </c>
      <c r="AO171" s="164">
        <v>0.80470464569657296</v>
      </c>
      <c r="AR171" s="67"/>
      <c r="AS171" s="67"/>
      <c r="AT171" s="67"/>
      <c r="AU171" s="67"/>
      <c r="AV171" s="67"/>
    </row>
    <row r="172" spans="2:48" x14ac:dyDescent="0.2">
      <c r="B172" s="85">
        <v>43634</v>
      </c>
      <c r="C172" s="130">
        <v>2.4248392266700947</v>
      </c>
      <c r="D172" s="130">
        <v>0.79160560547181058</v>
      </c>
      <c r="E172" s="130">
        <v>4.7688868985379429</v>
      </c>
      <c r="F172" s="130">
        <v>2.4136094580231378</v>
      </c>
      <c r="G172" s="130">
        <v>0.62894954459571262</v>
      </c>
      <c r="H172" s="130">
        <v>0.50886633986876839</v>
      </c>
      <c r="I172" s="130">
        <v>0.52630699935215286</v>
      </c>
      <c r="J172" s="130">
        <v>6.1297729400616685</v>
      </c>
      <c r="K172" s="86">
        <v>18.202212627377708</v>
      </c>
      <c r="AJ172" s="112">
        <v>43634</v>
      </c>
      <c r="AK172" s="163">
        <v>0.177095480406749</v>
      </c>
      <c r="AL172" s="163">
        <v>0.93498692219316104</v>
      </c>
      <c r="AM172" s="163">
        <v>1.2730354746846</v>
      </c>
      <c r="AN172" s="163">
        <v>0.64514781082907702</v>
      </c>
      <c r="AO172" s="164">
        <v>0.81240243367957998</v>
      </c>
      <c r="AR172" s="67"/>
      <c r="AS172" s="67"/>
      <c r="AT172" s="67"/>
      <c r="AU172" s="67"/>
      <c r="AV172" s="67"/>
    </row>
    <row r="173" spans="2:48" x14ac:dyDescent="0.2">
      <c r="B173" s="85">
        <v>43635</v>
      </c>
      <c r="C173" s="130">
        <v>2.4343706194759376</v>
      </c>
      <c r="D173" s="130">
        <v>0.79196865924598703</v>
      </c>
      <c r="E173" s="130">
        <v>4.7957680873746007</v>
      </c>
      <c r="F173" s="130">
        <v>2.4114005273600019</v>
      </c>
      <c r="G173" s="130">
        <v>0.63274696582864365</v>
      </c>
      <c r="H173" s="130">
        <v>0.51574859600353373</v>
      </c>
      <c r="I173" s="130">
        <v>0.53066343302299457</v>
      </c>
      <c r="J173" s="130">
        <v>6.1412752239467956</v>
      </c>
      <c r="K173" s="86">
        <v>18.263421154271846</v>
      </c>
      <c r="AJ173" s="112">
        <v>43635</v>
      </c>
      <c r="AK173" s="163">
        <v>0.17966073314828701</v>
      </c>
      <c r="AL173" s="163">
        <v>0.94596580944044995</v>
      </c>
      <c r="AM173" s="163">
        <v>1.2746499606672099</v>
      </c>
      <c r="AN173" s="163">
        <v>0.644676986620633</v>
      </c>
      <c r="AO173" s="164">
        <v>0.820100221662588</v>
      </c>
      <c r="AR173" s="67"/>
      <c r="AS173" s="67"/>
      <c r="AT173" s="67"/>
      <c r="AU173" s="67"/>
      <c r="AV173" s="67"/>
    </row>
    <row r="174" spans="2:48" x14ac:dyDescent="0.2">
      <c r="B174" s="85">
        <v>43636</v>
      </c>
      <c r="C174" s="130">
        <v>2.4199850231397906</v>
      </c>
      <c r="D174" s="130">
        <v>0.77206029914027852</v>
      </c>
      <c r="E174" s="130">
        <v>4.5675360981312325</v>
      </c>
      <c r="F174" s="130">
        <v>2.3705324525676992</v>
      </c>
      <c r="G174" s="130">
        <v>0.60699314829009665</v>
      </c>
      <c r="H174" s="130">
        <v>0.51209086035904716</v>
      </c>
      <c r="I174" s="130">
        <v>0.54290721384822893</v>
      </c>
      <c r="J174" s="130">
        <v>6.0598316310271558</v>
      </c>
      <c r="K174" s="86">
        <v>17.856230274744355</v>
      </c>
      <c r="AJ174" s="112">
        <v>43636</v>
      </c>
      <c r="AK174" s="163">
        <v>0.182225985889825</v>
      </c>
      <c r="AL174" s="163">
        <v>0.95694469668773996</v>
      </c>
      <c r="AM174" s="163">
        <v>1.2762644466498301</v>
      </c>
      <c r="AN174" s="163">
        <v>0.64420616241218898</v>
      </c>
      <c r="AO174" s="164">
        <v>0.82779800964559502</v>
      </c>
      <c r="AR174" s="67"/>
      <c r="AS174" s="67"/>
      <c r="AT174" s="67"/>
      <c r="AU174" s="67"/>
      <c r="AV174" s="67"/>
    </row>
    <row r="175" spans="2:48" x14ac:dyDescent="0.2">
      <c r="B175" s="85">
        <v>43637</v>
      </c>
      <c r="C175" s="130">
        <v>2.3880175610713321</v>
      </c>
      <c r="D175" s="130">
        <v>0.79018671280952091</v>
      </c>
      <c r="E175" s="130">
        <v>4.1677276384530826</v>
      </c>
      <c r="F175" s="130">
        <v>2.2371547796116786</v>
      </c>
      <c r="G175" s="130">
        <v>0.57072621527739487</v>
      </c>
      <c r="H175" s="130">
        <v>0.49367055347172861</v>
      </c>
      <c r="I175" s="130">
        <v>0.53054523053133296</v>
      </c>
      <c r="J175" s="130">
        <v>5.5283344341929013</v>
      </c>
      <c r="K175" s="86">
        <v>16.700773139612753</v>
      </c>
      <c r="AJ175" s="112">
        <v>43637</v>
      </c>
      <c r="AK175" s="163">
        <v>0.18479123863136299</v>
      </c>
      <c r="AL175" s="163">
        <v>0.96792358393502897</v>
      </c>
      <c r="AM175" s="163">
        <v>1.27787893263244</v>
      </c>
      <c r="AN175" s="163">
        <v>0.64373533820374396</v>
      </c>
      <c r="AO175" s="164">
        <v>0.83549579762860204</v>
      </c>
      <c r="AR175" s="67"/>
      <c r="AS175" s="67"/>
      <c r="AT175" s="67"/>
      <c r="AU175" s="67"/>
      <c r="AV175" s="67"/>
    </row>
    <row r="176" spans="2:48" x14ac:dyDescent="0.2">
      <c r="B176" s="85">
        <v>43638</v>
      </c>
      <c r="C176" s="130">
        <v>2.3817334723769754</v>
      </c>
      <c r="D176" s="130">
        <v>0.77450598002625715</v>
      </c>
      <c r="E176" s="130">
        <v>3.9798156490167869</v>
      </c>
      <c r="F176" s="130">
        <v>2.0688154134063206</v>
      </c>
      <c r="G176" s="130">
        <v>0.58261052876606556</v>
      </c>
      <c r="H176" s="130">
        <v>0.49726763951706915</v>
      </c>
      <c r="I176" s="130">
        <v>0.49983157134061734</v>
      </c>
      <c r="J176" s="130">
        <v>5.36060505466408</v>
      </c>
      <c r="K176" s="86">
        <v>16.135012443803827</v>
      </c>
      <c r="AJ176" s="112">
        <v>43638</v>
      </c>
      <c r="AK176" s="163">
        <v>0.187356491372901</v>
      </c>
      <c r="AL176" s="163">
        <v>0.97890247118231799</v>
      </c>
      <c r="AM176" s="163">
        <v>1.2794934186150499</v>
      </c>
      <c r="AN176" s="163">
        <v>0.64326451399530005</v>
      </c>
      <c r="AO176" s="164">
        <v>0.84319358561160995</v>
      </c>
      <c r="AR176" s="67"/>
      <c r="AS176" s="67"/>
      <c r="AT176" s="67"/>
      <c r="AU176" s="67"/>
      <c r="AV176" s="67"/>
    </row>
    <row r="177" spans="2:48" x14ac:dyDescent="0.2">
      <c r="B177" s="85">
        <v>43639</v>
      </c>
      <c r="C177" s="130">
        <v>2.3859591598389471</v>
      </c>
      <c r="D177" s="130">
        <v>0.72491370942487054</v>
      </c>
      <c r="E177" s="130">
        <v>3.8261118040569433</v>
      </c>
      <c r="F177" s="130">
        <v>1.9448564276062996</v>
      </c>
      <c r="G177" s="130">
        <v>0.58386157718776466</v>
      </c>
      <c r="H177" s="130">
        <v>0.49980392351661213</v>
      </c>
      <c r="I177" s="130">
        <v>0.42938879631683924</v>
      </c>
      <c r="J177" s="130">
        <v>5.3089221663097899</v>
      </c>
      <c r="K177" s="86">
        <v>15.692020713670807</v>
      </c>
      <c r="AJ177" s="112">
        <v>43639</v>
      </c>
      <c r="AK177" s="163">
        <v>0.17622261715384618</v>
      </c>
      <c r="AL177" s="163">
        <v>0.93613234515388144</v>
      </c>
      <c r="AM177" s="163">
        <v>1.2171346631967679</v>
      </c>
      <c r="AN177" s="163">
        <v>0.66703388463407165</v>
      </c>
      <c r="AO177" s="164">
        <v>0.64553788019313052</v>
      </c>
      <c r="AR177" s="67"/>
      <c r="AS177" s="67"/>
      <c r="AT177" s="67"/>
      <c r="AU177" s="67"/>
      <c r="AV177" s="67"/>
    </row>
    <row r="178" spans="2:48" x14ac:dyDescent="0.2">
      <c r="B178" s="85">
        <v>43640</v>
      </c>
      <c r="C178" s="130">
        <v>2.4239625824371229</v>
      </c>
      <c r="D178" s="130">
        <v>0.79056921948284686</v>
      </c>
      <c r="E178" s="130">
        <v>4.5607467720788595</v>
      </c>
      <c r="F178" s="130">
        <v>2.4272890770102911</v>
      </c>
      <c r="G178" s="130">
        <v>0.63196005834287827</v>
      </c>
      <c r="H178" s="130">
        <v>0.50852295391590274</v>
      </c>
      <c r="I178" s="130">
        <v>0.53667262462684462</v>
      </c>
      <c r="J178" s="130">
        <v>6.0563132719043882</v>
      </c>
      <c r="K178" s="86">
        <v>17.940193966188456</v>
      </c>
      <c r="AJ178" s="112">
        <v>43640</v>
      </c>
      <c r="AK178" s="163">
        <v>0.19526462492307692</v>
      </c>
      <c r="AL178" s="163">
        <v>1.0304114041415142</v>
      </c>
      <c r="AM178" s="163">
        <v>1.3484950977933672</v>
      </c>
      <c r="AN178" s="163">
        <v>0.61197018844050666</v>
      </c>
      <c r="AO178" s="164">
        <v>0.98005468339170299</v>
      </c>
      <c r="AR178" s="67"/>
      <c r="AS178" s="67"/>
      <c r="AT178" s="67"/>
      <c r="AU178" s="67"/>
      <c r="AV178" s="67"/>
    </row>
    <row r="179" spans="2:48" x14ac:dyDescent="0.2">
      <c r="B179" s="85">
        <v>43641</v>
      </c>
      <c r="C179" s="130">
        <v>2.4248392266700947</v>
      </c>
      <c r="D179" s="130">
        <v>0.79160560547181058</v>
      </c>
      <c r="E179" s="130">
        <v>4.7688868985379429</v>
      </c>
      <c r="F179" s="130">
        <v>2.4136094580231378</v>
      </c>
      <c r="G179" s="130">
        <v>0.62894954459571262</v>
      </c>
      <c r="H179" s="130">
        <v>0.50886633986876839</v>
      </c>
      <c r="I179" s="130">
        <v>0.52630699935215286</v>
      </c>
      <c r="J179" s="130">
        <v>6.1297729400616685</v>
      </c>
      <c r="K179" s="86">
        <v>18.202212627377708</v>
      </c>
      <c r="AJ179" s="112">
        <v>43641</v>
      </c>
      <c r="AK179" s="163">
        <v>0.20539233735849055</v>
      </c>
      <c r="AL179" s="163">
        <v>1.0436567610262342</v>
      </c>
      <c r="AM179" s="163">
        <v>1.2835949569252796</v>
      </c>
      <c r="AN179" s="163">
        <v>0.64492711435038841</v>
      </c>
      <c r="AO179" s="164">
        <v>0.92949558295990242</v>
      </c>
    </row>
    <row r="180" spans="2:48" x14ac:dyDescent="0.2">
      <c r="B180" s="85">
        <v>43642</v>
      </c>
      <c r="C180" s="130">
        <v>2.4343706194759376</v>
      </c>
      <c r="D180" s="130">
        <v>0.79196865924598703</v>
      </c>
      <c r="E180" s="130">
        <v>4.7957680873746007</v>
      </c>
      <c r="F180" s="130">
        <v>2.4114005273600019</v>
      </c>
      <c r="G180" s="130">
        <v>0.63274696582864365</v>
      </c>
      <c r="H180" s="130">
        <v>0.51574859600353373</v>
      </c>
      <c r="I180" s="130">
        <v>0.53066343302299457</v>
      </c>
      <c r="J180" s="130">
        <v>6.1412752239467956</v>
      </c>
      <c r="K180" s="86">
        <v>18.263421154271846</v>
      </c>
      <c r="AJ180" s="112">
        <v>43642</v>
      </c>
      <c r="AK180" s="163">
        <v>0.20172975292307699</v>
      </c>
      <c r="AL180" s="163">
        <v>1.0280054695932368</v>
      </c>
      <c r="AM180" s="163">
        <v>1.3127028290684268</v>
      </c>
      <c r="AN180" s="163">
        <v>0.63675420881739475</v>
      </c>
      <c r="AO180" s="164">
        <v>0.93439780560687968</v>
      </c>
      <c r="AR180" s="67"/>
      <c r="AS180" s="67"/>
      <c r="AT180" s="67"/>
      <c r="AU180" s="67"/>
      <c r="AV180" s="67"/>
    </row>
    <row r="181" spans="2:48" x14ac:dyDescent="0.2">
      <c r="B181" s="85">
        <v>43643</v>
      </c>
      <c r="C181" s="130">
        <v>2.4199850231397906</v>
      </c>
      <c r="D181" s="130">
        <v>0.77206029914027852</v>
      </c>
      <c r="E181" s="130">
        <v>4.5675360981312325</v>
      </c>
      <c r="F181" s="130">
        <v>2.3705324525676992</v>
      </c>
      <c r="G181" s="130">
        <v>0.60699314829009665</v>
      </c>
      <c r="H181" s="130">
        <v>0.51209086035904716</v>
      </c>
      <c r="I181" s="130">
        <v>0.54290721384822893</v>
      </c>
      <c r="J181" s="130">
        <v>6.0598316310271558</v>
      </c>
      <c r="K181" s="86">
        <v>17.856230274744355</v>
      </c>
      <c r="AJ181" s="112">
        <v>43643</v>
      </c>
      <c r="AK181" s="163">
        <v>0.20399675482692309</v>
      </c>
      <c r="AL181" s="163">
        <v>1.0447641074564826</v>
      </c>
      <c r="AM181" s="163">
        <v>1.2844745491382803</v>
      </c>
      <c r="AN181" s="163">
        <v>0.64036925188395288</v>
      </c>
      <c r="AO181" s="164">
        <v>0.95744549827864278</v>
      </c>
      <c r="AR181" s="67"/>
      <c r="AS181" s="67"/>
      <c r="AT181" s="67"/>
      <c r="AU181" s="67"/>
      <c r="AV181" s="67"/>
    </row>
    <row r="182" spans="2:48" x14ac:dyDescent="0.2">
      <c r="B182" s="85">
        <v>43644</v>
      </c>
      <c r="C182" s="130">
        <v>2.3880175610713321</v>
      </c>
      <c r="D182" s="130">
        <v>0.79018671280952091</v>
      </c>
      <c r="E182" s="130">
        <v>4.1677276384530826</v>
      </c>
      <c r="F182" s="130">
        <v>2.2371547796116786</v>
      </c>
      <c r="G182" s="130">
        <v>0.57072621527739487</v>
      </c>
      <c r="H182" s="130">
        <v>0.49367055347172861</v>
      </c>
      <c r="I182" s="130">
        <v>0.53054523053133296</v>
      </c>
      <c r="J182" s="130">
        <v>5.5283344341929013</v>
      </c>
      <c r="K182" s="86">
        <v>16.700773139612753</v>
      </c>
      <c r="AJ182" s="112">
        <v>43644</v>
      </c>
      <c r="AK182" s="163">
        <v>0.20972952696153843</v>
      </c>
      <c r="AL182" s="163">
        <v>1.0547468212484099</v>
      </c>
      <c r="AM182" s="163">
        <v>1.2730521246118072</v>
      </c>
      <c r="AN182" s="163">
        <v>0.64942480059982211</v>
      </c>
      <c r="AO182" s="164">
        <v>0.92857398155738802</v>
      </c>
      <c r="AR182" s="67"/>
      <c r="AS182" s="67"/>
      <c r="AT182" s="67"/>
      <c r="AU182" s="67"/>
      <c r="AV182" s="67"/>
    </row>
    <row r="183" spans="2:48" x14ac:dyDescent="0.2">
      <c r="B183" s="85">
        <v>43645</v>
      </c>
      <c r="C183" s="130">
        <v>2.3817334723769754</v>
      </c>
      <c r="D183" s="130">
        <v>0.77450598002625715</v>
      </c>
      <c r="E183" s="130">
        <v>3.9798156490167869</v>
      </c>
      <c r="F183" s="130">
        <v>2.0688154134063206</v>
      </c>
      <c r="G183" s="130">
        <v>0.58261052876606556</v>
      </c>
      <c r="H183" s="130">
        <v>0.49726763951706915</v>
      </c>
      <c r="I183" s="130">
        <v>0.49983157134061734</v>
      </c>
      <c r="J183" s="130">
        <v>5.36060505466408</v>
      </c>
      <c r="K183" s="86">
        <v>16.135012443803827</v>
      </c>
      <c r="AJ183" s="112">
        <v>43645</v>
      </c>
      <c r="AK183" s="163">
        <v>0.19098690222641512</v>
      </c>
      <c r="AL183" s="163">
        <v>1.0220092325805681</v>
      </c>
      <c r="AM183" s="163">
        <v>1.28220531708451</v>
      </c>
      <c r="AN183" s="163">
        <v>0.63918907140452752</v>
      </c>
      <c r="AO183" s="164">
        <v>0.74238773081782938</v>
      </c>
      <c r="AR183" s="67"/>
      <c r="AS183" s="67"/>
      <c r="AT183" s="67"/>
      <c r="AU183" s="67"/>
      <c r="AV183" s="67"/>
    </row>
    <row r="184" spans="2:48" x14ac:dyDescent="0.2">
      <c r="B184" s="85">
        <v>43646</v>
      </c>
      <c r="C184" s="130">
        <v>2.3859591598389471</v>
      </c>
      <c r="D184" s="130">
        <v>0.72491370942487054</v>
      </c>
      <c r="E184" s="130">
        <v>3.8261118040569433</v>
      </c>
      <c r="F184" s="130">
        <v>1.9448564276062996</v>
      </c>
      <c r="G184" s="130">
        <v>0.58386157718776466</v>
      </c>
      <c r="H184" s="130">
        <v>0.49980392351661213</v>
      </c>
      <c r="I184" s="130">
        <v>0.42938879631683924</v>
      </c>
      <c r="J184" s="130">
        <v>5.3089221663097899</v>
      </c>
      <c r="K184" s="86">
        <v>15.692020713670807</v>
      </c>
      <c r="AJ184" s="112">
        <v>43646</v>
      </c>
      <c r="AK184" s="163">
        <v>0.20787851330520399</v>
      </c>
      <c r="AL184" s="163">
        <v>1.0667335691606299</v>
      </c>
      <c r="AM184" s="163">
        <v>1.2924093064759401</v>
      </c>
      <c r="AN184" s="163">
        <v>0.63949792032774599</v>
      </c>
      <c r="AO184" s="164">
        <v>0.904775889475669</v>
      </c>
      <c r="AR184" s="67"/>
      <c r="AS184" s="67"/>
      <c r="AT184" s="67"/>
      <c r="AU184" s="67"/>
      <c r="AV184" s="67"/>
    </row>
    <row r="185" spans="2:48" x14ac:dyDescent="0.2">
      <c r="B185" s="85">
        <v>43647</v>
      </c>
      <c r="C185" s="130">
        <v>2.4239625824371229</v>
      </c>
      <c r="D185" s="130">
        <v>0.79056921948284686</v>
      </c>
      <c r="E185" s="130">
        <v>4.5607467720788595</v>
      </c>
      <c r="F185" s="130">
        <v>2.4272890770102911</v>
      </c>
      <c r="G185" s="130">
        <v>0.63196005834287827</v>
      </c>
      <c r="H185" s="130">
        <v>0.50852295391590274</v>
      </c>
      <c r="I185" s="130">
        <v>0.53667262462684462</v>
      </c>
      <c r="J185" s="130">
        <v>6.0563132719043882</v>
      </c>
      <c r="K185" s="86">
        <v>17.940193966188456</v>
      </c>
      <c r="AJ185" s="112">
        <v>43647</v>
      </c>
      <c r="AK185" s="163">
        <v>0.210443766046742</v>
      </c>
      <c r="AL185" s="163">
        <v>1.0777124564079199</v>
      </c>
      <c r="AM185" s="163">
        <v>1.29402379245855</v>
      </c>
      <c r="AN185" s="163">
        <v>0.63902709611930197</v>
      </c>
      <c r="AO185" s="164">
        <v>0.91247367745867702</v>
      </c>
      <c r="AR185" s="67"/>
      <c r="AS185" s="67"/>
      <c r="AT185" s="67"/>
      <c r="AU185" s="67"/>
      <c r="AV185" s="67"/>
    </row>
    <row r="186" spans="2:48" x14ac:dyDescent="0.2">
      <c r="B186" s="85">
        <v>43648</v>
      </c>
      <c r="C186" s="130">
        <v>2.4248392266700947</v>
      </c>
      <c r="D186" s="130">
        <v>0.79160560547181058</v>
      </c>
      <c r="E186" s="130">
        <v>4.7688868985379429</v>
      </c>
      <c r="F186" s="130">
        <v>2.4136094580231378</v>
      </c>
      <c r="G186" s="130">
        <v>0.62894954459571262</v>
      </c>
      <c r="H186" s="130">
        <v>0.50886633986876839</v>
      </c>
      <c r="I186" s="130">
        <v>0.52630699935215286</v>
      </c>
      <c r="J186" s="130">
        <v>6.1297729400616685</v>
      </c>
      <c r="K186" s="86">
        <v>18.202212627377708</v>
      </c>
      <c r="AJ186" s="112">
        <v>43648</v>
      </c>
      <c r="AK186" s="163">
        <v>0.21300901878827999</v>
      </c>
      <c r="AL186" s="163">
        <v>1.0886913436552099</v>
      </c>
      <c r="AM186" s="163">
        <v>1.29563827844116</v>
      </c>
      <c r="AN186" s="163">
        <v>0.63855627191085795</v>
      </c>
      <c r="AO186" s="164">
        <v>0.92017146544168404</v>
      </c>
      <c r="AR186" s="67"/>
      <c r="AS186" s="67"/>
      <c r="AT186" s="67"/>
      <c r="AU186" s="67"/>
      <c r="AV186" s="67"/>
    </row>
    <row r="187" spans="2:48" x14ac:dyDescent="0.2">
      <c r="B187" s="85">
        <v>43649</v>
      </c>
      <c r="C187" s="130">
        <v>2.4343706194759376</v>
      </c>
      <c r="D187" s="130">
        <v>0.79196865924598703</v>
      </c>
      <c r="E187" s="130">
        <v>4.7957680873746007</v>
      </c>
      <c r="F187" s="130">
        <v>2.4114005273600019</v>
      </c>
      <c r="G187" s="130">
        <v>0.63274696582864365</v>
      </c>
      <c r="H187" s="130">
        <v>0.51574859600353373</v>
      </c>
      <c r="I187" s="130">
        <v>0.53066343302299457</v>
      </c>
      <c r="J187" s="130">
        <v>6.1412752239467956</v>
      </c>
      <c r="K187" s="86">
        <v>18.263421154271846</v>
      </c>
      <c r="AJ187" s="112">
        <v>43649</v>
      </c>
      <c r="AK187" s="163">
        <v>0.21557427152981801</v>
      </c>
      <c r="AL187" s="163">
        <v>1.0996702309024999</v>
      </c>
      <c r="AM187" s="163">
        <v>1.2972527644237699</v>
      </c>
      <c r="AN187" s="163">
        <v>0.63808544770241404</v>
      </c>
      <c r="AO187" s="164">
        <v>0.92786925342469095</v>
      </c>
    </row>
    <row r="188" spans="2:48" x14ac:dyDescent="0.2">
      <c r="B188" s="85">
        <v>43650</v>
      </c>
      <c r="C188" s="130">
        <v>2.4199850231397906</v>
      </c>
      <c r="D188" s="130">
        <v>0.77206029914027852</v>
      </c>
      <c r="E188" s="130">
        <v>4.5675360981312325</v>
      </c>
      <c r="F188" s="130">
        <v>2.3705324525676992</v>
      </c>
      <c r="G188" s="130">
        <v>0.60699314829009665</v>
      </c>
      <c r="H188" s="130">
        <v>0.51209086035904716</v>
      </c>
      <c r="I188" s="130">
        <v>0.54290721384822893</v>
      </c>
      <c r="J188" s="130">
        <v>6.0598316310271558</v>
      </c>
      <c r="K188" s="86">
        <v>17.856230274744355</v>
      </c>
      <c r="AJ188" s="112">
        <v>43650</v>
      </c>
      <c r="AK188" s="163">
        <v>0.21813952427135599</v>
      </c>
      <c r="AL188" s="163">
        <v>1.1106491181497899</v>
      </c>
      <c r="AM188" s="163">
        <v>1.2988672504063801</v>
      </c>
      <c r="AN188" s="163">
        <v>0.63761462349397002</v>
      </c>
      <c r="AO188" s="164">
        <v>0.93556704140769897</v>
      </c>
    </row>
    <row r="189" spans="2:48" x14ac:dyDescent="0.2">
      <c r="B189" s="85">
        <v>43651</v>
      </c>
      <c r="C189" s="130">
        <v>2.3880175610713321</v>
      </c>
      <c r="D189" s="130">
        <v>0.79018671280952091</v>
      </c>
      <c r="E189" s="130">
        <v>4.1677276384530826</v>
      </c>
      <c r="F189" s="130">
        <v>2.2371547796116786</v>
      </c>
      <c r="G189" s="130">
        <v>0.57072621527739487</v>
      </c>
      <c r="H189" s="130">
        <v>0.49367055347172861</v>
      </c>
      <c r="I189" s="130">
        <v>0.53054523053133296</v>
      </c>
      <c r="J189" s="130">
        <v>5.5283344341929013</v>
      </c>
      <c r="K189" s="86">
        <v>16.700773139612753</v>
      </c>
      <c r="AJ189" s="112">
        <v>43651</v>
      </c>
      <c r="AK189" s="163">
        <v>0.22070477701289401</v>
      </c>
      <c r="AL189" s="163">
        <v>1.12162800539708</v>
      </c>
      <c r="AM189" s="163">
        <v>1.30048173638899</v>
      </c>
      <c r="AN189" s="163">
        <v>0.637143799285525</v>
      </c>
      <c r="AO189" s="164">
        <v>0.94326482939070599</v>
      </c>
    </row>
    <row r="190" spans="2:48" x14ac:dyDescent="0.2">
      <c r="B190" s="85">
        <v>43652</v>
      </c>
      <c r="C190" s="130">
        <v>2.3817334723769754</v>
      </c>
      <c r="D190" s="130">
        <v>0.77450598002625715</v>
      </c>
      <c r="E190" s="130">
        <v>3.9798156490167869</v>
      </c>
      <c r="F190" s="130">
        <v>2.0688154134063206</v>
      </c>
      <c r="G190" s="130">
        <v>0.58261052876606556</v>
      </c>
      <c r="H190" s="130">
        <v>0.49726763951706915</v>
      </c>
      <c r="I190" s="130">
        <v>0.49983157134061734</v>
      </c>
      <c r="J190" s="130">
        <v>5.36060505466408</v>
      </c>
      <c r="K190" s="86">
        <v>16.135012443803827</v>
      </c>
      <c r="AJ190" s="112">
        <v>43652</v>
      </c>
      <c r="AK190" s="163">
        <v>0.223270029754432</v>
      </c>
      <c r="AL190" s="163">
        <v>1.13260689264437</v>
      </c>
      <c r="AM190" s="163">
        <v>1.3020962223715999</v>
      </c>
      <c r="AN190" s="163">
        <v>0.63667297507708098</v>
      </c>
      <c r="AO190" s="164">
        <v>0.95096261737371302</v>
      </c>
    </row>
    <row r="191" spans="2:48" x14ac:dyDescent="0.2">
      <c r="B191" s="85">
        <v>43653</v>
      </c>
      <c r="C191" s="130">
        <v>2.3859591598389471</v>
      </c>
      <c r="D191" s="130">
        <v>0.72491370942487054</v>
      </c>
      <c r="E191" s="130">
        <v>3.8261118040569433</v>
      </c>
      <c r="F191" s="130">
        <v>1.9448564276062996</v>
      </c>
      <c r="G191" s="130">
        <v>0.58386157718776466</v>
      </c>
      <c r="H191" s="130">
        <v>0.49980392351661213</v>
      </c>
      <c r="I191" s="130">
        <v>0.42938879631683924</v>
      </c>
      <c r="J191" s="130">
        <v>5.3089221663097899</v>
      </c>
      <c r="K191" s="86">
        <v>15.692020713670807</v>
      </c>
      <c r="AJ191" s="112">
        <v>43653</v>
      </c>
      <c r="AK191" s="163">
        <v>0.22583528249597001</v>
      </c>
      <c r="AL191" s="163">
        <v>1.14358577989166</v>
      </c>
      <c r="AM191" s="163">
        <v>1.3037107083542101</v>
      </c>
      <c r="AN191" s="163">
        <v>0.63620215086863696</v>
      </c>
      <c r="AO191" s="164">
        <v>0.95866040535672103</v>
      </c>
    </row>
    <row r="192" spans="2:48" x14ac:dyDescent="0.2">
      <c r="B192" s="85">
        <v>43654</v>
      </c>
      <c r="C192" s="130">
        <v>2.4239625824371229</v>
      </c>
      <c r="D192" s="130">
        <v>0.79056921948284686</v>
      </c>
      <c r="E192" s="130">
        <v>4.5607467720788595</v>
      </c>
      <c r="F192" s="130">
        <v>2.4272890770102911</v>
      </c>
      <c r="G192" s="130">
        <v>0.63196005834287827</v>
      </c>
      <c r="H192" s="130">
        <v>0.50852295391590274</v>
      </c>
      <c r="I192" s="130">
        <v>0.53667262462684462</v>
      </c>
      <c r="J192" s="130">
        <v>6.0563132719043882</v>
      </c>
      <c r="K192" s="86">
        <v>17.940193966188456</v>
      </c>
      <c r="AJ192" s="112">
        <v>43654</v>
      </c>
      <c r="AK192" s="163">
        <v>0.228400535237508</v>
      </c>
      <c r="AL192" s="163">
        <v>1.15456466713895</v>
      </c>
      <c r="AM192" s="163">
        <v>1.30532519433683</v>
      </c>
      <c r="AN192" s="163">
        <v>0.63573132666019305</v>
      </c>
      <c r="AO192" s="164">
        <v>0.96635819333972806</v>
      </c>
    </row>
    <row r="193" spans="2:41" x14ac:dyDescent="0.2">
      <c r="B193" s="85">
        <v>43655</v>
      </c>
      <c r="C193" s="130">
        <v>2.4248392266700947</v>
      </c>
      <c r="D193" s="130">
        <v>0.79160560547181058</v>
      </c>
      <c r="E193" s="130">
        <v>4.7688868985379429</v>
      </c>
      <c r="F193" s="130">
        <v>2.4136094580231378</v>
      </c>
      <c r="G193" s="130">
        <v>0.62894954459571262</v>
      </c>
      <c r="H193" s="130">
        <v>0.50886633986876839</v>
      </c>
      <c r="I193" s="130">
        <v>0.52630699935215286</v>
      </c>
      <c r="J193" s="130">
        <v>6.1297729400616685</v>
      </c>
      <c r="K193" s="86">
        <v>18.202212627377708</v>
      </c>
      <c r="AJ193" s="112">
        <v>43655</v>
      </c>
      <c r="AK193" s="163">
        <v>0.23096578797904599</v>
      </c>
      <c r="AL193" s="163">
        <v>1.16554355438624</v>
      </c>
      <c r="AM193" s="163">
        <v>1.30693968031944</v>
      </c>
      <c r="AN193" s="163">
        <v>0.63526050245174903</v>
      </c>
      <c r="AO193" s="164">
        <v>0.97405598132273596</v>
      </c>
    </row>
    <row r="194" spans="2:41" x14ac:dyDescent="0.2">
      <c r="B194" s="85">
        <v>43656</v>
      </c>
      <c r="C194" s="130">
        <v>2.4343706194759376</v>
      </c>
      <c r="D194" s="130">
        <v>0.79196865924598703</v>
      </c>
      <c r="E194" s="130">
        <v>4.7957680873746007</v>
      </c>
      <c r="F194" s="130">
        <v>2.4114005273600019</v>
      </c>
      <c r="G194" s="130">
        <v>0.63274696582864365</v>
      </c>
      <c r="H194" s="130">
        <v>0.51574859600353373</v>
      </c>
      <c r="I194" s="130">
        <v>0.53066343302299457</v>
      </c>
      <c r="J194" s="130">
        <v>6.1412752239467956</v>
      </c>
      <c r="K194" s="86">
        <v>18.263421154271846</v>
      </c>
      <c r="AJ194" s="112">
        <v>43656</v>
      </c>
      <c r="AK194" s="163">
        <v>0.233531040720584</v>
      </c>
      <c r="AL194" s="163">
        <v>1.17652244163352</v>
      </c>
      <c r="AM194" s="163">
        <v>1.3085541663020499</v>
      </c>
      <c r="AN194" s="163">
        <v>0.63478967824330401</v>
      </c>
      <c r="AO194" s="164">
        <v>0.98175376930574298</v>
      </c>
    </row>
    <row r="195" spans="2:41" x14ac:dyDescent="0.2">
      <c r="B195" s="85">
        <v>43657</v>
      </c>
      <c r="C195" s="130">
        <v>2.4199850231397906</v>
      </c>
      <c r="D195" s="130">
        <v>0.77206029914027852</v>
      </c>
      <c r="E195" s="130">
        <v>4.5675360981312325</v>
      </c>
      <c r="F195" s="130">
        <v>2.3705324525676992</v>
      </c>
      <c r="G195" s="130">
        <v>0.60699314829009665</v>
      </c>
      <c r="H195" s="130">
        <v>0.51209086035904716</v>
      </c>
      <c r="I195" s="130">
        <v>0.54290721384822893</v>
      </c>
      <c r="J195" s="130">
        <v>6.0598316310271558</v>
      </c>
      <c r="K195" s="86">
        <v>17.856230274744355</v>
      </c>
      <c r="AJ195" s="112">
        <v>43657</v>
      </c>
      <c r="AK195" s="163">
        <v>0.23609629346212099</v>
      </c>
      <c r="AL195" s="163">
        <v>1.1875013288808101</v>
      </c>
      <c r="AM195" s="163">
        <v>1.3101686522846601</v>
      </c>
      <c r="AN195" s="163">
        <v>0.63431885403485999</v>
      </c>
      <c r="AO195" s="164">
        <v>0.98945155728875001</v>
      </c>
    </row>
    <row r="196" spans="2:41" x14ac:dyDescent="0.2">
      <c r="B196" s="85">
        <v>43658</v>
      </c>
      <c r="C196" s="130">
        <v>2.3880175610713321</v>
      </c>
      <c r="D196" s="130">
        <v>0.79018671280952091</v>
      </c>
      <c r="E196" s="130">
        <v>4.1677276384530826</v>
      </c>
      <c r="F196" s="130">
        <v>2.2371547796116786</v>
      </c>
      <c r="G196" s="130">
        <v>0.57072621527739487</v>
      </c>
      <c r="H196" s="130">
        <v>0.49367055347172861</v>
      </c>
      <c r="I196" s="130">
        <v>0.53054523053133296</v>
      </c>
      <c r="J196" s="130">
        <v>5.5283344341929013</v>
      </c>
      <c r="K196" s="86">
        <v>16.700773139612753</v>
      </c>
      <c r="AJ196" s="112">
        <v>43658</v>
      </c>
      <c r="AK196" s="163">
        <v>0.23866154620365901</v>
      </c>
      <c r="AL196" s="163">
        <v>1.1984802161281001</v>
      </c>
      <c r="AM196" s="163">
        <v>1.31178313826727</v>
      </c>
      <c r="AN196" s="163">
        <v>0.63384802982641597</v>
      </c>
      <c r="AO196" s="164">
        <v>0.99714934527175803</v>
      </c>
    </row>
    <row r="197" spans="2:41" x14ac:dyDescent="0.2">
      <c r="B197" s="85">
        <v>43659</v>
      </c>
      <c r="C197" s="130">
        <v>2.3817334723769754</v>
      </c>
      <c r="D197" s="130">
        <v>0.77450598002625715</v>
      </c>
      <c r="E197" s="130">
        <v>3.9798156490167869</v>
      </c>
      <c r="F197" s="130">
        <v>2.0688154134063206</v>
      </c>
      <c r="G197" s="130">
        <v>0.58261052876606556</v>
      </c>
      <c r="H197" s="130">
        <v>0.49726763951706915</v>
      </c>
      <c r="I197" s="130">
        <v>0.49983157134061734</v>
      </c>
      <c r="J197" s="130">
        <v>5.36060505466408</v>
      </c>
      <c r="K197" s="86">
        <v>16.135012443803827</v>
      </c>
      <c r="AJ197" s="112">
        <v>43659</v>
      </c>
      <c r="AK197" s="163">
        <v>0.241226798945197</v>
      </c>
      <c r="AL197" s="163">
        <v>1.2094591033753901</v>
      </c>
      <c r="AM197" s="163">
        <v>1.3133976242498799</v>
      </c>
      <c r="AN197" s="163">
        <v>0.63337720561797195</v>
      </c>
      <c r="AO197" s="164">
        <v>1.0048471332547699</v>
      </c>
    </row>
    <row r="198" spans="2:41" x14ac:dyDescent="0.2">
      <c r="B198" s="85">
        <v>43660</v>
      </c>
      <c r="C198" s="130">
        <v>2.3859591598389471</v>
      </c>
      <c r="D198" s="130">
        <v>0.72491370942487054</v>
      </c>
      <c r="E198" s="130">
        <v>3.8261118040569433</v>
      </c>
      <c r="F198" s="130">
        <v>1.9448564276062996</v>
      </c>
      <c r="G198" s="130">
        <v>0.58386157718776466</v>
      </c>
      <c r="H198" s="130">
        <v>0.49980392351661213</v>
      </c>
      <c r="I198" s="130">
        <v>0.42938879631683924</v>
      </c>
      <c r="J198" s="130">
        <v>5.3089221663097899</v>
      </c>
      <c r="K198" s="86">
        <v>15.692020713670807</v>
      </c>
      <c r="AJ198" s="112">
        <v>43660</v>
      </c>
      <c r="AK198" s="163">
        <v>0.24379205168673501</v>
      </c>
      <c r="AL198" s="163">
        <v>1.2204379906226801</v>
      </c>
      <c r="AM198" s="163">
        <v>1.3150121102324901</v>
      </c>
      <c r="AN198" s="163">
        <v>0.63290638140952804</v>
      </c>
      <c r="AO198" s="164">
        <v>1.01254492123777</v>
      </c>
    </row>
    <row r="199" spans="2:41" x14ac:dyDescent="0.2">
      <c r="B199" s="85">
        <v>43661</v>
      </c>
      <c r="C199" s="130">
        <v>2.4239625824371229</v>
      </c>
      <c r="D199" s="130">
        <v>0.79056921948284686</v>
      </c>
      <c r="E199" s="130">
        <v>4.5607467720788595</v>
      </c>
      <c r="F199" s="130">
        <v>2.4272890770102911</v>
      </c>
      <c r="G199" s="130">
        <v>0.63196005834287827</v>
      </c>
      <c r="H199" s="130">
        <v>0.50852295391590274</v>
      </c>
      <c r="I199" s="130">
        <v>0.53667262462684462</v>
      </c>
      <c r="J199" s="130">
        <v>6.0563132719043882</v>
      </c>
      <c r="K199" s="86">
        <v>17.940193966188456</v>
      </c>
      <c r="AJ199" s="112">
        <v>43661</v>
      </c>
      <c r="AK199" s="163">
        <v>0.246357304428273</v>
      </c>
      <c r="AL199" s="163">
        <v>1.2314168778699699</v>
      </c>
      <c r="AM199" s="163">
        <v>1.3166265962151</v>
      </c>
      <c r="AN199" s="163">
        <v>0.63243555720108402</v>
      </c>
      <c r="AO199" s="164">
        <v>1.02024270922078</v>
      </c>
    </row>
    <row r="200" spans="2:41" x14ac:dyDescent="0.2">
      <c r="B200" s="85">
        <v>43662</v>
      </c>
      <c r="C200" s="130">
        <v>2.4248392266700947</v>
      </c>
      <c r="D200" s="130">
        <v>0.79160560547181058</v>
      </c>
      <c r="E200" s="130">
        <v>4.7688868985379429</v>
      </c>
      <c r="F200" s="130">
        <v>2.4136094580231378</v>
      </c>
      <c r="G200" s="130">
        <v>0.62894954459571262</v>
      </c>
      <c r="H200" s="130">
        <v>0.50886633986876839</v>
      </c>
      <c r="I200" s="130">
        <v>0.52630699935215286</v>
      </c>
      <c r="J200" s="130">
        <v>6.1297729400616685</v>
      </c>
      <c r="K200" s="86">
        <v>18.202212627377708</v>
      </c>
      <c r="AJ200" s="112">
        <v>43662</v>
      </c>
      <c r="AK200" s="163">
        <v>0.24892255716981099</v>
      </c>
      <c r="AL200" s="163">
        <v>1.2423957651172599</v>
      </c>
      <c r="AM200" s="163">
        <v>1.31824108219771</v>
      </c>
      <c r="AN200" s="163">
        <v>0.631964732992639</v>
      </c>
      <c r="AO200" s="164">
        <v>1.02794049720379</v>
      </c>
    </row>
    <row r="201" spans="2:41" x14ac:dyDescent="0.2">
      <c r="B201" s="85">
        <v>43663</v>
      </c>
      <c r="C201" s="130">
        <v>2.4343706194759376</v>
      </c>
      <c r="D201" s="130">
        <v>0.79196865924598703</v>
      </c>
      <c r="E201" s="130">
        <v>4.7957680873746007</v>
      </c>
      <c r="F201" s="130">
        <v>2.4114005273600019</v>
      </c>
      <c r="G201" s="130">
        <v>0.63274696582864365</v>
      </c>
      <c r="H201" s="130">
        <v>0.51574859600353373</v>
      </c>
      <c r="I201" s="130">
        <v>0.53066343302299457</v>
      </c>
      <c r="J201" s="130">
        <v>6.1412752239467956</v>
      </c>
      <c r="K201" s="86">
        <v>18.263421154271846</v>
      </c>
      <c r="AJ201" s="112">
        <v>43663</v>
      </c>
      <c r="AK201" s="163">
        <v>0.251487809911349</v>
      </c>
      <c r="AL201" s="163">
        <v>1.2533746523645499</v>
      </c>
      <c r="AM201" s="163">
        <v>1.3198555681803299</v>
      </c>
      <c r="AN201" s="163">
        <v>0.63149390878419498</v>
      </c>
      <c r="AO201" s="164">
        <v>1.03563828518679</v>
      </c>
    </row>
    <row r="202" spans="2:41" x14ac:dyDescent="0.2">
      <c r="B202" s="85">
        <v>43664</v>
      </c>
      <c r="C202" s="130">
        <v>2.4199850231397906</v>
      </c>
      <c r="D202" s="130">
        <v>0.77206029914027852</v>
      </c>
      <c r="E202" s="130">
        <v>4.5675360981312325</v>
      </c>
      <c r="F202" s="130">
        <v>2.3705324525676992</v>
      </c>
      <c r="G202" s="130">
        <v>0.60699314829009665</v>
      </c>
      <c r="H202" s="130">
        <v>0.51209086035904716</v>
      </c>
      <c r="I202" s="130">
        <v>0.54290721384822893</v>
      </c>
      <c r="J202" s="130">
        <v>6.0598316310271558</v>
      </c>
      <c r="K202" s="86">
        <v>17.856230274744355</v>
      </c>
      <c r="AJ202" s="112">
        <v>43664</v>
      </c>
      <c r="AK202" s="163">
        <v>0.25405306265288702</v>
      </c>
      <c r="AL202" s="163">
        <v>1.2643535396118399</v>
      </c>
      <c r="AM202" s="163">
        <v>1.3214700541629401</v>
      </c>
      <c r="AN202" s="163">
        <v>0.63102308457575096</v>
      </c>
      <c r="AO202" s="164">
        <v>1.0433360731698</v>
      </c>
    </row>
    <row r="203" spans="2:41" x14ac:dyDescent="0.2">
      <c r="B203" s="85">
        <v>43665</v>
      </c>
      <c r="C203" s="130">
        <v>2.3880175610713321</v>
      </c>
      <c r="D203" s="130">
        <v>0.79018671280952091</v>
      </c>
      <c r="E203" s="130">
        <v>4.1677276384530826</v>
      </c>
      <c r="F203" s="130">
        <v>2.2371547796116786</v>
      </c>
      <c r="G203" s="130">
        <v>0.57072621527739487</v>
      </c>
      <c r="H203" s="130">
        <v>0.49367055347172861</v>
      </c>
      <c r="I203" s="130">
        <v>0.53054523053133296</v>
      </c>
      <c r="J203" s="130">
        <v>5.5283344341929013</v>
      </c>
      <c r="K203" s="86">
        <v>16.700773139612753</v>
      </c>
      <c r="AJ203" s="112">
        <v>43665</v>
      </c>
      <c r="AK203" s="163">
        <v>0.25661831539442498</v>
      </c>
      <c r="AL203" s="163">
        <v>1.27533242685913</v>
      </c>
      <c r="AM203" s="163">
        <v>1.32308454014555</v>
      </c>
      <c r="AN203" s="163">
        <v>0.63055226036730705</v>
      </c>
      <c r="AO203" s="164">
        <v>1.0510338611528101</v>
      </c>
    </row>
    <row r="204" spans="2:41" x14ac:dyDescent="0.2">
      <c r="B204" s="85">
        <v>43666</v>
      </c>
      <c r="C204" s="130">
        <v>2.3817334723769754</v>
      </c>
      <c r="D204" s="130">
        <v>0.77450598002625715</v>
      </c>
      <c r="E204" s="130">
        <v>3.9798156490167869</v>
      </c>
      <c r="F204" s="130">
        <v>2.0688154134063206</v>
      </c>
      <c r="G204" s="130">
        <v>0.58261052876606556</v>
      </c>
      <c r="H204" s="130">
        <v>0.49726763951706915</v>
      </c>
      <c r="I204" s="130">
        <v>0.49983157134061734</v>
      </c>
      <c r="J204" s="130">
        <v>5.36060505466408</v>
      </c>
      <c r="K204" s="86">
        <v>16.135012443803827</v>
      </c>
      <c r="AJ204" s="112">
        <v>43666</v>
      </c>
      <c r="AK204" s="163">
        <v>0.25918356813596299</v>
      </c>
      <c r="AL204" s="163">
        <v>1.28631131410642</v>
      </c>
      <c r="AM204" s="163">
        <v>1.3246990261281599</v>
      </c>
      <c r="AN204" s="163">
        <v>0.63008143615886203</v>
      </c>
      <c r="AO204" s="164">
        <v>1.0587316491358201</v>
      </c>
    </row>
    <row r="205" spans="2:41" x14ac:dyDescent="0.2">
      <c r="B205" s="85">
        <v>43667</v>
      </c>
      <c r="C205" s="130">
        <v>2.3859591598389471</v>
      </c>
      <c r="D205" s="130">
        <v>0.72491370942487054</v>
      </c>
      <c r="E205" s="130">
        <v>3.8261118040569433</v>
      </c>
      <c r="F205" s="130">
        <v>1.9448564276062996</v>
      </c>
      <c r="G205" s="130">
        <v>0.58386157718776466</v>
      </c>
      <c r="H205" s="130">
        <v>0.49980392351661213</v>
      </c>
      <c r="I205" s="130">
        <v>0.42938879631683924</v>
      </c>
      <c r="J205" s="130">
        <v>5.3089221663097899</v>
      </c>
      <c r="K205" s="86">
        <v>15.692020713670807</v>
      </c>
      <c r="AJ205" s="112">
        <v>43667</v>
      </c>
      <c r="AK205" s="163">
        <v>0.26174882087750101</v>
      </c>
      <c r="AL205" s="163">
        <v>1.29729020135371</v>
      </c>
      <c r="AM205" s="163">
        <v>1.3263135121107701</v>
      </c>
      <c r="AN205" s="163">
        <v>0.62961061195041801</v>
      </c>
      <c r="AO205" s="164">
        <v>1.0664294371188201</v>
      </c>
    </row>
    <row r="206" spans="2:41" x14ac:dyDescent="0.2">
      <c r="B206" s="85">
        <v>43668</v>
      </c>
      <c r="C206" s="130">
        <v>2.4239625824371229</v>
      </c>
      <c r="D206" s="130">
        <v>0.79056921948284686</v>
      </c>
      <c r="E206" s="130">
        <v>4.5607467720788595</v>
      </c>
      <c r="F206" s="130">
        <v>2.4272890770102911</v>
      </c>
      <c r="G206" s="130">
        <v>0.63196005834287827</v>
      </c>
      <c r="H206" s="130">
        <v>0.50852295391590274</v>
      </c>
      <c r="I206" s="130">
        <v>0.53667262462684462</v>
      </c>
      <c r="J206" s="130">
        <v>6.0563132719043882</v>
      </c>
      <c r="K206" s="86">
        <v>17.940193966188456</v>
      </c>
      <c r="AJ206" s="112">
        <v>43668</v>
      </c>
      <c r="AK206" s="163">
        <v>0.26431407361903902</v>
      </c>
      <c r="AL206" s="163">
        <v>1.308269088601</v>
      </c>
      <c r="AM206" s="163">
        <v>1.32792799809338</v>
      </c>
      <c r="AN206" s="163">
        <v>0.62913978774197399</v>
      </c>
      <c r="AO206" s="164">
        <v>1.0741272251018299</v>
      </c>
    </row>
    <row r="207" spans="2:41" x14ac:dyDescent="0.2">
      <c r="B207" s="85">
        <v>43669</v>
      </c>
      <c r="C207" s="130">
        <v>2.4248392266700947</v>
      </c>
      <c r="D207" s="130">
        <v>0.79160560547181058</v>
      </c>
      <c r="E207" s="130">
        <v>4.7688868985379429</v>
      </c>
      <c r="F207" s="130">
        <v>2.4136094580231378</v>
      </c>
      <c r="G207" s="130">
        <v>0.62894954459571262</v>
      </c>
      <c r="H207" s="130">
        <v>0.50886633986876839</v>
      </c>
      <c r="I207" s="130">
        <v>0.52630699935215286</v>
      </c>
      <c r="J207" s="130">
        <v>6.1297729400616685</v>
      </c>
      <c r="K207" s="86">
        <v>18.202212627377708</v>
      </c>
      <c r="AJ207" s="112">
        <v>43669</v>
      </c>
      <c r="AK207" s="163">
        <v>0.26687932636057698</v>
      </c>
      <c r="AL207" s="163">
        <v>1.31924797584829</v>
      </c>
      <c r="AM207" s="163">
        <v>1.32954248407599</v>
      </c>
      <c r="AN207" s="163">
        <v>0.62866896353352997</v>
      </c>
      <c r="AO207" s="164">
        <v>1.0818250130848399</v>
      </c>
    </row>
    <row r="208" spans="2:41" x14ac:dyDescent="0.2">
      <c r="B208" s="85">
        <v>43670</v>
      </c>
      <c r="C208" s="130">
        <v>2.4343706194759376</v>
      </c>
      <c r="D208" s="130">
        <v>0.79196865924598703</v>
      </c>
      <c r="E208" s="130">
        <v>4.7957680873746007</v>
      </c>
      <c r="F208" s="130">
        <v>2.4114005273600019</v>
      </c>
      <c r="G208" s="130">
        <v>0.63274696582864365</v>
      </c>
      <c r="H208" s="130">
        <v>0.51574859600353373</v>
      </c>
      <c r="I208" s="130">
        <v>0.53066343302299457</v>
      </c>
      <c r="J208" s="130">
        <v>6.1412752239467956</v>
      </c>
      <c r="K208" s="86">
        <v>18.263421154271846</v>
      </c>
      <c r="AJ208" s="112">
        <v>43670</v>
      </c>
      <c r="AK208" s="163">
        <v>0.269444579102115</v>
      </c>
      <c r="AL208" s="163">
        <v>1.33022686309557</v>
      </c>
      <c r="AM208" s="163">
        <v>1.3311569700585999</v>
      </c>
      <c r="AN208" s="163">
        <v>0.62819813932508595</v>
      </c>
      <c r="AO208" s="164">
        <v>1.0895228010678499</v>
      </c>
    </row>
    <row r="209" spans="2:41" x14ac:dyDescent="0.2">
      <c r="B209" s="85">
        <v>43671</v>
      </c>
      <c r="C209" s="130">
        <v>2.4199850231397906</v>
      </c>
      <c r="D209" s="130">
        <v>0.77206029914027852</v>
      </c>
      <c r="E209" s="130">
        <v>4.5675360981312325</v>
      </c>
      <c r="F209" s="130">
        <v>2.3705324525676992</v>
      </c>
      <c r="G209" s="130">
        <v>0.60699314829009665</v>
      </c>
      <c r="H209" s="130">
        <v>0.51209086035904716</v>
      </c>
      <c r="I209" s="130">
        <v>0.54290721384822893</v>
      </c>
      <c r="J209" s="130">
        <v>6.0598316310271558</v>
      </c>
      <c r="K209" s="86">
        <v>17.856230274744355</v>
      </c>
      <c r="AJ209" s="112">
        <v>43671</v>
      </c>
      <c r="AK209" s="163">
        <v>0.27200983184365202</v>
      </c>
      <c r="AL209" s="163">
        <v>1.34120575034286</v>
      </c>
      <c r="AM209" s="163">
        <v>1.3327714560412101</v>
      </c>
      <c r="AN209" s="163">
        <v>0.62772731511664104</v>
      </c>
      <c r="AO209" s="164">
        <v>1.09722058905085</v>
      </c>
    </row>
    <row r="210" spans="2:41" x14ac:dyDescent="0.2">
      <c r="B210" s="85">
        <v>43672</v>
      </c>
      <c r="C210" s="130">
        <v>2.3880175610713321</v>
      </c>
      <c r="D210" s="130">
        <v>0.79018671280952091</v>
      </c>
      <c r="E210" s="130">
        <v>4.1677276384530826</v>
      </c>
      <c r="F210" s="130">
        <v>2.2371547796116786</v>
      </c>
      <c r="G210" s="130">
        <v>0.57072621527739487</v>
      </c>
      <c r="H210" s="130">
        <v>0.49367055347172861</v>
      </c>
      <c r="I210" s="130">
        <v>0.53054523053133296</v>
      </c>
      <c r="J210" s="130">
        <v>5.5283344341929013</v>
      </c>
      <c r="K210" s="86">
        <v>16.700773139612753</v>
      </c>
      <c r="AJ210" s="112">
        <v>43672</v>
      </c>
      <c r="AK210" s="163">
        <v>0.27457508458518998</v>
      </c>
      <c r="AL210" s="163">
        <v>1.3521846375901501</v>
      </c>
      <c r="AM210" s="163">
        <v>1.33438594202383</v>
      </c>
      <c r="AN210" s="163">
        <v>0.62725649090819702</v>
      </c>
      <c r="AO210" s="164">
        <v>1.10491837703386</v>
      </c>
    </row>
    <row r="211" spans="2:41" x14ac:dyDescent="0.2">
      <c r="B211" s="85">
        <v>43673</v>
      </c>
      <c r="C211" s="130">
        <v>2.3817334723769754</v>
      </c>
      <c r="D211" s="130">
        <v>0.77450598002625715</v>
      </c>
      <c r="E211" s="130">
        <v>3.9798156490167869</v>
      </c>
      <c r="F211" s="130">
        <v>2.0688154134063206</v>
      </c>
      <c r="G211" s="130">
        <v>0.58261052876606556</v>
      </c>
      <c r="H211" s="130">
        <v>0.49726763951706915</v>
      </c>
      <c r="I211" s="130">
        <v>0.49983157134061734</v>
      </c>
      <c r="J211" s="130">
        <v>5.36060505466408</v>
      </c>
      <c r="K211" s="86">
        <v>16.135012443803827</v>
      </c>
      <c r="AJ211" s="112">
        <v>43673</v>
      </c>
      <c r="AK211" s="163">
        <v>0.27714033732672799</v>
      </c>
      <c r="AL211" s="163">
        <v>1.3631635248374401</v>
      </c>
      <c r="AM211" s="163">
        <v>1.3360004280064399</v>
      </c>
      <c r="AN211" s="163">
        <v>0.626785666699753</v>
      </c>
      <c r="AO211" s="164">
        <v>1.11261616501687</v>
      </c>
    </row>
    <row r="212" spans="2:41" x14ac:dyDescent="0.2">
      <c r="B212" s="85">
        <v>43674</v>
      </c>
      <c r="C212" s="130">
        <v>2.3859591598389471</v>
      </c>
      <c r="D212" s="130">
        <v>0.72491370942487054</v>
      </c>
      <c r="E212" s="130">
        <v>3.8261118040569433</v>
      </c>
      <c r="F212" s="130">
        <v>1.9448564276062996</v>
      </c>
      <c r="G212" s="130">
        <v>0.58386157718776466</v>
      </c>
      <c r="H212" s="130">
        <v>0.49980392351661213</v>
      </c>
      <c r="I212" s="130">
        <v>0.42938879631683924</v>
      </c>
      <c r="J212" s="130">
        <v>5.3089221663097899</v>
      </c>
      <c r="K212" s="86">
        <v>15.692020713670807</v>
      </c>
      <c r="AJ212" s="112">
        <v>43674</v>
      </c>
      <c r="AK212" s="163">
        <v>0.27970559006826601</v>
      </c>
      <c r="AL212" s="163">
        <v>1.3741424120847301</v>
      </c>
      <c r="AM212" s="163">
        <v>1.3376149139890501</v>
      </c>
      <c r="AN212" s="163">
        <v>0.62631484249130898</v>
      </c>
      <c r="AO212" s="164">
        <v>1.12031395299988</v>
      </c>
    </row>
    <row r="213" spans="2:41" x14ac:dyDescent="0.2">
      <c r="B213" s="85">
        <v>43675</v>
      </c>
      <c r="C213" s="130">
        <v>2.4239625824371229</v>
      </c>
      <c r="D213" s="130">
        <v>0.79056921948284686</v>
      </c>
      <c r="E213" s="130">
        <v>4.5607467720788595</v>
      </c>
      <c r="F213" s="130">
        <v>2.4272890770102911</v>
      </c>
      <c r="G213" s="130">
        <v>0.63196005834287827</v>
      </c>
      <c r="H213" s="130">
        <v>0.50852295391590274</v>
      </c>
      <c r="I213" s="130">
        <v>0.53667262462684462</v>
      </c>
      <c r="J213" s="130">
        <v>6.0563132719043882</v>
      </c>
      <c r="K213" s="86">
        <v>17.940193966188456</v>
      </c>
      <c r="AJ213" s="112">
        <v>43675</v>
      </c>
      <c r="AK213" s="163">
        <v>0.28227084280980402</v>
      </c>
      <c r="AL213" s="163">
        <v>1.3851212993320201</v>
      </c>
      <c r="AM213" s="163">
        <v>1.33922939997166</v>
      </c>
      <c r="AN213" s="163">
        <v>0.62584401828286496</v>
      </c>
      <c r="AO213" s="164">
        <v>1.12801174098288</v>
      </c>
    </row>
    <row r="214" spans="2:41" x14ac:dyDescent="0.2">
      <c r="B214" s="85">
        <v>43676</v>
      </c>
      <c r="C214" s="130">
        <v>2.4248392266700947</v>
      </c>
      <c r="D214" s="130">
        <v>0.79160560547181058</v>
      </c>
      <c r="E214" s="130">
        <v>4.7688868985379429</v>
      </c>
      <c r="F214" s="130">
        <v>2.4136094580231378</v>
      </c>
      <c r="G214" s="130">
        <v>0.62894954459571262</v>
      </c>
      <c r="H214" s="130">
        <v>0.50886633986876839</v>
      </c>
      <c r="I214" s="130">
        <v>0.52630699935215286</v>
      </c>
      <c r="J214" s="130">
        <v>6.1297729400616685</v>
      </c>
      <c r="K214" s="86">
        <v>18.202212627377708</v>
      </c>
      <c r="AJ214" s="112">
        <v>43676</v>
      </c>
      <c r="AK214" s="163">
        <v>0.28483609555134198</v>
      </c>
      <c r="AL214" s="163">
        <v>1.3961001865793099</v>
      </c>
      <c r="AM214" s="163">
        <v>1.34084388595427</v>
      </c>
      <c r="AN214" s="163">
        <v>0.62537319407442105</v>
      </c>
      <c r="AO214" s="164">
        <v>1.1357095289658901</v>
      </c>
    </row>
    <row r="215" spans="2:41" x14ac:dyDescent="0.2">
      <c r="B215" s="85">
        <v>43677</v>
      </c>
      <c r="C215" s="130">
        <v>2.4343706194759376</v>
      </c>
      <c r="D215" s="130">
        <v>0.79196865924598703</v>
      </c>
      <c r="E215" s="130">
        <v>4.7957680873746007</v>
      </c>
      <c r="F215" s="130">
        <v>2.4114005273600019</v>
      </c>
      <c r="G215" s="130">
        <v>0.63274696582864365</v>
      </c>
      <c r="H215" s="130">
        <v>0.51574859600353373</v>
      </c>
      <c r="I215" s="130">
        <v>0.53066343302299457</v>
      </c>
      <c r="J215" s="130">
        <v>6.1412752239467956</v>
      </c>
      <c r="K215" s="86">
        <v>18.263421154271846</v>
      </c>
      <c r="AJ215" s="112">
        <v>43677</v>
      </c>
      <c r="AK215" s="163">
        <v>0.28740134829288</v>
      </c>
      <c r="AL215" s="163">
        <v>1.4070790738265999</v>
      </c>
      <c r="AM215" s="163">
        <v>1.3424583719368799</v>
      </c>
      <c r="AN215" s="163">
        <v>0.62490236986597603</v>
      </c>
      <c r="AO215" s="164">
        <v>1.1434073169489001</v>
      </c>
    </row>
    <row r="216" spans="2:41" x14ac:dyDescent="0.2">
      <c r="B216" s="85">
        <v>43678</v>
      </c>
      <c r="C216" s="130">
        <v>2.4199850231397906</v>
      </c>
      <c r="D216" s="130">
        <v>0.77206029914027852</v>
      </c>
      <c r="E216" s="130">
        <v>4.5675360981312325</v>
      </c>
      <c r="F216" s="130">
        <v>2.3705324525676992</v>
      </c>
      <c r="G216" s="130">
        <v>0.60699314829009665</v>
      </c>
      <c r="H216" s="130">
        <v>0.51209086035904716</v>
      </c>
      <c r="I216" s="130">
        <v>0.54290721384822893</v>
      </c>
      <c r="J216" s="130">
        <v>6.0598316310271558</v>
      </c>
      <c r="K216" s="86">
        <v>17.856230274744355</v>
      </c>
      <c r="AJ216" s="112">
        <v>43678</v>
      </c>
      <c r="AK216" s="163">
        <v>0.28996660103441801</v>
      </c>
      <c r="AL216" s="163">
        <v>1.4180579610738899</v>
      </c>
      <c r="AM216" s="163">
        <v>1.34407285791949</v>
      </c>
      <c r="AN216" s="163">
        <v>0.62443154565753201</v>
      </c>
      <c r="AO216" s="164">
        <v>1.1511051049319101</v>
      </c>
    </row>
    <row r="217" spans="2:41" x14ac:dyDescent="0.2">
      <c r="B217" s="85">
        <v>43679</v>
      </c>
      <c r="C217" s="130">
        <v>2.3880175610713321</v>
      </c>
      <c r="D217" s="130">
        <v>0.79018671280952091</v>
      </c>
      <c r="E217" s="130">
        <v>4.1677276384530826</v>
      </c>
      <c r="F217" s="130">
        <v>2.2371547796116786</v>
      </c>
      <c r="G217" s="130">
        <v>0.57072621527739487</v>
      </c>
      <c r="H217" s="130">
        <v>0.49367055347172861</v>
      </c>
      <c r="I217" s="130">
        <v>0.53054523053133296</v>
      </c>
      <c r="J217" s="130">
        <v>5.5283344341929013</v>
      </c>
      <c r="K217" s="86">
        <v>16.700773139612753</v>
      </c>
      <c r="AJ217" s="112">
        <v>43679</v>
      </c>
      <c r="AK217" s="163">
        <v>0.29253185377595597</v>
      </c>
      <c r="AL217" s="163">
        <v>1.4290368483211799</v>
      </c>
      <c r="AM217" s="163">
        <v>1.3456873439021</v>
      </c>
      <c r="AN217" s="163">
        <v>0.62396072144908798</v>
      </c>
      <c r="AO217" s="164">
        <v>1.1588028929149099</v>
      </c>
    </row>
    <row r="218" spans="2:41" x14ac:dyDescent="0.2">
      <c r="B218" s="85">
        <v>43680</v>
      </c>
      <c r="C218" s="130">
        <v>2.3817334723769754</v>
      </c>
      <c r="D218" s="130">
        <v>0.77450598002625715</v>
      </c>
      <c r="E218" s="130">
        <v>3.9798156490167869</v>
      </c>
      <c r="F218" s="130">
        <v>2.0688154134063206</v>
      </c>
      <c r="G218" s="130">
        <v>0.58261052876606556</v>
      </c>
      <c r="H218" s="130">
        <v>0.49726763951706915</v>
      </c>
      <c r="I218" s="130">
        <v>0.49983157134061734</v>
      </c>
      <c r="J218" s="130">
        <v>5.36060505466408</v>
      </c>
      <c r="K218" s="86">
        <v>16.135012443803827</v>
      </c>
      <c r="AJ218" s="112">
        <v>43680</v>
      </c>
      <c r="AK218" s="163">
        <v>0.29509710651749399</v>
      </c>
      <c r="AL218" s="163">
        <v>1.44001573556847</v>
      </c>
      <c r="AM218" s="163">
        <v>1.3473018298847099</v>
      </c>
      <c r="AN218" s="163">
        <v>0.62348989724064396</v>
      </c>
      <c r="AO218" s="164">
        <v>1.1665006808979199</v>
      </c>
    </row>
    <row r="219" spans="2:41" x14ac:dyDescent="0.2">
      <c r="B219" s="85">
        <v>43681</v>
      </c>
      <c r="C219" s="130">
        <v>2.3859591598389471</v>
      </c>
      <c r="D219" s="130">
        <v>0.72491370942487054</v>
      </c>
      <c r="E219" s="130">
        <v>3.8261118040569433</v>
      </c>
      <c r="F219" s="130">
        <v>1.9448564276062996</v>
      </c>
      <c r="G219" s="130">
        <v>0.58386157718776466</v>
      </c>
      <c r="H219" s="130">
        <v>0.49980392351661213</v>
      </c>
      <c r="I219" s="130">
        <v>0.42938879631683924</v>
      </c>
      <c r="J219" s="130">
        <v>5.3089221663097899</v>
      </c>
      <c r="K219" s="86">
        <v>15.692020713670807</v>
      </c>
      <c r="AJ219" s="112">
        <v>43681</v>
      </c>
      <c r="AK219" s="163">
        <v>0.29766235925903201</v>
      </c>
      <c r="AL219" s="163">
        <v>1.45099462281576</v>
      </c>
      <c r="AM219" s="163">
        <v>1.3489163158673301</v>
      </c>
      <c r="AN219" s="163">
        <v>0.62301907303220005</v>
      </c>
      <c r="AO219" s="164">
        <v>1.1741984688809299</v>
      </c>
    </row>
    <row r="220" spans="2:41" x14ac:dyDescent="0.2">
      <c r="B220" s="85">
        <v>43682</v>
      </c>
      <c r="C220" s="130">
        <v>2.4239625824371229</v>
      </c>
      <c r="D220" s="130">
        <v>0.79056921948284686</v>
      </c>
      <c r="E220" s="130">
        <v>4.5607467720788595</v>
      </c>
      <c r="F220" s="130">
        <v>2.4272890770102911</v>
      </c>
      <c r="G220" s="130">
        <v>0.63196005834287827</v>
      </c>
      <c r="H220" s="130">
        <v>0.50852295391590274</v>
      </c>
      <c r="I220" s="130">
        <v>0.53667262462684462</v>
      </c>
      <c r="J220" s="130">
        <v>6.0563132719043882</v>
      </c>
      <c r="K220" s="86">
        <v>17.940193966188456</v>
      </c>
      <c r="AJ220" s="112">
        <v>43682</v>
      </c>
      <c r="AK220" s="163">
        <v>0.30022761200057002</v>
      </c>
      <c r="AL220" s="163">
        <v>1.46197351006305</v>
      </c>
      <c r="AM220" s="163">
        <v>1.35053080184994</v>
      </c>
      <c r="AN220" s="163">
        <v>0.62254824882375503</v>
      </c>
      <c r="AO220" s="164">
        <v>1.18189625686394</v>
      </c>
    </row>
    <row r="221" spans="2:41" x14ac:dyDescent="0.2">
      <c r="B221" s="85">
        <v>43683</v>
      </c>
      <c r="C221" s="130">
        <v>2.4248392266700947</v>
      </c>
      <c r="D221" s="130">
        <v>0.79160560547181058</v>
      </c>
      <c r="E221" s="130">
        <v>4.7688868985379429</v>
      </c>
      <c r="F221" s="130">
        <v>2.4136094580231378</v>
      </c>
      <c r="G221" s="130">
        <v>0.62894954459571262</v>
      </c>
      <c r="H221" s="130">
        <v>0.50886633986876839</v>
      </c>
      <c r="I221" s="130">
        <v>0.52630699935215286</v>
      </c>
      <c r="J221" s="130">
        <v>6.1297729400616685</v>
      </c>
      <c r="K221" s="86">
        <v>18.202212627377708</v>
      </c>
      <c r="AJ221" s="112">
        <v>43683</v>
      </c>
      <c r="AK221" s="163">
        <v>0.30279286474210698</v>
      </c>
      <c r="AL221" s="163">
        <v>1.47295239731034</v>
      </c>
      <c r="AM221" s="163">
        <v>1.3521452878325499</v>
      </c>
      <c r="AN221" s="163">
        <v>0.62207742461531101</v>
      </c>
      <c r="AO221" s="164">
        <v>1.18959404484694</v>
      </c>
    </row>
    <row r="222" spans="2:41" x14ac:dyDescent="0.2">
      <c r="B222" s="85">
        <v>43684</v>
      </c>
      <c r="C222" s="130">
        <v>2.4343706194759376</v>
      </c>
      <c r="D222" s="130">
        <v>0.79196865924598703</v>
      </c>
      <c r="E222" s="130">
        <v>4.7957680873746007</v>
      </c>
      <c r="F222" s="130">
        <v>2.4114005273600019</v>
      </c>
      <c r="G222" s="130">
        <v>0.63274696582864365</v>
      </c>
      <c r="H222" s="130">
        <v>0.51574859600353373</v>
      </c>
      <c r="I222" s="130">
        <v>0.53066343302299457</v>
      </c>
      <c r="J222" s="130">
        <v>6.1412752239467956</v>
      </c>
      <c r="K222" s="86">
        <v>18.263421154271846</v>
      </c>
      <c r="AJ222" s="112">
        <v>43684</v>
      </c>
      <c r="AK222" s="163">
        <v>0.305358117483645</v>
      </c>
      <c r="AL222" s="163">
        <v>1.48393128455762</v>
      </c>
      <c r="AM222" s="163">
        <v>1.3537597738151601</v>
      </c>
      <c r="AN222" s="163">
        <v>0.62160660040686699</v>
      </c>
      <c r="AO222" s="164">
        <v>1.19729183282995</v>
      </c>
    </row>
    <row r="223" spans="2:41" x14ac:dyDescent="0.2">
      <c r="B223" s="85">
        <v>43685</v>
      </c>
      <c r="C223" s="130">
        <v>2.4199850231397906</v>
      </c>
      <c r="D223" s="130">
        <v>0.77206029914027852</v>
      </c>
      <c r="E223" s="130">
        <v>4.5675360981312325</v>
      </c>
      <c r="F223" s="130">
        <v>2.3705324525676992</v>
      </c>
      <c r="G223" s="130">
        <v>0.60699314829009665</v>
      </c>
      <c r="H223" s="130">
        <v>0.51209086035904716</v>
      </c>
      <c r="I223" s="130">
        <v>0.54290721384822893</v>
      </c>
      <c r="J223" s="130">
        <v>6.0598316310271558</v>
      </c>
      <c r="K223" s="86">
        <v>17.856230274744355</v>
      </c>
      <c r="AJ223" s="112">
        <v>43685</v>
      </c>
      <c r="AK223" s="163">
        <v>0.30792337022518301</v>
      </c>
      <c r="AL223" s="163">
        <v>1.49491017180491</v>
      </c>
      <c r="AM223" s="163">
        <v>1.35537425979777</v>
      </c>
      <c r="AN223" s="163">
        <v>0.62113577619842297</v>
      </c>
      <c r="AO223" s="164">
        <v>1.20498962081296</v>
      </c>
    </row>
    <row r="224" spans="2:41" x14ac:dyDescent="0.2">
      <c r="B224" s="85">
        <v>43686</v>
      </c>
      <c r="C224" s="130">
        <v>2.3880175610713321</v>
      </c>
      <c r="D224" s="130">
        <v>0.79018671280952091</v>
      </c>
      <c r="E224" s="130">
        <v>4.1677276384530826</v>
      </c>
      <c r="F224" s="130">
        <v>2.2371547796116786</v>
      </c>
      <c r="G224" s="130">
        <v>0.57072621527739487</v>
      </c>
      <c r="H224" s="130">
        <v>0.49367055347172861</v>
      </c>
      <c r="I224" s="130">
        <v>0.53054523053133296</v>
      </c>
      <c r="J224" s="130">
        <v>5.5283344341929013</v>
      </c>
      <c r="K224" s="86">
        <v>16.700773139612753</v>
      </c>
      <c r="AJ224" s="112">
        <v>43686</v>
      </c>
      <c r="AK224" s="163">
        <v>0.31048862296672097</v>
      </c>
      <c r="AL224" s="163">
        <v>1.5058890590522001</v>
      </c>
      <c r="AM224" s="163">
        <v>1.35698874578038</v>
      </c>
      <c r="AN224" s="163">
        <v>0.62066495198997895</v>
      </c>
      <c r="AO224" s="164">
        <v>1.21268740879596</v>
      </c>
    </row>
    <row r="225" spans="2:41" x14ac:dyDescent="0.2">
      <c r="B225" s="85">
        <v>43687</v>
      </c>
      <c r="C225" s="130">
        <v>2.3817334723769754</v>
      </c>
      <c r="D225" s="130">
        <v>0.77450598002625715</v>
      </c>
      <c r="E225" s="130">
        <v>3.9798156490167869</v>
      </c>
      <c r="F225" s="130">
        <v>2.0688154134063206</v>
      </c>
      <c r="G225" s="130">
        <v>0.58261052876606556</v>
      </c>
      <c r="H225" s="130">
        <v>0.49726763951706915</v>
      </c>
      <c r="I225" s="130">
        <v>0.49983157134061734</v>
      </c>
      <c r="J225" s="130">
        <v>5.36060505466408</v>
      </c>
      <c r="K225" s="86">
        <v>16.135012443803827</v>
      </c>
      <c r="AJ225" s="112">
        <v>43687</v>
      </c>
      <c r="AK225" s="163">
        <v>0.31305387570825899</v>
      </c>
      <c r="AL225" s="163">
        <v>1.5168679462994901</v>
      </c>
      <c r="AM225" s="163">
        <v>1.3586032317629899</v>
      </c>
      <c r="AN225" s="163">
        <v>0.62019412778153404</v>
      </c>
      <c r="AO225" s="164">
        <v>1.2203851967789701</v>
      </c>
    </row>
    <row r="226" spans="2:41" x14ac:dyDescent="0.2">
      <c r="B226" s="85">
        <v>43688</v>
      </c>
      <c r="C226" s="130">
        <v>2.3859591598389471</v>
      </c>
      <c r="D226" s="130">
        <v>0.72491370942487054</v>
      </c>
      <c r="E226" s="130">
        <v>3.8261118040569433</v>
      </c>
      <c r="F226" s="130">
        <v>1.9448564276062996</v>
      </c>
      <c r="G226" s="130">
        <v>0.58386157718776466</v>
      </c>
      <c r="H226" s="130">
        <v>0.49980392351661213</v>
      </c>
      <c r="I226" s="130">
        <v>0.42938879631683924</v>
      </c>
      <c r="J226" s="130">
        <v>5.3089221663097899</v>
      </c>
      <c r="K226" s="86">
        <v>15.692020713670807</v>
      </c>
      <c r="AJ226" s="112">
        <v>43688</v>
      </c>
      <c r="AK226" s="163">
        <v>0.315619128449797</v>
      </c>
      <c r="AL226" s="163">
        <v>1.5278468335467801</v>
      </c>
      <c r="AM226" s="163">
        <v>1.3602177177456001</v>
      </c>
      <c r="AN226" s="163">
        <v>0.61972330357309002</v>
      </c>
      <c r="AO226" s="164">
        <v>1.2280829847619801</v>
      </c>
    </row>
    <row r="227" spans="2:41" x14ac:dyDescent="0.2">
      <c r="B227" s="85">
        <v>43689</v>
      </c>
      <c r="C227" s="130">
        <v>2.4239625824371229</v>
      </c>
      <c r="D227" s="130">
        <v>0.79056921948284686</v>
      </c>
      <c r="E227" s="130">
        <v>4.5607467720788595</v>
      </c>
      <c r="F227" s="130">
        <v>2.4272890770102911</v>
      </c>
      <c r="G227" s="130">
        <v>0.63196005834287827</v>
      </c>
      <c r="H227" s="130">
        <v>0.50852295391590274</v>
      </c>
      <c r="I227" s="130">
        <v>0.53667262462684462</v>
      </c>
      <c r="J227" s="130">
        <v>6.0563132719043882</v>
      </c>
      <c r="K227" s="86">
        <v>17.940193966188456</v>
      </c>
      <c r="AJ227" s="112">
        <v>43689</v>
      </c>
      <c r="AK227" s="163">
        <v>0.31818438119133502</v>
      </c>
      <c r="AL227" s="163">
        <v>1.5388257207940701</v>
      </c>
      <c r="AM227" s="163">
        <v>1.36183220372821</v>
      </c>
      <c r="AN227" s="163">
        <v>0.619252479364646</v>
      </c>
      <c r="AO227" s="164">
        <v>1.2357807727449901</v>
      </c>
    </row>
    <row r="228" spans="2:41" x14ac:dyDescent="0.2">
      <c r="B228" s="85">
        <v>43690</v>
      </c>
      <c r="C228" s="130">
        <v>2.4248392266700947</v>
      </c>
      <c r="D228" s="130">
        <v>0.79160560547181058</v>
      </c>
      <c r="E228" s="130">
        <v>4.7688868985379429</v>
      </c>
      <c r="F228" s="130">
        <v>2.4136094580231378</v>
      </c>
      <c r="G228" s="130">
        <v>0.62894954459571262</v>
      </c>
      <c r="H228" s="130">
        <v>0.50886633986876839</v>
      </c>
      <c r="I228" s="130">
        <v>0.52630699935215286</v>
      </c>
      <c r="J228" s="130">
        <v>6.1297729400616685</v>
      </c>
      <c r="K228" s="86">
        <v>18.202212627377708</v>
      </c>
      <c r="AJ228" s="112">
        <v>43690</v>
      </c>
      <c r="AK228" s="163">
        <v>0.32074963393287298</v>
      </c>
      <c r="AL228" s="163">
        <v>1.5498046080413601</v>
      </c>
      <c r="AM228" s="163">
        <v>1.3634466897108299</v>
      </c>
      <c r="AN228" s="163">
        <v>0.61878165515620198</v>
      </c>
      <c r="AO228" s="164">
        <v>1.2434785607279899</v>
      </c>
    </row>
    <row r="229" spans="2:41" x14ac:dyDescent="0.2">
      <c r="B229" s="85">
        <v>43691</v>
      </c>
      <c r="C229" s="130">
        <v>2.4343706194759376</v>
      </c>
      <c r="D229" s="130">
        <v>0.79196865924598703</v>
      </c>
      <c r="E229" s="130">
        <v>4.7957680873746007</v>
      </c>
      <c r="F229" s="130">
        <v>2.4114005273600019</v>
      </c>
      <c r="G229" s="130">
        <v>0.63274696582864365</v>
      </c>
      <c r="H229" s="130">
        <v>0.51574859600353373</v>
      </c>
      <c r="I229" s="130">
        <v>0.53066343302299457</v>
      </c>
      <c r="J229" s="130">
        <v>6.1412752239467956</v>
      </c>
      <c r="K229" s="86">
        <v>18.263421154271846</v>
      </c>
      <c r="AJ229" s="112">
        <v>43691</v>
      </c>
      <c r="AK229" s="163">
        <v>0.323314886674411</v>
      </c>
      <c r="AL229" s="163">
        <v>1.5607834952886499</v>
      </c>
      <c r="AM229" s="163">
        <v>1.3650611756934401</v>
      </c>
      <c r="AN229" s="163">
        <v>0.61831083094775796</v>
      </c>
      <c r="AO229" s="164">
        <v>1.2511763487109999</v>
      </c>
    </row>
    <row r="230" spans="2:41" x14ac:dyDescent="0.2">
      <c r="B230" s="85">
        <v>43692</v>
      </c>
      <c r="C230" s="130">
        <v>2.4199850231397906</v>
      </c>
      <c r="D230" s="130">
        <v>0.77206029914027852</v>
      </c>
      <c r="E230" s="130">
        <v>4.5675360981312325</v>
      </c>
      <c r="F230" s="130">
        <v>2.3705324525676992</v>
      </c>
      <c r="G230" s="130">
        <v>0.60699314829009665</v>
      </c>
      <c r="H230" s="130">
        <v>0.51209086035904716</v>
      </c>
      <c r="I230" s="130">
        <v>0.54290721384822893</v>
      </c>
      <c r="J230" s="130">
        <v>6.0598316310271558</v>
      </c>
      <c r="K230" s="86">
        <v>17.856230274744355</v>
      </c>
      <c r="AJ230" s="112">
        <v>43692</v>
      </c>
      <c r="AK230" s="163">
        <v>0.32588013941594901</v>
      </c>
      <c r="AL230" s="163">
        <v>1.5717623825359399</v>
      </c>
      <c r="AM230" s="163">
        <v>1.36667566167605</v>
      </c>
      <c r="AN230" s="163">
        <v>0.61784000673931305</v>
      </c>
      <c r="AO230" s="164">
        <v>1.2588741366940099</v>
      </c>
    </row>
    <row r="231" spans="2:41" x14ac:dyDescent="0.2">
      <c r="B231" s="85">
        <v>43693</v>
      </c>
      <c r="C231" s="130">
        <v>2.3880175610713321</v>
      </c>
      <c r="D231" s="130">
        <v>0.79018671280952091</v>
      </c>
      <c r="E231" s="130">
        <v>4.1677276384530826</v>
      </c>
      <c r="F231" s="130">
        <v>2.2371547796116786</v>
      </c>
      <c r="G231" s="130">
        <v>0.57072621527739487</v>
      </c>
      <c r="H231" s="130">
        <v>0.49367055347172861</v>
      </c>
      <c r="I231" s="130">
        <v>0.53054523053133296</v>
      </c>
      <c r="J231" s="130">
        <v>5.5283344341929013</v>
      </c>
      <c r="K231" s="86">
        <v>16.700773139612753</v>
      </c>
      <c r="AJ231" s="112">
        <v>43693</v>
      </c>
      <c r="AK231" s="163">
        <v>0.32844539215748703</v>
      </c>
      <c r="AL231" s="163">
        <v>1.5827412697832299</v>
      </c>
      <c r="AM231" s="163">
        <v>1.36829014765866</v>
      </c>
      <c r="AN231" s="163">
        <v>0.61736918253086903</v>
      </c>
      <c r="AO231" s="164">
        <v>1.26657192467702</v>
      </c>
    </row>
    <row r="232" spans="2:41" x14ac:dyDescent="0.2">
      <c r="B232" s="85">
        <v>43694</v>
      </c>
      <c r="C232" s="130">
        <v>2.3817334723769754</v>
      </c>
      <c r="D232" s="130">
        <v>0.77450598002625715</v>
      </c>
      <c r="E232" s="130">
        <v>3.9798156490167869</v>
      </c>
      <c r="F232" s="130">
        <v>2.0688154134063206</v>
      </c>
      <c r="G232" s="130">
        <v>0.58261052876606556</v>
      </c>
      <c r="H232" s="130">
        <v>0.49726763951706915</v>
      </c>
      <c r="I232" s="130">
        <v>0.49983157134061734</v>
      </c>
      <c r="J232" s="130">
        <v>5.36060505466408</v>
      </c>
      <c r="K232" s="86">
        <v>16.135012443803827</v>
      </c>
      <c r="AJ232" s="112">
        <v>43694</v>
      </c>
      <c r="AK232" s="163">
        <v>0.33101064489902499</v>
      </c>
      <c r="AL232" s="163">
        <v>1.5937201570305199</v>
      </c>
      <c r="AM232" s="163">
        <v>1.3699046336412699</v>
      </c>
      <c r="AN232" s="163">
        <v>0.61689835832242501</v>
      </c>
      <c r="AO232" s="164">
        <v>1.27426971266002</v>
      </c>
    </row>
    <row r="233" spans="2:41" x14ac:dyDescent="0.2">
      <c r="B233" s="85">
        <v>43695</v>
      </c>
      <c r="C233" s="130">
        <v>2.3859591598389471</v>
      </c>
      <c r="D233" s="130">
        <v>0.72491370942487054</v>
      </c>
      <c r="E233" s="130">
        <v>3.8261118040569433</v>
      </c>
      <c r="F233" s="130">
        <v>1.9448564276062996</v>
      </c>
      <c r="G233" s="130">
        <v>0.58386157718776466</v>
      </c>
      <c r="H233" s="130">
        <v>0.49980392351661213</v>
      </c>
      <c r="I233" s="130">
        <v>0.42938879631683924</v>
      </c>
      <c r="J233" s="130">
        <v>5.3089221663097899</v>
      </c>
      <c r="K233" s="86">
        <v>15.692020713670807</v>
      </c>
      <c r="AJ233" s="112">
        <v>43695</v>
      </c>
      <c r="AK233" s="163">
        <v>0.333575897640563</v>
      </c>
      <c r="AL233" s="163">
        <v>1.60469904427781</v>
      </c>
      <c r="AM233" s="163">
        <v>1.3715191196238801</v>
      </c>
      <c r="AN233" s="163">
        <v>0.61642753411398099</v>
      </c>
      <c r="AO233" s="164">
        <v>1.28196750064303</v>
      </c>
    </row>
    <row r="234" spans="2:41" x14ac:dyDescent="0.2">
      <c r="B234" s="85">
        <v>43696</v>
      </c>
      <c r="C234" s="130">
        <v>2.4239625824371229</v>
      </c>
      <c r="D234" s="130">
        <v>0.79056921948284686</v>
      </c>
      <c r="E234" s="130">
        <v>4.5607467720788595</v>
      </c>
      <c r="F234" s="130">
        <v>2.4272890770102911</v>
      </c>
      <c r="G234" s="130">
        <v>0.63196005834287827</v>
      </c>
      <c r="H234" s="130">
        <v>0.50852295391590274</v>
      </c>
      <c r="I234" s="130">
        <v>0.53667262462684462</v>
      </c>
      <c r="J234" s="130">
        <v>6.0563132719043882</v>
      </c>
      <c r="K234" s="86">
        <v>17.940193966188456</v>
      </c>
      <c r="AJ234" s="112">
        <v>43696</v>
      </c>
      <c r="AK234" s="163">
        <v>0.33614115038210102</v>
      </c>
      <c r="AL234" s="163">
        <v>1.6156779315251</v>
      </c>
      <c r="AM234" s="163">
        <v>1.37313360560649</v>
      </c>
      <c r="AN234" s="163">
        <v>0.61595670990553697</v>
      </c>
      <c r="AO234" s="164">
        <v>1.28966528862604</v>
      </c>
    </row>
    <row r="235" spans="2:41" x14ac:dyDescent="0.2">
      <c r="B235" s="85">
        <v>43697</v>
      </c>
      <c r="C235" s="130">
        <v>2.4248392266700947</v>
      </c>
      <c r="D235" s="130">
        <v>0.79160560547181058</v>
      </c>
      <c r="E235" s="130">
        <v>4.7688868985379429</v>
      </c>
      <c r="F235" s="130">
        <v>2.4136094580231378</v>
      </c>
      <c r="G235" s="130">
        <v>0.62894954459571262</v>
      </c>
      <c r="H235" s="130">
        <v>0.50886633986876839</v>
      </c>
      <c r="I235" s="130">
        <v>0.52630699935215286</v>
      </c>
      <c r="J235" s="130">
        <v>6.1297729400616685</v>
      </c>
      <c r="K235" s="86">
        <v>18.202212627377708</v>
      </c>
      <c r="AJ235" s="112">
        <v>43697</v>
      </c>
      <c r="AK235" s="163">
        <v>0.33870640312363798</v>
      </c>
      <c r="AL235" s="163">
        <v>1.62665681877239</v>
      </c>
      <c r="AM235" s="163">
        <v>1.3747480915890999</v>
      </c>
      <c r="AN235" s="163">
        <v>0.61548588569709295</v>
      </c>
      <c r="AO235" s="164">
        <v>1.29736307660905</v>
      </c>
    </row>
    <row r="236" spans="2:41" x14ac:dyDescent="0.2">
      <c r="B236" s="85">
        <v>43698</v>
      </c>
      <c r="C236" s="130">
        <v>2.4343706194759376</v>
      </c>
      <c r="D236" s="130">
        <v>0.79196865924598703</v>
      </c>
      <c r="E236" s="130">
        <v>4.7957680873746007</v>
      </c>
      <c r="F236" s="130">
        <v>2.4114005273600019</v>
      </c>
      <c r="G236" s="130">
        <v>0.63274696582864365</v>
      </c>
      <c r="H236" s="130">
        <v>0.51574859600353373</v>
      </c>
      <c r="I236" s="130">
        <v>0.53066343302299457</v>
      </c>
      <c r="J236" s="130">
        <v>6.1412752239467956</v>
      </c>
      <c r="K236" s="86">
        <v>18.263421154271846</v>
      </c>
      <c r="AJ236" s="112">
        <v>43698</v>
      </c>
      <c r="AK236" s="163">
        <v>0.34127165586517599</v>
      </c>
      <c r="AL236" s="163">
        <v>1.63763570601967</v>
      </c>
      <c r="AM236" s="163">
        <v>1.3763625775717101</v>
      </c>
      <c r="AN236" s="163">
        <v>0.61501506148864804</v>
      </c>
      <c r="AO236" s="164">
        <v>1.3050608645920501</v>
      </c>
    </row>
    <row r="237" spans="2:41" x14ac:dyDescent="0.2">
      <c r="B237" s="85">
        <v>43699</v>
      </c>
      <c r="C237" s="130">
        <v>2.4199850231397906</v>
      </c>
      <c r="D237" s="130">
        <v>0.77206029914027852</v>
      </c>
      <c r="E237" s="130">
        <v>4.5675360981312325</v>
      </c>
      <c r="F237" s="130">
        <v>2.3705324525676992</v>
      </c>
      <c r="G237" s="130">
        <v>0.60699314829009665</v>
      </c>
      <c r="H237" s="130">
        <v>0.51209086035904716</v>
      </c>
      <c r="I237" s="130">
        <v>0.54290721384822893</v>
      </c>
      <c r="J237" s="130">
        <v>6.0598316310271558</v>
      </c>
      <c r="K237" s="86">
        <v>17.856230274744355</v>
      </c>
      <c r="AJ237" s="112">
        <v>43699</v>
      </c>
      <c r="AK237" s="163">
        <v>0.34383690860671401</v>
      </c>
      <c r="AL237" s="163">
        <v>1.64861459326696</v>
      </c>
      <c r="AM237" s="163">
        <v>1.37797706355433</v>
      </c>
      <c r="AN237" s="163">
        <v>0.61454423728020402</v>
      </c>
      <c r="AO237" s="164">
        <v>1.3127586525750601</v>
      </c>
    </row>
    <row r="238" spans="2:41" x14ac:dyDescent="0.2">
      <c r="B238" s="85">
        <v>43700</v>
      </c>
      <c r="C238" s="130">
        <v>2.3880175610713321</v>
      </c>
      <c r="D238" s="130">
        <v>0.79018671280952091</v>
      </c>
      <c r="E238" s="130">
        <v>4.1677276384530826</v>
      </c>
      <c r="F238" s="130">
        <v>2.2371547796116786</v>
      </c>
      <c r="G238" s="130">
        <v>0.57072621527739487</v>
      </c>
      <c r="H238" s="130">
        <v>0.49367055347172861</v>
      </c>
      <c r="I238" s="130">
        <v>0.53054523053133296</v>
      </c>
      <c r="J238" s="130">
        <v>5.5283344341929013</v>
      </c>
      <c r="K238" s="86">
        <v>16.700773139612753</v>
      </c>
      <c r="AJ238" s="112">
        <v>43700</v>
      </c>
      <c r="AK238" s="163">
        <v>0.34640216134825202</v>
      </c>
      <c r="AL238" s="163">
        <v>1.65959348051425</v>
      </c>
      <c r="AM238" s="163">
        <v>1.37959154953694</v>
      </c>
      <c r="AN238" s="163">
        <v>0.61407341307176</v>
      </c>
      <c r="AO238" s="164">
        <v>1.3204564405580701</v>
      </c>
    </row>
    <row r="239" spans="2:41" x14ac:dyDescent="0.2">
      <c r="B239" s="85">
        <v>43701</v>
      </c>
      <c r="C239" s="130">
        <v>2.3817334723769754</v>
      </c>
      <c r="D239" s="130">
        <v>0.77450598002625715</v>
      </c>
      <c r="E239" s="130">
        <v>3.9798156490167869</v>
      </c>
      <c r="F239" s="130">
        <v>2.0688154134063206</v>
      </c>
      <c r="G239" s="130">
        <v>0.58261052876606556</v>
      </c>
      <c r="H239" s="130">
        <v>0.49726763951706915</v>
      </c>
      <c r="I239" s="130">
        <v>0.49983157134061734</v>
      </c>
      <c r="J239" s="130">
        <v>5.36060505466408</v>
      </c>
      <c r="K239" s="86">
        <v>16.135012443803827</v>
      </c>
      <c r="AJ239" s="112">
        <v>43701</v>
      </c>
      <c r="AK239" s="163">
        <v>0.34896741408978998</v>
      </c>
      <c r="AL239" s="163">
        <v>1.6705723677615401</v>
      </c>
      <c r="AM239" s="163">
        <v>1.3812060355195499</v>
      </c>
      <c r="AN239" s="163">
        <v>0.61360258886331598</v>
      </c>
      <c r="AO239" s="164">
        <v>1.3281542285410799</v>
      </c>
    </row>
    <row r="240" spans="2:41" x14ac:dyDescent="0.2">
      <c r="B240" s="85">
        <v>43702</v>
      </c>
      <c r="C240" s="130">
        <v>2.3859591598389471</v>
      </c>
      <c r="D240" s="130">
        <v>0.72491370942487054</v>
      </c>
      <c r="E240" s="130">
        <v>3.8261118040569433</v>
      </c>
      <c r="F240" s="130">
        <v>1.9448564276062996</v>
      </c>
      <c r="G240" s="130">
        <v>0.58386157718776466</v>
      </c>
      <c r="H240" s="130">
        <v>0.49980392351661213</v>
      </c>
      <c r="I240" s="130">
        <v>0.42938879631683924</v>
      </c>
      <c r="J240" s="130">
        <v>5.3089221663097899</v>
      </c>
      <c r="K240" s="86">
        <v>15.692020713670807</v>
      </c>
      <c r="AJ240" s="112">
        <v>43702</v>
      </c>
      <c r="AK240" s="163">
        <v>0.351532666831328</v>
      </c>
      <c r="AL240" s="163">
        <v>1.6815512550088301</v>
      </c>
      <c r="AM240" s="163">
        <v>1.3828205215021601</v>
      </c>
      <c r="AN240" s="163">
        <v>0.61313176465487196</v>
      </c>
      <c r="AO240" s="164">
        <v>1.3358520165240799</v>
      </c>
    </row>
    <row r="241" spans="2:41" x14ac:dyDescent="0.2">
      <c r="B241" s="85">
        <v>43703</v>
      </c>
      <c r="C241" s="130">
        <v>2.4239625824371229</v>
      </c>
      <c r="D241" s="130">
        <v>0.79056921948284686</v>
      </c>
      <c r="E241" s="130">
        <v>4.5607467720788595</v>
      </c>
      <c r="F241" s="130">
        <v>2.4272890770102911</v>
      </c>
      <c r="G241" s="130">
        <v>0.63196005834287827</v>
      </c>
      <c r="H241" s="130">
        <v>0.50852295391590274</v>
      </c>
      <c r="I241" s="130">
        <v>0.53667262462684462</v>
      </c>
      <c r="J241" s="130">
        <v>6.0563132719043882</v>
      </c>
      <c r="K241" s="86">
        <v>17.940193966188456</v>
      </c>
      <c r="AJ241" s="112">
        <v>43703</v>
      </c>
      <c r="AK241" s="163">
        <v>0.35409791957286602</v>
      </c>
      <c r="AL241" s="163">
        <v>1.6925301422561201</v>
      </c>
      <c r="AM241" s="163">
        <v>1.38443500748477</v>
      </c>
      <c r="AN241" s="163">
        <v>0.61266094044642705</v>
      </c>
      <c r="AO241" s="164">
        <v>1.3435498045070899</v>
      </c>
    </row>
    <row r="242" spans="2:41" x14ac:dyDescent="0.2">
      <c r="B242" s="85">
        <v>43704</v>
      </c>
      <c r="C242" s="130">
        <v>2.4248392266700947</v>
      </c>
      <c r="D242" s="130">
        <v>0.79160560547181058</v>
      </c>
      <c r="E242" s="130">
        <v>4.7688868985379429</v>
      </c>
      <c r="F242" s="130">
        <v>2.4136094580231378</v>
      </c>
      <c r="G242" s="130">
        <v>0.62894954459571262</v>
      </c>
      <c r="H242" s="130">
        <v>0.50886633986876839</v>
      </c>
      <c r="I242" s="130">
        <v>0.52630699935215286</v>
      </c>
      <c r="J242" s="130">
        <v>6.1297729400616685</v>
      </c>
      <c r="K242" s="86">
        <v>18.202212627377708</v>
      </c>
      <c r="AJ242" s="112">
        <v>43704</v>
      </c>
      <c r="AK242" s="163">
        <v>0.35666317231440398</v>
      </c>
      <c r="AL242" s="163">
        <v>1.7035090295034101</v>
      </c>
      <c r="AM242" s="163">
        <v>1.3860494934673799</v>
      </c>
      <c r="AN242" s="163">
        <v>0.61219011623798303</v>
      </c>
      <c r="AO242" s="164">
        <v>1.3512475924901</v>
      </c>
    </row>
    <row r="243" spans="2:41" x14ac:dyDescent="0.2">
      <c r="B243" s="85">
        <v>43705</v>
      </c>
      <c r="C243" s="130">
        <v>2.4343706194759376</v>
      </c>
      <c r="D243" s="130">
        <v>0.79196865924598703</v>
      </c>
      <c r="E243" s="130">
        <v>4.7957680873746007</v>
      </c>
      <c r="F243" s="130">
        <v>2.4114005273600019</v>
      </c>
      <c r="G243" s="130">
        <v>0.63274696582864365</v>
      </c>
      <c r="H243" s="130">
        <v>0.51574859600353373</v>
      </c>
      <c r="I243" s="130">
        <v>0.53066343302299457</v>
      </c>
      <c r="J243" s="130">
        <v>6.1412752239467956</v>
      </c>
      <c r="K243" s="86">
        <v>18.263421154271846</v>
      </c>
      <c r="AJ243" s="112">
        <v>43705</v>
      </c>
      <c r="AK243" s="163">
        <v>0.35922842505594199</v>
      </c>
      <c r="AL243" s="163">
        <v>1.7144879167506999</v>
      </c>
      <c r="AM243" s="163">
        <v>1.3876639794499901</v>
      </c>
      <c r="AN243" s="163">
        <v>0.61171929202953901</v>
      </c>
      <c r="AO243" s="164">
        <v>1.3589453804731</v>
      </c>
    </row>
    <row r="244" spans="2:41" x14ac:dyDescent="0.2">
      <c r="B244" s="85">
        <v>43706</v>
      </c>
      <c r="C244" s="130">
        <v>2.4199850231397906</v>
      </c>
      <c r="D244" s="130">
        <v>0.77206029914027852</v>
      </c>
      <c r="E244" s="130">
        <v>4.5675360981312325</v>
      </c>
      <c r="F244" s="130">
        <v>2.3705324525676992</v>
      </c>
      <c r="G244" s="130">
        <v>0.60699314829009665</v>
      </c>
      <c r="H244" s="130">
        <v>0.51209086035904716</v>
      </c>
      <c r="I244" s="130">
        <v>0.54290721384822893</v>
      </c>
      <c r="J244" s="130">
        <v>6.0598316310271558</v>
      </c>
      <c r="K244" s="86">
        <v>17.856230274744355</v>
      </c>
      <c r="AJ244" s="112">
        <v>43706</v>
      </c>
      <c r="AK244" s="163">
        <v>0.36179367779748001</v>
      </c>
      <c r="AL244" s="163">
        <v>1.7254668039979899</v>
      </c>
      <c r="AM244" s="163">
        <v>1.3892784654326</v>
      </c>
      <c r="AN244" s="163">
        <v>0.61124846782109499</v>
      </c>
      <c r="AO244" s="164">
        <v>1.36664316845611</v>
      </c>
    </row>
    <row r="245" spans="2:41" x14ac:dyDescent="0.2">
      <c r="B245" s="85">
        <v>43707</v>
      </c>
      <c r="C245" s="130">
        <v>2.3880175610713321</v>
      </c>
      <c r="D245" s="130">
        <v>0.79018671280952091</v>
      </c>
      <c r="E245" s="130">
        <v>4.1677276384530826</v>
      </c>
      <c r="F245" s="130">
        <v>2.2371547796116786</v>
      </c>
      <c r="G245" s="130">
        <v>0.57072621527739487</v>
      </c>
      <c r="H245" s="130">
        <v>0.49367055347172861</v>
      </c>
      <c r="I245" s="130">
        <v>0.53054523053133296</v>
      </c>
      <c r="J245" s="130">
        <v>5.5283344341929013</v>
      </c>
      <c r="K245" s="86">
        <v>16.700773139612753</v>
      </c>
      <c r="AJ245" s="112">
        <v>43707</v>
      </c>
      <c r="AK245" s="163">
        <v>0.36435893053901802</v>
      </c>
      <c r="AL245" s="163">
        <v>1.7364456912452799</v>
      </c>
      <c r="AM245" s="163">
        <v>1.39089295141521</v>
      </c>
      <c r="AN245" s="163">
        <v>0.61077764361265097</v>
      </c>
      <c r="AO245" s="164">
        <v>1.37434095643912</v>
      </c>
    </row>
    <row r="246" spans="2:41" x14ac:dyDescent="0.2">
      <c r="B246" s="85">
        <v>43708</v>
      </c>
      <c r="C246" s="130">
        <v>2.3817334723769754</v>
      </c>
      <c r="D246" s="130">
        <v>0.77450598002625715</v>
      </c>
      <c r="E246" s="130">
        <v>3.9798156490167869</v>
      </c>
      <c r="F246" s="130">
        <v>2.0688154134063206</v>
      </c>
      <c r="G246" s="130">
        <v>0.58261052876606556</v>
      </c>
      <c r="H246" s="130">
        <v>0.49726763951706915</v>
      </c>
      <c r="I246" s="130">
        <v>0.49983157134061734</v>
      </c>
      <c r="J246" s="130">
        <v>5.36060505466408</v>
      </c>
      <c r="K246" s="86">
        <v>16.135012443803827</v>
      </c>
      <c r="AJ246" s="112">
        <v>43708</v>
      </c>
      <c r="AK246" s="163">
        <v>0.36692418328055598</v>
      </c>
      <c r="AL246" s="163">
        <v>1.7474245784925699</v>
      </c>
      <c r="AM246" s="163">
        <v>1.3925074373978299</v>
      </c>
      <c r="AN246" s="163">
        <v>0.61030681940420595</v>
      </c>
      <c r="AO246" s="164">
        <v>1.38203874442213</v>
      </c>
    </row>
    <row r="247" spans="2:41" x14ac:dyDescent="0.2">
      <c r="B247" s="85">
        <v>43709</v>
      </c>
      <c r="C247" s="130">
        <v>2.3859591598389471</v>
      </c>
      <c r="D247" s="130">
        <v>0.72491370942487054</v>
      </c>
      <c r="E247" s="130">
        <v>3.8261118040569433</v>
      </c>
      <c r="F247" s="130">
        <v>1.9448564276062996</v>
      </c>
      <c r="G247" s="130">
        <v>0.58386157718776466</v>
      </c>
      <c r="H247" s="130">
        <v>0.49980392351661213</v>
      </c>
      <c r="I247" s="130">
        <v>0.42938879631683924</v>
      </c>
      <c r="J247" s="130">
        <v>5.3089221663097899</v>
      </c>
      <c r="K247" s="86">
        <v>15.692020713670807</v>
      </c>
      <c r="AJ247" s="112">
        <v>43709</v>
      </c>
      <c r="AK247" s="163">
        <v>0.369489436022094</v>
      </c>
      <c r="AL247" s="163">
        <v>1.7584034657398599</v>
      </c>
      <c r="AM247" s="163">
        <v>1.3941219233804401</v>
      </c>
      <c r="AN247" s="163">
        <v>0.60983599519576204</v>
      </c>
      <c r="AO247" s="164">
        <v>1.3897365324051301</v>
      </c>
    </row>
    <row r="248" spans="2:41" x14ac:dyDescent="0.2">
      <c r="B248" s="85">
        <v>43710</v>
      </c>
      <c r="C248" s="130">
        <v>2.4239625824371229</v>
      </c>
      <c r="D248" s="130">
        <v>0.79056921948284686</v>
      </c>
      <c r="E248" s="130">
        <v>4.5607467720788595</v>
      </c>
      <c r="F248" s="130">
        <v>2.4272890770102911</v>
      </c>
      <c r="G248" s="130">
        <v>0.63196005834287827</v>
      </c>
      <c r="H248" s="130">
        <v>0.50852295391590274</v>
      </c>
      <c r="I248" s="130">
        <v>0.53667262462684462</v>
      </c>
      <c r="J248" s="130">
        <v>6.0563132719043882</v>
      </c>
      <c r="K248" s="86">
        <v>17.940193966188456</v>
      </c>
      <c r="AJ248" s="112">
        <v>43710</v>
      </c>
      <c r="AK248" s="163">
        <v>0.37205468876363201</v>
      </c>
      <c r="AL248" s="163">
        <v>1.76938235298715</v>
      </c>
      <c r="AM248" s="163">
        <v>1.39573640936305</v>
      </c>
      <c r="AN248" s="163">
        <v>0.60936517098731802</v>
      </c>
      <c r="AO248" s="164">
        <v>1.3974343203881401</v>
      </c>
    </row>
    <row r="249" spans="2:41" x14ac:dyDescent="0.2">
      <c r="B249" s="85">
        <v>43711</v>
      </c>
      <c r="C249" s="130">
        <v>2.4248392266700947</v>
      </c>
      <c r="D249" s="130">
        <v>0.79160560547181058</v>
      </c>
      <c r="E249" s="130">
        <v>4.7688868985379429</v>
      </c>
      <c r="F249" s="130">
        <v>2.4136094580231378</v>
      </c>
      <c r="G249" s="130">
        <v>0.62894954459571262</v>
      </c>
      <c r="H249" s="130">
        <v>0.50886633986876839</v>
      </c>
      <c r="I249" s="130">
        <v>0.52630699935215286</v>
      </c>
      <c r="J249" s="130">
        <v>6.1297729400616685</v>
      </c>
      <c r="K249" s="86">
        <v>18.202212627377708</v>
      </c>
      <c r="AJ249" s="112">
        <v>43711</v>
      </c>
      <c r="AK249" s="163">
        <v>0.37461994150516997</v>
      </c>
      <c r="AL249" s="163">
        <v>1.78036124023444</v>
      </c>
      <c r="AM249" s="163">
        <v>1.3973508953456599</v>
      </c>
      <c r="AN249" s="163">
        <v>0.608894346778874</v>
      </c>
      <c r="AO249" s="164">
        <v>1.4051321083711501</v>
      </c>
    </row>
    <row r="250" spans="2:41" x14ac:dyDescent="0.2">
      <c r="B250" s="85">
        <v>43712</v>
      </c>
      <c r="C250" s="130">
        <v>2.4343706194759376</v>
      </c>
      <c r="D250" s="130">
        <v>0.79196865924598703</v>
      </c>
      <c r="E250" s="130">
        <v>4.7957680873746007</v>
      </c>
      <c r="F250" s="130">
        <v>2.4114005273600019</v>
      </c>
      <c r="G250" s="130">
        <v>0.63274696582864365</v>
      </c>
      <c r="H250" s="130">
        <v>0.51574859600353373</v>
      </c>
      <c r="I250" s="130">
        <v>0.53066343302299457</v>
      </c>
      <c r="J250" s="130">
        <v>6.1412752239467956</v>
      </c>
      <c r="K250" s="86">
        <v>18.263421154271846</v>
      </c>
      <c r="AJ250" s="112">
        <v>43712</v>
      </c>
      <c r="AK250" s="163">
        <v>0.37718519424670699</v>
      </c>
      <c r="AL250" s="163">
        <v>1.79134012748172</v>
      </c>
      <c r="AM250" s="163">
        <v>1.3989653813282701</v>
      </c>
      <c r="AN250" s="163">
        <v>0.60842352257042998</v>
      </c>
      <c r="AO250" s="164">
        <v>1.4128298963541599</v>
      </c>
    </row>
    <row r="251" spans="2:41" x14ac:dyDescent="0.2">
      <c r="B251" s="85">
        <v>43713</v>
      </c>
      <c r="C251" s="130">
        <v>2.4199850231397906</v>
      </c>
      <c r="D251" s="130">
        <v>0.77206029914027852</v>
      </c>
      <c r="E251" s="130">
        <v>4.5675360981312325</v>
      </c>
      <c r="F251" s="130">
        <v>2.3705324525676992</v>
      </c>
      <c r="G251" s="130">
        <v>0.60699314829009665</v>
      </c>
      <c r="H251" s="130">
        <v>0.51209086035904716</v>
      </c>
      <c r="I251" s="130">
        <v>0.54290721384822893</v>
      </c>
      <c r="J251" s="130">
        <v>6.0598316310271558</v>
      </c>
      <c r="K251" s="86">
        <v>17.856230274744355</v>
      </c>
      <c r="AJ251" s="112">
        <v>43713</v>
      </c>
      <c r="AK251" s="163">
        <v>0.37975044698824501</v>
      </c>
      <c r="AL251" s="163">
        <v>1.80231901472901</v>
      </c>
      <c r="AM251" s="163">
        <v>1.40057986731088</v>
      </c>
      <c r="AN251" s="163">
        <v>0.60795269836198496</v>
      </c>
      <c r="AO251" s="164">
        <v>1.4205276843371699</v>
      </c>
    </row>
    <row r="252" spans="2:41" x14ac:dyDescent="0.2">
      <c r="B252" s="85">
        <v>43714</v>
      </c>
      <c r="C252" s="130">
        <v>2.3880175610713321</v>
      </c>
      <c r="D252" s="130">
        <v>0.79018671280952091</v>
      </c>
      <c r="E252" s="130">
        <v>4.1677276384530826</v>
      </c>
      <c r="F252" s="130">
        <v>2.2371547796116786</v>
      </c>
      <c r="G252" s="130">
        <v>0.57072621527739487</v>
      </c>
      <c r="H252" s="130">
        <v>0.49367055347172861</v>
      </c>
      <c r="I252" s="130">
        <v>0.53054523053133296</v>
      </c>
      <c r="J252" s="130">
        <v>5.5283344341929013</v>
      </c>
      <c r="K252" s="86">
        <v>16.700773139612753</v>
      </c>
      <c r="AJ252" s="112">
        <v>43714</v>
      </c>
      <c r="AK252" s="163">
        <v>0.38231569972978302</v>
      </c>
      <c r="AL252" s="163">
        <v>1.8132979019763</v>
      </c>
      <c r="AM252" s="163">
        <v>1.40219435329349</v>
      </c>
      <c r="AN252" s="163">
        <v>0.60748187415354105</v>
      </c>
      <c r="AO252" s="164">
        <v>1.4282254723201699</v>
      </c>
    </row>
    <row r="253" spans="2:41" x14ac:dyDescent="0.2">
      <c r="B253" s="85">
        <v>43715</v>
      </c>
      <c r="C253" s="130">
        <v>2.3817334723769754</v>
      </c>
      <c r="D253" s="130">
        <v>0.77450598002625715</v>
      </c>
      <c r="E253" s="130">
        <v>3.9798156490167869</v>
      </c>
      <c r="F253" s="130">
        <v>2.0688154134063206</v>
      </c>
      <c r="G253" s="130">
        <v>0.58261052876606556</v>
      </c>
      <c r="H253" s="130">
        <v>0.49726763951706915</v>
      </c>
      <c r="I253" s="130">
        <v>0.49983157134061734</v>
      </c>
      <c r="J253" s="130">
        <v>5.36060505466408</v>
      </c>
      <c r="K253" s="86">
        <v>16.135012443803827</v>
      </c>
      <c r="AJ253" s="112">
        <v>43715</v>
      </c>
      <c r="AK253" s="163">
        <v>0.38488095247132098</v>
      </c>
      <c r="AL253" s="163">
        <v>1.82427678922359</v>
      </c>
      <c r="AM253" s="163">
        <v>1.4038088392760999</v>
      </c>
      <c r="AN253" s="163">
        <v>0.60701104994509703</v>
      </c>
      <c r="AO253" s="164">
        <v>1.43592326030318</v>
      </c>
    </row>
    <row r="254" spans="2:41" x14ac:dyDescent="0.2">
      <c r="B254" s="85">
        <v>43716</v>
      </c>
      <c r="C254" s="130">
        <v>2.3859591598389471</v>
      </c>
      <c r="D254" s="130">
        <v>0.72491370942487054</v>
      </c>
      <c r="E254" s="130">
        <v>3.8261118040569433</v>
      </c>
      <c r="F254" s="130">
        <v>1.9448564276062996</v>
      </c>
      <c r="G254" s="130">
        <v>0.58386157718776466</v>
      </c>
      <c r="H254" s="130">
        <v>0.49980392351661213</v>
      </c>
      <c r="I254" s="130">
        <v>0.42938879631683924</v>
      </c>
      <c r="J254" s="130">
        <v>5.3089221663097899</v>
      </c>
      <c r="K254" s="86">
        <v>15.692020713670807</v>
      </c>
      <c r="AJ254" s="112">
        <v>43716</v>
      </c>
      <c r="AK254" s="163">
        <v>0.387446205212859</v>
      </c>
      <c r="AL254" s="163">
        <v>1.8352556764708801</v>
      </c>
      <c r="AM254" s="163">
        <v>1.4054233252587101</v>
      </c>
      <c r="AN254" s="163">
        <v>0.606540225736653</v>
      </c>
      <c r="AO254" s="164">
        <v>1.44362104828619</v>
      </c>
    </row>
    <row r="255" spans="2:41" x14ac:dyDescent="0.2">
      <c r="B255" s="85">
        <v>43717</v>
      </c>
      <c r="C255" s="130">
        <v>2.4239625824371229</v>
      </c>
      <c r="D255" s="130">
        <v>0.79056921948284686</v>
      </c>
      <c r="E255" s="130">
        <v>4.5607467720788595</v>
      </c>
      <c r="F255" s="130">
        <v>2.4272890770102911</v>
      </c>
      <c r="G255" s="130">
        <v>0.63196005834287827</v>
      </c>
      <c r="H255" s="130">
        <v>0.50852295391590274</v>
      </c>
      <c r="I255" s="130">
        <v>0.53667262462684462</v>
      </c>
      <c r="J255" s="130">
        <v>6.0563132719043882</v>
      </c>
      <c r="K255" s="86">
        <v>17.940193966188456</v>
      </c>
      <c r="AJ255" s="112">
        <v>43717</v>
      </c>
      <c r="AK255" s="163">
        <v>0.39001145795439701</v>
      </c>
      <c r="AL255" s="163">
        <v>1.8462345637181701</v>
      </c>
      <c r="AM255" s="163">
        <v>1.40703781124133</v>
      </c>
      <c r="AN255" s="163">
        <v>0.60606940152820898</v>
      </c>
      <c r="AO255" s="164">
        <v>1.45131883626919</v>
      </c>
    </row>
    <row r="256" spans="2:41" x14ac:dyDescent="0.2">
      <c r="B256" s="85">
        <v>43718</v>
      </c>
      <c r="C256" s="130">
        <v>2.4248392266700947</v>
      </c>
      <c r="D256" s="130">
        <v>0.79160560547181058</v>
      </c>
      <c r="E256" s="130">
        <v>4.7688868985379429</v>
      </c>
      <c r="F256" s="130">
        <v>2.4136094580231378</v>
      </c>
      <c r="G256" s="130">
        <v>0.62894954459571262</v>
      </c>
      <c r="H256" s="130">
        <v>0.50886633986876839</v>
      </c>
      <c r="I256" s="130">
        <v>0.52630699935215286</v>
      </c>
      <c r="J256" s="130">
        <v>6.1297729400616685</v>
      </c>
      <c r="K256" s="86">
        <v>18.202212627377708</v>
      </c>
      <c r="AJ256" s="112">
        <v>43718</v>
      </c>
      <c r="AK256" s="163">
        <v>0.39257671069593503</v>
      </c>
      <c r="AL256" s="163">
        <v>1.8572134509654601</v>
      </c>
      <c r="AM256" s="163">
        <v>1.4086522972239399</v>
      </c>
      <c r="AN256" s="163">
        <v>0.60559857731976396</v>
      </c>
      <c r="AO256" s="164">
        <v>1.4590166242522</v>
      </c>
    </row>
    <row r="257" spans="2:41" x14ac:dyDescent="0.2">
      <c r="B257" s="85">
        <v>43719</v>
      </c>
      <c r="C257" s="130">
        <v>2.4343706194759376</v>
      </c>
      <c r="D257" s="130">
        <v>0.79196865924598703</v>
      </c>
      <c r="E257" s="130">
        <v>4.7957680873746007</v>
      </c>
      <c r="F257" s="130">
        <v>2.4114005273600019</v>
      </c>
      <c r="G257" s="130">
        <v>0.63274696582864365</v>
      </c>
      <c r="H257" s="130">
        <v>0.51574859600353373</v>
      </c>
      <c r="I257" s="130">
        <v>0.53066343302299457</v>
      </c>
      <c r="J257" s="130">
        <v>6.1412752239467956</v>
      </c>
      <c r="K257" s="86">
        <v>18.263421154271846</v>
      </c>
      <c r="AJ257" s="112">
        <v>43719</v>
      </c>
      <c r="AK257" s="163">
        <v>0.39514196343747299</v>
      </c>
      <c r="AL257" s="163">
        <v>1.8681923382127501</v>
      </c>
      <c r="AM257" s="163">
        <v>1.4102667832065501</v>
      </c>
      <c r="AN257" s="163">
        <v>0.60512775311132005</v>
      </c>
      <c r="AO257" s="164">
        <v>1.46671441223521</v>
      </c>
    </row>
    <row r="258" spans="2:41" x14ac:dyDescent="0.2">
      <c r="B258" s="85">
        <v>43720</v>
      </c>
      <c r="C258" s="130">
        <v>2.4199850231397906</v>
      </c>
      <c r="D258" s="130">
        <v>0.77206029914027852</v>
      </c>
      <c r="E258" s="130">
        <v>4.5675360981312325</v>
      </c>
      <c r="F258" s="130">
        <v>2.3705324525676992</v>
      </c>
      <c r="G258" s="130">
        <v>0.60699314829009665</v>
      </c>
      <c r="H258" s="130">
        <v>0.51209086035904716</v>
      </c>
      <c r="I258" s="130">
        <v>0.54290721384822893</v>
      </c>
      <c r="J258" s="130">
        <v>6.0598316310271558</v>
      </c>
      <c r="K258" s="86">
        <v>17.856230274744355</v>
      </c>
      <c r="AJ258" s="112">
        <v>43720</v>
      </c>
      <c r="AK258" s="163">
        <v>0.397707216179011</v>
      </c>
      <c r="AL258" s="163">
        <v>1.8791712254600399</v>
      </c>
      <c r="AM258" s="163">
        <v>1.41188126918916</v>
      </c>
      <c r="AN258" s="163">
        <v>0.60465692890287603</v>
      </c>
      <c r="AO258" s="164">
        <v>1.4744122002182201</v>
      </c>
    </row>
    <row r="259" spans="2:41" x14ac:dyDescent="0.2">
      <c r="B259" s="85">
        <v>43721</v>
      </c>
      <c r="C259" s="130">
        <v>2.3880175610713321</v>
      </c>
      <c r="D259" s="130">
        <v>0.79018671280952091</v>
      </c>
      <c r="E259" s="130">
        <v>4.1677276384530826</v>
      </c>
      <c r="F259" s="130">
        <v>2.2371547796116786</v>
      </c>
      <c r="G259" s="130">
        <v>0.57072621527739487</v>
      </c>
      <c r="H259" s="130">
        <v>0.49367055347172861</v>
      </c>
      <c r="I259" s="130">
        <v>0.53054523053133296</v>
      </c>
      <c r="J259" s="130">
        <v>5.5283344341929013</v>
      </c>
      <c r="K259" s="86">
        <v>16.700773139612753</v>
      </c>
      <c r="AJ259" s="112">
        <v>43721</v>
      </c>
      <c r="AK259" s="163">
        <v>0.40027246892054902</v>
      </c>
      <c r="AL259" s="163">
        <v>1.8901501127073299</v>
      </c>
      <c r="AM259" s="163">
        <v>1.41349575517177</v>
      </c>
      <c r="AN259" s="163">
        <v>0.60418610469443201</v>
      </c>
      <c r="AO259" s="164">
        <v>1.4821099882012201</v>
      </c>
    </row>
    <row r="260" spans="2:41" x14ac:dyDescent="0.2">
      <c r="B260" s="85">
        <v>43722</v>
      </c>
      <c r="C260" s="130">
        <v>2.3817334723769754</v>
      </c>
      <c r="D260" s="130">
        <v>0.77450598002625715</v>
      </c>
      <c r="E260" s="130">
        <v>3.9798156490167869</v>
      </c>
      <c r="F260" s="130">
        <v>2.0688154134063206</v>
      </c>
      <c r="G260" s="130">
        <v>0.58261052876606556</v>
      </c>
      <c r="H260" s="130">
        <v>0.49726763951706915</v>
      </c>
      <c r="I260" s="130">
        <v>0.49983157134061734</v>
      </c>
      <c r="J260" s="130">
        <v>5.36060505466408</v>
      </c>
      <c r="K260" s="86">
        <v>16.135012443803827</v>
      </c>
      <c r="AJ260" s="112">
        <v>43722</v>
      </c>
      <c r="AK260" s="163">
        <v>0.40283772166208698</v>
      </c>
      <c r="AL260" s="163">
        <v>1.9011289999546199</v>
      </c>
      <c r="AM260" s="163">
        <v>1.4151102411543801</v>
      </c>
      <c r="AN260" s="163">
        <v>0.60371528048598799</v>
      </c>
      <c r="AO260" s="164">
        <v>1.4898077761842301</v>
      </c>
    </row>
    <row r="261" spans="2:41" x14ac:dyDescent="0.2">
      <c r="B261" s="85">
        <v>43723</v>
      </c>
      <c r="C261" s="130">
        <v>2.3859591598389471</v>
      </c>
      <c r="D261" s="130">
        <v>0.72491370942487054</v>
      </c>
      <c r="E261" s="130">
        <v>3.8261118040569433</v>
      </c>
      <c r="F261" s="130">
        <v>1.9448564276062996</v>
      </c>
      <c r="G261" s="130">
        <v>0.58386157718776466</v>
      </c>
      <c r="H261" s="130">
        <v>0.49980392351661213</v>
      </c>
      <c r="I261" s="130">
        <v>0.42938879631683924</v>
      </c>
      <c r="J261" s="130">
        <v>5.3089221663097899</v>
      </c>
      <c r="K261" s="86">
        <v>15.692020713670807</v>
      </c>
      <c r="AJ261" s="112">
        <v>43723</v>
      </c>
      <c r="AK261" s="163">
        <v>0.40540297440362499</v>
      </c>
      <c r="AL261" s="163">
        <v>1.9121078872019099</v>
      </c>
      <c r="AM261" s="163">
        <v>1.41672472713699</v>
      </c>
      <c r="AN261" s="163">
        <v>0.60324445627754397</v>
      </c>
      <c r="AO261" s="164">
        <v>1.4975055641672399</v>
      </c>
    </row>
    <row r="262" spans="2:41" x14ac:dyDescent="0.2">
      <c r="B262" s="85">
        <v>43724</v>
      </c>
      <c r="C262" s="130">
        <v>2.4239625824371229</v>
      </c>
      <c r="D262" s="130">
        <v>0.79056921948284686</v>
      </c>
      <c r="E262" s="130">
        <v>4.5607467720788595</v>
      </c>
      <c r="F262" s="130">
        <v>2.4272890770102911</v>
      </c>
      <c r="G262" s="130">
        <v>0.63196005834287827</v>
      </c>
      <c r="H262" s="130">
        <v>0.50852295391590274</v>
      </c>
      <c r="I262" s="130">
        <v>0.53667262462684462</v>
      </c>
      <c r="J262" s="130">
        <v>6.0563132719043882</v>
      </c>
      <c r="K262" s="86">
        <v>17.940193966188456</v>
      </c>
      <c r="AJ262" s="112">
        <v>43724</v>
      </c>
      <c r="AK262" s="163">
        <v>0.40796822714516301</v>
      </c>
      <c r="AL262" s="163">
        <v>1.9230867744492</v>
      </c>
      <c r="AM262" s="163">
        <v>1.4183392131196</v>
      </c>
      <c r="AN262" s="163">
        <v>0.60277363206909895</v>
      </c>
      <c r="AO262" s="164">
        <v>1.5052033521502499</v>
      </c>
    </row>
    <row r="263" spans="2:41" x14ac:dyDescent="0.2">
      <c r="B263" s="85">
        <v>43725</v>
      </c>
      <c r="C263" s="130">
        <v>2.4248392266700947</v>
      </c>
      <c r="D263" s="130">
        <v>0.79160560547181058</v>
      </c>
      <c r="E263" s="130">
        <v>4.7688868985379429</v>
      </c>
      <c r="F263" s="130">
        <v>2.4136094580231378</v>
      </c>
      <c r="G263" s="130">
        <v>0.62894954459571262</v>
      </c>
      <c r="H263" s="130">
        <v>0.50886633986876839</v>
      </c>
      <c r="I263" s="130">
        <v>0.52630699935215286</v>
      </c>
      <c r="J263" s="130">
        <v>6.1297729400616685</v>
      </c>
      <c r="K263" s="86">
        <v>18.202212627377708</v>
      </c>
      <c r="AJ263" s="112">
        <v>43725</v>
      </c>
      <c r="AK263" s="163">
        <v>0.41053347988670102</v>
      </c>
      <c r="AL263" s="163">
        <v>1.93406566169648</v>
      </c>
      <c r="AM263" s="163">
        <v>1.4199536991022099</v>
      </c>
      <c r="AN263" s="163">
        <v>0.60230280786065504</v>
      </c>
      <c r="AO263" s="164">
        <v>1.5129011401332499</v>
      </c>
    </row>
    <row r="264" spans="2:41" x14ac:dyDescent="0.2">
      <c r="B264" s="85">
        <v>43726</v>
      </c>
      <c r="C264" s="130">
        <v>2.4343706194759376</v>
      </c>
      <c r="D264" s="130">
        <v>0.79196865924598703</v>
      </c>
      <c r="E264" s="130">
        <v>4.7957680873746007</v>
      </c>
      <c r="F264" s="130">
        <v>2.4114005273600019</v>
      </c>
      <c r="G264" s="130">
        <v>0.63274696582864365</v>
      </c>
      <c r="H264" s="130">
        <v>0.51574859600353373</v>
      </c>
      <c r="I264" s="130">
        <v>0.53066343302299457</v>
      </c>
      <c r="J264" s="130">
        <v>6.1412752239467956</v>
      </c>
      <c r="K264" s="86">
        <v>18.263421154271846</v>
      </c>
      <c r="AJ264" s="112">
        <v>43726</v>
      </c>
      <c r="AK264" s="163">
        <v>0.41309873262823799</v>
      </c>
      <c r="AL264" s="163">
        <v>1.94504454894377</v>
      </c>
      <c r="AM264" s="163">
        <v>1.4215681850848301</v>
      </c>
      <c r="AN264" s="163">
        <v>0.60183198365221102</v>
      </c>
      <c r="AO264" s="164">
        <v>1.52059892811626</v>
      </c>
    </row>
    <row r="265" spans="2:41" x14ac:dyDescent="0.2">
      <c r="B265" s="85">
        <v>43727</v>
      </c>
      <c r="C265" s="130">
        <v>2.4199850231397906</v>
      </c>
      <c r="D265" s="130">
        <v>0.77206029914027852</v>
      </c>
      <c r="E265" s="130">
        <v>4.5675360981312325</v>
      </c>
      <c r="F265" s="130">
        <v>2.3705324525676992</v>
      </c>
      <c r="G265" s="130">
        <v>0.60699314829009665</v>
      </c>
      <c r="H265" s="130">
        <v>0.51209086035904716</v>
      </c>
      <c r="I265" s="130">
        <v>0.54290721384822893</v>
      </c>
      <c r="J265" s="130">
        <v>6.0598316310271558</v>
      </c>
      <c r="K265" s="86">
        <v>17.856230274744355</v>
      </c>
      <c r="AJ265" s="112">
        <v>43727</v>
      </c>
      <c r="AK265" s="163">
        <v>0.415663985369776</v>
      </c>
      <c r="AL265" s="163">
        <v>1.95602343619106</v>
      </c>
      <c r="AM265" s="163">
        <v>1.42318267106744</v>
      </c>
      <c r="AN265" s="163">
        <v>0.601361159443767</v>
      </c>
      <c r="AO265" s="164">
        <v>1.52829671609927</v>
      </c>
    </row>
    <row r="266" spans="2:41" x14ac:dyDescent="0.2">
      <c r="B266" s="85">
        <v>43728</v>
      </c>
      <c r="C266" s="130">
        <v>2.3880175610713321</v>
      </c>
      <c r="D266" s="130">
        <v>0.79018671280952091</v>
      </c>
      <c r="E266" s="130">
        <v>4.1677276384530826</v>
      </c>
      <c r="F266" s="130">
        <v>2.2371547796116786</v>
      </c>
      <c r="G266" s="130">
        <v>0.57072621527739487</v>
      </c>
      <c r="H266" s="130">
        <v>0.49367055347172861</v>
      </c>
      <c r="I266" s="130">
        <v>0.53054523053133296</v>
      </c>
      <c r="J266" s="130">
        <v>5.5283344341929013</v>
      </c>
      <c r="K266" s="86">
        <v>16.700773139612753</v>
      </c>
      <c r="AJ266" s="112">
        <v>43728</v>
      </c>
      <c r="AK266" s="163">
        <v>0.41822923811131402</v>
      </c>
      <c r="AL266" s="163">
        <v>1.96700232343835</v>
      </c>
      <c r="AM266" s="163">
        <v>1.4247971570500499</v>
      </c>
      <c r="AN266" s="163">
        <v>0.60089033523532298</v>
      </c>
      <c r="AO266" s="164">
        <v>1.53599450408228</v>
      </c>
    </row>
    <row r="267" spans="2:41" x14ac:dyDescent="0.2">
      <c r="B267" s="85">
        <v>43729</v>
      </c>
      <c r="C267" s="130">
        <v>2.3817334723769754</v>
      </c>
      <c r="D267" s="130">
        <v>0.77450598002625715</v>
      </c>
      <c r="E267" s="130">
        <v>3.9798156490167869</v>
      </c>
      <c r="F267" s="130">
        <v>2.0688154134063206</v>
      </c>
      <c r="G267" s="130">
        <v>0.58261052876606556</v>
      </c>
      <c r="H267" s="130">
        <v>0.49726763951706915</v>
      </c>
      <c r="I267" s="130">
        <v>0.49983157134061734</v>
      </c>
      <c r="J267" s="130">
        <v>5.36060505466408</v>
      </c>
      <c r="K267" s="86">
        <v>16.135012443803827</v>
      </c>
      <c r="AJ267" s="112">
        <v>43729</v>
      </c>
      <c r="AK267" s="163">
        <v>0.42079449085285198</v>
      </c>
      <c r="AL267" s="163">
        <v>1.97798121068564</v>
      </c>
      <c r="AM267" s="163">
        <v>1.4264116430326601</v>
      </c>
      <c r="AN267" s="163">
        <v>0.60041951102687796</v>
      </c>
      <c r="AO267" s="164">
        <v>1.54369229206528</v>
      </c>
    </row>
    <row r="268" spans="2:41" x14ac:dyDescent="0.2">
      <c r="B268" s="85">
        <v>43730</v>
      </c>
      <c r="C268" s="130">
        <v>2.3859591598389471</v>
      </c>
      <c r="D268" s="130">
        <v>0.72491370942487054</v>
      </c>
      <c r="E268" s="130">
        <v>3.8261118040569433</v>
      </c>
      <c r="F268" s="130">
        <v>1.9448564276062996</v>
      </c>
      <c r="G268" s="130">
        <v>0.58386157718776466</v>
      </c>
      <c r="H268" s="130">
        <v>0.49980392351661213</v>
      </c>
      <c r="I268" s="130">
        <v>0.42938879631683924</v>
      </c>
      <c r="J268" s="130">
        <v>5.3089221663097899</v>
      </c>
      <c r="K268" s="86">
        <v>15.692020713670807</v>
      </c>
      <c r="AJ268" s="112">
        <v>43730</v>
      </c>
      <c r="AK268" s="163">
        <v>0.42335974359438999</v>
      </c>
      <c r="AL268" s="163">
        <v>1.98896009793293</v>
      </c>
      <c r="AM268" s="163">
        <v>1.42802612901527</v>
      </c>
      <c r="AN268" s="163">
        <v>0.59994868681843405</v>
      </c>
      <c r="AO268" s="164">
        <v>1.55139008004829</v>
      </c>
    </row>
    <row r="269" spans="2:41" x14ac:dyDescent="0.2">
      <c r="B269" s="85">
        <v>43731</v>
      </c>
      <c r="C269" s="130">
        <v>2.4239625824371229</v>
      </c>
      <c r="D269" s="130">
        <v>0.79056921948284686</v>
      </c>
      <c r="E269" s="130">
        <v>4.5607467720788595</v>
      </c>
      <c r="F269" s="130">
        <v>2.4272890770102911</v>
      </c>
      <c r="G269" s="130">
        <v>0.63196005834287827</v>
      </c>
      <c r="H269" s="130">
        <v>0.50852295391590274</v>
      </c>
      <c r="I269" s="130">
        <v>0.53667262462684462</v>
      </c>
      <c r="J269" s="130">
        <v>6.0563132719043882</v>
      </c>
      <c r="K269" s="86">
        <v>17.940193966188456</v>
      </c>
      <c r="AJ269" s="112">
        <v>43731</v>
      </c>
      <c r="AK269" s="163">
        <v>0.42592499633592801</v>
      </c>
      <c r="AL269" s="163">
        <v>1.9999389851802201</v>
      </c>
      <c r="AM269" s="163">
        <v>1.42964061499788</v>
      </c>
      <c r="AN269" s="163">
        <v>0.59947786260999003</v>
      </c>
      <c r="AO269" s="164">
        <v>1.5590878680313001</v>
      </c>
    </row>
    <row r="270" spans="2:41" x14ac:dyDescent="0.2">
      <c r="B270" s="85">
        <v>43732</v>
      </c>
      <c r="C270" s="130">
        <v>2.4248392266700947</v>
      </c>
      <c r="D270" s="130">
        <v>0.79160560547181058</v>
      </c>
      <c r="E270" s="130">
        <v>4.7688868985379429</v>
      </c>
      <c r="F270" s="130">
        <v>2.4136094580231378</v>
      </c>
      <c r="G270" s="130">
        <v>0.62894954459571262</v>
      </c>
      <c r="H270" s="130">
        <v>0.50886633986876839</v>
      </c>
      <c r="I270" s="130">
        <v>0.52630699935215286</v>
      </c>
      <c r="J270" s="130">
        <v>6.1297729400616685</v>
      </c>
      <c r="K270" s="86">
        <v>18.202212627377708</v>
      </c>
      <c r="AJ270" s="112">
        <v>43732</v>
      </c>
      <c r="AK270" s="163">
        <v>0.42849024907746602</v>
      </c>
      <c r="AL270" s="163">
        <v>2.0109178724275099</v>
      </c>
      <c r="AM270" s="163">
        <v>1.4312551009804899</v>
      </c>
      <c r="AN270" s="163">
        <v>0.59900703840154601</v>
      </c>
      <c r="AO270" s="164">
        <v>1.5667856560143001</v>
      </c>
    </row>
    <row r="271" spans="2:41" x14ac:dyDescent="0.2">
      <c r="B271" s="85">
        <v>43733</v>
      </c>
      <c r="C271" s="130">
        <v>2.4343706194759376</v>
      </c>
      <c r="D271" s="130">
        <v>0.79196865924598703</v>
      </c>
      <c r="E271" s="130">
        <v>4.7957680873746007</v>
      </c>
      <c r="F271" s="130">
        <v>2.4114005273600019</v>
      </c>
      <c r="G271" s="130">
        <v>0.63274696582864365</v>
      </c>
      <c r="H271" s="130">
        <v>0.51574859600353373</v>
      </c>
      <c r="I271" s="130">
        <v>0.53066343302299457</v>
      </c>
      <c r="J271" s="130">
        <v>6.1412752239467956</v>
      </c>
      <c r="K271" s="86">
        <v>18.263421154271846</v>
      </c>
      <c r="AJ271" s="112">
        <v>43733</v>
      </c>
      <c r="AK271" s="163">
        <v>0.43105550181900398</v>
      </c>
      <c r="AL271" s="163">
        <v>2.0218967596747999</v>
      </c>
      <c r="AM271" s="163">
        <v>1.4328695869631001</v>
      </c>
      <c r="AN271" s="163">
        <v>0.59853621419310199</v>
      </c>
      <c r="AO271" s="164">
        <v>1.5744834439973101</v>
      </c>
    </row>
    <row r="272" spans="2:41" x14ac:dyDescent="0.2">
      <c r="B272" s="85">
        <v>43734</v>
      </c>
      <c r="C272" s="130">
        <v>2.4199850231397906</v>
      </c>
      <c r="D272" s="130">
        <v>0.77206029914027852</v>
      </c>
      <c r="E272" s="130">
        <v>4.5675360981312325</v>
      </c>
      <c r="F272" s="130">
        <v>2.3705324525676992</v>
      </c>
      <c r="G272" s="130">
        <v>0.60699314829009665</v>
      </c>
      <c r="H272" s="130">
        <v>0.51209086035904716</v>
      </c>
      <c r="I272" s="130">
        <v>0.54290721384822893</v>
      </c>
      <c r="J272" s="130">
        <v>6.0598316310271558</v>
      </c>
      <c r="K272" s="86">
        <v>17.856230274744355</v>
      </c>
      <c r="AJ272" s="112">
        <v>43734</v>
      </c>
      <c r="AK272" s="163">
        <v>0.433620754560542</v>
      </c>
      <c r="AL272" s="163">
        <v>2.0328756469220899</v>
      </c>
      <c r="AM272" s="163">
        <v>1.43448407294571</v>
      </c>
      <c r="AN272" s="163">
        <v>0.59806538998465697</v>
      </c>
      <c r="AO272" s="164">
        <v>1.5821812319803199</v>
      </c>
    </row>
    <row r="273" spans="2:41" x14ac:dyDescent="0.2">
      <c r="B273" s="85">
        <v>43735</v>
      </c>
      <c r="C273" s="130">
        <v>2.3880175610713321</v>
      </c>
      <c r="D273" s="130">
        <v>0.79018671280952091</v>
      </c>
      <c r="E273" s="130">
        <v>4.1677276384530826</v>
      </c>
      <c r="F273" s="130">
        <v>2.2371547796116786</v>
      </c>
      <c r="G273" s="130">
        <v>0.57072621527739487</v>
      </c>
      <c r="H273" s="130">
        <v>0.49367055347172861</v>
      </c>
      <c r="I273" s="130">
        <v>0.53054523053133296</v>
      </c>
      <c r="J273" s="130">
        <v>5.5283344341929013</v>
      </c>
      <c r="K273" s="86">
        <v>16.700773139612753</v>
      </c>
      <c r="AJ273" s="112">
        <v>43735</v>
      </c>
      <c r="AK273" s="163">
        <v>0.43618600730208001</v>
      </c>
      <c r="AL273" s="163">
        <v>2.0438545341693799</v>
      </c>
      <c r="AM273" s="163">
        <v>1.4360985589283299</v>
      </c>
      <c r="AN273" s="163">
        <v>0.59759456577621295</v>
      </c>
      <c r="AO273" s="164">
        <v>1.5898790199633299</v>
      </c>
    </row>
    <row r="274" spans="2:41" x14ac:dyDescent="0.2">
      <c r="B274" s="85">
        <v>43736</v>
      </c>
      <c r="C274" s="130">
        <v>2.3817334723769754</v>
      </c>
      <c r="D274" s="130">
        <v>0.77450598002625715</v>
      </c>
      <c r="E274" s="130">
        <v>3.9798156490167869</v>
      </c>
      <c r="F274" s="130">
        <v>2.0688154134063206</v>
      </c>
      <c r="G274" s="130">
        <v>0.58261052876606556</v>
      </c>
      <c r="H274" s="130">
        <v>0.49726763951706915</v>
      </c>
      <c r="I274" s="130">
        <v>0.49983157134061734</v>
      </c>
      <c r="J274" s="130">
        <v>5.36060505466408</v>
      </c>
      <c r="K274" s="86">
        <v>16.135012443803827</v>
      </c>
      <c r="AJ274" s="112">
        <v>43736</v>
      </c>
      <c r="AK274" s="163">
        <v>0.43875126004361797</v>
      </c>
      <c r="AL274" s="163">
        <v>2.0548334214166699</v>
      </c>
      <c r="AM274" s="163">
        <v>1.4377130449109401</v>
      </c>
      <c r="AN274" s="163">
        <v>0.59712374156776904</v>
      </c>
      <c r="AO274" s="164">
        <v>1.5975768079463299</v>
      </c>
    </row>
    <row r="275" spans="2:41" x14ac:dyDescent="0.2">
      <c r="B275" s="85">
        <v>43737</v>
      </c>
      <c r="C275" s="130">
        <v>2.3859591598389471</v>
      </c>
      <c r="D275" s="130">
        <v>0.72491370942487054</v>
      </c>
      <c r="E275" s="130">
        <v>3.8261118040569433</v>
      </c>
      <c r="F275" s="130">
        <v>1.9448564276062996</v>
      </c>
      <c r="G275" s="130">
        <v>0.58386157718776466</v>
      </c>
      <c r="H275" s="130">
        <v>0.49980392351661213</v>
      </c>
      <c r="I275" s="130">
        <v>0.42938879631683924</v>
      </c>
      <c r="J275" s="130">
        <v>5.3089221663097899</v>
      </c>
      <c r="K275" s="86">
        <v>15.692020713670807</v>
      </c>
      <c r="AJ275" s="112">
        <v>43737</v>
      </c>
      <c r="AK275" s="163">
        <v>0.44131651278515599</v>
      </c>
      <c r="AL275" s="163">
        <v>2.0658123086639599</v>
      </c>
      <c r="AM275" s="163">
        <v>1.43932753089355</v>
      </c>
      <c r="AN275" s="163">
        <v>0.59665291735932502</v>
      </c>
      <c r="AO275" s="164">
        <v>1.60527459592934</v>
      </c>
    </row>
    <row r="276" spans="2:41" x14ac:dyDescent="0.2">
      <c r="B276" s="85">
        <v>43738</v>
      </c>
      <c r="C276" s="130">
        <v>2.4239625824371229</v>
      </c>
      <c r="D276" s="130">
        <v>0.79056921948284686</v>
      </c>
      <c r="E276" s="130">
        <v>4.5607467720788595</v>
      </c>
      <c r="F276" s="130">
        <v>2.4272890770102911</v>
      </c>
      <c r="G276" s="130">
        <v>0.63196005834287827</v>
      </c>
      <c r="H276" s="130">
        <v>0.50852295391590274</v>
      </c>
      <c r="I276" s="130">
        <v>0.53667262462684462</v>
      </c>
      <c r="J276" s="130">
        <v>6.0563132719043882</v>
      </c>
      <c r="K276" s="86">
        <v>17.940193966188456</v>
      </c>
      <c r="AJ276" s="112">
        <v>43738</v>
      </c>
      <c r="AK276" s="163">
        <v>0.44388176552669401</v>
      </c>
      <c r="AL276" s="163">
        <v>2.0767911959112402</v>
      </c>
      <c r="AM276" s="163">
        <v>1.44094201687616</v>
      </c>
      <c r="AN276" s="163">
        <v>0.596182093150881</v>
      </c>
      <c r="AO276" s="164">
        <v>1.61297238391235</v>
      </c>
    </row>
    <row r="277" spans="2:41" x14ac:dyDescent="0.2">
      <c r="B277" s="85">
        <v>43739</v>
      </c>
      <c r="C277" s="130">
        <v>2.4248392266700947</v>
      </c>
      <c r="D277" s="130">
        <v>0.79160560547181058</v>
      </c>
      <c r="E277" s="130">
        <v>4.7688868985379429</v>
      </c>
      <c r="F277" s="130">
        <v>2.4136094580231378</v>
      </c>
      <c r="G277" s="130">
        <v>0.62894954459571262</v>
      </c>
      <c r="H277" s="130">
        <v>0.50886633986876839</v>
      </c>
      <c r="I277" s="130">
        <v>0.52630699935215286</v>
      </c>
      <c r="J277" s="130">
        <v>6.1297729400616685</v>
      </c>
      <c r="K277" s="86">
        <v>18.202212627377708</v>
      </c>
      <c r="AJ277" s="112">
        <v>43739</v>
      </c>
      <c r="AK277" s="163">
        <v>0.44644701826823202</v>
      </c>
      <c r="AL277" s="163">
        <v>2.0877700831585302</v>
      </c>
      <c r="AM277" s="163">
        <v>1.4425565028587699</v>
      </c>
      <c r="AN277" s="163">
        <v>0.59571126894243598</v>
      </c>
      <c r="AO277" s="164">
        <v>1.62067017189536</v>
      </c>
    </row>
    <row r="278" spans="2:41" x14ac:dyDescent="0.2">
      <c r="B278" s="85">
        <v>43740</v>
      </c>
      <c r="C278" s="130">
        <v>2.4343706194759376</v>
      </c>
      <c r="D278" s="130">
        <v>0.79196865924598703</v>
      </c>
      <c r="E278" s="130">
        <v>4.7957680873746007</v>
      </c>
      <c r="F278" s="130">
        <v>2.4114005273600019</v>
      </c>
      <c r="G278" s="130">
        <v>0.63274696582864365</v>
      </c>
      <c r="H278" s="130">
        <v>0.51574859600353373</v>
      </c>
      <c r="I278" s="130">
        <v>0.53066343302299457</v>
      </c>
      <c r="J278" s="130">
        <v>6.1412752239467956</v>
      </c>
      <c r="K278" s="86">
        <v>18.263421154271846</v>
      </c>
      <c r="AJ278" s="112">
        <v>43740</v>
      </c>
      <c r="AK278" s="163">
        <v>0.44901227100976898</v>
      </c>
      <c r="AL278" s="163">
        <v>2.0987489704058202</v>
      </c>
      <c r="AM278" s="163">
        <v>1.4441709888413801</v>
      </c>
      <c r="AN278" s="163">
        <v>0.59524044473399196</v>
      </c>
      <c r="AO278" s="164">
        <v>1.62836795987836</v>
      </c>
    </row>
    <row r="279" spans="2:41" x14ac:dyDescent="0.2">
      <c r="B279" s="85">
        <v>43741</v>
      </c>
      <c r="C279" s="130">
        <v>2.4199850231397906</v>
      </c>
      <c r="D279" s="130">
        <v>0.77206029914027852</v>
      </c>
      <c r="E279" s="130">
        <v>4.5675360981312325</v>
      </c>
      <c r="F279" s="130">
        <v>2.3705324525676992</v>
      </c>
      <c r="G279" s="130">
        <v>0.60699314829009665</v>
      </c>
      <c r="H279" s="130">
        <v>0.51209086035904716</v>
      </c>
      <c r="I279" s="130">
        <v>0.54290721384822893</v>
      </c>
      <c r="J279" s="130">
        <v>6.0598316310271558</v>
      </c>
      <c r="K279" s="86">
        <v>17.856230274744355</v>
      </c>
      <c r="AJ279" s="112">
        <v>43741</v>
      </c>
      <c r="AK279" s="163">
        <v>0.451577523751307</v>
      </c>
      <c r="AL279" s="163">
        <v>2.1097278576531102</v>
      </c>
      <c r="AM279" s="163">
        <v>1.44578547482399</v>
      </c>
      <c r="AN279" s="163">
        <v>0.59476962052554805</v>
      </c>
      <c r="AO279" s="164">
        <v>1.63606574786137</v>
      </c>
    </row>
    <row r="280" spans="2:41" x14ac:dyDescent="0.2">
      <c r="B280" s="85">
        <v>43742</v>
      </c>
      <c r="C280" s="130">
        <v>2.3880175610713321</v>
      </c>
      <c r="D280" s="130">
        <v>0.79018671280952091</v>
      </c>
      <c r="E280" s="130">
        <v>4.1677276384530826</v>
      </c>
      <c r="F280" s="130">
        <v>2.2371547796116786</v>
      </c>
      <c r="G280" s="130">
        <v>0.57072621527739487</v>
      </c>
      <c r="H280" s="130">
        <v>0.49367055347172861</v>
      </c>
      <c r="I280" s="130">
        <v>0.53054523053133296</v>
      </c>
      <c r="J280" s="130">
        <v>5.5283344341929013</v>
      </c>
      <c r="K280" s="86">
        <v>16.700773139612753</v>
      </c>
      <c r="AJ280" s="112">
        <v>43742</v>
      </c>
      <c r="AK280" s="163">
        <v>0.45414277649284501</v>
      </c>
      <c r="AL280" s="163">
        <v>2.1207067449003998</v>
      </c>
      <c r="AM280" s="163">
        <v>1.4473999608065999</v>
      </c>
      <c r="AN280" s="163">
        <v>0.59429879631710403</v>
      </c>
      <c r="AO280" s="164">
        <v>1.6437635358443801</v>
      </c>
    </row>
    <row r="281" spans="2:41" x14ac:dyDescent="0.2">
      <c r="B281" s="85">
        <v>43743</v>
      </c>
      <c r="C281" s="130">
        <v>2.3817334723769754</v>
      </c>
      <c r="D281" s="130">
        <v>0.77450598002625715</v>
      </c>
      <c r="E281" s="130">
        <v>3.9798156490167869</v>
      </c>
      <c r="F281" s="130">
        <v>2.0688154134063206</v>
      </c>
      <c r="G281" s="130">
        <v>0.58261052876606556</v>
      </c>
      <c r="H281" s="130">
        <v>0.49726763951706915</v>
      </c>
      <c r="I281" s="130">
        <v>0.49983157134061734</v>
      </c>
      <c r="J281" s="130">
        <v>5.36060505466408</v>
      </c>
      <c r="K281" s="86">
        <v>16.135012443803827</v>
      </c>
      <c r="AJ281" s="112">
        <v>43743</v>
      </c>
      <c r="AK281" s="163">
        <v>0.45670802923438297</v>
      </c>
      <c r="AL281" s="163">
        <v>2.1316856321476898</v>
      </c>
      <c r="AM281" s="163">
        <v>1.4490144467892101</v>
      </c>
      <c r="AN281" s="163">
        <v>0.59382797210866001</v>
      </c>
      <c r="AO281" s="164">
        <v>1.6514613238273901</v>
      </c>
    </row>
    <row r="282" spans="2:41" x14ac:dyDescent="0.2">
      <c r="B282" s="85">
        <v>43744</v>
      </c>
      <c r="C282" s="130">
        <v>2.3859591598389471</v>
      </c>
      <c r="D282" s="130">
        <v>0.72491370942487054</v>
      </c>
      <c r="E282" s="130">
        <v>3.8261118040569433</v>
      </c>
      <c r="F282" s="130">
        <v>1.9448564276062996</v>
      </c>
      <c r="G282" s="130">
        <v>0.58386157718776466</v>
      </c>
      <c r="H282" s="130">
        <v>0.49980392351661213</v>
      </c>
      <c r="I282" s="130">
        <v>0.42938879631683924</v>
      </c>
      <c r="J282" s="130">
        <v>5.3089221663097899</v>
      </c>
      <c r="K282" s="86">
        <v>15.692020713670807</v>
      </c>
      <c r="AJ282" s="112">
        <v>43744</v>
      </c>
      <c r="AK282" s="163">
        <v>0.45927328197592099</v>
      </c>
      <c r="AL282" s="163">
        <v>2.1426645193949798</v>
      </c>
      <c r="AM282" s="163">
        <v>1.45062893277183</v>
      </c>
      <c r="AN282" s="163">
        <v>0.59335714790021499</v>
      </c>
      <c r="AO282" s="164">
        <v>1.6591591118103901</v>
      </c>
    </row>
    <row r="283" spans="2:41" x14ac:dyDescent="0.2">
      <c r="B283" s="85">
        <v>43745</v>
      </c>
      <c r="C283" s="130">
        <v>2.4239625824371229</v>
      </c>
      <c r="D283" s="130">
        <v>0.79056921948284686</v>
      </c>
      <c r="E283" s="130">
        <v>4.5607467720788595</v>
      </c>
      <c r="F283" s="130">
        <v>2.4272890770102911</v>
      </c>
      <c r="G283" s="130">
        <v>0.63196005834287827</v>
      </c>
      <c r="H283" s="130">
        <v>0.50852295391590274</v>
      </c>
      <c r="I283" s="130">
        <v>0.53667262462684462</v>
      </c>
      <c r="J283" s="130">
        <v>6.0563132719043882</v>
      </c>
      <c r="K283" s="86">
        <v>17.940193966188456</v>
      </c>
      <c r="AJ283" s="112">
        <v>43745</v>
      </c>
      <c r="AK283" s="163">
        <v>0.461838534717459</v>
      </c>
      <c r="AL283" s="163">
        <v>2.1536434066422698</v>
      </c>
      <c r="AM283" s="163">
        <v>1.45224341875444</v>
      </c>
      <c r="AN283" s="163">
        <v>0.59288632369177097</v>
      </c>
      <c r="AO283" s="164">
        <v>1.6668568997933999</v>
      </c>
    </row>
    <row r="284" spans="2:41" x14ac:dyDescent="0.2">
      <c r="B284" s="85">
        <v>43746</v>
      </c>
      <c r="C284" s="130">
        <v>2.4248392266700947</v>
      </c>
      <c r="D284" s="130">
        <v>0.79160560547181058</v>
      </c>
      <c r="E284" s="130">
        <v>4.7688868985379429</v>
      </c>
      <c r="F284" s="130">
        <v>2.4136094580231378</v>
      </c>
      <c r="G284" s="130">
        <v>0.62894954459571262</v>
      </c>
      <c r="H284" s="130">
        <v>0.50886633986876839</v>
      </c>
      <c r="I284" s="130">
        <v>0.52630699935215286</v>
      </c>
      <c r="J284" s="130">
        <v>6.1297729400616685</v>
      </c>
      <c r="K284" s="86">
        <v>18.202212627377708</v>
      </c>
      <c r="AJ284" s="112">
        <v>43746</v>
      </c>
      <c r="AK284" s="163">
        <v>0.46440378745899702</v>
      </c>
      <c r="AL284" s="163">
        <v>2.1646222938895598</v>
      </c>
      <c r="AM284" s="163">
        <v>1.4538579047370499</v>
      </c>
      <c r="AN284" s="163">
        <v>0.59241549948332695</v>
      </c>
      <c r="AO284" s="164">
        <v>1.6745546877764099</v>
      </c>
    </row>
    <row r="285" spans="2:41" x14ac:dyDescent="0.2">
      <c r="B285" s="85">
        <v>43747</v>
      </c>
      <c r="C285" s="130">
        <v>2.4343706194759376</v>
      </c>
      <c r="D285" s="130">
        <v>0.79196865924598703</v>
      </c>
      <c r="E285" s="130">
        <v>4.7957680873746007</v>
      </c>
      <c r="F285" s="130">
        <v>2.4114005273600019</v>
      </c>
      <c r="G285" s="130">
        <v>0.63274696582864365</v>
      </c>
      <c r="H285" s="130">
        <v>0.51574859600353373</v>
      </c>
      <c r="I285" s="130">
        <v>0.53066343302299457</v>
      </c>
      <c r="J285" s="130">
        <v>6.1412752239467956</v>
      </c>
      <c r="K285" s="86">
        <v>18.263421154271846</v>
      </c>
      <c r="AJ285" s="112">
        <v>43747</v>
      </c>
      <c r="AK285" s="163">
        <v>0.46696904020053498</v>
      </c>
      <c r="AL285" s="163">
        <v>2.1756011811368499</v>
      </c>
      <c r="AM285" s="163">
        <v>1.4554723907196601</v>
      </c>
      <c r="AN285" s="163">
        <v>0.59194467527488304</v>
      </c>
      <c r="AO285" s="164">
        <v>1.6822524757594199</v>
      </c>
    </row>
    <row r="286" spans="2:41" x14ac:dyDescent="0.2">
      <c r="B286" s="85">
        <v>43748</v>
      </c>
      <c r="C286" s="130">
        <v>2.4199850231397906</v>
      </c>
      <c r="D286" s="130">
        <v>0.77206029914027852</v>
      </c>
      <c r="E286" s="130">
        <v>4.5675360981312325</v>
      </c>
      <c r="F286" s="130">
        <v>2.3705324525676992</v>
      </c>
      <c r="G286" s="130">
        <v>0.60699314829009665</v>
      </c>
      <c r="H286" s="130">
        <v>0.51209086035904716</v>
      </c>
      <c r="I286" s="130">
        <v>0.54290721384822893</v>
      </c>
      <c r="J286" s="130">
        <v>6.0598316310271558</v>
      </c>
      <c r="K286" s="86">
        <v>17.856230274744355</v>
      </c>
      <c r="AJ286" s="112">
        <v>43748</v>
      </c>
      <c r="AK286" s="163">
        <v>0.46953429294207299</v>
      </c>
      <c r="AL286" s="163">
        <v>2.1865800683841399</v>
      </c>
      <c r="AM286" s="163">
        <v>1.45708687670227</v>
      </c>
      <c r="AN286" s="163">
        <v>0.59147385106643902</v>
      </c>
      <c r="AO286" s="164">
        <v>1.68995026374242</v>
      </c>
    </row>
    <row r="287" spans="2:41" x14ac:dyDescent="0.2">
      <c r="B287" s="85">
        <v>43749</v>
      </c>
      <c r="C287" s="130">
        <v>2.3880175610713321</v>
      </c>
      <c r="D287" s="130">
        <v>0.79018671280952091</v>
      </c>
      <c r="E287" s="130">
        <v>4.1677276384530826</v>
      </c>
      <c r="F287" s="130">
        <v>2.2371547796116786</v>
      </c>
      <c r="G287" s="130">
        <v>0.57072621527739487</v>
      </c>
      <c r="H287" s="130">
        <v>0.49367055347172861</v>
      </c>
      <c r="I287" s="130">
        <v>0.53054523053133296</v>
      </c>
      <c r="J287" s="130">
        <v>5.5283344341929013</v>
      </c>
      <c r="K287" s="86">
        <v>16.700773139612753</v>
      </c>
      <c r="AJ287" s="112">
        <v>43749</v>
      </c>
      <c r="AK287" s="163">
        <v>0.47209954568361101</v>
      </c>
      <c r="AL287" s="163">
        <v>2.1975589556314299</v>
      </c>
      <c r="AM287" s="163">
        <v>1.4587013626848799</v>
      </c>
      <c r="AN287" s="163">
        <v>0.591003026857994</v>
      </c>
      <c r="AO287" s="164">
        <v>1.69764805172543</v>
      </c>
    </row>
    <row r="288" spans="2:41" x14ac:dyDescent="0.2">
      <c r="B288" s="85">
        <v>43750</v>
      </c>
      <c r="C288" s="130">
        <v>2.3817334723769754</v>
      </c>
      <c r="D288" s="130">
        <v>0.77450598002625715</v>
      </c>
      <c r="E288" s="130">
        <v>3.9798156490167869</v>
      </c>
      <c r="F288" s="130">
        <v>2.0688154134063206</v>
      </c>
      <c r="G288" s="130">
        <v>0.58261052876606556</v>
      </c>
      <c r="H288" s="130">
        <v>0.49726763951706915</v>
      </c>
      <c r="I288" s="130">
        <v>0.49983157134061734</v>
      </c>
      <c r="J288" s="130">
        <v>5.36060505466408</v>
      </c>
      <c r="K288" s="86">
        <v>16.135012443803827</v>
      </c>
      <c r="AJ288" s="112">
        <v>43750</v>
      </c>
      <c r="AK288" s="163">
        <v>0.47466479842514903</v>
      </c>
      <c r="AL288" s="163">
        <v>2.2085378428787199</v>
      </c>
      <c r="AM288" s="163">
        <v>1.4603158486674901</v>
      </c>
      <c r="AN288" s="163">
        <v>0.59053220264954998</v>
      </c>
      <c r="AO288" s="164">
        <v>1.70534583970844</v>
      </c>
    </row>
    <row r="289" spans="2:41" x14ac:dyDescent="0.2">
      <c r="B289" s="85">
        <v>43751</v>
      </c>
      <c r="C289" s="130">
        <v>2.3859591598389471</v>
      </c>
      <c r="D289" s="130">
        <v>0.72491370942487054</v>
      </c>
      <c r="E289" s="130">
        <v>3.8261118040569433</v>
      </c>
      <c r="F289" s="130">
        <v>1.9448564276062996</v>
      </c>
      <c r="G289" s="130">
        <v>0.58386157718776466</v>
      </c>
      <c r="H289" s="130">
        <v>0.49980392351661213</v>
      </c>
      <c r="I289" s="130">
        <v>0.42938879631683924</v>
      </c>
      <c r="J289" s="130">
        <v>5.3089221663097899</v>
      </c>
      <c r="K289" s="86">
        <v>15.692020713670807</v>
      </c>
      <c r="AJ289" s="112">
        <v>43751</v>
      </c>
      <c r="AK289" s="163">
        <v>0.47723005116668699</v>
      </c>
      <c r="AL289" s="163">
        <v>2.2195167301260001</v>
      </c>
      <c r="AM289" s="163">
        <v>1.4619303346501</v>
      </c>
      <c r="AN289" s="163">
        <v>0.59006137844110595</v>
      </c>
      <c r="AO289" s="164">
        <v>1.71304362769144</v>
      </c>
    </row>
    <row r="290" spans="2:41" x14ac:dyDescent="0.2">
      <c r="B290" s="85">
        <v>43752</v>
      </c>
      <c r="C290" s="130">
        <v>2.4239625824371229</v>
      </c>
      <c r="D290" s="130">
        <v>0.79056921948284686</v>
      </c>
      <c r="E290" s="130">
        <v>4.5607467720788595</v>
      </c>
      <c r="F290" s="130">
        <v>2.4272890770102911</v>
      </c>
      <c r="G290" s="130">
        <v>0.63196005834287827</v>
      </c>
      <c r="H290" s="130">
        <v>0.50852295391590274</v>
      </c>
      <c r="I290" s="130">
        <v>0.53667262462684462</v>
      </c>
      <c r="J290" s="130">
        <v>6.0563132719043882</v>
      </c>
      <c r="K290" s="86">
        <v>17.940193966188456</v>
      </c>
      <c r="AJ290" s="112">
        <v>43752</v>
      </c>
      <c r="AK290" s="163">
        <v>0.479795303908225</v>
      </c>
      <c r="AL290" s="163">
        <v>2.2304956173732902</v>
      </c>
      <c r="AM290" s="163">
        <v>1.46354482063271</v>
      </c>
      <c r="AN290" s="163">
        <v>0.58959055423266205</v>
      </c>
      <c r="AO290" s="164">
        <v>1.72074141567445</v>
      </c>
    </row>
    <row r="291" spans="2:41" x14ac:dyDescent="0.2">
      <c r="B291" s="85">
        <v>43753</v>
      </c>
      <c r="C291" s="130">
        <v>2.4248392266700947</v>
      </c>
      <c r="D291" s="130">
        <v>0.79160560547181058</v>
      </c>
      <c r="E291" s="130">
        <v>4.7688868985379429</v>
      </c>
      <c r="F291" s="130">
        <v>2.4136094580231378</v>
      </c>
      <c r="G291" s="130">
        <v>0.62894954459571262</v>
      </c>
      <c r="H291" s="130">
        <v>0.50886633986876839</v>
      </c>
      <c r="I291" s="130">
        <v>0.52630699935215286</v>
      </c>
      <c r="J291" s="130">
        <v>6.1297729400616685</v>
      </c>
      <c r="K291" s="86">
        <v>18.202212627377708</v>
      </c>
      <c r="AJ291" s="112">
        <v>43753</v>
      </c>
      <c r="AK291" s="163">
        <v>0.48236055664976302</v>
      </c>
      <c r="AL291" s="163">
        <v>2.2414745046205802</v>
      </c>
      <c r="AM291" s="163">
        <v>1.4651593066153299</v>
      </c>
      <c r="AN291" s="163">
        <v>0.58911973002421802</v>
      </c>
      <c r="AO291" s="164">
        <v>1.7284392036574601</v>
      </c>
    </row>
    <row r="292" spans="2:41" x14ac:dyDescent="0.2">
      <c r="B292" s="85">
        <v>43754</v>
      </c>
      <c r="C292" s="130">
        <v>2.4343706194759376</v>
      </c>
      <c r="D292" s="130">
        <v>0.79196865924598703</v>
      </c>
      <c r="E292" s="130">
        <v>4.7957680873746007</v>
      </c>
      <c r="F292" s="130">
        <v>2.4114005273600019</v>
      </c>
      <c r="G292" s="130">
        <v>0.63274696582864365</v>
      </c>
      <c r="H292" s="130">
        <v>0.51574859600353373</v>
      </c>
      <c r="I292" s="130">
        <v>0.53066343302299457</v>
      </c>
      <c r="J292" s="130">
        <v>6.1412752239467956</v>
      </c>
      <c r="K292" s="86">
        <v>18.263421154271846</v>
      </c>
      <c r="AJ292" s="112">
        <v>43754</v>
      </c>
      <c r="AK292" s="163">
        <v>0.48492580939129998</v>
      </c>
      <c r="AL292" s="163">
        <v>2.2524533918678702</v>
      </c>
      <c r="AM292" s="163">
        <v>1.4667737925979401</v>
      </c>
      <c r="AN292" s="163">
        <v>0.588648905815774</v>
      </c>
      <c r="AO292" s="164">
        <v>1.7361369916404701</v>
      </c>
    </row>
    <row r="293" spans="2:41" x14ac:dyDescent="0.2">
      <c r="B293" s="85">
        <v>43755</v>
      </c>
      <c r="C293" s="130">
        <v>2.4199850231397906</v>
      </c>
      <c r="D293" s="130">
        <v>0.77206029914027852</v>
      </c>
      <c r="E293" s="130">
        <v>4.5675360981312325</v>
      </c>
      <c r="F293" s="130">
        <v>2.3705324525676992</v>
      </c>
      <c r="G293" s="130">
        <v>0.60699314829009665</v>
      </c>
      <c r="H293" s="130">
        <v>0.51209086035904716</v>
      </c>
      <c r="I293" s="130">
        <v>0.54290721384822893</v>
      </c>
      <c r="J293" s="130">
        <v>6.0598316310271558</v>
      </c>
      <c r="K293" s="86">
        <v>17.856230274744355</v>
      </c>
      <c r="AJ293" s="112">
        <v>43755</v>
      </c>
      <c r="AK293" s="163">
        <v>0.48749106213283799</v>
      </c>
      <c r="AL293" s="163">
        <v>2.2634322791151602</v>
      </c>
      <c r="AM293" s="163">
        <v>1.46838827858055</v>
      </c>
      <c r="AN293" s="163">
        <v>0.58817808160732898</v>
      </c>
      <c r="AO293" s="164">
        <v>1.7438347796234701</v>
      </c>
    </row>
    <row r="294" spans="2:41" x14ac:dyDescent="0.2">
      <c r="B294" s="85">
        <v>43756</v>
      </c>
      <c r="C294" s="130">
        <v>2.3880175610713321</v>
      </c>
      <c r="D294" s="130">
        <v>0.79018671280952091</v>
      </c>
      <c r="E294" s="130">
        <v>4.1677276384530826</v>
      </c>
      <c r="F294" s="130">
        <v>2.2371547796116786</v>
      </c>
      <c r="G294" s="130">
        <v>0.57072621527739487</v>
      </c>
      <c r="H294" s="130">
        <v>0.49367055347172861</v>
      </c>
      <c r="I294" s="130">
        <v>0.53054523053133296</v>
      </c>
      <c r="J294" s="130">
        <v>5.5283344341929013</v>
      </c>
      <c r="K294" s="86">
        <v>16.700773139612753</v>
      </c>
      <c r="AJ294" s="112">
        <v>43756</v>
      </c>
      <c r="AK294" s="163">
        <v>0.49005631487437601</v>
      </c>
      <c r="AL294" s="163">
        <v>2.2744111663624502</v>
      </c>
      <c r="AM294" s="163">
        <v>1.4700027645631599</v>
      </c>
      <c r="AN294" s="163">
        <v>0.58770725739888496</v>
      </c>
      <c r="AO294" s="164">
        <v>1.7515325676064799</v>
      </c>
    </row>
    <row r="295" spans="2:41" x14ac:dyDescent="0.2">
      <c r="B295" s="85">
        <v>43757</v>
      </c>
      <c r="C295" s="130">
        <v>2.3817334723769754</v>
      </c>
      <c r="D295" s="130">
        <v>0.77450598002625715</v>
      </c>
      <c r="E295" s="130">
        <v>3.9798156490167869</v>
      </c>
      <c r="F295" s="130">
        <v>2.0688154134063206</v>
      </c>
      <c r="G295" s="130">
        <v>0.58261052876606556</v>
      </c>
      <c r="H295" s="130">
        <v>0.49726763951706915</v>
      </c>
      <c r="I295" s="130">
        <v>0.49983157134061734</v>
      </c>
      <c r="J295" s="130">
        <v>5.36060505466408</v>
      </c>
      <c r="K295" s="86">
        <v>16.135012443803827</v>
      </c>
      <c r="AJ295" s="112">
        <v>43757</v>
      </c>
      <c r="AK295" s="163">
        <v>0.49262156761591402</v>
      </c>
      <c r="AL295" s="163">
        <v>2.2853900536097398</v>
      </c>
      <c r="AM295" s="163">
        <v>1.4716172505457701</v>
      </c>
      <c r="AN295" s="163">
        <v>0.58723643319044105</v>
      </c>
      <c r="AO295" s="164">
        <v>1.7592303555894899</v>
      </c>
    </row>
    <row r="296" spans="2:41" x14ac:dyDescent="0.2">
      <c r="B296" s="85">
        <v>43758</v>
      </c>
      <c r="C296" s="130">
        <v>2.3859591598389471</v>
      </c>
      <c r="D296" s="130">
        <v>0.72491370942487054</v>
      </c>
      <c r="E296" s="130">
        <v>3.8261118040569433</v>
      </c>
      <c r="F296" s="130">
        <v>1.9448564276062996</v>
      </c>
      <c r="G296" s="130">
        <v>0.58386157718776466</v>
      </c>
      <c r="H296" s="130">
        <v>0.49980392351661213</v>
      </c>
      <c r="I296" s="130">
        <v>0.42938879631683924</v>
      </c>
      <c r="J296" s="130">
        <v>5.3089221663097899</v>
      </c>
      <c r="K296" s="86">
        <v>15.692020713670807</v>
      </c>
      <c r="AJ296" s="112">
        <v>43758</v>
      </c>
      <c r="AK296" s="163">
        <v>0.49518682035745198</v>
      </c>
      <c r="AL296" s="163">
        <v>2.2963689408570298</v>
      </c>
      <c r="AM296" s="163">
        <v>1.47323173652838</v>
      </c>
      <c r="AN296" s="163">
        <v>0.58676560898199703</v>
      </c>
      <c r="AO296" s="164">
        <v>1.7669281435724999</v>
      </c>
    </row>
    <row r="297" spans="2:41" x14ac:dyDescent="0.2">
      <c r="B297" s="85">
        <v>43759</v>
      </c>
      <c r="C297" s="130">
        <v>2.4239625824371229</v>
      </c>
      <c r="D297" s="130">
        <v>0.79056921948284686</v>
      </c>
      <c r="E297" s="130">
        <v>4.5607467720788595</v>
      </c>
      <c r="F297" s="130">
        <v>2.4272890770102911</v>
      </c>
      <c r="G297" s="130">
        <v>0.63196005834287827</v>
      </c>
      <c r="H297" s="130">
        <v>0.50852295391590274</v>
      </c>
      <c r="I297" s="130">
        <v>0.53667262462684462</v>
      </c>
      <c r="J297" s="130">
        <v>6.0563132719043882</v>
      </c>
      <c r="K297" s="86">
        <v>17.940193966188456</v>
      </c>
      <c r="AJ297" s="112">
        <v>43759</v>
      </c>
      <c r="AK297" s="163">
        <v>0.49775207309899</v>
      </c>
      <c r="AL297" s="163">
        <v>2.3073478281043198</v>
      </c>
      <c r="AM297" s="163">
        <v>1.47484622251099</v>
      </c>
      <c r="AN297" s="163">
        <v>0.58629478477355301</v>
      </c>
      <c r="AO297" s="164">
        <v>1.77462593155551</v>
      </c>
    </row>
    <row r="298" spans="2:41" x14ac:dyDescent="0.2">
      <c r="B298" s="85">
        <v>43760</v>
      </c>
      <c r="C298" s="130">
        <v>2.4248392266700947</v>
      </c>
      <c r="D298" s="130">
        <v>0.79160560547181058</v>
      </c>
      <c r="E298" s="130">
        <v>4.7688868985379429</v>
      </c>
      <c r="F298" s="130">
        <v>2.4136094580231378</v>
      </c>
      <c r="G298" s="130">
        <v>0.62894954459571262</v>
      </c>
      <c r="H298" s="130">
        <v>0.50886633986876839</v>
      </c>
      <c r="I298" s="130">
        <v>0.52630699935215286</v>
      </c>
      <c r="J298" s="130">
        <v>6.1297729400616685</v>
      </c>
      <c r="K298" s="86">
        <v>18.202212627377708</v>
      </c>
      <c r="AJ298" s="112">
        <v>43760</v>
      </c>
      <c r="AK298" s="163">
        <v>0.50031732584052802</v>
      </c>
      <c r="AL298" s="163">
        <v>2.3183267153516098</v>
      </c>
      <c r="AM298" s="163">
        <v>1.4764607084935999</v>
      </c>
      <c r="AN298" s="163">
        <v>0.58582396056510799</v>
      </c>
      <c r="AO298" s="164">
        <v>1.78232371953851</v>
      </c>
    </row>
    <row r="299" spans="2:41" x14ac:dyDescent="0.2">
      <c r="B299" s="85">
        <v>43761</v>
      </c>
      <c r="C299" s="130">
        <v>2.4343706194759376</v>
      </c>
      <c r="D299" s="130">
        <v>0.79196865924598703</v>
      </c>
      <c r="E299" s="130">
        <v>4.7957680873746007</v>
      </c>
      <c r="F299" s="130">
        <v>2.4114005273600019</v>
      </c>
      <c r="G299" s="130">
        <v>0.63274696582864365</v>
      </c>
      <c r="H299" s="130">
        <v>0.51574859600353373</v>
      </c>
      <c r="I299" s="130">
        <v>0.53066343302299457</v>
      </c>
      <c r="J299" s="130">
        <v>6.1412752239467956</v>
      </c>
      <c r="K299" s="86">
        <v>18.263421154271846</v>
      </c>
      <c r="AJ299" s="112">
        <v>43761</v>
      </c>
      <c r="AK299" s="163">
        <v>0.50288257858206598</v>
      </c>
      <c r="AL299" s="163">
        <v>2.3293056025988998</v>
      </c>
      <c r="AM299" s="163">
        <v>1.4780751944762101</v>
      </c>
      <c r="AN299" s="163">
        <v>0.58535313635666397</v>
      </c>
      <c r="AO299" s="164">
        <v>1.79002150752152</v>
      </c>
    </row>
    <row r="300" spans="2:41" x14ac:dyDescent="0.2">
      <c r="B300" s="85">
        <v>43762</v>
      </c>
      <c r="C300" s="130">
        <v>2.4199850231397906</v>
      </c>
      <c r="D300" s="130">
        <v>0.77206029914027852</v>
      </c>
      <c r="E300" s="130">
        <v>4.5675360981312325</v>
      </c>
      <c r="F300" s="130">
        <v>2.3705324525676992</v>
      </c>
      <c r="G300" s="130">
        <v>0.60699314829009665</v>
      </c>
      <c r="H300" s="130">
        <v>0.51209086035904716</v>
      </c>
      <c r="I300" s="130">
        <v>0.54290721384822893</v>
      </c>
      <c r="J300" s="130">
        <v>6.0598316310271558</v>
      </c>
      <c r="K300" s="86">
        <v>17.856230274744355</v>
      </c>
      <c r="AJ300" s="112">
        <v>43762</v>
      </c>
      <c r="AK300" s="163">
        <v>0.50544783132360405</v>
      </c>
      <c r="AL300" s="163">
        <v>2.3402844898461899</v>
      </c>
      <c r="AM300" s="163">
        <v>1.47968968045883</v>
      </c>
      <c r="AN300" s="163">
        <v>0.58488231214821995</v>
      </c>
      <c r="AO300" s="164">
        <v>1.79771929550453</v>
      </c>
    </row>
    <row r="301" spans="2:41" x14ac:dyDescent="0.2">
      <c r="B301" s="85">
        <v>43763</v>
      </c>
      <c r="C301" s="130">
        <v>2.3880175610713321</v>
      </c>
      <c r="D301" s="130">
        <v>0.79018671280952091</v>
      </c>
      <c r="E301" s="130">
        <v>4.1677276384530826</v>
      </c>
      <c r="F301" s="130">
        <v>2.2371547796116786</v>
      </c>
      <c r="G301" s="130">
        <v>0.57072621527739487</v>
      </c>
      <c r="H301" s="130">
        <v>0.49367055347172861</v>
      </c>
      <c r="I301" s="130">
        <v>0.53054523053133296</v>
      </c>
      <c r="J301" s="130">
        <v>5.5283344341929013</v>
      </c>
      <c r="K301" s="86">
        <v>16.700773139612753</v>
      </c>
      <c r="AJ301" s="112">
        <v>43763</v>
      </c>
      <c r="AK301" s="163">
        <v>0.50801308406514201</v>
      </c>
      <c r="AL301" s="163">
        <v>2.3512633770934799</v>
      </c>
      <c r="AM301" s="163">
        <v>1.4813041664414399</v>
      </c>
      <c r="AN301" s="163">
        <v>0.58441148793977604</v>
      </c>
      <c r="AO301" s="164">
        <v>1.80541708348753</v>
      </c>
    </row>
    <row r="302" spans="2:41" x14ac:dyDescent="0.2">
      <c r="B302" s="85">
        <v>43764</v>
      </c>
      <c r="C302" s="130">
        <v>2.3817334723769754</v>
      </c>
      <c r="D302" s="130">
        <v>0.77450598002625715</v>
      </c>
      <c r="E302" s="130">
        <v>3.9798156490167869</v>
      </c>
      <c r="F302" s="130">
        <v>2.0688154134063206</v>
      </c>
      <c r="G302" s="130">
        <v>0.58261052876606556</v>
      </c>
      <c r="H302" s="130">
        <v>0.49726763951706915</v>
      </c>
      <c r="I302" s="130">
        <v>0.49983157134061734</v>
      </c>
      <c r="J302" s="130">
        <v>5.36060505466408</v>
      </c>
      <c r="K302" s="86">
        <v>16.135012443803827</v>
      </c>
      <c r="AJ302" s="112">
        <v>43764</v>
      </c>
      <c r="AK302" s="163">
        <v>0.51057833680667997</v>
      </c>
      <c r="AL302" s="163">
        <v>2.3622422643407699</v>
      </c>
      <c r="AM302" s="163">
        <v>1.4829186524240501</v>
      </c>
      <c r="AN302" s="163">
        <v>0.58394066373133202</v>
      </c>
      <c r="AO302" s="164">
        <v>1.8131148714705401</v>
      </c>
    </row>
    <row r="303" spans="2:41" x14ac:dyDescent="0.2">
      <c r="B303" s="85">
        <v>43765</v>
      </c>
      <c r="C303" s="130">
        <v>2.3859591598389471</v>
      </c>
      <c r="D303" s="130">
        <v>0.72491370942487054</v>
      </c>
      <c r="E303" s="130">
        <v>3.8261118040569433</v>
      </c>
      <c r="F303" s="130">
        <v>1.9448564276062996</v>
      </c>
      <c r="G303" s="130">
        <v>0.58386157718776466</v>
      </c>
      <c r="H303" s="130">
        <v>0.49980392351661213</v>
      </c>
      <c r="I303" s="130">
        <v>0.42938879631683924</v>
      </c>
      <c r="J303" s="130">
        <v>5.3089221663097899</v>
      </c>
      <c r="K303" s="86">
        <v>15.692020713670807</v>
      </c>
      <c r="AJ303" s="112">
        <v>43765</v>
      </c>
      <c r="AK303" s="163">
        <v>0.51314358954821804</v>
      </c>
      <c r="AL303" s="163">
        <v>2.3732211515880501</v>
      </c>
      <c r="AM303" s="163">
        <v>1.48453313840666</v>
      </c>
      <c r="AN303" s="163">
        <v>0.583469839522887</v>
      </c>
      <c r="AO303" s="164">
        <v>1.8208126594535501</v>
      </c>
    </row>
    <row r="304" spans="2:41" x14ac:dyDescent="0.2">
      <c r="B304" s="85">
        <v>43766</v>
      </c>
      <c r="C304" s="130">
        <v>2.4239625824371229</v>
      </c>
      <c r="D304" s="130">
        <v>0.79056921948284686</v>
      </c>
      <c r="E304" s="130">
        <v>4.5607467720788595</v>
      </c>
      <c r="F304" s="130">
        <v>2.4272890770102911</v>
      </c>
      <c r="G304" s="130">
        <v>0.63196005834287827</v>
      </c>
      <c r="H304" s="130">
        <v>0.50852295391590274</v>
      </c>
      <c r="I304" s="130">
        <v>0.53667262462684462</v>
      </c>
      <c r="J304" s="130">
        <v>6.0563132719043882</v>
      </c>
      <c r="K304" s="86">
        <v>17.940193966188456</v>
      </c>
      <c r="AJ304" s="112">
        <v>43766</v>
      </c>
      <c r="AK304" s="163">
        <v>0.515708842289756</v>
      </c>
      <c r="AL304" s="163">
        <v>2.3842000388353402</v>
      </c>
      <c r="AM304" s="163">
        <v>1.48614762438927</v>
      </c>
      <c r="AN304" s="163">
        <v>0.58299901531444298</v>
      </c>
      <c r="AO304" s="164">
        <v>1.8285104474365499</v>
      </c>
    </row>
    <row r="305" spans="2:41" x14ac:dyDescent="0.2">
      <c r="B305" s="85">
        <v>43767</v>
      </c>
      <c r="C305" s="130">
        <v>2.4248392266700947</v>
      </c>
      <c r="D305" s="130">
        <v>0.79160560547181058</v>
      </c>
      <c r="E305" s="130">
        <v>4.7688868985379429</v>
      </c>
      <c r="F305" s="130">
        <v>2.4136094580231378</v>
      </c>
      <c r="G305" s="130">
        <v>0.62894954459571262</v>
      </c>
      <c r="H305" s="130">
        <v>0.50886633986876839</v>
      </c>
      <c r="I305" s="130">
        <v>0.52630699935215286</v>
      </c>
      <c r="J305" s="130">
        <v>6.1297729400616685</v>
      </c>
      <c r="K305" s="86">
        <v>18.202212627377708</v>
      </c>
      <c r="AJ305" s="112">
        <v>43767</v>
      </c>
      <c r="AK305" s="163">
        <v>0.51827409503129396</v>
      </c>
      <c r="AL305" s="163">
        <v>2.3951789260826302</v>
      </c>
      <c r="AM305" s="163">
        <v>1.4877621103718801</v>
      </c>
      <c r="AN305" s="163">
        <v>0.58252819110599896</v>
      </c>
      <c r="AO305" s="164">
        <v>1.8362082354195599</v>
      </c>
    </row>
    <row r="306" spans="2:41" x14ac:dyDescent="0.2">
      <c r="B306" s="85">
        <v>43768</v>
      </c>
      <c r="C306" s="130">
        <v>2.4343706194759376</v>
      </c>
      <c r="D306" s="130">
        <v>0.79196865924598703</v>
      </c>
      <c r="E306" s="130">
        <v>4.7957680873746007</v>
      </c>
      <c r="F306" s="130">
        <v>2.4114005273600019</v>
      </c>
      <c r="G306" s="130">
        <v>0.63274696582864365</v>
      </c>
      <c r="H306" s="130">
        <v>0.51574859600353373</v>
      </c>
      <c r="I306" s="130">
        <v>0.53066343302299457</v>
      </c>
      <c r="J306" s="130">
        <v>6.1412752239467956</v>
      </c>
      <c r="K306" s="86">
        <v>18.263421154271846</v>
      </c>
      <c r="AJ306" s="112">
        <v>43768</v>
      </c>
      <c r="AK306" s="163">
        <v>0.52083934777283103</v>
      </c>
      <c r="AL306" s="163">
        <v>2.4061578133299202</v>
      </c>
      <c r="AM306" s="163">
        <v>1.48937659635449</v>
      </c>
      <c r="AN306" s="163">
        <v>0.58205736689755505</v>
      </c>
      <c r="AO306" s="164">
        <v>1.8439060234025699</v>
      </c>
    </row>
    <row r="307" spans="2:41" x14ac:dyDescent="0.2">
      <c r="B307" s="85">
        <v>43769</v>
      </c>
      <c r="C307" s="130">
        <v>2.4199850231397906</v>
      </c>
      <c r="D307" s="130">
        <v>0.77206029914027852</v>
      </c>
      <c r="E307" s="130">
        <v>4.5675360981312325</v>
      </c>
      <c r="F307" s="130">
        <v>2.3705324525676992</v>
      </c>
      <c r="G307" s="130">
        <v>0.60699314829009665</v>
      </c>
      <c r="H307" s="130">
        <v>0.51209086035904716</v>
      </c>
      <c r="I307" s="130">
        <v>0.54290721384822893</v>
      </c>
      <c r="J307" s="130">
        <v>6.0598316310271558</v>
      </c>
      <c r="K307" s="86">
        <v>17.856230274744355</v>
      </c>
      <c r="AJ307" s="112">
        <v>43769</v>
      </c>
      <c r="AK307" s="163">
        <v>0.52340460051436899</v>
      </c>
      <c r="AL307" s="163">
        <v>2.4171367005772102</v>
      </c>
      <c r="AM307" s="163">
        <v>1.4909910823371</v>
      </c>
      <c r="AN307" s="163">
        <v>0.58158654268911103</v>
      </c>
      <c r="AO307" s="164">
        <v>1.8516038113855799</v>
      </c>
    </row>
    <row r="308" spans="2:41" x14ac:dyDescent="0.2">
      <c r="B308" s="112">
        <v>43770</v>
      </c>
      <c r="C308" s="131">
        <v>2.5847623780000002</v>
      </c>
      <c r="D308" s="131">
        <v>0.80677537399999999</v>
      </c>
      <c r="E308" s="131">
        <v>5.7507432649999997</v>
      </c>
      <c r="F308" s="131">
        <v>2.3433089311778437</v>
      </c>
      <c r="G308" s="131">
        <v>0.71221393799999999</v>
      </c>
      <c r="H308" s="131">
        <v>0.539912634</v>
      </c>
      <c r="I308" s="131">
        <v>0.58684514700000001</v>
      </c>
      <c r="J308" s="131">
        <v>6.5103428547033051</v>
      </c>
      <c r="K308" s="113">
        <v>19.83490452188115</v>
      </c>
      <c r="AJ308" s="112">
        <v>43770</v>
      </c>
      <c r="AK308" s="163">
        <v>0.34253106900000002</v>
      </c>
      <c r="AL308" s="163">
        <v>0.30072608699999998</v>
      </c>
      <c r="AM308" s="163">
        <v>0.39298180500000002</v>
      </c>
      <c r="AN308" s="163">
        <v>0.238499659</v>
      </c>
      <c r="AO308" s="164">
        <v>0.17859787499999999</v>
      </c>
    </row>
    <row r="309" spans="2:41" x14ac:dyDescent="0.2">
      <c r="B309" s="112">
        <v>43771</v>
      </c>
      <c r="C309" s="131">
        <v>2.5324491739999999</v>
      </c>
      <c r="D309" s="131">
        <v>0.79219862699999999</v>
      </c>
      <c r="E309" s="131">
        <v>4.8503020889999995</v>
      </c>
      <c r="F309" s="131">
        <v>2.4075919697573953</v>
      </c>
      <c r="G309" s="131">
        <v>0.65721115599999991</v>
      </c>
      <c r="H309" s="131">
        <v>0.53464905500000004</v>
      </c>
      <c r="I309" s="131">
        <v>0.50864750800000003</v>
      </c>
      <c r="J309" s="131">
        <v>6.0548677038732324</v>
      </c>
      <c r="K309" s="113">
        <v>18.337917282630627</v>
      </c>
      <c r="AJ309" s="112">
        <v>43771</v>
      </c>
      <c r="AK309" s="163">
        <v>0.32078914799999997</v>
      </c>
      <c r="AL309" s="163">
        <v>0.32674546600000004</v>
      </c>
      <c r="AM309" s="163">
        <v>0.42801860999999997</v>
      </c>
      <c r="AN309" s="163">
        <v>0.26141861900000002</v>
      </c>
      <c r="AO309" s="164">
        <v>0.21237075</v>
      </c>
    </row>
    <row r="310" spans="2:41" x14ac:dyDescent="0.2">
      <c r="B310" s="112">
        <v>43772</v>
      </c>
      <c r="C310" s="131">
        <v>2.4381436509999999</v>
      </c>
      <c r="D310" s="131">
        <v>0.72989598</v>
      </c>
      <c r="E310" s="131">
        <v>3.7254271280000002</v>
      </c>
      <c r="F310" s="131">
        <v>2.1286348670314994</v>
      </c>
      <c r="G310" s="131">
        <v>0.57253457600000002</v>
      </c>
      <c r="H310" s="131">
        <v>0.50410987699999998</v>
      </c>
      <c r="I310" s="131">
        <v>0.43022062</v>
      </c>
      <c r="J310" s="131">
        <v>5.6262276888423468</v>
      </c>
      <c r="K310" s="113">
        <v>16.155194387873848</v>
      </c>
      <c r="AJ310" s="112">
        <v>43772</v>
      </c>
      <c r="AK310" s="163">
        <v>0.299402216</v>
      </c>
      <c r="AL310" s="163">
        <v>0.29335154800000002</v>
      </c>
      <c r="AM310" s="163">
        <v>0.37386783500000004</v>
      </c>
      <c r="AN310" s="163">
        <v>0.25018360899999997</v>
      </c>
      <c r="AO310" s="164">
        <v>0.15796180199999998</v>
      </c>
    </row>
    <row r="311" spans="2:41" x14ac:dyDescent="0.2">
      <c r="B311" s="112">
        <v>43773</v>
      </c>
      <c r="C311" s="131">
        <v>2.53109312</v>
      </c>
      <c r="D311" s="131">
        <v>0.78745966000000001</v>
      </c>
      <c r="E311" s="131">
        <v>5.1435261590000003</v>
      </c>
      <c r="F311" s="131">
        <v>2.7769146058041358</v>
      </c>
      <c r="G311" s="131">
        <v>0.58543841799999996</v>
      </c>
      <c r="H311" s="131">
        <v>0.51125882300000003</v>
      </c>
      <c r="I311" s="131">
        <v>0.57924108600000002</v>
      </c>
      <c r="J311" s="131">
        <v>6.6881374746529403</v>
      </c>
      <c r="K311" s="113">
        <v>19.603069346457076</v>
      </c>
      <c r="AJ311" s="112">
        <v>43773</v>
      </c>
      <c r="AK311" s="163">
        <v>0.34101375500000003</v>
      </c>
      <c r="AL311" s="163">
        <v>0.35750069300000004</v>
      </c>
      <c r="AM311" s="163">
        <v>0.468197433</v>
      </c>
      <c r="AN311" s="163">
        <v>0.29705664700000001</v>
      </c>
      <c r="AO311" s="164">
        <v>0.293400836</v>
      </c>
    </row>
    <row r="312" spans="2:41" x14ac:dyDescent="0.2">
      <c r="B312" s="112">
        <v>43774</v>
      </c>
      <c r="C312" s="131">
        <v>2.540402576</v>
      </c>
      <c r="D312" s="131">
        <v>0.79526378799999997</v>
      </c>
      <c r="E312" s="131">
        <v>5.6874612819999992</v>
      </c>
      <c r="F312" s="131">
        <v>2.7919543379804614</v>
      </c>
      <c r="G312" s="131">
        <v>0.70068596599999999</v>
      </c>
      <c r="H312" s="131">
        <v>0.53510035</v>
      </c>
      <c r="I312" s="131">
        <v>0.58552792900000006</v>
      </c>
      <c r="J312" s="131">
        <v>6.9350614088767051</v>
      </c>
      <c r="K312" s="113">
        <v>20.571457637857165</v>
      </c>
      <c r="AJ312" s="112">
        <v>43774</v>
      </c>
      <c r="AK312" s="163">
        <v>0.34279015299999999</v>
      </c>
      <c r="AL312" s="163">
        <v>0.36086369900000004</v>
      </c>
      <c r="AM312" s="163">
        <v>0.46792576499999999</v>
      </c>
      <c r="AN312" s="163">
        <v>0.30171210800000003</v>
      </c>
      <c r="AO312" s="164">
        <v>0.29591240200000002</v>
      </c>
    </row>
    <row r="313" spans="2:41" x14ac:dyDescent="0.2">
      <c r="B313" s="112">
        <v>43775</v>
      </c>
      <c r="C313" s="131">
        <v>2.5361961480000002</v>
      </c>
      <c r="D313" s="131">
        <v>0.79900594999999996</v>
      </c>
      <c r="E313" s="131">
        <v>5.7565125799999999</v>
      </c>
      <c r="F313" s="131">
        <v>2.7817480385738995</v>
      </c>
      <c r="G313" s="131">
        <v>0.70394841200000002</v>
      </c>
      <c r="H313" s="131">
        <v>0.53146964500000005</v>
      </c>
      <c r="I313" s="131">
        <v>0.58661922900000008</v>
      </c>
      <c r="J313" s="131">
        <v>6.9758570068058532</v>
      </c>
      <c r="K313" s="113">
        <v>20.671357009379754</v>
      </c>
      <c r="AJ313" s="112">
        <v>43775</v>
      </c>
      <c r="AK313" s="163">
        <v>0.344223854</v>
      </c>
      <c r="AL313" s="163">
        <v>0.35933990300000002</v>
      </c>
      <c r="AM313" s="163">
        <v>0.46861350499999999</v>
      </c>
      <c r="AN313" s="163">
        <v>0.298901164</v>
      </c>
      <c r="AO313" s="164">
        <v>0.294156317</v>
      </c>
    </row>
    <row r="314" spans="2:41" x14ac:dyDescent="0.2">
      <c r="B314" s="112">
        <v>43776</v>
      </c>
      <c r="C314" s="131">
        <v>2.5355384980000002</v>
      </c>
      <c r="D314" s="131">
        <v>0.80260492700000008</v>
      </c>
      <c r="E314" s="131">
        <v>5.8385946569999998</v>
      </c>
      <c r="F314" s="131">
        <v>2.7999928039207385</v>
      </c>
      <c r="G314" s="131">
        <v>0.70490053200000002</v>
      </c>
      <c r="H314" s="131">
        <v>0.53164951900000001</v>
      </c>
      <c r="I314" s="131">
        <v>0.58708262499999997</v>
      </c>
      <c r="J314" s="131">
        <v>7.0297210310447777</v>
      </c>
      <c r="K314" s="113">
        <v>20.830084592965516</v>
      </c>
      <c r="AJ314" s="112">
        <v>43776</v>
      </c>
      <c r="AK314" s="163">
        <v>0.34486151299999995</v>
      </c>
      <c r="AL314" s="163">
        <v>0.36420192200000001</v>
      </c>
      <c r="AM314" s="163">
        <v>0.46758624500000001</v>
      </c>
      <c r="AN314" s="163">
        <v>0.299014579</v>
      </c>
      <c r="AO314" s="164">
        <v>0.29805586700000003</v>
      </c>
    </row>
    <row r="315" spans="2:41" x14ac:dyDescent="0.2">
      <c r="B315" s="112">
        <v>43777</v>
      </c>
      <c r="C315" s="131">
        <v>2.5939941800000001</v>
      </c>
      <c r="D315" s="131">
        <v>0.80580533700000001</v>
      </c>
      <c r="E315" s="131">
        <v>5.753348227</v>
      </c>
      <c r="F315" s="131">
        <v>2.792716967053595</v>
      </c>
      <c r="G315" s="131">
        <v>0.70533593999999999</v>
      </c>
      <c r="H315" s="131">
        <v>0.53804829500000007</v>
      </c>
      <c r="I315" s="131">
        <v>0.58895835499999993</v>
      </c>
      <c r="J315" s="131">
        <v>6.6418151572264366</v>
      </c>
      <c r="K315" s="113">
        <v>20.42002245828003</v>
      </c>
      <c r="AJ315" s="112">
        <v>43777</v>
      </c>
      <c r="AK315" s="163">
        <v>0.34162894900000002</v>
      </c>
      <c r="AL315" s="163">
        <v>0.36245244799999998</v>
      </c>
      <c r="AM315" s="163">
        <v>0.46487079100000001</v>
      </c>
      <c r="AN315" s="163">
        <v>0.30312264299999997</v>
      </c>
      <c r="AO315" s="164">
        <v>0.30304181099999999</v>
      </c>
    </row>
    <row r="316" spans="2:41" x14ac:dyDescent="0.2">
      <c r="B316" s="112">
        <v>43778</v>
      </c>
      <c r="C316" s="131">
        <v>2.5289581409999999</v>
      </c>
      <c r="D316" s="131">
        <v>0.76105907400000006</v>
      </c>
      <c r="E316" s="131">
        <v>5.0605058219999997</v>
      </c>
      <c r="F316" s="131">
        <v>2.4728350224607771</v>
      </c>
      <c r="G316" s="131">
        <v>0.65400837300000003</v>
      </c>
      <c r="H316" s="131">
        <v>0.51583512300000001</v>
      </c>
      <c r="I316" s="131">
        <v>0.55724433900000003</v>
      </c>
      <c r="J316" s="131">
        <v>5.9907599672897698</v>
      </c>
      <c r="K316" s="113">
        <v>18.541205861750548</v>
      </c>
      <c r="AJ316" s="112">
        <v>43778</v>
      </c>
      <c r="AK316" s="163">
        <v>0.32826773599999998</v>
      </c>
      <c r="AL316" s="163">
        <v>0.33627002899999997</v>
      </c>
      <c r="AM316" s="163">
        <v>0.419835493</v>
      </c>
      <c r="AN316" s="163">
        <v>0.27537189699999998</v>
      </c>
      <c r="AO316" s="164">
        <v>0.23097566899999999</v>
      </c>
    </row>
    <row r="317" spans="2:41" x14ac:dyDescent="0.2">
      <c r="B317" s="112">
        <v>43779</v>
      </c>
      <c r="C317" s="131">
        <v>2.4476011020000001</v>
      </c>
      <c r="D317" s="131">
        <v>0.74879011399999995</v>
      </c>
      <c r="E317" s="131">
        <v>3.8663385479999999</v>
      </c>
      <c r="F317" s="131">
        <v>2.0487777200090238</v>
      </c>
      <c r="G317" s="131">
        <v>0.55923860000000003</v>
      </c>
      <c r="H317" s="131">
        <v>0.48416316100000001</v>
      </c>
      <c r="I317" s="131">
        <v>0.452221066</v>
      </c>
      <c r="J317" s="131">
        <v>5.7069045362124555</v>
      </c>
      <c r="K317" s="113">
        <v>16.314034847221478</v>
      </c>
      <c r="AJ317" s="112">
        <v>43779</v>
      </c>
      <c r="AK317" s="163">
        <v>0.30219507600000001</v>
      </c>
      <c r="AL317" s="163">
        <v>0.27386068400000002</v>
      </c>
      <c r="AM317" s="163">
        <v>0.34794632400000003</v>
      </c>
      <c r="AN317" s="163">
        <v>0.22563386099999999</v>
      </c>
      <c r="AO317" s="164">
        <v>0.158199808</v>
      </c>
    </row>
    <row r="318" spans="2:41" x14ac:dyDescent="0.2">
      <c r="B318" s="112">
        <v>43780</v>
      </c>
      <c r="C318" s="131">
        <v>2.5546779530000001</v>
      </c>
      <c r="D318" s="131">
        <v>0.80864694599999998</v>
      </c>
      <c r="E318" s="131">
        <v>4.9688213240000003</v>
      </c>
      <c r="F318" s="131">
        <v>2.6031222512396055</v>
      </c>
      <c r="G318" s="131">
        <v>0.69841809300000002</v>
      </c>
      <c r="H318" s="131">
        <v>0.53064994399999998</v>
      </c>
      <c r="I318" s="131">
        <v>0.57973148499999994</v>
      </c>
      <c r="J318" s="131">
        <v>6.6256038342405859</v>
      </c>
      <c r="K318" s="113">
        <v>19.369671830480193</v>
      </c>
      <c r="AJ318" s="112">
        <v>43780</v>
      </c>
      <c r="AK318" s="163">
        <v>0.34118482699999997</v>
      </c>
      <c r="AL318" s="163">
        <v>0.27341195800000001</v>
      </c>
      <c r="AM318" s="163">
        <v>0.46264546600000001</v>
      </c>
      <c r="AN318" s="163">
        <v>0.29970495400000002</v>
      </c>
      <c r="AO318" s="164">
        <v>0.28848921599999999</v>
      </c>
    </row>
    <row r="319" spans="2:41" x14ac:dyDescent="0.2">
      <c r="B319" s="112">
        <v>43781</v>
      </c>
      <c r="C319" s="131">
        <v>2.5422609130000002</v>
      </c>
      <c r="D319" s="131">
        <v>0.78028506999999991</v>
      </c>
      <c r="E319" s="131">
        <v>5.8309306880000005</v>
      </c>
      <c r="F319" s="131">
        <v>2.7889248879395985</v>
      </c>
      <c r="G319" s="131">
        <v>0.70547728399999998</v>
      </c>
      <c r="H319" s="131">
        <v>0.53108456599999998</v>
      </c>
      <c r="I319" s="131">
        <v>0.58402410699999996</v>
      </c>
      <c r="J319" s="131">
        <v>6.9887697098992208</v>
      </c>
      <c r="K319" s="113">
        <v>20.751757225838819</v>
      </c>
      <c r="AJ319" s="112">
        <v>43781</v>
      </c>
      <c r="AK319" s="163">
        <v>0.34344023499999998</v>
      </c>
      <c r="AL319" s="163">
        <v>0.36247644300000004</v>
      </c>
      <c r="AM319" s="163">
        <v>0.46465409000000002</v>
      </c>
      <c r="AN319" s="163">
        <v>0.300615619</v>
      </c>
      <c r="AO319" s="164">
        <v>0.292270855</v>
      </c>
    </row>
    <row r="320" spans="2:41" x14ac:dyDescent="0.2">
      <c r="B320" s="112">
        <v>43782</v>
      </c>
      <c r="C320" s="131">
        <v>2.548969316</v>
      </c>
      <c r="D320" s="131">
        <v>0.79803493400000003</v>
      </c>
      <c r="E320" s="131">
        <v>5.6937836869999998</v>
      </c>
      <c r="F320" s="131">
        <v>2.7842138282547255</v>
      </c>
      <c r="G320" s="131">
        <v>0.71079751199999996</v>
      </c>
      <c r="H320" s="131">
        <v>0.53004444900000003</v>
      </c>
      <c r="I320" s="131">
        <v>0.58730103</v>
      </c>
      <c r="J320" s="131">
        <v>6.9800857725326422</v>
      </c>
      <c r="K320" s="113">
        <v>20.633230528787369</v>
      </c>
      <c r="AJ320" s="112">
        <v>43782</v>
      </c>
      <c r="AK320" s="163">
        <v>0.34426563900000001</v>
      </c>
      <c r="AL320" s="163">
        <v>0.35921015899999997</v>
      </c>
      <c r="AM320" s="163">
        <v>0.46441098800000002</v>
      </c>
      <c r="AN320" s="163">
        <v>0.29923153800000002</v>
      </c>
      <c r="AO320" s="164">
        <v>0.29367262699999996</v>
      </c>
    </row>
    <row r="321" spans="2:41" x14ac:dyDescent="0.2">
      <c r="B321" s="112">
        <v>43783</v>
      </c>
      <c r="C321" s="131">
        <v>2.552681625</v>
      </c>
      <c r="D321" s="131">
        <v>0.79556899699999994</v>
      </c>
      <c r="E321" s="131">
        <v>5.7672930190000002</v>
      </c>
      <c r="F321" s="131">
        <v>2.7943271894466384</v>
      </c>
      <c r="G321" s="131">
        <v>0.71157508299999994</v>
      </c>
      <c r="H321" s="131">
        <v>0.53689068299999998</v>
      </c>
      <c r="I321" s="131">
        <v>0.59264899100000001</v>
      </c>
      <c r="J321" s="131">
        <v>7.0259404141194386</v>
      </c>
      <c r="K321" s="113">
        <v>20.776926001566078</v>
      </c>
      <c r="AJ321" s="112">
        <v>43783</v>
      </c>
      <c r="AK321" s="163">
        <v>0.34466746000000004</v>
      </c>
      <c r="AL321" s="163">
        <v>0.36315800599999998</v>
      </c>
      <c r="AM321" s="163">
        <v>0.46528739600000002</v>
      </c>
      <c r="AN321" s="163">
        <v>0.298786728</v>
      </c>
      <c r="AO321" s="164">
        <v>0.298180108</v>
      </c>
    </row>
    <row r="322" spans="2:41" x14ac:dyDescent="0.2">
      <c r="B322" s="112">
        <v>43784</v>
      </c>
      <c r="C322" s="131">
        <v>2.6078973460000001</v>
      </c>
      <c r="D322" s="131">
        <v>0.79171839300000002</v>
      </c>
      <c r="E322" s="131">
        <v>5.7966031129999998</v>
      </c>
      <c r="F322" s="131">
        <v>2.7876325364422829</v>
      </c>
      <c r="G322" s="131">
        <v>0.71293444700000008</v>
      </c>
      <c r="H322" s="131">
        <v>0.542069052</v>
      </c>
      <c r="I322" s="131">
        <v>0.51743921699999995</v>
      </c>
      <c r="J322" s="131">
        <v>6.6057420604955981</v>
      </c>
      <c r="K322" s="113">
        <v>20.36203616493788</v>
      </c>
      <c r="AJ322" s="112">
        <v>43784</v>
      </c>
      <c r="AK322" s="163">
        <v>0.34379095599999998</v>
      </c>
      <c r="AL322" s="163">
        <v>0.36579176600000002</v>
      </c>
      <c r="AM322" s="163">
        <v>0.45973258899999997</v>
      </c>
      <c r="AN322" s="163">
        <v>0.30367579100000003</v>
      </c>
      <c r="AO322" s="164">
        <v>0.30171993400000002</v>
      </c>
    </row>
    <row r="323" spans="2:41" x14ac:dyDescent="0.2">
      <c r="B323" s="112">
        <v>43785</v>
      </c>
      <c r="C323" s="131">
        <v>2.5224624700000002</v>
      </c>
      <c r="D323" s="131">
        <v>0.80599409900000007</v>
      </c>
      <c r="E323" s="131">
        <v>5.1152202630000003</v>
      </c>
      <c r="F323" s="131">
        <v>2.454428231753524</v>
      </c>
      <c r="G323" s="131">
        <v>0.65901914699999997</v>
      </c>
      <c r="H323" s="131">
        <v>0.52719053300000007</v>
      </c>
      <c r="I323" s="131">
        <v>0.48465361800000001</v>
      </c>
      <c r="J323" s="131">
        <v>6.1886841466244817</v>
      </c>
      <c r="K323" s="113">
        <v>18.757652508378008</v>
      </c>
      <c r="AJ323" s="112">
        <v>43785</v>
      </c>
      <c r="AK323" s="163">
        <v>0.32457600400000003</v>
      </c>
      <c r="AL323" s="163">
        <v>0.32931808600000001</v>
      </c>
      <c r="AM323" s="163">
        <v>0.42259854599999996</v>
      </c>
      <c r="AN323" s="163">
        <v>0.27679886800000003</v>
      </c>
      <c r="AO323" s="164">
        <v>0.228655513</v>
      </c>
    </row>
    <row r="324" spans="2:41" x14ac:dyDescent="0.2">
      <c r="B324" s="112">
        <v>43786</v>
      </c>
      <c r="C324" s="131">
        <v>2.4792408909999999</v>
      </c>
      <c r="D324" s="131">
        <v>0.75803591000000003</v>
      </c>
      <c r="E324" s="131">
        <v>3.854216369</v>
      </c>
      <c r="F324" s="131">
        <v>2.0315149518416109</v>
      </c>
      <c r="G324" s="131">
        <v>0.59117804900000004</v>
      </c>
      <c r="H324" s="131">
        <v>0.50060200799999999</v>
      </c>
      <c r="I324" s="131">
        <v>0.41068406600000001</v>
      </c>
      <c r="J324" s="131">
        <v>5.6753082000898702</v>
      </c>
      <c r="K324" s="113">
        <v>16.30078044493148</v>
      </c>
      <c r="AJ324" s="112">
        <v>43786</v>
      </c>
      <c r="AK324" s="163">
        <v>0.30479384799999998</v>
      </c>
      <c r="AL324" s="163">
        <v>0.26225868499999999</v>
      </c>
      <c r="AM324" s="163">
        <v>0.35080702699999999</v>
      </c>
      <c r="AN324" s="163">
        <v>0.23796734999999999</v>
      </c>
      <c r="AO324" s="164">
        <v>0.15161509200000001</v>
      </c>
    </row>
    <row r="325" spans="2:41" x14ac:dyDescent="0.2">
      <c r="B325" s="112">
        <v>43787</v>
      </c>
      <c r="C325" s="131">
        <v>2.5752249140000001</v>
      </c>
      <c r="D325" s="131">
        <v>0.81644245900000001</v>
      </c>
      <c r="E325" s="131">
        <v>5.1526490199999992</v>
      </c>
      <c r="F325" s="131">
        <v>2.7620229576994699</v>
      </c>
      <c r="G325" s="131">
        <v>0.70228711300000002</v>
      </c>
      <c r="H325" s="131">
        <v>0.53611540400000002</v>
      </c>
      <c r="I325" s="131">
        <v>0.57619956799999994</v>
      </c>
      <c r="J325" s="131">
        <v>6.790911919628952</v>
      </c>
      <c r="K325" s="113">
        <v>19.911853355328422</v>
      </c>
      <c r="AJ325" s="112">
        <v>43787</v>
      </c>
      <c r="AK325" s="163">
        <v>0.34071725799999997</v>
      </c>
      <c r="AL325" s="163">
        <v>0.35655603200000002</v>
      </c>
      <c r="AM325" s="163">
        <v>0.46618875300000001</v>
      </c>
      <c r="AN325" s="163">
        <v>0.30020735100000001</v>
      </c>
      <c r="AO325" s="164">
        <v>0.28851681499999998</v>
      </c>
    </row>
    <row r="326" spans="2:41" x14ac:dyDescent="0.2">
      <c r="B326" s="112">
        <v>43788</v>
      </c>
      <c r="C326" s="131">
        <v>2.5694777379999998</v>
      </c>
      <c r="D326" s="131">
        <v>0.816112065</v>
      </c>
      <c r="E326" s="131">
        <v>5.6938986480000002</v>
      </c>
      <c r="F326" s="131">
        <v>2.7831713311238704</v>
      </c>
      <c r="G326" s="131">
        <v>0.70673235400000001</v>
      </c>
      <c r="H326" s="131">
        <v>0.53320580299999998</v>
      </c>
      <c r="I326" s="131">
        <v>0.58350118500000003</v>
      </c>
      <c r="J326" s="131">
        <v>7.0071185797192657</v>
      </c>
      <c r="K326" s="113">
        <v>20.693217703843136</v>
      </c>
      <c r="AJ326" s="112">
        <v>43788</v>
      </c>
      <c r="AK326" s="163">
        <v>0.34328031599999997</v>
      </c>
      <c r="AL326" s="163">
        <v>0.359528652</v>
      </c>
      <c r="AM326" s="163">
        <v>0.46744374399999999</v>
      </c>
      <c r="AN326" s="163">
        <v>0.30287167800000003</v>
      </c>
      <c r="AO326" s="164">
        <v>0.28920796300000001</v>
      </c>
    </row>
    <row r="327" spans="2:41" x14ac:dyDescent="0.2">
      <c r="B327" s="112">
        <v>43789</v>
      </c>
      <c r="C327" s="131">
        <v>2.5588905340000001</v>
      </c>
      <c r="D327" s="131">
        <v>0.81586397099999997</v>
      </c>
      <c r="E327" s="131">
        <v>5.7764472280000003</v>
      </c>
      <c r="F327" s="131">
        <v>2.7610483627503739</v>
      </c>
      <c r="G327" s="131">
        <v>0.70482770100000003</v>
      </c>
      <c r="H327" s="131">
        <v>0.53947830500000005</v>
      </c>
      <c r="I327" s="131">
        <v>0.53548511399999998</v>
      </c>
      <c r="J327" s="131">
        <v>6.9853025177232215</v>
      </c>
      <c r="K327" s="113">
        <v>20.677343733473595</v>
      </c>
      <c r="AJ327" s="112">
        <v>43789</v>
      </c>
      <c r="AK327" s="163">
        <v>0.34316397999999998</v>
      </c>
      <c r="AL327" s="163">
        <v>0.35709649999999998</v>
      </c>
      <c r="AM327" s="163">
        <v>0.44985969400000003</v>
      </c>
      <c r="AN327" s="163">
        <v>0.29929469599999997</v>
      </c>
      <c r="AO327" s="164">
        <v>0.29416989299999996</v>
      </c>
    </row>
    <row r="328" spans="2:41" x14ac:dyDescent="0.2">
      <c r="B328" s="112">
        <v>43790</v>
      </c>
      <c r="C328" s="131">
        <v>2.5423800970000001</v>
      </c>
      <c r="D328" s="131">
        <v>0.81378454</v>
      </c>
      <c r="E328" s="131">
        <v>5.8149472170000003</v>
      </c>
      <c r="F328" s="131">
        <v>2.7906139838037021</v>
      </c>
      <c r="G328" s="131">
        <v>0.70345398000000003</v>
      </c>
      <c r="H328" s="131">
        <v>0.53676790899999993</v>
      </c>
      <c r="I328" s="131">
        <v>0.58429564499999997</v>
      </c>
      <c r="J328" s="131">
        <v>7.014789514296532</v>
      </c>
      <c r="K328" s="113">
        <v>20.801032886100234</v>
      </c>
      <c r="AJ328" s="112">
        <v>43790</v>
      </c>
      <c r="AK328" s="163">
        <v>0.34327824300000004</v>
      </c>
      <c r="AL328" s="163">
        <v>0.36131609999999997</v>
      </c>
      <c r="AM328" s="163">
        <v>0.46548034499999996</v>
      </c>
      <c r="AN328" s="163">
        <v>0.29876012400000002</v>
      </c>
      <c r="AO328" s="164">
        <v>0.29741514399999996</v>
      </c>
    </row>
    <row r="329" spans="2:41" x14ac:dyDescent="0.2">
      <c r="B329" s="112">
        <v>43791</v>
      </c>
      <c r="C329" s="131">
        <v>2.5965518300000001</v>
      </c>
      <c r="D329" s="131">
        <v>0.81716963500000006</v>
      </c>
      <c r="E329" s="131">
        <v>5.8084490970000004</v>
      </c>
      <c r="F329" s="131">
        <v>2.7980033363774606</v>
      </c>
      <c r="G329" s="131">
        <v>0.70926343700000005</v>
      </c>
      <c r="H329" s="131">
        <v>0.54844716000000004</v>
      </c>
      <c r="I329" s="131">
        <v>0.58777226399999993</v>
      </c>
      <c r="J329" s="131">
        <v>6.5453848443167884</v>
      </c>
      <c r="K329" s="113">
        <v>20.411041603694251</v>
      </c>
      <c r="AJ329" s="112">
        <v>43791</v>
      </c>
      <c r="AK329" s="163">
        <v>0.34356515300000001</v>
      </c>
      <c r="AL329" s="163">
        <v>0.36172388099999997</v>
      </c>
      <c r="AM329" s="163">
        <v>0.45932151400000004</v>
      </c>
      <c r="AN329" s="163">
        <v>0.30171997100000003</v>
      </c>
      <c r="AO329" s="164">
        <v>0.31102797700000001</v>
      </c>
    </row>
    <row r="330" spans="2:41" x14ac:dyDescent="0.2">
      <c r="B330" s="112">
        <v>43792</v>
      </c>
      <c r="C330" s="131">
        <v>2.5289469059999998</v>
      </c>
      <c r="D330" s="131">
        <v>0.80474174300000001</v>
      </c>
      <c r="E330" s="131">
        <v>5.0470090259999996</v>
      </c>
      <c r="F330" s="131">
        <v>2.4527553115082612</v>
      </c>
      <c r="G330" s="131">
        <v>0.65393019699999999</v>
      </c>
      <c r="H330" s="131">
        <v>0.52697253599999994</v>
      </c>
      <c r="I330" s="131">
        <v>0.54428105299999996</v>
      </c>
      <c r="J330" s="131">
        <v>6.0841099456090166</v>
      </c>
      <c r="K330" s="113">
        <v>18.64274671811728</v>
      </c>
      <c r="AJ330" s="112">
        <v>43792</v>
      </c>
      <c r="AK330" s="163">
        <v>0.325815664</v>
      </c>
      <c r="AL330" s="163">
        <v>0.33599822499999998</v>
      </c>
      <c r="AM330" s="163">
        <v>0.41279560600000004</v>
      </c>
      <c r="AN330" s="163">
        <v>0.27651740600000002</v>
      </c>
      <c r="AO330" s="164">
        <v>0.23262443700000002</v>
      </c>
    </row>
    <row r="331" spans="2:41" x14ac:dyDescent="0.2">
      <c r="B331" s="112">
        <v>43793</v>
      </c>
      <c r="C331" s="131">
        <v>2.4628641030000002</v>
      </c>
      <c r="D331" s="131">
        <v>0.74104360499999999</v>
      </c>
      <c r="E331" s="131">
        <v>3.8613212639999999</v>
      </c>
      <c r="F331" s="131">
        <v>2.036756728672799</v>
      </c>
      <c r="G331" s="131">
        <v>0.60303772199999994</v>
      </c>
      <c r="H331" s="131">
        <v>0.50095545500000005</v>
      </c>
      <c r="I331" s="131">
        <v>0.43447423299999999</v>
      </c>
      <c r="J331" s="131">
        <v>5.6323944784184468</v>
      </c>
      <c r="K331" s="113">
        <v>16.272847589091246</v>
      </c>
      <c r="AJ331" s="112">
        <v>43793</v>
      </c>
      <c r="AK331" s="163">
        <v>0.30248992899999999</v>
      </c>
      <c r="AL331" s="163">
        <v>0.27762978399999999</v>
      </c>
      <c r="AM331" s="163">
        <v>0.32801946799999998</v>
      </c>
      <c r="AN331" s="163">
        <v>0.24205822099999999</v>
      </c>
      <c r="AO331" s="164">
        <v>0.15202490299999999</v>
      </c>
    </row>
    <row r="332" spans="2:41" x14ac:dyDescent="0.2">
      <c r="B332" s="112">
        <v>43794</v>
      </c>
      <c r="C332" s="131">
        <v>2.5849306269999999</v>
      </c>
      <c r="D332" s="131">
        <v>0.80818276100000008</v>
      </c>
      <c r="E332" s="131">
        <v>4.9824992620000002</v>
      </c>
      <c r="F332" s="131">
        <v>2.7546325709385062</v>
      </c>
      <c r="G332" s="131">
        <v>0.70209332400000002</v>
      </c>
      <c r="H332" s="131">
        <v>0.53692240000000002</v>
      </c>
      <c r="I332" s="131">
        <v>0.57532334299999999</v>
      </c>
      <c r="J332" s="131">
        <v>6.7104847362242239</v>
      </c>
      <c r="K332" s="113">
        <v>19.655069024162731</v>
      </c>
      <c r="AJ332" s="112">
        <v>43794</v>
      </c>
      <c r="AK332" s="163">
        <v>0.342140887</v>
      </c>
      <c r="AL332" s="163">
        <v>0.35534144000000001</v>
      </c>
      <c r="AM332" s="163">
        <v>0.45971838199999998</v>
      </c>
      <c r="AN332" s="163">
        <v>0.29682094400000003</v>
      </c>
      <c r="AO332" s="164">
        <v>0.290531333</v>
      </c>
    </row>
    <row r="333" spans="2:41" x14ac:dyDescent="0.2">
      <c r="B333" s="112">
        <v>43795</v>
      </c>
      <c r="C333" s="131">
        <v>2.5741165380000002</v>
      </c>
      <c r="D333" s="131">
        <v>0.81216797299999999</v>
      </c>
      <c r="E333" s="131">
        <v>5.6162026909999998</v>
      </c>
      <c r="F333" s="131">
        <v>2.7849808379505658</v>
      </c>
      <c r="G333" s="131">
        <v>0.70659687300000007</v>
      </c>
      <c r="H333" s="131">
        <v>0.53711412000000003</v>
      </c>
      <c r="I333" s="131">
        <v>0.58190604400000001</v>
      </c>
      <c r="J333" s="131">
        <v>6.9621444773124246</v>
      </c>
      <c r="K333" s="113">
        <v>20.575229554262993</v>
      </c>
      <c r="AJ333" s="112">
        <v>43795</v>
      </c>
      <c r="AK333" s="163">
        <v>0.345144799</v>
      </c>
      <c r="AL333" s="163">
        <v>0.36116002600000002</v>
      </c>
      <c r="AM333" s="163">
        <v>0.46396559100000001</v>
      </c>
      <c r="AN333" s="163">
        <v>0.29863340700000002</v>
      </c>
      <c r="AO333" s="164">
        <v>0.29262880800000002</v>
      </c>
    </row>
    <row r="334" spans="2:41" x14ac:dyDescent="0.2">
      <c r="B334" s="112">
        <v>43796</v>
      </c>
      <c r="C334" s="131">
        <v>2.5896460459999999</v>
      </c>
      <c r="D334" s="131">
        <v>0.81666095499999991</v>
      </c>
      <c r="E334" s="131">
        <v>5.6993111880000003</v>
      </c>
      <c r="F334" s="131">
        <v>2.7945597520411409</v>
      </c>
      <c r="G334" s="131">
        <v>0.70371844499999991</v>
      </c>
      <c r="H334" s="131">
        <v>0.53232716000000002</v>
      </c>
      <c r="I334" s="131">
        <v>0.58643029799999991</v>
      </c>
      <c r="J334" s="131">
        <v>7.0260066062770594</v>
      </c>
      <c r="K334" s="113">
        <v>20.748660450318201</v>
      </c>
      <c r="AJ334" s="112">
        <v>43796</v>
      </c>
      <c r="AK334" s="163">
        <v>0.345698324</v>
      </c>
      <c r="AL334" s="163">
        <v>0.36074697899999997</v>
      </c>
      <c r="AM334" s="163">
        <v>0.46667896799999997</v>
      </c>
      <c r="AN334" s="163">
        <v>0.30149315100000001</v>
      </c>
      <c r="AO334" s="164">
        <v>0.29462493000000001</v>
      </c>
    </row>
    <row r="335" spans="2:41" x14ac:dyDescent="0.2">
      <c r="B335" s="112">
        <v>43797</v>
      </c>
      <c r="C335" s="131">
        <v>2.557579219</v>
      </c>
      <c r="D335" s="131">
        <v>0.81899806000000008</v>
      </c>
      <c r="E335" s="131">
        <v>3.250725852</v>
      </c>
      <c r="F335" s="131">
        <v>2.8084535886047153</v>
      </c>
      <c r="G335" s="131">
        <v>0.70453624500000001</v>
      </c>
      <c r="H335" s="131">
        <v>0.541977182</v>
      </c>
      <c r="I335" s="131">
        <v>0.58841052000000005</v>
      </c>
      <c r="J335" s="131">
        <v>6.4931013969725431</v>
      </c>
      <c r="K335" s="113">
        <v>17.76378206357726</v>
      </c>
      <c r="AJ335" s="112">
        <v>43797</v>
      </c>
      <c r="AK335" s="163">
        <v>0.34518808600000001</v>
      </c>
      <c r="AL335" s="163">
        <v>0.36131871300000001</v>
      </c>
      <c r="AM335" s="163">
        <v>0.46972416499999997</v>
      </c>
      <c r="AN335" s="163">
        <v>0.30004293500000001</v>
      </c>
      <c r="AO335" s="164">
        <v>0.29772771999999997</v>
      </c>
    </row>
    <row r="336" spans="2:41" x14ac:dyDescent="0.2">
      <c r="B336" s="112">
        <v>43798</v>
      </c>
      <c r="C336" s="131">
        <v>2.5937499310000001</v>
      </c>
      <c r="D336" s="131">
        <v>0.81606645700000002</v>
      </c>
      <c r="E336" s="131">
        <v>3.9563807010000001</v>
      </c>
      <c r="F336" s="131">
        <v>2.8286861892600377</v>
      </c>
      <c r="G336" s="131">
        <v>0.70960228799999991</v>
      </c>
      <c r="H336" s="131">
        <v>0.54561759999999992</v>
      </c>
      <c r="I336" s="131">
        <v>0.590345805</v>
      </c>
      <c r="J336" s="131">
        <v>6.3433685716261046</v>
      </c>
      <c r="K336" s="113">
        <v>18.383817542886142</v>
      </c>
      <c r="AJ336" s="112">
        <v>43798</v>
      </c>
      <c r="AK336" s="163">
        <v>0.34489019799999998</v>
      </c>
      <c r="AL336" s="163">
        <v>0.36540456900000001</v>
      </c>
      <c r="AM336" s="163">
        <v>0.47018786099999998</v>
      </c>
      <c r="AN336" s="163">
        <v>0.304636354</v>
      </c>
      <c r="AO336" s="164">
        <v>0.30978299699999995</v>
      </c>
    </row>
    <row r="337" spans="2:41" x14ac:dyDescent="0.2">
      <c r="B337" s="112">
        <v>43799</v>
      </c>
      <c r="C337" s="131">
        <v>2.545927023</v>
      </c>
      <c r="D337" s="131">
        <v>0.811525528</v>
      </c>
      <c r="E337" s="131">
        <v>4.041495469</v>
      </c>
      <c r="F337" s="131">
        <v>2.5182968395436354</v>
      </c>
      <c r="G337" s="131">
        <v>0.65577584499999997</v>
      </c>
      <c r="H337" s="131">
        <v>0.53310114800000008</v>
      </c>
      <c r="I337" s="131">
        <v>0.56035424600000006</v>
      </c>
      <c r="J337" s="131">
        <v>6.0751859194502904</v>
      </c>
      <c r="K337" s="113">
        <v>17.741662017993924</v>
      </c>
      <c r="AJ337" s="112">
        <v>43799</v>
      </c>
      <c r="AK337" s="163">
        <v>0.32643875900000002</v>
      </c>
      <c r="AL337" s="163">
        <v>0.34064039699999998</v>
      </c>
      <c r="AM337" s="163">
        <v>0.42025534799999997</v>
      </c>
      <c r="AN337" s="163">
        <v>0.27768788500000002</v>
      </c>
      <c r="AO337" s="164">
        <v>0.25044847800000003</v>
      </c>
    </row>
    <row r="338" spans="2:41" x14ac:dyDescent="0.2">
      <c r="B338" s="112">
        <v>43800</v>
      </c>
      <c r="C338" s="131">
        <v>2.4368687319999998</v>
      </c>
      <c r="D338" s="131">
        <v>0.76190237299999997</v>
      </c>
      <c r="E338" s="131">
        <v>3.9332917459999996</v>
      </c>
      <c r="F338" s="131">
        <v>2.1130333748900183</v>
      </c>
      <c r="G338" s="131">
        <v>0.58712655000000002</v>
      </c>
      <c r="H338" s="131">
        <v>0.499762286</v>
      </c>
      <c r="I338" s="131">
        <v>0.46533841399999998</v>
      </c>
      <c r="J338" s="131">
        <v>5.7976608446541462</v>
      </c>
      <c r="K338" s="113">
        <v>16.594984320544164</v>
      </c>
      <c r="AJ338" s="112">
        <v>43800</v>
      </c>
      <c r="AK338" s="163">
        <v>0.31237269400000001</v>
      </c>
      <c r="AL338" s="163">
        <v>0.28632389399999997</v>
      </c>
      <c r="AM338" s="163">
        <v>0.33428073400000002</v>
      </c>
      <c r="AN338" s="163">
        <v>0.242595167</v>
      </c>
      <c r="AO338" s="164">
        <v>0.18623520499999999</v>
      </c>
    </row>
    <row r="339" spans="2:41" x14ac:dyDescent="0.2">
      <c r="B339" s="112">
        <v>43801</v>
      </c>
      <c r="C339" s="131">
        <v>2.5523617489999997</v>
      </c>
      <c r="D339" s="131">
        <v>0.81247657900000003</v>
      </c>
      <c r="E339" s="131">
        <v>5.2385268639999998</v>
      </c>
      <c r="F339" s="131">
        <v>2.7795899701824855</v>
      </c>
      <c r="G339" s="131">
        <v>0.71076648899999995</v>
      </c>
      <c r="H339" s="131">
        <v>0.53323868299999999</v>
      </c>
      <c r="I339" s="131">
        <v>0.57823013600000006</v>
      </c>
      <c r="J339" s="131">
        <v>6.7271627158517946</v>
      </c>
      <c r="K339" s="113">
        <v>19.93235318603428</v>
      </c>
      <c r="AJ339" s="112">
        <v>43801</v>
      </c>
      <c r="AK339" s="163">
        <v>0.34215038799999997</v>
      </c>
      <c r="AL339" s="163">
        <v>0.35774625900000001</v>
      </c>
      <c r="AM339" s="163">
        <v>0.46215184100000001</v>
      </c>
      <c r="AN339" s="163">
        <v>0.30062619000000002</v>
      </c>
      <c r="AO339" s="164">
        <v>0.29554440199999998</v>
      </c>
    </row>
    <row r="340" spans="2:41" x14ac:dyDescent="0.2">
      <c r="B340" s="112">
        <v>43802</v>
      </c>
      <c r="C340" s="131">
        <v>2.5542379259999999</v>
      </c>
      <c r="D340" s="131">
        <v>0.81338651699999998</v>
      </c>
      <c r="E340" s="131">
        <v>5.6976012570000005</v>
      </c>
      <c r="F340" s="131">
        <v>2.7915001911642303</v>
      </c>
      <c r="G340" s="131">
        <v>0.71070985600000003</v>
      </c>
      <c r="H340" s="131">
        <v>0.53409881400000003</v>
      </c>
      <c r="I340" s="131">
        <v>0.58305251199999997</v>
      </c>
      <c r="J340" s="131">
        <v>6.7934917640950472</v>
      </c>
      <c r="K340" s="113">
        <v>20.478078837259279</v>
      </c>
      <c r="AJ340" s="112">
        <v>43802</v>
      </c>
      <c r="AK340" s="163">
        <v>0.34394500699999997</v>
      </c>
      <c r="AL340" s="163">
        <v>0.36177467800000002</v>
      </c>
      <c r="AM340" s="163">
        <v>0.46515568300000004</v>
      </c>
      <c r="AN340" s="163">
        <v>0.29903355699999995</v>
      </c>
      <c r="AO340" s="164">
        <v>0.29468888900000001</v>
      </c>
    </row>
    <row r="341" spans="2:41" x14ac:dyDescent="0.2">
      <c r="B341" s="112">
        <v>43803</v>
      </c>
      <c r="C341" s="131">
        <v>2.553406753</v>
      </c>
      <c r="D341" s="131">
        <v>0.81558384100000003</v>
      </c>
      <c r="E341" s="131">
        <v>5.7996259779999999</v>
      </c>
      <c r="F341" s="131">
        <v>2.7952597611802696</v>
      </c>
      <c r="G341" s="131">
        <v>0.70836690400000002</v>
      </c>
      <c r="H341" s="131">
        <v>0.53442525100000005</v>
      </c>
      <c r="I341" s="131">
        <v>0.58661315800000002</v>
      </c>
      <c r="J341" s="131">
        <v>6.9990034318476422</v>
      </c>
      <c r="K341" s="113">
        <v>20.792285078027913</v>
      </c>
      <c r="AJ341" s="112">
        <v>43803</v>
      </c>
      <c r="AK341" s="163">
        <v>0.34603566899999999</v>
      </c>
      <c r="AL341" s="163">
        <v>0.36290351700000001</v>
      </c>
      <c r="AM341" s="163">
        <v>0.46445607500000002</v>
      </c>
      <c r="AN341" s="163">
        <v>0.29940422799999999</v>
      </c>
      <c r="AO341" s="164">
        <v>0.30019282000000003</v>
      </c>
    </row>
    <row r="342" spans="2:41" x14ac:dyDescent="0.2">
      <c r="B342" s="112">
        <v>43804</v>
      </c>
      <c r="C342" s="131">
        <v>2.560910287</v>
      </c>
      <c r="D342" s="131">
        <v>0.81307316299999999</v>
      </c>
      <c r="E342" s="131">
        <v>5.7813269219999999</v>
      </c>
      <c r="F342" s="131">
        <v>2.7882524446455008</v>
      </c>
      <c r="G342" s="131">
        <v>0.70894274999999995</v>
      </c>
      <c r="H342" s="131">
        <v>0.53633790000000003</v>
      </c>
      <c r="I342" s="131">
        <v>0.589059573</v>
      </c>
      <c r="J342" s="131">
        <v>6.9720629402261496</v>
      </c>
      <c r="K342" s="113">
        <v>20.74996597987165</v>
      </c>
      <c r="AJ342" s="112">
        <v>43804</v>
      </c>
      <c r="AK342" s="163">
        <v>0.34559526600000001</v>
      </c>
      <c r="AL342" s="163">
        <v>0.34434322299999998</v>
      </c>
      <c r="AM342" s="163">
        <v>0.466149649</v>
      </c>
      <c r="AN342" s="163">
        <v>0.29875790899999999</v>
      </c>
      <c r="AO342" s="164">
        <v>0.30856446399999998</v>
      </c>
    </row>
    <row r="343" spans="2:41" x14ac:dyDescent="0.2">
      <c r="B343" s="112">
        <v>43805</v>
      </c>
      <c r="C343" s="131">
        <v>2.5970114360000003</v>
      </c>
      <c r="D343" s="131">
        <v>0.81937141099999999</v>
      </c>
      <c r="E343" s="131">
        <v>5.7618301030000003</v>
      </c>
      <c r="F343" s="131">
        <v>2.6797931889177589</v>
      </c>
      <c r="G343" s="131">
        <v>0.71395961899999993</v>
      </c>
      <c r="H343" s="131">
        <v>0.53898676499999998</v>
      </c>
      <c r="I343" s="131">
        <v>0.59005473600000002</v>
      </c>
      <c r="J343" s="131">
        <v>6.577905031998041</v>
      </c>
      <c r="K343" s="113">
        <v>20.278912290915802</v>
      </c>
      <c r="AJ343" s="112">
        <v>43805</v>
      </c>
      <c r="AK343" s="163">
        <v>0.34500557599999998</v>
      </c>
      <c r="AL343" s="163">
        <v>0.36628946800000001</v>
      </c>
      <c r="AM343" s="163">
        <v>0.46669423599999998</v>
      </c>
      <c r="AN343" s="163">
        <v>0.29977378999999998</v>
      </c>
      <c r="AO343" s="164">
        <v>0.18587785399999998</v>
      </c>
    </row>
    <row r="344" spans="2:41" x14ac:dyDescent="0.2">
      <c r="B344" s="112">
        <v>43806</v>
      </c>
      <c r="C344" s="131">
        <v>2.5308315279999998</v>
      </c>
      <c r="D344" s="131">
        <v>0.81158203500000003</v>
      </c>
      <c r="E344" s="131">
        <v>5.1377581509999999</v>
      </c>
      <c r="F344" s="131">
        <v>2.4854569069202301</v>
      </c>
      <c r="G344" s="131">
        <v>0.66411386399999994</v>
      </c>
      <c r="H344" s="131">
        <v>0.51990603499999999</v>
      </c>
      <c r="I344" s="131">
        <v>0.55988757700000003</v>
      </c>
      <c r="J344" s="131">
        <v>6.2963648503670298</v>
      </c>
      <c r="K344" s="113">
        <v>19.005900947287262</v>
      </c>
      <c r="AJ344" s="112">
        <v>43806</v>
      </c>
      <c r="AK344" s="163">
        <v>0.32195993300000003</v>
      </c>
      <c r="AL344" s="163">
        <v>0.34202871299999998</v>
      </c>
      <c r="AM344" s="163">
        <v>0.421174137</v>
      </c>
      <c r="AN344" s="163">
        <v>0.270371056</v>
      </c>
      <c r="AO344" s="164">
        <v>0.236760688</v>
      </c>
    </row>
    <row r="345" spans="2:41" x14ac:dyDescent="0.2">
      <c r="B345" s="112">
        <v>43807</v>
      </c>
      <c r="C345" s="131">
        <v>2.4390955490000001</v>
      </c>
      <c r="D345" s="131">
        <v>0.75424737800000008</v>
      </c>
      <c r="E345" s="131">
        <v>3.9009477480000001</v>
      </c>
      <c r="F345" s="131">
        <v>2.1135613406126472</v>
      </c>
      <c r="G345" s="131">
        <v>0.59025628900000005</v>
      </c>
      <c r="H345" s="131">
        <v>0.50752198900000001</v>
      </c>
      <c r="I345" s="131">
        <v>0.47893559399999996</v>
      </c>
      <c r="J345" s="131">
        <v>5.6843937657408219</v>
      </c>
      <c r="K345" s="113">
        <v>16.468959653353469</v>
      </c>
      <c r="AJ345" s="112">
        <v>43807</v>
      </c>
      <c r="AK345" s="163">
        <v>0.30505662699999997</v>
      </c>
      <c r="AL345" s="163">
        <v>0.30107695299999998</v>
      </c>
      <c r="AM345" s="163">
        <v>0.33627012499999998</v>
      </c>
      <c r="AN345" s="163">
        <v>0.229539141</v>
      </c>
      <c r="AO345" s="164">
        <v>0.17765372200000001</v>
      </c>
    </row>
    <row r="346" spans="2:41" x14ac:dyDescent="0.2">
      <c r="B346" s="112">
        <v>43808</v>
      </c>
      <c r="C346" s="131">
        <v>2.5591367050000002</v>
      </c>
      <c r="D346" s="131">
        <v>0.81204351200000002</v>
      </c>
      <c r="E346" s="131">
        <v>5.3353954110000004</v>
      </c>
      <c r="F346" s="131">
        <v>2.7169548653996252</v>
      </c>
      <c r="G346" s="131">
        <v>0.70067151900000002</v>
      </c>
      <c r="H346" s="131">
        <v>0.535458769</v>
      </c>
      <c r="I346" s="131">
        <v>0.58025452899999996</v>
      </c>
      <c r="J346" s="131">
        <v>6.7432811206085779</v>
      </c>
      <c r="K346" s="113">
        <v>19.983196431008203</v>
      </c>
      <c r="AJ346" s="112">
        <v>43808</v>
      </c>
      <c r="AK346" s="163">
        <v>0.33993595299999996</v>
      </c>
      <c r="AL346" s="163">
        <v>0.36315067300000003</v>
      </c>
      <c r="AM346" s="163">
        <v>0.46337286</v>
      </c>
      <c r="AN346" s="163">
        <v>0.295961849</v>
      </c>
      <c r="AO346" s="164">
        <v>0.23580079000000001</v>
      </c>
    </row>
    <row r="347" spans="2:41" x14ac:dyDescent="0.2">
      <c r="B347" s="112">
        <v>43809</v>
      </c>
      <c r="C347" s="131">
        <v>2.5556227230000004</v>
      </c>
      <c r="D347" s="131">
        <v>0.81265570799999998</v>
      </c>
      <c r="E347" s="131">
        <v>5.7231048720000004</v>
      </c>
      <c r="F347" s="131">
        <v>2.7968437807910638</v>
      </c>
      <c r="G347" s="131">
        <v>0.70629931200000007</v>
      </c>
      <c r="H347" s="131">
        <v>0.53376900300000008</v>
      </c>
      <c r="I347" s="131">
        <v>0.58497038499999998</v>
      </c>
      <c r="J347" s="131">
        <v>6.9456550465521563</v>
      </c>
      <c r="K347" s="113">
        <v>20.65892083034322</v>
      </c>
      <c r="AJ347" s="112">
        <v>43809</v>
      </c>
      <c r="AK347" s="163">
        <v>0.34531501400000003</v>
      </c>
      <c r="AL347" s="163">
        <v>0.36284680499999999</v>
      </c>
      <c r="AM347" s="163">
        <v>0.46525026600000002</v>
      </c>
      <c r="AN347" s="163">
        <v>0.30213314699999999</v>
      </c>
      <c r="AO347" s="164">
        <v>0.29585275099999997</v>
      </c>
    </row>
    <row r="348" spans="2:41" x14ac:dyDescent="0.2">
      <c r="B348" s="112">
        <v>43810</v>
      </c>
      <c r="C348" s="131">
        <v>2.5545307360000002</v>
      </c>
      <c r="D348" s="131">
        <v>0.81638109299999995</v>
      </c>
      <c r="E348" s="131">
        <v>5.6980759650000001</v>
      </c>
      <c r="F348" s="131">
        <v>2.7983333534072483</v>
      </c>
      <c r="G348" s="131">
        <v>0.70602339800000002</v>
      </c>
      <c r="H348" s="131">
        <v>0.53051791500000001</v>
      </c>
      <c r="I348" s="131">
        <v>0.58693493099999994</v>
      </c>
      <c r="J348" s="131">
        <v>6.9280964859581218</v>
      </c>
      <c r="K348" s="113">
        <v>20.61889387736537</v>
      </c>
      <c r="AJ348" s="112">
        <v>43810</v>
      </c>
      <c r="AK348" s="163">
        <v>0.34500421399999998</v>
      </c>
      <c r="AL348" s="163">
        <v>0.36495241100000003</v>
      </c>
      <c r="AM348" s="163">
        <v>0.46711889299999998</v>
      </c>
      <c r="AN348" s="163">
        <v>0.30082242999999997</v>
      </c>
      <c r="AO348" s="164">
        <v>0.29736749900000004</v>
      </c>
    </row>
    <row r="349" spans="2:41" x14ac:dyDescent="0.2">
      <c r="B349" s="112">
        <v>43811</v>
      </c>
      <c r="C349" s="131">
        <v>2.5562213139999996</v>
      </c>
      <c r="D349" s="131">
        <v>0.8227650230000001</v>
      </c>
      <c r="E349" s="131">
        <v>5.6916559299999996</v>
      </c>
      <c r="F349" s="131">
        <v>2.8099682549335059</v>
      </c>
      <c r="G349" s="131">
        <v>0.70972099499999997</v>
      </c>
      <c r="H349" s="131">
        <v>0.53722664099999995</v>
      </c>
      <c r="I349" s="131">
        <v>0.58758366799999995</v>
      </c>
      <c r="J349" s="131">
        <v>6.9799681790192123</v>
      </c>
      <c r="K349" s="113">
        <v>20.695110004952717</v>
      </c>
      <c r="AJ349" s="112">
        <v>43811</v>
      </c>
      <c r="AK349" s="163">
        <v>0.34672014299999998</v>
      </c>
      <c r="AL349" s="163">
        <v>0.36662518999999999</v>
      </c>
      <c r="AM349" s="163">
        <v>0.46691392700000001</v>
      </c>
      <c r="AN349" s="163">
        <v>0.30314822299999999</v>
      </c>
      <c r="AO349" s="164">
        <v>0.30047729599999995</v>
      </c>
    </row>
    <row r="350" spans="2:41" x14ac:dyDescent="0.2">
      <c r="B350" s="112">
        <v>43812</v>
      </c>
      <c r="C350" s="131">
        <v>2.5897116860000002</v>
      </c>
      <c r="D350" s="131">
        <v>0.8185656</v>
      </c>
      <c r="E350" s="131">
        <v>5.8136847759999997</v>
      </c>
      <c r="F350" s="131">
        <v>2.8083384598898768</v>
      </c>
      <c r="G350" s="131">
        <v>0.71243355200000003</v>
      </c>
      <c r="H350" s="131">
        <v>0.53920394900000002</v>
      </c>
      <c r="I350" s="131">
        <v>0.58828303300000007</v>
      </c>
      <c r="J350" s="131">
        <v>6.5347601257039525</v>
      </c>
      <c r="K350" s="113">
        <v>20.404981181593826</v>
      </c>
      <c r="AJ350" s="112">
        <v>43812</v>
      </c>
      <c r="AK350" s="163">
        <v>0.342115222</v>
      </c>
      <c r="AL350" s="163">
        <v>0.36752948200000002</v>
      </c>
      <c r="AM350" s="163">
        <v>0.46384292399999999</v>
      </c>
      <c r="AN350" s="163">
        <v>0.30718806300000001</v>
      </c>
      <c r="AO350" s="164">
        <v>0.30364164100000002</v>
      </c>
    </row>
    <row r="351" spans="2:41" x14ac:dyDescent="0.2">
      <c r="B351" s="112">
        <v>43813</v>
      </c>
      <c r="C351" s="131">
        <v>2.50442169</v>
      </c>
      <c r="D351" s="131">
        <v>0.81333532600000003</v>
      </c>
      <c r="E351" s="131">
        <v>5.2590288569999997</v>
      </c>
      <c r="F351" s="131">
        <v>2.5230794170177822</v>
      </c>
      <c r="G351" s="131">
        <v>0.67445663100000008</v>
      </c>
      <c r="H351" s="131">
        <v>0.52701465800000002</v>
      </c>
      <c r="I351" s="131">
        <v>0.55941269199999999</v>
      </c>
      <c r="J351" s="131">
        <v>6.1422262744652105</v>
      </c>
      <c r="K351" s="113">
        <v>19.002975545482993</v>
      </c>
      <c r="AJ351" s="112">
        <v>43813</v>
      </c>
      <c r="AK351" s="163">
        <v>0.32529922299999997</v>
      </c>
      <c r="AL351" s="163">
        <v>0.34063820099999997</v>
      </c>
      <c r="AM351" s="163">
        <v>0.42012499400000003</v>
      </c>
      <c r="AN351" s="163">
        <v>0.286863337</v>
      </c>
      <c r="AO351" s="164">
        <v>0.24686972299999999</v>
      </c>
    </row>
    <row r="352" spans="2:41" x14ac:dyDescent="0.2">
      <c r="B352" s="112">
        <v>43814</v>
      </c>
      <c r="C352" s="131">
        <v>2.4316728209999998</v>
      </c>
      <c r="D352" s="131">
        <v>0.76064621900000007</v>
      </c>
      <c r="E352" s="131">
        <v>4.2697146440000004</v>
      </c>
      <c r="F352" s="131">
        <v>2.1336972164305053</v>
      </c>
      <c r="G352" s="131">
        <v>0.61038895500000001</v>
      </c>
      <c r="H352" s="131">
        <v>0.51097469500000003</v>
      </c>
      <c r="I352" s="131">
        <v>0.47726409999999997</v>
      </c>
      <c r="J352" s="131">
        <v>5.8671555065748882</v>
      </c>
      <c r="K352" s="113">
        <v>17.061514157005394</v>
      </c>
      <c r="AJ352" s="112">
        <v>43814</v>
      </c>
      <c r="AK352" s="163">
        <v>0.30668625599999999</v>
      </c>
      <c r="AL352" s="163">
        <v>0.29775026400000004</v>
      </c>
      <c r="AM352" s="163">
        <v>0.32965586400000002</v>
      </c>
      <c r="AN352" s="163">
        <v>0.24557709799999999</v>
      </c>
      <c r="AO352" s="164">
        <v>0.179083399</v>
      </c>
    </row>
    <row r="353" spans="2:41" x14ac:dyDescent="0.2">
      <c r="B353" s="112">
        <v>43815</v>
      </c>
      <c r="C353" s="131">
        <v>2.5662023309999999</v>
      </c>
      <c r="D353" s="131">
        <v>0.81287501800000006</v>
      </c>
      <c r="E353" s="131">
        <v>5.4753242609999999</v>
      </c>
      <c r="F353" s="131">
        <v>2.7710580967653744</v>
      </c>
      <c r="G353" s="131">
        <v>0.70624288300000004</v>
      </c>
      <c r="H353" s="131">
        <v>0.53610859099999997</v>
      </c>
      <c r="I353" s="131">
        <v>0.57980499600000002</v>
      </c>
      <c r="J353" s="131">
        <v>6.7663252767050173</v>
      </c>
      <c r="K353" s="113">
        <v>20.21394145347039</v>
      </c>
      <c r="AJ353" s="112">
        <v>43815</v>
      </c>
      <c r="AK353" s="163">
        <v>0.33802539500000001</v>
      </c>
      <c r="AL353" s="163">
        <v>0.361138915</v>
      </c>
      <c r="AM353" s="163">
        <v>0.45809871999999996</v>
      </c>
      <c r="AN353" s="163">
        <v>0.301358601</v>
      </c>
      <c r="AO353" s="164">
        <v>0.296920721</v>
      </c>
    </row>
    <row r="354" spans="2:41" x14ac:dyDescent="0.2">
      <c r="B354" s="112">
        <v>43816</v>
      </c>
      <c r="C354" s="131">
        <v>2.580570018</v>
      </c>
      <c r="D354" s="131">
        <v>0.81878139900000002</v>
      </c>
      <c r="E354" s="131">
        <v>5.8792184800000005</v>
      </c>
      <c r="F354" s="131">
        <v>2.7878945490859004</v>
      </c>
      <c r="G354" s="131">
        <v>0.70987343799999991</v>
      </c>
      <c r="H354" s="131">
        <v>0.53776518100000004</v>
      </c>
      <c r="I354" s="131">
        <v>0.583828232</v>
      </c>
      <c r="J354" s="131">
        <v>6.9070097229307104</v>
      </c>
      <c r="K354" s="113">
        <v>20.80494102001661</v>
      </c>
      <c r="AJ354" s="112">
        <v>43816</v>
      </c>
      <c r="AK354" s="163">
        <v>0.34277524099999995</v>
      </c>
      <c r="AL354" s="163">
        <v>0.36049195699999997</v>
      </c>
      <c r="AM354" s="163">
        <v>0.46176598100000005</v>
      </c>
      <c r="AN354" s="163">
        <v>0.30314003899999997</v>
      </c>
      <c r="AO354" s="164">
        <v>0.29860541700000004</v>
      </c>
    </row>
    <row r="355" spans="2:41" x14ac:dyDescent="0.2">
      <c r="B355" s="112">
        <v>43817</v>
      </c>
      <c r="C355" s="131">
        <v>2.5862476239999999</v>
      </c>
      <c r="D355" s="131">
        <v>0.81674250600000009</v>
      </c>
      <c r="E355" s="131">
        <v>5.8420026979999999</v>
      </c>
      <c r="F355" s="131">
        <v>2.7923926987689209</v>
      </c>
      <c r="G355" s="131">
        <v>0.71524753200000002</v>
      </c>
      <c r="H355" s="131">
        <v>0.53746876599999993</v>
      </c>
      <c r="I355" s="131">
        <v>0.58696679600000001</v>
      </c>
      <c r="J355" s="131">
        <v>6.8981128257221842</v>
      </c>
      <c r="K355" s="113">
        <v>20.775181446491107</v>
      </c>
      <c r="AJ355" s="112">
        <v>43817</v>
      </c>
      <c r="AK355" s="163">
        <v>0.34416162900000002</v>
      </c>
      <c r="AL355" s="163">
        <v>0.36279072800000001</v>
      </c>
      <c r="AM355" s="163">
        <v>0.45998078999999997</v>
      </c>
      <c r="AN355" s="163">
        <v>0.30435021299999998</v>
      </c>
      <c r="AO355" s="164">
        <v>0.29951538799999999</v>
      </c>
    </row>
    <row r="356" spans="2:41" x14ac:dyDescent="0.2">
      <c r="B356" s="112">
        <v>43818</v>
      </c>
      <c r="C356" s="131">
        <v>2.554358787</v>
      </c>
      <c r="D356" s="131">
        <v>0.81069975100000002</v>
      </c>
      <c r="E356" s="131">
        <v>5.8214471859999994</v>
      </c>
      <c r="F356" s="131">
        <v>2.8119228141049892</v>
      </c>
      <c r="G356" s="131">
        <v>0.71029992200000003</v>
      </c>
      <c r="H356" s="131">
        <v>0.53745673500000002</v>
      </c>
      <c r="I356" s="131">
        <v>0.58502942799999991</v>
      </c>
      <c r="J356" s="131">
        <v>6.9344274861273245</v>
      </c>
      <c r="K356" s="113">
        <v>20.765642109232314</v>
      </c>
      <c r="AJ356" s="112">
        <v>43818</v>
      </c>
      <c r="AK356" s="163">
        <v>0.344028685</v>
      </c>
      <c r="AL356" s="163">
        <v>0.36495190799999999</v>
      </c>
      <c r="AM356" s="163">
        <v>0.46058058600000001</v>
      </c>
      <c r="AN356" s="163">
        <v>0.30746278300000002</v>
      </c>
      <c r="AO356" s="164">
        <v>0.30842021000000003</v>
      </c>
    </row>
    <row r="357" spans="2:41" x14ac:dyDescent="0.2">
      <c r="B357" s="112">
        <v>43819</v>
      </c>
      <c r="C357" s="131">
        <v>2.6105177599999996</v>
      </c>
      <c r="D357" s="131">
        <v>0.78781606599999998</v>
      </c>
      <c r="E357" s="131">
        <v>5.8317341919999999</v>
      </c>
      <c r="F357" s="131">
        <v>2.8048234124082261</v>
      </c>
      <c r="G357" s="131">
        <v>0.71790387</v>
      </c>
      <c r="H357" s="131">
        <v>0.54945928899999996</v>
      </c>
      <c r="I357" s="131">
        <v>0.58659252699999997</v>
      </c>
      <c r="J357" s="131">
        <v>6.4670359631748227</v>
      </c>
      <c r="K357" s="113">
        <v>20.355883079583048</v>
      </c>
      <c r="AJ357" s="112">
        <v>43819</v>
      </c>
      <c r="AK357" s="163">
        <v>0.341314179</v>
      </c>
      <c r="AL357" s="163">
        <v>0.367315577</v>
      </c>
      <c r="AM357" s="163">
        <v>0.45515977399999996</v>
      </c>
      <c r="AN357" s="163">
        <v>0.31006689100000001</v>
      </c>
      <c r="AO357" s="164">
        <v>0.31256197299999999</v>
      </c>
    </row>
    <row r="358" spans="2:41" x14ac:dyDescent="0.2">
      <c r="B358" s="112">
        <v>43820</v>
      </c>
      <c r="C358" s="131">
        <v>2.5560401910000001</v>
      </c>
      <c r="D358" s="131">
        <v>0.79320594799999999</v>
      </c>
      <c r="E358" s="131">
        <v>4.978294</v>
      </c>
      <c r="F358" s="131">
        <v>2.4923376599892757</v>
      </c>
      <c r="G358" s="131">
        <v>0.68969473600000009</v>
      </c>
      <c r="H358" s="131">
        <v>0.52880927700000002</v>
      </c>
      <c r="I358" s="131">
        <v>0.54845685499999997</v>
      </c>
      <c r="J358" s="131">
        <v>5.9571191153255532</v>
      </c>
      <c r="K358" s="113">
        <v>18.543957782314827</v>
      </c>
      <c r="AJ358" s="112">
        <v>43820</v>
      </c>
      <c r="AK358" s="163">
        <v>0.31847134199999999</v>
      </c>
      <c r="AL358" s="163">
        <v>0.34151312199999995</v>
      </c>
      <c r="AM358" s="163">
        <v>0.40655958799999997</v>
      </c>
      <c r="AN358" s="163">
        <v>0.28767515600000004</v>
      </c>
      <c r="AO358" s="164">
        <v>0.25321926300000003</v>
      </c>
    </row>
    <row r="359" spans="2:41" x14ac:dyDescent="0.2">
      <c r="B359" s="112">
        <v>43821</v>
      </c>
      <c r="C359" s="131">
        <v>2.4024370669999997</v>
      </c>
      <c r="D359" s="131">
        <v>0.73020258999999998</v>
      </c>
      <c r="E359" s="131">
        <v>3.9070809909999999</v>
      </c>
      <c r="F359" s="131">
        <v>2.1058047473532331</v>
      </c>
      <c r="G359" s="131">
        <v>0.65125601499999997</v>
      </c>
      <c r="H359" s="131">
        <v>0.50698304700000008</v>
      </c>
      <c r="I359" s="131">
        <v>0.45653218499999998</v>
      </c>
      <c r="J359" s="131">
        <v>5.6170769723075775</v>
      </c>
      <c r="K359" s="113">
        <v>16.377373614660812</v>
      </c>
      <c r="AJ359" s="112">
        <v>43821</v>
      </c>
      <c r="AK359" s="163">
        <v>0.29583263599999998</v>
      </c>
      <c r="AL359" s="163">
        <v>0.30079178499999998</v>
      </c>
      <c r="AM359" s="163">
        <v>0.30115007299999996</v>
      </c>
      <c r="AN359" s="163">
        <v>0.25306824700000002</v>
      </c>
      <c r="AO359" s="164">
        <v>0.18642625399999999</v>
      </c>
    </row>
    <row r="360" spans="2:41" x14ac:dyDescent="0.2">
      <c r="B360" s="112">
        <v>43822</v>
      </c>
      <c r="C360" s="131">
        <v>2.568785724</v>
      </c>
      <c r="D360" s="131">
        <v>0.81476549600000003</v>
      </c>
      <c r="E360" s="131">
        <v>5.172788326</v>
      </c>
      <c r="F360" s="131">
        <v>2.6799957560356482</v>
      </c>
      <c r="G360" s="131">
        <v>0.71326020299999993</v>
      </c>
      <c r="H360" s="131">
        <v>0.54132131299999997</v>
      </c>
      <c r="I360" s="131">
        <v>0.56814015099999993</v>
      </c>
      <c r="J360" s="131">
        <v>6.5123544501263311</v>
      </c>
      <c r="K360" s="113">
        <v>19.571411419161979</v>
      </c>
      <c r="AJ360" s="112">
        <v>43822</v>
      </c>
      <c r="AK360" s="163">
        <v>0.32914919400000003</v>
      </c>
      <c r="AL360" s="163">
        <v>0.35319554399999997</v>
      </c>
      <c r="AM360" s="163">
        <v>0.43399310600000002</v>
      </c>
      <c r="AN360" s="163">
        <v>0.29920062199999997</v>
      </c>
      <c r="AO360" s="164">
        <v>0.29684385400000002</v>
      </c>
    </row>
    <row r="361" spans="2:41" x14ac:dyDescent="0.2">
      <c r="B361" s="112">
        <v>43823</v>
      </c>
      <c r="C361" s="131">
        <v>2.5884080639999998</v>
      </c>
      <c r="D361" s="131">
        <v>0.82107238199999999</v>
      </c>
      <c r="E361" s="131">
        <v>4.6217347499999999</v>
      </c>
      <c r="F361" s="131">
        <v>2.2911061027890773</v>
      </c>
      <c r="G361" s="131">
        <v>0.71715421600000007</v>
      </c>
      <c r="H361" s="131">
        <v>0.54652229000000008</v>
      </c>
      <c r="I361" s="131">
        <v>0.52675976899999999</v>
      </c>
      <c r="J361" s="131">
        <v>6.1788642324419465</v>
      </c>
      <c r="K361" s="113">
        <v>18.291621806231024</v>
      </c>
      <c r="AJ361" s="112">
        <v>43823</v>
      </c>
      <c r="AK361" s="163">
        <v>0.30630735600000003</v>
      </c>
      <c r="AL361" s="163">
        <v>0.33393947100000004</v>
      </c>
      <c r="AM361" s="163">
        <v>0.36828983000000004</v>
      </c>
      <c r="AN361" s="163">
        <v>0.26573987399999999</v>
      </c>
      <c r="AO361" s="164">
        <v>0.224480439</v>
      </c>
    </row>
    <row r="362" spans="2:41" x14ac:dyDescent="0.2">
      <c r="B362" s="112">
        <v>43824</v>
      </c>
      <c r="C362" s="131">
        <v>2.5857084610000003</v>
      </c>
      <c r="D362" s="131">
        <v>0.79542977000000004</v>
      </c>
      <c r="E362" s="131">
        <v>2.0670509460000002</v>
      </c>
      <c r="F362" s="131">
        <v>1.5018108010000093</v>
      </c>
      <c r="G362" s="131">
        <v>0.71420884799999995</v>
      </c>
      <c r="H362" s="131">
        <v>0.54788532200000006</v>
      </c>
      <c r="I362" s="131">
        <v>0.30700678100000001</v>
      </c>
      <c r="J362" s="131">
        <v>4.6203895242413004</v>
      </c>
      <c r="K362" s="113">
        <v>13.139490453241311</v>
      </c>
      <c r="AJ362" s="112">
        <v>43824</v>
      </c>
      <c r="AK362" s="163">
        <v>0.17700429199999998</v>
      </c>
      <c r="AL362" s="163">
        <v>0.24323789100000001</v>
      </c>
      <c r="AM362" s="163">
        <v>0.24844903500000001</v>
      </c>
      <c r="AN362" s="163">
        <v>0.18218625399999999</v>
      </c>
      <c r="AO362" s="164">
        <v>0.137082494</v>
      </c>
    </row>
    <row r="363" spans="2:41" x14ac:dyDescent="0.2">
      <c r="B363" s="112">
        <v>43825</v>
      </c>
      <c r="C363" s="131">
        <v>2.555640452</v>
      </c>
      <c r="D363" s="131">
        <v>0.80463146900000004</v>
      </c>
      <c r="E363" s="131">
        <v>3.5538931099999997</v>
      </c>
      <c r="F363" s="131">
        <v>1.957345466100096</v>
      </c>
      <c r="G363" s="131">
        <v>0.71312621499999995</v>
      </c>
      <c r="H363" s="131">
        <v>0.54720765800000004</v>
      </c>
      <c r="I363" s="131">
        <v>0.53075403500000007</v>
      </c>
      <c r="J363" s="131">
        <v>5.6632284140364035</v>
      </c>
      <c r="K363" s="113">
        <v>16.325826819136498</v>
      </c>
      <c r="AJ363" s="112">
        <v>43825</v>
      </c>
      <c r="AK363" s="163">
        <v>0.250665688</v>
      </c>
      <c r="AL363" s="163">
        <v>0.32675477799999997</v>
      </c>
      <c r="AM363" s="163">
        <v>0.25628813899999997</v>
      </c>
      <c r="AN363" s="163">
        <v>0.19724362400000001</v>
      </c>
      <c r="AO363" s="164">
        <v>0.27339670899999996</v>
      </c>
    </row>
    <row r="364" spans="2:41" x14ac:dyDescent="0.2">
      <c r="B364" s="112">
        <v>43826</v>
      </c>
      <c r="C364" s="131">
        <v>2.593155136</v>
      </c>
      <c r="D364" s="131">
        <v>0.81101969600000001</v>
      </c>
      <c r="E364" s="131">
        <v>4.4597027570000005</v>
      </c>
      <c r="F364" s="131">
        <v>2.4972685896951696</v>
      </c>
      <c r="G364" s="131">
        <v>0.71308081599999995</v>
      </c>
      <c r="H364" s="131">
        <v>0.53180526800000005</v>
      </c>
      <c r="I364" s="131">
        <v>0.54014877300000008</v>
      </c>
      <c r="J364" s="131">
        <v>5.8850440698989006</v>
      </c>
      <c r="K364" s="113">
        <v>18.031225105594071</v>
      </c>
      <c r="AJ364" s="112">
        <v>43826</v>
      </c>
      <c r="AK364" s="163">
        <v>0.30466248400000001</v>
      </c>
      <c r="AL364" s="163">
        <v>0.33179680099999997</v>
      </c>
      <c r="AM364" s="163">
        <v>0.41396339799999998</v>
      </c>
      <c r="AN364" s="163">
        <v>0.26772445500000003</v>
      </c>
      <c r="AO364" s="164">
        <v>0.270511789</v>
      </c>
    </row>
    <row r="365" spans="2:41" x14ac:dyDescent="0.2">
      <c r="B365" s="112">
        <v>43827</v>
      </c>
      <c r="C365" s="131">
        <v>2.4804330110000001</v>
      </c>
      <c r="D365" s="131">
        <v>0.80238701000000001</v>
      </c>
      <c r="E365" s="131">
        <v>4.0004420860000005</v>
      </c>
      <c r="F365" s="131">
        <v>2.1874746565646688</v>
      </c>
      <c r="G365" s="131">
        <v>0.69693265900000001</v>
      </c>
      <c r="H365" s="131">
        <v>0.49708689100000003</v>
      </c>
      <c r="I365" s="131">
        <v>0.49028323200000001</v>
      </c>
      <c r="J365" s="131">
        <v>5.5418143064368532</v>
      </c>
      <c r="K365" s="113">
        <v>16.696853852001524</v>
      </c>
      <c r="AJ365" s="112">
        <v>43827</v>
      </c>
      <c r="AK365" s="163">
        <v>0.28723455599999997</v>
      </c>
      <c r="AL365" s="163">
        <v>0.30657991700000004</v>
      </c>
      <c r="AM365" s="163">
        <v>0.36779856699999997</v>
      </c>
      <c r="AN365" s="163">
        <v>0.24513103400000003</v>
      </c>
      <c r="AO365" s="164">
        <v>0.21006554999999999</v>
      </c>
    </row>
    <row r="366" spans="2:41" x14ac:dyDescent="0.2">
      <c r="B366" s="112">
        <v>43828</v>
      </c>
      <c r="C366" s="131">
        <v>2.3521764190000001</v>
      </c>
      <c r="D366" s="131">
        <v>0.74716276599999998</v>
      </c>
      <c r="E366" s="131">
        <v>3.3971979380000001</v>
      </c>
      <c r="F366" s="131">
        <v>1.8013866093700677</v>
      </c>
      <c r="G366" s="131">
        <v>0.66483444400000002</v>
      </c>
      <c r="H366" s="131">
        <v>0.45542811599999999</v>
      </c>
      <c r="I366" s="131">
        <v>0.36583574499999999</v>
      </c>
      <c r="J366" s="131">
        <v>5.0364341585580465</v>
      </c>
      <c r="K366" s="113">
        <v>14.820456195928115</v>
      </c>
      <c r="AJ366" s="112">
        <v>43828</v>
      </c>
      <c r="AK366" s="163">
        <v>0.26301095499999999</v>
      </c>
      <c r="AL366" s="163">
        <v>0.25805076999999998</v>
      </c>
      <c r="AM366" s="163">
        <v>0.26178863399999996</v>
      </c>
      <c r="AN366" s="163">
        <v>0.19404279500000002</v>
      </c>
      <c r="AO366" s="164">
        <v>0.155955133</v>
      </c>
    </row>
    <row r="367" spans="2:41" x14ac:dyDescent="0.2">
      <c r="B367" s="112">
        <v>43829</v>
      </c>
      <c r="C367" s="131">
        <v>2.5749221769999999</v>
      </c>
      <c r="D367" s="131">
        <v>0.80967471999999996</v>
      </c>
      <c r="E367" s="131">
        <v>4.4475418790000001</v>
      </c>
      <c r="F367" s="131">
        <v>2.5067508285325988</v>
      </c>
      <c r="G367" s="131">
        <v>0.71646430000000005</v>
      </c>
      <c r="H367" s="131">
        <v>0.47336248800000003</v>
      </c>
      <c r="I367" s="131">
        <v>0.49229597999999997</v>
      </c>
      <c r="J367" s="131">
        <v>6.0579775749445481</v>
      </c>
      <c r="K367" s="113">
        <v>18.078989947477147</v>
      </c>
      <c r="AJ367" s="112">
        <v>43829</v>
      </c>
      <c r="AK367" s="163">
        <v>0.30349267299999999</v>
      </c>
      <c r="AL367" s="163">
        <v>0.328938958</v>
      </c>
      <c r="AM367" s="163">
        <v>0.41531121799999998</v>
      </c>
      <c r="AN367" s="163">
        <v>0.26424394499999998</v>
      </c>
      <c r="AO367" s="164">
        <v>0.27248734800000002</v>
      </c>
    </row>
    <row r="368" spans="2:41" x14ac:dyDescent="0.2">
      <c r="B368" s="114">
        <v>43830</v>
      </c>
      <c r="C368" s="115">
        <v>2.6234280710000002</v>
      </c>
      <c r="D368" s="115">
        <v>0.81327669400000002</v>
      </c>
      <c r="E368" s="115">
        <v>4.6131834060000001</v>
      </c>
      <c r="F368" s="115">
        <v>2.2720890869875641</v>
      </c>
      <c r="G368" s="115">
        <v>0.65506382200000002</v>
      </c>
      <c r="H368" s="115">
        <v>0.423339409</v>
      </c>
      <c r="I368" s="115">
        <v>0.453581348</v>
      </c>
      <c r="J368" s="115">
        <v>6.0773311244750454</v>
      </c>
      <c r="K368" s="116">
        <v>17.93129296146261</v>
      </c>
      <c r="AJ368" s="114">
        <v>43830</v>
      </c>
      <c r="AK368" s="115">
        <v>0.29782511499999997</v>
      </c>
      <c r="AL368" s="115">
        <v>0.32424894599999998</v>
      </c>
      <c r="AM368" s="115">
        <v>0.36736874899999999</v>
      </c>
      <c r="AN368" s="115">
        <v>0.254566711</v>
      </c>
      <c r="AO368" s="165">
        <v>0.20830066899999999</v>
      </c>
    </row>
  </sheetData>
  <phoneticPr fontId="12" type="noConversion"/>
  <conditionalFormatting sqref="W3:W141">
    <cfRule type="cellIs" dxfId="0" priority="1" operator="greaterThan">
      <formula>0</formula>
    </cfRule>
  </conditionalFormatting>
  <pageMargins left="0.7" right="0.7" top="0.75" bottom="0.75" header="0.3" footer="0.3"/>
  <drawing r:id="rId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649D23-8A78-234F-8189-6B9A9D67E2EE}">
  <dimension ref="B1:BD368"/>
  <sheetViews>
    <sheetView topLeftCell="J129" workbookViewId="0">
      <selection activeCell="AK63" sqref="AK63:AP154"/>
    </sheetView>
  </sheetViews>
  <sheetFormatPr baseColWidth="10" defaultColWidth="10.83203125" defaultRowHeight="16" x14ac:dyDescent="0.2"/>
  <cols>
    <col min="2" max="2" width="11.5" bestFit="1" customWidth="1"/>
    <col min="25" max="25" width="13" bestFit="1" customWidth="1"/>
    <col min="26" max="26" width="12" bestFit="1" customWidth="1"/>
    <col min="27" max="27" width="11.5" bestFit="1" customWidth="1"/>
    <col min="28" max="29" width="9.83203125" bestFit="1" customWidth="1"/>
    <col min="30" max="30" width="12.83203125" bestFit="1" customWidth="1"/>
    <col min="31" max="32" width="12.1640625" bestFit="1" customWidth="1"/>
    <col min="33" max="33" width="11.83203125" bestFit="1" customWidth="1"/>
    <col min="34" max="34" width="12.5" bestFit="1" customWidth="1"/>
    <col min="35" max="35" width="12.5" customWidth="1"/>
    <col min="37" max="37" width="12.1640625" style="88" bestFit="1" customWidth="1"/>
    <col min="38" max="42" width="10.83203125" style="88"/>
    <col min="51" max="51" width="13" bestFit="1" customWidth="1"/>
    <col min="52" max="52" width="10" bestFit="1" customWidth="1"/>
    <col min="53" max="53" width="13" bestFit="1" customWidth="1"/>
    <col min="54" max="54" width="15.1640625" bestFit="1" customWidth="1"/>
    <col min="55" max="55" width="11.1640625" bestFit="1" customWidth="1"/>
    <col min="56" max="56" width="12" bestFit="1" customWidth="1"/>
  </cols>
  <sheetData>
    <row r="1" spans="2:56" x14ac:dyDescent="0.2">
      <c r="J1" s="67"/>
      <c r="K1" s="67"/>
    </row>
    <row r="2" spans="2:56" x14ac:dyDescent="0.2">
      <c r="B2" s="70" t="s">
        <v>532</v>
      </c>
      <c r="C2" s="71" t="s">
        <v>438</v>
      </c>
      <c r="D2" s="72" t="s">
        <v>422</v>
      </c>
      <c r="E2" s="72" t="s">
        <v>531</v>
      </c>
      <c r="F2" s="72" t="s">
        <v>282</v>
      </c>
      <c r="G2" s="72" t="s">
        <v>529</v>
      </c>
      <c r="H2" s="72" t="s">
        <v>473</v>
      </c>
      <c r="I2" s="72" t="s">
        <v>134</v>
      </c>
      <c r="J2" s="72" t="s">
        <v>533</v>
      </c>
      <c r="K2" s="73" t="s">
        <v>522</v>
      </c>
      <c r="M2" s="70" t="s">
        <v>532</v>
      </c>
      <c r="N2" s="71" t="s">
        <v>438</v>
      </c>
      <c r="O2" s="72" t="s">
        <v>422</v>
      </c>
      <c r="P2" s="72" t="s">
        <v>531</v>
      </c>
      <c r="Q2" s="72" t="s">
        <v>282</v>
      </c>
      <c r="R2" s="72" t="s">
        <v>529</v>
      </c>
      <c r="S2" s="72" t="s">
        <v>473</v>
      </c>
      <c r="T2" s="72" t="s">
        <v>134</v>
      </c>
      <c r="U2" s="72" t="s">
        <v>533</v>
      </c>
      <c r="V2" s="73" t="s">
        <v>522</v>
      </c>
      <c r="Y2" s="91" t="s">
        <v>546</v>
      </c>
      <c r="Z2" t="s">
        <v>553</v>
      </c>
      <c r="AA2" t="s">
        <v>547</v>
      </c>
      <c r="AB2" t="s">
        <v>548</v>
      </c>
      <c r="AC2" t="s">
        <v>549</v>
      </c>
      <c r="AD2" t="s">
        <v>550</v>
      </c>
      <c r="AE2" t="s">
        <v>551</v>
      </c>
      <c r="AF2" t="s">
        <v>554</v>
      </c>
      <c r="AG2" t="s">
        <v>555</v>
      </c>
      <c r="AH2" t="s">
        <v>556</v>
      </c>
      <c r="AK2" s="98" t="s">
        <v>532</v>
      </c>
      <c r="AL2" s="87" t="s">
        <v>580</v>
      </c>
      <c r="AM2" s="89" t="s">
        <v>296</v>
      </c>
      <c r="AN2" s="89" t="s">
        <v>288</v>
      </c>
      <c r="AO2" s="89" t="s">
        <v>312</v>
      </c>
      <c r="AP2" s="89" t="s">
        <v>292</v>
      </c>
      <c r="AR2" s="70" t="s">
        <v>532</v>
      </c>
      <c r="AS2" s="87" t="s">
        <v>580</v>
      </c>
      <c r="AT2" s="89" t="s">
        <v>296</v>
      </c>
      <c r="AU2" s="89" t="s">
        <v>288</v>
      </c>
      <c r="AV2" s="89" t="s">
        <v>312</v>
      </c>
      <c r="AW2" s="89" t="s">
        <v>292</v>
      </c>
      <c r="AY2" s="91" t="s">
        <v>546</v>
      </c>
      <c r="AZ2" t="s">
        <v>585</v>
      </c>
      <c r="BA2" t="s">
        <v>581</v>
      </c>
      <c r="BB2" t="s">
        <v>582</v>
      </c>
      <c r="BC2" t="s">
        <v>583</v>
      </c>
      <c r="BD2" t="s">
        <v>584</v>
      </c>
    </row>
    <row r="3" spans="2:56" x14ac:dyDescent="0.2">
      <c r="B3" s="74">
        <v>43466</v>
      </c>
      <c r="C3" s="76">
        <v>9.6383801292169551</v>
      </c>
      <c r="D3" s="76">
        <v>2.2836025444948369</v>
      </c>
      <c r="E3" s="76">
        <v>1.7243648890340455</v>
      </c>
      <c r="F3" s="76">
        <v>0.67356815176006601</v>
      </c>
      <c r="G3" s="76">
        <v>0.63013763679037271</v>
      </c>
      <c r="H3" s="76">
        <v>0.53234259117358562</v>
      </c>
      <c r="I3" s="76">
        <v>0.27384728291649063</v>
      </c>
      <c r="J3" s="76">
        <v>6.3886706764860266</v>
      </c>
      <c r="K3" s="81">
        <f>SUM(C3:J3)</f>
        <v>22.144913901872378</v>
      </c>
      <c r="L3" s="67"/>
      <c r="M3" s="74">
        <v>43831</v>
      </c>
      <c r="N3" s="78">
        <v>9.6147785052422137</v>
      </c>
      <c r="O3" s="78">
        <v>2.3830293858883622</v>
      </c>
      <c r="P3" s="78">
        <v>1.7388046775736614</v>
      </c>
      <c r="Q3" s="78">
        <v>1.135823004820776</v>
      </c>
      <c r="R3" s="78">
        <v>0.65504875306734278</v>
      </c>
      <c r="S3" s="78">
        <v>0.52998294702038751</v>
      </c>
      <c r="T3" s="78">
        <v>0.35067267163141214</v>
      </c>
      <c r="U3" s="78">
        <f>J3*(1+[1]industry!CB3)</f>
        <v>6.2601089157602017</v>
      </c>
      <c r="V3" s="83">
        <f>SUM(N3:U3)</f>
        <v>22.668248861004358</v>
      </c>
      <c r="Y3" s="92" t="s">
        <v>552</v>
      </c>
      <c r="Z3" s="67">
        <v>4109.3134641510815</v>
      </c>
      <c r="AA3" s="67">
        <v>826.95914508725957</v>
      </c>
      <c r="AB3" s="67">
        <v>804.54575722168181</v>
      </c>
      <c r="AC3" s="67">
        <v>612.2018170591931</v>
      </c>
      <c r="AD3" s="67">
        <v>309.62859828189733</v>
      </c>
      <c r="AE3" s="67">
        <v>269.85303451331987</v>
      </c>
      <c r="AF3" s="67">
        <v>144.19149330860097</v>
      </c>
      <c r="AG3" s="67">
        <v>2869.3808788652368</v>
      </c>
      <c r="AH3" s="67">
        <v>9946.07418848827</v>
      </c>
      <c r="AI3" s="67"/>
      <c r="AK3" s="112">
        <v>43466</v>
      </c>
      <c r="AL3" s="131">
        <v>8.5562325167381284E-2</v>
      </c>
      <c r="AM3" s="131">
        <v>5.8666119772296688E-2</v>
      </c>
      <c r="AN3" s="131">
        <v>0.1124282551895727</v>
      </c>
      <c r="AO3" s="131">
        <v>6.8399175146097849E-2</v>
      </c>
      <c r="AP3" s="131">
        <v>0.10242518765742471</v>
      </c>
      <c r="AQ3" s="53"/>
      <c r="AR3" s="74">
        <v>43831</v>
      </c>
      <c r="AS3" s="128">
        <v>0.11734386781565688</v>
      </c>
      <c r="AT3" s="128">
        <v>0.10300900234364128</v>
      </c>
      <c r="AU3" s="128">
        <v>0.21989128432695793</v>
      </c>
      <c r="AV3" s="128">
        <v>7.6236969696973522E-2</v>
      </c>
      <c r="AW3" s="79">
        <v>0.12261039850014632</v>
      </c>
      <c r="AY3" s="92" t="s">
        <v>552</v>
      </c>
      <c r="AZ3" s="67">
        <v>57.937569494796413</v>
      </c>
      <c r="BA3" s="67">
        <v>60.357468799414626</v>
      </c>
      <c r="BB3" s="67">
        <v>121.77330939013108</v>
      </c>
      <c r="BC3" s="67">
        <v>53.909933999848086</v>
      </c>
      <c r="BD3" s="67">
        <v>57.330509194673226</v>
      </c>
    </row>
    <row r="4" spans="2:56" x14ac:dyDescent="0.2">
      <c r="B4" s="74">
        <v>43467</v>
      </c>
      <c r="C4" s="76">
        <v>10.474572161459241</v>
      </c>
      <c r="D4" s="76">
        <v>2.2746440466384024</v>
      </c>
      <c r="E4" s="76">
        <v>2.100375363884202</v>
      </c>
      <c r="F4" s="76">
        <v>1.3557470139668479</v>
      </c>
      <c r="G4" s="76">
        <v>0.64493651340156966</v>
      </c>
      <c r="H4" s="76">
        <v>0.53660368823753846</v>
      </c>
      <c r="I4" s="76">
        <v>0.31367961497707109</v>
      </c>
      <c r="J4" s="76">
        <v>7.1770305145896653</v>
      </c>
      <c r="K4" s="81">
        <f t="shared" ref="K4:K67" si="0">SUM(C4:J4)</f>
        <v>24.87758891715454</v>
      </c>
      <c r="L4" s="67"/>
      <c r="M4" s="74">
        <v>43832</v>
      </c>
      <c r="N4" s="78">
        <v>10.310341867017101</v>
      </c>
      <c r="O4" s="78">
        <v>2.2899358068093609</v>
      </c>
      <c r="P4" s="78">
        <v>1.9991711326791655</v>
      </c>
      <c r="Q4" s="78">
        <v>1.324977866237032</v>
      </c>
      <c r="R4" s="78">
        <v>0.67475928826527187</v>
      </c>
      <c r="S4" s="78">
        <v>0.52915717458815459</v>
      </c>
      <c r="T4" s="78">
        <v>0.36337820321226033</v>
      </c>
      <c r="U4" s="78">
        <f>J4*(1+[1]industry!CB4)</f>
        <v>7.0326042753197884</v>
      </c>
      <c r="V4" s="83">
        <f t="shared" ref="V4:V67" si="1">SUM(N4:U4)</f>
        <v>24.524325614128131</v>
      </c>
      <c r="Y4" s="93" t="s">
        <v>534</v>
      </c>
      <c r="Z4" s="67">
        <v>289.49855026565166</v>
      </c>
      <c r="AA4" s="67">
        <v>70.88370708459243</v>
      </c>
      <c r="AB4" s="67">
        <v>66.0437924156615</v>
      </c>
      <c r="AC4" s="67">
        <v>51.447946128448628</v>
      </c>
      <c r="AD4" s="67">
        <v>21.290911141071348</v>
      </c>
      <c r="AE4" s="67">
        <v>21.30886968873725</v>
      </c>
      <c r="AF4" s="67">
        <v>10.809499112940019</v>
      </c>
      <c r="AG4" s="67">
        <v>215.4189826023524</v>
      </c>
      <c r="AH4" s="67">
        <v>746.70225843945514</v>
      </c>
      <c r="AI4" s="67"/>
      <c r="AK4" s="112">
        <v>43467</v>
      </c>
      <c r="AL4" s="131">
        <v>0.19167825082755885</v>
      </c>
      <c r="AM4" s="131">
        <v>0.14709506448483137</v>
      </c>
      <c r="AN4" s="131">
        <v>0.20208641665919191</v>
      </c>
      <c r="AO4" s="131">
        <v>9.4957666561433882E-2</v>
      </c>
      <c r="AP4" s="131">
        <v>0.12090581651338114</v>
      </c>
      <c r="AQ4" s="53"/>
      <c r="AR4" s="74">
        <v>43832</v>
      </c>
      <c r="AS4" s="128">
        <v>0.10970027557637893</v>
      </c>
      <c r="AT4" s="128">
        <v>0.16999830917695016</v>
      </c>
      <c r="AU4" s="128">
        <v>0.24243982463401584</v>
      </c>
      <c r="AV4" s="128">
        <v>9.9574960502847934E-2</v>
      </c>
      <c r="AW4" s="79">
        <v>0.15127671042796748</v>
      </c>
      <c r="AY4" s="93" t="s">
        <v>534</v>
      </c>
      <c r="AZ4" s="67">
        <v>4.9200348233602149</v>
      </c>
      <c r="BA4" s="67">
        <v>5.0768503430313237</v>
      </c>
      <c r="BB4" s="67">
        <v>10.370062773562726</v>
      </c>
      <c r="BC4" s="67">
        <v>4.4893000265339227</v>
      </c>
      <c r="BD4" s="67">
        <v>4.7908011075413031</v>
      </c>
    </row>
    <row r="5" spans="2:56" x14ac:dyDescent="0.2">
      <c r="B5" s="74">
        <v>43468</v>
      </c>
      <c r="C5" s="76">
        <v>10.402355576856499</v>
      </c>
      <c r="D5" s="76">
        <v>2.3039627668958254</v>
      </c>
      <c r="E5" s="76">
        <v>2.0662073207415399</v>
      </c>
      <c r="F5" s="76">
        <v>1.8328482422976924</v>
      </c>
      <c r="G5" s="76">
        <v>0.65512142202868207</v>
      </c>
      <c r="H5" s="76">
        <v>0.55893507101242168</v>
      </c>
      <c r="I5" s="76">
        <v>0.30621105271571225</v>
      </c>
      <c r="J5" s="76">
        <v>7.3493885810179167</v>
      </c>
      <c r="K5" s="81">
        <f t="shared" si="0"/>
        <v>25.475030033566288</v>
      </c>
      <c r="L5" s="67"/>
      <c r="M5" s="74">
        <v>43833</v>
      </c>
      <c r="N5" s="78">
        <v>10.302339810642698</v>
      </c>
      <c r="O5" s="78">
        <v>2.3157027795901555</v>
      </c>
      <c r="P5" s="78">
        <v>2.0151341005934871</v>
      </c>
      <c r="Q5" s="78">
        <v>1.241653709623094</v>
      </c>
      <c r="R5" s="78">
        <v>0.68243300384300798</v>
      </c>
      <c r="S5" s="78">
        <v>0.53415490425415191</v>
      </c>
      <c r="T5" s="78">
        <v>0.37354262847693903</v>
      </c>
      <c r="U5" s="78">
        <f>J5*(1+[1]industry!CB5)</f>
        <v>7.2014939118324284</v>
      </c>
      <c r="V5" s="83">
        <f t="shared" si="1"/>
        <v>24.666454848855963</v>
      </c>
      <c r="Y5" s="93" t="s">
        <v>535</v>
      </c>
      <c r="Z5" s="67">
        <v>220.20673733931986</v>
      </c>
      <c r="AA5" s="67">
        <v>67.640319749356451</v>
      </c>
      <c r="AB5" s="67">
        <v>66.797316953029821</v>
      </c>
      <c r="AC5" s="67">
        <v>51.591655475176118</v>
      </c>
      <c r="AD5" s="67">
        <v>22.116328448706955</v>
      </c>
      <c r="AE5" s="67">
        <v>22.309808244053716</v>
      </c>
      <c r="AF5" s="67">
        <v>10.976226605684596</v>
      </c>
      <c r="AG5" s="67">
        <v>187.18013051281159</v>
      </c>
      <c r="AH5" s="67">
        <v>648.81852332813912</v>
      </c>
      <c r="AI5" s="67"/>
      <c r="AK5" s="112">
        <v>43468</v>
      </c>
      <c r="AL5" s="131">
        <v>0.20893521951260183</v>
      </c>
      <c r="AM5" s="131">
        <v>0.14544844316341143</v>
      </c>
      <c r="AN5" s="131">
        <v>0.38219692636341535</v>
      </c>
      <c r="AO5" s="131">
        <v>0.10451539146725002</v>
      </c>
      <c r="AP5" s="131">
        <v>0.1709710170504149</v>
      </c>
      <c r="AQ5" s="53"/>
      <c r="AR5" s="74">
        <v>43833</v>
      </c>
      <c r="AS5" s="128">
        <v>0.10507782352545121</v>
      </c>
      <c r="AT5" s="128">
        <v>0.14075640041125415</v>
      </c>
      <c r="AU5" s="128">
        <v>0.19621321228564942</v>
      </c>
      <c r="AV5" s="128">
        <v>0.11484287952363369</v>
      </c>
      <c r="AW5" s="79">
        <v>0.14967499272563672</v>
      </c>
      <c r="AY5" s="93" t="s">
        <v>535</v>
      </c>
      <c r="AZ5" s="67">
        <v>4.9580640780335283</v>
      </c>
      <c r="BA5" s="67">
        <v>5.0773309688329951</v>
      </c>
      <c r="BB5" s="67">
        <v>10.360072346998599</v>
      </c>
      <c r="BC5" s="67">
        <v>4.578745283229571</v>
      </c>
      <c r="BD5" s="67">
        <v>4.7996402239758797</v>
      </c>
    </row>
    <row r="6" spans="2:56" x14ac:dyDescent="0.2">
      <c r="B6" s="74">
        <v>43469</v>
      </c>
      <c r="C6" s="76">
        <v>10.212311933165068</v>
      </c>
      <c r="D6" s="76">
        <v>2.3267662159849323</v>
      </c>
      <c r="E6" s="76">
        <v>2.0318104562766024</v>
      </c>
      <c r="F6" s="76">
        <v>1.6965558485162353</v>
      </c>
      <c r="G6" s="76">
        <v>0.6627845978088639</v>
      </c>
      <c r="H6" s="76">
        <v>0.60077379792457108</v>
      </c>
      <c r="I6" s="76">
        <v>0.28131584517784947</v>
      </c>
      <c r="J6" s="76">
        <v>7.2223458662207856</v>
      </c>
      <c r="K6" s="81">
        <f t="shared" si="0"/>
        <v>25.034664561074909</v>
      </c>
      <c r="L6" s="67"/>
      <c r="M6" s="74">
        <v>43834</v>
      </c>
      <c r="N6" s="78">
        <v>10.178000165440462</v>
      </c>
      <c r="O6" s="78">
        <v>2.3431321377116472</v>
      </c>
      <c r="P6" s="78">
        <v>1.8962364243209948</v>
      </c>
      <c r="Q6" s="78">
        <v>1.0953523396698595</v>
      </c>
      <c r="R6" s="78">
        <v>0.68537481210419959</v>
      </c>
      <c r="S6" s="78">
        <v>0.5634159469186143</v>
      </c>
      <c r="T6" s="78">
        <v>0.37481318163502375</v>
      </c>
      <c r="U6" s="78">
        <f>J6*(1+[1]industry!CB6)</f>
        <v>7.0770077281086268</v>
      </c>
      <c r="V6" s="83">
        <f t="shared" si="1"/>
        <v>24.213332735909425</v>
      </c>
      <c r="Y6" s="93" t="s">
        <v>536</v>
      </c>
      <c r="Z6" s="67">
        <v>336.20732036933532</v>
      </c>
      <c r="AA6" s="67">
        <v>75.64416268953552</v>
      </c>
      <c r="AB6" s="67">
        <v>67.671997905428654</v>
      </c>
      <c r="AC6" s="67">
        <v>51.447946128448606</v>
      </c>
      <c r="AD6" s="67">
        <v>24.641134330886452</v>
      </c>
      <c r="AE6" s="67">
        <v>24.734303855820297</v>
      </c>
      <c r="AF6" s="67">
        <v>11.212423887072747</v>
      </c>
      <c r="AG6" s="67">
        <v>239.85904698475119</v>
      </c>
      <c r="AH6" s="67">
        <v>831.41833615127882</v>
      </c>
      <c r="AI6" s="67"/>
      <c r="AK6" s="112">
        <v>43469</v>
      </c>
      <c r="AL6" s="131">
        <v>0.18902270079168762</v>
      </c>
      <c r="AM6" s="131">
        <v>0.15744643653049339</v>
      </c>
      <c r="AN6" s="131">
        <v>0.32343484696803754</v>
      </c>
      <c r="AO6" s="131">
        <v>0.12181474549316125</v>
      </c>
      <c r="AP6" s="131">
        <v>0.1800276020293235</v>
      </c>
      <c r="AQ6" s="53"/>
      <c r="AR6" s="74">
        <v>43834</v>
      </c>
      <c r="AS6" s="128">
        <v>0.10757121965847713</v>
      </c>
      <c r="AT6" s="128">
        <v>0.13412705800980532</v>
      </c>
      <c r="AU6" s="128">
        <v>0.17763059309745052</v>
      </c>
      <c r="AV6" s="128">
        <v>9.8323503453895497E-2</v>
      </c>
      <c r="AW6" s="79">
        <v>0.10918999952060805</v>
      </c>
      <c r="AY6" s="93" t="s">
        <v>536</v>
      </c>
      <c r="AZ6" s="67">
        <v>5.0056006463751732</v>
      </c>
      <c r="BA6" s="67">
        <v>5.0633928205845873</v>
      </c>
      <c r="BB6" s="67">
        <v>10.430005332947484</v>
      </c>
      <c r="BC6" s="67">
        <v>4.5318930059128046</v>
      </c>
      <c r="BD6" s="67">
        <v>4.7863815493240134</v>
      </c>
    </row>
    <row r="7" spans="2:56" x14ac:dyDescent="0.2">
      <c r="B7" s="74">
        <v>43470</v>
      </c>
      <c r="C7" s="76">
        <v>10.297831572826212</v>
      </c>
      <c r="D7" s="76">
        <v>2.352827300658197</v>
      </c>
      <c r="E7" s="76">
        <v>1.8354364538390624</v>
      </c>
      <c r="F7" s="76">
        <v>1.4506460608338263</v>
      </c>
      <c r="G7" s="76">
        <v>0.6668754043071512</v>
      </c>
      <c r="H7" s="76">
        <v>0.59547004812768056</v>
      </c>
      <c r="I7" s="76">
        <v>0.30123201120813969</v>
      </c>
      <c r="J7" s="76">
        <v>7.0958395525092222</v>
      </c>
      <c r="K7" s="81">
        <f t="shared" si="0"/>
        <v>24.596158404309488</v>
      </c>
      <c r="L7" s="67"/>
      <c r="M7" s="74">
        <v>43835</v>
      </c>
      <c r="N7" s="78">
        <v>9.8191387141884636</v>
      </c>
      <c r="O7" s="78">
        <v>2.3838605785587101</v>
      </c>
      <c r="P7" s="78">
        <v>1.8120991994326965</v>
      </c>
      <c r="Q7" s="78">
        <v>1.2194295179166272</v>
      </c>
      <c r="R7" s="78">
        <v>0.68704713276225549</v>
      </c>
      <c r="S7" s="78">
        <v>0.59110659726628068</v>
      </c>
      <c r="T7" s="78">
        <v>0.36846041584459971</v>
      </c>
      <c r="U7" s="78">
        <f>J7*(1+[1]industry!CB7)</f>
        <v>6.9530471512580281</v>
      </c>
      <c r="V7" s="83">
        <f t="shared" si="1"/>
        <v>23.83418930722766</v>
      </c>
      <c r="Y7" s="93" t="s">
        <v>537</v>
      </c>
      <c r="Z7" s="67">
        <v>353.01344022666723</v>
      </c>
      <c r="AA7" s="67">
        <v>66.018626081738461</v>
      </c>
      <c r="AB7" s="67">
        <v>66.898154031997237</v>
      </c>
      <c r="AC7" s="67">
        <v>51.256333666145281</v>
      </c>
      <c r="AD7" s="67">
        <v>24.713965269795473</v>
      </c>
      <c r="AE7" s="67">
        <v>22.487752876109987</v>
      </c>
      <c r="AF7" s="67">
        <v>11.754288238492617</v>
      </c>
      <c r="AG7" s="67">
        <v>241.71742210977138</v>
      </c>
      <c r="AH7" s="67">
        <v>837.85998250071771</v>
      </c>
      <c r="AI7" s="67"/>
      <c r="AK7" s="112">
        <v>43470</v>
      </c>
      <c r="AL7" s="131">
        <v>0.16120797041960375</v>
      </c>
      <c r="AM7" s="131">
        <v>0.16306302602761075</v>
      </c>
      <c r="AN7" s="131">
        <v>0.27081855464819393</v>
      </c>
      <c r="AO7" s="131">
        <v>0.10379521489902112</v>
      </c>
      <c r="AP7" s="131">
        <v>0.13855299630849785</v>
      </c>
      <c r="AQ7" s="53"/>
      <c r="AR7" s="74">
        <v>43835</v>
      </c>
      <c r="AS7" s="128">
        <v>8.6931122080277576E-2</v>
      </c>
      <c r="AT7" s="128">
        <v>0.15431747302935514</v>
      </c>
      <c r="AU7" s="128">
        <v>0.24206421210652548</v>
      </c>
      <c r="AV7" s="128">
        <v>7.4604027513912805E-2</v>
      </c>
      <c r="AW7" s="79">
        <v>0.11359212913925418</v>
      </c>
      <c r="AY7" s="93" t="s">
        <v>537</v>
      </c>
      <c r="AZ7" s="67">
        <v>4.7821787751694451</v>
      </c>
      <c r="BA7" s="67">
        <v>5.0624315689812498</v>
      </c>
      <c r="BB7" s="67">
        <v>10.160263815716082</v>
      </c>
      <c r="BC7" s="67">
        <v>4.4893000265339245</v>
      </c>
      <c r="BD7" s="67">
        <v>4.7996402239758806</v>
      </c>
    </row>
    <row r="8" spans="2:56" x14ac:dyDescent="0.2">
      <c r="B8" s="74">
        <v>43471</v>
      </c>
      <c r="C8" s="76">
        <v>9.9506851836832038</v>
      </c>
      <c r="D8" s="76">
        <v>2.3340958960492877</v>
      </c>
      <c r="E8" s="76">
        <v>1.5452766751172502</v>
      </c>
      <c r="F8" s="76">
        <v>1.5067070049847582</v>
      </c>
      <c r="G8" s="76">
        <v>0.66459234976665793</v>
      </c>
      <c r="H8" s="76">
        <v>0.61350278789719181</v>
      </c>
      <c r="I8" s="76">
        <v>0.30372153196192597</v>
      </c>
      <c r="J8" s="76">
        <v>6.859962969598266</v>
      </c>
      <c r="K8" s="81">
        <f t="shared" si="0"/>
        <v>23.778544399058546</v>
      </c>
      <c r="L8" s="67"/>
      <c r="M8" s="74">
        <v>43836</v>
      </c>
      <c r="N8" s="78">
        <v>9.9705622425040588</v>
      </c>
      <c r="O8" s="78">
        <v>2.2533633293140389</v>
      </c>
      <c r="P8" s="78">
        <v>2.1051235176258771</v>
      </c>
      <c r="Q8" s="78">
        <v>1.5247505121251259</v>
      </c>
      <c r="R8" s="78">
        <v>0.69228639317484864</v>
      </c>
      <c r="S8" s="78">
        <v>0.69111048426516586</v>
      </c>
      <c r="T8" s="78">
        <v>0.35702543742183629</v>
      </c>
      <c r="U8" s="78">
        <f>J8*(1+[1]industry!CB8)</f>
        <v>6.7219172066304687</v>
      </c>
      <c r="V8" s="83">
        <f t="shared" si="1"/>
        <v>24.316139123061422</v>
      </c>
      <c r="Y8" s="93" t="s">
        <v>538</v>
      </c>
      <c r="Z8" s="67">
        <v>373.2143613934424</v>
      </c>
      <c r="AA8" s="67">
        <v>71.040645181458686</v>
      </c>
      <c r="AB8" s="67">
        <v>66.908598550534322</v>
      </c>
      <c r="AC8" s="67">
        <v>51.543752359600276</v>
      </c>
      <c r="AD8" s="67">
        <v>23.985655880705249</v>
      </c>
      <c r="AE8" s="67">
        <v>21.798217426891974</v>
      </c>
      <c r="AF8" s="67">
        <v>12.712971321773935</v>
      </c>
      <c r="AG8" s="67">
        <v>251.87914488168832</v>
      </c>
      <c r="AH8" s="67">
        <v>873.08334699609509</v>
      </c>
      <c r="AI8" s="67"/>
      <c r="AK8" s="112">
        <v>43471</v>
      </c>
      <c r="AL8" s="131">
        <v>0.1581543546067205</v>
      </c>
      <c r="AM8" s="131">
        <v>0.15611559623295035</v>
      </c>
      <c r="AN8" s="131">
        <v>0.31644371528550591</v>
      </c>
      <c r="AO8" s="131">
        <v>9.0328626839451628E-2</v>
      </c>
      <c r="AP8" s="131">
        <v>0.10571020305088986</v>
      </c>
      <c r="AQ8" s="53"/>
      <c r="AR8" s="74">
        <v>43836</v>
      </c>
      <c r="AS8" s="128">
        <v>0.12160838764519383</v>
      </c>
      <c r="AT8" s="128">
        <v>0.17684686875026953</v>
      </c>
      <c r="AU8" s="128">
        <v>0.32174646304307436</v>
      </c>
      <c r="AV8" s="128">
        <v>8.9239609886119037E-2</v>
      </c>
      <c r="AW8" s="79">
        <v>0.12995687285323512</v>
      </c>
      <c r="AY8" s="93" t="s">
        <v>538</v>
      </c>
      <c r="AZ8" s="67">
        <v>4.8249616866769243</v>
      </c>
      <c r="BA8" s="67">
        <v>5.1263548006032469</v>
      </c>
      <c r="BB8" s="67">
        <v>10.250177654793211</v>
      </c>
      <c r="BC8" s="67">
        <v>4.5318930059128055</v>
      </c>
      <c r="BD8" s="67">
        <v>4.7996402239758815</v>
      </c>
    </row>
    <row r="9" spans="2:56" x14ac:dyDescent="0.2">
      <c r="B9" s="74">
        <v>43472</v>
      </c>
      <c r="C9" s="76">
        <v>10.240818479718783</v>
      </c>
      <c r="D9" s="76">
        <v>2.2184498328116748</v>
      </c>
      <c r="E9" s="76">
        <v>1.7663884789955486</v>
      </c>
      <c r="F9" s="76">
        <v>1.6624197730013581</v>
      </c>
      <c r="G9" s="76">
        <v>0.66244424500872023</v>
      </c>
      <c r="H9" s="76">
        <v>0.70692053405365951</v>
      </c>
      <c r="I9" s="76">
        <v>0.29127392819299458</v>
      </c>
      <c r="J9" s="76">
        <v>7.1154628081778544</v>
      </c>
      <c r="K9" s="81">
        <f t="shared" si="0"/>
        <v>24.664178079960593</v>
      </c>
      <c r="L9" s="67"/>
      <c r="M9" s="74">
        <v>43837</v>
      </c>
      <c r="N9" s="78">
        <v>9.8160610001983102</v>
      </c>
      <c r="O9" s="78">
        <v>2.3007413115238875</v>
      </c>
      <c r="P9" s="78">
        <v>2.1411051620421602</v>
      </c>
      <c r="Q9" s="78">
        <v>1.7655562809607528</v>
      </c>
      <c r="R9" s="78">
        <v>0.69139366385950174</v>
      </c>
      <c r="S9" s="78">
        <v>0.72803806163272267</v>
      </c>
      <c r="T9" s="78">
        <v>0.36464875637034516</v>
      </c>
      <c r="U9" s="78">
        <f>J9*(1+[1]industry!CB9)</f>
        <v>6.9722755203488909</v>
      </c>
      <c r="V9" s="83">
        <f t="shared" si="1"/>
        <v>24.779819756936572</v>
      </c>
      <c r="Y9" s="93" t="s">
        <v>539</v>
      </c>
      <c r="Z9" s="67">
        <v>366.02472582573233</v>
      </c>
      <c r="AA9" s="67">
        <v>67.483381652490181</v>
      </c>
      <c r="AB9" s="67">
        <v>68.461350306384929</v>
      </c>
      <c r="AC9" s="67">
        <v>50.777302510386903</v>
      </c>
      <c r="AD9" s="67">
        <v>25.782152373794489</v>
      </c>
      <c r="AE9" s="67">
        <v>22.554482113131083</v>
      </c>
      <c r="AF9" s="67">
        <v>11.893227815779765</v>
      </c>
      <c r="AG9" s="67">
        <v>248.54311514128966</v>
      </c>
      <c r="AH9" s="67">
        <v>861.51973773898942</v>
      </c>
      <c r="AI9" s="67"/>
      <c r="AK9" s="112">
        <v>43472</v>
      </c>
      <c r="AL9" s="131">
        <v>0.10807498554332103</v>
      </c>
      <c r="AM9" s="131">
        <v>0.16006695567629278</v>
      </c>
      <c r="AN9" s="131">
        <v>0.36227437985562538</v>
      </c>
      <c r="AO9" s="131">
        <v>0.14742438519777076</v>
      </c>
      <c r="AP9" s="131">
        <v>0.15701525511946771</v>
      </c>
      <c r="AQ9" s="53"/>
      <c r="AR9" s="74">
        <v>43837</v>
      </c>
      <c r="AS9" s="128">
        <v>0.11770683488926671</v>
      </c>
      <c r="AT9" s="128">
        <v>0.18163579617169959</v>
      </c>
      <c r="AU9" s="128">
        <v>0.38184597873265863</v>
      </c>
      <c r="AV9" s="128">
        <v>0.14256743484945922</v>
      </c>
      <c r="AW9" s="79">
        <v>0.20210970240195125</v>
      </c>
      <c r="AY9" s="93" t="s">
        <v>539</v>
      </c>
      <c r="AZ9" s="67">
        <v>4.824961686676926</v>
      </c>
      <c r="BA9" s="67">
        <v>4.9946633309458992</v>
      </c>
      <c r="BB9" s="67">
        <v>10.130292536023703</v>
      </c>
      <c r="BC9" s="67">
        <v>4.506337218285478</v>
      </c>
      <c r="BD9" s="67">
        <v>4.7908011075413039</v>
      </c>
    </row>
    <row r="10" spans="2:56" x14ac:dyDescent="0.2">
      <c r="B10" s="74">
        <v>43473</v>
      </c>
      <c r="C10" s="76">
        <v>10.017833937787508</v>
      </c>
      <c r="D10" s="76">
        <v>2.2819737267027578</v>
      </c>
      <c r="E10" s="76">
        <v>1.7317513847378527</v>
      </c>
      <c r="F10" s="76">
        <v>1.3726433386282404</v>
      </c>
      <c r="G10" s="76">
        <v>0.67409449876330707</v>
      </c>
      <c r="H10" s="76">
        <v>0.72905043691812599</v>
      </c>
      <c r="I10" s="76">
        <v>0.29625296970056714</v>
      </c>
      <c r="J10" s="76">
        <v>6.9349824125395445</v>
      </c>
      <c r="K10" s="81">
        <f t="shared" si="0"/>
        <v>24.038582705777902</v>
      </c>
      <c r="L10" s="67"/>
      <c r="M10" s="74">
        <v>43838</v>
      </c>
      <c r="N10" s="78">
        <v>9.966868985715875</v>
      </c>
      <c r="O10" s="78">
        <v>2.3605871837889598</v>
      </c>
      <c r="P10" s="78">
        <v>1.9583957589963248</v>
      </c>
      <c r="Q10" s="78">
        <v>1.9157963126018682</v>
      </c>
      <c r="R10" s="78">
        <v>0.70297262824667517</v>
      </c>
      <c r="S10" s="78">
        <v>0.70915712642085582</v>
      </c>
      <c r="T10" s="78">
        <v>0.35829599057992101</v>
      </c>
      <c r="U10" s="78">
        <f>J10*(1+[1]industry!CB10)</f>
        <v>6.7954270034870463</v>
      </c>
      <c r="V10" s="83">
        <f t="shared" si="1"/>
        <v>24.767500989837529</v>
      </c>
      <c r="Y10" s="93" t="s">
        <v>540</v>
      </c>
      <c r="Z10" s="67">
        <v>359.26289642479435</v>
      </c>
      <c r="AA10" s="67">
        <v>69.942078503394882</v>
      </c>
      <c r="AB10" s="67">
        <v>65.68671648191696</v>
      </c>
      <c r="AC10" s="67">
        <v>50.873108741538566</v>
      </c>
      <c r="AD10" s="67">
        <v>25.927814251612542</v>
      </c>
      <c r="AE10" s="67">
        <v>23.800094537524917</v>
      </c>
      <c r="AF10" s="67">
        <v>12.935274645433365</v>
      </c>
      <c r="AG10" s="67">
        <v>246.69878231049358</v>
      </c>
      <c r="AH10" s="67">
        <v>855.12676589670912</v>
      </c>
      <c r="AI10" s="67"/>
      <c r="AK10" s="112">
        <v>43473</v>
      </c>
      <c r="AL10" s="131">
        <v>0.11196671571631935</v>
      </c>
      <c r="AM10" s="131">
        <v>0.16396791317127801</v>
      </c>
      <c r="AN10" s="131">
        <v>0.20570227849896458</v>
      </c>
      <c r="AO10" s="131">
        <v>0.1767042126257643</v>
      </c>
      <c r="AP10" s="131">
        <v>0.18847365277792302</v>
      </c>
      <c r="AQ10" s="53"/>
      <c r="AR10" s="74">
        <v>43838</v>
      </c>
      <c r="AS10" s="128">
        <v>0.19229873225423083</v>
      </c>
      <c r="AT10" s="128">
        <v>0.17777527531896345</v>
      </c>
      <c r="AU10" s="128">
        <v>0.41029842076142653</v>
      </c>
      <c r="AV10" s="128">
        <v>0.16100398133505653</v>
      </c>
      <c r="AW10" s="79">
        <v>0.19401358170395772</v>
      </c>
      <c r="AY10" s="93" t="s">
        <v>540</v>
      </c>
      <c r="AZ10" s="67">
        <v>4.82971534351109</v>
      </c>
      <c r="BA10" s="67">
        <v>5.0206171242360318</v>
      </c>
      <c r="BB10" s="67">
        <v>10.11031168289545</v>
      </c>
      <c r="BC10" s="67">
        <v>4.4765221327202607</v>
      </c>
      <c r="BD10" s="67">
        <v>4.7642837582375703</v>
      </c>
    </row>
    <row r="11" spans="2:56" x14ac:dyDescent="0.2">
      <c r="B11" s="74">
        <v>43474</v>
      </c>
      <c r="C11" s="76">
        <v>10.262990238149449</v>
      </c>
      <c r="D11" s="76">
        <v>2.3642290252027505</v>
      </c>
      <c r="E11" s="76">
        <v>1.9757013167432087</v>
      </c>
      <c r="F11" s="76">
        <v>1.6784169092903156</v>
      </c>
      <c r="G11" s="76">
        <v>0.69562669169406399</v>
      </c>
      <c r="H11" s="76">
        <v>0.74639267098667927</v>
      </c>
      <c r="I11" s="76">
        <v>0.29625296970056714</v>
      </c>
      <c r="J11" s="76">
        <v>7.3063960249458386</v>
      </c>
      <c r="K11" s="81">
        <f t="shared" si="0"/>
        <v>25.326005846712874</v>
      </c>
      <c r="L11" s="67"/>
      <c r="M11" s="74">
        <v>43839</v>
      </c>
      <c r="N11" s="78">
        <v>10.31772838059347</v>
      </c>
      <c r="O11" s="78">
        <v>2.3497816790744328</v>
      </c>
      <c r="P11" s="78">
        <v>2.0266029921249689</v>
      </c>
      <c r="Q11" s="78">
        <v>1.7310285729055424</v>
      </c>
      <c r="R11" s="78">
        <v>0.7211929242112628</v>
      </c>
      <c r="S11" s="78">
        <v>0.6873513738912882</v>
      </c>
      <c r="T11" s="78">
        <v>0.36337820321226033</v>
      </c>
      <c r="U11" s="78">
        <f>J11*(1+[1]industry!CB11)</f>
        <v>7.1593665120638477</v>
      </c>
      <c r="V11" s="83">
        <f t="shared" si="1"/>
        <v>25.356430638077075</v>
      </c>
      <c r="Y11" s="93" t="s">
        <v>541</v>
      </c>
      <c r="Z11" s="67">
        <v>359.85258643039805</v>
      </c>
      <c r="AA11" s="67">
        <v>67.169505458757698</v>
      </c>
      <c r="AB11" s="67">
        <v>68.162890276672954</v>
      </c>
      <c r="AC11" s="67">
        <v>50.825205625962759</v>
      </c>
      <c r="AD11" s="67">
        <v>26.58329270179377</v>
      </c>
      <c r="AE11" s="67">
        <v>20.641577318526281</v>
      </c>
      <c r="AF11" s="67">
        <v>13.268729630922518</v>
      </c>
      <c r="AG11" s="67">
        <v>245.9185801201678</v>
      </c>
      <c r="AH11" s="67">
        <v>852.42236756320176</v>
      </c>
      <c r="AI11" s="67"/>
      <c r="AK11" s="112">
        <v>43474</v>
      </c>
      <c r="AL11" s="131">
        <v>0.18961517207882711</v>
      </c>
      <c r="AM11" s="131">
        <v>0.16368030231075603</v>
      </c>
      <c r="AN11" s="131">
        <v>0.3008648057546498</v>
      </c>
      <c r="AO11" s="131">
        <v>0.16578814621062382</v>
      </c>
      <c r="AP11" s="131">
        <v>0.14984266305285732</v>
      </c>
      <c r="AQ11" s="53"/>
      <c r="AR11" s="74">
        <v>43839</v>
      </c>
      <c r="AS11" s="128">
        <v>0.19174806665127561</v>
      </c>
      <c r="AT11" s="128">
        <v>0.12382410474056614</v>
      </c>
      <c r="AU11" s="128">
        <v>0.32920742160831173</v>
      </c>
      <c r="AV11" s="128">
        <v>0.16493005988799603</v>
      </c>
      <c r="AW11" s="79">
        <v>0.1607163614270915</v>
      </c>
      <c r="AY11" s="93" t="s">
        <v>541</v>
      </c>
      <c r="AZ11" s="67">
        <v>4.7916860888377739</v>
      </c>
      <c r="BA11" s="67">
        <v>4.9754382988791326</v>
      </c>
      <c r="BB11" s="67">
        <v>10.130292536023699</v>
      </c>
      <c r="BC11" s="67">
        <v>4.4765221327202598</v>
      </c>
      <c r="BD11" s="67">
        <v>4.773122874672147</v>
      </c>
    </row>
    <row r="12" spans="2:56" x14ac:dyDescent="0.2">
      <c r="B12" s="74">
        <v>43475</v>
      </c>
      <c r="C12" s="76">
        <v>10.243352394968001</v>
      </c>
      <c r="D12" s="76">
        <v>2.357713754034434</v>
      </c>
      <c r="E12" s="76">
        <v>2.1801303512549057</v>
      </c>
      <c r="F12" s="76">
        <v>2.0123624432820466</v>
      </c>
      <c r="G12" s="76">
        <v>0.70086405783652872</v>
      </c>
      <c r="H12" s="76">
        <v>0.77388553792559667</v>
      </c>
      <c r="I12" s="76">
        <v>0.30372153196192597</v>
      </c>
      <c r="J12" s="76">
        <v>7.5303853984640456</v>
      </c>
      <c r="K12" s="81">
        <f t="shared" si="0"/>
        <v>26.102415469727486</v>
      </c>
      <c r="L12" s="67"/>
      <c r="M12" s="74">
        <v>43840</v>
      </c>
      <c r="N12" s="78">
        <v>10.017343495154405</v>
      </c>
      <c r="O12" s="78">
        <v>2.3057284675459773</v>
      </c>
      <c r="P12" s="78">
        <v>1.907973784763846</v>
      </c>
      <c r="Q12" s="78">
        <v>1.7413747890181994</v>
      </c>
      <c r="R12" s="78">
        <v>0.72372792191068358</v>
      </c>
      <c r="S12" s="78">
        <v>0.69420933483495872</v>
      </c>
      <c r="T12" s="78">
        <v>0.37608373479310864</v>
      </c>
      <c r="U12" s="78">
        <f>J12*(1+[1]industry!CB12)</f>
        <v>7.3788484583406779</v>
      </c>
      <c r="V12" s="83">
        <f t="shared" si="1"/>
        <v>25.145289986361856</v>
      </c>
      <c r="Y12" s="93" t="s">
        <v>542</v>
      </c>
      <c r="Z12" s="67">
        <v>359.93909259397424</v>
      </c>
      <c r="AA12" s="67">
        <v>65.914000683827624</v>
      </c>
      <c r="AB12" s="67">
        <v>67.517165830630063</v>
      </c>
      <c r="AC12" s="67">
        <v>51.06472120384192</v>
      </c>
      <c r="AD12" s="67">
        <v>27.093109274156934</v>
      </c>
      <c r="AE12" s="67">
        <v>23.35523295738426</v>
      </c>
      <c r="AF12" s="67">
        <v>12.643501533130358</v>
      </c>
      <c r="AG12" s="67">
        <v>246.33338992289475</v>
      </c>
      <c r="AH12" s="67">
        <v>853.86021399983997</v>
      </c>
      <c r="AI12" s="67"/>
      <c r="AK12" s="112">
        <v>43475</v>
      </c>
      <c r="AL12" s="131">
        <v>0.22076127542470464</v>
      </c>
      <c r="AM12" s="131">
        <v>0.178474686412327</v>
      </c>
      <c r="AN12" s="131">
        <v>0.42320679615045598</v>
      </c>
      <c r="AO12" s="131">
        <v>0.15730370198519589</v>
      </c>
      <c r="AP12" s="131">
        <v>0.16260654356843629</v>
      </c>
      <c r="AQ12" s="53"/>
      <c r="AR12" s="74">
        <v>43840</v>
      </c>
      <c r="AS12" s="128">
        <v>0.17289981271283406</v>
      </c>
      <c r="AT12" s="128">
        <v>0.15627080125321835</v>
      </c>
      <c r="AU12" s="128">
        <v>0.33004919832009044</v>
      </c>
      <c r="AV12" s="128">
        <v>0.16504122121318276</v>
      </c>
      <c r="AW12" s="79">
        <v>0.15951137518944991</v>
      </c>
      <c r="AY12" s="93" t="s">
        <v>542</v>
      </c>
      <c r="AZ12" s="67">
        <v>4.7679178046669524</v>
      </c>
      <c r="BA12" s="67">
        <v>5.0215783758393702</v>
      </c>
      <c r="BB12" s="67">
        <v>10.050369123510691</v>
      </c>
      <c r="BC12" s="67">
        <v>4.4850407285960365</v>
      </c>
      <c r="BD12" s="67">
        <v>4.759864200020278</v>
      </c>
    </row>
    <row r="13" spans="2:56" x14ac:dyDescent="0.2">
      <c r="B13" s="74">
        <v>43476</v>
      </c>
      <c r="C13" s="76">
        <v>10.300998966887736</v>
      </c>
      <c r="D13" s="76">
        <v>2.3650434340987898</v>
      </c>
      <c r="E13" s="76">
        <v>2.2046380275481914</v>
      </c>
      <c r="F13" s="76">
        <v>1.8583359726587514</v>
      </c>
      <c r="G13" s="76">
        <v>0.70386663914763348</v>
      </c>
      <c r="H13" s="76">
        <v>0.72921959558279015</v>
      </c>
      <c r="I13" s="76">
        <v>0.30123201120813969</v>
      </c>
      <c r="J13" s="76">
        <v>7.4863127563447813</v>
      </c>
      <c r="K13" s="81">
        <f t="shared" si="0"/>
        <v>25.949647403476813</v>
      </c>
      <c r="L13" s="67"/>
      <c r="M13" s="74">
        <v>43841</v>
      </c>
      <c r="N13" s="78">
        <v>9.8659199668388116</v>
      </c>
      <c r="O13" s="78">
        <v>2.2949229628314503</v>
      </c>
      <c r="P13" s="78">
        <v>1.7618707808906575</v>
      </c>
      <c r="Q13" s="78">
        <v>1.3340629368868648</v>
      </c>
      <c r="R13" s="78">
        <v>0.71893591004617519</v>
      </c>
      <c r="S13" s="78">
        <v>0.64407479035527981</v>
      </c>
      <c r="T13" s="78">
        <v>0.31255607688886733</v>
      </c>
      <c r="U13" s="78">
        <f>J13*(1+[1]industry!CB13)</f>
        <v>7.3356627075259766</v>
      </c>
      <c r="V13" s="83">
        <f t="shared" si="1"/>
        <v>24.268006132264084</v>
      </c>
      <c r="Y13" s="93" t="s">
        <v>543</v>
      </c>
      <c r="Z13" s="67">
        <v>357.29976792980801</v>
      </c>
      <c r="AA13" s="67">
        <v>66.070938780693879</v>
      </c>
      <c r="AB13" s="67">
        <v>67.288146024161719</v>
      </c>
      <c r="AC13" s="67">
        <v>50.921011857114401</v>
      </c>
      <c r="AD13" s="67">
        <v>29.01099066542788</v>
      </c>
      <c r="AE13" s="67">
        <v>22.354294402067787</v>
      </c>
      <c r="AF13" s="67">
        <v>13.449351081395813</v>
      </c>
      <c r="AG13" s="67">
        <v>245.87426773296113</v>
      </c>
      <c r="AH13" s="67">
        <v>852.26876847363064</v>
      </c>
      <c r="AI13" s="67"/>
      <c r="AK13" s="112">
        <v>43476</v>
      </c>
      <c r="AL13" s="131">
        <v>0.17322997719184829</v>
      </c>
      <c r="AM13" s="131">
        <v>0.18255842329919811</v>
      </c>
      <c r="AN13" s="131">
        <v>0.37102791308720651</v>
      </c>
      <c r="AO13" s="131">
        <v>0.18803310256953057</v>
      </c>
      <c r="AP13" s="131">
        <v>0.18117778912999041</v>
      </c>
      <c r="AQ13" s="53"/>
      <c r="AR13" s="74">
        <v>43841</v>
      </c>
      <c r="AS13" s="128">
        <v>6.8476352972161855E-2</v>
      </c>
      <c r="AT13" s="128">
        <v>0.1191913819366146</v>
      </c>
      <c r="AU13" s="128">
        <v>0.27864782043970271</v>
      </c>
      <c r="AV13" s="128">
        <v>0.12347977535743442</v>
      </c>
      <c r="AW13" s="79">
        <v>0.14988873427445443</v>
      </c>
      <c r="AY13" s="93" t="s">
        <v>543</v>
      </c>
      <c r="AZ13" s="67">
        <v>4.7916860888377739</v>
      </c>
      <c r="BA13" s="67">
        <v>5.0384002788977931</v>
      </c>
      <c r="BB13" s="67">
        <v>9.9304840047411815</v>
      </c>
      <c r="BC13" s="67">
        <v>4.4722628347823719</v>
      </c>
      <c r="BD13" s="67">
        <v>4.7598642000202807</v>
      </c>
    </row>
    <row r="14" spans="2:56" x14ac:dyDescent="0.2">
      <c r="B14" s="74">
        <v>43477</v>
      </c>
      <c r="C14" s="76">
        <v>10.027969598784383</v>
      </c>
      <c r="D14" s="76">
        <v>2.3968053810443313</v>
      </c>
      <c r="E14" s="76">
        <v>1.9907728841211987</v>
      </c>
      <c r="F14" s="76">
        <v>1.2329345983280557</v>
      </c>
      <c r="G14" s="76">
        <v>0.68939250470724345</v>
      </c>
      <c r="H14" s="76">
        <v>0.68642215450547184</v>
      </c>
      <c r="I14" s="76">
        <v>0.31616913573085736</v>
      </c>
      <c r="J14" s="76">
        <v>7.0310242555544322</v>
      </c>
      <c r="K14" s="81">
        <f t="shared" si="0"/>
        <v>24.371490512775971</v>
      </c>
      <c r="L14" s="67"/>
      <c r="M14" s="74">
        <v>43842</v>
      </c>
      <c r="N14" s="78">
        <v>9.4781280040793625</v>
      </c>
      <c r="O14" s="78">
        <v>2.3290018623157276</v>
      </c>
      <c r="P14" s="78">
        <v>1.8532885672311998</v>
      </c>
      <c r="Q14" s="78">
        <v>1.084063142437254</v>
      </c>
      <c r="R14" s="78">
        <v>0.70969969719397896</v>
      </c>
      <c r="S14" s="78">
        <v>0.61945862907061011</v>
      </c>
      <c r="T14" s="78">
        <v>0.30747386425652801</v>
      </c>
      <c r="U14" s="78">
        <f>J14*(1+[1]industry!CB14)</f>
        <v>6.889536158300178</v>
      </c>
      <c r="V14" s="83">
        <f t="shared" si="1"/>
        <v>23.27064992488484</v>
      </c>
      <c r="Y14" s="93" t="s">
        <v>544</v>
      </c>
      <c r="Z14" s="67">
        <v>373.16263689886335</v>
      </c>
      <c r="AA14" s="67">
        <v>68.320384835776892</v>
      </c>
      <c r="AB14" s="67">
        <v>66.952718728839599</v>
      </c>
      <c r="AC14" s="67">
        <v>50.585690048083535</v>
      </c>
      <c r="AD14" s="67">
        <v>27.530094907611076</v>
      </c>
      <c r="AE14" s="67">
        <v>22.109620532990437</v>
      </c>
      <c r="AF14" s="67">
        <v>12.143319054896633</v>
      </c>
      <c r="AG14" s="67">
        <v>251.71706381328457</v>
      </c>
      <c r="AH14" s="67">
        <v>872.52152882034625</v>
      </c>
      <c r="AI14" s="67"/>
      <c r="AK14" s="112">
        <v>43477</v>
      </c>
      <c r="AL14" s="131">
        <v>7.3790659898918004E-2</v>
      </c>
      <c r="AM14" s="131">
        <v>0.14927124626946869</v>
      </c>
      <c r="AN14" s="131">
        <v>0.22546896800085947</v>
      </c>
      <c r="AO14" s="131">
        <v>0.11627425953235071</v>
      </c>
      <c r="AP14" s="131">
        <v>0.12812598945319204</v>
      </c>
      <c r="AQ14" s="53"/>
      <c r="AR14" s="74">
        <v>43842</v>
      </c>
      <c r="AS14" s="128">
        <v>8.9828233997142626E-2</v>
      </c>
      <c r="AT14" s="128">
        <v>6.8747818972843724E-2</v>
      </c>
      <c r="AU14" s="128">
        <v>0.18556664160244443</v>
      </c>
      <c r="AV14" s="128">
        <v>0.10647184451495401</v>
      </c>
      <c r="AW14" s="79">
        <v>0.15622513546627029</v>
      </c>
      <c r="AY14" s="93" t="s">
        <v>544</v>
      </c>
      <c r="AZ14" s="67">
        <v>4.7203812363253084</v>
      </c>
      <c r="BA14" s="67">
        <v>4.9999502147642607</v>
      </c>
      <c r="BB14" s="67">
        <v>10.000416990690063</v>
      </c>
      <c r="BC14" s="67">
        <v>4.4893000265339236</v>
      </c>
      <c r="BD14" s="67">
        <v>4.7687033164548573</v>
      </c>
    </row>
    <row r="15" spans="2:56" x14ac:dyDescent="0.2">
      <c r="B15" s="74">
        <v>43478</v>
      </c>
      <c r="C15" s="76">
        <v>9.7131306290689174</v>
      </c>
      <c r="D15" s="76">
        <v>2.38214602091562</v>
      </c>
      <c r="E15" s="76">
        <v>2.1340883720327111</v>
      </c>
      <c r="F15" s="76">
        <v>0.80274300891933126</v>
      </c>
      <c r="G15" s="76">
        <v>0.67503729861403705</v>
      </c>
      <c r="H15" s="76">
        <v>0.61215953867486206</v>
      </c>
      <c r="I15" s="76">
        <v>0.27135776216270435</v>
      </c>
      <c r="J15" s="76">
        <v>6.7270020101910744</v>
      </c>
      <c r="K15" s="81">
        <f t="shared" si="0"/>
        <v>23.317664640579256</v>
      </c>
      <c r="L15" s="67"/>
      <c r="M15" s="74">
        <v>43843</v>
      </c>
      <c r="N15" s="78">
        <v>9.7785128895184261</v>
      </c>
      <c r="O15" s="78">
        <v>2.3140403942494592</v>
      </c>
      <c r="P15" s="78">
        <v>2.0386195745731026</v>
      </c>
      <c r="Q15" s="78">
        <v>1.7443023133815594</v>
      </c>
      <c r="R15" s="78">
        <v>0.72822913382989585</v>
      </c>
      <c r="S15" s="78">
        <v>0.64681878547109983</v>
      </c>
      <c r="T15" s="78">
        <v>0.31636773636312182</v>
      </c>
      <c r="U15" s="78">
        <f>J15*(1+[1]industry!CB15)</f>
        <v>6.5916318734865147</v>
      </c>
      <c r="V15" s="83">
        <f t="shared" si="1"/>
        <v>24.158522700873185</v>
      </c>
      <c r="Y15" s="93" t="s">
        <v>545</v>
      </c>
      <c r="Z15" s="67">
        <v>361.63134845309497</v>
      </c>
      <c r="AA15" s="67">
        <v>70.831394385636983</v>
      </c>
      <c r="AB15" s="67">
        <v>66.156909716424039</v>
      </c>
      <c r="AC15" s="67">
        <v>49.867143314445997</v>
      </c>
      <c r="AD15" s="67">
        <v>30.953149036335191</v>
      </c>
      <c r="AE15" s="67">
        <v>22.398780560081871</v>
      </c>
      <c r="AF15" s="67">
        <v>10.392680381078581</v>
      </c>
      <c r="AG15" s="67">
        <v>248.24095273277044</v>
      </c>
      <c r="AH15" s="67">
        <v>860.47235857986789</v>
      </c>
      <c r="AI15" s="67"/>
      <c r="AK15" s="112">
        <v>43478</v>
      </c>
      <c r="AL15" s="131">
        <v>6.1535817799784003E-2</v>
      </c>
      <c r="AM15" s="131">
        <v>6.5621343345499503E-2</v>
      </c>
      <c r="AN15" s="131">
        <v>0.12139654457141842</v>
      </c>
      <c r="AO15" s="131">
        <v>9.9261844109455488E-2</v>
      </c>
      <c r="AP15" s="131">
        <v>0.12143191259510955</v>
      </c>
      <c r="AQ15" s="53"/>
      <c r="AR15" s="74">
        <v>43843</v>
      </c>
      <c r="AS15" s="128">
        <v>0.12583224136065391</v>
      </c>
      <c r="AT15" s="128">
        <v>0.16358257246701233</v>
      </c>
      <c r="AU15" s="128">
        <v>0.35001507387292724</v>
      </c>
      <c r="AV15" s="128">
        <v>0.1682085850542282</v>
      </c>
      <c r="AW15" s="79">
        <v>0.1904540648380893</v>
      </c>
      <c r="AY15" s="93" t="s">
        <v>545</v>
      </c>
      <c r="AZ15" s="67">
        <v>4.7203812363253075</v>
      </c>
      <c r="BA15" s="67">
        <v>4.9004606738187437</v>
      </c>
      <c r="BB15" s="67">
        <v>9.850560592228172</v>
      </c>
      <c r="BC15" s="67">
        <v>4.3828175780867245</v>
      </c>
      <c r="BD15" s="67">
        <v>4.7377664089338358</v>
      </c>
    </row>
    <row r="16" spans="2:56" x14ac:dyDescent="0.2">
      <c r="B16" s="74">
        <v>43479</v>
      </c>
      <c r="C16" s="76">
        <v>9.7086962773827832</v>
      </c>
      <c r="D16" s="76">
        <v>2.2624279131978096</v>
      </c>
      <c r="E16" s="76">
        <v>2.4170174621618949</v>
      </c>
      <c r="F16" s="76">
        <v>1.4967687406903194</v>
      </c>
      <c r="G16" s="76">
        <v>0.69195572896372703</v>
      </c>
      <c r="H16" s="76">
        <v>0.65934892316588356</v>
      </c>
      <c r="I16" s="76">
        <v>0.36595955080658293</v>
      </c>
      <c r="J16" s="76">
        <v>7.137138915514071</v>
      </c>
      <c r="K16" s="81">
        <f t="shared" si="0"/>
        <v>24.739313511883072</v>
      </c>
      <c r="L16" s="67"/>
      <c r="M16" s="74">
        <v>43844</v>
      </c>
      <c r="N16" s="78">
        <v>9.6141629624441833</v>
      </c>
      <c r="O16" s="78">
        <v>2.3655743398110491</v>
      </c>
      <c r="P16" s="78">
        <v>2.0501501171763543</v>
      </c>
      <c r="Q16" s="78">
        <v>1.4263439918395799</v>
      </c>
      <c r="R16" s="78">
        <v>0.72455877889724418</v>
      </c>
      <c r="S16" s="78">
        <v>0.71951057002716257</v>
      </c>
      <c r="T16" s="78">
        <v>0.32017939583737626</v>
      </c>
      <c r="U16" s="78">
        <f>J16*(1+[1]industry!CB16)</f>
        <v>6.993515430756835</v>
      </c>
      <c r="V16" s="83">
        <f t="shared" si="1"/>
        <v>24.213995586789785</v>
      </c>
      <c r="AK16" s="112">
        <v>43479</v>
      </c>
      <c r="AL16" s="131">
        <v>0.17444918116938271</v>
      </c>
      <c r="AM16" s="131">
        <v>0.17768763317518729</v>
      </c>
      <c r="AN16" s="131">
        <v>0.23084395346282516</v>
      </c>
      <c r="AO16" s="131">
        <v>0.15958209102586909</v>
      </c>
      <c r="AP16" s="131">
        <v>0.19785984167258633</v>
      </c>
      <c r="AQ16" s="53"/>
      <c r="AR16" s="74">
        <v>43844</v>
      </c>
      <c r="AS16" s="128">
        <v>0.12369144332236703</v>
      </c>
      <c r="AT16" s="128">
        <v>0.10636629575060266</v>
      </c>
      <c r="AU16" s="128">
        <v>0.22591204495517597</v>
      </c>
      <c r="AV16" s="128">
        <v>0.1917239795918276</v>
      </c>
      <c r="AW16" s="79">
        <v>0.12300621631899211</v>
      </c>
    </row>
    <row r="17" spans="2:56" x14ac:dyDescent="0.2">
      <c r="B17" s="74">
        <v>43480</v>
      </c>
      <c r="C17" s="76">
        <v>9.612407497912459</v>
      </c>
      <c r="D17" s="76">
        <v>2.2005328370988053</v>
      </c>
      <c r="E17" s="76">
        <v>2.3705579329199931</v>
      </c>
      <c r="F17" s="76">
        <v>1.444833055599632</v>
      </c>
      <c r="G17" s="76">
        <v>0.69098376188449961</v>
      </c>
      <c r="H17" s="76">
        <v>0.74169899583321364</v>
      </c>
      <c r="I17" s="76">
        <v>0.36347003005279666</v>
      </c>
      <c r="J17" s="76">
        <v>7.0650909041192662</v>
      </c>
      <c r="K17" s="81">
        <f t="shared" si="0"/>
        <v>24.489575015420666</v>
      </c>
      <c r="L17" s="67"/>
      <c r="M17" s="74">
        <v>43845</v>
      </c>
      <c r="N17" s="78">
        <v>9.8536091108781925</v>
      </c>
      <c r="O17" s="78">
        <v>2.3148715869198075</v>
      </c>
      <c r="P17" s="78">
        <v>1.8546499089206263</v>
      </c>
      <c r="Q17" s="78">
        <v>1.4477620551684158</v>
      </c>
      <c r="R17" s="78">
        <v>0.72569082154143294</v>
      </c>
      <c r="S17" s="78">
        <v>0.73217530667102326</v>
      </c>
      <c r="T17" s="78">
        <v>0.30874441741461284</v>
      </c>
      <c r="U17" s="78">
        <f>J17*(1+[1]industry!CB17)</f>
        <v>6.9229172701480168</v>
      </c>
      <c r="V17" s="83">
        <f t="shared" si="1"/>
        <v>24.160420477662129</v>
      </c>
      <c r="Y17" s="91" t="s">
        <v>546</v>
      </c>
      <c r="Z17" t="s">
        <v>553</v>
      </c>
      <c r="AA17" t="s">
        <v>547</v>
      </c>
      <c r="AB17" t="s">
        <v>548</v>
      </c>
      <c r="AC17" t="s">
        <v>549</v>
      </c>
      <c r="AD17" t="s">
        <v>550</v>
      </c>
      <c r="AE17" t="s">
        <v>551</v>
      </c>
      <c r="AF17" t="s">
        <v>554</v>
      </c>
      <c r="AG17" t="s">
        <v>555</v>
      </c>
      <c r="AH17" t="s">
        <v>556</v>
      </c>
      <c r="AK17" s="112">
        <v>43480</v>
      </c>
      <c r="AL17" s="131">
        <v>0.11791287271132968</v>
      </c>
      <c r="AM17" s="131">
        <v>0.17527313648730822</v>
      </c>
      <c r="AN17" s="131">
        <v>0.26689822517050993</v>
      </c>
      <c r="AO17" s="131">
        <v>0.15084016615787577</v>
      </c>
      <c r="AP17" s="131">
        <v>0.21688703132365172</v>
      </c>
      <c r="AQ17" s="53"/>
      <c r="AR17" s="74">
        <v>43845</v>
      </c>
      <c r="AS17" s="128">
        <v>0.10670934450134308</v>
      </c>
      <c r="AT17" s="128">
        <v>0.14754881952179902</v>
      </c>
      <c r="AU17" s="128">
        <v>0.23881264206225514</v>
      </c>
      <c r="AV17" s="128">
        <v>0.18350268321288507</v>
      </c>
      <c r="AW17" s="79">
        <v>0.14322420765031826</v>
      </c>
      <c r="AY17" s="91" t="s">
        <v>546</v>
      </c>
      <c r="AZ17" t="s">
        <v>585</v>
      </c>
      <c r="BA17" t="s">
        <v>581</v>
      </c>
      <c r="BB17" t="s">
        <v>582</v>
      </c>
      <c r="BC17" t="s">
        <v>583</v>
      </c>
      <c r="BD17" t="s">
        <v>584</v>
      </c>
    </row>
    <row r="18" spans="2:56" x14ac:dyDescent="0.2">
      <c r="B18" s="74">
        <v>43481</v>
      </c>
      <c r="C18" s="76">
        <v>9.8030846204161914</v>
      </c>
      <c r="D18" s="76">
        <v>2.2550982331334537</v>
      </c>
      <c r="E18" s="76">
        <v>2.3014232537008028</v>
      </c>
      <c r="F18" s="76">
        <v>1.5864960283348633</v>
      </c>
      <c r="G18" s="76">
        <v>0.69408719607724023</v>
      </c>
      <c r="H18" s="76">
        <v>0.73387529867845447</v>
      </c>
      <c r="I18" s="76">
        <v>0.41077092437473595</v>
      </c>
      <c r="J18" s="76">
        <v>7.2112023005250654</v>
      </c>
      <c r="K18" s="81">
        <f t="shared" si="0"/>
        <v>24.996037855240807</v>
      </c>
      <c r="L18" s="67"/>
      <c r="M18" s="74">
        <v>43846</v>
      </c>
      <c r="N18" s="78">
        <v>9.8000568874495055</v>
      </c>
      <c r="O18" s="78">
        <v>2.2284275492035919</v>
      </c>
      <c r="P18" s="78">
        <v>2.1223732724451594</v>
      </c>
      <c r="Q18" s="78">
        <v>1.6722150961301707</v>
      </c>
      <c r="R18" s="78">
        <v>0.72683987907603786</v>
      </c>
      <c r="S18" s="78">
        <v>0.74559143247112225</v>
      </c>
      <c r="T18" s="78">
        <v>0.3138266300469521</v>
      </c>
      <c r="U18" s="78">
        <f>J18*(1+[1]industry!CB18)</f>
        <v>7.0660884088170732</v>
      </c>
      <c r="V18" s="83">
        <f t="shared" si="1"/>
        <v>24.675419155639617</v>
      </c>
      <c r="Y18" s="92" t="s">
        <v>557</v>
      </c>
      <c r="Z18" s="67">
        <v>1518.1073785682925</v>
      </c>
      <c r="AA18" s="67">
        <v>262.52186342195705</v>
      </c>
      <c r="AB18" s="67">
        <v>305.52248654657683</v>
      </c>
      <c r="AC18" s="67">
        <v>222.96600951004336</v>
      </c>
      <c r="AD18" s="67">
        <v>115.12143743553059</v>
      </c>
      <c r="AE18" s="67">
        <v>100.51647403278047</v>
      </c>
      <c r="AF18" s="67">
        <v>50.879673202553164</v>
      </c>
      <c r="AG18" s="67">
        <v>1108.0116589538341</v>
      </c>
      <c r="AH18" s="67">
        <v>3683.646981671568</v>
      </c>
      <c r="AI18" s="67"/>
      <c r="AK18" s="112">
        <v>43481</v>
      </c>
      <c r="AL18" s="131">
        <v>0.15827156455755334</v>
      </c>
      <c r="AM18" s="131">
        <v>0.17368307983520864</v>
      </c>
      <c r="AN18" s="131">
        <v>0.28426217331361925</v>
      </c>
      <c r="AO18" s="131">
        <v>0.16426511027220844</v>
      </c>
      <c r="AP18" s="131">
        <v>0.2374184935051856</v>
      </c>
      <c r="AQ18" s="53"/>
      <c r="AR18" s="74">
        <v>43846</v>
      </c>
      <c r="AS18" s="128">
        <v>0.11472388427647248</v>
      </c>
      <c r="AT18" s="128">
        <v>0.14461246207881698</v>
      </c>
      <c r="AU18" s="128">
        <v>0.34512231421897915</v>
      </c>
      <c r="AV18" s="128">
        <v>0.1683020388353868</v>
      </c>
      <c r="AW18" s="79">
        <v>0.13731043741041077</v>
      </c>
      <c r="AY18" s="92" t="s">
        <v>557</v>
      </c>
      <c r="AZ18" s="67">
        <v>21.013254816013937</v>
      </c>
      <c r="BA18" s="67">
        <v>20.869952725443774</v>
      </c>
      <c r="BB18" s="67">
        <v>43.889941981518064</v>
      </c>
      <c r="BC18" s="67">
        <v>17.389324949268843</v>
      </c>
      <c r="BD18" s="67">
        <v>19.894075611674737</v>
      </c>
    </row>
    <row r="19" spans="2:56" x14ac:dyDescent="0.2">
      <c r="B19" s="74">
        <v>43482</v>
      </c>
      <c r="C19" s="76">
        <v>9.7429041332472401</v>
      </c>
      <c r="D19" s="76">
        <v>2.3104780380641419</v>
      </c>
      <c r="E19" s="76">
        <v>2.259155848427246</v>
      </c>
      <c r="F19" s="76">
        <v>1.6784650343822167</v>
      </c>
      <c r="G19" s="76">
        <v>0.69719966800275468</v>
      </c>
      <c r="H19" s="76">
        <v>0.73815697970774974</v>
      </c>
      <c r="I19" s="76">
        <v>0.42072900738988106</v>
      </c>
      <c r="J19" s="76">
        <v>7.236444034675702</v>
      </c>
      <c r="K19" s="81">
        <f t="shared" si="0"/>
        <v>25.083532743896932</v>
      </c>
      <c r="L19" s="67"/>
      <c r="M19" s="74">
        <v>43847</v>
      </c>
      <c r="N19" s="78">
        <v>9.3956452691432251</v>
      </c>
      <c r="O19" s="78">
        <v>2.1968422277303596</v>
      </c>
      <c r="P19" s="78">
        <v>2.2228060942861645</v>
      </c>
      <c r="Q19" s="78">
        <v>1.7115708599369557</v>
      </c>
      <c r="R19" s="78">
        <v>0.72628700562381066</v>
      </c>
      <c r="S19" s="78">
        <v>0.73770401092330862</v>
      </c>
      <c r="T19" s="78">
        <v>0.32017939583737626</v>
      </c>
      <c r="U19" s="78">
        <f>J19*(1+[1]industry!CB19)</f>
        <v>7.0908221935130413</v>
      </c>
      <c r="V19" s="83">
        <f t="shared" si="1"/>
        <v>24.401857056994242</v>
      </c>
      <c r="Y19" s="93" t="s">
        <v>534</v>
      </c>
      <c r="Z19" s="67">
        <v>271.06042654087452</v>
      </c>
      <c r="AA19" s="67">
        <v>72.139211859522476</v>
      </c>
      <c r="AB19" s="67">
        <v>65.579549391714977</v>
      </c>
      <c r="AC19" s="67">
        <v>50.825205625962745</v>
      </c>
      <c r="AD19" s="67">
        <v>22.116328448706952</v>
      </c>
      <c r="AE19" s="67">
        <v>20.797278871575511</v>
      </c>
      <c r="AF19" s="67">
        <v>10.962332647955884</v>
      </c>
      <c r="AG19" s="67">
        <v>211.08402074572444</v>
      </c>
      <c r="AH19" s="67">
        <v>724.56435413203747</v>
      </c>
      <c r="AI19" s="67"/>
      <c r="AK19" s="112">
        <v>43482</v>
      </c>
      <c r="AL19" s="131">
        <v>0.14723619182751571</v>
      </c>
      <c r="AM19" s="131">
        <v>0.18157965394589209</v>
      </c>
      <c r="AN19" s="131">
        <v>0.30942330117659045</v>
      </c>
      <c r="AO19" s="131">
        <v>0.17291577934889371</v>
      </c>
      <c r="AP19" s="131">
        <v>0.22213737047428769</v>
      </c>
      <c r="AQ19" s="53"/>
      <c r="AR19" s="74">
        <v>43847</v>
      </c>
      <c r="AS19" s="128">
        <v>0.13619092167000146</v>
      </c>
      <c r="AT19" s="128">
        <v>0.172611489304386</v>
      </c>
      <c r="AU19" s="128">
        <v>0.35642969121112311</v>
      </c>
      <c r="AV19" s="128">
        <v>0.16790991637236241</v>
      </c>
      <c r="AW19" s="79">
        <v>0.14845292015241432</v>
      </c>
      <c r="AY19" s="93" t="s">
        <v>534</v>
      </c>
      <c r="AZ19" s="67">
        <v>4.7298885499936354</v>
      </c>
      <c r="BA19" s="67">
        <v>4.9446782475723072</v>
      </c>
      <c r="BB19" s="67">
        <v>10.04037869694657</v>
      </c>
      <c r="BC19" s="67">
        <v>4.5318930059128046</v>
      </c>
      <c r="BD19" s="67">
        <v>4.7421859671511246</v>
      </c>
    </row>
    <row r="20" spans="2:56" x14ac:dyDescent="0.2">
      <c r="B20" s="74">
        <v>43483</v>
      </c>
      <c r="C20" s="76">
        <v>9.7308680358134492</v>
      </c>
      <c r="D20" s="76">
        <v>2.3218797626086949</v>
      </c>
      <c r="E20" s="76">
        <v>1.9320851043021676</v>
      </c>
      <c r="F20" s="76">
        <v>1.9892282579513338</v>
      </c>
      <c r="G20" s="76">
        <v>0.69324360588400535</v>
      </c>
      <c r="H20" s="76">
        <v>0.73817998999250434</v>
      </c>
      <c r="I20" s="76">
        <v>0.4157499658823085</v>
      </c>
      <c r="J20" s="76">
        <v>7.2259610404179888</v>
      </c>
      <c r="K20" s="81">
        <f t="shared" si="0"/>
        <v>25.047195762852454</v>
      </c>
      <c r="L20" s="67"/>
      <c r="M20" s="74">
        <v>43848</v>
      </c>
      <c r="N20" s="78">
        <v>8.7462476172206554</v>
      </c>
      <c r="O20" s="78">
        <v>2.2899358068093609</v>
      </c>
      <c r="P20" s="78">
        <v>2.0284173975046098</v>
      </c>
      <c r="Q20" s="78">
        <v>1.5116203348511796</v>
      </c>
      <c r="R20" s="78">
        <v>0.71606326620966254</v>
      </c>
      <c r="S20" s="78">
        <v>0.6859139662779804</v>
      </c>
      <c r="T20" s="78">
        <v>0.36591930952843005</v>
      </c>
      <c r="U20" s="78">
        <f>J20*(1+[1]industry!CB20)</f>
        <v>7.0805501527177457</v>
      </c>
      <c r="V20" s="83">
        <f t="shared" si="1"/>
        <v>23.424667851119622</v>
      </c>
      <c r="Y20" s="93" t="s">
        <v>535</v>
      </c>
      <c r="Z20" s="67">
        <v>183.1289067565686</v>
      </c>
      <c r="AA20" s="67">
        <v>69.732827707573179</v>
      </c>
      <c r="AB20" s="67">
        <v>66.798582955276757</v>
      </c>
      <c r="AC20" s="67">
        <v>50.921011857114415</v>
      </c>
      <c r="AD20" s="67">
        <v>23.208792532342315</v>
      </c>
      <c r="AE20" s="67">
        <v>21.064195819659901</v>
      </c>
      <c r="AF20" s="67">
        <v>10.93454473249845</v>
      </c>
      <c r="AG20" s="67">
        <v>191.89959669362491</v>
      </c>
      <c r="AH20" s="67">
        <v>617.68845905465855</v>
      </c>
      <c r="AI20" s="67"/>
      <c r="AK20" s="112">
        <v>43483</v>
      </c>
      <c r="AL20" s="131">
        <v>0.16486540723036655</v>
      </c>
      <c r="AM20" s="131">
        <v>0.19410902997918192</v>
      </c>
      <c r="AN20" s="131">
        <v>0.43788210285871698</v>
      </c>
      <c r="AO20" s="131">
        <v>0.1704086021187747</v>
      </c>
      <c r="AP20" s="131">
        <v>0.22994171907597846</v>
      </c>
      <c r="AQ20" s="53"/>
      <c r="AR20" s="74">
        <v>43848</v>
      </c>
      <c r="AS20" s="128">
        <v>0.13260587803311746</v>
      </c>
      <c r="AT20" s="128">
        <v>0.1806230572185944</v>
      </c>
      <c r="AU20" s="128">
        <v>0.29855037538793122</v>
      </c>
      <c r="AV20" s="128">
        <v>0.11967641463209998</v>
      </c>
      <c r="AW20" s="79">
        <v>0.11830179567714685</v>
      </c>
      <c r="AY20" s="93" t="s">
        <v>535</v>
      </c>
      <c r="AZ20" s="67">
        <v>4.7393958636619651</v>
      </c>
      <c r="BA20" s="67">
        <v>4.9912989503342136</v>
      </c>
      <c r="BB20" s="67">
        <v>10.080340403203067</v>
      </c>
      <c r="BC20" s="67">
        <v>4.4893000265339245</v>
      </c>
      <c r="BD20" s="67">
        <v>4.733346850716547</v>
      </c>
    </row>
    <row r="21" spans="2:56" x14ac:dyDescent="0.2">
      <c r="B21" s="74">
        <v>43484</v>
      </c>
      <c r="C21" s="76">
        <v>9.3811877314212211</v>
      </c>
      <c r="D21" s="76">
        <v>2.3626002074106713</v>
      </c>
      <c r="E21" s="76">
        <v>1.8568035411863091</v>
      </c>
      <c r="F21" s="76">
        <v>1.7986314767401785</v>
      </c>
      <c r="G21" s="76">
        <v>0.67574491200962861</v>
      </c>
      <c r="H21" s="76">
        <v>0.67009363541539413</v>
      </c>
      <c r="I21" s="76">
        <v>0.24148351311726901</v>
      </c>
      <c r="J21" s="76">
        <v>6.8875201083459805</v>
      </c>
      <c r="K21" s="81">
        <f t="shared" si="0"/>
        <v>23.874065125646656</v>
      </c>
      <c r="L21" s="67"/>
      <c r="M21" s="74">
        <v>43849</v>
      </c>
      <c r="N21" s="78">
        <v>8.3436826273084641</v>
      </c>
      <c r="O21" s="78">
        <v>2.3057284675459773</v>
      </c>
      <c r="P21" s="78">
        <v>2.1737372177044447</v>
      </c>
      <c r="Q21" s="78">
        <v>1.4787907370568283</v>
      </c>
      <c r="R21" s="78">
        <v>0.70483078686369316</v>
      </c>
      <c r="S21" s="78">
        <v>0.62485584415617679</v>
      </c>
      <c r="T21" s="78">
        <v>0.35321377794758174</v>
      </c>
      <c r="U21" s="78">
        <f>J21*(1+[1]industry!CB21)</f>
        <v>6.7489198021159966</v>
      </c>
      <c r="V21" s="83">
        <f t="shared" si="1"/>
        <v>22.733759260699163</v>
      </c>
      <c r="Y21" s="93" t="s">
        <v>536</v>
      </c>
      <c r="Z21" s="67">
        <v>309.25597171860073</v>
      </c>
      <c r="AA21" s="67">
        <v>58.694848227979847</v>
      </c>
      <c r="AB21" s="67">
        <v>63.959762816889828</v>
      </c>
      <c r="AC21" s="67">
        <v>44.83731617898313</v>
      </c>
      <c r="AD21" s="67">
        <v>25.272335801431325</v>
      </c>
      <c r="AE21" s="67">
        <v>23.42196219440536</v>
      </c>
      <c r="AF21" s="67">
        <v>10.740029324296447</v>
      </c>
      <c r="AG21" s="67">
        <v>232.19728024132354</v>
      </c>
      <c r="AH21" s="67">
        <v>768.37950650391019</v>
      </c>
      <c r="AI21" s="67"/>
      <c r="AK21" s="112">
        <v>43484</v>
      </c>
      <c r="AL21" s="131">
        <v>0.16915022514519223</v>
      </c>
      <c r="AM21" s="131">
        <v>0.17925130800749403</v>
      </c>
      <c r="AN21" s="131">
        <v>0.38816662712505939</v>
      </c>
      <c r="AO21" s="131">
        <v>0.14393234753157932</v>
      </c>
      <c r="AP21" s="131">
        <v>0.16324826323293187</v>
      </c>
      <c r="AQ21" s="53"/>
      <c r="AR21" s="74">
        <v>43849</v>
      </c>
      <c r="AS21" s="128">
        <v>0.1615153129041563</v>
      </c>
      <c r="AT21" s="128">
        <v>0.16118014278408735</v>
      </c>
      <c r="AU21" s="128">
        <v>0.29814980644820632</v>
      </c>
      <c r="AV21" s="128">
        <v>0.10841061203782744</v>
      </c>
      <c r="AW21" s="79">
        <v>9.043482028913026E-2</v>
      </c>
      <c r="AY21" s="93" t="s">
        <v>536</v>
      </c>
      <c r="AZ21" s="67">
        <v>4.5207276492903992</v>
      </c>
      <c r="BA21" s="67">
        <v>4.0785905529644815</v>
      </c>
      <c r="BB21" s="67">
        <v>8.9714030545850907</v>
      </c>
      <c r="BC21" s="67">
        <v>3.1092874946582199</v>
      </c>
      <c r="BD21" s="67">
        <v>4.0041197448638579</v>
      </c>
    </row>
    <row r="22" spans="2:56" x14ac:dyDescent="0.2">
      <c r="B22" s="74">
        <v>43485</v>
      </c>
      <c r="C22" s="76">
        <v>8.9523225754908982</v>
      </c>
      <c r="D22" s="76">
        <v>2.3560849362423548</v>
      </c>
      <c r="E22" s="76">
        <v>2.145139268455913</v>
      </c>
      <c r="F22" s="76">
        <v>1.7333519754157745</v>
      </c>
      <c r="G22" s="76">
        <v>0.67268748809282775</v>
      </c>
      <c r="H22" s="76">
        <v>0.61847460257059983</v>
      </c>
      <c r="I22" s="76">
        <v>0.22903590934833759</v>
      </c>
      <c r="J22" s="76">
        <v>6.7742124569295008</v>
      </c>
      <c r="K22" s="81">
        <f t="shared" si="0"/>
        <v>23.481309212546208</v>
      </c>
      <c r="L22" s="67"/>
      <c r="M22" s="74">
        <v>43850</v>
      </c>
      <c r="N22" s="78">
        <v>8.1350136187759983</v>
      </c>
      <c r="O22" s="78">
        <v>2.1793871816530466</v>
      </c>
      <c r="P22" s="78">
        <v>2.7069222106670763</v>
      </c>
      <c r="Q22" s="78">
        <v>2.2342469654058084</v>
      </c>
      <c r="R22" s="78">
        <v>0.73132562291305359</v>
      </c>
      <c r="S22" s="78">
        <v>0.705498453147685</v>
      </c>
      <c r="T22" s="78">
        <v>0.37227207531885415</v>
      </c>
      <c r="U22" s="78">
        <f>J22*(1+[1]industry!CB22)</f>
        <v>6.6378922856301568</v>
      </c>
      <c r="V22" s="83">
        <f t="shared" si="1"/>
        <v>23.702558413511682</v>
      </c>
      <c r="Y22" s="93" t="s">
        <v>537</v>
      </c>
      <c r="Z22" s="67">
        <v>364.99353183943413</v>
      </c>
      <c r="AA22" s="67">
        <v>23.59302722889386</v>
      </c>
      <c r="AB22" s="67">
        <v>53.308949213642208</v>
      </c>
      <c r="AC22" s="67">
        <v>36.693786531090907</v>
      </c>
      <c r="AD22" s="67">
        <v>22.261990326524987</v>
      </c>
      <c r="AE22" s="67">
        <v>19.084561788033994</v>
      </c>
      <c r="AF22" s="67">
        <v>8.0723894403832261</v>
      </c>
      <c r="AG22" s="67">
        <v>225.79046030862966</v>
      </c>
      <c r="AH22" s="67">
        <v>753.79869667663309</v>
      </c>
      <c r="AI22" s="67"/>
      <c r="AK22" s="112">
        <v>43485</v>
      </c>
      <c r="AL22" s="131">
        <v>0.16140504919387996</v>
      </c>
      <c r="AM22" s="131">
        <v>0.17634042279287199</v>
      </c>
      <c r="AN22" s="131">
        <v>0.38986231789267323</v>
      </c>
      <c r="AO22" s="131">
        <v>0.11868413008600212</v>
      </c>
      <c r="AP22" s="131">
        <v>0.12865088762138299</v>
      </c>
      <c r="AQ22" s="53"/>
      <c r="AR22" s="74">
        <v>43850</v>
      </c>
      <c r="AS22" s="128">
        <v>0.28350676664532065</v>
      </c>
      <c r="AT22" s="128">
        <v>0.2002534896698836</v>
      </c>
      <c r="AU22" s="128">
        <v>0.50450132899114153</v>
      </c>
      <c r="AV22" s="128">
        <v>0.18120568276608781</v>
      </c>
      <c r="AW22" s="79">
        <v>0.12215256735020741</v>
      </c>
      <c r="AY22" s="93" t="s">
        <v>537</v>
      </c>
      <c r="AZ22" s="67">
        <v>3.4226329205984101</v>
      </c>
      <c r="BA22" s="67">
        <v>3.1855878134631843</v>
      </c>
      <c r="BB22" s="67">
        <v>6.9932985948881567</v>
      </c>
      <c r="BC22" s="67">
        <v>2.4448370163476971</v>
      </c>
      <c r="BD22" s="67">
        <v>2.9876213548873802</v>
      </c>
    </row>
    <row r="23" spans="2:56" x14ac:dyDescent="0.2">
      <c r="B23" s="74">
        <v>43486</v>
      </c>
      <c r="C23" s="76">
        <v>8.9212821136879636</v>
      </c>
      <c r="D23" s="76">
        <v>2.2730152288463232</v>
      </c>
      <c r="E23" s="76">
        <v>2.3850114871540606</v>
      </c>
      <c r="F23" s="76">
        <v>2.0866231436345903</v>
      </c>
      <c r="G23" s="76">
        <v>0.69486567351389961</v>
      </c>
      <c r="H23" s="76">
        <v>0.72155459498146501</v>
      </c>
      <c r="I23" s="76">
        <v>0.32861673949978876</v>
      </c>
      <c r="J23" s="76">
        <v>7.0596109357424046</v>
      </c>
      <c r="K23" s="81">
        <f t="shared" si="0"/>
        <v>24.470579917060498</v>
      </c>
      <c r="L23" s="67"/>
      <c r="M23" s="74">
        <v>43851</v>
      </c>
      <c r="N23" s="78">
        <v>7.7976961654550809</v>
      </c>
      <c r="O23" s="78">
        <v>2.3290018623157276</v>
      </c>
      <c r="P23" s="78">
        <v>2.5776051448290422</v>
      </c>
      <c r="Q23" s="78">
        <v>2.273300007258177</v>
      </c>
      <c r="R23" s="78">
        <v>0.7298247769947771</v>
      </c>
      <c r="S23" s="78">
        <v>0.72568499195629588</v>
      </c>
      <c r="T23" s="78">
        <v>0.37735428795119347</v>
      </c>
      <c r="U23" s="78">
        <f>J23*(1+[1]industry!CB23)</f>
        <v>6.9175475773541244</v>
      </c>
      <c r="V23" s="83">
        <f t="shared" si="1"/>
        <v>23.728014814114417</v>
      </c>
      <c r="Y23" s="93" t="s">
        <v>538</v>
      </c>
      <c r="Z23" s="67">
        <v>389.66854171281443</v>
      </c>
      <c r="AA23" s="67">
        <v>38.361948397987689</v>
      </c>
      <c r="AB23" s="67">
        <v>55.875642169053094</v>
      </c>
      <c r="AC23" s="67">
        <v>39.688689316892194</v>
      </c>
      <c r="AD23" s="67">
        <v>22.261990326525016</v>
      </c>
      <c r="AE23" s="67">
        <v>16.148475359105689</v>
      </c>
      <c r="AF23" s="67">
        <v>10.170377057419149</v>
      </c>
      <c r="AG23" s="67">
        <v>247.04030096453153</v>
      </c>
      <c r="AH23" s="67">
        <v>819.21596530432885</v>
      </c>
      <c r="AI23" s="67"/>
      <c r="AK23" s="112">
        <v>43486</v>
      </c>
      <c r="AL23" s="131">
        <v>0.17952797462178791</v>
      </c>
      <c r="AM23" s="131">
        <v>0.18787370415064814</v>
      </c>
      <c r="AN23" s="131">
        <v>0.45321832126554656</v>
      </c>
      <c r="AO23" s="131">
        <v>0.20164170563872982</v>
      </c>
      <c r="AP23" s="131">
        <v>0.20205900872178928</v>
      </c>
      <c r="AQ23" s="53"/>
      <c r="AR23" s="74">
        <v>43851</v>
      </c>
      <c r="AS23" s="128">
        <v>0.30742917808558856</v>
      </c>
      <c r="AT23" s="128">
        <v>0.20285644546137402</v>
      </c>
      <c r="AU23" s="128">
        <v>0.47546095969490171</v>
      </c>
      <c r="AV23" s="128">
        <v>0.19599681501190103</v>
      </c>
      <c r="AW23" s="79">
        <v>0.15324666958670141</v>
      </c>
      <c r="AY23" s="93" t="s">
        <v>538</v>
      </c>
      <c r="AZ23" s="67">
        <v>3.6006098324695266</v>
      </c>
      <c r="BA23" s="67">
        <v>3.6697971611095888</v>
      </c>
      <c r="BB23" s="67">
        <v>7.8045212318951807</v>
      </c>
      <c r="BC23" s="67">
        <v>2.8140074058161995</v>
      </c>
      <c r="BD23" s="67">
        <v>3.426801694055825</v>
      </c>
    </row>
    <row r="24" spans="2:56" x14ac:dyDescent="0.2">
      <c r="B24" s="74">
        <v>43487</v>
      </c>
      <c r="C24" s="76">
        <v>8.9630917153000791</v>
      </c>
      <c r="D24" s="76">
        <v>2.240438873004742</v>
      </c>
      <c r="E24" s="76">
        <v>2.2911794250752546</v>
      </c>
      <c r="F24" s="76">
        <v>2.1035870728154826</v>
      </c>
      <c r="G24" s="76">
        <v>0.70160535732700469</v>
      </c>
      <c r="H24" s="76">
        <v>0.73660229089951634</v>
      </c>
      <c r="I24" s="76">
        <v>0.35600146779143782</v>
      </c>
      <c r="J24" s="76">
        <v>7.0521248482414318</v>
      </c>
      <c r="K24" s="81">
        <f t="shared" si="0"/>
        <v>24.444631050454944</v>
      </c>
      <c r="L24" s="67"/>
      <c r="M24" s="74">
        <v>43852</v>
      </c>
      <c r="N24" s="78">
        <v>7.6875140046075563</v>
      </c>
      <c r="O24" s="78">
        <v>2.3722238811738352</v>
      </c>
      <c r="P24" s="78">
        <v>2.3512496504619733</v>
      </c>
      <c r="Q24" s="78">
        <v>2.4115539664101284</v>
      </c>
      <c r="R24" s="78">
        <v>0.72890376318627081</v>
      </c>
      <c r="S24" s="78">
        <v>0.74717829537045621</v>
      </c>
      <c r="T24" s="78">
        <v>0.37100152216076931</v>
      </c>
      <c r="U24" s="78">
        <f>J24*(1+[1]industry!CB24)</f>
        <v>6.9102121353690675</v>
      </c>
      <c r="V24" s="83">
        <f t="shared" si="1"/>
        <v>23.579837218740057</v>
      </c>
      <c r="AK24" s="112">
        <v>43487</v>
      </c>
      <c r="AL24" s="131">
        <v>0.21114508594755577</v>
      </c>
      <c r="AM24" s="131">
        <v>0.19379116977424521</v>
      </c>
      <c r="AN24" s="131">
        <v>0.44147364100407915</v>
      </c>
      <c r="AO24" s="131">
        <v>0.19764021077425642</v>
      </c>
      <c r="AP24" s="131">
        <v>0.17924675042848356</v>
      </c>
      <c r="AQ24" s="53"/>
      <c r="AR24" s="74">
        <v>43852</v>
      </c>
      <c r="AS24" s="128">
        <v>0.30475103308733537</v>
      </c>
      <c r="AT24" s="128">
        <v>0.20471832167398046</v>
      </c>
      <c r="AU24" s="128">
        <v>0.5397298875847053</v>
      </c>
      <c r="AV24" s="128">
        <v>0.18249732162048998</v>
      </c>
      <c r="AW24" s="79">
        <v>0.18319475835894342</v>
      </c>
    </row>
    <row r="25" spans="2:56" x14ac:dyDescent="0.2">
      <c r="B25" s="74">
        <v>43488</v>
      </c>
      <c r="C25" s="76">
        <v>8.8756716392020216</v>
      </c>
      <c r="D25" s="76">
        <v>2.2347380107324653</v>
      </c>
      <c r="E25" s="76">
        <v>2.2188109334083581</v>
      </c>
      <c r="F25" s="76">
        <v>2.1288955809176642</v>
      </c>
      <c r="G25" s="76">
        <v>0.71383258815799688</v>
      </c>
      <c r="H25" s="76">
        <v>0.72756865853123709</v>
      </c>
      <c r="I25" s="76">
        <v>0.4281975696512399</v>
      </c>
      <c r="J25" s="76">
        <v>7.0258540061575276</v>
      </c>
      <c r="K25" s="81">
        <f t="shared" si="0"/>
        <v>24.353568986758507</v>
      </c>
      <c r="L25" s="67"/>
      <c r="M25" s="74">
        <v>43853</v>
      </c>
      <c r="N25" s="78">
        <v>7.3951311755428915</v>
      </c>
      <c r="O25" s="78">
        <v>2.2899358068093609</v>
      </c>
      <c r="P25" s="78">
        <v>2.386700092038939</v>
      </c>
      <c r="Q25" s="78">
        <v>2.4650680278247821</v>
      </c>
      <c r="R25" s="78">
        <v>0.7293390792138037</v>
      </c>
      <c r="S25" s="78">
        <v>0.72464159924649085</v>
      </c>
      <c r="T25" s="78">
        <v>0.36083709689609073</v>
      </c>
      <c r="U25" s="78">
        <f>J25*(1+[1]industry!CB25)</f>
        <v>6.8844699518880379</v>
      </c>
      <c r="V25" s="83">
        <f t="shared" si="1"/>
        <v>23.236122829460399</v>
      </c>
      <c r="Y25" s="94" t="s">
        <v>558</v>
      </c>
      <c r="Z25" s="87" t="s">
        <v>438</v>
      </c>
      <c r="AA25" s="89" t="s">
        <v>422</v>
      </c>
      <c r="AB25" s="89" t="s">
        <v>531</v>
      </c>
      <c r="AC25" s="89" t="s">
        <v>282</v>
      </c>
      <c r="AD25" s="87" t="s">
        <v>529</v>
      </c>
      <c r="AE25" s="87" t="s">
        <v>473</v>
      </c>
      <c r="AF25" s="87" t="s">
        <v>134</v>
      </c>
      <c r="AG25" s="87" t="s">
        <v>533</v>
      </c>
      <c r="AH25" s="90" t="s">
        <v>522</v>
      </c>
      <c r="AI25" s="158"/>
      <c r="AK25" s="112">
        <v>43488</v>
      </c>
      <c r="AL25" s="131">
        <v>0.22509523113456967</v>
      </c>
      <c r="AM25" s="131">
        <v>0.19626961850051619</v>
      </c>
      <c r="AN25" s="131">
        <v>0.46185886200713355</v>
      </c>
      <c r="AO25" s="131">
        <v>0.17594653776806973</v>
      </c>
      <c r="AP25" s="131">
        <v>0.12750236717944563</v>
      </c>
      <c r="AQ25" s="53"/>
      <c r="AR25" s="74">
        <v>43853</v>
      </c>
      <c r="AS25" s="128">
        <v>0.29357229781019423</v>
      </c>
      <c r="AT25" s="128">
        <v>0.2034264091956445</v>
      </c>
      <c r="AU25" s="128">
        <v>0.56263137125798923</v>
      </c>
      <c r="AV25" s="128">
        <v>0.19374050866955136</v>
      </c>
      <c r="AW25" s="79">
        <v>0.24895835849104542</v>
      </c>
      <c r="AY25" s="94" t="s">
        <v>558</v>
      </c>
      <c r="AZ25" s="87" t="s">
        <v>580</v>
      </c>
      <c r="BA25" s="89" t="s">
        <v>296</v>
      </c>
      <c r="BB25" s="89" t="s">
        <v>288</v>
      </c>
      <c r="BC25" s="89" t="s">
        <v>312</v>
      </c>
      <c r="BD25" s="162" t="s">
        <v>292</v>
      </c>
    </row>
    <row r="26" spans="2:56" x14ac:dyDescent="0.2">
      <c r="B26" s="74">
        <v>43489</v>
      </c>
      <c r="C26" s="76">
        <v>8.716668457313526</v>
      </c>
      <c r="D26" s="76">
        <v>2.3300238515690901</v>
      </c>
      <c r="E26" s="76">
        <v>2.1442073593955366</v>
      </c>
      <c r="F26" s="76">
        <v>2.1518217873814378</v>
      </c>
      <c r="G26" s="76">
        <v>0.71462256816364123</v>
      </c>
      <c r="H26" s="76">
        <v>0.73491839342763843</v>
      </c>
      <c r="I26" s="76">
        <v>0.42321852814366734</v>
      </c>
      <c r="J26" s="76">
        <v>6.9803465663845863</v>
      </c>
      <c r="K26" s="81">
        <f t="shared" si="0"/>
        <v>24.195827511779125</v>
      </c>
      <c r="L26" s="67"/>
      <c r="M26" s="74">
        <v>43854</v>
      </c>
      <c r="N26" s="78">
        <v>7.3046463842323535</v>
      </c>
      <c r="O26" s="78">
        <v>2.3115468162384145</v>
      </c>
      <c r="P26" s="78">
        <v>2.2183571808977605</v>
      </c>
      <c r="Q26" s="78">
        <v>2.4582177644809855</v>
      </c>
      <c r="R26" s="78">
        <v>0.73038626837851395</v>
      </c>
      <c r="S26" s="78">
        <v>0.68857118090514013</v>
      </c>
      <c r="T26" s="78">
        <v>0.36718986268651488</v>
      </c>
      <c r="U26" s="78">
        <f>J26*(1+[1]industry!CB26)</f>
        <v>6.8398782764234474</v>
      </c>
      <c r="V26" s="83">
        <f t="shared" si="1"/>
        <v>22.918793734243131</v>
      </c>
      <c r="Y26" s="95" t="s">
        <v>534</v>
      </c>
      <c r="Z26" s="134">
        <f>Z19-Z4</f>
        <v>-18.438123724777142</v>
      </c>
      <c r="AA26" s="134">
        <f t="shared" ref="AA26:AH26" si="2">AA19-AA4</f>
        <v>1.2555047749300456</v>
      </c>
      <c r="AB26" s="134">
        <f t="shared" si="2"/>
        <v>-0.46424302394652273</v>
      </c>
      <c r="AC26" s="134">
        <f>AC19-AC4</f>
        <v>-0.62274050248588253</v>
      </c>
      <c r="AD26" s="134">
        <f t="shared" si="2"/>
        <v>0.82541730763560395</v>
      </c>
      <c r="AE26" s="134">
        <f t="shared" si="2"/>
        <v>-0.51159081716173915</v>
      </c>
      <c r="AF26" s="134">
        <f>AF19-AF4</f>
        <v>0.15283353501586561</v>
      </c>
      <c r="AG26" s="134">
        <f>AG19-AG4</f>
        <v>-4.334961856627956</v>
      </c>
      <c r="AH26" s="135">
        <f t="shared" si="2"/>
        <v>-22.137904307417671</v>
      </c>
      <c r="AI26" s="134"/>
      <c r="AK26" s="112">
        <v>43489</v>
      </c>
      <c r="AL26" s="131">
        <v>0.23005792147746015</v>
      </c>
      <c r="AM26" s="131">
        <v>0.2025660753732148</v>
      </c>
      <c r="AN26" s="131">
        <v>0.45772603673948764</v>
      </c>
      <c r="AO26" s="131">
        <v>0.19611892944119277</v>
      </c>
      <c r="AP26" s="131">
        <v>0.14862311051791255</v>
      </c>
      <c r="AQ26" s="53"/>
      <c r="AR26" s="74">
        <v>43854</v>
      </c>
      <c r="AS26" s="128">
        <v>0.2966432566007034</v>
      </c>
      <c r="AT26" s="128">
        <v>0.19340358273725836</v>
      </c>
      <c r="AU26" s="128">
        <v>0.54663363804612275</v>
      </c>
      <c r="AV26" s="128">
        <v>0.2034417735193344</v>
      </c>
      <c r="AW26" s="79">
        <v>0.24940419678906431</v>
      </c>
      <c r="AY26" s="95" t="s">
        <v>534</v>
      </c>
      <c r="AZ26" s="134">
        <f>AZ19-AZ4</f>
        <v>-0.19014627336657952</v>
      </c>
      <c r="BA26" s="134">
        <f t="shared" ref="BA26:BB26" si="3">BA19-BA4</f>
        <v>-0.13217209545901643</v>
      </c>
      <c r="BB26" s="134">
        <f t="shared" si="3"/>
        <v>-0.32968407661615551</v>
      </c>
      <c r="BC26" s="134">
        <f>BC19-BC4</f>
        <v>4.2592979378881957E-2</v>
      </c>
      <c r="BD26" s="135">
        <f t="shared" ref="BD26" si="4">BD19-BD4</f>
        <v>-4.8615140390178446E-2</v>
      </c>
    </row>
    <row r="27" spans="2:56" x14ac:dyDescent="0.2">
      <c r="B27" s="74">
        <v>43490</v>
      </c>
      <c r="C27" s="76">
        <v>8.5519639661142879</v>
      </c>
      <c r="D27" s="76">
        <v>2.2860457711829558</v>
      </c>
      <c r="E27" s="76">
        <v>2.3469058919129919</v>
      </c>
      <c r="F27" s="76">
        <v>1.9497017913459829</v>
      </c>
      <c r="G27" s="76">
        <v>0.71494710493143065</v>
      </c>
      <c r="H27" s="76">
        <v>0.739203775945528</v>
      </c>
      <c r="I27" s="76">
        <v>0.36595955080658293</v>
      </c>
      <c r="J27" s="76">
        <v>6.8746192292134429</v>
      </c>
      <c r="K27" s="81">
        <f t="shared" si="0"/>
        <v>23.829347081453204</v>
      </c>
      <c r="L27" s="67"/>
      <c r="M27" s="74">
        <v>43855</v>
      </c>
      <c r="N27" s="78">
        <v>6.9630201313252202</v>
      </c>
      <c r="O27" s="78">
        <v>2.3880165419104515</v>
      </c>
      <c r="P27" s="78">
        <v>1.9842809651009294</v>
      </c>
      <c r="Q27" s="78">
        <v>1.9225205283979343</v>
      </c>
      <c r="R27" s="78">
        <v>0.713425295277333</v>
      </c>
      <c r="S27" s="78">
        <v>0.64443080681805587</v>
      </c>
      <c r="T27" s="78">
        <v>0.34940211847332731</v>
      </c>
      <c r="U27" s="78">
        <f>J27*(1+[1]industry!CB27)</f>
        <v>6.7362785325047785</v>
      </c>
      <c r="V27" s="83">
        <f t="shared" si="1"/>
        <v>21.701374919808028</v>
      </c>
      <c r="Y27" s="95" t="s">
        <v>535</v>
      </c>
      <c r="Z27" s="134">
        <f t="shared" ref="Z27:AH30" si="5">Z20-Z5</f>
        <v>-37.077830582751261</v>
      </c>
      <c r="AA27" s="134">
        <f t="shared" si="5"/>
        <v>2.0925079582167285</v>
      </c>
      <c r="AB27" s="134">
        <f t="shared" si="5"/>
        <v>1.266002246936182E-3</v>
      </c>
      <c r="AC27" s="134">
        <f t="shared" si="5"/>
        <v>-0.67064361806170325</v>
      </c>
      <c r="AD27" s="134">
        <f t="shared" si="5"/>
        <v>1.0924640836353596</v>
      </c>
      <c r="AE27" s="134">
        <f t="shared" si="5"/>
        <v>-1.2456124243938156</v>
      </c>
      <c r="AF27" s="134">
        <f t="shared" si="5"/>
        <v>-4.1681873186146134E-2</v>
      </c>
      <c r="AG27" s="134">
        <f t="shared" si="5"/>
        <v>4.7194661808133276</v>
      </c>
      <c r="AH27" s="135">
        <f t="shared" si="5"/>
        <v>-31.130064273480571</v>
      </c>
      <c r="AI27" s="134"/>
      <c r="AK27" s="112">
        <v>43490</v>
      </c>
      <c r="AL27" s="131">
        <v>0.13939750495404563</v>
      </c>
      <c r="AM27" s="131">
        <v>0.19441508805167421</v>
      </c>
      <c r="AN27" s="131">
        <v>0.43897594267117657</v>
      </c>
      <c r="AO27" s="131">
        <v>0.15856971883693755</v>
      </c>
      <c r="AP27" s="131">
        <v>0.16548413383069727</v>
      </c>
      <c r="AQ27" s="53"/>
      <c r="AR27" s="74">
        <v>43855</v>
      </c>
      <c r="AS27" s="128">
        <v>0.15118368172220231</v>
      </c>
      <c r="AT27" s="128">
        <v>0.18413456094539848</v>
      </c>
      <c r="AU27" s="128">
        <v>0.43826566694911423</v>
      </c>
      <c r="AV27" s="128">
        <v>0.13884920578692064</v>
      </c>
      <c r="AW27" s="79">
        <v>0.173757654928547</v>
      </c>
      <c r="AY27" s="95" t="s">
        <v>535</v>
      </c>
      <c r="AZ27" s="134">
        <f t="shared" ref="AZ27:BD30" si="6">AZ20-AZ5</f>
        <v>-0.21866821437156325</v>
      </c>
      <c r="BA27" s="134">
        <f t="shared" si="6"/>
        <v>-8.6032018498781504E-2</v>
      </c>
      <c r="BB27" s="134">
        <f t="shared" si="6"/>
        <v>-0.27973194379553235</v>
      </c>
      <c r="BC27" s="134">
        <f t="shared" si="6"/>
        <v>-8.9445256695646513E-2</v>
      </c>
      <c r="BD27" s="135">
        <f t="shared" si="6"/>
        <v>-6.6293373259332711E-2</v>
      </c>
    </row>
    <row r="28" spans="2:56" x14ac:dyDescent="0.2">
      <c r="B28" s="74">
        <v>43491</v>
      </c>
      <c r="C28" s="76">
        <v>8.4087977545334116</v>
      </c>
      <c r="D28" s="76">
        <v>2.249397370861177</v>
      </c>
      <c r="E28" s="76">
        <v>2.207650515668512</v>
      </c>
      <c r="F28" s="76">
        <v>1.413154956807291</v>
      </c>
      <c r="G28" s="76">
        <v>0.70153428788291916</v>
      </c>
      <c r="H28" s="76">
        <v>0.70396399548032962</v>
      </c>
      <c r="I28" s="76">
        <v>0.3983233206058045</v>
      </c>
      <c r="J28" s="76">
        <v>6.5210883791437952</v>
      </c>
      <c r="K28" s="81">
        <f t="shared" si="0"/>
        <v>22.603910580983239</v>
      </c>
      <c r="L28" s="67"/>
      <c r="M28" s="74">
        <v>43856</v>
      </c>
      <c r="N28" s="78">
        <v>6.8202142021820578</v>
      </c>
      <c r="O28" s="78">
        <v>2.4038092026470679</v>
      </c>
      <c r="P28" s="78">
        <v>2.0712609495834458</v>
      </c>
      <c r="Q28" s="78">
        <v>1.5850618451402705</v>
      </c>
      <c r="R28" s="78">
        <v>0.70303383765765326</v>
      </c>
      <c r="S28" s="78">
        <v>0.6203779906194129</v>
      </c>
      <c r="T28" s="78">
        <v>0.34431990584098798</v>
      </c>
      <c r="U28" s="78">
        <f>J28*(1+[1]industry!CB28)</f>
        <v>6.3898619243263486</v>
      </c>
      <c r="V28" s="83">
        <f t="shared" si="1"/>
        <v>20.937939857997243</v>
      </c>
      <c r="Y28" s="95" t="s">
        <v>536</v>
      </c>
      <c r="Z28" s="134">
        <f t="shared" si="5"/>
        <v>-26.951348650734587</v>
      </c>
      <c r="AA28" s="134">
        <f t="shared" si="5"/>
        <v>-16.949314461555673</v>
      </c>
      <c r="AB28" s="134">
        <f t="shared" si="5"/>
        <v>-3.7122350885388258</v>
      </c>
      <c r="AC28" s="134">
        <f t="shared" si="5"/>
        <v>-6.6106299494654763</v>
      </c>
      <c r="AD28" s="134">
        <f t="shared" si="5"/>
        <v>0.63120147054487319</v>
      </c>
      <c r="AE28" s="134">
        <f t="shared" si="5"/>
        <v>-1.312341661414937</v>
      </c>
      <c r="AF28" s="134">
        <f t="shared" si="5"/>
        <v>-0.47239456277629976</v>
      </c>
      <c r="AG28" s="134">
        <f t="shared" si="5"/>
        <v>-7.6617667434276484</v>
      </c>
      <c r="AH28" s="135">
        <f t="shared" si="5"/>
        <v>-63.03882964736863</v>
      </c>
      <c r="AI28" s="134"/>
      <c r="AK28" s="112">
        <v>43491</v>
      </c>
      <c r="AL28" s="131">
        <v>7.8077847771757247E-2</v>
      </c>
      <c r="AM28" s="131">
        <v>0.15444931714836216</v>
      </c>
      <c r="AN28" s="131">
        <v>0.30585995802071958</v>
      </c>
      <c r="AO28" s="131">
        <v>0.11303430603753356</v>
      </c>
      <c r="AP28" s="131">
        <v>0.12924008336253764</v>
      </c>
      <c r="AQ28" s="53"/>
      <c r="AR28" s="74">
        <v>43856</v>
      </c>
      <c r="AS28" s="128">
        <v>0.11430350364610667</v>
      </c>
      <c r="AT28" s="128">
        <v>0.17936046875487288</v>
      </c>
      <c r="AU28" s="128">
        <v>0.32229912287237672</v>
      </c>
      <c r="AV28" s="128">
        <v>0.12290078349247163</v>
      </c>
      <c r="AW28" s="79">
        <v>0.12610602353428277</v>
      </c>
      <c r="AY28" s="95" t="s">
        <v>536</v>
      </c>
      <c r="AZ28" s="134">
        <f t="shared" si="6"/>
        <v>-0.48487299708477405</v>
      </c>
      <c r="BA28" s="134">
        <f t="shared" si="6"/>
        <v>-0.98480226762010581</v>
      </c>
      <c r="BB28" s="134">
        <f t="shared" si="6"/>
        <v>-1.4586022783623935</v>
      </c>
      <c r="BC28" s="134">
        <f t="shared" si="6"/>
        <v>-1.4226055112545848</v>
      </c>
      <c r="BD28" s="135">
        <f t="shared" si="6"/>
        <v>-0.78226180446015547</v>
      </c>
    </row>
    <row r="29" spans="2:56" x14ac:dyDescent="0.2">
      <c r="B29" s="74">
        <v>43492</v>
      </c>
      <c r="C29" s="76">
        <v>7.8652729335759259</v>
      </c>
      <c r="D29" s="76">
        <v>2.0971029073017853</v>
      </c>
      <c r="E29" s="76">
        <v>2.0298068029033489</v>
      </c>
      <c r="F29" s="76">
        <v>1.0736142460831979</v>
      </c>
      <c r="G29" s="76">
        <v>0.69085764443170039</v>
      </c>
      <c r="H29" s="76">
        <v>0.65217720315899863</v>
      </c>
      <c r="I29" s="76">
        <v>0.3808966753293006</v>
      </c>
      <c r="J29" s="76">
        <v>5.9967787290634522</v>
      </c>
      <c r="K29" s="81">
        <f t="shared" si="0"/>
        <v>20.786507141847707</v>
      </c>
      <c r="L29" s="67"/>
      <c r="M29" s="74">
        <v>43857</v>
      </c>
      <c r="N29" s="78">
        <v>6.9710221876996208</v>
      </c>
      <c r="O29" s="78">
        <v>2.2866110361279679</v>
      </c>
      <c r="P29" s="78">
        <v>2.1949971596804669</v>
      </c>
      <c r="Q29" s="78">
        <v>1.7951962283025968</v>
      </c>
      <c r="R29" s="78">
        <v>0.72577390724008894</v>
      </c>
      <c r="S29" s="78">
        <v>0.73330414175764569</v>
      </c>
      <c r="T29" s="78">
        <v>0.35194322478949691</v>
      </c>
      <c r="U29" s="78">
        <f>J29*(1+[1]industry!CB29)</f>
        <v>5.8761031658466578</v>
      </c>
      <c r="V29" s="83">
        <f t="shared" si="1"/>
        <v>20.934951051444543</v>
      </c>
      <c r="Y29" s="95" t="s">
        <v>537</v>
      </c>
      <c r="Z29" s="134">
        <f t="shared" si="5"/>
        <v>11.980091612766898</v>
      </c>
      <c r="AA29" s="134">
        <f t="shared" si="5"/>
        <v>-42.425598852844601</v>
      </c>
      <c r="AB29" s="134">
        <f t="shared" si="5"/>
        <v>-13.589204818355029</v>
      </c>
      <c r="AC29" s="134">
        <f t="shared" si="5"/>
        <v>-14.562547135054373</v>
      </c>
      <c r="AD29" s="134">
        <f t="shared" si="5"/>
        <v>-2.4519749432704856</v>
      </c>
      <c r="AE29" s="134">
        <f t="shared" si="5"/>
        <v>-3.4031910880759924</v>
      </c>
      <c r="AF29" s="134">
        <f t="shared" si="5"/>
        <v>-3.6818987981093905</v>
      </c>
      <c r="AG29" s="134">
        <f t="shared" si="5"/>
        <v>-15.926961801141715</v>
      </c>
      <c r="AH29" s="135">
        <f t="shared" si="5"/>
        <v>-84.061285824084621</v>
      </c>
      <c r="AI29" s="134"/>
      <c r="AK29" s="112">
        <v>43492</v>
      </c>
      <c r="AL29" s="131">
        <v>7.2866788181786962E-2</v>
      </c>
      <c r="AM29" s="131">
        <v>7.0714632479151954E-2</v>
      </c>
      <c r="AN29" s="131">
        <v>0.22895646722182353</v>
      </c>
      <c r="AO29" s="131">
        <v>0.10288566294445574</v>
      </c>
      <c r="AP29" s="131">
        <v>6.410840850090134E-2</v>
      </c>
      <c r="AQ29" s="53"/>
      <c r="AR29" s="74">
        <v>43857</v>
      </c>
      <c r="AS29" s="128">
        <v>0.15010359149275615</v>
      </c>
      <c r="AT29" s="128">
        <v>0.15533857930799119</v>
      </c>
      <c r="AU29" s="128">
        <v>0.34252019819213497</v>
      </c>
      <c r="AV29" s="128">
        <v>0.15958385379167678</v>
      </c>
      <c r="AW29" s="79">
        <v>0.15066692575432838</v>
      </c>
      <c r="AY29" s="95" t="s">
        <v>537</v>
      </c>
      <c r="AZ29" s="134">
        <f t="shared" si="6"/>
        <v>-1.3595458545710351</v>
      </c>
      <c r="BA29" s="134">
        <f t="shared" si="6"/>
        <v>-1.8768437555180655</v>
      </c>
      <c r="BB29" s="134">
        <f t="shared" si="6"/>
        <v>-3.1669652208279251</v>
      </c>
      <c r="BC29" s="134">
        <f t="shared" si="6"/>
        <v>-2.0444630101862273</v>
      </c>
      <c r="BD29" s="135">
        <f t="shared" si="6"/>
        <v>-1.8120188690885004</v>
      </c>
    </row>
    <row r="30" spans="2:56" x14ac:dyDescent="0.2">
      <c r="B30" s="74">
        <v>43493</v>
      </c>
      <c r="C30" s="76">
        <v>8.0445474374581742</v>
      </c>
      <c r="D30" s="76">
        <v>2.0914020450295085</v>
      </c>
      <c r="E30" s="76">
        <v>2.059079634339565</v>
      </c>
      <c r="F30" s="76">
        <v>1.812609052974482</v>
      </c>
      <c r="G30" s="76">
        <v>0.71009261001375046</v>
      </c>
      <c r="H30" s="76">
        <v>0.74179331383291214</v>
      </c>
      <c r="I30" s="76">
        <v>0.40081284135959078</v>
      </c>
      <c r="J30" s="76">
        <v>6.4308774652968816</v>
      </c>
      <c r="K30" s="81">
        <f t="shared" si="0"/>
        <v>22.291214400304863</v>
      </c>
      <c r="L30" s="67"/>
      <c r="M30" s="74">
        <v>43858</v>
      </c>
      <c r="N30" s="78">
        <v>7.0005682420051034</v>
      </c>
      <c r="O30" s="78">
        <v>2.3838605785587101</v>
      </c>
      <c r="P30" s="78">
        <v>2.1989474879477564</v>
      </c>
      <c r="Q30" s="78">
        <v>1.4978009145598756</v>
      </c>
      <c r="R30" s="78">
        <v>0.73067154400874001</v>
      </c>
      <c r="S30" s="78">
        <v>0.73219801521612882</v>
      </c>
      <c r="T30" s="78">
        <v>0.37354262847693903</v>
      </c>
      <c r="U30" s="78">
        <f>J30*(1+[1]industry!CB30)</f>
        <v>6.3014663605746479</v>
      </c>
      <c r="V30" s="83">
        <f t="shared" si="1"/>
        <v>21.2190557713479</v>
      </c>
      <c r="Y30" s="95" t="s">
        <v>538</v>
      </c>
      <c r="Z30" s="134">
        <f>Z23-Z8</f>
        <v>16.454180319372028</v>
      </c>
      <c r="AA30" s="134">
        <f t="shared" si="5"/>
        <v>-32.678696783470997</v>
      </c>
      <c r="AB30" s="134">
        <f t="shared" si="5"/>
        <v>-11.032956381481227</v>
      </c>
      <c r="AC30" s="134">
        <f t="shared" si="5"/>
        <v>-11.855063042708082</v>
      </c>
      <c r="AD30" s="134">
        <f t="shared" si="5"/>
        <v>-1.7236655541802328</v>
      </c>
      <c r="AE30" s="134">
        <f t="shared" si="5"/>
        <v>-5.6497420677862848</v>
      </c>
      <c r="AF30" s="134">
        <f t="shared" si="5"/>
        <v>-2.5425942643547863</v>
      </c>
      <c r="AG30" s="134">
        <f t="shared" si="5"/>
        <v>-4.8388439171567939</v>
      </c>
      <c r="AH30" s="135">
        <f t="shared" si="5"/>
        <v>-53.867381691766241</v>
      </c>
      <c r="AI30" s="134"/>
      <c r="AK30" s="112">
        <v>43493</v>
      </c>
      <c r="AL30" s="131">
        <v>0.16650374809990981</v>
      </c>
      <c r="AM30" s="131">
        <v>0.18064261862376071</v>
      </c>
      <c r="AN30" s="131">
        <v>0.38948526845962006</v>
      </c>
      <c r="AO30" s="131">
        <v>0.15279475898936584</v>
      </c>
      <c r="AP30" s="131">
        <v>0.10212850208077942</v>
      </c>
      <c r="AQ30" s="53"/>
      <c r="AR30" s="74">
        <v>43858</v>
      </c>
      <c r="AS30" s="128">
        <v>0.13454566927896675</v>
      </c>
      <c r="AT30" s="128">
        <v>0.17985580857504357</v>
      </c>
      <c r="AU30" s="128">
        <v>0.2311890333255576</v>
      </c>
      <c r="AV30" s="128">
        <v>0.16538238725200846</v>
      </c>
      <c r="AW30" s="79">
        <v>0.15184146215215974</v>
      </c>
      <c r="AY30" s="95" t="s">
        <v>538</v>
      </c>
      <c r="AZ30" s="134">
        <f>AZ23-AZ8</f>
        <v>-1.2243518542073977</v>
      </c>
      <c r="BA30" s="134">
        <f t="shared" si="6"/>
        <v>-1.4565576394936581</v>
      </c>
      <c r="BB30" s="134">
        <f t="shared" si="6"/>
        <v>-2.44565642289803</v>
      </c>
      <c r="BC30" s="134">
        <f t="shared" si="6"/>
        <v>-1.7178856000966061</v>
      </c>
      <c r="BD30" s="135">
        <f t="shared" si="6"/>
        <v>-1.3728385299200565</v>
      </c>
    </row>
    <row r="31" spans="2:56" x14ac:dyDescent="0.2">
      <c r="B31" s="74">
        <v>43494</v>
      </c>
      <c r="C31" s="76">
        <v>7.57450615872804</v>
      </c>
      <c r="D31" s="76">
        <v>2.2054192904750423</v>
      </c>
      <c r="E31" s="76">
        <v>2.4304175256358591</v>
      </c>
      <c r="F31" s="76">
        <v>1.9488827575925922</v>
      </c>
      <c r="G31" s="76">
        <v>0.70546344220636448</v>
      </c>
      <c r="H31" s="76">
        <v>0.74454240686644735</v>
      </c>
      <c r="I31" s="76">
        <v>0.45807181869667518</v>
      </c>
      <c r="J31" s="76">
        <v>6.5147959837076881</v>
      </c>
      <c r="K31" s="81">
        <f t="shared" si="0"/>
        <v>22.582099383908709</v>
      </c>
      <c r="L31" s="67"/>
      <c r="M31" s="74">
        <v>43859</v>
      </c>
      <c r="N31" s="78">
        <v>6.7020299849601308</v>
      </c>
      <c r="O31" s="78">
        <v>2.4046403953174158</v>
      </c>
      <c r="P31" s="78">
        <v>2.4240706777523591</v>
      </c>
      <c r="Q31" s="78">
        <v>1.4132301677672723</v>
      </c>
      <c r="R31" s="78">
        <v>0.73252395733808484</v>
      </c>
      <c r="S31" s="78">
        <v>0.67748421587132479</v>
      </c>
      <c r="T31" s="78">
        <v>0.38243650058353273</v>
      </c>
      <c r="U31" s="78">
        <f>J31*(1+[1]industry!CB31)</f>
        <v>6.3836961532660172</v>
      </c>
      <c r="V31" s="83">
        <f t="shared" si="1"/>
        <v>21.120112052856136</v>
      </c>
      <c r="Y31" s="136" t="s">
        <v>578</v>
      </c>
      <c r="Z31" s="137">
        <f t="shared" ref="Z31:AH31" si="7">SUM(Z26:Z27)</f>
        <v>-55.515954307528403</v>
      </c>
      <c r="AA31" s="137">
        <f t="shared" si="7"/>
        <v>3.3480127331467742</v>
      </c>
      <c r="AB31" s="137">
        <f t="shared" si="7"/>
        <v>-0.46297702169958654</v>
      </c>
      <c r="AC31" s="137">
        <f t="shared" si="7"/>
        <v>-1.2933841205475858</v>
      </c>
      <c r="AD31" s="137">
        <f t="shared" si="7"/>
        <v>1.9178813912709636</v>
      </c>
      <c r="AE31" s="137">
        <f t="shared" si="7"/>
        <v>-1.7572032415555547</v>
      </c>
      <c r="AF31" s="137">
        <f t="shared" si="7"/>
        <v>0.11115166182971947</v>
      </c>
      <c r="AG31" s="137">
        <f t="shared" si="7"/>
        <v>0.38450432418537162</v>
      </c>
      <c r="AH31" s="138">
        <f t="shared" si="7"/>
        <v>-53.267968580898241</v>
      </c>
      <c r="AI31" s="140"/>
      <c r="AK31" s="112">
        <v>43494</v>
      </c>
      <c r="AL31" s="131">
        <v>0.19297026271437823</v>
      </c>
      <c r="AM31" s="131">
        <v>0.17847304932347027</v>
      </c>
      <c r="AN31" s="131">
        <v>0.42511418776796234</v>
      </c>
      <c r="AO31" s="131">
        <v>0.16403993291330193</v>
      </c>
      <c r="AP31" s="131">
        <v>0.12816955905060826</v>
      </c>
      <c r="AQ31" s="53"/>
      <c r="AR31" s="74">
        <v>43859</v>
      </c>
      <c r="AS31" s="128">
        <v>0.10901363516712972</v>
      </c>
      <c r="AT31" s="128">
        <v>0.14196548133021786</v>
      </c>
      <c r="AU31" s="128">
        <v>0.23721037760736036</v>
      </c>
      <c r="AV31" s="128">
        <v>0.14587717134937817</v>
      </c>
      <c r="AW31" s="79">
        <v>0.15206048027507874</v>
      </c>
      <c r="AY31" s="136" t="s">
        <v>578</v>
      </c>
      <c r="AZ31" s="137">
        <f t="shared" ref="AZ31:BD31" si="8">SUM(AZ26:AZ27)</f>
        <v>-0.40881448773814277</v>
      </c>
      <c r="BA31" s="137">
        <f t="shared" si="8"/>
        <v>-0.21820411395779793</v>
      </c>
      <c r="BB31" s="137">
        <f t="shared" si="8"/>
        <v>-0.60941602041168785</v>
      </c>
      <c r="BC31" s="137">
        <f t="shared" si="8"/>
        <v>-4.6852277316764557E-2</v>
      </c>
      <c r="BD31" s="138">
        <f t="shared" si="8"/>
        <v>-0.11490851364951116</v>
      </c>
    </row>
    <row r="32" spans="2:56" x14ac:dyDescent="0.2">
      <c r="B32" s="74">
        <v>43495</v>
      </c>
      <c r="C32" s="76">
        <v>7.5117917563098686</v>
      </c>
      <c r="D32" s="76">
        <v>2.255912642029493</v>
      </c>
      <c r="E32" s="76">
        <v>2.6887962391965186</v>
      </c>
      <c r="F32" s="76">
        <v>1.9627813464402093</v>
      </c>
      <c r="G32" s="76">
        <v>0.70144226733103965</v>
      </c>
      <c r="H32" s="76">
        <v>0.73420347507382866</v>
      </c>
      <c r="I32" s="76">
        <v>0.47051942246560663</v>
      </c>
      <c r="J32" s="76">
        <v>6.6194653121573017</v>
      </c>
      <c r="K32" s="81">
        <f t="shared" si="0"/>
        <v>22.944912461003867</v>
      </c>
      <c r="L32" s="67"/>
      <c r="M32" s="74">
        <v>43860</v>
      </c>
      <c r="N32" s="78">
        <v>6.6669440454723699</v>
      </c>
      <c r="O32" s="78">
        <v>2.4329009461092554</v>
      </c>
      <c r="P32" s="78">
        <v>2.4557955307248234</v>
      </c>
      <c r="Q32" s="78">
        <v>1.4043359051522319</v>
      </c>
      <c r="R32" s="78">
        <v>0.73272194879020136</v>
      </c>
      <c r="S32" s="78">
        <v>0.67908288563986574</v>
      </c>
      <c r="T32" s="78">
        <v>0.37481318163502375</v>
      </c>
      <c r="U32" s="78">
        <f>J32*(1+[1]industry!CB32)</f>
        <v>6.4862591791934179</v>
      </c>
      <c r="V32" s="83">
        <f t="shared" si="1"/>
        <v>21.232853622717187</v>
      </c>
      <c r="Y32" s="139" t="s">
        <v>569</v>
      </c>
      <c r="Z32" s="140">
        <f t="shared" ref="Z32:AH32" si="9">SUM(Z26:Z28)</f>
        <v>-82.467302958262991</v>
      </c>
      <c r="AA32" s="140">
        <f t="shared" si="9"/>
        <v>-13.601301728408899</v>
      </c>
      <c r="AB32" s="140">
        <f t="shared" si="9"/>
        <v>-4.1752121102384123</v>
      </c>
      <c r="AC32" s="140">
        <f t="shared" si="9"/>
        <v>-7.9040140700130621</v>
      </c>
      <c r="AD32" s="140">
        <f t="shared" si="9"/>
        <v>2.5490828618158368</v>
      </c>
      <c r="AE32" s="140">
        <f t="shared" si="9"/>
        <v>-3.0695449029704918</v>
      </c>
      <c r="AF32" s="140">
        <f t="shared" si="9"/>
        <v>-0.36124290094658029</v>
      </c>
      <c r="AG32" s="140">
        <f t="shared" si="9"/>
        <v>-7.2772624192422768</v>
      </c>
      <c r="AH32" s="141">
        <f t="shared" si="9"/>
        <v>-116.30679822826687</v>
      </c>
      <c r="AI32" s="140"/>
      <c r="AK32" s="112">
        <v>43495</v>
      </c>
      <c r="AL32" s="131">
        <v>0.20906690415345239</v>
      </c>
      <c r="AM32" s="131">
        <v>0.18552721116497345</v>
      </c>
      <c r="AN32" s="131">
        <v>0.40279003681506026</v>
      </c>
      <c r="AO32" s="131">
        <v>0.16510967312228023</v>
      </c>
      <c r="AP32" s="131">
        <v>0.14616060670011585</v>
      </c>
      <c r="AQ32" s="53"/>
      <c r="AR32" s="74">
        <v>43860</v>
      </c>
      <c r="AS32" s="128">
        <v>0.11193696105539597</v>
      </c>
      <c r="AT32" s="128">
        <v>0.17722346551675777</v>
      </c>
      <c r="AU32" s="128">
        <v>0.2249424108875511</v>
      </c>
      <c r="AV32" s="128">
        <v>0.16524831287889563</v>
      </c>
      <c r="AW32" s="79">
        <v>0.14548458570956069</v>
      </c>
      <c r="AY32" s="139" t="s">
        <v>569</v>
      </c>
      <c r="AZ32" s="140">
        <f t="shared" ref="AZ32:BD32" si="10">SUM(AZ26:AZ28)</f>
        <v>-0.89368748482291682</v>
      </c>
      <c r="BA32" s="140">
        <f t="shared" si="10"/>
        <v>-1.2030063815779037</v>
      </c>
      <c r="BB32" s="140">
        <f t="shared" si="10"/>
        <v>-2.0680182987740814</v>
      </c>
      <c r="BC32" s="140">
        <f t="shared" si="10"/>
        <v>-1.4694577885713493</v>
      </c>
      <c r="BD32" s="141">
        <f t="shared" si="10"/>
        <v>-0.89717031810966663</v>
      </c>
    </row>
    <row r="33" spans="2:56" x14ac:dyDescent="0.2">
      <c r="B33" s="74">
        <v>43496</v>
      </c>
      <c r="C33" s="76">
        <v>7.3502546591721547</v>
      </c>
      <c r="D33" s="76">
        <v>2.3088492202720623</v>
      </c>
      <c r="E33" s="76">
        <v>2.6728022154908389</v>
      </c>
      <c r="F33" s="76">
        <v>1.9525714568738572</v>
      </c>
      <c r="G33" s="76">
        <v>0.69997137632209028</v>
      </c>
      <c r="H33" s="76">
        <v>0.75083470215538128</v>
      </c>
      <c r="I33" s="76">
        <v>0.49541463000346936</v>
      </c>
      <c r="J33" s="76">
        <v>6.5810475600768683</v>
      </c>
      <c r="K33" s="81">
        <f t="shared" si="0"/>
        <v>22.81174582036672</v>
      </c>
      <c r="L33" s="67"/>
      <c r="M33" s="74">
        <v>43861</v>
      </c>
      <c r="N33" s="78">
        <v>6.4274978970383616</v>
      </c>
      <c r="O33" s="78">
        <v>2.4320697534389071</v>
      </c>
      <c r="P33" s="78">
        <v>2.3028026611449075</v>
      </c>
      <c r="Q33" s="78">
        <v>1.2581989316949924</v>
      </c>
      <c r="R33" s="78">
        <v>0.73102664698145348</v>
      </c>
      <c r="S33" s="78">
        <v>0.70503900851066825</v>
      </c>
      <c r="T33" s="78">
        <v>0.36846041584459971</v>
      </c>
      <c r="U33" s="78">
        <f>J33*(1+[1]industry!CB33)</f>
        <v>6.4486145228164098</v>
      </c>
      <c r="V33" s="83">
        <f t="shared" si="1"/>
        <v>20.673709837470298</v>
      </c>
      <c r="Y33" s="142" t="s">
        <v>579</v>
      </c>
      <c r="Z33" s="143">
        <f t="shared" ref="Z33:AH33" si="11">SUM(Z26:Z29)</f>
        <v>-70.487211345496092</v>
      </c>
      <c r="AA33" s="143">
        <f t="shared" si="11"/>
        <v>-56.0269005812535</v>
      </c>
      <c r="AB33" s="143">
        <f t="shared" si="11"/>
        <v>-17.764416928593441</v>
      </c>
      <c r="AC33" s="143">
        <f t="shared" si="11"/>
        <v>-22.466561205067435</v>
      </c>
      <c r="AD33" s="143">
        <f t="shared" si="11"/>
        <v>9.7107918545351168E-2</v>
      </c>
      <c r="AE33" s="143">
        <f t="shared" si="11"/>
        <v>-6.4727359910464841</v>
      </c>
      <c r="AF33" s="143">
        <f t="shared" si="11"/>
        <v>-4.0431416990559708</v>
      </c>
      <c r="AG33" s="143">
        <f t="shared" si="11"/>
        <v>-23.204224220383992</v>
      </c>
      <c r="AH33" s="144">
        <f t="shared" si="11"/>
        <v>-200.36808405235149</v>
      </c>
      <c r="AI33" s="140"/>
      <c r="AK33" s="112">
        <v>43496</v>
      </c>
      <c r="AL33" s="131">
        <v>0.18849963748901449</v>
      </c>
      <c r="AM33" s="131">
        <v>0.18272803752174782</v>
      </c>
      <c r="AN33" s="131">
        <v>0.43991494955702443</v>
      </c>
      <c r="AO33" s="131">
        <v>0.14628989088948935</v>
      </c>
      <c r="AP33" s="131">
        <v>9.4668341955120028E-2</v>
      </c>
      <c r="AQ33" s="53"/>
      <c r="AR33" s="74">
        <v>43861</v>
      </c>
      <c r="AS33" s="128">
        <v>9.043921955547686E-2</v>
      </c>
      <c r="AT33" s="128">
        <v>0.13911650516340285</v>
      </c>
      <c r="AU33" s="128">
        <v>0.18640168242270799</v>
      </c>
      <c r="AV33" s="128">
        <v>0.15311869230200606</v>
      </c>
      <c r="AW33" s="79">
        <v>0.1353618282546806</v>
      </c>
      <c r="AY33" s="142" t="s">
        <v>579</v>
      </c>
      <c r="AZ33" s="143">
        <f t="shared" ref="AZ33:BD33" si="12">SUM(AZ26:AZ29)</f>
        <v>-2.2532333393939519</v>
      </c>
      <c r="BA33" s="143">
        <f t="shared" si="12"/>
        <v>-3.0798501370959692</v>
      </c>
      <c r="BB33" s="143">
        <f t="shared" si="12"/>
        <v>-5.2349835196020065</v>
      </c>
      <c r="BC33" s="143">
        <f t="shared" si="12"/>
        <v>-3.5139207987575767</v>
      </c>
      <c r="BD33" s="144">
        <f t="shared" si="12"/>
        <v>-2.709189187198167</v>
      </c>
    </row>
    <row r="34" spans="2:56" x14ac:dyDescent="0.2">
      <c r="B34" s="74">
        <v>43497</v>
      </c>
      <c r="C34" s="76">
        <v>6.8384037788299068</v>
      </c>
      <c r="D34" s="76">
        <v>2.4266474030378768</v>
      </c>
      <c r="E34" s="76">
        <v>2.7378579110972718</v>
      </c>
      <c r="F34" s="76">
        <v>2.3395121988949454</v>
      </c>
      <c r="G34" s="76">
        <v>0.81032788813904988</v>
      </c>
      <c r="H34" s="76">
        <v>0.8866298009480198</v>
      </c>
      <c r="I34" s="76">
        <v>0.35975949608117608</v>
      </c>
      <c r="J34" s="76">
        <v>6.6493448729594027</v>
      </c>
      <c r="K34" s="81">
        <f t="shared" si="0"/>
        <v>23.048483349987649</v>
      </c>
      <c r="L34" s="67"/>
      <c r="M34" s="74">
        <v>43862</v>
      </c>
      <c r="N34" s="78">
        <v>6.3696368740234597</v>
      </c>
      <c r="O34" s="78">
        <v>2.3939558272509087</v>
      </c>
      <c r="P34" s="78">
        <v>2.1665032354154428</v>
      </c>
      <c r="Q34" s="78">
        <v>1.1874754842747868</v>
      </c>
      <c r="R34" s="78">
        <v>0.80195513997116707</v>
      </c>
      <c r="S34" s="78">
        <v>0.69019044560505582</v>
      </c>
      <c r="T34" s="78">
        <v>0.4179811545780151</v>
      </c>
      <c r="U34" s="78">
        <f>J34*(1+[1]industry!CB34)</f>
        <v>6.5155374617107311</v>
      </c>
      <c r="V34" s="83">
        <f t="shared" si="1"/>
        <v>20.543235622829567</v>
      </c>
      <c r="Y34" s="145" t="s">
        <v>577</v>
      </c>
      <c r="Z34" s="146">
        <f t="shared" ref="Z34:AH34" si="13">SUM(Z26:Z30)</f>
        <v>-54.033031026124064</v>
      </c>
      <c r="AA34" s="146">
        <f t="shared" si="13"/>
        <v>-88.705597364724497</v>
      </c>
      <c r="AB34" s="146">
        <f t="shared" si="13"/>
        <v>-28.797373310074668</v>
      </c>
      <c r="AC34" s="146">
        <f t="shared" si="13"/>
        <v>-34.321624247775517</v>
      </c>
      <c r="AD34" s="146">
        <f t="shared" si="13"/>
        <v>-1.6265576356348816</v>
      </c>
      <c r="AE34" s="146">
        <f t="shared" si="13"/>
        <v>-12.122478058832769</v>
      </c>
      <c r="AF34" s="146">
        <f t="shared" si="13"/>
        <v>-6.5857359634107571</v>
      </c>
      <c r="AG34" s="146">
        <f t="shared" si="13"/>
        <v>-28.043068137540786</v>
      </c>
      <c r="AH34" s="147">
        <f t="shared" si="13"/>
        <v>-254.23546574411773</v>
      </c>
      <c r="AI34" s="159"/>
      <c r="AK34" s="112">
        <v>43497</v>
      </c>
      <c r="AL34" s="131">
        <v>0.29883574605058094</v>
      </c>
      <c r="AM34" s="131">
        <v>0.23109075939335669</v>
      </c>
      <c r="AN34" s="131">
        <v>0.48825400963101762</v>
      </c>
      <c r="AO34" s="131">
        <v>0.21827626079428256</v>
      </c>
      <c r="AP34" s="131">
        <v>0.10550761085887286</v>
      </c>
      <c r="AQ34" s="53"/>
      <c r="AR34" s="74">
        <v>43862</v>
      </c>
      <c r="AS34" s="128">
        <v>7.9756263909618152E-2</v>
      </c>
      <c r="AT34" s="128">
        <v>8.6993012757254642E-2</v>
      </c>
      <c r="AU34" s="128">
        <v>0.19386844304343401</v>
      </c>
      <c r="AV34" s="128">
        <v>0.16759614703581771</v>
      </c>
      <c r="AW34" s="79">
        <v>0.11491349563131734</v>
      </c>
      <c r="AY34" s="145" t="s">
        <v>577</v>
      </c>
      <c r="AZ34" s="146">
        <f t="shared" ref="AZ34:BD34" si="14">SUM(AZ26:AZ30)</f>
        <v>-3.4775851936013495</v>
      </c>
      <c r="BA34" s="146">
        <f t="shared" si="14"/>
        <v>-4.5364077765896269</v>
      </c>
      <c r="BB34" s="146">
        <f t="shared" si="14"/>
        <v>-7.6806399425000365</v>
      </c>
      <c r="BC34" s="146">
        <f t="shared" si="14"/>
        <v>-5.2318063988541823</v>
      </c>
      <c r="BD34" s="147">
        <f t="shared" si="14"/>
        <v>-4.0820277171182235</v>
      </c>
    </row>
    <row r="35" spans="2:56" x14ac:dyDescent="0.2">
      <c r="B35" s="74">
        <v>43498</v>
      </c>
      <c r="C35" s="76">
        <v>6.7098075799320398</v>
      </c>
      <c r="D35" s="76">
        <v>2.3766844817115733</v>
      </c>
      <c r="E35" s="76">
        <v>2.1324869131357094</v>
      </c>
      <c r="F35" s="76">
        <v>1.9352389390942772</v>
      </c>
      <c r="G35" s="76">
        <v>0.79764437328851334</v>
      </c>
      <c r="H35" s="76">
        <v>0.78504705621042314</v>
      </c>
      <c r="I35" s="76">
        <v>0.34551159524627811</v>
      </c>
      <c r="J35" s="76">
        <v>6.1154565211156253</v>
      </c>
      <c r="K35" s="81">
        <f t="shared" si="0"/>
        <v>21.197877459734439</v>
      </c>
      <c r="L35" s="67"/>
      <c r="M35" s="74">
        <v>43863</v>
      </c>
      <c r="N35" s="78">
        <v>6.3856409867722626</v>
      </c>
      <c r="O35" s="78">
        <v>2.3287476331140096</v>
      </c>
      <c r="P35" s="78">
        <v>1.8700959147053628</v>
      </c>
      <c r="Q35" s="78">
        <v>1.2930785743040603</v>
      </c>
      <c r="R35" s="78">
        <v>0.78882462257845298</v>
      </c>
      <c r="S35" s="78">
        <v>0.64659660439946853</v>
      </c>
      <c r="T35" s="78">
        <v>0.40812310847947703</v>
      </c>
      <c r="U35" s="78">
        <f>J35*(1+[1]industry!CB35)</f>
        <v>5.9923927574925342</v>
      </c>
      <c r="V35" s="83">
        <f t="shared" si="1"/>
        <v>19.713500201845626</v>
      </c>
      <c r="Z35" s="96"/>
      <c r="AA35" s="96"/>
      <c r="AB35" s="96"/>
      <c r="AC35" s="96"/>
      <c r="AD35" s="96"/>
      <c r="AE35" s="96"/>
      <c r="AF35" s="96"/>
      <c r="AG35" s="96"/>
      <c r="AH35" s="97"/>
      <c r="AI35" s="160"/>
      <c r="AK35" s="112">
        <v>43498</v>
      </c>
      <c r="AL35" s="131">
        <v>0.20273640606924387</v>
      </c>
      <c r="AM35" s="131">
        <v>0.18831787589210791</v>
      </c>
      <c r="AN35" s="131">
        <v>0.43413211449330891</v>
      </c>
      <c r="AO35" s="131">
        <v>0.13199687521164363</v>
      </c>
      <c r="AP35" s="131">
        <v>9.2850545784619293E-2</v>
      </c>
      <c r="AQ35" s="53"/>
      <c r="AR35" s="74">
        <v>43863</v>
      </c>
      <c r="AS35" s="128">
        <v>0.14258114851219214</v>
      </c>
      <c r="AT35" s="128">
        <v>8.9032460094661953E-2</v>
      </c>
      <c r="AU35" s="128">
        <v>0.2383239208610648</v>
      </c>
      <c r="AV35" s="128">
        <v>0.1141368408936211</v>
      </c>
      <c r="AW35" s="79">
        <v>0.10659490277201347</v>
      </c>
    </row>
    <row r="36" spans="2:56" x14ac:dyDescent="0.2">
      <c r="B36" s="74">
        <v>43499</v>
      </c>
      <c r="C36" s="76">
        <v>6.4861895591884586</v>
      </c>
      <c r="D36" s="76">
        <v>2.3697930442872557</v>
      </c>
      <c r="E36" s="76">
        <v>1.8459885591150489</v>
      </c>
      <c r="F36" s="76">
        <v>1.7327279995488951</v>
      </c>
      <c r="G36" s="76">
        <v>0.78829646351913696</v>
      </c>
      <c r="H36" s="76">
        <v>0.70955881523979203</v>
      </c>
      <c r="I36" s="76">
        <v>0.35797850847681389</v>
      </c>
      <c r="J36" s="76">
        <v>5.7943703647538314</v>
      </c>
      <c r="K36" s="81">
        <f t="shared" si="0"/>
        <v>20.084903314129235</v>
      </c>
      <c r="L36" s="67"/>
      <c r="M36" s="74">
        <v>43864</v>
      </c>
      <c r="N36" s="78">
        <v>6.2551459135897183</v>
      </c>
      <c r="O36" s="78">
        <v>2.2244145224949707</v>
      </c>
      <c r="P36" s="78">
        <v>1.9710671375660689</v>
      </c>
      <c r="Q36" s="78">
        <v>1.8550512641671619</v>
      </c>
      <c r="R36" s="78">
        <v>0.81491679604378375</v>
      </c>
      <c r="S36" s="78">
        <v>0.74409899067840124</v>
      </c>
      <c r="T36" s="78">
        <v>0.42586759145684561</v>
      </c>
      <c r="U36" s="78">
        <f>J36*(1+[1]industry!CB36)</f>
        <v>5.6777679455475827</v>
      </c>
      <c r="V36" s="83">
        <f t="shared" si="1"/>
        <v>19.968330161544536</v>
      </c>
      <c r="Y36" s="94" t="s">
        <v>558</v>
      </c>
      <c r="Z36" s="87" t="s">
        <v>438</v>
      </c>
      <c r="AA36" s="89" t="s">
        <v>422</v>
      </c>
      <c r="AB36" s="89" t="s">
        <v>531</v>
      </c>
      <c r="AC36" s="89" t="s">
        <v>282</v>
      </c>
      <c r="AD36" s="87" t="s">
        <v>529</v>
      </c>
      <c r="AE36" s="87" t="s">
        <v>473</v>
      </c>
      <c r="AF36" s="87" t="s">
        <v>134</v>
      </c>
      <c r="AG36" s="87" t="s">
        <v>533</v>
      </c>
      <c r="AH36" s="90" t="s">
        <v>522</v>
      </c>
      <c r="AI36" s="158"/>
      <c r="AK36" s="112">
        <v>43499</v>
      </c>
      <c r="AL36" s="131">
        <v>0.19089902804256392</v>
      </c>
      <c r="AM36" s="131">
        <v>0.15406971779870732</v>
      </c>
      <c r="AN36" s="131">
        <v>0.38409872031350623</v>
      </c>
      <c r="AO36" s="131">
        <v>0.10187984908939884</v>
      </c>
      <c r="AP36" s="131">
        <v>0.10153312610499578</v>
      </c>
      <c r="AQ36" s="53"/>
      <c r="AR36" s="74">
        <v>43864</v>
      </c>
      <c r="AS36" s="128">
        <v>0.13401691383335568</v>
      </c>
      <c r="AT36" s="128">
        <v>0.15000977316282044</v>
      </c>
      <c r="AU36" s="128">
        <v>0.35437742691482221</v>
      </c>
      <c r="AV36" s="128">
        <v>0.17173293956254015</v>
      </c>
      <c r="AW36" s="79">
        <v>0.19095940936658384</v>
      </c>
      <c r="AY36" s="94" t="s">
        <v>558</v>
      </c>
      <c r="AZ36" s="87" t="s">
        <v>580</v>
      </c>
      <c r="BA36" s="89" t="s">
        <v>296</v>
      </c>
      <c r="BB36" s="89" t="s">
        <v>288</v>
      </c>
      <c r="BC36" s="89" t="s">
        <v>312</v>
      </c>
      <c r="BD36" s="162" t="s">
        <v>292</v>
      </c>
    </row>
    <row r="37" spans="2:56" x14ac:dyDescent="0.2">
      <c r="B37" s="74">
        <v>43500</v>
      </c>
      <c r="C37" s="76">
        <v>6.2524358774480016</v>
      </c>
      <c r="D37" s="76">
        <v>2.2974329513319196</v>
      </c>
      <c r="E37" s="76">
        <v>2.0904853831942019</v>
      </c>
      <c r="F37" s="76">
        <v>1.9431982715582736</v>
      </c>
      <c r="G37" s="76">
        <v>0.81329236916398495</v>
      </c>
      <c r="H37" s="76">
        <v>0.77067586482727601</v>
      </c>
      <c r="I37" s="76">
        <v>0.38113134733352327</v>
      </c>
      <c r="J37" s="76">
        <v>5.8990297052152698</v>
      </c>
      <c r="K37" s="81">
        <f t="shared" si="0"/>
        <v>20.44768177007245</v>
      </c>
      <c r="L37" s="67"/>
      <c r="M37" s="74">
        <v>43865</v>
      </c>
      <c r="N37" s="78">
        <v>6.3314732205455462</v>
      </c>
      <c r="O37" s="78">
        <v>2.3246721209804528</v>
      </c>
      <c r="P37" s="78">
        <v>2.08449492157493</v>
      </c>
      <c r="Q37" s="78">
        <v>1.9788695241545688</v>
      </c>
      <c r="R37" s="78">
        <v>0.81075874101189893</v>
      </c>
      <c r="S37" s="78">
        <v>0.76358696327048581</v>
      </c>
      <c r="T37" s="78">
        <v>0.43572563755538368</v>
      </c>
      <c r="U37" s="78">
        <f>J37*(1+[1]industry!CB37)</f>
        <v>5.7803211844790665</v>
      </c>
      <c r="V37" s="83">
        <f t="shared" si="1"/>
        <v>20.509902313572333</v>
      </c>
      <c r="Y37" s="95" t="s">
        <v>534</v>
      </c>
      <c r="Z37" s="132">
        <f t="shared" ref="Z37:AH37" si="15">Z26/Z4</f>
        <v>-6.3689865485881791E-2</v>
      </c>
      <c r="AA37" s="132">
        <f t="shared" si="15"/>
        <v>1.7712177121771151E-2</v>
      </c>
      <c r="AB37" s="132">
        <f t="shared" si="15"/>
        <v>-7.029321105982294E-3</v>
      </c>
      <c r="AC37" s="132">
        <f t="shared" si="15"/>
        <v>-1.2104283054003828E-2</v>
      </c>
      <c r="AD37" s="132">
        <f t="shared" si="15"/>
        <v>3.8768529076396746E-2</v>
      </c>
      <c r="AE37" s="132">
        <f t="shared" si="15"/>
        <v>-2.4008350730688414E-2</v>
      </c>
      <c r="AF37" s="132">
        <f t="shared" si="15"/>
        <v>1.4138817480720179E-2</v>
      </c>
      <c r="AG37" s="132">
        <f t="shared" si="15"/>
        <v>-2.0123397688819173E-2</v>
      </c>
      <c r="AH37" s="133">
        <f t="shared" si="15"/>
        <v>-2.9647565756241352E-2</v>
      </c>
      <c r="AI37" s="132"/>
      <c r="AK37" s="112">
        <v>43500</v>
      </c>
      <c r="AL37" s="131">
        <v>0.26916277250814669</v>
      </c>
      <c r="AM37" s="131">
        <v>0.23992343939351313</v>
      </c>
      <c r="AN37" s="131">
        <v>0.39886294741443551</v>
      </c>
      <c r="AO37" s="131">
        <v>0.21544555805328142</v>
      </c>
      <c r="AP37" s="131">
        <v>0.21079138172780984</v>
      </c>
      <c r="AQ37" s="53"/>
      <c r="AR37" s="74">
        <v>43865</v>
      </c>
      <c r="AS37" s="128">
        <v>0.17430277317911202</v>
      </c>
      <c r="AT37" s="128">
        <v>0.1946860497256733</v>
      </c>
      <c r="AU37" s="128">
        <v>0.3859950546425065</v>
      </c>
      <c r="AV37" s="128">
        <v>0.14901366948764666</v>
      </c>
      <c r="AW37" s="79">
        <v>0.16510799724779421</v>
      </c>
      <c r="AY37" s="95" t="s">
        <v>534</v>
      </c>
      <c r="AZ37" s="132">
        <f t="shared" ref="AZ37:BD41" si="16">AZ26/AZ4</f>
        <v>-3.8647342995169316E-2</v>
      </c>
      <c r="BA37" s="132">
        <f t="shared" si="16"/>
        <v>-2.603427056707331E-2</v>
      </c>
      <c r="BB37" s="132">
        <f t="shared" si="16"/>
        <v>-3.1791907514450816E-2</v>
      </c>
      <c r="BC37" s="132">
        <f t="shared" si="16"/>
        <v>9.4876660341560951E-3</v>
      </c>
      <c r="BD37" s="133">
        <f t="shared" si="16"/>
        <v>-1.0147601476014588E-2</v>
      </c>
    </row>
    <row r="38" spans="2:56" x14ac:dyDescent="0.2">
      <c r="B38" s="74">
        <v>43501</v>
      </c>
      <c r="C38" s="76">
        <v>6.0066460982737535</v>
      </c>
      <c r="D38" s="76">
        <v>2.353425880404501</v>
      </c>
      <c r="E38" s="76">
        <v>2.312098179093188</v>
      </c>
      <c r="F38" s="76">
        <v>2.3614709097123963</v>
      </c>
      <c r="G38" s="76">
        <v>0.81685995646071274</v>
      </c>
      <c r="H38" s="76">
        <v>0.82172703901184385</v>
      </c>
      <c r="I38" s="76">
        <v>0.40250319858587036</v>
      </c>
      <c r="J38" s="76">
        <v>6.1123385942248145</v>
      </c>
      <c r="K38" s="81">
        <f t="shared" si="0"/>
        <v>21.187069855767081</v>
      </c>
      <c r="L38" s="67"/>
      <c r="M38" s="74">
        <v>43866</v>
      </c>
      <c r="N38" s="78">
        <v>6.4330377822206399</v>
      </c>
      <c r="O38" s="78">
        <v>2.4037370563714435</v>
      </c>
      <c r="P38" s="78">
        <v>2.4292909973149674</v>
      </c>
      <c r="Q38" s="78">
        <v>2.5582074000942985</v>
      </c>
      <c r="R38" s="78">
        <v>0.81116961209472049</v>
      </c>
      <c r="S38" s="78">
        <v>0.78619943702845985</v>
      </c>
      <c r="T38" s="78">
        <v>0.42783920067655318</v>
      </c>
      <c r="U38" s="78">
        <f>J38*(1+[1]industry!CB38)</f>
        <v>5.9893375738845114</v>
      </c>
      <c r="V38" s="83">
        <f t="shared" si="1"/>
        <v>21.838819059685594</v>
      </c>
      <c r="Y38" s="95" t="s">
        <v>535</v>
      </c>
      <c r="Z38" s="132">
        <f t="shared" ref="Z38:AH38" si="17">Z27/Z5</f>
        <v>-0.16837736679063309</v>
      </c>
      <c r="AA38" s="132">
        <f t="shared" si="17"/>
        <v>3.0935808197988853E-2</v>
      </c>
      <c r="AB38" s="132">
        <f t="shared" si="17"/>
        <v>1.8952890695091881E-5</v>
      </c>
      <c r="AC38" s="132">
        <f t="shared" si="17"/>
        <v>-1.299907149489302E-2</v>
      </c>
      <c r="AD38" s="132">
        <f t="shared" si="17"/>
        <v>4.9396267837541148E-2</v>
      </c>
      <c r="AE38" s="132">
        <f t="shared" si="17"/>
        <v>-5.5832502492521939E-2</v>
      </c>
      <c r="AF38" s="132">
        <f t="shared" si="17"/>
        <v>-3.7974683544305709E-3</v>
      </c>
      <c r="AG38" s="132">
        <f t="shared" si="17"/>
        <v>2.5213499786988891E-2</v>
      </c>
      <c r="AH38" s="133">
        <f t="shared" si="17"/>
        <v>-4.7979617033431364E-2</v>
      </c>
      <c r="AI38" s="132"/>
      <c r="AK38" s="112">
        <v>43501</v>
      </c>
      <c r="AL38" s="131">
        <v>0.24719830997062328</v>
      </c>
      <c r="AM38" s="131">
        <v>0.23985190253394417</v>
      </c>
      <c r="AN38" s="131">
        <v>0.48287122127917309</v>
      </c>
      <c r="AO38" s="131">
        <v>0.18336385055027307</v>
      </c>
      <c r="AP38" s="131">
        <v>0.2318094228127299</v>
      </c>
      <c r="AQ38" s="53"/>
      <c r="AR38" s="74">
        <v>43866</v>
      </c>
      <c r="AS38" s="128">
        <v>0.29788607359531355</v>
      </c>
      <c r="AT38" s="128">
        <v>0.25610010324411037</v>
      </c>
      <c r="AU38" s="128">
        <v>0.61109649732483984</v>
      </c>
      <c r="AV38" s="128">
        <v>0.15615311098973528</v>
      </c>
      <c r="AW38" s="79">
        <v>0.1716278892495687</v>
      </c>
      <c r="AY38" s="95" t="s">
        <v>535</v>
      </c>
      <c r="AZ38" s="132">
        <f t="shared" si="16"/>
        <v>-4.4103547459251803E-2</v>
      </c>
      <c r="BA38" s="132">
        <f t="shared" si="16"/>
        <v>-1.6944339265430167E-2</v>
      </c>
      <c r="BB38" s="132">
        <f t="shared" si="16"/>
        <v>-2.7000964320154874E-2</v>
      </c>
      <c r="BC38" s="132">
        <f t="shared" si="16"/>
        <v>-1.953488372093003E-2</v>
      </c>
      <c r="BD38" s="133">
        <f t="shared" si="16"/>
        <v>-1.3812154696132046E-2</v>
      </c>
    </row>
    <row r="39" spans="2:56" x14ac:dyDescent="0.2">
      <c r="B39" s="74">
        <v>43502</v>
      </c>
      <c r="C39" s="76">
        <v>6.0117139287721919</v>
      </c>
      <c r="D39" s="76">
        <v>2.4688574572618229</v>
      </c>
      <c r="E39" s="76">
        <v>2.3326475554697379</v>
      </c>
      <c r="F39" s="76">
        <v>2.2784027100492081</v>
      </c>
      <c r="G39" s="76">
        <v>0.82121395634491245</v>
      </c>
      <c r="H39" s="76">
        <v>0.83628995986443988</v>
      </c>
      <c r="I39" s="76">
        <v>0.39003628535533452</v>
      </c>
      <c r="J39" s="76">
        <v>6.1384632119511435</v>
      </c>
      <c r="K39" s="81">
        <f t="shared" si="0"/>
        <v>21.27762506506879</v>
      </c>
      <c r="L39" s="67"/>
      <c r="M39" s="74">
        <v>43867</v>
      </c>
      <c r="N39" s="78">
        <v>6.6324736487826419</v>
      </c>
      <c r="O39" s="78">
        <v>2.410257875785133</v>
      </c>
      <c r="P39" s="78">
        <v>2.563084639795703</v>
      </c>
      <c r="Q39" s="78">
        <v>2.8513224242114128</v>
      </c>
      <c r="R39" s="78">
        <v>0.81617172576626973</v>
      </c>
      <c r="S39" s="78">
        <v>0.84098221276975837</v>
      </c>
      <c r="T39" s="78">
        <v>0.40812310847947703</v>
      </c>
      <c r="U39" s="78">
        <f>J39*(1+[1]industry!CB39)</f>
        <v>6.0149364755388657</v>
      </c>
      <c r="V39" s="83">
        <f t="shared" si="1"/>
        <v>22.537352111129259</v>
      </c>
      <c r="Y39" s="95" t="s">
        <v>536</v>
      </c>
      <c r="Z39" s="132">
        <f t="shared" ref="Z39:AH39" si="18">Z28/Z6</f>
        <v>-8.0162884678202734E-2</v>
      </c>
      <c r="AA39" s="132">
        <f t="shared" si="18"/>
        <v>-0.22406639004149373</v>
      </c>
      <c r="AB39" s="132">
        <f t="shared" si="18"/>
        <v>-5.4856295121161629E-2</v>
      </c>
      <c r="AC39" s="132">
        <f t="shared" si="18"/>
        <v>-0.1284916201117321</v>
      </c>
      <c r="AD39" s="132">
        <f t="shared" si="18"/>
        <v>2.5615763546797971E-2</v>
      </c>
      <c r="AE39" s="132">
        <f t="shared" si="18"/>
        <v>-5.3057553956834987E-2</v>
      </c>
      <c r="AF39" s="132">
        <f t="shared" si="18"/>
        <v>-4.213135068153661E-2</v>
      </c>
      <c r="AG39" s="132">
        <f t="shared" si="18"/>
        <v>-3.1942788232268503E-2</v>
      </c>
      <c r="AH39" s="133">
        <f t="shared" si="18"/>
        <v>-7.5820831591448742E-2</v>
      </c>
      <c r="AI39" s="132"/>
      <c r="AK39" s="112">
        <v>43502</v>
      </c>
      <c r="AL39" s="131">
        <v>0.22090712083872885</v>
      </c>
      <c r="AM39" s="131">
        <v>0.22612757754406601</v>
      </c>
      <c r="AN39" s="131">
        <v>0.46619474421843476</v>
      </c>
      <c r="AO39" s="131">
        <v>0.17227541376498329</v>
      </c>
      <c r="AP39" s="131">
        <v>0.23474022043391612</v>
      </c>
      <c r="AQ39" s="53"/>
      <c r="AR39" s="74">
        <v>43867</v>
      </c>
      <c r="AS39" s="128">
        <v>0.32508444671210457</v>
      </c>
      <c r="AT39" s="128">
        <v>0.2313373021754733</v>
      </c>
      <c r="AU39" s="128">
        <v>0.72543566922866687</v>
      </c>
      <c r="AV39" s="128">
        <v>0.15677658287257598</v>
      </c>
      <c r="AW39" s="79">
        <v>0.19519821502329793</v>
      </c>
      <c r="AY39" s="95" t="s">
        <v>536</v>
      </c>
      <c r="AZ39" s="132">
        <f t="shared" si="16"/>
        <v>-9.6866096866096749E-2</v>
      </c>
      <c r="BA39" s="132">
        <f t="shared" si="16"/>
        <v>-0.19449454200284758</v>
      </c>
      <c r="BB39" s="132">
        <f t="shared" si="16"/>
        <v>-0.13984674329501973</v>
      </c>
      <c r="BC39" s="132">
        <f t="shared" si="16"/>
        <v>-0.31390977443609053</v>
      </c>
      <c r="BD39" s="133">
        <f t="shared" si="16"/>
        <v>-0.16343490304709102</v>
      </c>
    </row>
    <row r="40" spans="2:56" x14ac:dyDescent="0.2">
      <c r="B40" s="74">
        <v>43503</v>
      </c>
      <c r="C40" s="76">
        <v>6.1998571360267061</v>
      </c>
      <c r="D40" s="76">
        <v>2.458520301125346</v>
      </c>
      <c r="E40" s="76">
        <v>2.310628673082046</v>
      </c>
      <c r="F40" s="76">
        <v>1.8923060744953824</v>
      </c>
      <c r="G40" s="76">
        <v>0.82091762696412596</v>
      </c>
      <c r="H40" s="76">
        <v>0.81107873084512483</v>
      </c>
      <c r="I40" s="76">
        <v>0.3651024588942629</v>
      </c>
      <c r="J40" s="76">
        <v>6.0246274004636478</v>
      </c>
      <c r="K40" s="81">
        <f t="shared" si="0"/>
        <v>20.883038401896641</v>
      </c>
      <c r="L40" s="67"/>
      <c r="M40" s="74">
        <v>43868</v>
      </c>
      <c r="N40" s="78">
        <v>6.5764592541618327</v>
      </c>
      <c r="O40" s="78">
        <v>2.432265641306337</v>
      </c>
      <c r="P40" s="78">
        <v>2.4673867992723215</v>
      </c>
      <c r="Q40" s="78">
        <v>2.6325123787302767</v>
      </c>
      <c r="R40" s="78">
        <v>0.82483225341244049</v>
      </c>
      <c r="S40" s="78">
        <v>0.83971326545904956</v>
      </c>
      <c r="T40" s="78">
        <v>0.41206632691889222</v>
      </c>
      <c r="U40" s="78">
        <f>J40*(1+[1]industry!CB40)</f>
        <v>5.9033914273571622</v>
      </c>
      <c r="V40" s="83">
        <f t="shared" si="1"/>
        <v>22.08862734661831</v>
      </c>
      <c r="Y40" s="95" t="s">
        <v>537</v>
      </c>
      <c r="Z40" s="132">
        <f t="shared" ref="Z40:AH40" si="19">Z29/Z7</f>
        <v>3.3936644466212314E-2</v>
      </c>
      <c r="AA40" s="132">
        <f t="shared" si="19"/>
        <v>-0.64263074484944527</v>
      </c>
      <c r="AB40" s="132">
        <f t="shared" si="19"/>
        <v>-0.20313273235992943</v>
      </c>
      <c r="AC40" s="132">
        <f t="shared" si="19"/>
        <v>-0.28411214953271052</v>
      </c>
      <c r="AD40" s="132">
        <f t="shared" si="19"/>
        <v>-9.9214145383104579E-2</v>
      </c>
      <c r="AE40" s="132">
        <f t="shared" si="19"/>
        <v>-0.1513353115727003</v>
      </c>
      <c r="AF40" s="132">
        <f t="shared" si="19"/>
        <v>-0.31323877068557932</v>
      </c>
      <c r="AG40" s="132">
        <f t="shared" si="19"/>
        <v>-6.5890830963391572E-2</v>
      </c>
      <c r="AH40" s="133">
        <f t="shared" si="19"/>
        <v>-0.10032856035586186</v>
      </c>
      <c r="AI40" s="132"/>
      <c r="AK40" s="112">
        <v>43503</v>
      </c>
      <c r="AL40" s="131">
        <v>0.1804163051131781</v>
      </c>
      <c r="AM40" s="131">
        <v>0.20102389664325965</v>
      </c>
      <c r="AN40" s="131">
        <v>0.35594311665229461</v>
      </c>
      <c r="AO40" s="131">
        <v>0.19908882544336851</v>
      </c>
      <c r="AP40" s="131">
        <v>0.20987001096612651</v>
      </c>
      <c r="AQ40" s="53"/>
      <c r="AR40" s="74">
        <v>43868</v>
      </c>
      <c r="AS40" s="128">
        <v>0.19753318482282928</v>
      </c>
      <c r="AT40" s="128">
        <v>0.26221065625303719</v>
      </c>
      <c r="AU40" s="128">
        <v>0.66494068865274036</v>
      </c>
      <c r="AV40" s="128">
        <v>0.18245228640182687</v>
      </c>
      <c r="AW40" s="79">
        <v>0.20916566957073349</v>
      </c>
      <c r="AY40" s="95" t="s">
        <v>537</v>
      </c>
      <c r="AZ40" s="132">
        <f t="shared" si="16"/>
        <v>-0.28429423459244529</v>
      </c>
      <c r="BA40" s="132">
        <f t="shared" si="16"/>
        <v>-0.37073958036646737</v>
      </c>
      <c r="BB40" s="132">
        <f t="shared" si="16"/>
        <v>-0.31170108161258619</v>
      </c>
      <c r="BC40" s="132">
        <f t="shared" si="16"/>
        <v>-0.45540796963946867</v>
      </c>
      <c r="BD40" s="133">
        <f t="shared" si="16"/>
        <v>-0.37753222836095773</v>
      </c>
    </row>
    <row r="41" spans="2:56" x14ac:dyDescent="0.2">
      <c r="B41" s="74">
        <v>43504</v>
      </c>
      <c r="C41" s="76">
        <v>6.5666413683511635</v>
      </c>
      <c r="D41" s="76">
        <v>2.3611787475068584</v>
      </c>
      <c r="E41" s="76">
        <v>2.5636719634913003</v>
      </c>
      <c r="F41" s="76">
        <v>1.5889334844923095</v>
      </c>
      <c r="G41" s="76">
        <v>0.81525887551949239</v>
      </c>
      <c r="H41" s="76">
        <v>0.85166670803236599</v>
      </c>
      <c r="I41" s="76">
        <v>0.34016863243319129</v>
      </c>
      <c r="J41" s="76">
        <v>6.1175239439678117</v>
      </c>
      <c r="K41" s="81">
        <f t="shared" si="0"/>
        <v>21.205043723794493</v>
      </c>
      <c r="L41" s="67"/>
      <c r="M41" s="74">
        <v>43869</v>
      </c>
      <c r="N41" s="78">
        <v>6.2003626045649698</v>
      </c>
      <c r="O41" s="78">
        <v>2.4477525874138504</v>
      </c>
      <c r="P41" s="78">
        <v>2.2775923822470352</v>
      </c>
      <c r="Q41" s="78">
        <v>1.7496611573067813</v>
      </c>
      <c r="R41" s="78">
        <v>0.81312081580668316</v>
      </c>
      <c r="S41" s="78">
        <v>0.72605402761843674</v>
      </c>
      <c r="T41" s="78">
        <v>0.40812310847947703</v>
      </c>
      <c r="U41" s="78">
        <f>J41*(1+[1]industry!CB41)</f>
        <v>5.9944185767724747</v>
      </c>
      <c r="V41" s="83">
        <f t="shared" si="1"/>
        <v>20.617085260209709</v>
      </c>
      <c r="Y41" s="95" t="s">
        <v>538</v>
      </c>
      <c r="Z41" s="132">
        <f t="shared" ref="Z41:AH41" si="20">Z30/Z8</f>
        <v>4.4087746939689816E-2</v>
      </c>
      <c r="AA41" s="132">
        <f t="shared" si="20"/>
        <v>-0.46</v>
      </c>
      <c r="AB41" s="132">
        <f t="shared" si="20"/>
        <v>-0.16489594193410467</v>
      </c>
      <c r="AC41" s="132">
        <f t="shared" si="20"/>
        <v>-0.23000000000000034</v>
      </c>
      <c r="AD41" s="132">
        <f t="shared" si="20"/>
        <v>-7.1862348178137539E-2</v>
      </c>
      <c r="AE41" s="132">
        <f t="shared" si="20"/>
        <v>-0.25918367346938764</v>
      </c>
      <c r="AF41" s="132">
        <f t="shared" si="20"/>
        <v>-0.19999999999999996</v>
      </c>
      <c r="AG41" s="132">
        <f t="shared" si="20"/>
        <v>-1.9210974848392775E-2</v>
      </c>
      <c r="AH41" s="133">
        <f t="shared" si="20"/>
        <v>-6.1697868682412477E-2</v>
      </c>
      <c r="AI41" s="132"/>
      <c r="AK41" s="112">
        <v>43504</v>
      </c>
      <c r="AL41" s="131">
        <v>0.12149614396779465</v>
      </c>
      <c r="AM41" s="131">
        <v>0.14969815405450382</v>
      </c>
      <c r="AN41" s="131">
        <v>0.27164282012974961</v>
      </c>
      <c r="AO41" s="131">
        <v>0.20204574927266952</v>
      </c>
      <c r="AP41" s="131">
        <v>0.18233813572947291</v>
      </c>
      <c r="AQ41" s="53"/>
      <c r="AR41" s="74">
        <v>43869</v>
      </c>
      <c r="AS41" s="128">
        <v>0.10439770794596351</v>
      </c>
      <c r="AT41" s="128">
        <v>0.16912227613693476</v>
      </c>
      <c r="AU41" s="128">
        <v>0.37232106582392438</v>
      </c>
      <c r="AV41" s="128">
        <v>0.15112123959498203</v>
      </c>
      <c r="AW41" s="79">
        <v>0.17678304910313575</v>
      </c>
      <c r="AY41" s="95" t="s">
        <v>538</v>
      </c>
      <c r="AZ41" s="132">
        <f t="shared" si="16"/>
        <v>-0.25375369458128078</v>
      </c>
      <c r="BA41" s="132">
        <f t="shared" si="16"/>
        <v>-0.28413125820363755</v>
      </c>
      <c r="BB41" s="132">
        <f t="shared" si="16"/>
        <v>-0.23859649122807025</v>
      </c>
      <c r="BC41" s="132">
        <f t="shared" si="16"/>
        <v>-0.37906578947368436</v>
      </c>
      <c r="BD41" s="133">
        <f t="shared" si="16"/>
        <v>-0.28602946593001866</v>
      </c>
    </row>
    <row r="42" spans="2:56" x14ac:dyDescent="0.2">
      <c r="B42" s="74">
        <v>43505</v>
      </c>
      <c r="C42" s="76">
        <v>7.0987635706871632</v>
      </c>
      <c r="D42" s="76">
        <v>2.4008045126966855</v>
      </c>
      <c r="E42" s="76">
        <v>2.5417738778845496</v>
      </c>
      <c r="F42" s="76">
        <v>1.0631728560599947</v>
      </c>
      <c r="G42" s="76">
        <v>0.7967779422704927</v>
      </c>
      <c r="H42" s="76">
        <v>0.83485309562011578</v>
      </c>
      <c r="I42" s="76">
        <v>0.32770171920265551</v>
      </c>
      <c r="J42" s="76">
        <v>6.1079255947702586</v>
      </c>
      <c r="K42" s="81">
        <f t="shared" si="0"/>
        <v>21.171773169191916</v>
      </c>
      <c r="L42" s="67"/>
      <c r="M42" s="74">
        <v>43870</v>
      </c>
      <c r="N42" s="78">
        <v>5.8852046919731631</v>
      </c>
      <c r="O42" s="78">
        <v>2.3841745981303735</v>
      </c>
      <c r="P42" s="78">
        <v>1.9633774998245495</v>
      </c>
      <c r="Q42" s="78">
        <v>1.1954881652057654</v>
      </c>
      <c r="R42" s="78">
        <v>0.80278010562750191</v>
      </c>
      <c r="S42" s="78">
        <v>0.70827898743910023</v>
      </c>
      <c r="T42" s="78">
        <v>0.39629345316123127</v>
      </c>
      <c r="U42" s="78">
        <f>J42*(1+[1]industry!CB42)</f>
        <v>5.9850133789729805</v>
      </c>
      <c r="V42" s="83">
        <f t="shared" si="1"/>
        <v>19.320610880334662</v>
      </c>
      <c r="Y42" s="136" t="s">
        <v>578</v>
      </c>
      <c r="Z42" s="148">
        <f>Z31/SUM(Z$4:Z5)</f>
        <v>-0.10891775239058146</v>
      </c>
      <c r="AA42" s="148">
        <f>AA31/SUM(AA$4:AA5)</f>
        <v>2.4169184290030021E-2</v>
      </c>
      <c r="AB42" s="148">
        <f>AB31/SUM(AB$4:AB5)</f>
        <v>-3.4851938823743621E-3</v>
      </c>
      <c r="AC42" s="148">
        <f>AC31/SUM(AC$4:AC5)</f>
        <v>-1.2552301255230075E-2</v>
      </c>
      <c r="AD42" s="148">
        <f>AD31/SUM(AD$4:AD5)</f>
        <v>4.4183445190156566E-2</v>
      </c>
      <c r="AE42" s="148">
        <f>AE31/SUM(AE$4:AE5)</f>
        <v>-4.028556858745487E-2</v>
      </c>
      <c r="AF42" s="148">
        <f>AF31/SUM(AF$4:AF5)</f>
        <v>5.1020408163266247E-3</v>
      </c>
      <c r="AG42" s="148">
        <f>AG31/SUM(AG$4:AG5)</f>
        <v>9.5505507006763747E-4</v>
      </c>
      <c r="AH42" s="149">
        <f>AH31/SUM(AH$4:AH5)</f>
        <v>-3.8170673827893832E-2</v>
      </c>
      <c r="AI42" s="150"/>
      <c r="AK42" s="112">
        <v>43505</v>
      </c>
      <c r="AL42" s="131">
        <v>8.851982606684243E-2</v>
      </c>
      <c r="AM42" s="131">
        <v>8.2336161926834003E-2</v>
      </c>
      <c r="AN42" s="131">
        <v>0.12972228773351707</v>
      </c>
      <c r="AO42" s="131">
        <v>0.14366899967607263</v>
      </c>
      <c r="AP42" s="131">
        <v>0.1223202285729711</v>
      </c>
      <c r="AQ42" s="53"/>
      <c r="AR42" s="74">
        <v>43870</v>
      </c>
      <c r="AS42" s="128">
        <v>0.11741985054325497</v>
      </c>
      <c r="AT42" s="128">
        <v>8.9537226743789666E-2</v>
      </c>
      <c r="AU42" s="128">
        <v>0.19484747669996458</v>
      </c>
      <c r="AV42" s="128">
        <v>0.1217411276057819</v>
      </c>
      <c r="AW42" s="79">
        <v>0.13502426981455928</v>
      </c>
      <c r="AY42" s="136" t="s">
        <v>578</v>
      </c>
      <c r="AZ42" s="148">
        <f>AZ31/SUM(AZ$4:AZ5)</f>
        <v>-4.1385948026948928E-2</v>
      </c>
      <c r="BA42" s="148">
        <f>BA31/SUM(BA$4:BA5)</f>
        <v>-2.1489089790315691E-2</v>
      </c>
      <c r="BB42" s="148">
        <f>BB31/SUM(BB$4:BB5)</f>
        <v>-2.9397590361446048E-2</v>
      </c>
      <c r="BC42" s="148">
        <f>BC31/SUM(BC$4:BC5)</f>
        <v>-5.1667449506807243E-3</v>
      </c>
      <c r="BD42" s="149">
        <f>BD31/SUM(BD$4:BD5)</f>
        <v>-1.1981566820276134E-2</v>
      </c>
    </row>
    <row r="43" spans="2:56" x14ac:dyDescent="0.2">
      <c r="B43" s="74">
        <v>43506</v>
      </c>
      <c r="C43" s="76">
        <v>7.4718825911346682</v>
      </c>
      <c r="D43" s="76">
        <v>2.4016659423747253</v>
      </c>
      <c r="E43" s="76">
        <v>2.5196308118902819</v>
      </c>
      <c r="F43" s="76">
        <v>1.07394657200098</v>
      </c>
      <c r="G43" s="76">
        <v>0.78316008758550504</v>
      </c>
      <c r="H43" s="76">
        <v>0.75641383067676082</v>
      </c>
      <c r="I43" s="76">
        <v>0.33126369441137998</v>
      </c>
      <c r="J43" s="76">
        <v>6.2190711605491247</v>
      </c>
      <c r="K43" s="81">
        <f t="shared" si="0"/>
        <v>21.557034690623425</v>
      </c>
      <c r="L43" s="67"/>
      <c r="M43" s="74">
        <v>43871</v>
      </c>
      <c r="N43" s="78">
        <v>6.0914115293135058</v>
      </c>
      <c r="O43" s="78">
        <v>2.2839169996448909</v>
      </c>
      <c r="P43" s="78">
        <v>2.36865408607615</v>
      </c>
      <c r="Q43" s="78">
        <v>1.4936156491406944</v>
      </c>
      <c r="R43" s="78">
        <v>0.82578690257892351</v>
      </c>
      <c r="S43" s="78">
        <v>0.80333529375746748</v>
      </c>
      <c r="T43" s="78">
        <v>0.3943218439415237</v>
      </c>
      <c r="U43" s="78">
        <f>J43*(1+[1]industry!CB43)</f>
        <v>6.0939223183303293</v>
      </c>
      <c r="V43" s="83">
        <f t="shared" si="1"/>
        <v>20.354964622783488</v>
      </c>
      <c r="Y43" s="139" t="s">
        <v>569</v>
      </c>
      <c r="Z43" s="150">
        <f>Z32/SUM(Z$4:Z6)</f>
        <v>-9.7489152166375784E-2</v>
      </c>
      <c r="AA43" s="150">
        <f>AA32/SUM(AA$4:AA6)</f>
        <v>-6.3507572056668404E-2</v>
      </c>
      <c r="AB43" s="150">
        <f>AB32/SUM(AB$4:AB6)</f>
        <v>-2.0822639312703436E-2</v>
      </c>
      <c r="AC43" s="150">
        <f>AC32/SUM(AC$4:AC6)</f>
        <v>-5.1162790697674466E-2</v>
      </c>
      <c r="AD43" s="150">
        <f>AD32/SUM(AD$4:AD6)</f>
        <v>3.7459864430966779E-2</v>
      </c>
      <c r="AE43" s="150">
        <f>AE32/SUM(AE$4:AE6)</f>
        <v>-4.4907256752359105E-2</v>
      </c>
      <c r="AF43" s="150">
        <f>AF32/SUM(AF$4:AF6)</f>
        <v>-1.0947368421052589E-2</v>
      </c>
      <c r="AG43" s="150">
        <f>AG32/SUM(AG$4:AG6)</f>
        <v>-1.13272161071322E-2</v>
      </c>
      <c r="AH43" s="151">
        <f>AH32/SUM(AH$4:AH6)</f>
        <v>-5.222720158463888E-2</v>
      </c>
      <c r="AI43" s="150"/>
      <c r="AK43" s="112">
        <v>43506</v>
      </c>
      <c r="AL43" s="131">
        <v>0.15231686854474322</v>
      </c>
      <c r="AM43" s="131">
        <v>8.1978068188658174E-2</v>
      </c>
      <c r="AN43" s="131">
        <v>0.13705895516594757</v>
      </c>
      <c r="AO43" s="131">
        <v>0.10535681665555886</v>
      </c>
      <c r="AP43" s="131">
        <v>8.4196355997340461E-2</v>
      </c>
      <c r="AQ43" s="53"/>
      <c r="AR43" s="74">
        <v>43871</v>
      </c>
      <c r="AS43" s="128">
        <v>0.1314126596930244</v>
      </c>
      <c r="AT43" s="128">
        <v>9.8135528227864852E-2</v>
      </c>
      <c r="AU43" s="128">
        <v>0.25923733297702811</v>
      </c>
      <c r="AV43" s="128">
        <v>0.16163755058933282</v>
      </c>
      <c r="AW43" s="79">
        <v>0.14682731332464735</v>
      </c>
      <c r="AY43" s="139" t="s">
        <v>569</v>
      </c>
      <c r="AZ43" s="150">
        <f>AZ32/SUM(AZ$4:AZ6)</f>
        <v>-6.0044714148834159E-2</v>
      </c>
      <c r="BA43" s="150">
        <f>BA32/SUM(BA$4:BA6)</f>
        <v>-7.9053755290253255E-2</v>
      </c>
      <c r="BB43" s="150">
        <f>BB32/SUM(BB$4:BB6)</f>
        <v>-6.6367425456877571E-2</v>
      </c>
      <c r="BC43" s="150">
        <f>BC32/SUM(BC$4:BC6)</f>
        <v>-0.10804885687441267</v>
      </c>
      <c r="BD43" s="151">
        <f>BD32/SUM(BD$4:BD6)</f>
        <v>-6.2403934829387886E-2</v>
      </c>
    </row>
    <row r="44" spans="2:56" x14ac:dyDescent="0.2">
      <c r="B44" s="74">
        <v>43507</v>
      </c>
      <c r="C44" s="76">
        <v>7.6612927560137916</v>
      </c>
      <c r="D44" s="76">
        <v>2.350841591370382</v>
      </c>
      <c r="E44" s="76">
        <v>2.4996338644060123</v>
      </c>
      <c r="F44" s="76">
        <v>1.7915212964926492</v>
      </c>
      <c r="G44" s="76">
        <v>0.80410212182156537</v>
      </c>
      <c r="H44" s="76">
        <v>0.82441015598714029</v>
      </c>
      <c r="I44" s="76">
        <v>0.35797850847681389</v>
      </c>
      <c r="J44" s="76">
        <v>6.6050035027786187</v>
      </c>
      <c r="K44" s="81">
        <f t="shared" si="0"/>
        <v>22.894783797346971</v>
      </c>
      <c r="L44" s="67"/>
      <c r="M44" s="74">
        <v>43872</v>
      </c>
      <c r="N44" s="78">
        <v>6.0187774791458635</v>
      </c>
      <c r="O44" s="78">
        <v>2.3532007059153464</v>
      </c>
      <c r="P44" s="78">
        <v>2.3678390946934313</v>
      </c>
      <c r="Q44" s="78">
        <v>1.538763682504328</v>
      </c>
      <c r="R44" s="78">
        <v>0.82391355856521442</v>
      </c>
      <c r="S44" s="78">
        <v>0.74488928795315168</v>
      </c>
      <c r="T44" s="78">
        <v>0.40812310847947703</v>
      </c>
      <c r="U44" s="78">
        <f>J44*(1+[1]industry!CB44)</f>
        <v>6.4720883905561619</v>
      </c>
      <c r="V44" s="83">
        <f t="shared" si="1"/>
        <v>20.727595307812976</v>
      </c>
      <c r="Y44" s="142" t="s">
        <v>579</v>
      </c>
      <c r="Z44" s="152">
        <f>Z33/SUM(Z$4:Z7)</f>
        <v>-5.8791959229899417E-2</v>
      </c>
      <c r="AA44" s="152">
        <f>AA33/SUM(AA$4:AA7)</f>
        <v>-0.19996265870052285</v>
      </c>
      <c r="AB44" s="152">
        <f>AB33/SUM(AB$4:AB7)</f>
        <v>-6.6431072655005891E-2</v>
      </c>
      <c r="AC44" s="152">
        <f>AC33/SUM(AC$4:AC7)</f>
        <v>-0.10919674039580919</v>
      </c>
      <c r="AD44" s="152">
        <f>AD33/SUM(AD$4:AD7)</f>
        <v>1.046846375294273E-3</v>
      </c>
      <c r="AE44" s="152">
        <f>AE33/SUM(AE$4:AE7)</f>
        <v>-7.125367286973544E-2</v>
      </c>
      <c r="AF44" s="152">
        <f>AF33/SUM(AF$4:AF7)</f>
        <v>-9.0344613474076352E-2</v>
      </c>
      <c r="AG44" s="152">
        <f>AG33/SUM(AG$4:AG7)</f>
        <v>-2.6243909792660385E-2</v>
      </c>
      <c r="AH44" s="153">
        <f>AH33/SUM(AH$4:AH7)</f>
        <v>-6.5377232727887397E-2</v>
      </c>
      <c r="AI44" s="150"/>
      <c r="AK44" s="112">
        <v>43507</v>
      </c>
      <c r="AL44" s="131">
        <v>0.27651138384291385</v>
      </c>
      <c r="AM44" s="131">
        <v>0.22527507049243201</v>
      </c>
      <c r="AN44" s="131">
        <v>0.27149835221612589</v>
      </c>
      <c r="AO44" s="131">
        <v>0.15686570142401504</v>
      </c>
      <c r="AP44" s="131">
        <v>0.19196704584849825</v>
      </c>
      <c r="AQ44" s="53"/>
      <c r="AR44" s="74">
        <v>43872</v>
      </c>
      <c r="AS44" s="128">
        <v>0.13660664572483613</v>
      </c>
      <c r="AT44" s="128">
        <v>0.12453646275257059</v>
      </c>
      <c r="AU44" s="128">
        <v>0.25617179265561374</v>
      </c>
      <c r="AV44" s="128">
        <v>0.15602096979733557</v>
      </c>
      <c r="AW44" s="79">
        <v>0.2082392703083854</v>
      </c>
      <c r="AY44" s="142" t="s">
        <v>579</v>
      </c>
      <c r="AZ44" s="152">
        <f>AZ33/SUM(AZ$4:AZ7)</f>
        <v>-0.11457577955039878</v>
      </c>
      <c r="BA44" s="152">
        <f>BA33/SUM(BA$4:BA7)</f>
        <v>-0.15186633487380019</v>
      </c>
      <c r="BB44" s="152">
        <f>BB33/SUM(BB$4:BB7)</f>
        <v>-0.12669245647969085</v>
      </c>
      <c r="BC44" s="152">
        <f>BC33/SUM(BC$4:BC7)</f>
        <v>-0.19425476807157988</v>
      </c>
      <c r="BD44" s="153">
        <f>BD33/SUM(BD$4:BD7)</f>
        <v>-0.14127679188753142</v>
      </c>
    </row>
    <row r="45" spans="2:56" x14ac:dyDescent="0.2">
      <c r="B45" s="74">
        <v>43508</v>
      </c>
      <c r="C45" s="76">
        <v>8.0255430730890289</v>
      </c>
      <c r="D45" s="76">
        <v>2.3689316146092159</v>
      </c>
      <c r="E45" s="76">
        <v>2.4328682417435785</v>
      </c>
      <c r="F45" s="76">
        <v>2.0429632019290054</v>
      </c>
      <c r="G45" s="76">
        <v>0.8015244361181858</v>
      </c>
      <c r="H45" s="76">
        <v>0.86333944408266361</v>
      </c>
      <c r="I45" s="76">
        <v>0.3651024588942629</v>
      </c>
      <c r="J45" s="76">
        <v>6.8525392514079018</v>
      </c>
      <c r="K45" s="81">
        <f t="shared" si="0"/>
        <v>23.752811721873844</v>
      </c>
      <c r="L45" s="67"/>
      <c r="M45" s="74">
        <v>43873</v>
      </c>
      <c r="N45" s="78">
        <v>5.954761028150652</v>
      </c>
      <c r="O45" s="78">
        <v>2.3931407248241974</v>
      </c>
      <c r="P45" s="78">
        <v>2.4014217848461965</v>
      </c>
      <c r="Q45" s="78">
        <v>1.800978174991561</v>
      </c>
      <c r="R45" s="78">
        <v>0.81992188524520249</v>
      </c>
      <c r="S45" s="78">
        <v>0.76786288813827464</v>
      </c>
      <c r="T45" s="78">
        <v>0.38249218862327794</v>
      </c>
      <c r="U45" s="78">
        <f>J45*(1+[1]industry!CB45)</f>
        <v>6.7146428788735788</v>
      </c>
      <c r="V45" s="83">
        <f t="shared" si="1"/>
        <v>21.235221553692941</v>
      </c>
      <c r="Y45" s="145" t="s">
        <v>577</v>
      </c>
      <c r="Z45" s="154">
        <f t="shared" ref="Z45:AH45" si="21">Z34/SUM(Z4:Z8)</f>
        <v>-3.4369087326025539E-2</v>
      </c>
      <c r="AA45" s="154">
        <f t="shared" si="21"/>
        <v>-0.25255883229073584</v>
      </c>
      <c r="AB45" s="154">
        <f t="shared" si="21"/>
        <v>-8.6137190062302318E-2</v>
      </c>
      <c r="AC45" s="154">
        <f t="shared" si="21"/>
        <v>-0.13339787749022544</v>
      </c>
      <c r="AD45" s="154">
        <f t="shared" si="21"/>
        <v>-1.3932210438760764E-2</v>
      </c>
      <c r="AE45" s="154">
        <f t="shared" si="21"/>
        <v>-0.10762243285939957</v>
      </c>
      <c r="AF45" s="154">
        <f t="shared" si="21"/>
        <v>-0.1146034816247582</v>
      </c>
      <c r="AG45" s="154">
        <f t="shared" si="21"/>
        <v>-2.4684610229420076E-2</v>
      </c>
      <c r="AH45" s="155">
        <f t="shared" si="21"/>
        <v>-6.456146650872345E-2</v>
      </c>
      <c r="AI45" s="161"/>
      <c r="AK45" s="112">
        <v>43508</v>
      </c>
      <c r="AL45" s="131">
        <v>0.18264813288118062</v>
      </c>
      <c r="AM45" s="131">
        <v>0.23433285118846597</v>
      </c>
      <c r="AN45" s="131">
        <v>0.42455858534576701</v>
      </c>
      <c r="AO45" s="131">
        <v>0.16031179107399302</v>
      </c>
      <c r="AP45" s="131">
        <v>0.2181542115968069</v>
      </c>
      <c r="AQ45" s="53"/>
      <c r="AR45" s="74">
        <v>43873</v>
      </c>
      <c r="AS45" s="128">
        <v>0.18133569083682144</v>
      </c>
      <c r="AT45" s="128">
        <v>0.25316585782395223</v>
      </c>
      <c r="AU45" s="128">
        <v>0.29673190041368463</v>
      </c>
      <c r="AV45" s="128">
        <v>0.18202162860492466</v>
      </c>
      <c r="AW45" s="79">
        <v>0.23080190128964995</v>
      </c>
      <c r="AY45" s="145" t="s">
        <v>577</v>
      </c>
      <c r="AZ45" s="154">
        <f t="shared" ref="AZ45:BD45" si="22">AZ34/SUM(AZ4:AZ8)</f>
        <v>-0.14199534161490679</v>
      </c>
      <c r="BA45" s="154">
        <f t="shared" si="22"/>
        <v>-0.17855401903104362</v>
      </c>
      <c r="BB45" s="154">
        <f t="shared" si="22"/>
        <v>-0.14893452150329356</v>
      </c>
      <c r="BC45" s="154">
        <f t="shared" si="22"/>
        <v>-0.23127960836000749</v>
      </c>
      <c r="BD45" s="155">
        <f t="shared" si="22"/>
        <v>-0.1702540092165897</v>
      </c>
    </row>
    <row r="46" spans="2:56" x14ac:dyDescent="0.2">
      <c r="B46" s="74">
        <v>43509</v>
      </c>
      <c r="C46" s="76">
        <v>8.0597509289534877</v>
      </c>
      <c r="D46" s="76">
        <v>2.4008045126966855</v>
      </c>
      <c r="E46" s="76">
        <v>2.3400368563749323</v>
      </c>
      <c r="F46" s="76">
        <v>1.9843766068877202</v>
      </c>
      <c r="G46" s="76">
        <v>0.79879573640344403</v>
      </c>
      <c r="H46" s="76">
        <v>0.86328202585788005</v>
      </c>
      <c r="I46" s="76">
        <v>0.42031307462949291</v>
      </c>
      <c r="J46" s="76">
        <v>6.8391941550241908</v>
      </c>
      <c r="K46" s="81">
        <f t="shared" si="0"/>
        <v>23.706553896827835</v>
      </c>
      <c r="L46" s="67"/>
      <c r="M46" s="74">
        <v>43874</v>
      </c>
      <c r="N46" s="78">
        <v>5.8242659549681077</v>
      </c>
      <c r="O46" s="78">
        <v>2.4208542073323791</v>
      </c>
      <c r="P46" s="78">
        <v>2.5439560158610228</v>
      </c>
      <c r="Q46" s="78">
        <v>2.1685012677045648</v>
      </c>
      <c r="R46" s="78">
        <v>0.81908105009623</v>
      </c>
      <c r="S46" s="78">
        <v>0.70425880338474944</v>
      </c>
      <c r="T46" s="78">
        <v>0.39235023472181607</v>
      </c>
      <c r="U46" s="78">
        <f>J46*(1+[1]industry!CB46)</f>
        <v>6.7015663311715929</v>
      </c>
      <c r="V46" s="83">
        <f t="shared" si="1"/>
        <v>21.574833865240464</v>
      </c>
      <c r="AK46" s="112">
        <v>43509</v>
      </c>
      <c r="AL46" s="131">
        <v>0.15285411700348353</v>
      </c>
      <c r="AM46" s="131">
        <v>0.21869801268140718</v>
      </c>
      <c r="AN46" s="131">
        <v>0.41948030311497347</v>
      </c>
      <c r="AO46" s="131">
        <v>0.1643582358163882</v>
      </c>
      <c r="AP46" s="131">
        <v>0.20954569842891532</v>
      </c>
      <c r="AQ46" s="53"/>
      <c r="AR46" s="74">
        <v>43874</v>
      </c>
      <c r="AS46" s="128">
        <v>0.19809830776382048</v>
      </c>
      <c r="AT46" s="128">
        <v>0.27075122570672849</v>
      </c>
      <c r="AU46" s="128">
        <v>0.43673833419318431</v>
      </c>
      <c r="AV46" s="128">
        <v>0.19773756899221628</v>
      </c>
      <c r="AW46" s="79">
        <v>0.19050512198783906</v>
      </c>
    </row>
    <row r="47" spans="2:56" x14ac:dyDescent="0.2">
      <c r="B47" s="74">
        <v>43510</v>
      </c>
      <c r="C47" s="76">
        <v>8.1756775516052596</v>
      </c>
      <c r="D47" s="76">
        <v>2.4542131527351478</v>
      </c>
      <c r="E47" s="76">
        <v>2.2457848858098561</v>
      </c>
      <c r="F47" s="76">
        <v>2.1060213993796935</v>
      </c>
      <c r="G47" s="76">
        <v>0.79488076939189989</v>
      </c>
      <c r="H47" s="76">
        <v>0.8821483174471112</v>
      </c>
      <c r="I47" s="76">
        <v>0.4505898639036513</v>
      </c>
      <c r="J47" s="76">
        <v>6.9372999311309123</v>
      </c>
      <c r="K47" s="81">
        <f t="shared" si="0"/>
        <v>24.046615871403535</v>
      </c>
      <c r="L47" s="67"/>
      <c r="M47" s="74">
        <v>43875</v>
      </c>
      <c r="N47" s="78">
        <v>5.957223199342776</v>
      </c>
      <c r="O47" s="78">
        <v>2.4901379136028345</v>
      </c>
      <c r="P47" s="78">
        <v>2.5952651566790563</v>
      </c>
      <c r="Q47" s="78">
        <v>2.4103244635052277</v>
      </c>
      <c r="R47" s="78">
        <v>0.81683402912306879</v>
      </c>
      <c r="S47" s="78">
        <v>0.70517994234626802</v>
      </c>
      <c r="T47" s="78">
        <v>0.38643540706269319</v>
      </c>
      <c r="U47" s="78">
        <f>J47*(1+[1]industry!CB47)</f>
        <v>6.7976978857301482</v>
      </c>
      <c r="V47" s="83">
        <f t="shared" si="1"/>
        <v>22.159097997392074</v>
      </c>
      <c r="AK47" s="112">
        <v>43510</v>
      </c>
      <c r="AL47" s="131">
        <v>0.17784732449421684</v>
      </c>
      <c r="AM47" s="131">
        <v>0.22711379167360563</v>
      </c>
      <c r="AN47" s="131">
        <v>0.44887599180651383</v>
      </c>
      <c r="AO47" s="131">
        <v>0.16972594571035568</v>
      </c>
      <c r="AP47" s="131">
        <v>0.17318432650372576</v>
      </c>
      <c r="AQ47" s="53"/>
      <c r="AR47" s="74">
        <v>43875</v>
      </c>
      <c r="AS47" s="128">
        <v>0.21545529959020995</v>
      </c>
      <c r="AT47" s="128">
        <v>0.25730600370937506</v>
      </c>
      <c r="AU47" s="128">
        <v>0.5542097243316626</v>
      </c>
      <c r="AV47" s="128">
        <v>0.15861618841349034</v>
      </c>
      <c r="AW47" s="79">
        <v>0.2094073397946595</v>
      </c>
    </row>
    <row r="48" spans="2:56" x14ac:dyDescent="0.2">
      <c r="B48" s="74">
        <v>43511</v>
      </c>
      <c r="C48" s="76">
        <v>8.3042737505031265</v>
      </c>
      <c r="D48" s="76">
        <v>2.4542131527351478</v>
      </c>
      <c r="E48" s="76">
        <v>2.2159890991388704</v>
      </c>
      <c r="F48" s="76">
        <v>2.0193954904186127</v>
      </c>
      <c r="G48" s="76">
        <v>0.79026938084682485</v>
      </c>
      <c r="H48" s="76">
        <v>0.89183057739727933</v>
      </c>
      <c r="I48" s="76">
        <v>0.46661875234291156</v>
      </c>
      <c r="J48" s="76">
        <v>6.9507916185828424</v>
      </c>
      <c r="K48" s="81">
        <f t="shared" si="0"/>
        <v>24.093381821965615</v>
      </c>
      <c r="L48" s="67"/>
      <c r="M48" s="74">
        <v>43876</v>
      </c>
      <c r="N48" s="78">
        <v>5.8925912055495342</v>
      </c>
      <c r="O48" s="78">
        <v>2.4909530160295459</v>
      </c>
      <c r="P48" s="78">
        <v>2.2996029709474621</v>
      </c>
      <c r="Q48" s="78">
        <v>1.2098569349792074</v>
      </c>
      <c r="R48" s="78">
        <v>0.79871032464841418</v>
      </c>
      <c r="S48" s="78">
        <v>0.64339961242950516</v>
      </c>
      <c r="T48" s="78">
        <v>0.34700322266854083</v>
      </c>
      <c r="U48" s="78">
        <f>J48*(1+[1]industry!CB48)</f>
        <v>6.8109180745899902</v>
      </c>
      <c r="V48" s="83">
        <f t="shared" si="1"/>
        <v>20.493035361842196</v>
      </c>
      <c r="AK48" s="112">
        <v>43511</v>
      </c>
      <c r="AL48" s="131">
        <v>0.15971921094416983</v>
      </c>
      <c r="AM48" s="131">
        <v>0.21356164744713468</v>
      </c>
      <c r="AN48" s="131">
        <v>0.42182472365657581</v>
      </c>
      <c r="AO48" s="131">
        <v>0.17433659525877201</v>
      </c>
      <c r="AP48" s="131">
        <v>0.19810814835723972</v>
      </c>
      <c r="AQ48" s="53"/>
      <c r="AR48" s="74">
        <v>43876</v>
      </c>
      <c r="AS48" s="128">
        <v>0.10837103728436666</v>
      </c>
      <c r="AT48" s="128">
        <v>9.0277547001153396E-2</v>
      </c>
      <c r="AU48" s="128">
        <v>0.22125344939359992</v>
      </c>
      <c r="AV48" s="128">
        <v>0.11675128021765505</v>
      </c>
      <c r="AW48" s="79">
        <v>0.14533028609389417</v>
      </c>
    </row>
    <row r="49" spans="2:49" x14ac:dyDescent="0.2">
      <c r="B49" s="74">
        <v>43512</v>
      </c>
      <c r="C49" s="76">
        <v>8.1744105939806495</v>
      </c>
      <c r="D49" s="76">
        <v>2.4163102469014004</v>
      </c>
      <c r="E49" s="76">
        <v>2.2777425961771303</v>
      </c>
      <c r="F49" s="76">
        <v>1.4718185890367244</v>
      </c>
      <c r="G49" s="76">
        <v>0.77073016230121827</v>
      </c>
      <c r="H49" s="76">
        <v>0.78005404072094275</v>
      </c>
      <c r="I49" s="76">
        <v>0.45593282671673807</v>
      </c>
      <c r="J49" s="76">
        <v>6.6282039457407365</v>
      </c>
      <c r="K49" s="81">
        <f t="shared" si="0"/>
        <v>22.97520300157554</v>
      </c>
      <c r="L49" s="67"/>
      <c r="M49" s="74">
        <v>43877</v>
      </c>
      <c r="N49" s="78">
        <v>5.9960023956187207</v>
      </c>
      <c r="O49" s="78">
        <v>2.5105154742706155</v>
      </c>
      <c r="P49" s="78">
        <v>2.1561082143744317</v>
      </c>
      <c r="Q49" s="78">
        <v>1.0154856779138262</v>
      </c>
      <c r="R49" s="78">
        <v>0.78858583630642098</v>
      </c>
      <c r="S49" s="78">
        <v>0.63140493417736576</v>
      </c>
      <c r="T49" s="78">
        <v>0.33517356735029513</v>
      </c>
      <c r="U49" s="78">
        <f>J49*(1+[1]industry!CB49)</f>
        <v>6.4948219617779968</v>
      </c>
      <c r="V49" s="83">
        <f t="shared" si="1"/>
        <v>19.928098061789672</v>
      </c>
      <c r="AK49" s="112">
        <v>43512</v>
      </c>
      <c r="AL49" s="131">
        <v>0.11519090302297429</v>
      </c>
      <c r="AM49" s="131">
        <v>0.12463990592866248</v>
      </c>
      <c r="AN49" s="131">
        <v>0.305550858640117</v>
      </c>
      <c r="AO49" s="131">
        <v>0.13219367918099756</v>
      </c>
      <c r="AP49" s="131">
        <v>0.12343928816649841</v>
      </c>
      <c r="AQ49" s="53"/>
      <c r="AR49" s="74">
        <v>43877</v>
      </c>
      <c r="AS49" s="128">
        <v>9.2658067758228449E-2</v>
      </c>
      <c r="AT49" s="128">
        <v>8.907386460517791E-2</v>
      </c>
      <c r="AU49" s="128">
        <v>0.17664232358364493</v>
      </c>
      <c r="AV49" s="128">
        <v>0.11467785487906963</v>
      </c>
      <c r="AW49" s="79">
        <v>0.11298580649476182</v>
      </c>
    </row>
    <row r="50" spans="2:49" x14ac:dyDescent="0.2">
      <c r="B50" s="74">
        <v>43513</v>
      </c>
      <c r="C50" s="76">
        <v>8.3543185766752011</v>
      </c>
      <c r="D50" s="76">
        <v>2.3939130752723674</v>
      </c>
      <c r="E50" s="76">
        <v>2.2547246002274455</v>
      </c>
      <c r="F50" s="76">
        <v>1.3686352343897175</v>
      </c>
      <c r="G50" s="76">
        <v>0.7585747216036216</v>
      </c>
      <c r="H50" s="76">
        <v>0.72103027447563051</v>
      </c>
      <c r="I50" s="76">
        <v>0.45415183911237578</v>
      </c>
      <c r="J50" s="76">
        <v>6.6113158576568756</v>
      </c>
      <c r="K50" s="81">
        <f t="shared" si="0"/>
        <v>22.916664179413239</v>
      </c>
      <c r="L50" s="67"/>
      <c r="M50" s="74">
        <v>43878</v>
      </c>
      <c r="N50" s="78">
        <v>6.1794341494319207</v>
      </c>
      <c r="O50" s="78">
        <v>2.4061823636515771</v>
      </c>
      <c r="P50" s="78">
        <v>2.1838113238375825</v>
      </c>
      <c r="Q50" s="78">
        <v>1.6436910212053337</v>
      </c>
      <c r="R50" s="78">
        <v>0.80937983087818122</v>
      </c>
      <c r="S50" s="78">
        <v>0.73437784741480661</v>
      </c>
      <c r="T50" s="78">
        <v>0.34700322266854083</v>
      </c>
      <c r="U50" s="78">
        <f>J50*(1+[1]industry!CB50)</f>
        <v>6.4782737194068511</v>
      </c>
      <c r="V50" s="83">
        <f t="shared" si="1"/>
        <v>20.782153478494795</v>
      </c>
      <c r="AK50" s="112">
        <v>43513</v>
      </c>
      <c r="AL50" s="131">
        <v>7.5107850671578005E-2</v>
      </c>
      <c r="AM50" s="131">
        <v>7.4508800234988806E-2</v>
      </c>
      <c r="AN50" s="131">
        <v>0.32074070477387367</v>
      </c>
      <c r="AO50" s="131">
        <v>0.1107792638665762</v>
      </c>
      <c r="AP50" s="131">
        <v>0.10463147070905096</v>
      </c>
      <c r="AQ50" s="53"/>
      <c r="AR50" s="74">
        <v>43878</v>
      </c>
      <c r="AS50" s="128">
        <v>0.12605509752203053</v>
      </c>
      <c r="AT50" s="128">
        <v>0.14652208708880626</v>
      </c>
      <c r="AU50" s="128">
        <v>0.30534662436962084</v>
      </c>
      <c r="AV50" s="128">
        <v>0.20444793802585928</v>
      </c>
      <c r="AW50" s="79">
        <v>0.16820891242511532</v>
      </c>
    </row>
    <row r="51" spans="2:49" x14ac:dyDescent="0.2">
      <c r="B51" s="74">
        <v>43514</v>
      </c>
      <c r="C51" s="76">
        <v>8.9871639101676593</v>
      </c>
      <c r="D51" s="76">
        <v>2.3611787475068584</v>
      </c>
      <c r="E51" s="76">
        <v>2.5873255537182756</v>
      </c>
      <c r="F51" s="76">
        <v>1.9083363516960763</v>
      </c>
      <c r="G51" s="76">
        <v>0.77860283613884285</v>
      </c>
      <c r="H51" s="76">
        <v>0.80712908141538475</v>
      </c>
      <c r="I51" s="76">
        <v>0.43634196306875322</v>
      </c>
      <c r="J51" s="76">
        <v>7.2441437863334466</v>
      </c>
      <c r="K51" s="81">
        <f t="shared" si="0"/>
        <v>25.110222230045299</v>
      </c>
      <c r="L51" s="67"/>
      <c r="M51" s="74">
        <v>43879</v>
      </c>
      <c r="N51" s="78">
        <v>6.2871541390873231</v>
      </c>
      <c r="O51" s="78">
        <v>2.4567187141076738</v>
      </c>
      <c r="P51" s="78">
        <v>2.2335975950433355</v>
      </c>
      <c r="Q51" s="78">
        <v>1.5853437813410447</v>
      </c>
      <c r="R51" s="78">
        <v>0.8028324253610416</v>
      </c>
      <c r="S51" s="78">
        <v>0.78770539133725337</v>
      </c>
      <c r="T51" s="78">
        <v>0.34897483188824846</v>
      </c>
      <c r="U51" s="78">
        <f>J51*(1+[1]industry!CB51)</f>
        <v>7.0983670000060712</v>
      </c>
      <c r="V51" s="83">
        <f t="shared" si="1"/>
        <v>21.600693878171992</v>
      </c>
      <c r="AK51" s="112">
        <v>43514</v>
      </c>
      <c r="AL51" s="131">
        <v>0.12857750296148171</v>
      </c>
      <c r="AM51" s="131">
        <v>0.20554705243642724</v>
      </c>
      <c r="AN51" s="131">
        <v>0.38751549497179832</v>
      </c>
      <c r="AO51" s="131">
        <v>0.18616661309549673</v>
      </c>
      <c r="AP51" s="131">
        <v>0.2068216213324334</v>
      </c>
      <c r="AQ51" s="53"/>
      <c r="AR51" s="74">
        <v>43879</v>
      </c>
      <c r="AS51" s="128">
        <v>0.13609629240808196</v>
      </c>
      <c r="AT51" s="128">
        <v>0.13955924855149082</v>
      </c>
      <c r="AU51" s="128">
        <v>0.26659833165109365</v>
      </c>
      <c r="AV51" s="128">
        <v>0.18651989666362631</v>
      </c>
      <c r="AW51" s="79">
        <v>0.18931787329972596</v>
      </c>
    </row>
    <row r="52" spans="2:49" x14ac:dyDescent="0.2">
      <c r="B52" s="74">
        <v>43515</v>
      </c>
      <c r="C52" s="76">
        <v>8.8737712027651057</v>
      </c>
      <c r="D52" s="76">
        <v>2.3947745049504072</v>
      </c>
      <c r="E52" s="76">
        <v>2.8727273288614796</v>
      </c>
      <c r="F52" s="76">
        <v>1.8752398065885543</v>
      </c>
      <c r="G52" s="76">
        <v>0.77875242548972068</v>
      </c>
      <c r="H52" s="76">
        <v>0.82375011471156157</v>
      </c>
      <c r="I52" s="76">
        <v>0.44880887629928901</v>
      </c>
      <c r="J52" s="76">
        <v>7.325945492492318</v>
      </c>
      <c r="K52" s="81">
        <f t="shared" si="0"/>
        <v>25.393769752158434</v>
      </c>
      <c r="L52" s="67"/>
      <c r="M52" s="74">
        <v>43880</v>
      </c>
      <c r="N52" s="78">
        <v>6.551837542240599</v>
      </c>
      <c r="O52" s="78">
        <v>2.5308930349383965</v>
      </c>
      <c r="P52" s="78">
        <v>2.5467848121413268</v>
      </c>
      <c r="Q52" s="78">
        <v>1.9388055799069972</v>
      </c>
      <c r="R52" s="78">
        <v>0.7975887978484133</v>
      </c>
      <c r="S52" s="78">
        <v>0.76600236107676933</v>
      </c>
      <c r="T52" s="78">
        <v>0.36474770564590936</v>
      </c>
      <c r="U52" s="78">
        <f>J52*(1+[1]industry!CB52)</f>
        <v>7.1785225779002841</v>
      </c>
      <c r="V52" s="83">
        <f t="shared" si="1"/>
        <v>22.675182411698696</v>
      </c>
      <c r="AK52" s="112">
        <v>43515</v>
      </c>
      <c r="AL52" s="131">
        <v>0.15782959217076675</v>
      </c>
      <c r="AM52" s="131">
        <v>0.22072494546135435</v>
      </c>
      <c r="AN52" s="131">
        <v>0.35598692527617654</v>
      </c>
      <c r="AO52" s="131">
        <v>0.20583544218268091</v>
      </c>
      <c r="AP52" s="131">
        <v>0.24053402336747992</v>
      </c>
      <c r="AQ52" s="53"/>
      <c r="AR52" s="74">
        <v>43880</v>
      </c>
      <c r="AS52" s="128">
        <v>0.20728980211766712</v>
      </c>
      <c r="AT52" s="128">
        <v>0.21859350627083746</v>
      </c>
      <c r="AU52" s="128">
        <v>0.3392992954781433</v>
      </c>
      <c r="AV52" s="128">
        <v>0.18409413070158415</v>
      </c>
      <c r="AW52" s="79">
        <v>0.20230222453770774</v>
      </c>
    </row>
    <row r="53" spans="2:49" x14ac:dyDescent="0.2">
      <c r="B53" s="74">
        <v>43516</v>
      </c>
      <c r="C53" s="76">
        <v>8.9092460162541727</v>
      </c>
      <c r="D53" s="76">
        <v>2.4964232069590935</v>
      </c>
      <c r="E53" s="76">
        <v>2.6697714264376273</v>
      </c>
      <c r="F53" s="76">
        <v>1.9744356426366021</v>
      </c>
      <c r="G53" s="76">
        <v>0.7813745131115355</v>
      </c>
      <c r="H53" s="76">
        <v>0.76420506790057163</v>
      </c>
      <c r="I53" s="76">
        <v>0.44880887629928901</v>
      </c>
      <c r="J53" s="76">
        <v>7.3163928377785128</v>
      </c>
      <c r="K53" s="81">
        <f t="shared" si="0"/>
        <v>25.360657587377407</v>
      </c>
      <c r="L53" s="67"/>
      <c r="M53" s="74">
        <v>43881</v>
      </c>
      <c r="N53" s="78">
        <v>6.2766899115207986</v>
      </c>
      <c r="O53" s="78">
        <v>2.5186664985377281</v>
      </c>
      <c r="P53" s="78">
        <v>2.6635917056593934</v>
      </c>
      <c r="Q53" s="78">
        <v>1.7758695496590096</v>
      </c>
      <c r="R53" s="78">
        <v>0.79326907236028255</v>
      </c>
      <c r="S53" s="78">
        <v>0.75133981050567222</v>
      </c>
      <c r="T53" s="78">
        <v>0.38052057940357031</v>
      </c>
      <c r="U53" s="78">
        <f>J53*(1+[1]industry!CB53)</f>
        <v>7.1691621550562692</v>
      </c>
      <c r="V53" s="83">
        <f t="shared" si="1"/>
        <v>22.329109282702724</v>
      </c>
      <c r="AK53" s="112">
        <v>43516</v>
      </c>
      <c r="AL53" s="131">
        <v>0.13090034131501915</v>
      </c>
      <c r="AM53" s="131">
        <v>0.21493124077027326</v>
      </c>
      <c r="AN53" s="131">
        <v>0.41496132172326777</v>
      </c>
      <c r="AO53" s="131">
        <v>0.21017411060514138</v>
      </c>
      <c r="AP53" s="131">
        <v>0.22470005552269617</v>
      </c>
      <c r="AQ53" s="53"/>
      <c r="AR53" s="74">
        <v>43881</v>
      </c>
      <c r="AS53" s="128">
        <v>0.14019436730340837</v>
      </c>
      <c r="AT53" s="128">
        <v>0.22069781132905633</v>
      </c>
      <c r="AU53" s="128">
        <v>0.32972235761913377</v>
      </c>
      <c r="AV53" s="128">
        <v>0.16168744021469569</v>
      </c>
      <c r="AW53" s="79">
        <v>0.19937374021616228</v>
      </c>
    </row>
    <row r="54" spans="2:49" x14ac:dyDescent="0.2">
      <c r="B54" s="74">
        <v>43517</v>
      </c>
      <c r="C54" s="76">
        <v>9.1898771301051827</v>
      </c>
      <c r="D54" s="76">
        <v>2.4766103243641799</v>
      </c>
      <c r="E54" s="76">
        <v>2.4561846546630037</v>
      </c>
      <c r="F54" s="76">
        <v>1.9992805465965247</v>
      </c>
      <c r="G54" s="76">
        <v>0.78218775680479946</v>
      </c>
      <c r="H54" s="76">
        <v>0.78286576736484081</v>
      </c>
      <c r="I54" s="76">
        <v>0.42387504983821744</v>
      </c>
      <c r="J54" s="76">
        <v>7.3434037659001152</v>
      </c>
      <c r="K54" s="81">
        <f t="shared" si="0"/>
        <v>25.454284995636861</v>
      </c>
      <c r="L54" s="67"/>
      <c r="M54" s="74">
        <v>43882</v>
      </c>
      <c r="N54" s="78">
        <v>6.240372886436977</v>
      </c>
      <c r="O54" s="78">
        <v>2.4371562558666042</v>
      </c>
      <c r="P54" s="78">
        <v>2.6360426683766902</v>
      </c>
      <c r="Q54" s="78">
        <v>1.5502812354362487</v>
      </c>
      <c r="R54" s="78">
        <v>0.79123331400786012</v>
      </c>
      <c r="S54" s="78">
        <v>0.72730025833414924</v>
      </c>
      <c r="T54" s="78">
        <v>0.36277609642620184</v>
      </c>
      <c r="U54" s="78">
        <f>J54*(1+[1]industry!CB54)</f>
        <v>7.1956295315293364</v>
      </c>
      <c r="V54" s="83">
        <f t="shared" si="1"/>
        <v>21.94079224641407</v>
      </c>
      <c r="AK54" s="112">
        <v>43517</v>
      </c>
      <c r="AL54" s="131">
        <v>0.14997165547879107</v>
      </c>
      <c r="AM54" s="131">
        <v>0.20335071910192043</v>
      </c>
      <c r="AN54" s="131">
        <v>0.4090967084187479</v>
      </c>
      <c r="AO54" s="131">
        <v>0.20387677505173615</v>
      </c>
      <c r="AP54" s="131">
        <v>0.19358996063214629</v>
      </c>
      <c r="AQ54" s="53"/>
      <c r="AR54" s="74">
        <v>43882</v>
      </c>
      <c r="AS54" s="128">
        <v>0.12426294166241564</v>
      </c>
      <c r="AT54" s="128">
        <v>0.21730054138860677</v>
      </c>
      <c r="AU54" s="128">
        <v>0.25401195410594402</v>
      </c>
      <c r="AV54" s="128">
        <v>0.18220348376050308</v>
      </c>
      <c r="AW54" s="79">
        <v>0.18748387508801731</v>
      </c>
    </row>
    <row r="55" spans="2:49" x14ac:dyDescent="0.2">
      <c r="B55" s="74">
        <v>43518</v>
      </c>
      <c r="C55" s="76">
        <v>9.0923213930102484</v>
      </c>
      <c r="D55" s="76">
        <v>2.4723031759739817</v>
      </c>
      <c r="E55" s="76">
        <v>2.4924635782251423</v>
      </c>
      <c r="F55" s="76">
        <v>2.0415741245440002</v>
      </c>
      <c r="G55" s="76">
        <v>0.78331680023880568</v>
      </c>
      <c r="H55" s="76">
        <v>0.78314053861265953</v>
      </c>
      <c r="I55" s="76">
        <v>0.40962714900331931</v>
      </c>
      <c r="J55" s="76">
        <v>7.3287523527162337</v>
      </c>
      <c r="K55" s="81">
        <f t="shared" si="0"/>
        <v>25.40349911232439</v>
      </c>
      <c r="L55" s="67"/>
      <c r="M55" s="74">
        <v>43883</v>
      </c>
      <c r="N55" s="78">
        <v>6.2323708300625755</v>
      </c>
      <c r="O55" s="78">
        <v>2.3474949889283678</v>
      </c>
      <c r="P55" s="78">
        <v>2.194875413994692</v>
      </c>
      <c r="Q55" s="78">
        <v>1.1523291796961428</v>
      </c>
      <c r="R55" s="78">
        <v>0.7732591299091508</v>
      </c>
      <c r="S55" s="78">
        <v>0.65049186825424288</v>
      </c>
      <c r="T55" s="78">
        <v>0.33517356735029513</v>
      </c>
      <c r="U55" s="78">
        <f>J55*(1+[1]industry!CB55)</f>
        <v>7.181272954559657</v>
      </c>
      <c r="V55" s="83">
        <f t="shared" si="1"/>
        <v>20.867267932755123</v>
      </c>
      <c r="AK55" s="112">
        <v>43518</v>
      </c>
      <c r="AL55" s="131">
        <v>0.15145273784601543</v>
      </c>
      <c r="AM55" s="131">
        <v>0.20265104066385461</v>
      </c>
      <c r="AN55" s="131">
        <v>0.43873132762389228</v>
      </c>
      <c r="AO55" s="131">
        <v>0.17331718202794677</v>
      </c>
      <c r="AP55" s="131">
        <v>0.17550796188658427</v>
      </c>
      <c r="AQ55" s="53"/>
      <c r="AR55" s="74">
        <v>43883</v>
      </c>
      <c r="AS55" s="128">
        <v>9.3991942758046565E-2</v>
      </c>
      <c r="AT55" s="128">
        <v>9.2886207525928383E-2</v>
      </c>
      <c r="AU55" s="128">
        <v>0.17813129809105815</v>
      </c>
      <c r="AV55" s="128">
        <v>0.1232682527304616</v>
      </c>
      <c r="AW55" s="79">
        <v>0.16176930404413137</v>
      </c>
    </row>
    <row r="56" spans="2:49" x14ac:dyDescent="0.2">
      <c r="B56" s="74">
        <v>43519</v>
      </c>
      <c r="C56" s="76">
        <v>8.7211028089996585</v>
      </c>
      <c r="D56" s="76">
        <v>2.4671345979057433</v>
      </c>
      <c r="E56" s="76">
        <v>2.1343496672343401</v>
      </c>
      <c r="F56" s="76">
        <v>1.5374018457563183</v>
      </c>
      <c r="G56" s="76">
        <v>0.7651333835876627</v>
      </c>
      <c r="H56" s="76">
        <v>0.70740467036807519</v>
      </c>
      <c r="I56" s="76">
        <v>0.32057776878520644</v>
      </c>
      <c r="J56" s="76">
        <v>6.7523203608788291</v>
      </c>
      <c r="K56" s="81">
        <f t="shared" si="0"/>
        <v>23.405425103515832</v>
      </c>
      <c r="L56" s="67"/>
      <c r="M56" s="74">
        <v>43884</v>
      </c>
      <c r="N56" s="78">
        <v>5.9806138256679491</v>
      </c>
      <c r="O56" s="78">
        <v>2.3474949889283678</v>
      </c>
      <c r="P56" s="78">
        <v>1.9737379807545787</v>
      </c>
      <c r="Q56" s="78">
        <v>1.0829767668533385</v>
      </c>
      <c r="R56" s="78">
        <v>0.7597784918351187</v>
      </c>
      <c r="S56" s="78">
        <v>0.61542094368132749</v>
      </c>
      <c r="T56" s="78">
        <v>0.34108839500941801</v>
      </c>
      <c r="U56" s="78">
        <f>J56*(1+[1]industry!CB56)</f>
        <v>6.6164407329345547</v>
      </c>
      <c r="V56" s="83">
        <f t="shared" si="1"/>
        <v>19.717552125664653</v>
      </c>
      <c r="AK56" s="112">
        <v>43519</v>
      </c>
      <c r="AL56" s="131">
        <v>0.10807575979677807</v>
      </c>
      <c r="AM56" s="131">
        <v>0.10211058376425111</v>
      </c>
      <c r="AN56" s="131">
        <v>0.33106178174597428</v>
      </c>
      <c r="AO56" s="131">
        <v>0.10271850832977403</v>
      </c>
      <c r="AP56" s="131">
        <v>0.14356853418246171</v>
      </c>
      <c r="AQ56" s="53"/>
      <c r="AR56" s="74">
        <v>43884</v>
      </c>
      <c r="AS56" s="128">
        <v>0.1031048098295454</v>
      </c>
      <c r="AT56" s="128">
        <v>9.2173426534155847E-2</v>
      </c>
      <c r="AU56" s="128">
        <v>0.17369552422814452</v>
      </c>
      <c r="AV56" s="128">
        <v>0.10016377234661027</v>
      </c>
      <c r="AW56" s="79">
        <v>0.13954567572210794</v>
      </c>
    </row>
    <row r="57" spans="2:49" x14ac:dyDescent="0.2">
      <c r="B57" s="74">
        <v>43520</v>
      </c>
      <c r="C57" s="76">
        <v>8.4328699494009918</v>
      </c>
      <c r="D57" s="76">
        <v>2.4628274495155447</v>
      </c>
      <c r="E57" s="76">
        <v>2.0970467933888939</v>
      </c>
      <c r="F57" s="76">
        <v>1.5225004768138357</v>
      </c>
      <c r="G57" s="76">
        <v>0.75854337907296154</v>
      </c>
      <c r="H57" s="76">
        <v>0.66738980219084509</v>
      </c>
      <c r="I57" s="76">
        <v>0.33838764482882899</v>
      </c>
      <c r="J57" s="76">
        <v>6.6008617166827044</v>
      </c>
      <c r="K57" s="81">
        <f t="shared" si="0"/>
        <v>22.880427211894606</v>
      </c>
      <c r="L57" s="67"/>
      <c r="M57" s="74">
        <v>43885</v>
      </c>
      <c r="N57" s="78">
        <v>6.4022606423190966</v>
      </c>
      <c r="O57" s="78">
        <v>2.2945133311921371</v>
      </c>
      <c r="P57" s="78">
        <v>2.1752178218435141</v>
      </c>
      <c r="Q57" s="78">
        <v>1.7720114043249886</v>
      </c>
      <c r="R57" s="78">
        <v>0.76893196559634625</v>
      </c>
      <c r="S57" s="78">
        <v>0.66000160810317043</v>
      </c>
      <c r="T57" s="78">
        <v>0.33714517657000276</v>
      </c>
      <c r="U57" s="78">
        <f>J57*(1+[1]industry!CB57)</f>
        <v>6.4680299512689983</v>
      </c>
      <c r="V57" s="83">
        <f t="shared" si="1"/>
        <v>20.878111901218254</v>
      </c>
      <c r="AK57" s="112">
        <v>43520</v>
      </c>
      <c r="AL57" s="131">
        <v>0.14660752504404598</v>
      </c>
      <c r="AM57" s="131">
        <v>9.6021631783147599E-2</v>
      </c>
      <c r="AN57" s="131">
        <v>0.33105881397305481</v>
      </c>
      <c r="AO57" s="131">
        <v>9.4894728641699497E-2</v>
      </c>
      <c r="AP57" s="131">
        <v>0.12670919260580374</v>
      </c>
      <c r="AQ57" s="53"/>
      <c r="AR57" s="74">
        <v>43885</v>
      </c>
      <c r="AS57" s="128">
        <v>0.19302309298153802</v>
      </c>
      <c r="AT57" s="128">
        <v>0.15129822834397261</v>
      </c>
      <c r="AU57" s="128">
        <v>0.30112639416033427</v>
      </c>
      <c r="AV57" s="128">
        <v>0.15878596266596723</v>
      </c>
      <c r="AW57" s="79">
        <v>0.17916213579615362</v>
      </c>
    </row>
    <row r="58" spans="2:49" x14ac:dyDescent="0.2">
      <c r="B58" s="74">
        <v>43521</v>
      </c>
      <c r="C58" s="76">
        <v>8.7736815504209549</v>
      </c>
      <c r="D58" s="76">
        <v>2.3999430830186457</v>
      </c>
      <c r="E58" s="76">
        <v>2.4131347140308326</v>
      </c>
      <c r="F58" s="76">
        <v>2.0122351078792047</v>
      </c>
      <c r="G58" s="76">
        <v>0.7809521012778663</v>
      </c>
      <c r="H58" s="76">
        <v>0.7418922965586181</v>
      </c>
      <c r="I58" s="76">
        <v>0.40072221098150806</v>
      </c>
      <c r="J58" s="76">
        <v>7.1048580836336104</v>
      </c>
      <c r="K58" s="81">
        <f t="shared" si="0"/>
        <v>24.627419147801241</v>
      </c>
      <c r="L58" s="67"/>
      <c r="M58" s="74">
        <v>43886</v>
      </c>
      <c r="N58" s="78">
        <v>6.6312425631865803</v>
      </c>
      <c r="O58" s="78">
        <v>2.4094427733584221</v>
      </c>
      <c r="P58" s="78">
        <v>2.114323994273573</v>
      </c>
      <c r="Q58" s="78">
        <v>1.7210238422218023</v>
      </c>
      <c r="R58" s="78">
        <v>0.78878147739534443</v>
      </c>
      <c r="S58" s="78">
        <v>0.72210559681637232</v>
      </c>
      <c r="T58" s="78">
        <v>0.34503161344883326</v>
      </c>
      <c r="U58" s="78">
        <f>J58*(1+[1]industry!CB58)</f>
        <v>6.9618841988940305</v>
      </c>
      <c r="V58" s="83">
        <f t="shared" si="1"/>
        <v>21.693836059594961</v>
      </c>
      <c r="AK58" s="112">
        <v>43521</v>
      </c>
      <c r="AL58" s="131">
        <v>0.20114143789692185</v>
      </c>
      <c r="AM58" s="131">
        <v>0.20508334163573466</v>
      </c>
      <c r="AN58" s="131">
        <v>0.40308276661721654</v>
      </c>
      <c r="AO58" s="131">
        <v>0.16298181589081645</v>
      </c>
      <c r="AP58" s="131">
        <v>0.18777781465660245</v>
      </c>
      <c r="AQ58" s="53"/>
      <c r="AR58" s="74">
        <v>43886</v>
      </c>
      <c r="AS58" s="128">
        <v>0.20311221790988304</v>
      </c>
      <c r="AT58" s="128">
        <v>0.16472944348163671</v>
      </c>
      <c r="AU58" s="128">
        <v>0.32176227426596388</v>
      </c>
      <c r="AV58" s="128">
        <v>0.16308441295800985</v>
      </c>
      <c r="AW58" s="79">
        <v>0.12063735565137038</v>
      </c>
    </row>
    <row r="59" spans="2:49" x14ac:dyDescent="0.2">
      <c r="B59" s="74">
        <v>43522</v>
      </c>
      <c r="C59" s="76">
        <v>9.0695161557672783</v>
      </c>
      <c r="D59" s="76">
        <v>2.4559360120912275</v>
      </c>
      <c r="E59" s="76">
        <v>2.5292614387371821</v>
      </c>
      <c r="F59" s="76">
        <v>2.0191390142426999</v>
      </c>
      <c r="G59" s="76">
        <v>0.77707821197696014</v>
      </c>
      <c r="H59" s="76">
        <v>0.75748244018501609</v>
      </c>
      <c r="I59" s="76">
        <v>0.42209406223385515</v>
      </c>
      <c r="J59" s="76">
        <v>7.310814630557501</v>
      </c>
      <c r="K59" s="81">
        <f t="shared" si="0"/>
        <v>25.341321965791721</v>
      </c>
      <c r="L59" s="67"/>
      <c r="M59" s="74">
        <v>43887</v>
      </c>
      <c r="N59" s="78">
        <v>6.7765106635218659</v>
      </c>
      <c r="O59" s="78">
        <v>2.4355260510131815</v>
      </c>
      <c r="P59" s="78">
        <v>2.3649648917503763</v>
      </c>
      <c r="Q59" s="78">
        <v>2.1734220745089541</v>
      </c>
      <c r="R59" s="78">
        <v>0.79335313107909766</v>
      </c>
      <c r="S59" s="78">
        <v>0.72560782986104266</v>
      </c>
      <c r="T59" s="78">
        <v>0.34503161344883326</v>
      </c>
      <c r="U59" s="78">
        <f>J59*(1+[1]industry!CB59)</f>
        <v>7.1636962003175562</v>
      </c>
      <c r="V59" s="83">
        <f t="shared" si="1"/>
        <v>22.77811245550091</v>
      </c>
      <c r="AK59" s="112">
        <v>43522</v>
      </c>
      <c r="AL59" s="131">
        <v>0.21260896094172316</v>
      </c>
      <c r="AM59" s="131">
        <v>0.21317169111382636</v>
      </c>
      <c r="AN59" s="131">
        <v>0.40774649623365788</v>
      </c>
      <c r="AO59" s="131">
        <v>0.1667264117496661</v>
      </c>
      <c r="AP59" s="131">
        <v>0.16545058916476854</v>
      </c>
      <c r="AQ59" s="53"/>
      <c r="AR59" s="74">
        <v>43887</v>
      </c>
      <c r="AS59" s="128">
        <v>0.19584933006858746</v>
      </c>
      <c r="AT59" s="128">
        <v>0.253483788968831</v>
      </c>
      <c r="AU59" s="128">
        <v>0.47886217809608578</v>
      </c>
      <c r="AV59" s="128">
        <v>0.14989363814639739</v>
      </c>
      <c r="AW59" s="79">
        <v>0.12676014701502572</v>
      </c>
    </row>
    <row r="60" spans="2:49" x14ac:dyDescent="0.2">
      <c r="B60" s="74">
        <v>43523</v>
      </c>
      <c r="C60" s="76">
        <v>9.0036343592875827</v>
      </c>
      <c r="D60" s="76">
        <v>2.4602431604814257</v>
      </c>
      <c r="E60" s="76">
        <v>2.5037356865625933</v>
      </c>
      <c r="F60" s="76">
        <v>1.9292016636910121</v>
      </c>
      <c r="G60" s="76">
        <v>0.77617331512585652</v>
      </c>
      <c r="H60" s="76">
        <v>0.78890141106304446</v>
      </c>
      <c r="I60" s="76">
        <v>0.39003628535533452</v>
      </c>
      <c r="J60" s="76">
        <v>7.2384053588745951</v>
      </c>
      <c r="K60" s="81">
        <f t="shared" si="0"/>
        <v>25.090331240441447</v>
      </c>
      <c r="L60" s="67"/>
      <c r="M60" s="74">
        <v>43888</v>
      </c>
      <c r="N60" s="78">
        <v>6.7371159244478909</v>
      </c>
      <c r="O60" s="78">
        <v>2.4477525874138504</v>
      </c>
      <c r="P60" s="78">
        <v>2.5469881718958711</v>
      </c>
      <c r="Q60" s="78">
        <v>2.3773024415894275</v>
      </c>
      <c r="R60" s="78">
        <v>0.79042248211840549</v>
      </c>
      <c r="S60" s="78">
        <v>0.74940544397397124</v>
      </c>
      <c r="T60" s="78">
        <v>0.35686126876707897</v>
      </c>
      <c r="U60" s="78">
        <f>J60*(1+[1]industry!CB60)</f>
        <v>7.0927440492050833</v>
      </c>
      <c r="V60" s="83">
        <f t="shared" si="1"/>
        <v>23.098592369411577</v>
      </c>
      <c r="AK60" s="112">
        <v>43523</v>
      </c>
      <c r="AL60" s="131">
        <v>0.21948549474537432</v>
      </c>
      <c r="AM60" s="131">
        <v>0.19680029935850149</v>
      </c>
      <c r="AN60" s="131">
        <v>0.38149275309861924</v>
      </c>
      <c r="AO60" s="131">
        <v>0.15481198964807841</v>
      </c>
      <c r="AP60" s="131">
        <v>0.17347806572837524</v>
      </c>
      <c r="AQ60" s="53"/>
      <c r="AR60" s="74">
        <v>43888</v>
      </c>
      <c r="AS60" s="128">
        <v>0.25299240841957032</v>
      </c>
      <c r="AT60" s="128">
        <v>0.24860455411408819</v>
      </c>
      <c r="AU60" s="128">
        <v>0.54664013294623404</v>
      </c>
      <c r="AV60" s="128">
        <v>0.14924892838353815</v>
      </c>
      <c r="AW60" s="79">
        <v>0.12992544304318776</v>
      </c>
    </row>
    <row r="61" spans="2:49" x14ac:dyDescent="0.2">
      <c r="B61" s="74">
        <v>43524</v>
      </c>
      <c r="C61" s="76">
        <v>8.7559441436764214</v>
      </c>
      <c r="D61" s="76">
        <v>2.4387074185304325</v>
      </c>
      <c r="E61" s="76">
        <v>2.3872661398393036</v>
      </c>
      <c r="F61" s="76">
        <v>1.7786690602905055</v>
      </c>
      <c r="G61" s="76">
        <v>0.7715868581392612</v>
      </c>
      <c r="H61" s="76">
        <v>0.79561131643829464</v>
      </c>
      <c r="I61" s="76">
        <v>0.3651024588942629</v>
      </c>
      <c r="J61" s="76">
        <v>7.0117324946706923</v>
      </c>
      <c r="K61" s="81">
        <f t="shared" si="0"/>
        <v>24.304619890479174</v>
      </c>
      <c r="L61" s="67"/>
      <c r="M61" s="74">
        <v>43889</v>
      </c>
      <c r="N61" s="78">
        <v>7.001799327601165</v>
      </c>
      <c r="O61" s="78">
        <v>2.3996615442378868</v>
      </c>
      <c r="P61" s="78">
        <v>2.5647619696795645</v>
      </c>
      <c r="Q61" s="78">
        <v>2.0990599832610153</v>
      </c>
      <c r="R61" s="78">
        <v>0.79135481481086711</v>
      </c>
      <c r="S61" s="78">
        <v>0.75619045679772601</v>
      </c>
      <c r="T61" s="78">
        <v>0.3785489701838628</v>
      </c>
      <c r="U61" s="78">
        <f>J61*(1+[1]industry!CB61)</f>
        <v>6.8706326131928188</v>
      </c>
      <c r="V61" s="83">
        <f t="shared" si="1"/>
        <v>22.86200967976491</v>
      </c>
      <c r="AK61" s="112">
        <v>43524</v>
      </c>
      <c r="AL61" s="131">
        <v>0.23904561980364941</v>
      </c>
      <c r="AM61" s="131">
        <v>0.10439078972805525</v>
      </c>
      <c r="AN61" s="131">
        <v>0.33802750073086169</v>
      </c>
      <c r="AO61" s="131">
        <v>0.17527229516390458</v>
      </c>
      <c r="AP61" s="131">
        <v>0.16651517629693902</v>
      </c>
      <c r="AQ61" s="53"/>
      <c r="AR61" s="74">
        <v>43889</v>
      </c>
      <c r="AS61" s="128">
        <v>0.22925672624619661</v>
      </c>
      <c r="AT61" s="128">
        <v>0.24332198403333163</v>
      </c>
      <c r="AU61" s="128">
        <v>0.43748430422677737</v>
      </c>
      <c r="AV61" s="128">
        <v>0.14116172462026849</v>
      </c>
      <c r="AW61" s="79">
        <v>0.140213732939137</v>
      </c>
    </row>
    <row r="62" spans="2:49" x14ac:dyDescent="0.2">
      <c r="B62" s="74"/>
      <c r="C62" s="76"/>
      <c r="D62" s="76"/>
      <c r="E62" s="76"/>
      <c r="F62" s="76"/>
      <c r="G62" s="76"/>
      <c r="H62" s="76"/>
      <c r="I62" s="76"/>
      <c r="J62" s="76"/>
      <c r="K62" s="81"/>
      <c r="L62" s="67"/>
      <c r="M62" s="74">
        <v>43890</v>
      </c>
      <c r="N62" s="78">
        <v>7.0270365823204308</v>
      </c>
      <c r="O62" s="78">
        <v>2.4086276709317107</v>
      </c>
      <c r="P62" s="78">
        <v>2.0741437548321318</v>
      </c>
      <c r="Q62" s="78">
        <v>1.1097027739215799</v>
      </c>
      <c r="R62" s="78">
        <v>0.77124420026581519</v>
      </c>
      <c r="S62" s="78">
        <v>0.67221470704839847</v>
      </c>
      <c r="T62" s="78">
        <v>0.30559942905468085</v>
      </c>
      <c r="U62" s="78">
        <f>J63*(1+[1]industry!CB62)</f>
        <v>8.4861663865676711</v>
      </c>
      <c r="V62" s="83">
        <f t="shared" si="1"/>
        <v>22.854735504942418</v>
      </c>
      <c r="AK62" s="112"/>
      <c r="AL62" s="131"/>
      <c r="AM62" s="131"/>
      <c r="AN62" s="131"/>
      <c r="AO62" s="131"/>
      <c r="AP62" s="131"/>
      <c r="AQ62" s="53"/>
      <c r="AR62" s="74">
        <v>43890</v>
      </c>
      <c r="AS62" s="128">
        <v>9.725076272994275E-2</v>
      </c>
      <c r="AT62" s="128">
        <v>8.9852772582892523E-2</v>
      </c>
      <c r="AU62" s="128">
        <v>0.20546863322415601</v>
      </c>
      <c r="AV62" s="128">
        <v>0.12655345937785076</v>
      </c>
      <c r="AW62" s="79">
        <v>7.9174493865863102E-2</v>
      </c>
    </row>
    <row r="63" spans="2:49" x14ac:dyDescent="0.2">
      <c r="B63" s="74">
        <v>43525</v>
      </c>
      <c r="C63" s="76">
        <v>11.964112900899845</v>
      </c>
      <c r="D63" s="76">
        <v>2.3190205281154572</v>
      </c>
      <c r="E63" s="76">
        <v>2.55746770374058</v>
      </c>
      <c r="F63" s="76">
        <v>2.4208968620403346</v>
      </c>
      <c r="G63" s="76">
        <v>0.82524797311770781</v>
      </c>
      <c r="H63" s="76">
        <v>0.84698175221519489</v>
      </c>
      <c r="I63" s="76">
        <v>0.42875081694121359</v>
      </c>
      <c r="J63" s="76">
        <v>8.6618261888056658</v>
      </c>
      <c r="K63" s="81">
        <f>SUM(C63:J63)</f>
        <v>30.024304725876</v>
      </c>
      <c r="L63" s="67"/>
      <c r="M63" s="74">
        <v>43891</v>
      </c>
      <c r="N63" s="78">
        <v>9.2344545879822171</v>
      </c>
      <c r="O63" s="78">
        <v>2.1332005409141614</v>
      </c>
      <c r="P63" s="78">
        <v>1.8811150735903925</v>
      </c>
      <c r="Q63" s="78">
        <v>0.84404144551575089</v>
      </c>
      <c r="R63" s="78">
        <v>0.81957661312393659</v>
      </c>
      <c r="S63" s="78">
        <v>0.69051077182157594</v>
      </c>
      <c r="T63" s="78">
        <v>0.33874363390522383</v>
      </c>
      <c r="U63" s="78">
        <f>J64*(1+[1]industry!CB63)</f>
        <v>8.053406901307941</v>
      </c>
      <c r="V63" s="83">
        <f t="shared" si="1"/>
        <v>23.9950495681612</v>
      </c>
      <c r="AK63" s="112">
        <v>43525</v>
      </c>
      <c r="AL63" s="131">
        <v>0.28195203739586361</v>
      </c>
      <c r="AM63" s="131">
        <v>0.26148643121795478</v>
      </c>
      <c r="AN63" s="131">
        <v>0.53160161594059163</v>
      </c>
      <c r="AO63" s="131">
        <v>0.15714106133195199</v>
      </c>
      <c r="AP63" s="131">
        <v>0.2069485043347358</v>
      </c>
      <c r="AQ63" s="53"/>
      <c r="AR63" s="74">
        <v>43891</v>
      </c>
      <c r="AS63" s="128">
        <v>5.1898646824142372E-2</v>
      </c>
      <c r="AT63" s="128">
        <v>7.5188596205303507E-2</v>
      </c>
      <c r="AU63" s="128">
        <v>0.14498646281533964</v>
      </c>
      <c r="AV63" s="128">
        <v>7.74766484462759E-2</v>
      </c>
      <c r="AW63" s="79">
        <v>9.0797024595085193E-2</v>
      </c>
    </row>
    <row r="64" spans="2:49" x14ac:dyDescent="0.2">
      <c r="B64" s="74">
        <v>43526</v>
      </c>
      <c r="C64" s="76">
        <v>11.811741772528372</v>
      </c>
      <c r="D64" s="76">
        <v>2.388944878909999</v>
      </c>
      <c r="E64" s="76">
        <v>2.3288638218711122</v>
      </c>
      <c r="F64" s="76">
        <v>1.7538573489061058</v>
      </c>
      <c r="G64" s="76">
        <v>0.81590545178247142</v>
      </c>
      <c r="H64" s="76">
        <v>0.77451735142584988</v>
      </c>
      <c r="I64" s="76">
        <v>0.39924961394067132</v>
      </c>
      <c r="J64" s="76">
        <v>8.2201087781253737</v>
      </c>
      <c r="K64" s="81">
        <f t="shared" si="0"/>
        <v>28.493189017489954</v>
      </c>
      <c r="L64" s="67"/>
      <c r="M64" s="74">
        <v>43892</v>
      </c>
      <c r="N64" s="78">
        <v>9.7414776128037204</v>
      </c>
      <c r="O64" s="78">
        <v>1.9985491174053434</v>
      </c>
      <c r="P64" s="78">
        <v>2.1420445708571512</v>
      </c>
      <c r="Q64" s="78">
        <v>2.056871412701299</v>
      </c>
      <c r="R64" s="78">
        <v>0.84515129200926176</v>
      </c>
      <c r="S64" s="78">
        <v>0.80480876406470159</v>
      </c>
      <c r="T64" s="78">
        <v>0.32482266264884474</v>
      </c>
      <c r="U64" s="78">
        <f>J65*(1+[1]industry!CB64)</f>
        <v>7.6278959538573741</v>
      </c>
      <c r="V64" s="83">
        <f t="shared" si="1"/>
        <v>25.5416213863477</v>
      </c>
      <c r="AK64" s="112">
        <v>43526</v>
      </c>
      <c r="AL64" s="131">
        <v>0.12611347327257549</v>
      </c>
      <c r="AM64" s="131">
        <v>0.12395121566679577</v>
      </c>
      <c r="AN64" s="131">
        <v>0.42562435464602005</v>
      </c>
      <c r="AO64" s="131">
        <v>0.11617467359419523</v>
      </c>
      <c r="AP64" s="131">
        <v>0.13574073193203459</v>
      </c>
      <c r="AQ64" s="53"/>
      <c r="AR64" s="74">
        <v>43892</v>
      </c>
      <c r="AS64" s="128">
        <v>0.18688622662661084</v>
      </c>
      <c r="AT64" s="128">
        <v>0.21714046253404123</v>
      </c>
      <c r="AU64" s="128">
        <v>0.46543221064620216</v>
      </c>
      <c r="AV64" s="128">
        <v>0.14526319089614217</v>
      </c>
      <c r="AW64" s="79">
        <v>0.10129901313090713</v>
      </c>
    </row>
    <row r="65" spans="2:49" x14ac:dyDescent="0.2">
      <c r="B65" s="74">
        <v>43527</v>
      </c>
      <c r="C65" s="76">
        <v>11.531685341052309</v>
      </c>
      <c r="D65" s="76">
        <v>2.3288922011688045</v>
      </c>
      <c r="E65" s="76">
        <v>2.2907544484341789</v>
      </c>
      <c r="F65" s="76">
        <v>1.1067005808290185</v>
      </c>
      <c r="G65" s="76">
        <v>0.80966698526544101</v>
      </c>
      <c r="H65" s="76">
        <v>0.75268045215177271</v>
      </c>
      <c r="I65" s="76">
        <v>0.38154889214034599</v>
      </c>
      <c r="J65" s="76">
        <v>7.7857899467052478</v>
      </c>
      <c r="K65" s="81">
        <f t="shared" si="0"/>
        <v>26.987718847747114</v>
      </c>
      <c r="L65" s="67"/>
      <c r="M65" s="74">
        <v>43893</v>
      </c>
      <c r="N65" s="78">
        <v>9.771252454865385</v>
      </c>
      <c r="O65" s="78">
        <v>2.1493001676380419</v>
      </c>
      <c r="P65" s="78">
        <v>2.0921358394965521</v>
      </c>
      <c r="Q65" s="78">
        <v>2.2278183466937889</v>
      </c>
      <c r="R65" s="78">
        <v>0.84681040414710518</v>
      </c>
      <c r="S65" s="78">
        <v>0.80460311589033395</v>
      </c>
      <c r="T65" s="78">
        <v>0.29698072013608662</v>
      </c>
      <c r="U65" s="78">
        <f>J66*(1+[1]industry!CB65)</f>
        <v>7.8470366797288262</v>
      </c>
      <c r="V65" s="83">
        <f t="shared" si="1"/>
        <v>26.035937728596121</v>
      </c>
      <c r="AK65" s="112">
        <v>43527</v>
      </c>
      <c r="AL65" s="131">
        <v>0.12661343574863945</v>
      </c>
      <c r="AM65" s="131">
        <v>0.1039277124343737</v>
      </c>
      <c r="AN65" s="131">
        <v>0.1697962454369687</v>
      </c>
      <c r="AO65" s="131">
        <v>0.11603920637281906</v>
      </c>
      <c r="AP65" s="131">
        <v>0.11092758003869851</v>
      </c>
      <c r="AQ65" s="53"/>
      <c r="AR65" s="74">
        <v>43893</v>
      </c>
      <c r="AS65" s="128">
        <v>0.2146615107793271</v>
      </c>
      <c r="AT65" s="128">
        <v>0.2218889895772243</v>
      </c>
      <c r="AU65" s="128">
        <v>0.53953459824851913</v>
      </c>
      <c r="AV65" s="128">
        <v>0.12180177663272596</v>
      </c>
      <c r="AW65" s="79">
        <v>0.10832722757669458</v>
      </c>
    </row>
    <row r="66" spans="2:49" x14ac:dyDescent="0.2">
      <c r="B66" s="74">
        <v>43528</v>
      </c>
      <c r="C66" s="76">
        <v>11.205662200458594</v>
      </c>
      <c r="D66" s="76">
        <v>2.261435768637599</v>
      </c>
      <c r="E66" s="76">
        <v>2.844966269625667</v>
      </c>
      <c r="F66" s="76">
        <v>1.3684833899925963</v>
      </c>
      <c r="G66" s="76">
        <v>0.82636709610320003</v>
      </c>
      <c r="H66" s="76">
        <v>0.86511473800417049</v>
      </c>
      <c r="I66" s="76">
        <v>0.38154889214034599</v>
      </c>
      <c r="J66" s="76">
        <v>8.0094667863900941</v>
      </c>
      <c r="K66" s="81">
        <f t="shared" si="0"/>
        <v>27.763045141352265</v>
      </c>
      <c r="L66" s="67"/>
      <c r="M66" s="74">
        <v>43894</v>
      </c>
      <c r="N66" s="78">
        <v>9.8137879435249076</v>
      </c>
      <c r="O66" s="78">
        <v>2.1778404150121937</v>
      </c>
      <c r="P66" s="78">
        <v>2.1219171888771227</v>
      </c>
      <c r="Q66" s="78">
        <v>2.4317113908984398</v>
      </c>
      <c r="R66" s="78">
        <v>0.84409855451377669</v>
      </c>
      <c r="S66" s="78">
        <v>0.83762964648981042</v>
      </c>
      <c r="T66" s="78">
        <v>0.2505774826148231</v>
      </c>
      <c r="U66" s="78">
        <f>J67*(1+[1]industry!CB66)</f>
        <v>8.068727725799576</v>
      </c>
      <c r="V66" s="83">
        <f t="shared" si="1"/>
        <v>26.546290347730647</v>
      </c>
      <c r="AK66" s="112">
        <v>43528</v>
      </c>
      <c r="AL66" s="131">
        <v>0.14739173633432376</v>
      </c>
      <c r="AM66" s="131">
        <v>0.10888258481933122</v>
      </c>
      <c r="AN66" s="131">
        <v>0.22284236816498931</v>
      </c>
      <c r="AO66" s="131">
        <v>0.14977005923168243</v>
      </c>
      <c r="AP66" s="131">
        <v>0.13071140266123085</v>
      </c>
      <c r="AQ66" s="53"/>
      <c r="AR66" s="74">
        <v>43894</v>
      </c>
      <c r="AS66" s="128">
        <v>0.31947642730934761</v>
      </c>
      <c r="AT66" s="128">
        <v>0.20963252573851288</v>
      </c>
      <c r="AU66" s="128">
        <v>0.55483234823066274</v>
      </c>
      <c r="AV66" s="128">
        <v>0.13831946854217544</v>
      </c>
      <c r="AW66" s="79">
        <v>0.13147528033317613</v>
      </c>
    </row>
    <row r="67" spans="2:49" x14ac:dyDescent="0.2">
      <c r="B67" s="74">
        <v>43529</v>
      </c>
      <c r="C67" s="76">
        <v>11.324835150022876</v>
      </c>
      <c r="D67" s="76">
        <v>2.3379412348010393</v>
      </c>
      <c r="E67" s="76">
        <v>2.9187145003441741</v>
      </c>
      <c r="F67" s="76">
        <v>1.6903756482799981</v>
      </c>
      <c r="G67" s="76">
        <v>0.81997378398503118</v>
      </c>
      <c r="H67" s="76">
        <v>0.84415883664715163</v>
      </c>
      <c r="I67" s="76">
        <v>0.37564865154023758</v>
      </c>
      <c r="J67" s="76">
        <v>8.2357467367477497</v>
      </c>
      <c r="K67" s="81">
        <f t="shared" si="0"/>
        <v>28.547394542368259</v>
      </c>
      <c r="L67" s="67"/>
      <c r="M67" s="74">
        <v>43895</v>
      </c>
      <c r="N67" s="78">
        <v>9.441177062867494</v>
      </c>
      <c r="O67" s="78">
        <v>2.1178327154050032</v>
      </c>
      <c r="P67" s="78">
        <v>2.0868036457770587</v>
      </c>
      <c r="Q67" s="78">
        <v>2.2135248379781571</v>
      </c>
      <c r="R67" s="78">
        <v>0.8411216348457613</v>
      </c>
      <c r="S67" s="78">
        <v>0.8476355589511575</v>
      </c>
      <c r="T67" s="78">
        <v>0.25521780636694941</v>
      </c>
      <c r="U67" s="78">
        <f>J68*(1+[1]industry!CB67)</f>
        <v>7.9354472117267241</v>
      </c>
      <c r="V67" s="83">
        <f t="shared" si="1"/>
        <v>25.738760473918308</v>
      </c>
      <c r="AK67" s="112">
        <v>43529</v>
      </c>
      <c r="AL67" s="131">
        <v>0.19296656237489354</v>
      </c>
      <c r="AM67" s="131">
        <v>0.14235565660752911</v>
      </c>
      <c r="AN67" s="131">
        <v>0.31686893188255733</v>
      </c>
      <c r="AO67" s="131">
        <v>0.16645593165048969</v>
      </c>
      <c r="AP67" s="131">
        <v>0.15419757995269437</v>
      </c>
      <c r="AQ67" s="53"/>
      <c r="AR67" s="74">
        <v>43895</v>
      </c>
      <c r="AS67" s="128">
        <v>0.28369384764322025</v>
      </c>
      <c r="AT67" s="128">
        <v>0.21296317927497882</v>
      </c>
      <c r="AU67" s="128">
        <v>0.46745746731470206</v>
      </c>
      <c r="AV67" s="128">
        <v>0.1381189131342041</v>
      </c>
      <c r="AW67" s="79">
        <v>0.10907244951640309</v>
      </c>
    </row>
    <row r="68" spans="2:49" x14ac:dyDescent="0.2">
      <c r="B68" s="74">
        <v>43530</v>
      </c>
      <c r="C68" s="76">
        <v>11.044778718546816</v>
      </c>
      <c r="D68" s="76">
        <v>2.3996391913844586</v>
      </c>
      <c r="E68" s="76">
        <v>2.7976985706304012</v>
      </c>
      <c r="F68" s="76">
        <v>1.6813687398085735</v>
      </c>
      <c r="G68" s="76">
        <v>0.82043398409121493</v>
      </c>
      <c r="H68" s="76">
        <v>0.8487019679535287</v>
      </c>
      <c r="I68" s="76">
        <v>0.38351563900704883</v>
      </c>
      <c r="J68" s="76">
        <v>8.0997073763740204</v>
      </c>
      <c r="K68" s="81">
        <f t="shared" ref="K68:K131" si="23">SUM(C68:J68)</f>
        <v>28.075844187796058</v>
      </c>
      <c r="L68" s="67"/>
      <c r="M68" s="74">
        <v>43896</v>
      </c>
      <c r="N68" s="78">
        <v>10.030718935688469</v>
      </c>
      <c r="O68" s="78">
        <v>2.0724610400922492</v>
      </c>
      <c r="P68" s="78">
        <v>2.1646781340398302</v>
      </c>
      <c r="Q68" s="78">
        <v>1.9667378845550794</v>
      </c>
      <c r="R68" s="78">
        <v>0.84196075390882041</v>
      </c>
      <c r="S68" s="78">
        <v>0.8371178126467248</v>
      </c>
      <c r="T68" s="78">
        <v>0.2505774826148231</v>
      </c>
      <c r="U68" s="78">
        <f>J69*(1+[1]industry!CB68)</f>
        <v>7.7700139930776739</v>
      </c>
      <c r="V68" s="83">
        <f t="shared" ref="V68:V123" si="24">SUM(N68:U68)</f>
        <v>25.934266036623669</v>
      </c>
      <c r="AK68" s="112">
        <v>43530</v>
      </c>
      <c r="AL68" s="131">
        <v>0.15629133254207536</v>
      </c>
      <c r="AM68" s="131">
        <v>0.11841106737736787</v>
      </c>
      <c r="AN68" s="131">
        <v>0.34282325868049796</v>
      </c>
      <c r="AO68" s="131">
        <v>0.18383967110764543</v>
      </c>
      <c r="AP68" s="131">
        <v>0.10959344758747087</v>
      </c>
      <c r="AQ68" s="53"/>
      <c r="AR68" s="74">
        <v>43896</v>
      </c>
      <c r="AS68" s="128">
        <v>0.24977769048686724</v>
      </c>
      <c r="AT68" s="128">
        <v>0.21858020940828715</v>
      </c>
      <c r="AU68" s="128">
        <v>0.38574946671013022</v>
      </c>
      <c r="AV68" s="128">
        <v>0.12257108239489864</v>
      </c>
      <c r="AW68" s="79">
        <v>0.10670922652427986</v>
      </c>
    </row>
    <row r="69" spans="2:49" x14ac:dyDescent="0.2">
      <c r="B69" s="74">
        <v>43531</v>
      </c>
      <c r="C69" s="76">
        <v>11.051588601379059</v>
      </c>
      <c r="D69" s="76">
        <v>2.4053976673322444</v>
      </c>
      <c r="E69" s="76">
        <v>2.5804984992420756</v>
      </c>
      <c r="F69" s="76">
        <v>1.4903992273486031</v>
      </c>
      <c r="G69" s="76">
        <v>0.81531540585918816</v>
      </c>
      <c r="H69" s="76">
        <v>0.86837326304787532</v>
      </c>
      <c r="I69" s="76">
        <v>0.34811419540639815</v>
      </c>
      <c r="J69" s="76">
        <v>7.9308497649959415</v>
      </c>
      <c r="K69" s="81">
        <f t="shared" si="23"/>
        <v>27.490536624611387</v>
      </c>
      <c r="L69" s="67"/>
      <c r="M69" s="74">
        <v>43897</v>
      </c>
      <c r="N69" s="78">
        <v>9.5296508792793002</v>
      </c>
      <c r="O69" s="78">
        <v>1.9846448943256285</v>
      </c>
      <c r="P69" s="78">
        <v>1.8493082544878527</v>
      </c>
      <c r="Q69" s="78">
        <v>1.4567738142546156</v>
      </c>
      <c r="R69" s="78">
        <v>0.82378594682517714</v>
      </c>
      <c r="S69" s="78">
        <v>0.75716338008071615</v>
      </c>
      <c r="T69" s="78">
        <v>0.30394120576427613</v>
      </c>
      <c r="U69" s="78">
        <f>J70*(1+[1]industry!CB69)</f>
        <v>7.8961485539382545</v>
      </c>
      <c r="V69" s="83">
        <f t="shared" si="24"/>
        <v>24.601416928955818</v>
      </c>
      <c r="AK69" s="112">
        <v>43531</v>
      </c>
      <c r="AL69" s="131">
        <v>0.12982212617383895</v>
      </c>
      <c r="AM69" s="131">
        <v>0.10660560441121032</v>
      </c>
      <c r="AN69" s="131">
        <v>0.273505166207829</v>
      </c>
      <c r="AO69" s="131">
        <v>0.17051472475843862</v>
      </c>
      <c r="AP69" s="131">
        <v>0.16623799387077559</v>
      </c>
      <c r="AQ69" s="53"/>
      <c r="AR69" s="74">
        <v>43897</v>
      </c>
      <c r="AS69" s="128">
        <v>0.12384600504012507</v>
      </c>
      <c r="AT69" s="128">
        <v>0.1634075417212428</v>
      </c>
      <c r="AU69" s="128">
        <v>0.29594234948134707</v>
      </c>
      <c r="AV69" s="128">
        <v>9.7215205418782633E-2</v>
      </c>
      <c r="AW69" s="79">
        <v>0.12005883392456554</v>
      </c>
    </row>
    <row r="70" spans="2:49" x14ac:dyDescent="0.2">
      <c r="B70" s="74">
        <v>43532</v>
      </c>
      <c r="C70" s="76">
        <v>11.369950623786497</v>
      </c>
      <c r="D70" s="76">
        <v>2.4679182633367756</v>
      </c>
      <c r="E70" s="76">
        <v>2.4237018608757146</v>
      </c>
      <c r="F70" s="76">
        <v>1.6345228812133115</v>
      </c>
      <c r="G70" s="76">
        <v>0.78743911605689731</v>
      </c>
      <c r="H70" s="76">
        <v>0.87309664913986607</v>
      </c>
      <c r="I70" s="76">
        <v>0.32057973927255878</v>
      </c>
      <c r="J70" s="76">
        <v>8.0595952541611116</v>
      </c>
      <c r="K70" s="81">
        <f t="shared" si="23"/>
        <v>27.936804387842734</v>
      </c>
      <c r="L70" s="67"/>
      <c r="M70" s="74">
        <v>43898</v>
      </c>
      <c r="N70" s="78">
        <v>9.2999592405178824</v>
      </c>
      <c r="O70" s="78">
        <v>2.0688020340186397</v>
      </c>
      <c r="P70" s="78">
        <v>1.675556131465932</v>
      </c>
      <c r="Q70" s="78">
        <v>0.90785278729977259</v>
      </c>
      <c r="R70" s="78">
        <v>0.79444075444847428</v>
      </c>
      <c r="S70" s="78">
        <v>0.71359243835881003</v>
      </c>
      <c r="T70" s="78">
        <v>0.31786217702065522</v>
      </c>
      <c r="U70" s="78">
        <f>J71*(1+[1]industry!CB70)</f>
        <v>7.467802854661806</v>
      </c>
      <c r="V70" s="83">
        <f t="shared" si="24"/>
        <v>23.245868417791975</v>
      </c>
      <c r="AK70" s="112">
        <v>43532</v>
      </c>
      <c r="AL70" s="131">
        <v>0.17866042640489191</v>
      </c>
      <c r="AM70" s="131">
        <v>0.12798133225385203</v>
      </c>
      <c r="AN70" s="131">
        <v>0.2839714652167854</v>
      </c>
      <c r="AO70" s="131">
        <v>0.17966073673284538</v>
      </c>
      <c r="AP70" s="131">
        <v>0.19827979726699638</v>
      </c>
      <c r="AQ70" s="53"/>
      <c r="AR70" s="74">
        <v>43898</v>
      </c>
      <c r="AS70" s="128">
        <v>6.1425365405814406E-2</v>
      </c>
      <c r="AT70" s="128">
        <v>7.7867356105120994E-2</v>
      </c>
      <c r="AU70" s="128">
        <v>0.16891025728465187</v>
      </c>
      <c r="AV70" s="128">
        <v>6.4651197195409724E-2</v>
      </c>
      <c r="AW70" s="79">
        <v>0.11110614379454326</v>
      </c>
    </row>
    <row r="71" spans="2:49" x14ac:dyDescent="0.2">
      <c r="B71" s="74">
        <v>43533</v>
      </c>
      <c r="C71" s="76">
        <v>11.408256214717873</v>
      </c>
      <c r="D71" s="76">
        <v>2.4498201960723063</v>
      </c>
      <c r="E71" s="76">
        <v>1.9985250279242222</v>
      </c>
      <c r="F71" s="76">
        <v>1.0517604184965641</v>
      </c>
      <c r="G71" s="76">
        <v>0.78507587116571886</v>
      </c>
      <c r="H71" s="76">
        <v>0.77310384159512513</v>
      </c>
      <c r="I71" s="76">
        <v>0.33238022047277566</v>
      </c>
      <c r="J71" s="76">
        <v>7.6223829928356919</v>
      </c>
      <c r="K71" s="81">
        <f t="shared" si="23"/>
        <v>26.421304783280281</v>
      </c>
      <c r="L71" s="67"/>
      <c r="M71" s="74">
        <v>43899</v>
      </c>
      <c r="N71" s="78">
        <v>10.016256869544232</v>
      </c>
      <c r="O71" s="78">
        <v>2.0073307319820053</v>
      </c>
      <c r="P71" s="78">
        <v>1.9915841922266104</v>
      </c>
      <c r="Q71" s="78">
        <v>1.868179702299988</v>
      </c>
      <c r="R71" s="78">
        <v>0.80245642919659399</v>
      </c>
      <c r="S71" s="78">
        <v>0.76947350060755781</v>
      </c>
      <c r="T71" s="78">
        <v>0.32714282452490795</v>
      </c>
      <c r="U71" s="78">
        <f>J72*(1+[1]industry!CB71)</f>
        <v>7.2086737585417682</v>
      </c>
      <c r="V71" s="83">
        <f t="shared" si="24"/>
        <v>24.991098008923665</v>
      </c>
      <c r="AK71" s="112">
        <v>43533</v>
      </c>
      <c r="AL71" s="131">
        <v>7.1880584198613748E-2</v>
      </c>
      <c r="AM71" s="131">
        <v>0.10251732526585046</v>
      </c>
      <c r="AN71" s="131">
        <v>0.17302179626112843</v>
      </c>
      <c r="AO71" s="131">
        <v>0.11814843986328231</v>
      </c>
      <c r="AP71" s="131">
        <v>0.15319557275977344</v>
      </c>
      <c r="AQ71" s="53"/>
      <c r="AR71" s="74">
        <v>43899</v>
      </c>
      <c r="AS71" s="128">
        <v>0.14342350429398892</v>
      </c>
      <c r="AT71" s="128">
        <v>0.1885295564422784</v>
      </c>
      <c r="AU71" s="128">
        <v>0.40157530909943484</v>
      </c>
      <c r="AV71" s="128">
        <v>0.13584389166040009</v>
      </c>
      <c r="AW71" s="79">
        <v>0.14755948265938759</v>
      </c>
    </row>
    <row r="72" spans="2:49" x14ac:dyDescent="0.2">
      <c r="B72" s="74">
        <v>43534</v>
      </c>
      <c r="C72" s="76">
        <v>10.80302787800213</v>
      </c>
      <c r="D72" s="76">
        <v>2.4317221288078366</v>
      </c>
      <c r="E72" s="76">
        <v>1.9436991016891916</v>
      </c>
      <c r="F72" s="76">
        <v>1.1452459764238874</v>
      </c>
      <c r="G72" s="76">
        <v>0.78455903889569212</v>
      </c>
      <c r="H72" s="76">
        <v>0.71187432144410467</v>
      </c>
      <c r="I72" s="76">
        <v>0.32647997987266719</v>
      </c>
      <c r="J72" s="76">
        <v>7.3578900417421522</v>
      </c>
      <c r="K72" s="81">
        <f t="shared" si="23"/>
        <v>25.50449846687766</v>
      </c>
      <c r="L72" s="67"/>
      <c r="M72" s="74">
        <v>43900</v>
      </c>
      <c r="N72" s="78">
        <v>9.8146386532980969</v>
      </c>
      <c r="O72" s="78">
        <v>1.9970855149758997</v>
      </c>
      <c r="P72" s="78">
        <v>2.1924830107755144</v>
      </c>
      <c r="Q72" s="78">
        <v>1.4382824628548418</v>
      </c>
      <c r="R72" s="78">
        <v>0.82455448829769995</v>
      </c>
      <c r="S72" s="78">
        <v>0.779882748687037</v>
      </c>
      <c r="T72" s="78">
        <v>0.32250250077278159</v>
      </c>
      <c r="U72" s="78">
        <f>J73*(1+[1]industry!CB72)</f>
        <v>7.4864634114110187</v>
      </c>
      <c r="V72" s="83">
        <f t="shared" si="24"/>
        <v>24.85589279107289</v>
      </c>
      <c r="AK72" s="112">
        <v>43534</v>
      </c>
      <c r="AL72" s="131">
        <v>0.12740574325759166</v>
      </c>
      <c r="AM72" s="131">
        <v>0.10210008427540772</v>
      </c>
      <c r="AN72" s="131">
        <v>0.20478565261761317</v>
      </c>
      <c r="AO72" s="131">
        <v>0.1000432580605656</v>
      </c>
      <c r="AP72" s="131">
        <v>0.12395090369612365</v>
      </c>
      <c r="AQ72" s="53"/>
      <c r="AR72" s="74">
        <v>43900</v>
      </c>
      <c r="AS72" s="128">
        <v>0.1106477703135232</v>
      </c>
      <c r="AT72" s="128">
        <v>0.13111917859627378</v>
      </c>
      <c r="AU72" s="128">
        <v>0.2581969298546985</v>
      </c>
      <c r="AV72" s="128">
        <v>0.13356599332914787</v>
      </c>
      <c r="AW72" s="79">
        <v>0.14217930219226263</v>
      </c>
    </row>
    <row r="73" spans="2:49" x14ac:dyDescent="0.2">
      <c r="B73" s="74">
        <v>43535</v>
      </c>
      <c r="C73" s="76">
        <v>10.616607335469432</v>
      </c>
      <c r="D73" s="76">
        <v>2.3971712731211219</v>
      </c>
      <c r="E73" s="76">
        <v>2.293112077634595</v>
      </c>
      <c r="F73" s="76">
        <v>1.5876342889410913</v>
      </c>
      <c r="G73" s="76">
        <v>0.80511421847216991</v>
      </c>
      <c r="H73" s="76">
        <v>0.80601016226672306</v>
      </c>
      <c r="I73" s="76">
        <v>0.3402472079395869</v>
      </c>
      <c r="J73" s="76">
        <v>7.6414298146613717</v>
      </c>
      <c r="K73" s="81">
        <f t="shared" si="23"/>
        <v>26.487326378506094</v>
      </c>
      <c r="L73" s="67"/>
      <c r="M73" s="74">
        <v>43901</v>
      </c>
      <c r="N73" s="78">
        <v>9.7338212248450056</v>
      </c>
      <c r="O73" s="78">
        <v>1.7519321080440833</v>
      </c>
      <c r="P73" s="78">
        <v>2.1906882516999713</v>
      </c>
      <c r="Q73" s="78">
        <v>1.4006836193671983</v>
      </c>
      <c r="R73" s="78">
        <v>0.82358552801846252</v>
      </c>
      <c r="S73" s="78">
        <v>0.7539284682407893</v>
      </c>
      <c r="T73" s="78">
        <v>0.36658557641798195</v>
      </c>
      <c r="U73" s="78">
        <f>J74*(1+[1]industry!CB73)</f>
        <v>7.4532642561419546</v>
      </c>
      <c r="V73" s="83">
        <f t="shared" si="24"/>
        <v>24.474489032775445</v>
      </c>
      <c r="AK73" s="112">
        <v>43535</v>
      </c>
      <c r="AL73" s="131">
        <v>0.14456599600762737</v>
      </c>
      <c r="AM73" s="131">
        <v>0.14041648721915267</v>
      </c>
      <c r="AN73" s="131">
        <v>0.31418326962287424</v>
      </c>
      <c r="AO73" s="131">
        <v>0.14016161617530221</v>
      </c>
      <c r="AP73" s="131">
        <v>0.17623119533866352</v>
      </c>
      <c r="AQ73" s="53"/>
      <c r="AR73" s="74">
        <v>43901</v>
      </c>
      <c r="AS73" s="128">
        <v>0.11691790424381664</v>
      </c>
      <c r="AT73" s="128">
        <v>0.14507175297227751</v>
      </c>
      <c r="AU73" s="128">
        <v>0.23914799173650872</v>
      </c>
      <c r="AV73" s="128">
        <v>0.13580028326836716</v>
      </c>
      <c r="AW73" s="79">
        <v>0.17229284882954443</v>
      </c>
    </row>
    <row r="74" spans="2:49" x14ac:dyDescent="0.2">
      <c r="B74" s="74">
        <v>43536</v>
      </c>
      <c r="C74" s="76">
        <v>10.532335035420404</v>
      </c>
      <c r="D74" s="76">
        <v>2.4695635421790003</v>
      </c>
      <c r="E74" s="76">
        <v>2.1451518142017827</v>
      </c>
      <c r="F74" s="76">
        <v>1.6350309051627818</v>
      </c>
      <c r="G74" s="76">
        <v>0.80209995879663398</v>
      </c>
      <c r="H74" s="76">
        <v>0.82019415934547846</v>
      </c>
      <c r="I74" s="76">
        <v>0.35794792973991224</v>
      </c>
      <c r="J74" s="76">
        <v>7.6075434519085769</v>
      </c>
      <c r="K74" s="81">
        <f t="shared" si="23"/>
        <v>26.369866796754572</v>
      </c>
      <c r="L74" s="67"/>
      <c r="M74" s="74">
        <v>43902</v>
      </c>
      <c r="N74" s="78">
        <v>9.6708687016289119</v>
      </c>
      <c r="O74" s="78">
        <v>1.8360892477370949</v>
      </c>
      <c r="P74" s="78">
        <v>2.0997577785112629</v>
      </c>
      <c r="Q74" s="78">
        <v>1.1670001392572986</v>
      </c>
      <c r="R74" s="78">
        <v>0.82254599014868868</v>
      </c>
      <c r="S74" s="78">
        <v>0.77701473216043515</v>
      </c>
      <c r="T74" s="78">
        <v>0.38514687142648735</v>
      </c>
      <c r="U74" s="78">
        <f>J75*(1+[1]industry!CB74)</f>
        <v>7.5231205127057281</v>
      </c>
      <c r="V74" s="83">
        <f t="shared" si="24"/>
        <v>24.281543973575907</v>
      </c>
      <c r="AK74" s="112">
        <v>43536</v>
      </c>
      <c r="AL74" s="131">
        <v>0.15704254338460014</v>
      </c>
      <c r="AM74" s="131">
        <v>0.13199272708157522</v>
      </c>
      <c r="AN74" s="131">
        <v>0.30594161778885015</v>
      </c>
      <c r="AO74" s="131">
        <v>0.1468414454818224</v>
      </c>
      <c r="AP74" s="131">
        <v>0.16128919090368746</v>
      </c>
      <c r="AQ74" s="53"/>
      <c r="AR74" s="74">
        <v>43902</v>
      </c>
      <c r="AS74" s="128">
        <v>9.9971965758856515E-2</v>
      </c>
      <c r="AT74" s="128">
        <v>0.13352141645676213</v>
      </c>
      <c r="AU74" s="128">
        <v>0.18990954071455987</v>
      </c>
      <c r="AV74" s="128">
        <v>0.11433282373261397</v>
      </c>
      <c r="AW74" s="79">
        <v>0.17345529955247868</v>
      </c>
    </row>
    <row r="75" spans="2:49" x14ac:dyDescent="0.2">
      <c r="B75" s="74">
        <v>43537</v>
      </c>
      <c r="C75" s="76">
        <v>10.986043479118704</v>
      </c>
      <c r="D75" s="76">
        <v>2.4967106430757053</v>
      </c>
      <c r="E75" s="76">
        <v>2.0267003493262634</v>
      </c>
      <c r="F75" s="76">
        <v>1.4389879568423694</v>
      </c>
      <c r="G75" s="76">
        <v>0.80464713067038363</v>
      </c>
      <c r="H75" s="76">
        <v>0.83924115676708388</v>
      </c>
      <c r="I75" s="76">
        <v>0.35401443600650656</v>
      </c>
      <c r="J75" s="76">
        <v>7.682158619061596</v>
      </c>
      <c r="K75" s="81">
        <f t="shared" si="23"/>
        <v>26.628503770868608</v>
      </c>
      <c r="L75" s="67"/>
      <c r="M75" s="74">
        <v>43903</v>
      </c>
      <c r="N75" s="78">
        <v>9.9005603403903297</v>
      </c>
      <c r="O75" s="78">
        <v>1.9685452676017481</v>
      </c>
      <c r="P75" s="78">
        <v>2.0634150646427813</v>
      </c>
      <c r="Q75" s="78">
        <v>1.4533140872020385</v>
      </c>
      <c r="R75" s="78">
        <v>0.82083650392904994</v>
      </c>
      <c r="S75" s="78">
        <v>0.77119993868746339</v>
      </c>
      <c r="T75" s="78">
        <v>0.44315091832806675</v>
      </c>
      <c r="U75" s="78">
        <f>J76*(1+[1]industry!CB75)</f>
        <v>7.5643510764123771</v>
      </c>
      <c r="V75" s="83">
        <f t="shared" si="24"/>
        <v>24.985373197193852</v>
      </c>
      <c r="AK75" s="112">
        <v>43537</v>
      </c>
      <c r="AL75" s="131">
        <v>0.13474585886504123</v>
      </c>
      <c r="AM75" s="131">
        <v>0.10669522596331324</v>
      </c>
      <c r="AN75" s="131">
        <v>0.24016445338262493</v>
      </c>
      <c r="AO75" s="131">
        <v>0.18121024648380865</v>
      </c>
      <c r="AP75" s="131">
        <v>0.11441712157911278</v>
      </c>
      <c r="AQ75" s="53"/>
      <c r="AR75" s="74">
        <v>43903</v>
      </c>
      <c r="AS75" s="128">
        <v>0.23714008411589513</v>
      </c>
      <c r="AT75" s="128">
        <v>0.15850452827465861</v>
      </c>
      <c r="AU75" s="128">
        <v>0.20361356755810983</v>
      </c>
      <c r="AV75" s="128">
        <v>0.10737213794869518</v>
      </c>
      <c r="AW75" s="79">
        <v>0.15698883294290147</v>
      </c>
    </row>
    <row r="76" spans="2:49" x14ac:dyDescent="0.2">
      <c r="B76" s="74">
        <v>43538</v>
      </c>
      <c r="C76" s="76">
        <v>11.003068186199316</v>
      </c>
      <c r="D76" s="76">
        <v>2.4975332824968177</v>
      </c>
      <c r="E76" s="76">
        <v>1.9514946143375351</v>
      </c>
      <c r="F76" s="76">
        <v>1.559741138456139</v>
      </c>
      <c r="G76" s="76">
        <v>0.80469483433992717</v>
      </c>
      <c r="H76" s="76">
        <v>0.8717673733239093</v>
      </c>
      <c r="I76" s="76">
        <v>0.36188142347331786</v>
      </c>
      <c r="J76" s="76">
        <v>7.7242607932608349</v>
      </c>
      <c r="K76" s="81">
        <f t="shared" si="23"/>
        <v>26.774441645887798</v>
      </c>
      <c r="L76" s="67"/>
      <c r="M76" s="74">
        <v>43904</v>
      </c>
      <c r="N76" s="78">
        <v>9.7882666503291933</v>
      </c>
      <c r="O76" s="78">
        <v>2.0205031538469984</v>
      </c>
      <c r="P76" s="78">
        <v>2.1472687395248067</v>
      </c>
      <c r="Q76" s="78">
        <v>1.331690470710126</v>
      </c>
      <c r="R76" s="78">
        <v>0.80394502372066001</v>
      </c>
      <c r="S76" s="78">
        <v>0.75739874186352252</v>
      </c>
      <c r="T76" s="78">
        <v>0.42458962331956135</v>
      </c>
      <c r="U76" s="78">
        <f>J77*(1+[1]industry!CB76)</f>
        <v>7.4566234151975088</v>
      </c>
      <c r="V76" s="83">
        <f t="shared" si="24"/>
        <v>24.730285818512378</v>
      </c>
      <c r="AK76" s="112">
        <v>43538</v>
      </c>
      <c r="AL76" s="131">
        <v>0.13073706428685009</v>
      </c>
      <c r="AM76" s="131">
        <v>0.1211511823175217</v>
      </c>
      <c r="AN76" s="131">
        <v>0.27947376115328343</v>
      </c>
      <c r="AO76" s="131">
        <v>0.1707228044783457</v>
      </c>
      <c r="AP76" s="131">
        <v>0.17723370238871999</v>
      </c>
      <c r="AQ76" s="53"/>
      <c r="AR76" s="74">
        <v>43904</v>
      </c>
      <c r="AS76" s="128">
        <v>0.10020086081414212</v>
      </c>
      <c r="AT76" s="128">
        <v>0.1762124785926984</v>
      </c>
      <c r="AU76" s="128">
        <v>0.24125138148699413</v>
      </c>
      <c r="AV76" s="128">
        <v>9.0798341817814626E-2</v>
      </c>
      <c r="AW76" s="79">
        <v>0.16167446184208095</v>
      </c>
    </row>
    <row r="77" spans="2:49" x14ac:dyDescent="0.2">
      <c r="B77" s="74">
        <v>43539</v>
      </c>
      <c r="C77" s="76">
        <v>10.883895236635034</v>
      </c>
      <c r="D77" s="76">
        <v>2.4662729844945517</v>
      </c>
      <c r="E77" s="76">
        <v>1.9946768453121713</v>
      </c>
      <c r="F77" s="76">
        <v>1.4346797663338755</v>
      </c>
      <c r="G77" s="76">
        <v>0.80347520201860534</v>
      </c>
      <c r="H77" s="76">
        <v>0.8549134883064391</v>
      </c>
      <c r="I77" s="76">
        <v>0.34614744853969537</v>
      </c>
      <c r="J77" s="76">
        <v>7.6163573891454623</v>
      </c>
      <c r="K77" s="81">
        <f t="shared" si="23"/>
        <v>26.400418360785839</v>
      </c>
      <c r="L77" s="67"/>
      <c r="M77" s="74">
        <v>43905</v>
      </c>
      <c r="N77" s="78">
        <v>9.6691672820825314</v>
      </c>
      <c r="O77" s="78">
        <v>2.0058671295525619</v>
      </c>
      <c r="P77" s="78">
        <v>2.1398177115742545</v>
      </c>
      <c r="Q77" s="78">
        <v>0.91494003829806747</v>
      </c>
      <c r="R77" s="78">
        <v>0.80270560580440464</v>
      </c>
      <c r="S77" s="78">
        <v>0.70583036307285152</v>
      </c>
      <c r="T77" s="78">
        <v>0.40834849018711911</v>
      </c>
      <c r="U77" s="78">
        <f>J78*(1+[1]industry!CB77)</f>
        <v>7.1793316015769868</v>
      </c>
      <c r="V77" s="83">
        <f t="shared" si="24"/>
        <v>23.826008222148779</v>
      </c>
      <c r="AK77" s="112">
        <v>43539</v>
      </c>
      <c r="AL77" s="131">
        <v>0.11743271549851758</v>
      </c>
      <c r="AM77" s="131">
        <v>0.103657823531755</v>
      </c>
      <c r="AN77" s="131">
        <v>0.23795383510486914</v>
      </c>
      <c r="AO77" s="131">
        <v>0.16828878970278807</v>
      </c>
      <c r="AP77" s="131">
        <v>0.20139429701577533</v>
      </c>
      <c r="AQ77" s="53"/>
      <c r="AR77" s="74">
        <v>43905</v>
      </c>
      <c r="AS77" s="128">
        <v>0.1007926079657545</v>
      </c>
      <c r="AT77" s="128">
        <v>7.4854972982558096E-2</v>
      </c>
      <c r="AU77" s="128">
        <v>0.15580118682769831</v>
      </c>
      <c r="AV77" s="128">
        <v>6.5750270330834373E-2</v>
      </c>
      <c r="AW77" s="79">
        <v>0.13739664063831494</v>
      </c>
    </row>
    <row r="78" spans="2:49" x14ac:dyDescent="0.2">
      <c r="B78" s="74">
        <v>43540</v>
      </c>
      <c r="C78" s="76">
        <v>10.649805514276625</v>
      </c>
      <c r="D78" s="76">
        <v>2.4251410134389384</v>
      </c>
      <c r="E78" s="76">
        <v>2.0455747511216229</v>
      </c>
      <c r="F78" s="76">
        <v>1.1117628722599409</v>
      </c>
      <c r="G78" s="76">
        <v>0.79323345375748333</v>
      </c>
      <c r="H78" s="76">
        <v>0.78035542430330374</v>
      </c>
      <c r="I78" s="76">
        <v>0.30484576433893623</v>
      </c>
      <c r="J78" s="76">
        <v>7.3433379030146702</v>
      </c>
      <c r="K78" s="81">
        <f t="shared" si="23"/>
        <v>25.454056696511522</v>
      </c>
      <c r="L78" s="67"/>
      <c r="M78" s="74">
        <v>43906</v>
      </c>
      <c r="N78" s="78">
        <v>10.098775717543704</v>
      </c>
      <c r="O78" s="78">
        <v>1.9158555801417756</v>
      </c>
      <c r="P78" s="78">
        <v>2.4481586324853626</v>
      </c>
      <c r="Q78" s="78">
        <v>1.7649526006765608</v>
      </c>
      <c r="R78" s="78">
        <v>0.83138650681369042</v>
      </c>
      <c r="S78" s="78">
        <v>0.83420157199828249</v>
      </c>
      <c r="T78" s="78">
        <v>0.42922994707168771</v>
      </c>
      <c r="U78" s="78">
        <f>J79*(1+[1]industry!CB78)</f>
        <v>6.9917866112025502</v>
      </c>
      <c r="V78" s="83">
        <f t="shared" si="24"/>
        <v>25.314347167933612</v>
      </c>
      <c r="AK78" s="112">
        <v>43540</v>
      </c>
      <c r="AL78" s="131">
        <v>0.1198046014481803</v>
      </c>
      <c r="AM78" s="131">
        <v>0.10157032048759179</v>
      </c>
      <c r="AN78" s="131">
        <v>0.17103041724289533</v>
      </c>
      <c r="AO78" s="131">
        <v>0.11680579848377821</v>
      </c>
      <c r="AP78" s="131">
        <v>0.14063998697717323</v>
      </c>
      <c r="AQ78" s="53"/>
      <c r="AR78" s="74">
        <v>43906</v>
      </c>
      <c r="AS78" s="128">
        <v>0.16820175381748861</v>
      </c>
      <c r="AT78" s="128">
        <v>0.20812936655698833</v>
      </c>
      <c r="AU78" s="128">
        <v>0.38422481202925723</v>
      </c>
      <c r="AV78" s="128">
        <v>9.6187406418818067E-2</v>
      </c>
      <c r="AW78" s="79">
        <v>0.12187449829237924</v>
      </c>
    </row>
    <row r="79" spans="2:49" x14ac:dyDescent="0.2">
      <c r="B79" s="74">
        <v>43541</v>
      </c>
      <c r="C79" s="76">
        <v>10.343360786825615</v>
      </c>
      <c r="D79" s="76">
        <v>2.4243183740178265</v>
      </c>
      <c r="E79" s="76">
        <v>2.0743542405358042</v>
      </c>
      <c r="F79" s="76">
        <v>0.96256554256553573</v>
      </c>
      <c r="G79" s="76">
        <v>0.78193049017389771</v>
      </c>
      <c r="H79" s="76">
        <v>0.73578927415060535</v>
      </c>
      <c r="I79" s="76">
        <v>0.32451323300596435</v>
      </c>
      <c r="J79" s="76">
        <v>7.1552460915592198</v>
      </c>
      <c r="K79" s="81">
        <f t="shared" si="23"/>
        <v>24.802078032834466</v>
      </c>
      <c r="L79" s="67"/>
      <c r="M79" s="74">
        <v>43907</v>
      </c>
      <c r="N79" s="78">
        <v>9.989884866575327</v>
      </c>
      <c r="O79" s="78">
        <v>2.0000127198347868</v>
      </c>
      <c r="P79" s="78">
        <v>2.301645412088245</v>
      </c>
      <c r="Q79" s="78">
        <v>1.6982593735336087</v>
      </c>
      <c r="R79" s="78">
        <v>0.82351333414722661</v>
      </c>
      <c r="S79" s="78">
        <v>0.8394609048887397</v>
      </c>
      <c r="T79" s="78">
        <v>0.44315091832806675</v>
      </c>
      <c r="U79" s="78">
        <f>J80*(1+[1]industry!CB79)</f>
        <v>7.5913791149433711</v>
      </c>
      <c r="V79" s="83">
        <f t="shared" si="24"/>
        <v>25.687306644339369</v>
      </c>
      <c r="AK79" s="112">
        <v>43541</v>
      </c>
      <c r="AL79" s="131">
        <v>8.0825456875070034E-2</v>
      </c>
      <c r="AM79" s="131">
        <v>0.10207536298319406</v>
      </c>
      <c r="AN79" s="131">
        <v>0.14911556571569845</v>
      </c>
      <c r="AO79" s="131">
        <v>0.11969768007548569</v>
      </c>
      <c r="AP79" s="131">
        <v>0.10660065408785596</v>
      </c>
      <c r="AQ79" s="53"/>
      <c r="AR79" s="74">
        <v>43907</v>
      </c>
      <c r="AS79" s="128">
        <v>0.12509002933382851</v>
      </c>
      <c r="AT79" s="128">
        <v>0.19603812142078333</v>
      </c>
      <c r="AU79" s="128">
        <v>0.38279893473392185</v>
      </c>
      <c r="AV79" s="128">
        <v>9.976148531335044E-2</v>
      </c>
      <c r="AW79" s="79">
        <v>0.10995073545600445</v>
      </c>
    </row>
    <row r="80" spans="2:49" x14ac:dyDescent="0.2">
      <c r="B80" s="74">
        <v>43542</v>
      </c>
      <c r="C80" s="76">
        <v>10.713648165828918</v>
      </c>
      <c r="D80" s="76">
        <v>2.3733147299088664</v>
      </c>
      <c r="E80" s="76">
        <v>2.3075482396751323</v>
      </c>
      <c r="F80" s="76">
        <v>1.8062763971177433</v>
      </c>
      <c r="G80" s="76">
        <v>0.79865942729325268</v>
      </c>
      <c r="H80" s="76">
        <v>0.82865715030883991</v>
      </c>
      <c r="I80" s="76">
        <v>0.37171515780683195</v>
      </c>
      <c r="J80" s="76">
        <v>7.7849345555472205</v>
      </c>
      <c r="K80" s="81">
        <f t="shared" si="23"/>
        <v>26.984753823486802</v>
      </c>
      <c r="L80" s="67"/>
      <c r="M80" s="74">
        <v>43908</v>
      </c>
      <c r="N80" s="78">
        <v>9.5270987499597286</v>
      </c>
      <c r="O80" s="78">
        <v>2.0812426546689111</v>
      </c>
      <c r="P80" s="78">
        <v>2.1630519712059062</v>
      </c>
      <c r="Q80" s="78">
        <v>1.5758950404174266</v>
      </c>
      <c r="R80" s="78">
        <v>0.82014527454997777</v>
      </c>
      <c r="S80" s="78">
        <v>0.77147948373493813</v>
      </c>
      <c r="T80" s="78">
        <v>0.38282670955042414</v>
      </c>
      <c r="U80" s="78">
        <f>J81*(1+[1]industry!CB80)</f>
        <v>7.6446282515510982</v>
      </c>
      <c r="V80" s="83">
        <f t="shared" si="24"/>
        <v>24.966368135638412</v>
      </c>
      <c r="AK80" s="112">
        <v>43542</v>
      </c>
      <c r="AL80" s="131">
        <v>0.22835092742961116</v>
      </c>
      <c r="AM80" s="131">
        <v>0.25376557870928823</v>
      </c>
      <c r="AN80" s="131">
        <v>0.31465189144921268</v>
      </c>
      <c r="AO80" s="131">
        <v>0.15931374302387963</v>
      </c>
      <c r="AP80" s="131">
        <v>0.15473086789990156</v>
      </c>
      <c r="AQ80" s="53"/>
      <c r="AR80" s="74">
        <v>43908</v>
      </c>
      <c r="AS80" s="128">
        <v>0.17415160921853931</v>
      </c>
      <c r="AT80" s="128">
        <v>0.14172345485643276</v>
      </c>
      <c r="AU80" s="128">
        <v>0.32425177834232333</v>
      </c>
      <c r="AV80" s="128">
        <v>9.562596574949396E-2</v>
      </c>
      <c r="AW80" s="79">
        <v>0.11945292411526531</v>
      </c>
    </row>
    <row r="81" spans="2:49" x14ac:dyDescent="0.2">
      <c r="B81" s="74">
        <v>43543</v>
      </c>
      <c r="C81" s="76">
        <v>10.377410200986837</v>
      </c>
      <c r="D81" s="76">
        <v>2.4744993787056737</v>
      </c>
      <c r="E81" s="76">
        <v>2.2111075029812874</v>
      </c>
      <c r="F81" s="76">
        <v>2.3444453032275683</v>
      </c>
      <c r="G81" s="76">
        <v>0.79469849212212473</v>
      </c>
      <c r="H81" s="76">
        <v>0.82038707676076528</v>
      </c>
      <c r="I81" s="76">
        <v>0.36188142347331786</v>
      </c>
      <c r="J81" s="76">
        <v>7.8597882615671395</v>
      </c>
      <c r="K81" s="81">
        <f t="shared" si="23"/>
        <v>27.244217639824715</v>
      </c>
      <c r="L81" s="67"/>
      <c r="M81" s="74">
        <v>43909</v>
      </c>
      <c r="N81" s="78">
        <v>9.8750390471946172</v>
      </c>
      <c r="O81" s="78">
        <v>2.131736938484718</v>
      </c>
      <c r="P81" s="78">
        <v>2.110846550082472</v>
      </c>
      <c r="Q81" s="78">
        <v>1.9358794044893781</v>
      </c>
      <c r="R81" s="78">
        <v>0.81908176184983073</v>
      </c>
      <c r="S81" s="78">
        <v>0.74353257676705786</v>
      </c>
      <c r="T81" s="78">
        <v>0.38282670955042414</v>
      </c>
      <c r="U81" s="78">
        <f>J82*(1+[1]industry!CB81)</f>
        <v>7.6204898090282596</v>
      </c>
      <c r="V81" s="83">
        <f t="shared" si="24"/>
        <v>25.619432797446759</v>
      </c>
      <c r="AK81" s="112">
        <v>43543</v>
      </c>
      <c r="AL81" s="131">
        <v>0.22242258676515866</v>
      </c>
      <c r="AM81" s="131">
        <v>0.30421221585535546</v>
      </c>
      <c r="AN81" s="131">
        <v>0.52465426035244467</v>
      </c>
      <c r="AO81" s="131">
        <v>0.20631508828239989</v>
      </c>
      <c r="AP81" s="131">
        <v>0.13155396001388694</v>
      </c>
      <c r="AQ81" s="53"/>
      <c r="AR81" s="74">
        <v>43909</v>
      </c>
      <c r="AS81" s="128">
        <v>0.27426225406626592</v>
      </c>
      <c r="AT81" s="128">
        <v>0.15235653574370106</v>
      </c>
      <c r="AU81" s="128">
        <v>0.40458995348316207</v>
      </c>
      <c r="AV81" s="128">
        <v>9.7050581092585325E-2</v>
      </c>
      <c r="AW81" s="79">
        <v>0.11756207038022148</v>
      </c>
    </row>
    <row r="82" spans="2:49" x14ac:dyDescent="0.2">
      <c r="B82" s="74">
        <v>43544</v>
      </c>
      <c r="C82" s="76">
        <v>10.49828562125918</v>
      </c>
      <c r="D82" s="76">
        <v>2.515631349761287</v>
      </c>
      <c r="E82" s="76">
        <v>2.2143229245037954</v>
      </c>
      <c r="F82" s="76">
        <v>2.1872701729719477</v>
      </c>
      <c r="G82" s="76">
        <v>0.79051204869497338</v>
      </c>
      <c r="H82" s="76">
        <v>0.78548854406250024</v>
      </c>
      <c r="I82" s="76">
        <v>0.36974841094012911</v>
      </c>
      <c r="J82" s="76">
        <v>7.8503934170729739</v>
      </c>
      <c r="K82" s="81">
        <f t="shared" si="23"/>
        <v>27.21165248926679</v>
      </c>
      <c r="L82" s="67"/>
      <c r="M82" s="74">
        <v>43910</v>
      </c>
      <c r="N82" s="78">
        <v>10.069000875482038</v>
      </c>
      <c r="O82" s="78">
        <v>2.1493001676380419</v>
      </c>
      <c r="P82" s="78">
        <v>2.0114812493639693</v>
      </c>
      <c r="Q82" s="78">
        <v>1.596365367797334</v>
      </c>
      <c r="R82" s="78">
        <v>0.82193746046539784</v>
      </c>
      <c r="S82" s="78">
        <v>0.69713847929220107</v>
      </c>
      <c r="T82" s="78">
        <v>0.38050654767436098</v>
      </c>
      <c r="U82" s="78">
        <f>J83*(1+[1]industry!CB82)</f>
        <v>7.5577801645020157</v>
      </c>
      <c r="V82" s="83">
        <f t="shared" si="24"/>
        <v>25.283510312215359</v>
      </c>
      <c r="AK82" s="112">
        <v>43544</v>
      </c>
      <c r="AL82" s="131">
        <v>0.19598994311387391</v>
      </c>
      <c r="AM82" s="131">
        <v>0.30145258902300093</v>
      </c>
      <c r="AN82" s="131">
        <v>0.48653144996402875</v>
      </c>
      <c r="AO82" s="131">
        <v>0.17873552512111579</v>
      </c>
      <c r="AP82" s="131">
        <v>0.15802089087663951</v>
      </c>
      <c r="AQ82" s="53"/>
      <c r="AR82" s="74">
        <v>43910</v>
      </c>
      <c r="AS82" s="128">
        <v>0.16671015889784302</v>
      </c>
      <c r="AT82" s="128">
        <v>7.274932742351313E-2</v>
      </c>
      <c r="AU82" s="128">
        <v>0.34022957203271936</v>
      </c>
      <c r="AV82" s="128">
        <v>9.4732892715154352E-2</v>
      </c>
      <c r="AW82" s="79">
        <v>0.126956081661138</v>
      </c>
    </row>
    <row r="83" spans="2:49" x14ac:dyDescent="0.2">
      <c r="B83" s="74">
        <v>43545</v>
      </c>
      <c r="C83" s="76">
        <v>10.494029444489028</v>
      </c>
      <c r="D83" s="76">
        <v>2.5139860709190627</v>
      </c>
      <c r="E83" s="76">
        <v>2.2201180357499268</v>
      </c>
      <c r="F83" s="76">
        <v>2.1735734373409152</v>
      </c>
      <c r="G83" s="76">
        <v>0.79157555991597117</v>
      </c>
      <c r="H83" s="76">
        <v>0.74012294654325028</v>
      </c>
      <c r="I83" s="76">
        <v>0.36974841094012911</v>
      </c>
      <c r="J83" s="76">
        <v>7.8268335642099185</v>
      </c>
      <c r="K83" s="81">
        <f t="shared" si="23"/>
        <v>27.129987470108198</v>
      </c>
      <c r="L83" s="67"/>
      <c r="M83" s="74">
        <v>43911</v>
      </c>
      <c r="N83" s="78">
        <v>10.154922562574273</v>
      </c>
      <c r="O83" s="78">
        <v>2.0592886182272556</v>
      </c>
      <c r="P83" s="78">
        <v>2.0914336766596033</v>
      </c>
      <c r="Q83" s="78">
        <v>0.85562492053316552</v>
      </c>
      <c r="R83" s="78">
        <v>0.81250861762584647</v>
      </c>
      <c r="S83" s="78">
        <v>0.65769257523566382</v>
      </c>
      <c r="T83" s="78">
        <v>0.34338395765735014</v>
      </c>
      <c r="U83" s="78">
        <f>J84*(1+[1]industry!CB83)</f>
        <v>7.5364356115790088</v>
      </c>
      <c r="V83" s="83">
        <f t="shared" si="24"/>
        <v>24.511290540092165</v>
      </c>
      <c r="AK83" s="112">
        <v>43545</v>
      </c>
      <c r="AL83" s="131">
        <v>0.21158888855640753</v>
      </c>
      <c r="AM83" s="131">
        <v>0.26802272584228487</v>
      </c>
      <c r="AN83" s="131">
        <v>0.49002032993443129</v>
      </c>
      <c r="AO83" s="131">
        <v>0.15643192920672674</v>
      </c>
      <c r="AP83" s="131">
        <v>0.18453344673094355</v>
      </c>
      <c r="AQ83" s="53"/>
      <c r="AR83" s="74">
        <v>43911</v>
      </c>
      <c r="AS83" s="128">
        <v>7.1623424999710514E-2</v>
      </c>
      <c r="AT83" s="128">
        <v>7.0754091001814651E-2</v>
      </c>
      <c r="AU83" s="128">
        <v>0.146125050194649</v>
      </c>
      <c r="AV83" s="128">
        <v>7.101912139927441E-2</v>
      </c>
      <c r="AW83" s="79">
        <v>0.13617053861509992</v>
      </c>
    </row>
    <row r="84" spans="2:49" x14ac:dyDescent="0.2">
      <c r="B84" s="74">
        <v>43546</v>
      </c>
      <c r="C84" s="76">
        <v>10.949440358895389</v>
      </c>
      <c r="D84" s="76">
        <v>2.2153679610553123</v>
      </c>
      <c r="E84" s="76">
        <v>2.0106451506951117</v>
      </c>
      <c r="F84" s="76">
        <v>2.1335094743493608</v>
      </c>
      <c r="G84" s="76">
        <v>0.79132607227525731</v>
      </c>
      <c r="H84" s="76">
        <v>0.77133975710221758</v>
      </c>
      <c r="I84" s="76">
        <v>0.38154889214034599</v>
      </c>
      <c r="J84" s="76">
        <v>7.8065697404979684</v>
      </c>
      <c r="K84" s="81">
        <f t="shared" si="23"/>
        <v>27.05974740701096</v>
      </c>
      <c r="L84" s="67"/>
      <c r="M84" s="74">
        <v>43912</v>
      </c>
      <c r="N84" s="78">
        <v>9.8333542683082875</v>
      </c>
      <c r="O84" s="78">
        <v>2.037334581785601</v>
      </c>
      <c r="P84" s="78">
        <v>2.0460550530085975</v>
      </c>
      <c r="Q84" s="78">
        <v>0.8589178018198439</v>
      </c>
      <c r="R84" s="78">
        <v>0.80222018283437802</v>
      </c>
      <c r="S84" s="78">
        <v>0.62029468406046462</v>
      </c>
      <c r="T84" s="78">
        <v>0.34106379578128704</v>
      </c>
      <c r="U84" s="78">
        <f>J85*(1+[1]industry!CB84)</f>
        <v>7.2133693652386093</v>
      </c>
      <c r="V84" s="83">
        <f t="shared" si="24"/>
        <v>23.752609732837069</v>
      </c>
      <c r="AK84" s="112">
        <v>43546</v>
      </c>
      <c r="AL84" s="131">
        <v>0.16625615680606617</v>
      </c>
      <c r="AM84" s="131">
        <v>0.27969606103448491</v>
      </c>
      <c r="AN84" s="131">
        <v>0.49878716150190938</v>
      </c>
      <c r="AO84" s="131">
        <v>0.15489270235174463</v>
      </c>
      <c r="AP84" s="131">
        <v>0.18955835696626885</v>
      </c>
      <c r="AQ84" s="53"/>
      <c r="AR84" s="74">
        <v>43912</v>
      </c>
      <c r="AS84" s="128">
        <v>9.8152415163489395E-2</v>
      </c>
      <c r="AT84" s="128">
        <v>7.0596450167687536E-2</v>
      </c>
      <c r="AU84" s="128">
        <v>0.14098810371773063</v>
      </c>
      <c r="AV84" s="128">
        <v>6.9508305906402709E-2</v>
      </c>
      <c r="AW84" s="79">
        <v>0.13507595086906757</v>
      </c>
    </row>
    <row r="85" spans="2:49" x14ac:dyDescent="0.2">
      <c r="B85" s="74">
        <v>43547</v>
      </c>
      <c r="C85" s="76">
        <v>10.619161041531523</v>
      </c>
      <c r="D85" s="76">
        <v>2.3288922011688045</v>
      </c>
      <c r="E85" s="76">
        <v>1.8617112372759248</v>
      </c>
      <c r="F85" s="76">
        <v>1.6989848378000909</v>
      </c>
      <c r="G85" s="76">
        <v>0.77827465440797816</v>
      </c>
      <c r="H85" s="76">
        <v>0.77920868054430803</v>
      </c>
      <c r="I85" s="76">
        <v>0.38941587960715729</v>
      </c>
      <c r="J85" s="76">
        <v>7.4831962738487654</v>
      </c>
      <c r="K85" s="81">
        <f t="shared" si="23"/>
        <v>25.938844806184552</v>
      </c>
      <c r="L85" s="67"/>
      <c r="M85" s="74">
        <v>43913</v>
      </c>
      <c r="N85" s="78">
        <v>10.502862859809161</v>
      </c>
      <c r="O85" s="78">
        <v>1.7694953371974076</v>
      </c>
      <c r="P85" s="78">
        <v>2.2864377996119409</v>
      </c>
      <c r="Q85" s="78">
        <v>1.0795631321180761</v>
      </c>
      <c r="R85" s="78">
        <v>0.83203571289458056</v>
      </c>
      <c r="S85" s="78">
        <v>0.73063500755480626</v>
      </c>
      <c r="T85" s="78">
        <v>0.37818638579829783</v>
      </c>
      <c r="U85" s="78">
        <f>J86*(1+[1]industry!CB85)</f>
        <v>6.9657873992069277</v>
      </c>
      <c r="V85" s="83">
        <f t="shared" si="24"/>
        <v>24.545003634191197</v>
      </c>
      <c r="AK85" s="112">
        <v>43547</v>
      </c>
      <c r="AL85" s="131">
        <v>0.16591483386705796</v>
      </c>
      <c r="AM85" s="131">
        <v>0.13267959779000446</v>
      </c>
      <c r="AN85" s="131">
        <v>0.38652979166411072</v>
      </c>
      <c r="AO85" s="131">
        <v>0.10925604020483465</v>
      </c>
      <c r="AP85" s="131">
        <v>0.16518079862195104</v>
      </c>
      <c r="AQ85" s="53"/>
      <c r="AR85" s="74">
        <v>43913</v>
      </c>
      <c r="AS85" s="128">
        <v>0.10010468015573222</v>
      </c>
      <c r="AT85" s="128">
        <v>8.611519115545492E-2</v>
      </c>
      <c r="AU85" s="128">
        <v>0.19852347673881154</v>
      </c>
      <c r="AV85" s="128">
        <v>8.2833472141709358E-2</v>
      </c>
      <c r="AW85" s="79">
        <v>0.13322676275811027</v>
      </c>
    </row>
    <row r="86" spans="2:49" x14ac:dyDescent="0.2">
      <c r="B86" s="74">
        <v>43548</v>
      </c>
      <c r="C86" s="76">
        <v>10.240361308987914</v>
      </c>
      <c r="D86" s="76">
        <v>2.4341900470711733</v>
      </c>
      <c r="E86" s="76">
        <v>1.8686979743062959</v>
      </c>
      <c r="F86" s="76">
        <v>1.4068582130508474</v>
      </c>
      <c r="G86" s="76">
        <v>0.7696992182829937</v>
      </c>
      <c r="H86" s="76">
        <v>0.72865470815456812</v>
      </c>
      <c r="I86" s="76">
        <v>0.37761539840694042</v>
      </c>
      <c r="J86" s="76">
        <v>7.2279243812098928</v>
      </c>
      <c r="K86" s="81">
        <f t="shared" si="23"/>
        <v>25.054001249470627</v>
      </c>
      <c r="L86" s="67"/>
      <c r="M86" s="74">
        <v>43914</v>
      </c>
      <c r="N86" s="78">
        <v>10.232337151934603</v>
      </c>
      <c r="O86" s="78">
        <v>1.8324302416634857</v>
      </c>
      <c r="P86" s="78">
        <v>2.1825084404532666</v>
      </c>
      <c r="Q86" s="78">
        <v>1.1787974947892368</v>
      </c>
      <c r="R86" s="78">
        <v>0.83560392191842758</v>
      </c>
      <c r="S86" s="78">
        <v>0.77933987041428809</v>
      </c>
      <c r="T86" s="78">
        <v>0.35730492891372928</v>
      </c>
      <c r="U86" s="78">
        <f>J87*(1+[1]industry!CB86)</f>
        <v>7.3185242402724855</v>
      </c>
      <c r="V86" s="83">
        <f t="shared" si="24"/>
        <v>24.716846290359523</v>
      </c>
      <c r="AK86" s="112">
        <v>43548</v>
      </c>
      <c r="AL86" s="131">
        <v>0.10599704205175546</v>
      </c>
      <c r="AM86" s="131">
        <v>0.1049630857835778</v>
      </c>
      <c r="AN86" s="131">
        <v>0.33597956540792728</v>
      </c>
      <c r="AO86" s="131">
        <v>0.11230415898879689</v>
      </c>
      <c r="AP86" s="131">
        <v>0.1317688003138843</v>
      </c>
      <c r="AQ86" s="53"/>
      <c r="AR86" s="74">
        <v>43914</v>
      </c>
      <c r="AS86" s="128">
        <v>7.4071583123050691E-2</v>
      </c>
      <c r="AT86" s="128">
        <v>9.4150433109061071E-2</v>
      </c>
      <c r="AU86" s="128">
        <v>0.24833680490903548</v>
      </c>
      <c r="AV86" s="128">
        <v>7.1284535297504809E-2</v>
      </c>
      <c r="AW86" s="79">
        <v>0.1334924204350097</v>
      </c>
    </row>
    <row r="87" spans="2:49" x14ac:dyDescent="0.2">
      <c r="B87" s="74">
        <v>43549</v>
      </c>
      <c r="C87" s="76">
        <v>10.667681456711266</v>
      </c>
      <c r="D87" s="76">
        <v>2.4276089317022751</v>
      </c>
      <c r="E87" s="76">
        <v>2.1496903153968505</v>
      </c>
      <c r="F87" s="76">
        <v>1.6011521615671098</v>
      </c>
      <c r="G87" s="76">
        <v>0.78521770667516344</v>
      </c>
      <c r="H87" s="76">
        <v>0.82090629462720355</v>
      </c>
      <c r="I87" s="76">
        <v>0.38548238587375167</v>
      </c>
      <c r="J87" s="76">
        <v>7.6381222765192547</v>
      </c>
      <c r="K87" s="81">
        <f t="shared" si="23"/>
        <v>26.475861529072873</v>
      </c>
      <c r="L87" s="67"/>
      <c r="M87" s="74">
        <v>43915</v>
      </c>
      <c r="N87" s="78">
        <v>9.9175745358541398</v>
      </c>
      <c r="O87" s="78">
        <v>1.721928258240488</v>
      </c>
      <c r="P87" s="78">
        <v>2.1207065366890197</v>
      </c>
      <c r="Q87" s="78">
        <v>1.3224771622521547</v>
      </c>
      <c r="R87" s="78">
        <v>0.82986854985692005</v>
      </c>
      <c r="S87" s="78">
        <v>0.76688539207966966</v>
      </c>
      <c r="T87" s="78">
        <v>0.35498476703766607</v>
      </c>
      <c r="U87" s="78">
        <f>J88*(1+[1]industry!CB87)</f>
        <v>7.4585473123963526</v>
      </c>
      <c r="V87" s="83">
        <f t="shared" si="24"/>
        <v>24.492972514406411</v>
      </c>
      <c r="AK87" s="112">
        <v>43549</v>
      </c>
      <c r="AL87" s="131">
        <v>0.16017257973429702</v>
      </c>
      <c r="AM87" s="131">
        <v>0.13566910557346987</v>
      </c>
      <c r="AN87" s="131">
        <v>0.33535487570690187</v>
      </c>
      <c r="AO87" s="131">
        <v>0.14260768375225319</v>
      </c>
      <c r="AP87" s="131">
        <v>0.12835102223895023</v>
      </c>
      <c r="AQ87" s="53"/>
      <c r="AR87" s="74">
        <v>43915</v>
      </c>
      <c r="AS87" s="128">
        <v>0.12370448108929301</v>
      </c>
      <c r="AT87" s="128">
        <v>8.6585994286826881E-2</v>
      </c>
      <c r="AU87" s="128">
        <v>0.2692583580494799</v>
      </c>
      <c r="AV87" s="128">
        <v>9.3484856281882911E-2</v>
      </c>
      <c r="AW87" s="79">
        <v>0.13643571351022965</v>
      </c>
    </row>
    <row r="88" spans="2:49" x14ac:dyDescent="0.2">
      <c r="B88" s="74">
        <v>43550</v>
      </c>
      <c r="C88" s="76">
        <v>10.621714747593614</v>
      </c>
      <c r="D88" s="76">
        <v>2.5106955132346132</v>
      </c>
      <c r="E88" s="76">
        <v>2.1650767330877048</v>
      </c>
      <c r="F88" s="76">
        <v>1.9472516708638645</v>
      </c>
      <c r="G88" s="76">
        <v>0.78565749879437674</v>
      </c>
      <c r="H88" s="76">
        <v>0.80137696612993969</v>
      </c>
      <c r="I88" s="76">
        <v>0.39728286707396854</v>
      </c>
      <c r="J88" s="76">
        <v>7.7967891473769493</v>
      </c>
      <c r="K88" s="81">
        <f t="shared" si="23"/>
        <v>27.025845144155028</v>
      </c>
      <c r="L88" s="67"/>
      <c r="M88" s="74">
        <v>43916</v>
      </c>
      <c r="N88" s="78">
        <v>10.560711124386112</v>
      </c>
      <c r="O88" s="78">
        <v>1.57556801529612</v>
      </c>
      <c r="P88" s="78">
        <v>2.0300411106810716</v>
      </c>
      <c r="Q88" s="78">
        <v>1.3263994658917688</v>
      </c>
      <c r="R88" s="78">
        <v>0.81714168625042338</v>
      </c>
      <c r="S88" s="78">
        <v>0.74412607463985314</v>
      </c>
      <c r="T88" s="78">
        <v>0.37818638579829783</v>
      </c>
      <c r="U88" s="78">
        <f>J89*(1+[1]industry!CB88)</f>
        <v>7.3858286941750757</v>
      </c>
      <c r="V88" s="83">
        <f t="shared" si="24"/>
        <v>24.818002557118724</v>
      </c>
      <c r="AK88" s="112">
        <v>43550</v>
      </c>
      <c r="AL88" s="131">
        <v>0.21468876518581856</v>
      </c>
      <c r="AM88" s="131">
        <v>0.17638136001649549</v>
      </c>
      <c r="AN88" s="131">
        <v>0.42319023042985826</v>
      </c>
      <c r="AO88" s="131">
        <v>0.15660140272504502</v>
      </c>
      <c r="AP88" s="131">
        <v>0.10440978318279634</v>
      </c>
      <c r="AQ88" s="53"/>
      <c r="AR88" s="74">
        <v>43916</v>
      </c>
      <c r="AS88" s="128">
        <v>0.16749926091619077</v>
      </c>
      <c r="AT88" s="128">
        <v>8.3458610056397237E-2</v>
      </c>
      <c r="AU88" s="128">
        <v>0.25896654380667128</v>
      </c>
      <c r="AV88" s="128">
        <v>8.9874783283311679E-2</v>
      </c>
      <c r="AW88" s="79">
        <v>0.11183925937966901</v>
      </c>
    </row>
    <row r="89" spans="2:49" x14ac:dyDescent="0.2">
      <c r="B89" s="74">
        <v>43551</v>
      </c>
      <c r="C89" s="76">
        <v>10.652359220338715</v>
      </c>
      <c r="D89" s="76">
        <v>2.5106955132346132</v>
      </c>
      <c r="E89" s="76">
        <v>1.9721053957424628</v>
      </c>
      <c r="F89" s="76">
        <v>2.1712914708712274</v>
      </c>
      <c r="G89" s="76">
        <v>0.7860386179510499</v>
      </c>
      <c r="H89" s="76">
        <v>0.78267924207260575</v>
      </c>
      <c r="I89" s="76">
        <v>0.3402472079395869</v>
      </c>
      <c r="J89" s="76">
        <v>7.7912588202802544</v>
      </c>
      <c r="K89" s="81">
        <f t="shared" si="23"/>
        <v>27.00667548843052</v>
      </c>
      <c r="L89" s="67"/>
      <c r="M89" s="74">
        <v>43917</v>
      </c>
      <c r="N89" s="78">
        <v>10.352287229954456</v>
      </c>
      <c r="O89" s="78">
        <v>1.4540890136522948</v>
      </c>
      <c r="P89" s="78">
        <v>2.0143412126113902</v>
      </c>
      <c r="Q89" s="78">
        <v>1.3048345225533613</v>
      </c>
      <c r="R89" s="78">
        <v>0.80459692360271584</v>
      </c>
      <c r="S89" s="78">
        <v>0.73136555581701346</v>
      </c>
      <c r="T89" s="78">
        <v>0.36658557641798195</v>
      </c>
      <c r="U89" s="78">
        <f>J90*(1+[1]industry!CB89)</f>
        <v>7.4664983571769445</v>
      </c>
      <c r="V89" s="83">
        <f t="shared" si="24"/>
        <v>24.494598391786159</v>
      </c>
      <c r="AK89" s="112">
        <v>43551</v>
      </c>
      <c r="AL89" s="131">
        <v>0.22127421147120521</v>
      </c>
      <c r="AM89" s="131">
        <v>0.26014349547374571</v>
      </c>
      <c r="AN89" s="131">
        <v>0.48354028756330275</v>
      </c>
      <c r="AO89" s="131">
        <v>0.16564936066166833</v>
      </c>
      <c r="AP89" s="131">
        <v>0.13431514331333594</v>
      </c>
      <c r="AQ89" s="53"/>
      <c r="AR89" s="74">
        <v>43917</v>
      </c>
      <c r="AS89" s="128">
        <v>0.13217861841728865</v>
      </c>
      <c r="AT89" s="128">
        <v>8.5049228275674224E-2</v>
      </c>
      <c r="AU89" s="128">
        <v>0.26199237644488582</v>
      </c>
      <c r="AV89" s="128">
        <v>9.295379108027417E-2</v>
      </c>
      <c r="AW89" s="79">
        <v>0.12708668002072698</v>
      </c>
    </row>
    <row r="90" spans="2:49" x14ac:dyDescent="0.2">
      <c r="B90" s="74">
        <v>43552</v>
      </c>
      <c r="C90" s="76">
        <v>10.867721764908454</v>
      </c>
      <c r="D90" s="76">
        <v>2.5518274842902264</v>
      </c>
      <c r="E90" s="76">
        <v>1.9271503939688366</v>
      </c>
      <c r="F90" s="76">
        <v>2.1911720880217032</v>
      </c>
      <c r="G90" s="76">
        <v>0.7855786729447034</v>
      </c>
      <c r="H90" s="76">
        <v>0.78073082372562985</v>
      </c>
      <c r="I90" s="76">
        <v>0.34614744853969537</v>
      </c>
      <c r="J90" s="76">
        <v>7.8865083945084997</v>
      </c>
      <c r="K90" s="81">
        <f t="shared" si="23"/>
        <v>27.336837070907748</v>
      </c>
      <c r="L90" s="67"/>
      <c r="M90" s="74">
        <v>43918</v>
      </c>
      <c r="N90" s="78">
        <v>10.478192276386638</v>
      </c>
      <c r="O90" s="78">
        <v>1.4196943565603684</v>
      </c>
      <c r="P90" s="78">
        <v>1.7275809964312934</v>
      </c>
      <c r="Q90" s="78">
        <v>0.9063138496052221</v>
      </c>
      <c r="R90" s="78">
        <v>0.7772330219832525</v>
      </c>
      <c r="S90" s="78">
        <v>0.66101415983245482</v>
      </c>
      <c r="T90" s="78">
        <v>0.28305974887970758</v>
      </c>
      <c r="U90" s="78">
        <f>J91*(1+[1]industry!CB90)</f>
        <v>7.3302153713860809</v>
      </c>
      <c r="V90" s="83">
        <f t="shared" si="24"/>
        <v>23.58330378106502</v>
      </c>
      <c r="AK90" s="112">
        <v>43552</v>
      </c>
      <c r="AL90" s="131">
        <v>0.21105162610265468</v>
      </c>
      <c r="AM90" s="131">
        <v>0.2739577210841207</v>
      </c>
      <c r="AN90" s="131">
        <v>0.48716133679232893</v>
      </c>
      <c r="AO90" s="131">
        <v>0.14131688763263134</v>
      </c>
      <c r="AP90" s="131">
        <v>0.17047331348389899</v>
      </c>
      <c r="AQ90" s="53"/>
      <c r="AR90" s="74">
        <v>43918</v>
      </c>
      <c r="AS90" s="128">
        <v>7.68239902438725E-2</v>
      </c>
      <c r="AT90" s="128">
        <v>6.8537537004984994E-2</v>
      </c>
      <c r="AU90" s="128">
        <v>0.16367568859227327</v>
      </c>
      <c r="AV90" s="128">
        <v>8.143318950822423E-2</v>
      </c>
      <c r="AW90" s="79">
        <v>0.13030581335714292</v>
      </c>
    </row>
    <row r="91" spans="2:49" x14ac:dyDescent="0.2">
      <c r="B91" s="74">
        <v>43553</v>
      </c>
      <c r="C91" s="76">
        <v>10.675342574897542</v>
      </c>
      <c r="D91" s="76">
        <v>2.5765066669235939</v>
      </c>
      <c r="E91" s="76">
        <v>1.9496995632184912</v>
      </c>
      <c r="F91" s="76">
        <v>1.9614827725874144</v>
      </c>
      <c r="G91" s="76">
        <v>0.78334782486899579</v>
      </c>
      <c r="H91" s="76">
        <v>0.79884932006287013</v>
      </c>
      <c r="I91" s="76">
        <v>0.35008094227310094</v>
      </c>
      <c r="J91" s="76">
        <v>7.7425591347547336</v>
      </c>
      <c r="K91" s="81">
        <f t="shared" si="23"/>
        <v>26.837868799586744</v>
      </c>
      <c r="L91" s="67"/>
      <c r="M91" s="74">
        <v>43919</v>
      </c>
      <c r="N91" s="78">
        <v>10.618559388963064</v>
      </c>
      <c r="O91" s="78">
        <v>1.4248169650634213</v>
      </c>
      <c r="P91" s="78">
        <v>1.7206361430093555</v>
      </c>
      <c r="Q91" s="78">
        <v>0.78154756810910997</v>
      </c>
      <c r="R91" s="78">
        <v>0.75780802177869167</v>
      </c>
      <c r="S91" s="78">
        <v>0.69634477751368284</v>
      </c>
      <c r="T91" s="78">
        <v>0.2900202345078971</v>
      </c>
      <c r="U91" s="78">
        <f>J92*(1+[1]industry!CB91)</f>
        <v>6.8656825641848425</v>
      </c>
      <c r="V91" s="83">
        <f t="shared" si="24"/>
        <v>23.155415663130064</v>
      </c>
      <c r="AK91" s="112">
        <v>43553</v>
      </c>
      <c r="AL91" s="131">
        <v>0.18339264364651534</v>
      </c>
      <c r="AM91" s="131">
        <v>0.24119558003500904</v>
      </c>
      <c r="AN91" s="131">
        <v>0.42949784039370598</v>
      </c>
      <c r="AO91" s="131">
        <v>0.13921425032010229</v>
      </c>
      <c r="AP91" s="131">
        <v>0.19551644361204645</v>
      </c>
      <c r="AQ91" s="53"/>
      <c r="AR91" s="74">
        <v>43919</v>
      </c>
      <c r="AS91" s="128">
        <v>6.4691849332179405E-2</v>
      </c>
      <c r="AT91" s="128">
        <v>6.8812141622637976E-2</v>
      </c>
      <c r="AU91" s="128">
        <v>0.14004297867738269</v>
      </c>
      <c r="AV91" s="128">
        <v>8.9480188813404624E-2</v>
      </c>
      <c r="AW91" s="79">
        <v>0.12365918006163867</v>
      </c>
    </row>
    <row r="92" spans="2:49" x14ac:dyDescent="0.2">
      <c r="B92" s="74">
        <v>43554</v>
      </c>
      <c r="C92" s="76">
        <v>10.20460942411863</v>
      </c>
      <c r="D92" s="76">
        <v>2.6061216860836356</v>
      </c>
      <c r="E92" s="76">
        <v>1.6960243798692178</v>
      </c>
      <c r="F92" s="76">
        <v>1.5123068053485043</v>
      </c>
      <c r="G92" s="76">
        <v>0.7662928701577878</v>
      </c>
      <c r="H92" s="76">
        <v>0.73795886309250802</v>
      </c>
      <c r="I92" s="76">
        <v>0.36188142347331786</v>
      </c>
      <c r="J92" s="76">
        <v>7.2518951436489569</v>
      </c>
      <c r="K92" s="81">
        <f t="shared" si="23"/>
        <v>25.137090595792557</v>
      </c>
      <c r="L92" s="67"/>
      <c r="M92" s="74">
        <v>43920</v>
      </c>
      <c r="N92" s="78">
        <v>10.817625475889624</v>
      </c>
      <c r="O92" s="78">
        <v>1.4116445431984281</v>
      </c>
      <c r="P92" s="78">
        <v>1.8545914511302626</v>
      </c>
      <c r="Q92" s="78">
        <v>1.366812178401378</v>
      </c>
      <c r="R92" s="78">
        <v>0.76562651028149542</v>
      </c>
      <c r="S92" s="78">
        <v>0.78282415395500715</v>
      </c>
      <c r="T92" s="78">
        <v>0.32018233889671838</v>
      </c>
      <c r="U92" s="78">
        <f>J93*(1+[1]industry!CB92)</f>
        <v>6.7729841147965368</v>
      </c>
      <c r="V92" s="83">
        <f t="shared" si="24"/>
        <v>24.09229076654945</v>
      </c>
      <c r="AK92" s="112">
        <v>43554</v>
      </c>
      <c r="AL92" s="131">
        <v>0.16287708085157296</v>
      </c>
      <c r="AM92" s="131">
        <v>0.123967071242575</v>
      </c>
      <c r="AN92" s="131">
        <v>0.3313701190163712</v>
      </c>
      <c r="AO92" s="131">
        <v>0.10486722455411088</v>
      </c>
      <c r="AP92" s="131">
        <v>0.17925109348584886</v>
      </c>
      <c r="AQ92" s="53"/>
      <c r="AR92" s="74">
        <v>43920</v>
      </c>
      <c r="AS92" s="128">
        <v>0.13475705535494009</v>
      </c>
      <c r="AT92" s="128">
        <v>7.6369213107553791E-2</v>
      </c>
      <c r="AU92" s="128">
        <v>0.27040669318612354</v>
      </c>
      <c r="AV92" s="128">
        <v>0.10005464099591292</v>
      </c>
      <c r="AW92" s="79">
        <v>0.13468632017323037</v>
      </c>
    </row>
    <row r="93" spans="2:49" x14ac:dyDescent="0.2">
      <c r="B93" s="74">
        <v>43555</v>
      </c>
      <c r="C93" s="76">
        <v>10.094800063448684</v>
      </c>
      <c r="D93" s="76">
        <v>2.6373819840859012</v>
      </c>
      <c r="E93" s="76">
        <v>1.902145562110527</v>
      </c>
      <c r="F93" s="76">
        <v>1.2383577794296003</v>
      </c>
      <c r="G93" s="76">
        <v>0.74907567195016489</v>
      </c>
      <c r="H93" s="76">
        <v>0.69106927054490663</v>
      </c>
      <c r="I93" s="76">
        <v>0.34221395480628974</v>
      </c>
      <c r="J93" s="76">
        <v>7.1585759442138377</v>
      </c>
      <c r="K93" s="81">
        <f t="shared" si="23"/>
        <v>24.813620230589912</v>
      </c>
      <c r="L93" s="67"/>
      <c r="M93" s="74">
        <v>43921</v>
      </c>
      <c r="N93" s="78">
        <v>10.771687148137342</v>
      </c>
      <c r="O93" s="78">
        <v>1.4204261577750901</v>
      </c>
      <c r="P93" s="78">
        <v>2.0116729938309823</v>
      </c>
      <c r="Q93" s="78">
        <v>1.605253856109051</v>
      </c>
      <c r="R93" s="78">
        <v>0.76405279164059892</v>
      </c>
      <c r="S93" s="78">
        <v>0.75783694499775056</v>
      </c>
      <c r="T93" s="78">
        <v>0.29234039638396025</v>
      </c>
      <c r="U93" s="78">
        <f>J94*(1+[1]industry!CB93)</f>
        <v>7.9390353535978164</v>
      </c>
      <c r="V93" s="83">
        <f t="shared" si="24"/>
        <v>25.562305642472595</v>
      </c>
      <c r="AK93" s="112">
        <v>43555</v>
      </c>
      <c r="AL93" s="131">
        <v>0.1313716667239842</v>
      </c>
      <c r="AM93" s="131">
        <v>0.10150848920739887</v>
      </c>
      <c r="AN93" s="131">
        <v>0.26003241770487157</v>
      </c>
      <c r="AO93" s="131">
        <v>0.10287086550224879</v>
      </c>
      <c r="AP93" s="131">
        <v>0.19112796619213937</v>
      </c>
      <c r="AQ93" s="53"/>
      <c r="AR93" s="74">
        <v>43921</v>
      </c>
      <c r="AS93" s="128">
        <v>0.16794406753925464</v>
      </c>
      <c r="AT93" s="128">
        <v>0.11268211229275098</v>
      </c>
      <c r="AU93" s="128">
        <v>0.32465086163710716</v>
      </c>
      <c r="AV93" s="128">
        <v>9.5121053912428699E-2</v>
      </c>
      <c r="AW93" s="79">
        <v>0.13595272772629846</v>
      </c>
    </row>
    <row r="94" spans="2:49" x14ac:dyDescent="0.2">
      <c r="B94" s="74">
        <v>43556</v>
      </c>
      <c r="C94" s="76">
        <v>12.050663496191412</v>
      </c>
      <c r="D94" s="76">
        <v>2.1200647260258449</v>
      </c>
      <c r="E94" s="76">
        <v>2.6158514544405618</v>
      </c>
      <c r="F94" s="76">
        <v>1.8491267295728908</v>
      </c>
      <c r="G94" s="76">
        <v>0.85949440004493149</v>
      </c>
      <c r="H94" s="76">
        <v>0.83119940183697538</v>
      </c>
      <c r="I94" s="76">
        <v>0.36817376153051123</v>
      </c>
      <c r="J94" s="76">
        <v>8.3910114861144613</v>
      </c>
      <c r="K94" s="81">
        <f t="shared" si="23"/>
        <v>29.085585455757588</v>
      </c>
      <c r="L94" s="67"/>
      <c r="M94" s="74">
        <v>43922</v>
      </c>
      <c r="N94" s="78">
        <v>12.672092799872628</v>
      </c>
      <c r="O94" s="78">
        <v>0.74006990819144935</v>
      </c>
      <c r="P94" s="78">
        <v>1.7283689131035294</v>
      </c>
      <c r="Q94" s="78">
        <v>1.7664705973139578</v>
      </c>
      <c r="R94" s="78">
        <v>0.75585123998360582</v>
      </c>
      <c r="S94" s="78">
        <v>0.70791269133065959</v>
      </c>
      <c r="T94" s="78">
        <v>0.31547269077359746</v>
      </c>
      <c r="U94" s="78">
        <f>J95*(1+[1]industry!CB94)</f>
        <v>8.0742837448292697</v>
      </c>
      <c r="V94" s="83">
        <f t="shared" si="24"/>
        <v>26.760522585398697</v>
      </c>
      <c r="AK94" s="112">
        <v>43556</v>
      </c>
      <c r="AL94" s="131">
        <v>0.1652896968741383</v>
      </c>
      <c r="AM94" s="131">
        <v>0.17457354970023542</v>
      </c>
      <c r="AN94" s="131">
        <v>0.34329441630824603</v>
      </c>
      <c r="AO94" s="131">
        <v>0.18046805992031797</v>
      </c>
      <c r="AP94" s="131">
        <v>0.25842359120323799</v>
      </c>
      <c r="AQ94" s="53"/>
      <c r="AR94" s="74">
        <v>43922</v>
      </c>
      <c r="AS94" s="128">
        <v>0.19685686446009493</v>
      </c>
      <c r="AT94" s="128">
        <v>0.35184010011245692</v>
      </c>
      <c r="AU94" s="128">
        <v>0.35011205380168992</v>
      </c>
      <c r="AV94" s="128">
        <v>8.0318720403139837E-2</v>
      </c>
      <c r="AW94" s="79">
        <v>0.11406716097120902</v>
      </c>
    </row>
    <row r="95" spans="2:49" x14ac:dyDescent="0.2">
      <c r="B95" s="74">
        <v>43557</v>
      </c>
      <c r="C95" s="76">
        <v>12.405180242402009</v>
      </c>
      <c r="D95" s="76">
        <v>2.169622787686126</v>
      </c>
      <c r="E95" s="76">
        <v>2.5353300023277114</v>
      </c>
      <c r="F95" s="76">
        <v>1.9453122415128881</v>
      </c>
      <c r="G95" s="76">
        <v>0.85678627443595023</v>
      </c>
      <c r="H95" s="76">
        <v>0.87580298567404524</v>
      </c>
      <c r="I95" s="76">
        <v>0.42953605511892984</v>
      </c>
      <c r="J95" s="76">
        <v>8.6030704851536761</v>
      </c>
      <c r="K95" s="81">
        <f t="shared" si="23"/>
        <v>29.820641074311336</v>
      </c>
      <c r="L95" s="67"/>
      <c r="M95" s="74">
        <v>43923</v>
      </c>
      <c r="N95" s="78">
        <v>12.757313317607148</v>
      </c>
      <c r="O95" s="78">
        <v>0.75530992136867159</v>
      </c>
      <c r="P95" s="78">
        <v>1.7072543777255078</v>
      </c>
      <c r="Q95" s="78">
        <v>1.4656784307893393</v>
      </c>
      <c r="R95" s="78">
        <v>0.75674878252321964</v>
      </c>
      <c r="S95" s="78">
        <v>0.69278570949668616</v>
      </c>
      <c r="T95" s="78">
        <v>0.32165842980837389</v>
      </c>
      <c r="U95" s="78">
        <f>J96*(1+[1]industry!CB95)</f>
        <v>8.1773484662252862</v>
      </c>
      <c r="V95" s="83">
        <f t="shared" si="24"/>
        <v>26.634097435544234</v>
      </c>
      <c r="AK95" s="112">
        <v>43557</v>
      </c>
      <c r="AL95" s="131">
        <v>0.21212675135849585</v>
      </c>
      <c r="AM95" s="131">
        <v>0.13986204049661274</v>
      </c>
      <c r="AN95" s="131">
        <v>0.36437657140459484</v>
      </c>
      <c r="AO95" s="131">
        <v>0.20236458745017638</v>
      </c>
      <c r="AP95" s="131">
        <v>0.2192086980454028</v>
      </c>
      <c r="AQ95" s="53"/>
      <c r="AR95" s="74">
        <v>43923</v>
      </c>
      <c r="AS95" s="128">
        <v>0.11286473324176514</v>
      </c>
      <c r="AT95" s="128">
        <v>0.22813988902705473</v>
      </c>
      <c r="AU95" s="128">
        <v>0.29101518230991746</v>
      </c>
      <c r="AV95" s="128">
        <v>8.4638131105284869E-2</v>
      </c>
      <c r="AW95" s="79">
        <v>0.11297736584415174</v>
      </c>
    </row>
    <row r="96" spans="2:49" x14ac:dyDescent="0.2">
      <c r="B96" s="74">
        <v>43558</v>
      </c>
      <c r="C96" s="76">
        <v>12.459423241822213</v>
      </c>
      <c r="D96" s="76">
        <v>2.2658237309090241</v>
      </c>
      <c r="E96" s="76">
        <v>2.3363699281860377</v>
      </c>
      <c r="F96" s="76">
        <v>2.2933489296822667</v>
      </c>
      <c r="G96" s="76">
        <v>0.86030760894787095</v>
      </c>
      <c r="H96" s="76">
        <v>0.87086628838731028</v>
      </c>
      <c r="I96" s="76">
        <v>0.40226392463518823</v>
      </c>
      <c r="J96" s="76">
        <v>8.7128849393794745</v>
      </c>
      <c r="K96" s="81">
        <f t="shared" si="23"/>
        <v>30.201288591949389</v>
      </c>
      <c r="L96" s="67"/>
      <c r="M96" s="74">
        <v>43924</v>
      </c>
      <c r="N96" s="78">
        <v>12.52444329821631</v>
      </c>
      <c r="O96" s="78">
        <v>0.78467482480770956</v>
      </c>
      <c r="P96" s="78">
        <v>1.7819640714354652</v>
      </c>
      <c r="Q96" s="78">
        <v>1.5126658817965615</v>
      </c>
      <c r="R96" s="78">
        <v>0.75005333996474077</v>
      </c>
      <c r="S96" s="78">
        <v>0.68821255293227834</v>
      </c>
      <c r="T96" s="78">
        <v>0.32372034281996603</v>
      </c>
      <c r="U96" s="78">
        <f>J97*(1+[1]industry!CB96)</f>
        <v>7.895077243543783</v>
      </c>
      <c r="V96" s="83">
        <f t="shared" si="24"/>
        <v>26.260811555516817</v>
      </c>
      <c r="AK96" s="112">
        <v>43558</v>
      </c>
      <c r="AL96" s="131">
        <v>0.21915054478036136</v>
      </c>
      <c r="AM96" s="131">
        <v>0.31726223006928395</v>
      </c>
      <c r="AN96" s="131">
        <v>0.4907265020819403</v>
      </c>
      <c r="AO96" s="131">
        <v>0.19723610090042826</v>
      </c>
      <c r="AP96" s="131">
        <v>0.15347906835152042</v>
      </c>
      <c r="AQ96" s="53"/>
      <c r="AR96" s="74">
        <v>43924</v>
      </c>
      <c r="AS96" s="128">
        <v>0.18323268129249745</v>
      </c>
      <c r="AT96" s="128">
        <v>0.17379210697353981</v>
      </c>
      <c r="AU96" s="128">
        <v>0.27237821986721361</v>
      </c>
      <c r="AV96" s="128">
        <v>8.0407226776329457E-2</v>
      </c>
      <c r="AW96" s="79">
        <v>0.11815453734300554</v>
      </c>
    </row>
    <row r="97" spans="2:49" x14ac:dyDescent="0.2">
      <c r="B97" s="74">
        <v>43559</v>
      </c>
      <c r="C97" s="76">
        <v>11.611876375881574</v>
      </c>
      <c r="D97" s="76">
        <v>2.3000770970565712</v>
      </c>
      <c r="E97" s="76">
        <v>2.4448836397860707</v>
      </c>
      <c r="F97" s="76">
        <v>2.2585821499999126</v>
      </c>
      <c r="G97" s="76">
        <v>0.85658261516380541</v>
      </c>
      <c r="H97" s="76">
        <v>0.83687023055228049</v>
      </c>
      <c r="I97" s="76">
        <v>0.43180873265924163</v>
      </c>
      <c r="J97" s="76">
        <v>8.4097064004696147</v>
      </c>
      <c r="K97" s="81">
        <f t="shared" si="23"/>
        <v>29.150387241569071</v>
      </c>
      <c r="L97" s="67"/>
      <c r="M97" s="74">
        <v>43925</v>
      </c>
      <c r="N97" s="78">
        <v>10.963718700171315</v>
      </c>
      <c r="O97" s="78">
        <v>0.78318799425383423</v>
      </c>
      <c r="P97" s="78">
        <v>1.8342937754362236</v>
      </c>
      <c r="Q97" s="78">
        <v>1.2354651018016327</v>
      </c>
      <c r="R97" s="78">
        <v>0.74447005804866939</v>
      </c>
      <c r="S97" s="78">
        <v>0.59845383394577867</v>
      </c>
      <c r="T97" s="78">
        <v>0.30310121270404466</v>
      </c>
      <c r="U97" s="78">
        <f>J98*(1+[1]industry!CB97)</f>
        <v>7.4261757755536184</v>
      </c>
      <c r="V97" s="83">
        <f t="shared" si="24"/>
        <v>23.888866451915121</v>
      </c>
      <c r="AK97" s="112">
        <v>43559</v>
      </c>
      <c r="AL97" s="131">
        <v>0.17831017361096824</v>
      </c>
      <c r="AM97" s="131">
        <v>0.30050071895568536</v>
      </c>
      <c r="AN97" s="131">
        <v>0.49024721766534379</v>
      </c>
      <c r="AO97" s="131">
        <v>0.18687430703561364</v>
      </c>
      <c r="AP97" s="131">
        <v>0.18787312619317972</v>
      </c>
      <c r="AQ97" s="53"/>
      <c r="AR97" s="74">
        <v>43925</v>
      </c>
      <c r="AS97" s="128">
        <v>0.11875173479593415</v>
      </c>
      <c r="AT97" s="128">
        <v>9.1045660127160921E-2</v>
      </c>
      <c r="AU97" s="128">
        <v>0.24801315614354374</v>
      </c>
      <c r="AV97" s="128">
        <v>7.2641596034363556E-2</v>
      </c>
      <c r="AW97" s="79">
        <v>0.10782681735180555</v>
      </c>
    </row>
    <row r="98" spans="2:49" x14ac:dyDescent="0.2">
      <c r="B98" s="74">
        <v>43560</v>
      </c>
      <c r="C98" s="76">
        <v>10.473742013047001</v>
      </c>
      <c r="D98" s="76">
        <v>2.3321440781308711</v>
      </c>
      <c r="E98" s="76">
        <v>2.4375635471639714</v>
      </c>
      <c r="F98" s="76">
        <v>2.1801303396602321</v>
      </c>
      <c r="G98" s="76">
        <v>0.85555803478626979</v>
      </c>
      <c r="H98" s="76">
        <v>0.79428645156080036</v>
      </c>
      <c r="I98" s="76">
        <v>0.46589889576391857</v>
      </c>
      <c r="J98" s="76">
        <v>7.9225929939953579</v>
      </c>
      <c r="K98" s="81">
        <f t="shared" si="23"/>
        <v>27.461916354108421</v>
      </c>
      <c r="L98" s="67"/>
      <c r="M98" s="74">
        <v>43926</v>
      </c>
      <c r="N98" s="78">
        <v>11.830787921307422</v>
      </c>
      <c r="O98" s="78">
        <v>0.79359580813096164</v>
      </c>
      <c r="P98" s="78">
        <v>1.7293327096680378</v>
      </c>
      <c r="Q98" s="78">
        <v>0.85793013278641284</v>
      </c>
      <c r="R98" s="78">
        <v>0.74388320331122959</v>
      </c>
      <c r="S98" s="78">
        <v>0.59345260095705565</v>
      </c>
      <c r="T98" s="78">
        <v>0.29691547366926824</v>
      </c>
      <c r="U98" s="78">
        <f>J99*(1+[1]industry!CB98)</f>
        <v>7.3229609557212409</v>
      </c>
      <c r="V98" s="83">
        <f t="shared" si="24"/>
        <v>24.168858805551629</v>
      </c>
      <c r="AK98" s="112">
        <v>43560</v>
      </c>
      <c r="AL98" s="131">
        <v>0.15233391654102998</v>
      </c>
      <c r="AM98" s="131">
        <v>0.31037682997411858</v>
      </c>
      <c r="AN98" s="131">
        <v>0.47456092916218318</v>
      </c>
      <c r="AO98" s="131">
        <v>0.18254241560188103</v>
      </c>
      <c r="AP98" s="131">
        <v>0.17257102004460823</v>
      </c>
      <c r="AQ98" s="53"/>
      <c r="AR98" s="74">
        <v>43926</v>
      </c>
      <c r="AS98" s="128">
        <v>6.4080256006766673E-2</v>
      </c>
      <c r="AT98" s="128">
        <v>8.8701252639849501E-2</v>
      </c>
      <c r="AU98" s="128">
        <v>0.15446887055485722</v>
      </c>
      <c r="AV98" s="128">
        <v>6.6371428539019242E-2</v>
      </c>
      <c r="AW98" s="79">
        <v>0.10451080950830155</v>
      </c>
    </row>
    <row r="99" spans="2:49" x14ac:dyDescent="0.2">
      <c r="B99" s="74">
        <v>43561</v>
      </c>
      <c r="C99" s="76">
        <v>11.155654005758096</v>
      </c>
      <c r="D99" s="76">
        <v>2.2782132463240945</v>
      </c>
      <c r="E99" s="76">
        <v>2.159762241044902</v>
      </c>
      <c r="F99" s="76">
        <v>1.7287162494921198</v>
      </c>
      <c r="G99" s="76">
        <v>0.84142213896696005</v>
      </c>
      <c r="H99" s="76">
        <v>0.70438895760515763</v>
      </c>
      <c r="I99" s="76">
        <v>0.39544589201425279</v>
      </c>
      <c r="J99" s="76">
        <v>7.8107967827027176</v>
      </c>
      <c r="K99" s="81">
        <f t="shared" si="23"/>
        <v>27.074399513908297</v>
      </c>
      <c r="L99" s="67"/>
      <c r="M99" s="74">
        <v>43927</v>
      </c>
      <c r="N99" s="78">
        <v>12.363911625274538</v>
      </c>
      <c r="O99" s="78">
        <v>0.77315188801517565</v>
      </c>
      <c r="P99" s="78">
        <v>1.7998022263952493</v>
      </c>
      <c r="Q99" s="78">
        <v>0.95259898669096699</v>
      </c>
      <c r="R99" s="78">
        <v>0.75837822096201168</v>
      </c>
      <c r="S99" s="78">
        <v>0.67979289981430158</v>
      </c>
      <c r="T99" s="78">
        <v>0.25980103946060967</v>
      </c>
      <c r="U99" s="78">
        <f>J100*(1+[1]industry!CB99)</f>
        <v>7.2765892588286256</v>
      </c>
      <c r="V99" s="83">
        <f t="shared" si="24"/>
        <v>24.864026145441478</v>
      </c>
      <c r="AK99" s="112">
        <v>43561</v>
      </c>
      <c r="AL99" s="131">
        <v>0.18330787895845302</v>
      </c>
      <c r="AM99" s="131">
        <v>0.14609497053365517</v>
      </c>
      <c r="AN99" s="131">
        <v>0.35497972160009122</v>
      </c>
      <c r="AO99" s="131">
        <v>0.14116149428260874</v>
      </c>
      <c r="AP99" s="131">
        <v>0.11191603209940397</v>
      </c>
      <c r="AQ99" s="53"/>
      <c r="AR99" s="74">
        <v>43927</v>
      </c>
      <c r="AS99" s="128">
        <v>6.2593641175696546E-2</v>
      </c>
      <c r="AT99" s="128">
        <v>8.9214714747858817E-2</v>
      </c>
      <c r="AU99" s="128">
        <v>0.18062480172922471</v>
      </c>
      <c r="AV99" s="128">
        <v>8.0908356508187715E-2</v>
      </c>
      <c r="AW99" s="79">
        <v>0.1192680201634741</v>
      </c>
    </row>
    <row r="100" spans="2:49" x14ac:dyDescent="0.2">
      <c r="B100" s="74">
        <v>43562</v>
      </c>
      <c r="C100" s="76">
        <v>11.666119375301774</v>
      </c>
      <c r="D100" s="76">
        <v>2.2301127747126452</v>
      </c>
      <c r="E100" s="76">
        <v>2.0584520725011002</v>
      </c>
      <c r="F100" s="76">
        <v>1.5392788940042408</v>
      </c>
      <c r="G100" s="76">
        <v>0.82512225626719005</v>
      </c>
      <c r="H100" s="76">
        <v>0.65567888345948111</v>
      </c>
      <c r="I100" s="76">
        <v>0.36362840644988764</v>
      </c>
      <c r="J100" s="76">
        <v>7.8411217932637021</v>
      </c>
      <c r="K100" s="81">
        <f t="shared" si="23"/>
        <v>27.179514455960021</v>
      </c>
      <c r="L100" s="67"/>
      <c r="M100" s="74">
        <v>43928</v>
      </c>
      <c r="N100" s="78">
        <v>12.574981047105386</v>
      </c>
      <c r="O100" s="78">
        <v>0.79099385466167971</v>
      </c>
      <c r="P100" s="78">
        <v>1.8924285060843251</v>
      </c>
      <c r="Q100" s="78">
        <v>1.4807200376378535</v>
      </c>
      <c r="R100" s="78">
        <v>0.75593740834906664</v>
      </c>
      <c r="S100" s="78">
        <v>0.68216409828979363</v>
      </c>
      <c r="T100" s="78">
        <v>0.22268660525195116</v>
      </c>
      <c r="U100" s="78">
        <f>J101*(1+[1]industry!CB100)</f>
        <v>7.7082783633561691</v>
      </c>
      <c r="V100" s="83">
        <f t="shared" si="24"/>
        <v>26.108189920736223</v>
      </c>
      <c r="AK100" s="112">
        <v>43562</v>
      </c>
      <c r="AL100" s="131">
        <v>0.1531151579105168</v>
      </c>
      <c r="AM100" s="131">
        <v>5.3609449487980888E-2</v>
      </c>
      <c r="AN100" s="131">
        <v>0.33105843582628297</v>
      </c>
      <c r="AO100" s="131">
        <v>0.12519793272325358</v>
      </c>
      <c r="AP100" s="131">
        <v>0.10691540627962128</v>
      </c>
      <c r="AQ100" s="53"/>
      <c r="AR100" s="74">
        <v>43928</v>
      </c>
      <c r="AS100" s="128">
        <v>0.144763917837782</v>
      </c>
      <c r="AT100" s="128">
        <v>9.0316889269318149E-2</v>
      </c>
      <c r="AU100" s="128">
        <v>0.29268174555108151</v>
      </c>
      <c r="AV100" s="128">
        <v>8.0689930262412696E-2</v>
      </c>
      <c r="AW100" s="79">
        <v>0.11670329885404994</v>
      </c>
    </row>
    <row r="101" spans="2:49" x14ac:dyDescent="0.2">
      <c r="B101" s="74">
        <v>43563</v>
      </c>
      <c r="C101" s="76">
        <v>11.892777622879041</v>
      </c>
      <c r="D101" s="76">
        <v>2.0588459439749096</v>
      </c>
      <c r="E101" s="76">
        <v>2.4748243133911325</v>
      </c>
      <c r="F101" s="76">
        <v>2.1022007257360076</v>
      </c>
      <c r="G101" s="76">
        <v>0.84752591875161565</v>
      </c>
      <c r="H101" s="76">
        <v>0.77143645786002446</v>
      </c>
      <c r="I101" s="76">
        <v>0.35453769628864046</v>
      </c>
      <c r="J101" s="76">
        <v>8.3129889654590787</v>
      </c>
      <c r="K101" s="81">
        <f t="shared" si="23"/>
        <v>28.815137644340446</v>
      </c>
      <c r="L101" s="67"/>
      <c r="M101" s="74">
        <v>43929</v>
      </c>
      <c r="N101" s="78">
        <v>12.578944792116294</v>
      </c>
      <c r="O101" s="78">
        <v>0.767947981076612</v>
      </c>
      <c r="P101" s="78">
        <v>2.0080588299873967</v>
      </c>
      <c r="Q101" s="78">
        <v>1.5304331218417451</v>
      </c>
      <c r="R101" s="78">
        <v>0.75695483731019109</v>
      </c>
      <c r="S101" s="78">
        <v>0.66526759299303828</v>
      </c>
      <c r="T101" s="78">
        <v>0.25361530042583325</v>
      </c>
      <c r="U101" s="78">
        <f>J102*(1+[1]industry!CB101)</f>
        <v>7.9616850324366828</v>
      </c>
      <c r="V101" s="83">
        <f t="shared" si="24"/>
        <v>26.522907488187791</v>
      </c>
      <c r="AK101" s="112">
        <v>43563</v>
      </c>
      <c r="AL101" s="131">
        <v>0.18200753972535635</v>
      </c>
      <c r="AM101" s="131">
        <v>0.27766554812877298</v>
      </c>
      <c r="AN101" s="131">
        <v>0.4515081281379501</v>
      </c>
      <c r="AO101" s="131">
        <v>0.1675574653451801</v>
      </c>
      <c r="AP101" s="131">
        <v>0.17738546780300396</v>
      </c>
      <c r="AQ101" s="53"/>
      <c r="AR101" s="74">
        <v>43929</v>
      </c>
      <c r="AS101" s="128">
        <v>0.16887197609957952</v>
      </c>
      <c r="AT101" s="128">
        <v>8.5032934945850749E-2</v>
      </c>
      <c r="AU101" s="128">
        <v>0.30315135382550784</v>
      </c>
      <c r="AV101" s="128">
        <v>8.1816342079558707E-2</v>
      </c>
      <c r="AW101" s="79">
        <v>0.11474858469639773</v>
      </c>
    </row>
    <row r="102" spans="2:49" x14ac:dyDescent="0.2">
      <c r="B102" s="74">
        <v>43564</v>
      </c>
      <c r="C102" s="76">
        <v>12.491387866480544</v>
      </c>
      <c r="D102" s="76">
        <v>2.2446886752009636</v>
      </c>
      <c r="E102" s="76">
        <v>2.3423551166726715</v>
      </c>
      <c r="F102" s="76">
        <v>2.1037152957770506</v>
      </c>
      <c r="G102" s="76">
        <v>0.83684851727610354</v>
      </c>
      <c r="H102" s="76">
        <v>0.79579928449772352</v>
      </c>
      <c r="I102" s="76">
        <v>0.37271911661113488</v>
      </c>
      <c r="J102" s="76">
        <v>8.5908834135597676</v>
      </c>
      <c r="K102" s="81">
        <f t="shared" si="23"/>
        <v>29.778397286075958</v>
      </c>
      <c r="L102" s="67"/>
      <c r="M102" s="74">
        <v>43930</v>
      </c>
      <c r="N102" s="78">
        <v>12.329228856429093</v>
      </c>
      <c r="O102" s="78">
        <v>0.76646115052273667</v>
      </c>
      <c r="P102" s="78">
        <v>1.9203710650109072</v>
      </c>
      <c r="Q102" s="78">
        <v>1.4820210862307326</v>
      </c>
      <c r="R102" s="78">
        <v>0.75338982189196368</v>
      </c>
      <c r="S102" s="78">
        <v>0.6608336931348695</v>
      </c>
      <c r="T102" s="78">
        <v>0.27011060451857039</v>
      </c>
      <c r="U102" s="78">
        <f>J103*(1+[1]industry!CB102)</f>
        <v>8.0610961196197568</v>
      </c>
      <c r="V102" s="83">
        <f t="shared" si="24"/>
        <v>26.243512397358636</v>
      </c>
      <c r="AK102" s="112">
        <v>43564</v>
      </c>
      <c r="AL102" s="131">
        <v>0.19808721549743324</v>
      </c>
      <c r="AM102" s="131">
        <v>0.21164015481476925</v>
      </c>
      <c r="AN102" s="131">
        <v>0.44621886027046787</v>
      </c>
      <c r="AO102" s="131">
        <v>0.17911973872609102</v>
      </c>
      <c r="AP102" s="131">
        <v>0.15058328979198363</v>
      </c>
      <c r="AQ102" s="53"/>
      <c r="AR102" s="74">
        <v>43930</v>
      </c>
      <c r="AS102" s="128">
        <v>0.15518740045992782</v>
      </c>
      <c r="AT102" s="128">
        <v>8.7402780782239675E-2</v>
      </c>
      <c r="AU102" s="128">
        <v>0.30875052722449053</v>
      </c>
      <c r="AV102" s="128">
        <v>8.001765060440999E-2</v>
      </c>
      <c r="AW102" s="79">
        <v>0.12008587370119178</v>
      </c>
    </row>
    <row r="103" spans="2:49" x14ac:dyDescent="0.2">
      <c r="B103" s="74">
        <v>43565</v>
      </c>
      <c r="C103" s="76">
        <v>12.852684987618666</v>
      </c>
      <c r="D103" s="76">
        <v>2.2206384393952385</v>
      </c>
      <c r="E103" s="76">
        <v>2.1415077194495029</v>
      </c>
      <c r="F103" s="76">
        <v>2.0944491941957279</v>
      </c>
      <c r="G103" s="76">
        <v>0.83456227770493108</v>
      </c>
      <c r="H103" s="76">
        <v>0.86732306903551626</v>
      </c>
      <c r="I103" s="76">
        <v>0.44089944282048876</v>
      </c>
      <c r="J103" s="76">
        <v>8.6981507893132193</v>
      </c>
      <c r="K103" s="81">
        <f t="shared" si="23"/>
        <v>30.150215919533295</v>
      </c>
      <c r="L103" s="67"/>
      <c r="M103" s="74">
        <v>43931</v>
      </c>
      <c r="N103" s="78">
        <v>12.531379851985399</v>
      </c>
      <c r="O103" s="78">
        <v>0.76943481163048733</v>
      </c>
      <c r="P103" s="78">
        <v>1.7585837091575485</v>
      </c>
      <c r="Q103" s="78">
        <v>1.213599874678134</v>
      </c>
      <c r="R103" s="78">
        <v>0.74967789208666147</v>
      </c>
      <c r="S103" s="78">
        <v>0.67091707576929027</v>
      </c>
      <c r="T103" s="78">
        <v>0.2804201695765311</v>
      </c>
      <c r="U103" s="78">
        <f>J104*(1+[1]industry!CB103)</f>
        <v>8.0486289968368752</v>
      </c>
      <c r="V103" s="83">
        <f t="shared" si="24"/>
        <v>26.022642381720924</v>
      </c>
      <c r="AK103" s="112">
        <v>43565</v>
      </c>
      <c r="AL103" s="131">
        <v>0.19551029092522773</v>
      </c>
      <c r="AM103" s="131">
        <v>0.20021918260490659</v>
      </c>
      <c r="AN103" s="131">
        <v>0.43434517333778283</v>
      </c>
      <c r="AO103" s="131">
        <v>0.16940137084212215</v>
      </c>
      <c r="AP103" s="131">
        <v>0.1890990471526503</v>
      </c>
      <c r="AQ103" s="53"/>
      <c r="AR103" s="74">
        <v>43931</v>
      </c>
      <c r="AS103" s="128">
        <v>0.13150184574223273</v>
      </c>
      <c r="AT103" s="128">
        <v>8.554478069885052E-2</v>
      </c>
      <c r="AU103" s="128">
        <v>0.21723121136808371</v>
      </c>
      <c r="AV103" s="128">
        <v>7.7273587812953792E-2</v>
      </c>
      <c r="AW103" s="79">
        <v>0.12527453355298912</v>
      </c>
    </row>
    <row r="104" spans="2:49" x14ac:dyDescent="0.2">
      <c r="B104" s="74">
        <v>43566</v>
      </c>
      <c r="C104" s="76">
        <v>12.610528740207057</v>
      </c>
      <c r="D104" s="76">
        <v>2.2468750602742111</v>
      </c>
      <c r="E104" s="76">
        <v>2.2039488244111136</v>
      </c>
      <c r="F104" s="76">
        <v>2.2439936572208881</v>
      </c>
      <c r="G104" s="76">
        <v>0.8312634545155918</v>
      </c>
      <c r="H104" s="76">
        <v>0.83067843165954736</v>
      </c>
      <c r="I104" s="76">
        <v>0.44771747544142415</v>
      </c>
      <c r="J104" s="76">
        <v>8.6831243105238887</v>
      </c>
      <c r="K104" s="81">
        <f t="shared" si="23"/>
        <v>30.098129954253722</v>
      </c>
      <c r="L104" s="67"/>
      <c r="M104" s="74">
        <v>43932</v>
      </c>
      <c r="N104" s="78">
        <v>12.008165510545552</v>
      </c>
      <c r="O104" s="78">
        <v>0.77426701093058214</v>
      </c>
      <c r="P104" s="78">
        <v>1.5836908316312397</v>
      </c>
      <c r="Q104" s="78">
        <v>1.0464215049631771</v>
      </c>
      <c r="R104" s="78">
        <v>0.74374966910512719</v>
      </c>
      <c r="S104" s="78">
        <v>0.60839657572402406</v>
      </c>
      <c r="T104" s="78">
        <v>0.27011060451857039</v>
      </c>
      <c r="U104" s="78">
        <f>J105*(1+[1]industry!CB104)</f>
        <v>7.8400430810319355</v>
      </c>
      <c r="V104" s="83">
        <f t="shared" si="24"/>
        <v>24.874844788450211</v>
      </c>
      <c r="AK104" s="112">
        <v>43566</v>
      </c>
      <c r="AL104" s="131">
        <v>0.21841311393297339</v>
      </c>
      <c r="AM104" s="131">
        <v>0.22825301837270037</v>
      </c>
      <c r="AN104" s="131">
        <v>0.45757086820677445</v>
      </c>
      <c r="AO104" s="131">
        <v>0.20942577655725317</v>
      </c>
      <c r="AP104" s="131">
        <v>0.2034586424161075</v>
      </c>
      <c r="AQ104" s="53"/>
      <c r="AR104" s="74">
        <v>43932</v>
      </c>
      <c r="AS104" s="128">
        <v>8.6690506944638604E-2</v>
      </c>
      <c r="AT104" s="128">
        <v>8.5680054219286331E-2</v>
      </c>
      <c r="AU104" s="128">
        <v>0.18554230878371672</v>
      </c>
      <c r="AV104" s="128">
        <v>8.3946554149103444E-2</v>
      </c>
      <c r="AW104" s="79">
        <v>0.11129613484981898</v>
      </c>
    </row>
    <row r="105" spans="2:49" x14ac:dyDescent="0.2">
      <c r="B105" s="74">
        <v>43567</v>
      </c>
      <c r="C105" s="76">
        <v>12.064224246046461</v>
      </c>
      <c r="D105" s="76">
        <v>2.2140792841754955</v>
      </c>
      <c r="E105" s="76">
        <v>2.2570867610518182</v>
      </c>
      <c r="F105" s="76">
        <v>2.2326926401203218</v>
      </c>
      <c r="G105" s="76">
        <v>0.83147454035306023</v>
      </c>
      <c r="H105" s="76">
        <v>0.8195637042690288</v>
      </c>
      <c r="I105" s="76">
        <v>0.44089944282048876</v>
      </c>
      <c r="J105" s="76">
        <v>8.4580949996846702</v>
      </c>
      <c r="K105" s="81">
        <f t="shared" si="23"/>
        <v>29.318115618521347</v>
      </c>
      <c r="L105" s="67"/>
      <c r="M105" s="74">
        <v>43933</v>
      </c>
      <c r="N105" s="78">
        <v>11.668274375860197</v>
      </c>
      <c r="O105" s="78">
        <v>0.79582605396177464</v>
      </c>
      <c r="P105" s="78">
        <v>1.5602474982945309</v>
      </c>
      <c r="Q105" s="78">
        <v>0.92932948949355154</v>
      </c>
      <c r="R105" s="78">
        <v>0.73332436729884343</v>
      </c>
      <c r="S105" s="78">
        <v>0.60037176072720477</v>
      </c>
      <c r="T105" s="78">
        <v>0.25773912644901759</v>
      </c>
      <c r="U105" s="78">
        <f>J106*(1+[1]industry!CB105)</f>
        <v>7.5246125978608838</v>
      </c>
      <c r="V105" s="83">
        <f t="shared" si="24"/>
        <v>24.069725269946005</v>
      </c>
      <c r="AK105" s="112">
        <v>43567</v>
      </c>
      <c r="AL105" s="131">
        <v>0.20561964285323495</v>
      </c>
      <c r="AM105" s="131">
        <v>0.33496986350434516</v>
      </c>
      <c r="AN105" s="131">
        <v>0.45578087653377386</v>
      </c>
      <c r="AO105" s="131">
        <v>0.18650035524084341</v>
      </c>
      <c r="AP105" s="131">
        <v>0.18996721744405395</v>
      </c>
      <c r="AQ105" s="53"/>
      <c r="AR105" s="74">
        <v>43933</v>
      </c>
      <c r="AS105" s="128">
        <v>0.10726336123037249</v>
      </c>
      <c r="AT105" s="128">
        <v>8.5044729652332993E-2</v>
      </c>
      <c r="AU105" s="128">
        <v>0.16937661611935781</v>
      </c>
      <c r="AV105" s="128">
        <v>7.8071556356418964E-2</v>
      </c>
      <c r="AW105" s="79">
        <v>0.10901770643987785</v>
      </c>
    </row>
    <row r="106" spans="2:49" x14ac:dyDescent="0.2">
      <c r="B106" s="74">
        <v>43568</v>
      </c>
      <c r="C106" s="76">
        <v>11.926679497516666</v>
      </c>
      <c r="D106" s="76">
        <v>2.2869587866170855</v>
      </c>
      <c r="E106" s="76">
        <v>2.0913727755263931</v>
      </c>
      <c r="F106" s="76">
        <v>1.7971953728426324</v>
      </c>
      <c r="G106" s="76">
        <v>0.82455526656844202</v>
      </c>
      <c r="H106" s="76">
        <v>0.72581854773926957</v>
      </c>
      <c r="I106" s="76">
        <v>0.36817376153051123</v>
      </c>
      <c r="J106" s="76">
        <v>8.1177982736485639</v>
      </c>
      <c r="K106" s="81">
        <f t="shared" si="23"/>
        <v>28.138552281989565</v>
      </c>
      <c r="L106" s="67"/>
      <c r="M106" s="74">
        <v>43934</v>
      </c>
      <c r="N106" s="78">
        <v>12.460032441789053</v>
      </c>
      <c r="O106" s="78">
        <v>0.78839190119239788</v>
      </c>
      <c r="P106" s="78">
        <v>1.8088187770409963</v>
      </c>
      <c r="Q106" s="78">
        <v>0.75271853584049186</v>
      </c>
      <c r="R106" s="78">
        <v>0.74842309871509038</v>
      </c>
      <c r="S106" s="78">
        <v>0.72377869700123687</v>
      </c>
      <c r="T106" s="78">
        <v>0.25361530042583325</v>
      </c>
      <c r="U106" s="78">
        <f>J107*(1+[1]industry!CB106)</f>
        <v>7.1627660069226033</v>
      </c>
      <c r="V106" s="83">
        <f t="shared" si="24"/>
        <v>24.698544758927699</v>
      </c>
      <c r="AK106" s="112">
        <v>43568</v>
      </c>
      <c r="AL106" s="131">
        <v>0.12281846553543668</v>
      </c>
      <c r="AM106" s="131">
        <v>0.14037559008890355</v>
      </c>
      <c r="AN106" s="131">
        <v>0.38389265801526279</v>
      </c>
      <c r="AO106" s="131">
        <v>0.14321991396306788</v>
      </c>
      <c r="AP106" s="131">
        <v>0.17511971746732125</v>
      </c>
      <c r="AQ106" s="53"/>
      <c r="AR106" s="74">
        <v>43934</v>
      </c>
      <c r="AS106" s="128">
        <v>5.6672333893561168E-2</v>
      </c>
      <c r="AT106" s="128">
        <v>8.4665275939160414E-2</v>
      </c>
      <c r="AU106" s="128">
        <v>0.13412076230910241</v>
      </c>
      <c r="AV106" s="128">
        <v>6.318440805809257E-2</v>
      </c>
      <c r="AW106" s="79">
        <v>0.10814037849922375</v>
      </c>
    </row>
    <row r="107" spans="2:49" x14ac:dyDescent="0.2">
      <c r="B107" s="74">
        <v>43569</v>
      </c>
      <c r="C107" s="76">
        <v>11.315477129049761</v>
      </c>
      <c r="D107" s="76">
        <v>2.2650949358846084</v>
      </c>
      <c r="E107" s="76">
        <v>2.0879404124750605</v>
      </c>
      <c r="F107" s="76">
        <v>1.5487079280955514</v>
      </c>
      <c r="G107" s="76">
        <v>0.81945121673120047</v>
      </c>
      <c r="H107" s="76">
        <v>0.67359666747880964</v>
      </c>
      <c r="I107" s="76">
        <v>0.34771966366770507</v>
      </c>
      <c r="J107" s="76">
        <v>7.7274263318319925</v>
      </c>
      <c r="K107" s="81">
        <f t="shared" si="23"/>
        <v>26.785414285214685</v>
      </c>
      <c r="L107" s="67"/>
      <c r="M107" s="74">
        <v>43935</v>
      </c>
      <c r="N107" s="78">
        <v>12.698848078696257</v>
      </c>
      <c r="O107" s="78">
        <v>0.80995094422359015</v>
      </c>
      <c r="P107" s="78">
        <v>1.9715650275201553</v>
      </c>
      <c r="Q107" s="78">
        <v>1.1541472385257008</v>
      </c>
      <c r="R107" s="78">
        <v>0.74786139871787827</v>
      </c>
      <c r="S107" s="78">
        <v>0.68472902164191773</v>
      </c>
      <c r="T107" s="78">
        <v>0.24742956139105685</v>
      </c>
      <c r="U107" s="78">
        <f>J108*(1+[1]industry!CB107)</f>
        <v>7.4302093442192811</v>
      </c>
      <c r="V107" s="83">
        <f t="shared" si="24"/>
        <v>25.744740614935839</v>
      </c>
      <c r="AK107" s="112">
        <v>43569</v>
      </c>
      <c r="AL107" s="131">
        <v>0.10929140992977579</v>
      </c>
      <c r="AM107" s="131">
        <v>0.11458418020386783</v>
      </c>
      <c r="AN107" s="131">
        <v>0.34319781204317024</v>
      </c>
      <c r="AO107" s="131">
        <v>0.12691135452953139</v>
      </c>
      <c r="AP107" s="131">
        <v>0.14969853248561407</v>
      </c>
      <c r="AQ107" s="53"/>
      <c r="AR107" s="74">
        <v>43935</v>
      </c>
      <c r="AS107" s="128">
        <v>0.11410545846142577</v>
      </c>
      <c r="AT107" s="128">
        <v>8.945425856026272E-2</v>
      </c>
      <c r="AU107" s="128">
        <v>0.19541116539148243</v>
      </c>
      <c r="AV107" s="128">
        <v>8.3089363886454173E-2</v>
      </c>
      <c r="AW107" s="79">
        <v>9.4517443921113928E-2</v>
      </c>
    </row>
    <row r="108" spans="2:49" x14ac:dyDescent="0.2">
      <c r="B108" s="74">
        <v>43570</v>
      </c>
      <c r="C108" s="76">
        <v>11.669025250270712</v>
      </c>
      <c r="D108" s="76">
        <v>2.1922154334430184</v>
      </c>
      <c r="E108" s="76">
        <v>2.1579754365480963</v>
      </c>
      <c r="F108" s="76">
        <v>1.7879626445219214</v>
      </c>
      <c r="G108" s="76">
        <v>0.83852692103924831</v>
      </c>
      <c r="H108" s="76">
        <v>0.75238126988245779</v>
      </c>
      <c r="I108" s="76">
        <v>0.35681037382895225</v>
      </c>
      <c r="J108" s="76">
        <v>8.0100015898995434</v>
      </c>
      <c r="K108" s="81">
        <f t="shared" si="23"/>
        <v>27.764898919433953</v>
      </c>
      <c r="L108" s="67"/>
      <c r="M108" s="74">
        <v>43936</v>
      </c>
      <c r="N108" s="78">
        <v>12.063657940698263</v>
      </c>
      <c r="O108" s="78">
        <v>0.82853632614703188</v>
      </c>
      <c r="P108" s="78">
        <v>1.9943085148381914</v>
      </c>
      <c r="Q108" s="78">
        <v>1.1689342279573613</v>
      </c>
      <c r="R108" s="78">
        <v>0.75147859684189733</v>
      </c>
      <c r="S108" s="78">
        <v>0.66186161150846601</v>
      </c>
      <c r="T108" s="78">
        <v>0.22268660525195116</v>
      </c>
      <c r="U108" s="78">
        <f>J109*(1+[1]industry!CB108)</f>
        <v>7.5132382821073787</v>
      </c>
      <c r="V108" s="83">
        <f t="shared" si="24"/>
        <v>25.204702105350542</v>
      </c>
      <c r="AK108" s="112">
        <v>43570</v>
      </c>
      <c r="AL108" s="131">
        <v>0.11120056490587525</v>
      </c>
      <c r="AM108" s="131">
        <v>0.26186536132449695</v>
      </c>
      <c r="AN108" s="131">
        <v>0.37319041627593119</v>
      </c>
      <c r="AO108" s="131">
        <v>0.14999556753500276</v>
      </c>
      <c r="AP108" s="131">
        <v>0.15583375092461804</v>
      </c>
      <c r="AQ108" s="53"/>
      <c r="AR108" s="74">
        <v>43936</v>
      </c>
      <c r="AS108" s="128">
        <v>0.1071382873483408</v>
      </c>
      <c r="AT108" s="128">
        <v>8.9716323585798591E-2</v>
      </c>
      <c r="AU108" s="128">
        <v>0.20078697514732616</v>
      </c>
      <c r="AV108" s="128">
        <v>6.8091884064479413E-2</v>
      </c>
      <c r="AW108" s="79">
        <v>9.5682122541360104E-2</v>
      </c>
    </row>
    <row r="109" spans="2:49" x14ac:dyDescent="0.2">
      <c r="B109" s="74">
        <v>43571</v>
      </c>
      <c r="C109" s="76">
        <v>11.531480501740917</v>
      </c>
      <c r="D109" s="76">
        <v>2.2301127747126452</v>
      </c>
      <c r="E109" s="76">
        <v>2.1862878823890957</v>
      </c>
      <c r="F109" s="76">
        <v>1.9517698714818779</v>
      </c>
      <c r="G109" s="76">
        <v>0.83378248834594793</v>
      </c>
      <c r="H109" s="76">
        <v>0.7690317133722756</v>
      </c>
      <c r="I109" s="76">
        <v>0.36590108399019944</v>
      </c>
      <c r="J109" s="76">
        <v>8.0560097643332753</v>
      </c>
      <c r="K109" s="81">
        <f t="shared" si="23"/>
        <v>27.924376080366237</v>
      </c>
      <c r="L109" s="67"/>
      <c r="M109" s="74">
        <v>43937</v>
      </c>
      <c r="N109" s="78">
        <v>11.814932941263789</v>
      </c>
      <c r="O109" s="78">
        <v>0.81850021990837341</v>
      </c>
      <c r="P109" s="78">
        <v>1.8250291112773909</v>
      </c>
      <c r="Q109" s="78">
        <v>1.4013855659662047</v>
      </c>
      <c r="R109" s="78">
        <v>0.75994825139728739</v>
      </c>
      <c r="S109" s="78">
        <v>0.65466923176409841</v>
      </c>
      <c r="T109" s="78">
        <v>0.23505808332150402</v>
      </c>
      <c r="U109" s="78">
        <f>J110*(1+[1]industry!CB109)</f>
        <v>7.2896533516445166</v>
      </c>
      <c r="V109" s="83">
        <f t="shared" si="24"/>
        <v>24.799176756543169</v>
      </c>
      <c r="AK109" s="112">
        <v>43571</v>
      </c>
      <c r="AL109" s="131">
        <v>0.20181764920323456</v>
      </c>
      <c r="AM109" s="131">
        <v>0.3340648793790848</v>
      </c>
      <c r="AN109" s="131">
        <v>0.35581633004883695</v>
      </c>
      <c r="AO109" s="131">
        <v>0.17404719154301704</v>
      </c>
      <c r="AP109" s="131">
        <v>0.2055124206232056</v>
      </c>
      <c r="AQ109" s="53"/>
      <c r="AR109" s="74">
        <v>43937</v>
      </c>
      <c r="AS109" s="128">
        <v>0.11736182646561069</v>
      </c>
      <c r="AT109" s="128">
        <v>8.8344576967759228E-2</v>
      </c>
      <c r="AU109" s="128">
        <v>0.26299556725345424</v>
      </c>
      <c r="AV109" s="128">
        <v>9.0170067024249956E-2</v>
      </c>
      <c r="AW109" s="79">
        <v>8.1226009143113412E-2</v>
      </c>
    </row>
    <row r="110" spans="2:49" x14ac:dyDescent="0.2">
      <c r="B110" s="74">
        <v>43572</v>
      </c>
      <c r="C110" s="76">
        <v>10.976458382673506</v>
      </c>
      <c r="D110" s="76">
        <v>2.0952856951957046</v>
      </c>
      <c r="E110" s="76">
        <v>2.147048373160743</v>
      </c>
      <c r="F110" s="76">
        <v>1.9219420942627283</v>
      </c>
      <c r="G110" s="76">
        <v>0.83662057884809327</v>
      </c>
      <c r="H110" s="76">
        <v>0.76304440649319882</v>
      </c>
      <c r="I110" s="76">
        <v>0.38635518185300566</v>
      </c>
      <c r="J110" s="76">
        <v>7.7553091317559417</v>
      </c>
      <c r="K110" s="81">
        <f t="shared" si="23"/>
        <v>26.882063844242921</v>
      </c>
      <c r="L110" s="67"/>
      <c r="M110" s="74">
        <v>43938</v>
      </c>
      <c r="N110" s="78">
        <v>12.323283238912733</v>
      </c>
      <c r="O110" s="78">
        <v>0.83002315670090732</v>
      </c>
      <c r="P110" s="78">
        <v>1.8772513496987733</v>
      </c>
      <c r="Q110" s="78">
        <v>1.3848140877298802</v>
      </c>
      <c r="R110" s="78">
        <v>0.75462588301017353</v>
      </c>
      <c r="S110" s="78">
        <v>0.64784896389534485</v>
      </c>
      <c r="T110" s="78">
        <v>0.23711999633309613</v>
      </c>
      <c r="U110" s="78">
        <f>J111*(1+[1]industry!CB110)</f>
        <v>7.3562404801777603</v>
      </c>
      <c r="V110" s="83">
        <f t="shared" si="24"/>
        <v>25.411207156458669</v>
      </c>
      <c r="AK110" s="112">
        <v>43572</v>
      </c>
      <c r="AL110" s="131">
        <v>0.17703500995835192</v>
      </c>
      <c r="AM110" s="131">
        <v>0.29344153678310653</v>
      </c>
      <c r="AN110" s="131">
        <v>0.37869671523239262</v>
      </c>
      <c r="AO110" s="131">
        <v>0.17291764500349571</v>
      </c>
      <c r="AP110" s="131">
        <v>0.13466516083929028</v>
      </c>
      <c r="AQ110" s="53"/>
      <c r="AR110" s="74">
        <v>43938</v>
      </c>
      <c r="AS110" s="128">
        <v>7.849025363996355E-2</v>
      </c>
      <c r="AT110" s="128">
        <v>8.7878797332529443E-2</v>
      </c>
      <c r="AU110" s="128">
        <v>0.28596192177801449</v>
      </c>
      <c r="AV110" s="128">
        <v>8.6207563942364826E-2</v>
      </c>
      <c r="AW110" s="79">
        <v>7.9598603564139545E-2</v>
      </c>
    </row>
    <row r="111" spans="2:49" x14ac:dyDescent="0.2">
      <c r="B111" s="74">
        <v>43573</v>
      </c>
      <c r="C111" s="76">
        <v>11.556664751471725</v>
      </c>
      <c r="D111" s="76">
        <v>1.9764921062159131</v>
      </c>
      <c r="E111" s="76">
        <v>2.1451705820140026</v>
      </c>
      <c r="F111" s="76">
        <v>1.6144864115028168</v>
      </c>
      <c r="G111" s="76">
        <v>0.8391901704500756</v>
      </c>
      <c r="H111" s="76">
        <v>0.75407564685145578</v>
      </c>
      <c r="I111" s="76">
        <v>0.41362731233674721</v>
      </c>
      <c r="J111" s="76">
        <v>7.8254359424093769</v>
      </c>
      <c r="K111" s="81">
        <f t="shared" si="23"/>
        <v>27.12514292325211</v>
      </c>
      <c r="L111" s="67"/>
      <c r="M111" s="74">
        <v>43939</v>
      </c>
      <c r="N111" s="78">
        <v>12.368866306538171</v>
      </c>
      <c r="O111" s="78">
        <v>0.82704949559315655</v>
      </c>
      <c r="P111" s="78">
        <v>1.6249085947245239</v>
      </c>
      <c r="Q111" s="78">
        <v>1.1314897849392691</v>
      </c>
      <c r="R111" s="78">
        <v>0.74751378161622106</v>
      </c>
      <c r="S111" s="78">
        <v>0.59745834957199861</v>
      </c>
      <c r="T111" s="78">
        <v>0.23505808332150402</v>
      </c>
      <c r="U111" s="78">
        <f>J112*(1+[1]industry!CB111)</f>
        <v>7.3003196912541153</v>
      </c>
      <c r="V111" s="83">
        <f t="shared" si="24"/>
        <v>24.83266408755896</v>
      </c>
      <c r="AK111" s="112">
        <v>43573</v>
      </c>
      <c r="AL111" s="131">
        <v>0.14416846185207757</v>
      </c>
      <c r="AM111" s="131">
        <v>0.18583597931250934</v>
      </c>
      <c r="AN111" s="131">
        <v>0.29068920070637894</v>
      </c>
      <c r="AO111" s="131">
        <v>0.15248263013221772</v>
      </c>
      <c r="AP111" s="131">
        <v>0.17427524101446679</v>
      </c>
      <c r="AQ111" s="53"/>
      <c r="AR111" s="74">
        <v>43939</v>
      </c>
      <c r="AS111" s="128">
        <v>0.1220854500770073</v>
      </c>
      <c r="AT111" s="128">
        <v>8.5954257301250336E-2</v>
      </c>
      <c r="AU111" s="128">
        <v>0.20013413119651438</v>
      </c>
      <c r="AV111" s="128">
        <v>8.2239239646842321E-2</v>
      </c>
      <c r="AW111" s="79">
        <v>9.5353274449905157E-2</v>
      </c>
    </row>
    <row r="112" spans="2:49" x14ac:dyDescent="0.2">
      <c r="B112" s="74">
        <v>43574</v>
      </c>
      <c r="C112" s="76">
        <v>11.646746875508844</v>
      </c>
      <c r="D112" s="76">
        <v>2.0275077579250258</v>
      </c>
      <c r="E112" s="76">
        <v>2.1684319689743607</v>
      </c>
      <c r="F112" s="76">
        <v>1.3228828337952223</v>
      </c>
      <c r="G112" s="76">
        <v>0.83922301871977645</v>
      </c>
      <c r="H112" s="76">
        <v>0.75275580643963791</v>
      </c>
      <c r="I112" s="76">
        <v>0.39544589201425279</v>
      </c>
      <c r="J112" s="76">
        <v>7.7659484157644618</v>
      </c>
      <c r="K112" s="81">
        <f t="shared" si="23"/>
        <v>26.918942569141578</v>
      </c>
      <c r="L112" s="67"/>
      <c r="M112" s="74">
        <v>43940</v>
      </c>
      <c r="N112" s="78">
        <v>11.373966308800284</v>
      </c>
      <c r="O112" s="78">
        <v>0.81180948241593431</v>
      </c>
      <c r="P112" s="78">
        <v>1.6469752374285955</v>
      </c>
      <c r="Q112" s="78">
        <v>0.92490671776992117</v>
      </c>
      <c r="R112" s="78">
        <v>0.7202366770827151</v>
      </c>
      <c r="S112" s="78">
        <v>0.54673475366577839</v>
      </c>
      <c r="T112" s="78">
        <v>0.22474851826354331</v>
      </c>
      <c r="U112" s="78">
        <f>J113*(1+[1]industry!CB112)</f>
        <v>7.1697332098578057</v>
      </c>
      <c r="V112" s="83">
        <f t="shared" si="24"/>
        <v>23.41911090528458</v>
      </c>
      <c r="AK112" s="112">
        <v>43574</v>
      </c>
      <c r="AL112" s="131">
        <v>0.13980004761042358</v>
      </c>
      <c r="AM112" s="131">
        <v>6.5622375206317196E-2</v>
      </c>
      <c r="AN112" s="131">
        <v>0.20897035817858234</v>
      </c>
      <c r="AO112" s="131">
        <v>0.13381299973979216</v>
      </c>
      <c r="AP112" s="131">
        <v>0.12005292772524531</v>
      </c>
      <c r="AQ112" s="53"/>
      <c r="AR112" s="74">
        <v>43940</v>
      </c>
      <c r="AS112" s="128">
        <v>7.7189782600093682E-2</v>
      </c>
      <c r="AT112" s="128">
        <v>8.5359120284808021E-2</v>
      </c>
      <c r="AU112" s="128">
        <v>0.17266269072727886</v>
      </c>
      <c r="AV112" s="128">
        <v>7.7383397573433405E-2</v>
      </c>
      <c r="AW112" s="79">
        <v>9.5957598072126005E-2</v>
      </c>
    </row>
    <row r="113" spans="2:49" x14ac:dyDescent="0.2">
      <c r="B113" s="74">
        <v>43575</v>
      </c>
      <c r="C113" s="76">
        <v>11.739734874514902</v>
      </c>
      <c r="D113" s="76">
        <v>2.0756082295364751</v>
      </c>
      <c r="E113" s="76">
        <v>1.8641977412400792</v>
      </c>
      <c r="F113" s="76">
        <v>1.2207290782093152</v>
      </c>
      <c r="G113" s="76">
        <v>0.8259243253221441</v>
      </c>
      <c r="H113" s="76">
        <v>0.68420419348084627</v>
      </c>
      <c r="I113" s="76">
        <v>0.39999124709487643</v>
      </c>
      <c r="J113" s="76">
        <v>7.6270328721705463</v>
      </c>
      <c r="K113" s="81">
        <f t="shared" si="23"/>
        <v>26.437422561569186</v>
      </c>
      <c r="L113" s="67"/>
      <c r="M113" s="74">
        <v>43941</v>
      </c>
      <c r="N113" s="78">
        <v>11.907090012767398</v>
      </c>
      <c r="O113" s="78">
        <v>0.79545434632330581</v>
      </c>
      <c r="P113" s="78">
        <v>1.8470222249008368</v>
      </c>
      <c r="Q113" s="78">
        <v>0.94036933391707234</v>
      </c>
      <c r="R113" s="78">
        <v>0.74292411193914365</v>
      </c>
      <c r="S113" s="78">
        <v>0.65058316504350322</v>
      </c>
      <c r="T113" s="78">
        <v>0.2391819093446883</v>
      </c>
      <c r="U113" s="78">
        <f>J114*(1+[1]industry!CB113)</f>
        <v>6.9045575733119628</v>
      </c>
      <c r="V113" s="83">
        <f t="shared" si="24"/>
        <v>24.027182677547909</v>
      </c>
      <c r="AK113" s="112">
        <v>43575</v>
      </c>
      <c r="AL113" s="131">
        <v>0.15077561663807462</v>
      </c>
      <c r="AM113" s="131">
        <v>5.1764375215037087E-2</v>
      </c>
      <c r="AN113" s="131">
        <v>0.21602893417325611</v>
      </c>
      <c r="AO113" s="131">
        <v>0.10058060361756747</v>
      </c>
      <c r="AP113" s="131">
        <v>9.9635039365333869E-2</v>
      </c>
      <c r="AQ113" s="53"/>
      <c r="AR113" s="74">
        <v>43941</v>
      </c>
      <c r="AS113" s="128">
        <v>6.8664727409514487E-2</v>
      </c>
      <c r="AT113" s="128">
        <v>8.5119948723860708E-2</v>
      </c>
      <c r="AU113" s="128">
        <v>0.16147207065368785</v>
      </c>
      <c r="AV113" s="128">
        <v>9.4322690599016532E-2</v>
      </c>
      <c r="AW113" s="79">
        <v>8.3642715440500379E-2</v>
      </c>
    </row>
    <row r="114" spans="2:49" x14ac:dyDescent="0.2">
      <c r="B114" s="74">
        <v>43576</v>
      </c>
      <c r="C114" s="76">
        <v>11.467551252424252</v>
      </c>
      <c r="D114" s="76">
        <v>2.1156919558793494</v>
      </c>
      <c r="E114" s="76">
        <v>1.6838201739033305</v>
      </c>
      <c r="F114" s="76">
        <v>1.0365782272061925</v>
      </c>
      <c r="G114" s="76">
        <v>0.79887706005054282</v>
      </c>
      <c r="H114" s="76">
        <v>0.63698640107970161</v>
      </c>
      <c r="I114" s="76">
        <v>0.35908305136926405</v>
      </c>
      <c r="J114" s="76">
        <v>7.3384192898194058</v>
      </c>
      <c r="K114" s="81">
        <f t="shared" si="23"/>
        <v>25.43700741173204</v>
      </c>
      <c r="L114" s="67"/>
      <c r="M114" s="74">
        <v>43942</v>
      </c>
      <c r="N114" s="78">
        <v>12.384721286581806</v>
      </c>
      <c r="O114" s="78">
        <v>0.79322410049249281</v>
      </c>
      <c r="P114" s="78">
        <v>1.8083719464741175</v>
      </c>
      <c r="Q114" s="78">
        <v>0.90840692884052976</v>
      </c>
      <c r="R114" s="78">
        <v>0.74236267954555102</v>
      </c>
      <c r="S114" s="78">
        <v>0.6353591430762906</v>
      </c>
      <c r="T114" s="78">
        <v>0.27217251753016253</v>
      </c>
      <c r="U114" s="78">
        <f>J115*(1+[1]industry!CB114)</f>
        <v>7.0757500961554323</v>
      </c>
      <c r="V114" s="83">
        <f t="shared" si="24"/>
        <v>24.620368698696382</v>
      </c>
      <c r="AK114" s="112">
        <v>43576</v>
      </c>
      <c r="AL114" s="131">
        <v>0.11980991506372911</v>
      </c>
      <c r="AM114" s="131">
        <v>4.9295477826709302E-2</v>
      </c>
      <c r="AN114" s="131">
        <v>0.18504329030999089</v>
      </c>
      <c r="AO114" s="131">
        <v>9.0261836814283056E-2</v>
      </c>
      <c r="AP114" s="131">
        <v>0.11712130256685055</v>
      </c>
      <c r="AQ114" s="53"/>
      <c r="AR114" s="74">
        <v>43942</v>
      </c>
      <c r="AS114" s="128">
        <v>6.8906536914775746E-2</v>
      </c>
      <c r="AT114" s="128">
        <v>8.4188389453401152E-2</v>
      </c>
      <c r="AU114" s="128">
        <v>0.14989302512730621</v>
      </c>
      <c r="AV114" s="128">
        <v>0.1041748463711358</v>
      </c>
      <c r="AW114" s="79">
        <v>8.0098446405337725E-2</v>
      </c>
    </row>
    <row r="115" spans="2:49" x14ac:dyDescent="0.2">
      <c r="B115" s="74">
        <v>43577</v>
      </c>
      <c r="C115" s="76">
        <v>11.56344512639925</v>
      </c>
      <c r="D115" s="76">
        <v>2.0559307638772459</v>
      </c>
      <c r="E115" s="76">
        <v>2.0990711126503618</v>
      </c>
      <c r="F115" s="76">
        <v>0.90288929282470287</v>
      </c>
      <c r="G115" s="76">
        <v>0.81661226931767184</v>
      </c>
      <c r="H115" s="76">
        <v>0.73428709237803913</v>
      </c>
      <c r="I115" s="76">
        <v>0.35453769628864046</v>
      </c>
      <c r="J115" s="76">
        <v>7.5120351953067175</v>
      </c>
      <c r="K115" s="81">
        <f t="shared" si="23"/>
        <v>26.038808549042635</v>
      </c>
      <c r="L115" s="67"/>
      <c r="M115" s="74">
        <v>43943</v>
      </c>
      <c r="N115" s="78">
        <v>12.076540111983714</v>
      </c>
      <c r="O115" s="78">
        <v>0.78839190119239788</v>
      </c>
      <c r="P115" s="78">
        <v>1.7217848552737627</v>
      </c>
      <c r="Q115" s="78">
        <v>0.98709257025444042</v>
      </c>
      <c r="R115" s="78">
        <v>0.73929380123777177</v>
      </c>
      <c r="S115" s="78">
        <v>0.64791732967926929</v>
      </c>
      <c r="T115" s="78">
        <v>0.27011060451857039</v>
      </c>
      <c r="U115" s="78">
        <f>J116*(1+[1]industry!CB115)</f>
        <v>7.4786995235707368</v>
      </c>
      <c r="V115" s="83">
        <f t="shared" si="24"/>
        <v>24.709830697710665</v>
      </c>
      <c r="AK115" s="112">
        <v>43577</v>
      </c>
      <c r="AL115" s="131">
        <v>0.10029542368900612</v>
      </c>
      <c r="AM115" s="131">
        <v>4.9352977432241596E-2</v>
      </c>
      <c r="AN115" s="131">
        <v>0.13217421488203679</v>
      </c>
      <c r="AO115" s="131">
        <v>8.4823942562961843E-2</v>
      </c>
      <c r="AP115" s="131">
        <v>0.16903529336748588</v>
      </c>
      <c r="AQ115" s="53"/>
      <c r="AR115" s="74">
        <v>43943</v>
      </c>
      <c r="AS115" s="128">
        <v>8.8415283092117811E-2</v>
      </c>
      <c r="AT115" s="128">
        <v>8.3268773250511394E-2</v>
      </c>
      <c r="AU115" s="128">
        <v>0.15547129666556414</v>
      </c>
      <c r="AV115" s="128">
        <v>9.5738019293579432E-2</v>
      </c>
      <c r="AW115" s="79">
        <v>8.9508909307895235E-2</v>
      </c>
    </row>
    <row r="116" spans="2:49" x14ac:dyDescent="0.2">
      <c r="B116" s="74">
        <v>43578</v>
      </c>
      <c r="C116" s="76">
        <v>12.009012621636616</v>
      </c>
      <c r="D116" s="76">
        <v>2.1674364026128781</v>
      </c>
      <c r="E116" s="76">
        <v>2.3285962021235518</v>
      </c>
      <c r="F116" s="76">
        <v>1.160048165845877</v>
      </c>
      <c r="G116" s="76">
        <v>0.80623650064915098</v>
      </c>
      <c r="H116" s="76">
        <v>0.7505208515178392</v>
      </c>
      <c r="I116" s="76">
        <v>0.35226501874832866</v>
      </c>
      <c r="J116" s="76">
        <v>7.9367002403589932</v>
      </c>
      <c r="K116" s="81">
        <f t="shared" si="23"/>
        <v>27.510816003493233</v>
      </c>
      <c r="L116" s="67"/>
      <c r="M116" s="74">
        <v>43944</v>
      </c>
      <c r="N116" s="78">
        <v>11.955645889151022</v>
      </c>
      <c r="O116" s="78">
        <v>0.80511874492349533</v>
      </c>
      <c r="P116" s="78">
        <v>1.8914711197473577</v>
      </c>
      <c r="Q116" s="78">
        <v>1.3491059139433492</v>
      </c>
      <c r="R116" s="78">
        <v>0.74057321414233168</v>
      </c>
      <c r="S116" s="78">
        <v>0.66116985452164478</v>
      </c>
      <c r="T116" s="78">
        <v>0.27835825656493896</v>
      </c>
      <c r="U116" s="78">
        <f>J117*(1+[1]industry!CB116)</f>
        <v>7.6150253245728567</v>
      </c>
      <c r="V116" s="83">
        <f t="shared" si="24"/>
        <v>25.296468317566998</v>
      </c>
      <c r="AK116" s="112">
        <v>43578</v>
      </c>
      <c r="AL116" s="131">
        <v>0.12686517878124648</v>
      </c>
      <c r="AM116" s="131">
        <v>5.1696803827625065E-2</v>
      </c>
      <c r="AN116" s="131">
        <v>0.15728250169465022</v>
      </c>
      <c r="AO116" s="131">
        <v>0.17212559552240442</v>
      </c>
      <c r="AP116" s="131">
        <v>0.13996544675991426</v>
      </c>
      <c r="AQ116" s="53"/>
      <c r="AR116" s="74">
        <v>43944</v>
      </c>
      <c r="AS116" s="128">
        <v>0.12860040962105768</v>
      </c>
      <c r="AT116" s="128">
        <v>8.3364317791071521E-2</v>
      </c>
      <c r="AU116" s="128">
        <v>0.2646757598168995</v>
      </c>
      <c r="AV116" s="128">
        <v>8.5193122519066217E-2</v>
      </c>
      <c r="AW116" s="79">
        <v>9.1283349093482444E-2</v>
      </c>
    </row>
    <row r="117" spans="2:49" x14ac:dyDescent="0.2">
      <c r="B117" s="74">
        <v>43579</v>
      </c>
      <c r="C117" s="76">
        <v>12.040008621305301</v>
      </c>
      <c r="D117" s="76">
        <v>2.1820123031011964</v>
      </c>
      <c r="E117" s="76">
        <v>2.470639794033676</v>
      </c>
      <c r="F117" s="76">
        <v>1.3266282204312718</v>
      </c>
      <c r="G117" s="76">
        <v>0.80009187475521504</v>
      </c>
      <c r="H117" s="76">
        <v>0.75245952249965387</v>
      </c>
      <c r="I117" s="76">
        <v>0.35908305136926405</v>
      </c>
      <c r="J117" s="76">
        <v>8.0813747274366694</v>
      </c>
      <c r="K117" s="81">
        <f t="shared" si="23"/>
        <v>28.012298114932243</v>
      </c>
      <c r="L117" s="67"/>
      <c r="M117" s="74">
        <v>43945</v>
      </c>
      <c r="N117" s="78">
        <v>11.734667104792905</v>
      </c>
      <c r="O117" s="78">
        <v>0.79805629979258763</v>
      </c>
      <c r="P117" s="78">
        <v>1.8177455845011592</v>
      </c>
      <c r="Q117" s="78">
        <v>1.253685832765379</v>
      </c>
      <c r="R117" s="78">
        <v>0.74114133662641046</v>
      </c>
      <c r="S117" s="78">
        <v>0.6518054068450545</v>
      </c>
      <c r="T117" s="78">
        <v>0.28248208258812324</v>
      </c>
      <c r="U117" s="78">
        <f>J118*(1+[1]industry!CB117)</f>
        <v>7.6109774447501897</v>
      </c>
      <c r="V117" s="83">
        <f t="shared" si="24"/>
        <v>24.890561092661809</v>
      </c>
      <c r="AK117" s="112">
        <v>43579</v>
      </c>
      <c r="AL117" s="131">
        <v>0.15866854878254322</v>
      </c>
      <c r="AM117" s="131">
        <v>5.1189102275579011E-2</v>
      </c>
      <c r="AN117" s="131">
        <v>0.21164277929901656</v>
      </c>
      <c r="AO117" s="131">
        <v>0.15397634578740377</v>
      </c>
      <c r="AP117" s="131">
        <v>0.10455619412239409</v>
      </c>
      <c r="AQ117" s="53"/>
      <c r="AR117" s="74">
        <v>43945</v>
      </c>
      <c r="AS117" s="128">
        <v>0.13529714320699415</v>
      </c>
      <c r="AT117" s="128">
        <v>8.2750102887471824E-2</v>
      </c>
      <c r="AU117" s="128">
        <v>0.21874077921406557</v>
      </c>
      <c r="AV117" s="128">
        <v>8.6820660571246891E-2</v>
      </c>
      <c r="AW117" s="79">
        <v>9.2999710849596753E-2</v>
      </c>
    </row>
    <row r="118" spans="2:49" x14ac:dyDescent="0.2">
      <c r="B118" s="74">
        <v>43580</v>
      </c>
      <c r="C118" s="76">
        <v>11.92571087252702</v>
      </c>
      <c r="D118" s="76">
        <v>2.2330279548103089</v>
      </c>
      <c r="E118" s="76">
        <v>2.3878644726210241</v>
      </c>
      <c r="F118" s="76">
        <v>1.4271827092960518</v>
      </c>
      <c r="G118" s="76">
        <v>0.79781734630628365</v>
      </c>
      <c r="H118" s="76">
        <v>0.75594562687506817</v>
      </c>
      <c r="I118" s="76">
        <v>0.36135572890957585</v>
      </c>
      <c r="J118" s="76">
        <v>8.0643374501907026</v>
      </c>
      <c r="K118" s="81">
        <f t="shared" si="23"/>
        <v>27.953242161536036</v>
      </c>
      <c r="L118" s="67"/>
      <c r="M118" s="74">
        <v>43946</v>
      </c>
      <c r="N118" s="78">
        <v>11.793132343703798</v>
      </c>
      <c r="O118" s="78">
        <v>0.79359580813096164</v>
      </c>
      <c r="P118" s="78">
        <v>1.7165925709649659</v>
      </c>
      <c r="Q118" s="78">
        <v>1.0235780380567903</v>
      </c>
      <c r="R118" s="78">
        <v>0.72824498299818441</v>
      </c>
      <c r="S118" s="78">
        <v>0.58081540557944478</v>
      </c>
      <c r="T118" s="78">
        <v>0.28454399559971538</v>
      </c>
      <c r="U118" s="78">
        <f>J119*(1+[1]industry!CB118)</f>
        <v>7.5696085851300019</v>
      </c>
      <c r="V118" s="83">
        <f t="shared" si="24"/>
        <v>24.490111730163861</v>
      </c>
      <c r="AK118" s="112">
        <v>43580</v>
      </c>
      <c r="AL118" s="131">
        <v>0.12970964215184358</v>
      </c>
      <c r="AM118" s="131">
        <v>5.172648362105433E-2</v>
      </c>
      <c r="AN118" s="131">
        <v>0.2691673154973574</v>
      </c>
      <c r="AO118" s="131">
        <v>0.11309275808087485</v>
      </c>
      <c r="AP118" s="131">
        <v>0.10217008893670672</v>
      </c>
      <c r="AQ118" s="53"/>
      <c r="AR118" s="74">
        <v>43946</v>
      </c>
      <c r="AS118" s="128">
        <v>0.10535816174140976</v>
      </c>
      <c r="AT118" s="128">
        <v>8.0559403064632829E-2</v>
      </c>
      <c r="AU118" s="128">
        <v>0.17582330532480683</v>
      </c>
      <c r="AV118" s="128">
        <v>7.5899296690992449E-2</v>
      </c>
      <c r="AW118" s="79">
        <v>0.10139182502533915</v>
      </c>
    </row>
    <row r="119" spans="2:49" x14ac:dyDescent="0.2">
      <c r="B119" s="74">
        <v>43581</v>
      </c>
      <c r="C119" s="76">
        <v>11.737797624535609</v>
      </c>
      <c r="D119" s="76">
        <v>2.3153817925693052</v>
      </c>
      <c r="E119" s="76">
        <v>2.2266642914718653</v>
      </c>
      <c r="F119" s="76">
        <v>1.5613078981878366</v>
      </c>
      <c r="G119" s="76">
        <v>0.7929523747450381</v>
      </c>
      <c r="H119" s="76">
        <v>0.74561811724384519</v>
      </c>
      <c r="I119" s="76">
        <v>0.37044643907082303</v>
      </c>
      <c r="J119" s="76">
        <v>8.0080842107057038</v>
      </c>
      <c r="K119" s="81">
        <f t="shared" si="23"/>
        <v>27.75825274853003</v>
      </c>
      <c r="L119" s="67"/>
      <c r="M119" s="74">
        <v>43947</v>
      </c>
      <c r="N119" s="78">
        <v>12.247972083705482</v>
      </c>
      <c r="O119" s="78">
        <v>0.77129334982283149</v>
      </c>
      <c r="P119" s="78">
        <v>1.5865844837580154</v>
      </c>
      <c r="Q119" s="78">
        <v>1.089485222154535</v>
      </c>
      <c r="R119" s="78">
        <v>0.7110517180525523</v>
      </c>
      <c r="S119" s="78">
        <v>0.53289218815203288</v>
      </c>
      <c r="T119" s="78">
        <v>0.27217251753016253</v>
      </c>
      <c r="U119" s="78">
        <f>J120*(1+[1]industry!CB119)</f>
        <v>7.2084727120778576</v>
      </c>
      <c r="V119" s="83">
        <f t="shared" si="24"/>
        <v>24.419924275253468</v>
      </c>
      <c r="AK119" s="112">
        <v>43581</v>
      </c>
      <c r="AL119" s="131">
        <v>0.11576401066869743</v>
      </c>
      <c r="AM119" s="131">
        <v>0.11307966103102292</v>
      </c>
      <c r="AN119" s="131">
        <v>0.31629719435323445</v>
      </c>
      <c r="AO119" s="131">
        <v>0.12001925299107026</v>
      </c>
      <c r="AP119" s="131">
        <v>0.15270427340353271</v>
      </c>
      <c r="AQ119" s="53"/>
      <c r="AR119" s="74">
        <v>43947</v>
      </c>
      <c r="AS119" s="128">
        <v>0.10880093615348199</v>
      </c>
      <c r="AT119" s="128">
        <v>8.032395401825293E-2</v>
      </c>
      <c r="AU119" s="128">
        <v>0.19804812375932546</v>
      </c>
      <c r="AV119" s="128">
        <v>7.9696591284613261E-2</v>
      </c>
      <c r="AW119" s="79">
        <v>9.8264924568884374E-2</v>
      </c>
    </row>
    <row r="120" spans="2:49" x14ac:dyDescent="0.2">
      <c r="B120" s="74">
        <v>43582</v>
      </c>
      <c r="C120" s="76">
        <v>11.603158750974753</v>
      </c>
      <c r="D120" s="76">
        <v>2.316839382618137</v>
      </c>
      <c r="E120" s="76">
        <v>1.9413552869239279</v>
      </c>
      <c r="F120" s="76">
        <v>1.0951934253527151</v>
      </c>
      <c r="G120" s="76">
        <v>0.78293479503481933</v>
      </c>
      <c r="H120" s="76">
        <v>0.68667946476532449</v>
      </c>
      <c r="I120" s="76">
        <v>0.37726447169175847</v>
      </c>
      <c r="J120" s="76">
        <v>7.6242091395254343</v>
      </c>
      <c r="K120" s="81">
        <f t="shared" si="23"/>
        <v>26.427634716886871</v>
      </c>
      <c r="L120" s="67"/>
      <c r="M120" s="74">
        <v>43948</v>
      </c>
      <c r="N120" s="78">
        <v>12.448141206756331</v>
      </c>
      <c r="O120" s="78">
        <v>0.74861918387623261</v>
      </c>
      <c r="P120" s="78">
        <v>1.7051423962866141</v>
      </c>
      <c r="Q120" s="78">
        <v>1.5143310665655954</v>
      </c>
      <c r="R120" s="78">
        <v>0.72658209410696184</v>
      </c>
      <c r="S120" s="78">
        <v>0.60572166856629817</v>
      </c>
      <c r="T120" s="78">
        <v>0.2804201695765311</v>
      </c>
      <c r="U120" s="78">
        <f>J121*(1+[1]industry!CB120)</f>
        <v>7.3628762809211334</v>
      </c>
      <c r="V120" s="83">
        <f t="shared" si="24"/>
        <v>25.391834066655697</v>
      </c>
      <c r="AK120" s="112">
        <v>43582</v>
      </c>
      <c r="AL120" s="131">
        <v>7.9198144725509179E-2</v>
      </c>
      <c r="AM120" s="131">
        <v>4.8236968234529422E-2</v>
      </c>
      <c r="AN120" s="131">
        <v>0.23531810980539822</v>
      </c>
      <c r="AO120" s="131">
        <v>8.2962727916229606E-2</v>
      </c>
      <c r="AP120" s="131">
        <v>0.14101612096087274</v>
      </c>
      <c r="AQ120" s="53"/>
      <c r="AR120" s="74">
        <v>43948</v>
      </c>
      <c r="AS120" s="128">
        <v>0.14409789743066359</v>
      </c>
      <c r="AT120" s="128">
        <v>0.14634934638358896</v>
      </c>
      <c r="AU120" s="128">
        <v>0.31850420027812737</v>
      </c>
      <c r="AV120" s="128">
        <v>9.2723753500467854E-2</v>
      </c>
      <c r="AW120" s="79">
        <v>9.7157189719562984E-2</v>
      </c>
    </row>
    <row r="121" spans="2:49" x14ac:dyDescent="0.2">
      <c r="B121" s="74">
        <v>43583</v>
      </c>
      <c r="C121" s="76">
        <v>11.816256248696973</v>
      </c>
      <c r="D121" s="76">
        <v>2.3095514323739783</v>
      </c>
      <c r="E121" s="76">
        <v>1.9971656314541331</v>
      </c>
      <c r="F121" s="76">
        <v>1.2237983389271532</v>
      </c>
      <c r="G121" s="76">
        <v>0.75753451344230116</v>
      </c>
      <c r="H121" s="76">
        <v>0.62701137244557859</v>
      </c>
      <c r="I121" s="76">
        <v>0.37953714923207021</v>
      </c>
      <c r="J121" s="76">
        <v>7.7488621616334257</v>
      </c>
      <c r="K121" s="81">
        <f t="shared" si="23"/>
        <v>26.859716848205618</v>
      </c>
      <c r="L121" s="67"/>
      <c r="M121" s="74">
        <v>43949</v>
      </c>
      <c r="N121" s="78">
        <v>11.885289415207406</v>
      </c>
      <c r="O121" s="78">
        <v>0.73337917069901037</v>
      </c>
      <c r="P121" s="78">
        <v>1.7331392536111969</v>
      </c>
      <c r="Q121" s="78">
        <v>1.6302261524975536</v>
      </c>
      <c r="R121" s="78">
        <v>0.72398152213320899</v>
      </c>
      <c r="S121" s="78">
        <v>0.61180309964573321</v>
      </c>
      <c r="T121" s="78">
        <v>0.29072973463449175</v>
      </c>
      <c r="U121" s="78">
        <f>J122*(1+[1]industry!CB121)</f>
        <v>7.7277793615940578</v>
      </c>
      <c r="V121" s="83">
        <f t="shared" si="24"/>
        <v>25.336327710022658</v>
      </c>
      <c r="AK121" s="112">
        <v>43583</v>
      </c>
      <c r="AL121" s="131">
        <v>0.13327004326780084</v>
      </c>
      <c r="AM121" s="131">
        <v>4.8967394542465043E-2</v>
      </c>
      <c r="AN121" s="131">
        <v>0.26525065340378251</v>
      </c>
      <c r="AO121" s="131">
        <v>8.4957985825664412E-2</v>
      </c>
      <c r="AP121" s="131">
        <v>0.12398297512261217</v>
      </c>
      <c r="AQ121" s="53"/>
      <c r="AR121" s="74">
        <v>43949</v>
      </c>
      <c r="AS121" s="128">
        <v>0.16282507081628764</v>
      </c>
      <c r="AT121" s="128">
        <v>0.1421190917779144</v>
      </c>
      <c r="AU121" s="128">
        <v>0.36018342499865208</v>
      </c>
      <c r="AV121" s="128">
        <v>8.3026284920367954E-2</v>
      </c>
      <c r="AW121" s="79">
        <v>8.2218671790420139E-2</v>
      </c>
    </row>
    <row r="122" spans="2:49" x14ac:dyDescent="0.2">
      <c r="B122" s="74">
        <v>43584</v>
      </c>
      <c r="C122" s="76">
        <v>11.597347001036876</v>
      </c>
      <c r="D122" s="76">
        <v>2.211892899102248</v>
      </c>
      <c r="E122" s="76">
        <v>2.3608843312969201</v>
      </c>
      <c r="F122" s="76">
        <v>1.8949888855536046</v>
      </c>
      <c r="G122" s="76">
        <v>0.78591856047215913</v>
      </c>
      <c r="H122" s="76">
        <v>0.63212635005145068</v>
      </c>
      <c r="I122" s="76">
        <v>0.43862676528017697</v>
      </c>
      <c r="J122" s="76">
        <v>8.0776693091359562</v>
      </c>
      <c r="K122" s="81">
        <f t="shared" si="23"/>
        <v>27.999454101929391</v>
      </c>
      <c r="L122" s="67"/>
      <c r="M122" s="74">
        <v>43950</v>
      </c>
      <c r="N122" s="78">
        <v>12.418413119174522</v>
      </c>
      <c r="O122" s="78">
        <v>0.76869139635354966</v>
      </c>
      <c r="P122" s="78">
        <v>1.6854931635101889</v>
      </c>
      <c r="Q122" s="78">
        <v>1.4851210282375156</v>
      </c>
      <c r="R122" s="78">
        <v>0.72158138527041926</v>
      </c>
      <c r="S122" s="78">
        <v>0.56906025039517849</v>
      </c>
      <c r="T122" s="78">
        <v>0.29279164764608395</v>
      </c>
      <c r="U122" s="78">
        <f>J123*(1+[1]industry!CB122)</f>
        <v>7.6595404055503344</v>
      </c>
      <c r="V122" s="83">
        <f t="shared" si="24"/>
        <v>25.600692396137791</v>
      </c>
      <c r="AK122" s="112">
        <v>43584</v>
      </c>
      <c r="AL122" s="131">
        <v>0.19412406278017047</v>
      </c>
      <c r="AM122" s="131">
        <v>0.23200668991133036</v>
      </c>
      <c r="AN122" s="131">
        <v>0.37975677211402764</v>
      </c>
      <c r="AO122" s="131">
        <v>0.15715772032426367</v>
      </c>
      <c r="AP122" s="131">
        <v>0.21064485663996974</v>
      </c>
      <c r="AQ122" s="53"/>
      <c r="AR122" s="74">
        <v>43950</v>
      </c>
      <c r="AS122" s="128">
        <v>0.12254850138248459</v>
      </c>
      <c r="AT122" s="128">
        <v>8.1829670698599297E-2</v>
      </c>
      <c r="AU122" s="128">
        <v>0.34150292444310543</v>
      </c>
      <c r="AV122" s="128">
        <v>7.3218015073093903E-2</v>
      </c>
      <c r="AW122" s="79">
        <v>7.7319123940493589E-2</v>
      </c>
    </row>
    <row r="123" spans="2:49" x14ac:dyDescent="0.2">
      <c r="B123" s="74">
        <v>43585</v>
      </c>
      <c r="C123" s="76">
        <v>11.156622630747744</v>
      </c>
      <c r="D123" s="76">
        <v>2.2803996313973425</v>
      </c>
      <c r="E123" s="76">
        <v>2.5457319427640153</v>
      </c>
      <c r="F123" s="76">
        <v>1.8904952208332495</v>
      </c>
      <c r="G123" s="76">
        <v>0.78076795178308078</v>
      </c>
      <c r="H123" s="76">
        <v>0.63731567911764642</v>
      </c>
      <c r="I123" s="76">
        <v>0.45453550806235959</v>
      </c>
      <c r="J123" s="76">
        <v>8.0063407042250425</v>
      </c>
      <c r="K123" s="81">
        <f t="shared" si="23"/>
        <v>27.752209268930478</v>
      </c>
      <c r="L123" s="67"/>
      <c r="M123" s="74">
        <v>43951</v>
      </c>
      <c r="N123" s="78">
        <v>12.23508991242003</v>
      </c>
      <c r="O123" s="78">
        <v>0.78802019355392905</v>
      </c>
      <c r="P123" s="78">
        <v>1.7423484881554039</v>
      </c>
      <c r="Q123" s="78">
        <v>1.1206540391052449</v>
      </c>
      <c r="R123" s="78">
        <v>0.71174695225586682</v>
      </c>
      <c r="S123" s="78">
        <v>0.57179256236572218</v>
      </c>
      <c r="T123" s="78">
        <v>0.27835825656493896</v>
      </c>
      <c r="U123" s="78">
        <f>J124*(1+[1]industry!CB123)</f>
        <v>7.0382329989675245</v>
      </c>
      <c r="V123" s="83">
        <f t="shared" si="24"/>
        <v>24.486243403388663</v>
      </c>
      <c r="AK123" s="112">
        <v>43585</v>
      </c>
      <c r="AL123" s="131">
        <v>0.20429465665745919</v>
      </c>
      <c r="AM123" s="131">
        <v>0.22429817612230438</v>
      </c>
      <c r="AN123" s="131">
        <v>0.36318085914734366</v>
      </c>
      <c r="AO123" s="131">
        <v>0.14810435001930725</v>
      </c>
      <c r="AP123" s="131">
        <v>0.20277027482567295</v>
      </c>
      <c r="AQ123" s="53"/>
      <c r="AR123" s="74">
        <v>43951</v>
      </c>
      <c r="AS123" s="128">
        <v>8.341594105633135E-2</v>
      </c>
      <c r="AT123" s="128">
        <v>8.2586312246511889E-2</v>
      </c>
      <c r="AU123" s="128">
        <v>0.22356442352475867</v>
      </c>
      <c r="AV123" s="128">
        <v>7.6556730697017683E-2</v>
      </c>
      <c r="AW123" s="79">
        <v>6.9330215278612842E-2</v>
      </c>
    </row>
    <row r="124" spans="2:49" x14ac:dyDescent="0.2">
      <c r="B124" s="74">
        <v>43586</v>
      </c>
      <c r="C124" s="76">
        <v>10.23563696982777</v>
      </c>
      <c r="D124" s="76">
        <v>2.2794839346784945</v>
      </c>
      <c r="E124" s="76">
        <v>2.2496701003279895</v>
      </c>
      <c r="F124" s="76">
        <v>1.3959154672980798</v>
      </c>
      <c r="G124" s="76">
        <v>0.776433089516819</v>
      </c>
      <c r="H124" s="76">
        <v>0.60872658150863956</v>
      </c>
      <c r="I124" s="76">
        <v>0.41916410873371107</v>
      </c>
      <c r="J124" s="76">
        <v>7.2842656926952403</v>
      </c>
      <c r="K124" s="81">
        <f t="shared" si="23"/>
        <v>25.249295944586741</v>
      </c>
      <c r="L124" s="67"/>
      <c r="M124" s="74">
        <v>43952</v>
      </c>
      <c r="N124" s="78">
        <v>10.950750691083648</v>
      </c>
      <c r="O124" s="78">
        <v>1.1298952453404569</v>
      </c>
      <c r="P124" s="78">
        <v>1.5357309309349534</v>
      </c>
      <c r="Q124" s="78">
        <v>0.91517572992426055</v>
      </c>
      <c r="R124" s="78">
        <v>0.73891983286968688</v>
      </c>
      <c r="S124" s="78">
        <v>0.5036789457532066</v>
      </c>
      <c r="T124" s="78">
        <v>0.32585165034294272</v>
      </c>
      <c r="U124" s="78">
        <f>J125*(1+[1]industry!CB124)</f>
        <v>7.2325846361248747</v>
      </c>
      <c r="V124" s="83">
        <f t="shared" ref="V124:V154" si="25">SUM(N124:U124)</f>
        <v>23.332587662374031</v>
      </c>
      <c r="AK124" s="112">
        <v>43586</v>
      </c>
      <c r="AL124" s="131">
        <v>0.24560324600234765</v>
      </c>
      <c r="AM124" s="131">
        <v>5.0941334769707733E-2</v>
      </c>
      <c r="AN124" s="131">
        <v>0.22438992149892828</v>
      </c>
      <c r="AO124" s="131">
        <v>0.11680762460848883</v>
      </c>
      <c r="AP124" s="131">
        <v>0.11227626532918604</v>
      </c>
      <c r="AQ124" s="53"/>
      <c r="AR124" s="74">
        <v>43952</v>
      </c>
      <c r="AS124" s="128">
        <v>0.12133301828073823</v>
      </c>
      <c r="AT124" s="128">
        <v>4.7155607254419155E-2</v>
      </c>
      <c r="AU124" s="128">
        <v>0.15309943017916949</v>
      </c>
      <c r="AV124" s="128">
        <v>6.8381649118091248E-2</v>
      </c>
      <c r="AW124" s="79">
        <v>7.600610169229266E-2</v>
      </c>
    </row>
    <row r="125" spans="2:49" x14ac:dyDescent="0.2">
      <c r="B125" s="74">
        <v>43587</v>
      </c>
      <c r="C125" s="76">
        <v>10.617859066686419</v>
      </c>
      <c r="D125" s="76">
        <v>2.1239959576772462</v>
      </c>
      <c r="E125" s="76">
        <v>2.2128159861352277</v>
      </c>
      <c r="F125" s="76">
        <v>1.6473304671862048</v>
      </c>
      <c r="G125" s="76">
        <v>0.77770409840640164</v>
      </c>
      <c r="H125" s="76">
        <v>0.59149007421132382</v>
      </c>
      <c r="I125" s="76">
        <v>0.41665414401075479</v>
      </c>
      <c r="J125" s="76">
        <v>7.4557059766180576</v>
      </c>
      <c r="K125" s="81">
        <f t="shared" si="23"/>
        <v>25.843555770931644</v>
      </c>
      <c r="L125" s="67"/>
      <c r="M125" s="74">
        <v>43953</v>
      </c>
      <c r="N125" s="78">
        <v>11.065475691491285</v>
      </c>
      <c r="O125" s="78">
        <v>1.0877426474706129</v>
      </c>
      <c r="P125" s="78">
        <v>1.4936046630649196</v>
      </c>
      <c r="Q125" s="78">
        <v>0.91531082850674084</v>
      </c>
      <c r="R125" s="78">
        <v>0.72786109711553815</v>
      </c>
      <c r="S125" s="78">
        <v>0.46352592090921302</v>
      </c>
      <c r="T125" s="78">
        <v>0.33060860874210979</v>
      </c>
      <c r="U125" s="78">
        <f>J126*(1+[1]industry!CB125)</f>
        <v>7.6084213298657613</v>
      </c>
      <c r="V125" s="83">
        <f t="shared" si="25"/>
        <v>23.692550787166176</v>
      </c>
      <c r="AK125" s="112">
        <v>43587</v>
      </c>
      <c r="AL125" s="131">
        <v>0.21495032085715501</v>
      </c>
      <c r="AM125" s="131">
        <v>0.18522548080958126</v>
      </c>
      <c r="AN125" s="131">
        <v>0.29425428835765183</v>
      </c>
      <c r="AO125" s="131">
        <v>0.16985454691497551</v>
      </c>
      <c r="AP125" s="131">
        <v>0.13014697509388368</v>
      </c>
      <c r="AQ125" s="53"/>
      <c r="AR125" s="74">
        <v>43953</v>
      </c>
      <c r="AS125" s="128">
        <v>0.12329526437942859</v>
      </c>
      <c r="AT125" s="128">
        <v>4.7300043689283214E-2</v>
      </c>
      <c r="AU125" s="128">
        <v>0.15358999662421205</v>
      </c>
      <c r="AV125" s="128">
        <v>6.7126536990847613E-2</v>
      </c>
      <c r="AW125" s="79">
        <v>9.3207962919877999E-2</v>
      </c>
    </row>
    <row r="126" spans="2:49" x14ac:dyDescent="0.2">
      <c r="B126" s="74">
        <v>43588</v>
      </c>
      <c r="C126" s="76">
        <v>11.483326539409951</v>
      </c>
      <c r="D126" s="76">
        <v>2.1315439177258506</v>
      </c>
      <c r="E126" s="76">
        <v>2.2079830516611278</v>
      </c>
      <c r="F126" s="76">
        <v>1.748577227726043</v>
      </c>
      <c r="G126" s="76">
        <v>0.78754378891030008</v>
      </c>
      <c r="H126" s="76">
        <v>0.58028395239460262</v>
      </c>
      <c r="I126" s="76">
        <v>0.40410432039597299</v>
      </c>
      <c r="J126" s="76">
        <v>7.843137029932028</v>
      </c>
      <c r="K126" s="81">
        <f t="shared" si="23"/>
        <v>27.186499828155871</v>
      </c>
      <c r="L126" s="67"/>
      <c r="M126" s="74">
        <v>43954</v>
      </c>
      <c r="N126" s="78">
        <v>12.086029390769646</v>
      </c>
      <c r="O126" s="78">
        <v>1.1011081053317828</v>
      </c>
      <c r="P126" s="78">
        <v>1.6044755525678327</v>
      </c>
      <c r="Q126" s="78">
        <v>0.9970083112491489</v>
      </c>
      <c r="R126" s="78">
        <v>0.71831519385434672</v>
      </c>
      <c r="S126" s="78">
        <v>0.44254015215000259</v>
      </c>
      <c r="T126" s="78">
        <v>0.31871621274419215</v>
      </c>
      <c r="U126" s="78">
        <f>J127*(1+[1]industry!CB126)</f>
        <v>7.40186298256965</v>
      </c>
      <c r="V126" s="83">
        <f t="shared" si="25"/>
        <v>24.670055901236601</v>
      </c>
      <c r="AK126" s="112">
        <v>43588</v>
      </c>
      <c r="AL126" s="131">
        <v>0.18132269400100687</v>
      </c>
      <c r="AM126" s="131">
        <v>0.2433493699385991</v>
      </c>
      <c r="AN126" s="131">
        <v>0.34026871551627474</v>
      </c>
      <c r="AO126" s="131">
        <v>0.19480384195043496</v>
      </c>
      <c r="AP126" s="131">
        <v>0.13876960318433251</v>
      </c>
      <c r="AQ126" s="53"/>
      <c r="AR126" s="74">
        <v>43954</v>
      </c>
      <c r="AS126" s="128">
        <v>0.17015170147490735</v>
      </c>
      <c r="AT126" s="128">
        <v>4.7219159285759336E-2</v>
      </c>
      <c r="AU126" s="128">
        <v>0.15789196755534596</v>
      </c>
      <c r="AV126" s="128">
        <v>7.7006765436450922E-2</v>
      </c>
      <c r="AW126" s="79">
        <v>0.10195800696032847</v>
      </c>
    </row>
    <row r="127" spans="2:49" x14ac:dyDescent="0.2">
      <c r="B127" s="74">
        <v>43589</v>
      </c>
      <c r="C127" s="76">
        <v>11.662460601152969</v>
      </c>
      <c r="D127" s="76">
        <v>2.0711602373370162</v>
      </c>
      <c r="E127" s="76">
        <v>2.0627872939094103</v>
      </c>
      <c r="F127" s="76">
        <v>1.3164044094316982</v>
      </c>
      <c r="G127" s="76">
        <v>0.78514338527038896</v>
      </c>
      <c r="H127" s="76">
        <v>0.57890553433659542</v>
      </c>
      <c r="I127" s="76">
        <v>0.34135520232206418</v>
      </c>
      <c r="J127" s="76">
        <v>7.6302064688759055</v>
      </c>
      <c r="K127" s="81">
        <f t="shared" si="23"/>
        <v>26.448423132636044</v>
      </c>
      <c r="L127" s="67"/>
      <c r="M127" s="74">
        <v>43955</v>
      </c>
      <c r="N127" s="78">
        <v>12.943972872078923</v>
      </c>
      <c r="O127" s="78">
        <v>1.0790036942536938</v>
      </c>
      <c r="P127" s="78">
        <v>1.767996481253546</v>
      </c>
      <c r="Q127" s="78">
        <v>1.4552266787273771</v>
      </c>
      <c r="R127" s="78">
        <v>0.72487438669420001</v>
      </c>
      <c r="S127" s="78">
        <v>0.44558301409088158</v>
      </c>
      <c r="T127" s="78">
        <v>0.31158077514544158</v>
      </c>
      <c r="U127" s="78">
        <f>J128*(1+[1]industry!CB127)</f>
        <v>7.212560979658126</v>
      </c>
      <c r="V127" s="83">
        <f t="shared" si="25"/>
        <v>25.940798881902186</v>
      </c>
      <c r="AK127" s="112">
        <v>43589</v>
      </c>
      <c r="AL127" s="131">
        <v>8.147943436966347E-2</v>
      </c>
      <c r="AM127" s="131">
        <v>6.9184004275772246E-2</v>
      </c>
      <c r="AN127" s="131">
        <v>0.28789911372334936</v>
      </c>
      <c r="AO127" s="131">
        <v>0.14928626345270093</v>
      </c>
      <c r="AP127" s="131">
        <v>0.11496277621341645</v>
      </c>
      <c r="AQ127" s="53"/>
      <c r="AR127" s="74">
        <v>43955</v>
      </c>
      <c r="AS127" s="128">
        <v>0.13106220810764344</v>
      </c>
      <c r="AT127" s="128">
        <v>9.447298331588605E-2</v>
      </c>
      <c r="AU127" s="128">
        <v>0.31961080540665793</v>
      </c>
      <c r="AV127" s="128">
        <v>9.6431065875923802E-2</v>
      </c>
      <c r="AW127" s="79">
        <v>9.163865138013351E-2</v>
      </c>
    </row>
    <row r="128" spans="2:49" x14ac:dyDescent="0.2">
      <c r="B128" s="74">
        <v>43590</v>
      </c>
      <c r="C128" s="76">
        <v>11.491658356235208</v>
      </c>
      <c r="D128" s="76">
        <v>2.0945589134876896</v>
      </c>
      <c r="E128" s="76">
        <v>1.856816712659644</v>
      </c>
      <c r="F128" s="76">
        <v>1.1853730024060469</v>
      </c>
      <c r="G128" s="76">
        <v>0.77645654527487351</v>
      </c>
      <c r="H128" s="76">
        <v>0.58068381570965577</v>
      </c>
      <c r="I128" s="76">
        <v>0.35139506121388958</v>
      </c>
      <c r="J128" s="76">
        <v>7.4350646011342212</v>
      </c>
      <c r="K128" s="81">
        <f t="shared" si="23"/>
        <v>25.772007008121225</v>
      </c>
      <c r="L128" s="67"/>
      <c r="M128" s="74">
        <v>43956</v>
      </c>
      <c r="N128" s="78">
        <v>12.933996785086954</v>
      </c>
      <c r="O128" s="78">
        <v>1.1036783856897003</v>
      </c>
      <c r="P128" s="78">
        <v>1.8530503377833467</v>
      </c>
      <c r="Q128" s="78">
        <v>1.3507059137888304</v>
      </c>
      <c r="R128" s="78">
        <v>0.72226181451622007</v>
      </c>
      <c r="S128" s="78">
        <v>0.44955666302904856</v>
      </c>
      <c r="T128" s="78">
        <v>0.30920229594585807</v>
      </c>
      <c r="U128" s="78">
        <f>J129*(1+[1]industry!CB128)</f>
        <v>7.8219730364529658</v>
      </c>
      <c r="V128" s="83">
        <f t="shared" si="25"/>
        <v>26.544425232292927</v>
      </c>
      <c r="AK128" s="112">
        <v>43590</v>
      </c>
      <c r="AL128" s="131">
        <v>0.12543901638184213</v>
      </c>
      <c r="AM128" s="131">
        <v>4.7841624928498069E-2</v>
      </c>
      <c r="AN128" s="131">
        <v>0.24490230452572642</v>
      </c>
      <c r="AO128" s="131">
        <v>0.10412023228026827</v>
      </c>
      <c r="AP128" s="131">
        <v>8.8146766573779553E-2</v>
      </c>
      <c r="AQ128" s="53"/>
      <c r="AR128" s="74">
        <v>43956</v>
      </c>
      <c r="AS128" s="128">
        <v>9.014474613888851E-2</v>
      </c>
      <c r="AT128" s="128">
        <v>0.12264097684307552</v>
      </c>
      <c r="AU128" s="128">
        <v>0.305107675662036</v>
      </c>
      <c r="AV128" s="128">
        <v>9.6590668254096165E-2</v>
      </c>
      <c r="AW128" s="79">
        <v>9.1290352324146867E-2</v>
      </c>
    </row>
    <row r="129" spans="2:49" x14ac:dyDescent="0.2">
      <c r="B129" s="74">
        <v>43591</v>
      </c>
      <c r="C129" s="76">
        <v>11.969696346584307</v>
      </c>
      <c r="D129" s="76">
        <v>2.1262603456918274</v>
      </c>
      <c r="E129" s="76">
        <v>2.0596415527010059</v>
      </c>
      <c r="F129" s="76">
        <v>1.8965550727678815</v>
      </c>
      <c r="G129" s="76">
        <v>0.78509969892101239</v>
      </c>
      <c r="H129" s="76">
        <v>0.62964071458050119</v>
      </c>
      <c r="I129" s="76">
        <v>0.40410432039597299</v>
      </c>
      <c r="J129" s="76">
        <v>8.057076851955399</v>
      </c>
      <c r="K129" s="81">
        <f t="shared" si="23"/>
        <v>27.92807490359791</v>
      </c>
      <c r="L129" s="67"/>
      <c r="M129" s="74">
        <v>43957</v>
      </c>
      <c r="N129" s="78">
        <v>12.930006350290169</v>
      </c>
      <c r="O129" s="78">
        <v>1.1499434321322122</v>
      </c>
      <c r="P129" s="78">
        <v>1.8507014888802291</v>
      </c>
      <c r="Q129" s="78">
        <v>1.4110426483238896</v>
      </c>
      <c r="R129" s="78">
        <v>0.72027542242852272</v>
      </c>
      <c r="S129" s="78">
        <v>0.46115692722371376</v>
      </c>
      <c r="T129" s="78">
        <v>0.30444533754669101</v>
      </c>
      <c r="U129" s="78">
        <f>J130*(1+[1]industry!CB129)</f>
        <v>8.1880673862861393</v>
      </c>
      <c r="V129" s="83">
        <f t="shared" si="25"/>
        <v>27.015638993111569</v>
      </c>
      <c r="AK129" s="112">
        <v>43591</v>
      </c>
      <c r="AL129" s="131">
        <v>0.17879458961483624</v>
      </c>
      <c r="AM129" s="131">
        <v>0.26576485945852751</v>
      </c>
      <c r="AN129" s="131">
        <v>0.38849238113597573</v>
      </c>
      <c r="AO129" s="131">
        <v>0.13924359023180422</v>
      </c>
      <c r="AP129" s="131">
        <v>0.175604845062167</v>
      </c>
      <c r="AQ129" s="53"/>
      <c r="AR129" s="74">
        <v>43957</v>
      </c>
      <c r="AS129" s="128">
        <v>0.12870610271525876</v>
      </c>
      <c r="AT129" s="128">
        <v>0.141657477857278</v>
      </c>
      <c r="AU129" s="128">
        <v>0.29129831694793012</v>
      </c>
      <c r="AV129" s="128">
        <v>9.8793075562924187E-2</v>
      </c>
      <c r="AW129" s="79">
        <v>0.10342441698608724</v>
      </c>
    </row>
    <row r="130" spans="2:49" x14ac:dyDescent="0.2">
      <c r="B130" s="74">
        <v>43592</v>
      </c>
      <c r="C130" s="76">
        <v>12.384204233640823</v>
      </c>
      <c r="D130" s="76">
        <v>2.2606140345569838</v>
      </c>
      <c r="E130" s="76">
        <v>2.1056168219842641</v>
      </c>
      <c r="F130" s="76">
        <v>2.1454423078776905</v>
      </c>
      <c r="G130" s="76">
        <v>0.7756177087274464</v>
      </c>
      <c r="H130" s="76">
        <v>0.70283773115335435</v>
      </c>
      <c r="I130" s="76">
        <v>0.42669400290258019</v>
      </c>
      <c r="J130" s="76">
        <v>8.4341748421844862</v>
      </c>
      <c r="K130" s="81">
        <f t="shared" si="23"/>
        <v>29.235201683027626</v>
      </c>
      <c r="L130" s="67"/>
      <c r="M130" s="74">
        <v>43958</v>
      </c>
      <c r="N130" s="78">
        <v>13.228291351350022</v>
      </c>
      <c r="O130" s="78">
        <v>1.1406904228437098</v>
      </c>
      <c r="P130" s="78">
        <v>1.6046140614102209</v>
      </c>
      <c r="Q130" s="78">
        <v>1.5448431366869564</v>
      </c>
      <c r="R130" s="78">
        <v>0.71608402756236988</v>
      </c>
      <c r="S130" s="78">
        <v>0.49906910721479941</v>
      </c>
      <c r="T130" s="78">
        <v>0.27352510795210522</v>
      </c>
      <c r="U130" s="78">
        <f>J131*(1+[1]industry!CB130)</f>
        <v>7.9825474186499958</v>
      </c>
      <c r="V130" s="83">
        <f t="shared" si="25"/>
        <v>26.989664633670181</v>
      </c>
      <c r="AK130" s="112">
        <v>43592</v>
      </c>
      <c r="AL130" s="131">
        <v>0.23470241289394689</v>
      </c>
      <c r="AM130" s="131">
        <v>0.25768999398689091</v>
      </c>
      <c r="AN130" s="131">
        <v>0.45665372357174477</v>
      </c>
      <c r="AO130" s="131">
        <v>0.16264975470521997</v>
      </c>
      <c r="AP130" s="131">
        <v>0.15440526633757481</v>
      </c>
      <c r="AQ130" s="53"/>
      <c r="AR130" s="74">
        <v>43958</v>
      </c>
      <c r="AS130" s="128">
        <v>0.15391149515492814</v>
      </c>
      <c r="AT130" s="128">
        <v>0.15091205237325217</v>
      </c>
      <c r="AU130" s="128">
        <v>0.31757674346785597</v>
      </c>
      <c r="AV130" s="128">
        <v>8.9776840279020859E-2</v>
      </c>
      <c r="AW130" s="79">
        <v>9.7496186868090778E-2</v>
      </c>
    </row>
    <row r="131" spans="2:49" x14ac:dyDescent="0.2">
      <c r="B131" s="74">
        <v>43593</v>
      </c>
      <c r="C131" s="76">
        <v>12.176950290112567</v>
      </c>
      <c r="D131" s="76">
        <v>2.2606140345569838</v>
      </c>
      <c r="E131" s="76">
        <v>2.0597342063613007</v>
      </c>
      <c r="F131" s="76">
        <v>1.8265250892749112</v>
      </c>
      <c r="G131" s="76">
        <v>0.77130536760911095</v>
      </c>
      <c r="H131" s="76">
        <v>0.72948979493086008</v>
      </c>
      <c r="I131" s="76">
        <v>0.45430361485510012</v>
      </c>
      <c r="J131" s="76">
        <v>8.2224775931478558</v>
      </c>
      <c r="K131" s="81">
        <f t="shared" si="23"/>
        <v>28.501399990848682</v>
      </c>
      <c r="L131" s="67"/>
      <c r="M131" s="74">
        <v>43959</v>
      </c>
      <c r="N131" s="78">
        <v>13.19736548167492</v>
      </c>
      <c r="O131" s="78">
        <v>1.1638229460649656</v>
      </c>
      <c r="P131" s="78">
        <v>1.6059349716532063</v>
      </c>
      <c r="Q131" s="78">
        <v>1.5961316758991979</v>
      </c>
      <c r="R131" s="78">
        <v>0.71630321966453936</v>
      </c>
      <c r="S131" s="78">
        <v>0.51283009736380736</v>
      </c>
      <c r="T131" s="78">
        <v>0.28779598314960636</v>
      </c>
      <c r="U131" s="78">
        <f>J132*(1+[1]industry!CB131)</f>
        <v>8.192046313866177</v>
      </c>
      <c r="V131" s="83">
        <f t="shared" si="25"/>
        <v>27.272230689336418</v>
      </c>
      <c r="AK131" s="112">
        <v>43593</v>
      </c>
      <c r="AL131" s="131">
        <v>0.1623703160655145</v>
      </c>
      <c r="AM131" s="131">
        <v>0.11317020552414576</v>
      </c>
      <c r="AN131" s="131">
        <v>0.41158840422121956</v>
      </c>
      <c r="AO131" s="131">
        <v>0.18975403381109318</v>
      </c>
      <c r="AP131" s="131">
        <v>9.8654688876799124E-2</v>
      </c>
      <c r="AQ131" s="53"/>
      <c r="AR131" s="74">
        <v>43959</v>
      </c>
      <c r="AS131" s="128">
        <v>0.15974823991982237</v>
      </c>
      <c r="AT131" s="128">
        <v>7.7614702488987566E-2</v>
      </c>
      <c r="AU131" s="128">
        <v>0.33928205209227019</v>
      </c>
      <c r="AV131" s="128">
        <v>0.1038384874800594</v>
      </c>
      <c r="AW131" s="79">
        <v>9.5068501864698632E-2</v>
      </c>
    </row>
    <row r="132" spans="2:49" x14ac:dyDescent="0.2">
      <c r="B132" s="74">
        <v>43594</v>
      </c>
      <c r="C132" s="76">
        <v>12.555006478558584</v>
      </c>
      <c r="D132" s="76">
        <v>2.232686582377148</v>
      </c>
      <c r="E132" s="76">
        <v>2.0539945362681036</v>
      </c>
      <c r="F132" s="76">
        <v>2.0630220104266619</v>
      </c>
      <c r="G132" s="76">
        <v>0.74635401178157068</v>
      </c>
      <c r="H132" s="76">
        <v>0.72835738608343936</v>
      </c>
      <c r="I132" s="76">
        <v>0.43171393234849287</v>
      </c>
      <c r="J132" s="76">
        <v>8.438273363766104</v>
      </c>
      <c r="K132" s="81">
        <f t="shared" ref="K132:K195" si="26">SUM(C132:J132)</f>
        <v>29.249408301610103</v>
      </c>
      <c r="L132" s="67"/>
      <c r="M132" s="74">
        <v>43960</v>
      </c>
      <c r="N132" s="78">
        <v>13.538547656800237</v>
      </c>
      <c r="O132" s="78">
        <v>1.2311642914423995</v>
      </c>
      <c r="P132" s="78">
        <v>1.6029599322505999</v>
      </c>
      <c r="Q132" s="78">
        <v>1.319230475162555</v>
      </c>
      <c r="R132" s="78">
        <v>0.69434360135448869</v>
      </c>
      <c r="S132" s="78">
        <v>0.48851266598284587</v>
      </c>
      <c r="T132" s="78">
        <v>0.29255294154877343</v>
      </c>
      <c r="U132" s="78">
        <f>J133*(1+[1]industry!CB132)</f>
        <v>8.1385076488998891</v>
      </c>
      <c r="V132" s="83">
        <f t="shared" si="25"/>
        <v>27.30581921344179</v>
      </c>
      <c r="AK132" s="112">
        <v>43594</v>
      </c>
      <c r="AL132" s="131">
        <v>0.24490755567915676</v>
      </c>
      <c r="AM132" s="131">
        <v>0.26869559589132952</v>
      </c>
      <c r="AN132" s="131">
        <v>0.41648641241644463</v>
      </c>
      <c r="AO132" s="131">
        <v>0.17050128961492328</v>
      </c>
      <c r="AP132" s="131">
        <v>0.13196052843704401</v>
      </c>
      <c r="AQ132" s="53"/>
      <c r="AR132" s="74">
        <v>43960</v>
      </c>
      <c r="AS132" s="128">
        <v>0.13562347688482129</v>
      </c>
      <c r="AT132" s="128">
        <v>4.3884575947829012E-2</v>
      </c>
      <c r="AU132" s="128">
        <v>0.25248393066013564</v>
      </c>
      <c r="AV132" s="128">
        <v>9.3563140427007127E-2</v>
      </c>
      <c r="AW132" s="79">
        <v>0.11592854445303878</v>
      </c>
    </row>
    <row r="133" spans="2:49" x14ac:dyDescent="0.2">
      <c r="B133" s="74">
        <v>43595</v>
      </c>
      <c r="C133" s="76">
        <v>12.248812210230405</v>
      </c>
      <c r="D133" s="76">
        <v>2.3051469988437492</v>
      </c>
      <c r="E133" s="76">
        <v>2.1375139653512414</v>
      </c>
      <c r="F133" s="76">
        <v>2.0761444168468914</v>
      </c>
      <c r="G133" s="76">
        <v>0.75600077867547022</v>
      </c>
      <c r="H133" s="76">
        <v>0.73736236885067474</v>
      </c>
      <c r="I133" s="76">
        <v>0.4141441792877984</v>
      </c>
      <c r="J133" s="76">
        <v>8.383125495552525</v>
      </c>
      <c r="K133" s="81">
        <f t="shared" si="26"/>
        <v>29.05825041363876</v>
      </c>
      <c r="L133" s="67"/>
      <c r="M133" s="74">
        <v>43961</v>
      </c>
      <c r="N133" s="78">
        <v>12.55490547939216</v>
      </c>
      <c r="O133" s="78">
        <v>1.2681763285964092</v>
      </c>
      <c r="P133" s="78">
        <v>1.4652350063996258</v>
      </c>
      <c r="Q133" s="78">
        <v>0.93479913809521265</v>
      </c>
      <c r="R133" s="78">
        <v>0.69132316907127822</v>
      </c>
      <c r="S133" s="78">
        <v>0.47376271464921488</v>
      </c>
      <c r="T133" s="78">
        <v>0.29017446234918987</v>
      </c>
      <c r="U133" s="78">
        <f>J134*(1+[1]industry!CB133)</f>
        <v>7.6867007012180668</v>
      </c>
      <c r="V133" s="83">
        <f t="shared" si="25"/>
        <v>25.365076999771155</v>
      </c>
      <c r="AK133" s="112">
        <v>43595</v>
      </c>
      <c r="AL133" s="131">
        <v>0.22285596381439982</v>
      </c>
      <c r="AM133" s="131">
        <v>0.27531955381049561</v>
      </c>
      <c r="AN133" s="131">
        <v>0.43358948377909001</v>
      </c>
      <c r="AO133" s="131">
        <v>0.17123263909014205</v>
      </c>
      <c r="AP133" s="131">
        <v>0.13902499866718504</v>
      </c>
      <c r="AQ133" s="53"/>
      <c r="AR133" s="74">
        <v>43961</v>
      </c>
      <c r="AS133" s="128">
        <v>6.9772313998938254E-2</v>
      </c>
      <c r="AT133" s="128">
        <v>4.38261410930385E-2</v>
      </c>
      <c r="AU133" s="128">
        <v>0.19126868213508014</v>
      </c>
      <c r="AV133" s="128">
        <v>8.6035934649867821E-2</v>
      </c>
      <c r="AW133" s="79">
        <v>9.9560478605942179E-2</v>
      </c>
    </row>
    <row r="134" spans="2:49" x14ac:dyDescent="0.2">
      <c r="B134" s="74">
        <v>43596</v>
      </c>
      <c r="C134" s="76">
        <v>11.907207720394881</v>
      </c>
      <c r="D134" s="76">
        <v>2.3504347591353749</v>
      </c>
      <c r="E134" s="76">
        <v>1.9213690408320601</v>
      </c>
      <c r="F134" s="76">
        <v>1.553338136407437</v>
      </c>
      <c r="G134" s="76">
        <v>0.75918519102835569</v>
      </c>
      <c r="H134" s="76">
        <v>0.68442130348048202</v>
      </c>
      <c r="I134" s="76">
        <v>0.35139506121388958</v>
      </c>
      <c r="J134" s="76">
        <v>7.9177386573781785</v>
      </c>
      <c r="K134" s="81">
        <f t="shared" si="26"/>
        <v>27.445089869870657</v>
      </c>
      <c r="L134" s="67"/>
      <c r="M134" s="74">
        <v>43962</v>
      </c>
      <c r="N134" s="78">
        <v>12.089022216867235</v>
      </c>
      <c r="O134" s="78">
        <v>1.1761602917829688</v>
      </c>
      <c r="P134" s="78">
        <v>1.6879927586420278</v>
      </c>
      <c r="Q134" s="78">
        <v>1.0138525111360428</v>
      </c>
      <c r="R134" s="78">
        <v>0.69777625432851642</v>
      </c>
      <c r="S134" s="78">
        <v>0.54709324452254182</v>
      </c>
      <c r="T134" s="78">
        <v>0.29255294154877343</v>
      </c>
      <c r="U134" s="78">
        <f>J135*(1+[1]industry!CB134)</f>
        <v>7.2537670611825185</v>
      </c>
      <c r="V134" s="83">
        <f t="shared" si="25"/>
        <v>24.758217280010626</v>
      </c>
      <c r="AK134" s="112">
        <v>43596</v>
      </c>
      <c r="AL134" s="131">
        <v>0.15679981190830403</v>
      </c>
      <c r="AM134" s="131">
        <v>5.2743167631053099E-2</v>
      </c>
      <c r="AN134" s="131">
        <v>0.32592139011976801</v>
      </c>
      <c r="AO134" s="131">
        <v>0.12529335309618755</v>
      </c>
      <c r="AP134" s="131">
        <v>0.14244597683886068</v>
      </c>
      <c r="AQ134" s="53"/>
      <c r="AR134" s="74">
        <v>43962</v>
      </c>
      <c r="AS134" s="128">
        <v>9.5882144784136494E-2</v>
      </c>
      <c r="AT134" s="128">
        <v>4.3277007523536089E-2</v>
      </c>
      <c r="AU134" s="128">
        <v>0.18787241055311962</v>
      </c>
      <c r="AV134" s="128">
        <v>9.0504974165732929E-2</v>
      </c>
      <c r="AW134" s="79">
        <v>9.1480876183110502E-2</v>
      </c>
    </row>
    <row r="135" spans="2:49" x14ac:dyDescent="0.2">
      <c r="B135" s="74">
        <v>43597</v>
      </c>
      <c r="C135" s="76">
        <v>11.43021120714894</v>
      </c>
      <c r="D135" s="76">
        <v>2.3225073069555386</v>
      </c>
      <c r="E135" s="76">
        <v>1.8501762846028527</v>
      </c>
      <c r="F135" s="76">
        <v>1.0953187126410762</v>
      </c>
      <c r="G135" s="76">
        <v>0.75749842882725527</v>
      </c>
      <c r="H135" s="76">
        <v>0.625436325041823</v>
      </c>
      <c r="I135" s="76">
        <v>0.34637513176797685</v>
      </c>
      <c r="J135" s="76">
        <v>7.4717923988949106</v>
      </c>
      <c r="K135" s="81">
        <f t="shared" si="26"/>
        <v>25.899315795880369</v>
      </c>
      <c r="L135" s="67"/>
      <c r="M135" s="74">
        <v>43963</v>
      </c>
      <c r="N135" s="78">
        <v>12.435192435488537</v>
      </c>
      <c r="O135" s="78">
        <v>1.1653651142797159</v>
      </c>
      <c r="P135" s="78">
        <v>1.7849474979594393</v>
      </c>
      <c r="Q135" s="78">
        <v>1.4627560404544673</v>
      </c>
      <c r="R135" s="78">
        <v>0.71221706026388443</v>
      </c>
      <c r="S135" s="78">
        <v>0.55753975517274545</v>
      </c>
      <c r="T135" s="78">
        <v>0.3020668583471075</v>
      </c>
      <c r="U135" s="78">
        <f>J136*(1+[1]industry!CB135)</f>
        <v>7.9696653509136475</v>
      </c>
      <c r="V135" s="83">
        <f t="shared" si="25"/>
        <v>26.389750112879543</v>
      </c>
      <c r="AK135" s="112">
        <v>43597</v>
      </c>
      <c r="AL135" s="131">
        <v>0.13967707596576862</v>
      </c>
      <c r="AM135" s="131">
        <v>4.9522685969370359E-2</v>
      </c>
      <c r="AN135" s="131">
        <v>0.18097386841692059</v>
      </c>
      <c r="AO135" s="131">
        <v>0.10589821643727775</v>
      </c>
      <c r="AP135" s="131">
        <v>9.4375798364830954E-2</v>
      </c>
      <c r="AQ135" s="53"/>
      <c r="AR135" s="74">
        <v>43963</v>
      </c>
      <c r="AS135" s="128">
        <v>0.13138716606029283</v>
      </c>
      <c r="AT135" s="128">
        <v>0.18451465681014267</v>
      </c>
      <c r="AU135" s="128">
        <v>0.27992642382514804</v>
      </c>
      <c r="AV135" s="128">
        <v>9.2137432801751198E-2</v>
      </c>
      <c r="AW135" s="79">
        <v>0.11296368590401835</v>
      </c>
    </row>
    <row r="136" spans="2:49" x14ac:dyDescent="0.2">
      <c r="B136" s="74">
        <v>43598</v>
      </c>
      <c r="C136" s="76">
        <v>12.215484942929377</v>
      </c>
      <c r="D136" s="76">
        <v>2.2568400545326814</v>
      </c>
      <c r="E136" s="76">
        <v>2.0760655347987096</v>
      </c>
      <c r="F136" s="76">
        <v>1.7082479024597954</v>
      </c>
      <c r="G136" s="76">
        <v>0.78086798697098958</v>
      </c>
      <c r="H136" s="76">
        <v>0.72757141546201298</v>
      </c>
      <c r="I136" s="76">
        <v>0.37649470844345312</v>
      </c>
      <c r="J136" s="76">
        <v>8.1667864642408379</v>
      </c>
      <c r="K136" s="81">
        <f t="shared" si="26"/>
        <v>28.308359009837858</v>
      </c>
      <c r="L136" s="67"/>
      <c r="M136" s="74">
        <v>43964</v>
      </c>
      <c r="N136" s="78">
        <v>12.704546784271683</v>
      </c>
      <c r="O136" s="78">
        <v>1.2645779360953249</v>
      </c>
      <c r="P136" s="78">
        <v>1.6435013253822068</v>
      </c>
      <c r="Q136" s="78">
        <v>1.7160670659304591</v>
      </c>
      <c r="R136" s="78">
        <v>0.72080537893018704</v>
      </c>
      <c r="S136" s="78">
        <v>0.5600534597370489</v>
      </c>
      <c r="T136" s="78">
        <v>0.32347317114335922</v>
      </c>
      <c r="U136" s="78">
        <f>J137*(1+[1]industry!CB136)</f>
        <v>8.149161405289993</v>
      </c>
      <c r="V136" s="83">
        <f t="shared" si="25"/>
        <v>27.082186526780262</v>
      </c>
      <c r="AK136" s="112">
        <v>43598</v>
      </c>
      <c r="AL136" s="131">
        <v>0.17246590968618833</v>
      </c>
      <c r="AM136" s="131">
        <v>0.17044880722873593</v>
      </c>
      <c r="AN136" s="131">
        <v>0.32442835150751925</v>
      </c>
      <c r="AO136" s="131">
        <v>0.19967789837832453</v>
      </c>
      <c r="AP136" s="131">
        <v>0.1502856346564681</v>
      </c>
      <c r="AQ136" s="53"/>
      <c r="AR136" s="74">
        <v>43964</v>
      </c>
      <c r="AS136" s="128">
        <v>0.13424000205090877</v>
      </c>
      <c r="AT136" s="128">
        <v>0.27086742375797107</v>
      </c>
      <c r="AU136" s="128">
        <v>0.38441197640368951</v>
      </c>
      <c r="AV136" s="128">
        <v>0.10278785473002078</v>
      </c>
      <c r="AW136" s="79">
        <v>0.11391307983259367</v>
      </c>
    </row>
    <row r="137" spans="2:49" x14ac:dyDescent="0.2">
      <c r="B137" s="74">
        <v>43599</v>
      </c>
      <c r="C137" s="76">
        <v>12.435236611695521</v>
      </c>
      <c r="D137" s="76">
        <v>2.2794839346784945</v>
      </c>
      <c r="E137" s="76">
        <v>2.0949130825993731</v>
      </c>
      <c r="F137" s="76">
        <v>1.8259077055210056</v>
      </c>
      <c r="G137" s="76">
        <v>0.78604056801597688</v>
      </c>
      <c r="H137" s="76">
        <v>0.74536029503409029</v>
      </c>
      <c r="I137" s="76">
        <v>0.42418403817962386</v>
      </c>
      <c r="J137" s="76">
        <v>8.34906662052793</v>
      </c>
      <c r="K137" s="81">
        <f t="shared" si="26"/>
        <v>28.940192856252011</v>
      </c>
      <c r="L137" s="67"/>
      <c r="M137" s="74">
        <v>43965</v>
      </c>
      <c r="N137" s="78">
        <v>13.044731350697802</v>
      </c>
      <c r="O137" s="78">
        <v>1.291308851817665</v>
      </c>
      <c r="P137" s="78">
        <v>1.7688648809329179</v>
      </c>
      <c r="Q137" s="78">
        <v>1.5716458087786016</v>
      </c>
      <c r="R137" s="78">
        <v>0.72352144233942994</v>
      </c>
      <c r="S137" s="78">
        <v>0.56095878258828247</v>
      </c>
      <c r="T137" s="78">
        <v>0.32109469194377566</v>
      </c>
      <c r="U137" s="78">
        <f>J138*(1+[1]industry!CB137)</f>
        <v>8.2156469668619483</v>
      </c>
      <c r="V137" s="83">
        <f t="shared" si="25"/>
        <v>27.497772775960421</v>
      </c>
      <c r="AK137" s="112">
        <v>43599</v>
      </c>
      <c r="AL137" s="131">
        <v>0.1818287069463827</v>
      </c>
      <c r="AM137" s="131">
        <v>0.22416679422139105</v>
      </c>
      <c r="AN137" s="131">
        <v>0.35040899899034017</v>
      </c>
      <c r="AO137" s="131">
        <v>0.16665903052981901</v>
      </c>
      <c r="AP137" s="131">
        <v>0.18993351300033501</v>
      </c>
      <c r="AQ137" s="53"/>
      <c r="AR137" s="74">
        <v>43965</v>
      </c>
      <c r="AS137" s="128">
        <v>0.13441145422513701</v>
      </c>
      <c r="AT137" s="128">
        <v>0.14050349354116398</v>
      </c>
      <c r="AU137" s="128">
        <v>0.34450937165057749</v>
      </c>
      <c r="AV137" s="128">
        <v>9.2324920095613536E-2</v>
      </c>
      <c r="AW137" s="79">
        <v>9.8444615462695811E-2</v>
      </c>
    </row>
    <row r="138" spans="2:49" x14ac:dyDescent="0.2">
      <c r="B138" s="74">
        <v>43600</v>
      </c>
      <c r="C138" s="76">
        <v>12.498766714988102</v>
      </c>
      <c r="D138" s="76">
        <v>2.2281578063479857</v>
      </c>
      <c r="E138" s="76">
        <v>2.1240130567944591</v>
      </c>
      <c r="F138" s="76">
        <v>1.924526044950053</v>
      </c>
      <c r="G138" s="76">
        <v>0.78672049180258419</v>
      </c>
      <c r="H138" s="76">
        <v>0.74765272626664747</v>
      </c>
      <c r="I138" s="76">
        <v>0.44928368540918739</v>
      </c>
      <c r="J138" s="76">
        <v>8.4171831242097852</v>
      </c>
      <c r="K138" s="81">
        <f t="shared" si="26"/>
        <v>29.176303650768805</v>
      </c>
      <c r="L138" s="67"/>
      <c r="M138" s="74">
        <v>43966</v>
      </c>
      <c r="N138" s="78">
        <v>13.284157438505044</v>
      </c>
      <c r="O138" s="78">
        <v>1.3082727021799194</v>
      </c>
      <c r="P138" s="78">
        <v>1.8207777775068823</v>
      </c>
      <c r="Q138" s="78">
        <v>1.432034140754185</v>
      </c>
      <c r="R138" s="78">
        <v>0.73096001993931314</v>
      </c>
      <c r="S138" s="78">
        <v>0.55546535888429915</v>
      </c>
      <c r="T138" s="78">
        <v>0.34250100474002743</v>
      </c>
      <c r="U138" s="78">
        <f>J139*(1+[1]industry!CB138)</f>
        <v>8.2459375089836051</v>
      </c>
      <c r="V138" s="83">
        <f t="shared" si="25"/>
        <v>27.720105951493277</v>
      </c>
      <c r="AK138" s="112">
        <v>43600</v>
      </c>
      <c r="AL138" s="131">
        <v>0.16998947428011971</v>
      </c>
      <c r="AM138" s="131">
        <v>0.21393584692453713</v>
      </c>
      <c r="AN138" s="131">
        <v>0.37957856206953555</v>
      </c>
      <c r="AO138" s="131">
        <v>0.20188117192288993</v>
      </c>
      <c r="AP138" s="131">
        <v>0.18962382328123026</v>
      </c>
      <c r="AQ138" s="53"/>
      <c r="AR138" s="74">
        <v>43966</v>
      </c>
      <c r="AS138" s="128">
        <v>0.12132340414012729</v>
      </c>
      <c r="AT138" s="128">
        <v>0.13085324432084644</v>
      </c>
      <c r="AU138" s="128">
        <v>0.28602760389395249</v>
      </c>
      <c r="AV138" s="128">
        <v>0.10038275006568341</v>
      </c>
      <c r="AW138" s="79">
        <v>9.0605165243617614E-2</v>
      </c>
    </row>
    <row r="139" spans="2:49" x14ac:dyDescent="0.2">
      <c r="B139" s="74">
        <v>43601</v>
      </c>
      <c r="C139" s="76">
        <v>12.494600806575473</v>
      </c>
      <c r="D139" s="76">
        <v>2.2832579147027965</v>
      </c>
      <c r="E139" s="76">
        <v>2.0422544208603957</v>
      </c>
      <c r="F139" s="76">
        <v>1.999124834054778</v>
      </c>
      <c r="G139" s="76">
        <v>0.78522166886289624</v>
      </c>
      <c r="H139" s="76">
        <v>0.75430507622827858</v>
      </c>
      <c r="I139" s="76">
        <v>0.47689329736170727</v>
      </c>
      <c r="J139" s="76">
        <v>8.4482167166947075</v>
      </c>
      <c r="K139" s="81">
        <f t="shared" si="26"/>
        <v>29.283874735341037</v>
      </c>
      <c r="L139" s="67"/>
      <c r="M139" s="74">
        <v>43967</v>
      </c>
      <c r="N139" s="78">
        <v>12.97689395915242</v>
      </c>
      <c r="O139" s="78">
        <v>1.3293490011148414</v>
      </c>
      <c r="P139" s="78">
        <v>1.8023415979255379</v>
      </c>
      <c r="Q139" s="78">
        <v>1.0599575793096159</v>
      </c>
      <c r="R139" s="78">
        <v>0.71768523458988887</v>
      </c>
      <c r="S139" s="78">
        <v>0.50831176413073886</v>
      </c>
      <c r="T139" s="78">
        <v>0.33774404634086036</v>
      </c>
      <c r="U139" s="78">
        <f>J140*(1+[1]industry!CB139)</f>
        <v>8.3137341628664725</v>
      </c>
      <c r="V139" s="83">
        <f t="shared" si="25"/>
        <v>27.046017345430371</v>
      </c>
      <c r="AK139" s="112">
        <v>43601</v>
      </c>
      <c r="AL139" s="131">
        <v>0.133755271752382</v>
      </c>
      <c r="AM139" s="131">
        <v>0.24741073631443578</v>
      </c>
      <c r="AN139" s="131">
        <v>0.4148178414114026</v>
      </c>
      <c r="AO139" s="131">
        <v>0.17315836933478831</v>
      </c>
      <c r="AP139" s="131">
        <v>0.16592654832396864</v>
      </c>
      <c r="AQ139" s="53"/>
      <c r="AR139" s="74">
        <v>43967</v>
      </c>
      <c r="AS139" s="128">
        <v>8.5732496541180037E-2</v>
      </c>
      <c r="AT139" s="128">
        <v>4.8517642835187259E-2</v>
      </c>
      <c r="AU139" s="128">
        <v>0.19184715924262646</v>
      </c>
      <c r="AV139" s="128">
        <v>8.6911771183483408E-2</v>
      </c>
      <c r="AW139" s="79">
        <v>9.8485508970776875E-2</v>
      </c>
    </row>
    <row r="140" spans="2:49" x14ac:dyDescent="0.2">
      <c r="B140" s="74">
        <v>43602</v>
      </c>
      <c r="C140" s="76">
        <v>12.771633716015256</v>
      </c>
      <c r="D140" s="76">
        <v>2.330055267004143</v>
      </c>
      <c r="E140" s="76">
        <v>2.0190898849762271</v>
      </c>
      <c r="F140" s="76">
        <v>1.9162198195579776</v>
      </c>
      <c r="G140" s="76">
        <v>0.78742856249885695</v>
      </c>
      <c r="H140" s="76">
        <v>0.75584389645392291</v>
      </c>
      <c r="I140" s="76">
        <v>0.42669400290258019</v>
      </c>
      <c r="J140" s="76">
        <v>8.5176764747931895</v>
      </c>
      <c r="K140" s="81">
        <f t="shared" si="26"/>
        <v>29.524641624202147</v>
      </c>
      <c r="L140" s="67"/>
      <c r="M140" s="74">
        <v>43968</v>
      </c>
      <c r="N140" s="78">
        <v>12.353388522154397</v>
      </c>
      <c r="O140" s="78">
        <v>1.3221522161126731</v>
      </c>
      <c r="P140" s="78">
        <v>1.7006706687836652</v>
      </c>
      <c r="Q140" s="78">
        <v>0.92877263851662539</v>
      </c>
      <c r="R140" s="78">
        <v>0.70385898051657148</v>
      </c>
      <c r="S140" s="78">
        <v>0.48350430320738652</v>
      </c>
      <c r="T140" s="78">
        <v>0.31633773354460865</v>
      </c>
      <c r="U140" s="78">
        <f>J141*(1+[1]industry!CB140)</f>
        <v>7.9278593794042527</v>
      </c>
      <c r="V140" s="83">
        <f t="shared" si="25"/>
        <v>25.736544442240181</v>
      </c>
      <c r="AK140" s="112">
        <v>43602</v>
      </c>
      <c r="AL140" s="131">
        <v>0.13005376731741586</v>
      </c>
      <c r="AM140" s="131">
        <v>0.26229049674108867</v>
      </c>
      <c r="AN140" s="131">
        <v>0.39074505506201079</v>
      </c>
      <c r="AO140" s="131">
        <v>0.17512631965461364</v>
      </c>
      <c r="AP140" s="131">
        <v>0.11513249850536965</v>
      </c>
      <c r="AQ140" s="53"/>
      <c r="AR140" s="74">
        <v>43968</v>
      </c>
      <c r="AS140" s="128">
        <v>9.3030590678935335E-2</v>
      </c>
      <c r="AT140" s="128">
        <v>4.6982283532582277E-2</v>
      </c>
      <c r="AU140" s="128">
        <v>0.17833710307389533</v>
      </c>
      <c r="AV140" s="128">
        <v>7.6158287732164806E-2</v>
      </c>
      <c r="AW140" s="79">
        <v>0.10142881162689336</v>
      </c>
    </row>
    <row r="141" spans="2:49" x14ac:dyDescent="0.2">
      <c r="B141" s="74">
        <v>43603</v>
      </c>
      <c r="C141" s="76">
        <v>12.551882047249112</v>
      </c>
      <c r="D141" s="76">
        <v>2.2908058747514009</v>
      </c>
      <c r="E141" s="76">
        <v>1.9557614817680313</v>
      </c>
      <c r="F141" s="76">
        <v>1.3608080053706737</v>
      </c>
      <c r="G141" s="76">
        <v>0.77251539152775206</v>
      </c>
      <c r="H141" s="76">
        <v>0.67598818489698831</v>
      </c>
      <c r="I141" s="76">
        <v>0.42418403817962386</v>
      </c>
      <c r="J141" s="76">
        <v>8.1223358852428937</v>
      </c>
      <c r="K141" s="81">
        <f t="shared" si="26"/>
        <v>28.154280908986475</v>
      </c>
      <c r="L141" s="67"/>
      <c r="M141" s="74">
        <v>43969</v>
      </c>
      <c r="N141" s="78">
        <v>12.424218739797372</v>
      </c>
      <c r="O141" s="78">
        <v>1.2681763285964092</v>
      </c>
      <c r="P141" s="78">
        <v>1.8213495797174748</v>
      </c>
      <c r="Q141" s="78">
        <v>1.3105232340521173</v>
      </c>
      <c r="R141" s="78">
        <v>0.73218301884359283</v>
      </c>
      <c r="S141" s="78">
        <v>0.56026483285186846</v>
      </c>
      <c r="T141" s="78">
        <v>0.34250100474002743</v>
      </c>
      <c r="U141" s="78">
        <f>J142*(1+[1]industry!CB141)</f>
        <v>7.610212389546545</v>
      </c>
      <c r="V141" s="83">
        <f t="shared" si="25"/>
        <v>26.069429128145408</v>
      </c>
      <c r="AK141" s="112">
        <v>43603</v>
      </c>
      <c r="AL141" s="131">
        <v>0.11262402412793429</v>
      </c>
      <c r="AM141" s="131">
        <v>8.5380598029751384E-2</v>
      </c>
      <c r="AN141" s="131">
        <v>0.33924012147754462</v>
      </c>
      <c r="AO141" s="131">
        <v>0.13076257743499209</v>
      </c>
      <c r="AP141" s="131">
        <v>0.1383789382917702</v>
      </c>
      <c r="AQ141" s="53"/>
      <c r="AR141" s="74">
        <v>43969</v>
      </c>
      <c r="AS141" s="128">
        <v>9.0489390188979418E-2</v>
      </c>
      <c r="AT141" s="128">
        <v>9.7429308264683684E-2</v>
      </c>
      <c r="AU141" s="128">
        <v>0.25837935982271032</v>
      </c>
      <c r="AV141" s="128">
        <v>0.10666753952292328</v>
      </c>
      <c r="AW141" s="79">
        <v>0.1158526213788619</v>
      </c>
    </row>
    <row r="142" spans="2:49" x14ac:dyDescent="0.2">
      <c r="B142" s="74">
        <v>43604</v>
      </c>
      <c r="C142" s="76">
        <v>11.807225918491802</v>
      </c>
      <c r="D142" s="76">
        <v>2.232686582377148</v>
      </c>
      <c r="E142" s="76">
        <v>2.010832127502431</v>
      </c>
      <c r="F142" s="76">
        <v>1.3518606131074231</v>
      </c>
      <c r="G142" s="76">
        <v>0.75932123442507227</v>
      </c>
      <c r="H142" s="76">
        <v>0.63568101518898312</v>
      </c>
      <c r="I142" s="76">
        <v>0.43171393234849287</v>
      </c>
      <c r="J142" s="76">
        <v>7.7968967697026628</v>
      </c>
      <c r="K142" s="81">
        <f t="shared" si="26"/>
        <v>27.026218193144018</v>
      </c>
      <c r="L142" s="67"/>
      <c r="M142" s="74">
        <v>43970</v>
      </c>
      <c r="N142" s="78">
        <v>13.362968525741595</v>
      </c>
      <c r="O142" s="78">
        <v>1.2805136743144123</v>
      </c>
      <c r="P142" s="78">
        <v>1.7960891202340639</v>
      </c>
      <c r="Q142" s="78">
        <v>1.5799011132833358</v>
      </c>
      <c r="R142" s="78">
        <v>0.73376852776299895</v>
      </c>
      <c r="S142" s="78">
        <v>0.57016500300254991</v>
      </c>
      <c r="T142" s="78">
        <v>0.35201492153836145</v>
      </c>
      <c r="U142" s="78">
        <f>J143*(1+[1]industry!CB142)</f>
        <v>8.0125558956740441</v>
      </c>
      <c r="V142" s="83">
        <f t="shared" si="25"/>
        <v>27.68797678155136</v>
      </c>
      <c r="AK142" s="112">
        <v>43604</v>
      </c>
      <c r="AL142" s="131">
        <v>9.7562971507288043E-2</v>
      </c>
      <c r="AM142" s="131">
        <v>4.4508620865125713E-2</v>
      </c>
      <c r="AN142" s="131">
        <v>0.29965444734695174</v>
      </c>
      <c r="AO142" s="131">
        <v>0.11274268623347213</v>
      </c>
      <c r="AP142" s="131">
        <v>0.14298103262975961</v>
      </c>
      <c r="AR142" s="74">
        <v>43970</v>
      </c>
      <c r="AS142" s="128">
        <v>0.12322828586650579</v>
      </c>
      <c r="AT142" s="128">
        <v>0.21370739544346773</v>
      </c>
      <c r="AU142" s="128">
        <v>0.30844494923799581</v>
      </c>
      <c r="AV142" s="128">
        <v>0.11850914165542642</v>
      </c>
      <c r="AW142" s="79">
        <v>0.124934931374864</v>
      </c>
    </row>
    <row r="143" spans="2:49" x14ac:dyDescent="0.2">
      <c r="B143" s="74">
        <v>43605</v>
      </c>
      <c r="C143" s="76">
        <v>11.788479330634974</v>
      </c>
      <c r="D143" s="76">
        <v>2.2417441344354732</v>
      </c>
      <c r="E143" s="76">
        <v>2.2065065707519098</v>
      </c>
      <c r="F143" s="76">
        <v>2.0555498551260603</v>
      </c>
      <c r="G143" s="76">
        <v>0.77872882183641146</v>
      </c>
      <c r="H143" s="76">
        <v>0.73821178969664225</v>
      </c>
      <c r="I143" s="76">
        <v>0.43673386179440565</v>
      </c>
      <c r="J143" s="76">
        <v>8.2091100723885901</v>
      </c>
      <c r="K143" s="81">
        <f t="shared" si="26"/>
        <v>28.455064436664468</v>
      </c>
      <c r="L143" s="67"/>
      <c r="M143" s="74">
        <v>43971</v>
      </c>
      <c r="N143" s="78">
        <v>13.646289396313495</v>
      </c>
      <c r="O143" s="78">
        <v>1.25789520716474</v>
      </c>
      <c r="P143" s="78">
        <v>1.730327514952829</v>
      </c>
      <c r="Q143" s="78">
        <v>1.7150740769615087</v>
      </c>
      <c r="R143" s="78">
        <v>0.73382201761286514</v>
      </c>
      <c r="S143" s="78">
        <v>0.56378613090278684</v>
      </c>
      <c r="T143" s="78">
        <v>0.34725796313919449</v>
      </c>
      <c r="U143" s="78">
        <f>J144*(1+[1]industry!CB143)</f>
        <v>8.0417882042431135</v>
      </c>
      <c r="V143" s="83">
        <f t="shared" si="25"/>
        <v>28.036240511290536</v>
      </c>
      <c r="AK143" s="112">
        <v>43605</v>
      </c>
      <c r="AL143" s="131">
        <v>0.19492180368887591</v>
      </c>
      <c r="AM143" s="131">
        <v>0.22921324471240603</v>
      </c>
      <c r="AN143" s="131">
        <v>0.43188317772487606</v>
      </c>
      <c r="AO143" s="131">
        <v>0.14319322924434424</v>
      </c>
      <c r="AP143" s="131">
        <v>0.20591164344000309</v>
      </c>
      <c r="AR143" s="74">
        <v>43971</v>
      </c>
      <c r="AS143" s="128">
        <v>0.13441241563919809</v>
      </c>
      <c r="AT143" s="128">
        <v>0.30048555909119579</v>
      </c>
      <c r="AU143" s="128">
        <v>0.37322595258971886</v>
      </c>
      <c r="AV143" s="128">
        <v>0.1095625107603133</v>
      </c>
      <c r="AW143" s="79">
        <v>0.13341391230109265</v>
      </c>
    </row>
    <row r="144" spans="2:49" x14ac:dyDescent="0.2">
      <c r="B144" s="74">
        <v>43606</v>
      </c>
      <c r="C144" s="76">
        <v>11.857216819443343</v>
      </c>
      <c r="D144" s="76">
        <v>2.370059455261746</v>
      </c>
      <c r="E144" s="76">
        <v>2.0919130467438523</v>
      </c>
      <c r="F144" s="76">
        <v>2.0168231628903994</v>
      </c>
      <c r="G144" s="76">
        <v>0.77743377079482257</v>
      </c>
      <c r="H144" s="76">
        <v>0.7572771862661134</v>
      </c>
      <c r="I144" s="76">
        <v>0.42920396762553653</v>
      </c>
      <c r="J144" s="76">
        <v>8.2309944774071049</v>
      </c>
      <c r="K144" s="81">
        <f t="shared" si="26"/>
        <v>28.530921886432917</v>
      </c>
      <c r="L144" s="67"/>
      <c r="M144" s="74">
        <v>43972</v>
      </c>
      <c r="N144" s="78">
        <v>12.955944176469284</v>
      </c>
      <c r="O144" s="78">
        <v>1.2265377867981484</v>
      </c>
      <c r="P144" s="78">
        <v>1.7853681007269013</v>
      </c>
      <c r="Q144" s="78">
        <v>1.2566521847100438</v>
      </c>
      <c r="R144" s="78">
        <v>0.73793753828980535</v>
      </c>
      <c r="S144" s="78">
        <v>0.56721965010876318</v>
      </c>
      <c r="T144" s="78">
        <v>0.349636442338778</v>
      </c>
      <c r="U144" s="78">
        <f>J145*(1+[1]industry!CB144)</f>
        <v>8.2005357336433153</v>
      </c>
      <c r="V144" s="83">
        <f t="shared" si="25"/>
        <v>27.079831613085041</v>
      </c>
      <c r="AK144" s="112">
        <v>43606</v>
      </c>
      <c r="AL144" s="131">
        <v>0.20596918957781282</v>
      </c>
      <c r="AM144" s="131">
        <v>0.20888776274932297</v>
      </c>
      <c r="AN144" s="131">
        <v>0.39543850105289574</v>
      </c>
      <c r="AO144" s="131">
        <v>0.13678812395231685</v>
      </c>
      <c r="AP144" s="131">
        <v>0.20964588651602248</v>
      </c>
      <c r="AR144" s="74">
        <v>43972</v>
      </c>
      <c r="AS144" s="128">
        <v>0.13485306375053227</v>
      </c>
      <c r="AT144" s="128">
        <v>0.1371730704510222</v>
      </c>
      <c r="AU144" s="128">
        <v>0.20936953142957096</v>
      </c>
      <c r="AV144" s="128">
        <v>7.9021124501904919E-2</v>
      </c>
      <c r="AW144" s="79">
        <v>0.13590166039049315</v>
      </c>
    </row>
    <row r="145" spans="2:49" x14ac:dyDescent="0.2">
      <c r="B145" s="74">
        <v>43607</v>
      </c>
      <c r="C145" s="76">
        <v>12.215484942929377</v>
      </c>
      <c r="D145" s="76">
        <v>2.4425198717283472</v>
      </c>
      <c r="E145" s="76">
        <v>2.196411805021377</v>
      </c>
      <c r="F145" s="76">
        <v>1.9098522070186794</v>
      </c>
      <c r="G145" s="76">
        <v>0.77694940939099544</v>
      </c>
      <c r="H145" s="76">
        <v>0.7452922002531116</v>
      </c>
      <c r="I145" s="76">
        <v>0.4141441792877984</v>
      </c>
      <c r="J145" s="76">
        <v>8.3934770005237489</v>
      </c>
      <c r="K145" s="81">
        <f t="shared" si="26"/>
        <v>29.094131616153433</v>
      </c>
      <c r="L145" s="67"/>
      <c r="M145" s="74">
        <v>43973</v>
      </c>
      <c r="N145" s="78">
        <v>13.166439611999818</v>
      </c>
      <c r="O145" s="78">
        <v>1.2291080671560659</v>
      </c>
      <c r="P145" s="78">
        <v>1.9191433490382543</v>
      </c>
      <c r="Q145" s="78">
        <v>1.0836579480878192</v>
      </c>
      <c r="R145" s="78">
        <v>0.74209550199979168</v>
      </c>
      <c r="S145" s="78">
        <v>0.55283634107322044</v>
      </c>
      <c r="T145" s="78">
        <v>0.32347317114335922</v>
      </c>
      <c r="U145" s="78">
        <f>J146*(1+[1]industry!CB145)</f>
        <v>8.4150978529318454</v>
      </c>
      <c r="V145" s="83">
        <f t="shared" si="25"/>
        <v>27.431851843430174</v>
      </c>
      <c r="AK145" s="112">
        <v>43607</v>
      </c>
      <c r="AL145" s="131">
        <v>0.13687902566282364</v>
      </c>
      <c r="AM145" s="131">
        <v>0.2278630047218512</v>
      </c>
      <c r="AN145" s="131">
        <v>0.38868985423603303</v>
      </c>
      <c r="AO145" s="131">
        <v>0.13872471206871026</v>
      </c>
      <c r="AP145" s="131">
        <v>0.22616509547459102</v>
      </c>
      <c r="AR145" s="74">
        <v>43973</v>
      </c>
      <c r="AS145" s="128">
        <v>8.6011627090250647E-2</v>
      </c>
      <c r="AT145" s="128">
        <v>5.1130497941878149E-2</v>
      </c>
      <c r="AU145" s="128">
        <v>0.19759888366596559</v>
      </c>
      <c r="AV145" s="128">
        <v>7.5155573835302872E-2</v>
      </c>
      <c r="AW145" s="79">
        <v>0.13692756418194715</v>
      </c>
    </row>
    <row r="146" spans="2:49" x14ac:dyDescent="0.2">
      <c r="B146" s="74">
        <v>43608</v>
      </c>
      <c r="C146" s="76">
        <v>12.654988280461664</v>
      </c>
      <c r="D146" s="76">
        <v>2.4342171156748824</v>
      </c>
      <c r="E146" s="76">
        <v>2.3273926979871842</v>
      </c>
      <c r="F146" s="76">
        <v>1.8751417008921463</v>
      </c>
      <c r="G146" s="76">
        <v>0.77806531708044224</v>
      </c>
      <c r="H146" s="76">
        <v>0.75581562303386851</v>
      </c>
      <c r="I146" s="76">
        <v>0.41665414401075479</v>
      </c>
      <c r="J146" s="76">
        <v>8.613087312816333</v>
      </c>
      <c r="K146" s="81">
        <f t="shared" si="26"/>
        <v>29.855362191957276</v>
      </c>
      <c r="L146" s="67"/>
      <c r="M146" s="74">
        <v>43974</v>
      </c>
      <c r="N146" s="78">
        <v>13.144492220617488</v>
      </c>
      <c r="O146" s="78">
        <v>1.2784574500280783</v>
      </c>
      <c r="P146" s="78">
        <v>1.7602229444159494</v>
      </c>
      <c r="Q146" s="78">
        <v>0.87793414808891301</v>
      </c>
      <c r="R146" s="78">
        <v>0.72406070142367973</v>
      </c>
      <c r="S146" s="78">
        <v>0.50287630758850732</v>
      </c>
      <c r="T146" s="78">
        <v>0.32347317114335922</v>
      </c>
      <c r="U146" s="78">
        <f>J147*(1+[1]industry!CB146)</f>
        <v>8.2601992335023002</v>
      </c>
      <c r="V146" s="83">
        <f t="shared" si="25"/>
        <v>26.871716176808278</v>
      </c>
      <c r="AK146" s="112">
        <v>43608</v>
      </c>
      <c r="AL146" s="131">
        <v>0.14274110177128918</v>
      </c>
      <c r="AM146" s="131">
        <v>0.21800238392958374</v>
      </c>
      <c r="AN146" s="131">
        <v>0.3661874688188308</v>
      </c>
      <c r="AO146" s="131">
        <v>0.14360573602904492</v>
      </c>
      <c r="AP146" s="131">
        <v>0.20886606691569556</v>
      </c>
      <c r="AR146" s="74">
        <v>43974</v>
      </c>
      <c r="AS146" s="128">
        <v>7.1269624348807667E-2</v>
      </c>
      <c r="AT146" s="128">
        <v>5.2606486267836233E-2</v>
      </c>
      <c r="AU146" s="128">
        <v>0.16312243271445867</v>
      </c>
      <c r="AV146" s="128">
        <v>7.8557296808467389E-2</v>
      </c>
      <c r="AW146" s="79">
        <v>0.1048149550645424</v>
      </c>
    </row>
    <row r="147" spans="2:49" x14ac:dyDescent="0.2">
      <c r="B147" s="74">
        <v>43609</v>
      </c>
      <c r="C147" s="76">
        <v>12.389411619156609</v>
      </c>
      <c r="D147" s="76">
        <v>2.4168568075630925</v>
      </c>
      <c r="E147" s="76">
        <v>2.3495253410901631</v>
      </c>
      <c r="F147" s="76">
        <v>1.7244505722315224</v>
      </c>
      <c r="G147" s="76">
        <v>0.78106560173259942</v>
      </c>
      <c r="H147" s="76">
        <v>0.76827948058152062</v>
      </c>
      <c r="I147" s="76">
        <v>0.42167407345666746</v>
      </c>
      <c r="J147" s="76">
        <v>8.4545442563839526</v>
      </c>
      <c r="K147" s="81">
        <f t="shared" si="26"/>
        <v>29.305807752196124</v>
      </c>
      <c r="L147" s="67"/>
      <c r="M147" s="74">
        <v>43975</v>
      </c>
      <c r="N147" s="78">
        <v>12.9200302632982</v>
      </c>
      <c r="O147" s="78">
        <v>1.3391160664749273</v>
      </c>
      <c r="P147" s="78">
        <v>1.6978635078994506</v>
      </c>
      <c r="Q147" s="78">
        <v>0.79188640617669437</v>
      </c>
      <c r="R147" s="78">
        <v>0.70838962894138702</v>
      </c>
      <c r="S147" s="78">
        <v>0.48376515543527487</v>
      </c>
      <c r="T147" s="78">
        <v>0.30920229594585807</v>
      </c>
      <c r="U147" s="78">
        <f>J148*(1+[1]industry!CB147)</f>
        <v>8.0100985432746192</v>
      </c>
      <c r="V147" s="83">
        <f t="shared" si="25"/>
        <v>26.260351867446413</v>
      </c>
      <c r="AK147" s="112">
        <v>43609</v>
      </c>
      <c r="AL147" s="131">
        <v>0.14420630619237731</v>
      </c>
      <c r="AM147" s="131">
        <v>0.22187730250808316</v>
      </c>
      <c r="AN147" s="131">
        <v>0.32907304033383539</v>
      </c>
      <c r="AO147" s="131">
        <v>0.14393190882506005</v>
      </c>
      <c r="AP147" s="131">
        <v>0.16369166843725327</v>
      </c>
      <c r="AR147" s="74">
        <v>43975</v>
      </c>
      <c r="AS147" s="128">
        <v>5.5640137822405601E-2</v>
      </c>
      <c r="AT147" s="128">
        <v>5.2482422972205775E-2</v>
      </c>
      <c r="AU147" s="128">
        <v>0.15101977176181267</v>
      </c>
      <c r="AV147" s="128">
        <v>6.5226817896897257E-2</v>
      </c>
      <c r="AW147" s="79">
        <v>8.9032145805890986E-2</v>
      </c>
    </row>
    <row r="148" spans="2:49" x14ac:dyDescent="0.2">
      <c r="B148" s="74">
        <v>43610</v>
      </c>
      <c r="C148" s="76">
        <v>12.525845119670187</v>
      </c>
      <c r="D148" s="76">
        <v>2.3225073069555386</v>
      </c>
      <c r="E148" s="76">
        <v>2.1369614058206912</v>
      </c>
      <c r="F148" s="76">
        <v>1.3697037549893183</v>
      </c>
      <c r="G148" s="76">
        <v>0.76751491710749009</v>
      </c>
      <c r="H148" s="76">
        <v>0.70584603319926642</v>
      </c>
      <c r="I148" s="76">
        <v>0.39155449678119125</v>
      </c>
      <c r="J148" s="76">
        <v>8.1985592257195563</v>
      </c>
      <c r="K148" s="81">
        <f t="shared" si="26"/>
        <v>28.418492260243234</v>
      </c>
      <c r="L148" s="67"/>
      <c r="M148" s="74">
        <v>43976</v>
      </c>
      <c r="N148" s="78">
        <v>12.580716033669182</v>
      </c>
      <c r="O148" s="78">
        <v>1.3545377486224313</v>
      </c>
      <c r="P148" s="78">
        <v>1.844373230172893</v>
      </c>
      <c r="Q148" s="78">
        <v>1.3380089147440042</v>
      </c>
      <c r="R148" s="78">
        <v>0.72690671028341303</v>
      </c>
      <c r="S148" s="78">
        <v>0.564850035346533</v>
      </c>
      <c r="T148" s="78">
        <v>0.31871621274419215</v>
      </c>
      <c r="U148" s="78">
        <f>J149*(1+[1]industry!CB148)</f>
        <v>7.8940900833404966</v>
      </c>
      <c r="V148" s="83">
        <f t="shared" si="25"/>
        <v>26.622198968923147</v>
      </c>
      <c r="AK148" s="112">
        <v>43610</v>
      </c>
      <c r="AL148" s="131">
        <v>0.12524347239617148</v>
      </c>
      <c r="AM148" s="131">
        <v>0.14714073772670794</v>
      </c>
      <c r="AN148" s="131">
        <v>0.2611991102768092</v>
      </c>
      <c r="AO148" s="131">
        <v>0.10864000335367921</v>
      </c>
      <c r="AP148" s="131">
        <v>0.12595175169898251</v>
      </c>
      <c r="AR148" s="74">
        <v>43976</v>
      </c>
      <c r="AS148" s="128">
        <v>0.1050934250363921</v>
      </c>
      <c r="AT148" s="128">
        <v>0.18191582053389452</v>
      </c>
      <c r="AU148" s="128">
        <v>0.25023872686501081</v>
      </c>
      <c r="AV148" s="128">
        <v>8.2864611101800975E-2</v>
      </c>
      <c r="AW148" s="79">
        <v>0.11979473106268014</v>
      </c>
    </row>
    <row r="149" spans="2:49" x14ac:dyDescent="0.2">
      <c r="B149" s="74">
        <v>43611</v>
      </c>
      <c r="C149" s="76">
        <v>12.292554248563002</v>
      </c>
      <c r="D149" s="76">
        <v>2.3172237349215159</v>
      </c>
      <c r="E149" s="76">
        <v>2.1529041866504115</v>
      </c>
      <c r="F149" s="76">
        <v>0.89227466002090439</v>
      </c>
      <c r="G149" s="76">
        <v>0.75445768299245408</v>
      </c>
      <c r="H149" s="76">
        <v>0.67307815455884246</v>
      </c>
      <c r="I149" s="76">
        <v>0.38653456733527852</v>
      </c>
      <c r="J149" s="76">
        <v>7.8940900833404966</v>
      </c>
      <c r="K149" s="81">
        <f t="shared" si="26"/>
        <v>27.363117318382912</v>
      </c>
      <c r="L149" s="67"/>
      <c r="M149" s="74">
        <v>43977</v>
      </c>
      <c r="N149" s="78">
        <v>12.268797454322009</v>
      </c>
      <c r="O149" s="78">
        <v>1.3879513932753564</v>
      </c>
      <c r="P149" s="78">
        <v>2.215621888758919</v>
      </c>
      <c r="Q149" s="78">
        <v>1.6796844023710802</v>
      </c>
      <c r="R149" s="78">
        <v>0.72198622550712643</v>
      </c>
      <c r="S149" s="78">
        <v>0.57725190257800796</v>
      </c>
      <c r="T149" s="78">
        <v>0.33774404634086036</v>
      </c>
      <c r="U149" s="78">
        <f>J150*(1+[1]industry!CB149)</f>
        <v>8.1107988557444006</v>
      </c>
      <c r="V149" s="83">
        <f t="shared" si="25"/>
        <v>27.299836168897762</v>
      </c>
      <c r="AK149" s="112">
        <v>43611</v>
      </c>
      <c r="AL149" s="131">
        <v>4.9178527549618899E-2</v>
      </c>
      <c r="AM149" s="131">
        <v>4.5300429156800458E-2</v>
      </c>
      <c r="AN149" s="131">
        <v>0.17682214541551067</v>
      </c>
      <c r="AO149" s="131">
        <v>9.1283836000476654E-2</v>
      </c>
      <c r="AP149" s="131">
        <v>0.12073226297978799</v>
      </c>
      <c r="AR149" s="74">
        <v>43977</v>
      </c>
      <c r="AS149" s="128">
        <v>0.14208065419047408</v>
      </c>
      <c r="AT149" s="128">
        <v>0.20651425165907097</v>
      </c>
      <c r="AU149" s="128">
        <v>0.37111786084232223</v>
      </c>
      <c r="AV149" s="128">
        <v>9.7928239936885972E-2</v>
      </c>
      <c r="AW149" s="79">
        <v>0.10791956728051531</v>
      </c>
    </row>
    <row r="150" spans="2:49" x14ac:dyDescent="0.2">
      <c r="B150" s="74">
        <v>43612</v>
      </c>
      <c r="C150" s="76">
        <v>12.087383259241056</v>
      </c>
      <c r="D150" s="76">
        <v>2.239479746420892</v>
      </c>
      <c r="E150" s="76">
        <v>2.1135028440064736</v>
      </c>
      <c r="F150" s="76">
        <v>1.5869574000210165</v>
      </c>
      <c r="G150" s="76">
        <v>0.77570390863829719</v>
      </c>
      <c r="H150" s="76">
        <v>0.79134008398940836</v>
      </c>
      <c r="I150" s="76">
        <v>0.40912424984188572</v>
      </c>
      <c r="J150" s="76">
        <v>8.1107988557444006</v>
      </c>
      <c r="K150" s="81">
        <f t="shared" si="26"/>
        <v>28.114290347903427</v>
      </c>
      <c r="L150" s="67"/>
      <c r="M150" s="74">
        <v>43978</v>
      </c>
      <c r="N150" s="78">
        <v>12.752078709977193</v>
      </c>
      <c r="O150" s="78">
        <v>1.3792124400584378</v>
      </c>
      <c r="P150" s="78">
        <v>2.3403802839485146</v>
      </c>
      <c r="Q150" s="78">
        <v>1.6108528183205117</v>
      </c>
      <c r="R150" s="78">
        <v>0.71891462901969616</v>
      </c>
      <c r="S150" s="78">
        <v>0.573848195055219</v>
      </c>
      <c r="T150" s="78">
        <v>0.33774404634086036</v>
      </c>
      <c r="U150" s="78">
        <f>J151*(1+[1]industry!CB150)</f>
        <v>8.4210373357560258</v>
      </c>
      <c r="V150" s="83">
        <f t="shared" si="25"/>
        <v>28.13406845847646</v>
      </c>
      <c r="AK150" s="112">
        <v>43612</v>
      </c>
      <c r="AL150" s="131">
        <v>9.4972136218446093E-2</v>
      </c>
      <c r="AM150" s="131">
        <v>0.14641077792320165</v>
      </c>
      <c r="AN150" s="131">
        <v>0.30009180563568266</v>
      </c>
      <c r="AO150" s="131">
        <v>0.14641026537550841</v>
      </c>
      <c r="AP150" s="131">
        <v>0.17323315704843806</v>
      </c>
      <c r="AR150" s="74">
        <v>43978</v>
      </c>
      <c r="AS150" s="128">
        <v>0.17462900675741641</v>
      </c>
      <c r="AT150" s="128">
        <v>0.22510542985390306</v>
      </c>
      <c r="AU150" s="128">
        <v>0.31356874768222842</v>
      </c>
      <c r="AV150" s="128">
        <v>9.0820797083977084E-2</v>
      </c>
      <c r="AW150" s="79">
        <v>0.12395859114053444</v>
      </c>
    </row>
    <row r="151" spans="2:49" x14ac:dyDescent="0.2">
      <c r="B151" s="74">
        <v>43613</v>
      </c>
      <c r="C151" s="76">
        <v>12.16132813356521</v>
      </c>
      <c r="D151" s="76">
        <v>2.3791170073200711</v>
      </c>
      <c r="E151" s="76">
        <v>2.4358449281729442</v>
      </c>
      <c r="F151" s="76">
        <v>1.8280046005648318</v>
      </c>
      <c r="G151" s="76">
        <v>0.77516911735465255</v>
      </c>
      <c r="H151" s="76">
        <v>0.78254801479564184</v>
      </c>
      <c r="I151" s="76">
        <v>0.40661428511892933</v>
      </c>
      <c r="J151" s="76">
        <v>8.4210373357560258</v>
      </c>
      <c r="K151" s="81">
        <f t="shared" si="26"/>
        <v>29.189663422648305</v>
      </c>
      <c r="L151" s="67"/>
      <c r="M151" s="74">
        <v>43979</v>
      </c>
      <c r="N151" s="78">
        <v>12.051224618110714</v>
      </c>
      <c r="O151" s="78">
        <v>1.3308911693295919</v>
      </c>
      <c r="P151" s="78">
        <v>2.2867073823458783</v>
      </c>
      <c r="Q151" s="78">
        <v>1.4495126204400639</v>
      </c>
      <c r="R151" s="78">
        <v>0.71320138978370629</v>
      </c>
      <c r="S151" s="78">
        <v>0.5678620504763322</v>
      </c>
      <c r="T151" s="78">
        <v>0.41147690152794958</v>
      </c>
      <c r="U151" s="78">
        <f>J152*(1+[1]industry!CB151)</f>
        <v>8.4494594889173946</v>
      </c>
      <c r="V151" s="83">
        <f t="shared" si="25"/>
        <v>27.260335620931631</v>
      </c>
      <c r="AK151" s="112">
        <v>43613</v>
      </c>
      <c r="AL151" s="131">
        <v>0.18424129693175187</v>
      </c>
      <c r="AM151" s="131">
        <v>0.17967748926944299</v>
      </c>
      <c r="AN151" s="131">
        <v>0.34822894112181263</v>
      </c>
      <c r="AO151" s="131">
        <v>0.13185353728275284</v>
      </c>
      <c r="AP151" s="131">
        <v>0.16216397545346667</v>
      </c>
      <c r="AR151" s="74">
        <v>43979</v>
      </c>
      <c r="AS151" s="128">
        <v>0.12740659137601501</v>
      </c>
      <c r="AT151" s="128">
        <v>0.15823457879247618</v>
      </c>
      <c r="AU151" s="128">
        <v>0.27731223211829159</v>
      </c>
      <c r="AV151" s="128">
        <v>9.4055600345964982E-2</v>
      </c>
      <c r="AW151" s="79">
        <v>0.15127505075333134</v>
      </c>
    </row>
    <row r="152" spans="2:49" x14ac:dyDescent="0.2">
      <c r="B152" s="74">
        <v>43614</v>
      </c>
      <c r="C152" s="76">
        <v>12.188406538247293</v>
      </c>
      <c r="D152" s="76">
        <v>2.4402554837137655</v>
      </c>
      <c r="E152" s="76">
        <v>2.5771163550870035</v>
      </c>
      <c r="F152" s="76">
        <v>1.7045588375367848</v>
      </c>
      <c r="G152" s="76">
        <v>0.77070255462710824</v>
      </c>
      <c r="H152" s="76">
        <v>0.75357895185863721</v>
      </c>
      <c r="I152" s="76">
        <v>0.40410432039597299</v>
      </c>
      <c r="J152" s="76">
        <v>8.4494594889173946</v>
      </c>
      <c r="K152" s="81">
        <f t="shared" si="26"/>
        <v>29.288182530383956</v>
      </c>
      <c r="L152" s="67"/>
      <c r="M152" s="74">
        <v>43980</v>
      </c>
      <c r="N152" s="78">
        <v>11.417760342769856</v>
      </c>
      <c r="O152" s="78">
        <v>1.2363048521582343</v>
      </c>
      <c r="P152" s="78">
        <v>2.3025989151840789</v>
      </c>
      <c r="Q152" s="78">
        <v>1.4449828989815034</v>
      </c>
      <c r="R152" s="78">
        <v>0.71378658036947185</v>
      </c>
      <c r="S152" s="78">
        <v>0.56137800938310545</v>
      </c>
      <c r="T152" s="78">
        <v>0.40671994312878251</v>
      </c>
      <c r="U152" s="78">
        <f>J153*(1+[1]industry!CB152)</f>
        <v>8.1984338047541083</v>
      </c>
      <c r="V152" s="83">
        <f t="shared" si="25"/>
        <v>26.281965346729137</v>
      </c>
      <c r="AK152" s="112">
        <v>43614</v>
      </c>
      <c r="AL152" s="131">
        <v>0.15995939104519311</v>
      </c>
      <c r="AM152" s="131">
        <v>0.20294367704927591</v>
      </c>
      <c r="AN152" s="131">
        <v>0.33227077348972706</v>
      </c>
      <c r="AO152" s="131">
        <v>0.12459913560981657</v>
      </c>
      <c r="AP152" s="131">
        <v>0.1657936820916365</v>
      </c>
      <c r="AR152" s="74">
        <v>43980</v>
      </c>
      <c r="AS152" s="128">
        <v>0.10827925863057419</v>
      </c>
      <c r="AT152" s="128">
        <v>0.171136166377934</v>
      </c>
      <c r="AU152" s="128">
        <v>0.27820205669286585</v>
      </c>
      <c r="AV152" s="128">
        <v>0.10517887292747792</v>
      </c>
      <c r="AW152" s="79">
        <v>0.15295680761258515</v>
      </c>
    </row>
    <row r="153" spans="2:49" x14ac:dyDescent="0.2">
      <c r="B153" s="74">
        <v>43615</v>
      </c>
      <c r="C153" s="76">
        <v>12.078009965312644</v>
      </c>
      <c r="D153" s="76">
        <v>2.4840336519956709</v>
      </c>
      <c r="E153" s="76">
        <v>2.6041517965127734</v>
      </c>
      <c r="F153" s="76">
        <v>1.1213138918985004</v>
      </c>
      <c r="G153" s="76">
        <v>0.76901667201693502</v>
      </c>
      <c r="H153" s="76">
        <v>0.75899341331957215</v>
      </c>
      <c r="I153" s="76">
        <v>0.40410432039597299</v>
      </c>
      <c r="J153" s="76">
        <v>8.1984338047541083</v>
      </c>
      <c r="K153" s="81">
        <f t="shared" si="26"/>
        <v>28.418057516206176</v>
      </c>
      <c r="L153" s="67"/>
      <c r="M153" s="74">
        <v>43981</v>
      </c>
      <c r="N153" s="78">
        <v>11.313787482987467</v>
      </c>
      <c r="O153" s="78">
        <v>1.2306502353708162</v>
      </c>
      <c r="P153" s="78">
        <v>2.007027572122198</v>
      </c>
      <c r="Q153" s="78">
        <v>1.0097122878785347</v>
      </c>
      <c r="R153" s="78">
        <v>0.6902737214733583</v>
      </c>
      <c r="S153" s="78">
        <v>0.50761533008739268</v>
      </c>
      <c r="T153" s="78">
        <v>0.3853136303325308</v>
      </c>
      <c r="U153" s="78">
        <f>J154*(1+[1]industry!CB153)</f>
        <v>8.3143519403896882</v>
      </c>
      <c r="V153" s="83">
        <f t="shared" si="25"/>
        <v>25.458732200641983</v>
      </c>
      <c r="AK153" s="112">
        <v>43615</v>
      </c>
      <c r="AL153" s="131">
        <v>9.3298005253406063E-2</v>
      </c>
      <c r="AM153" s="131">
        <v>4.5759902837796886E-2</v>
      </c>
      <c r="AN153" s="131">
        <v>0.16338185829403087</v>
      </c>
      <c r="AO153" s="131">
        <v>0.1418184472516113</v>
      </c>
      <c r="AP153" s="131">
        <v>0.2110690282446043</v>
      </c>
      <c r="AR153" s="74">
        <v>43981</v>
      </c>
      <c r="AS153" s="128">
        <v>8.2580803966892588E-2</v>
      </c>
      <c r="AT153" s="128">
        <v>7.571129908894364E-2</v>
      </c>
      <c r="AU153" s="128">
        <v>0.16306279912598867</v>
      </c>
      <c r="AV153" s="128">
        <v>9.8716871995577021E-2</v>
      </c>
      <c r="AW153" s="79">
        <v>0.12366208963617985</v>
      </c>
    </row>
    <row r="154" spans="2:49" x14ac:dyDescent="0.2">
      <c r="B154" s="74">
        <v>43616</v>
      </c>
      <c r="C154" s="76">
        <v>12.037392358289518</v>
      </c>
      <c r="D154" s="76">
        <v>2.4923364080491353</v>
      </c>
      <c r="E154" s="76">
        <v>2.6153184305956714</v>
      </c>
      <c r="F154" s="76">
        <v>1.4224804710977836</v>
      </c>
      <c r="G154" s="76">
        <v>0.76839011007990177</v>
      </c>
      <c r="H154" s="76">
        <v>0.74791830352648314</v>
      </c>
      <c r="I154" s="76">
        <v>0.42167407345666746</v>
      </c>
      <c r="J154" s="76">
        <v>8.3143519403896882</v>
      </c>
      <c r="K154" s="81">
        <f t="shared" si="26"/>
        <v>28.819862095484851</v>
      </c>
      <c r="L154" s="67"/>
      <c r="M154" s="75">
        <v>43982</v>
      </c>
      <c r="N154" s="80">
        <v>11.346519679585626</v>
      </c>
      <c r="O154" s="80">
        <v>1.2501843660909877</v>
      </c>
      <c r="P154" s="80">
        <v>1.7751688462045467</v>
      </c>
      <c r="Q154" s="80">
        <v>0.91574594155191058</v>
      </c>
      <c r="R154" s="80">
        <v>0.68727799917514043</v>
      </c>
      <c r="S154" s="80">
        <v>0.48161353860634876</v>
      </c>
      <c r="T154" s="80">
        <v>0.34487948393961093</v>
      </c>
      <c r="U154" s="80">
        <f>J155*(1+[1]industry!CB154)</f>
        <v>7.5605973337195449</v>
      </c>
      <c r="V154" s="84">
        <f t="shared" si="25"/>
        <v>24.361987188873719</v>
      </c>
      <c r="AK154" s="112">
        <v>43616</v>
      </c>
      <c r="AL154" s="131">
        <v>0.10616886721750551</v>
      </c>
      <c r="AM154" s="131">
        <v>0.12568831069973743</v>
      </c>
      <c r="AN154" s="131">
        <v>0.25261759324476907</v>
      </c>
      <c r="AO154" s="131">
        <v>0.12159063123706802</v>
      </c>
      <c r="AP154" s="131">
        <v>0.21337952800743887</v>
      </c>
      <c r="AR154" s="74">
        <v>43982</v>
      </c>
      <c r="AS154" s="128">
        <v>8.4879722268990751E-2</v>
      </c>
      <c r="AT154" s="128">
        <v>6.3965401900839089E-2</v>
      </c>
      <c r="AU154" s="128">
        <v>0.15571627797254042</v>
      </c>
      <c r="AV154" s="128">
        <v>9.2990252594540745E-2</v>
      </c>
      <c r="AW154" s="79">
        <v>0.13345611879396341</v>
      </c>
    </row>
    <row r="155" spans="2:49" x14ac:dyDescent="0.2">
      <c r="B155" s="74">
        <v>43617</v>
      </c>
      <c r="C155" s="76">
        <v>11.020208695188312</v>
      </c>
      <c r="D155" s="76">
        <v>2.4165454776926913</v>
      </c>
      <c r="E155" s="76">
        <v>2.0763431602983609</v>
      </c>
      <c r="F155" s="76">
        <v>1.2505615795739029</v>
      </c>
      <c r="G155" s="76">
        <v>0.84409802237836862</v>
      </c>
      <c r="H155" s="76">
        <v>0.67944201751192723</v>
      </c>
      <c r="I155" s="76">
        <v>0.35934217487878434</v>
      </c>
      <c r="J155" s="76">
        <v>7.5605973337195449</v>
      </c>
      <c r="K155" s="81">
        <f t="shared" si="26"/>
        <v>26.207138461241893</v>
      </c>
      <c r="L155" s="67"/>
      <c r="AK155" s="112">
        <v>43617</v>
      </c>
      <c r="AL155" s="131">
        <v>0.12383662983201932</v>
      </c>
      <c r="AM155" s="131">
        <v>4.8720675682385986E-2</v>
      </c>
      <c r="AN155" s="131">
        <v>0.23261307015010188</v>
      </c>
      <c r="AO155" s="131">
        <v>7.7271462018146289E-2</v>
      </c>
      <c r="AP155" s="131">
        <v>0.16177418689998382</v>
      </c>
    </row>
    <row r="156" spans="2:49" x14ac:dyDescent="0.2">
      <c r="B156" s="74">
        <v>43618</v>
      </c>
      <c r="C156" s="76">
        <v>10.570913663447906</v>
      </c>
      <c r="D156" s="76">
        <v>2.3258500673946716</v>
      </c>
      <c r="E156" s="76">
        <v>2.0727549448673654</v>
      </c>
      <c r="F156" s="76">
        <v>1.0267296369036092</v>
      </c>
      <c r="G156" s="76">
        <v>0.83617287822811159</v>
      </c>
      <c r="H156" s="76">
        <v>0.63366748464606382</v>
      </c>
      <c r="I156" s="76">
        <v>0.35185587956880965</v>
      </c>
      <c r="J156" s="76">
        <v>7.2246269790210276</v>
      </c>
      <c r="K156" s="81">
        <f t="shared" si="26"/>
        <v>25.042571534077563</v>
      </c>
      <c r="L156" s="67"/>
      <c r="AK156" s="112">
        <v>43618</v>
      </c>
      <c r="AL156" s="131">
        <v>6.7565538791577645E-2</v>
      </c>
      <c r="AM156" s="131">
        <v>4.635841811071538E-2</v>
      </c>
      <c r="AN156" s="131">
        <v>0.19382764105890379</v>
      </c>
      <c r="AO156" s="131">
        <v>7.7501408404967359E-2</v>
      </c>
      <c r="AP156" s="131">
        <v>0.14848490445901918</v>
      </c>
    </row>
    <row r="157" spans="2:49" x14ac:dyDescent="0.2">
      <c r="B157" s="74">
        <v>43619</v>
      </c>
      <c r="C157" s="76">
        <v>11.897678052048851</v>
      </c>
      <c r="D157" s="76">
        <v>2.2546429270780446</v>
      </c>
      <c r="E157" s="76">
        <v>2.1699001688335184</v>
      </c>
      <c r="F157" s="76">
        <v>1.8279896542468319</v>
      </c>
      <c r="G157" s="76">
        <v>0.86311797393874601</v>
      </c>
      <c r="H157" s="76">
        <v>0.7576476349197776</v>
      </c>
      <c r="I157" s="76">
        <v>0.35185587956880965</v>
      </c>
      <c r="J157" s="76">
        <v>8.1591878688373676</v>
      </c>
      <c r="K157" s="81">
        <f t="shared" si="26"/>
        <v>28.282020159471948</v>
      </c>
      <c r="L157" s="67"/>
      <c r="AK157" s="112">
        <v>43619</v>
      </c>
      <c r="AL157" s="131">
        <v>0.12339553127408222</v>
      </c>
      <c r="AM157" s="131">
        <v>0.24631622233729103</v>
      </c>
      <c r="AN157" s="131">
        <v>0.4018343971537337</v>
      </c>
      <c r="AO157" s="131">
        <v>0.11288385963426668</v>
      </c>
      <c r="AP157" s="131">
        <v>0.19794936591205059</v>
      </c>
    </row>
    <row r="158" spans="2:49" x14ac:dyDescent="0.2">
      <c r="B158" s="74">
        <v>43620</v>
      </c>
      <c r="C158" s="76">
        <v>12.286491060285741</v>
      </c>
      <c r="D158" s="76">
        <v>2.195428568288428</v>
      </c>
      <c r="E158" s="76">
        <v>2.1912314886105424</v>
      </c>
      <c r="F158" s="76">
        <v>2.0656393675631533</v>
      </c>
      <c r="G158" s="76">
        <v>0.86054714170952062</v>
      </c>
      <c r="H158" s="76">
        <v>0.79251772047903035</v>
      </c>
      <c r="I158" s="76">
        <v>0.34436958425883496</v>
      </c>
      <c r="J158" s="76">
        <v>8.4078996664318844</v>
      </c>
      <c r="K158" s="81">
        <f t="shared" si="26"/>
        <v>29.144124597627133</v>
      </c>
      <c r="L158" s="67"/>
      <c r="AK158" s="112">
        <v>43620</v>
      </c>
      <c r="AL158" s="131">
        <v>0.23995572200994988</v>
      </c>
      <c r="AM158" s="131">
        <v>0.2352194626346959</v>
      </c>
      <c r="AN158" s="131">
        <v>0.41860653130078679</v>
      </c>
      <c r="AO158" s="131">
        <v>0.13623038501285717</v>
      </c>
      <c r="AP158" s="131">
        <v>0.18016843599126589</v>
      </c>
    </row>
    <row r="159" spans="2:49" x14ac:dyDescent="0.2">
      <c r="B159" s="74">
        <v>43621</v>
      </c>
      <c r="C159" s="76">
        <v>12.312411927501532</v>
      </c>
      <c r="D159" s="76">
        <v>2.2786284901320659</v>
      </c>
      <c r="E159" s="76">
        <v>2.4130899005761455</v>
      </c>
      <c r="F159" s="76">
        <v>1.9442887601982914</v>
      </c>
      <c r="G159" s="76">
        <v>0.86229400610460283</v>
      </c>
      <c r="H159" s="76">
        <v>0.8013568051618819</v>
      </c>
      <c r="I159" s="76">
        <v>0.34436958425883496</v>
      </c>
      <c r="J159" s="76">
        <v>8.4971898716922301</v>
      </c>
      <c r="K159" s="81">
        <f t="shared" si="26"/>
        <v>29.453629345625579</v>
      </c>
      <c r="L159" s="67"/>
      <c r="AK159" s="112">
        <v>43621</v>
      </c>
      <c r="AL159" s="131">
        <v>0.18741922539058348</v>
      </c>
      <c r="AM159" s="131">
        <v>0.24617524988849437</v>
      </c>
      <c r="AN159" s="131">
        <v>0.40166370121806244</v>
      </c>
      <c r="AO159" s="131">
        <v>0.13719039848915107</v>
      </c>
      <c r="AP159" s="131">
        <v>0.15600938749949297</v>
      </c>
    </row>
    <row r="160" spans="2:49" x14ac:dyDescent="0.2">
      <c r="B160" s="74">
        <v>43622</v>
      </c>
      <c r="C160" s="76">
        <v>11.905358309001679</v>
      </c>
      <c r="D160" s="76">
        <v>2.4000554030930514</v>
      </c>
      <c r="E160" s="76">
        <v>2.4611091568579861</v>
      </c>
      <c r="F160" s="76">
        <v>1.7792669902405716</v>
      </c>
      <c r="G160" s="76">
        <v>0.86140792023270407</v>
      </c>
      <c r="H160" s="76">
        <v>0.8249092950549084</v>
      </c>
      <c r="I160" s="76">
        <v>0.35684674310879277</v>
      </c>
      <c r="J160" s="76">
        <v>8.3481857719757908</v>
      </c>
      <c r="K160" s="81">
        <f t="shared" si="26"/>
        <v>28.937139589565483</v>
      </c>
      <c r="L160" s="67"/>
      <c r="AK160" s="112">
        <v>43622</v>
      </c>
      <c r="AL160" s="131">
        <v>0.17930804377443468</v>
      </c>
      <c r="AM160" s="131">
        <v>0.15723171026996077</v>
      </c>
      <c r="AN160" s="131">
        <v>0.35277311363135022</v>
      </c>
      <c r="AO160" s="131">
        <v>0.13162893051365923</v>
      </c>
      <c r="AP160" s="131">
        <v>0.14312872882758304</v>
      </c>
    </row>
    <row r="161" spans="2:42" x14ac:dyDescent="0.2">
      <c r="B161" s="74">
        <v>43623</v>
      </c>
      <c r="C161" s="76">
        <v>10.737959252171903</v>
      </c>
      <c r="D161" s="76">
        <v>2.3610788631302659</v>
      </c>
      <c r="E161" s="76">
        <v>2.3164674850734217</v>
      </c>
      <c r="F161" s="76">
        <v>1.6810704983908695</v>
      </c>
      <c r="G161" s="76">
        <v>0.86792571286090259</v>
      </c>
      <c r="H161" s="76">
        <v>0.79395790045288073</v>
      </c>
      <c r="I161" s="76">
        <v>0.3718193337287421</v>
      </c>
      <c r="J161" s="76">
        <v>7.7567381402211177</v>
      </c>
      <c r="K161" s="81">
        <f t="shared" si="26"/>
        <v>26.8870171860301</v>
      </c>
      <c r="L161" s="67"/>
      <c r="AK161" s="112">
        <v>43623</v>
      </c>
      <c r="AL161" s="131">
        <v>0.16728664606058324</v>
      </c>
      <c r="AM161" s="131">
        <v>8.7140237531742007E-2</v>
      </c>
      <c r="AN161" s="131">
        <v>0.33142515574667536</v>
      </c>
      <c r="AO161" s="131">
        <v>0.13008939348157494</v>
      </c>
      <c r="AP161" s="131">
        <v>0.13967594224475857</v>
      </c>
    </row>
    <row r="162" spans="2:42" x14ac:dyDescent="0.2">
      <c r="B162" s="74">
        <v>43624</v>
      </c>
      <c r="C162" s="76">
        <v>10.906924905134108</v>
      </c>
      <c r="D162" s="76">
        <v>2.3176050300948514</v>
      </c>
      <c r="E162" s="76">
        <v>1.9858685850600384</v>
      </c>
      <c r="F162" s="76">
        <v>1.0136236672969836</v>
      </c>
      <c r="G162" s="76">
        <v>0.84166292956497946</v>
      </c>
      <c r="H162" s="76">
        <v>0.68922570130774119</v>
      </c>
      <c r="I162" s="76">
        <v>0.36932390195875053</v>
      </c>
      <c r="J162" s="76">
        <v>7.3488181945250242</v>
      </c>
      <c r="K162" s="81">
        <f t="shared" si="26"/>
        <v>25.473052914942475</v>
      </c>
      <c r="L162" s="67"/>
      <c r="AK162" s="112">
        <v>43624</v>
      </c>
      <c r="AL162" s="131">
        <v>0.11209033594281247</v>
      </c>
      <c r="AM162" s="131">
        <v>4.1763809399149254E-2</v>
      </c>
      <c r="AN162" s="131">
        <v>0.14373179392287383</v>
      </c>
      <c r="AO162" s="131">
        <v>9.5870978442122237E-2</v>
      </c>
      <c r="AP162" s="131">
        <v>0.14256984904118042</v>
      </c>
    </row>
    <row r="163" spans="2:42" x14ac:dyDescent="0.2">
      <c r="B163" s="74">
        <v>43625</v>
      </c>
      <c r="C163" s="76">
        <v>12.260570193069947</v>
      </c>
      <c r="D163" s="76">
        <v>2.3453383373760643</v>
      </c>
      <c r="E163" s="76">
        <v>1.8976902273258458</v>
      </c>
      <c r="F163" s="76">
        <v>1.0473429139716957</v>
      </c>
      <c r="G163" s="76">
        <v>0.83178879089678481</v>
      </c>
      <c r="H163" s="76">
        <v>0.63206049324140368</v>
      </c>
      <c r="I163" s="76">
        <v>0.3718193337287421</v>
      </c>
      <c r="J163" s="76">
        <v>7.8606725538574427</v>
      </c>
      <c r="K163" s="81">
        <f t="shared" si="26"/>
        <v>27.247282843467929</v>
      </c>
      <c r="L163" s="67"/>
      <c r="AK163" s="112">
        <v>43625</v>
      </c>
      <c r="AL163" s="131">
        <v>0.15233573534178793</v>
      </c>
      <c r="AM163" s="131">
        <v>4.359619454754473E-2</v>
      </c>
      <c r="AN163" s="131">
        <v>0.14933936631795353</v>
      </c>
      <c r="AO163" s="131">
        <v>8.3636239367190904E-2</v>
      </c>
      <c r="AP163" s="131">
        <v>0.12327178943480893</v>
      </c>
    </row>
    <row r="164" spans="2:42" x14ac:dyDescent="0.2">
      <c r="B164" s="74">
        <v>43626</v>
      </c>
      <c r="C164" s="76">
        <v>12.968113864849178</v>
      </c>
      <c r="D164" s="76">
        <v>2.3048626997224027</v>
      </c>
      <c r="E164" s="76">
        <v>2.2121134468347083</v>
      </c>
      <c r="F164" s="76">
        <v>1.4292309565693844</v>
      </c>
      <c r="G164" s="76">
        <v>0.86814460499394586</v>
      </c>
      <c r="H164" s="76">
        <v>0.74260831672621275</v>
      </c>
      <c r="I164" s="76">
        <v>0.38928735611868309</v>
      </c>
      <c r="J164" s="76">
        <v>8.4801284479596895</v>
      </c>
      <c r="K164" s="81">
        <f t="shared" si="26"/>
        <v>29.394489693774204</v>
      </c>
      <c r="L164" s="67"/>
      <c r="AK164" s="112">
        <v>43626</v>
      </c>
      <c r="AL164" s="131">
        <v>0.20997508049269387</v>
      </c>
      <c r="AM164" s="131">
        <v>5.3303313494095561E-2</v>
      </c>
      <c r="AN164" s="131">
        <v>0.22252021269372413</v>
      </c>
      <c r="AO164" s="131">
        <v>0.15425681754270681</v>
      </c>
      <c r="AP164" s="131">
        <v>0.12818802882165098</v>
      </c>
    </row>
    <row r="165" spans="2:42" x14ac:dyDescent="0.2">
      <c r="B165" s="74">
        <v>43627</v>
      </c>
      <c r="C165" s="76">
        <v>12.664743715212493</v>
      </c>
      <c r="D165" s="76">
        <v>2.3498356304486934</v>
      </c>
      <c r="E165" s="76">
        <v>2.2371087659004529</v>
      </c>
      <c r="F165" s="76">
        <v>2.0321336768637339</v>
      </c>
      <c r="G165" s="76">
        <v>0.87095766470373104</v>
      </c>
      <c r="H165" s="76">
        <v>0.75530759840494865</v>
      </c>
      <c r="I165" s="76">
        <v>0.3718193337287421</v>
      </c>
      <c r="J165" s="76">
        <v>8.6291566662404833</v>
      </c>
      <c r="K165" s="81">
        <f t="shared" si="26"/>
        <v>29.911063051503273</v>
      </c>
      <c r="L165" s="67"/>
      <c r="AK165" s="112">
        <v>43627</v>
      </c>
      <c r="AL165" s="131">
        <v>0.19580395544997439</v>
      </c>
      <c r="AM165" s="131">
        <v>0.2965047372465186</v>
      </c>
      <c r="AN165" s="131">
        <v>0.44214996193836986</v>
      </c>
      <c r="AO165" s="131">
        <v>0.17276211549889098</v>
      </c>
      <c r="AP165" s="131">
        <v>0.1371011488477808</v>
      </c>
    </row>
    <row r="166" spans="2:42" x14ac:dyDescent="0.2">
      <c r="B166" s="74">
        <v>43628</v>
      </c>
      <c r="C166" s="76">
        <v>12.63306265528208</v>
      </c>
      <c r="D166" s="76">
        <v>2.3385923977671208</v>
      </c>
      <c r="E166" s="76">
        <v>2.1148193259498518</v>
      </c>
      <c r="F166" s="76">
        <v>2.1902628326811393</v>
      </c>
      <c r="G166" s="76">
        <v>0.85072690440742083</v>
      </c>
      <c r="H166" s="76">
        <v>0.75767769080570369</v>
      </c>
      <c r="I166" s="76">
        <v>0.37431476549873371</v>
      </c>
      <c r="J166" s="76">
        <v>8.6200539595147578</v>
      </c>
      <c r="K166" s="81">
        <f t="shared" si="26"/>
        <v>29.87951053190681</v>
      </c>
      <c r="L166" s="67"/>
      <c r="AK166" s="112">
        <v>43628</v>
      </c>
      <c r="AL166" s="131">
        <v>0.20363327205377593</v>
      </c>
      <c r="AM166" s="131">
        <v>0.25909490513725952</v>
      </c>
      <c r="AN166" s="131">
        <v>0.48709841377393281</v>
      </c>
      <c r="AO166" s="131">
        <v>0.17336188072619682</v>
      </c>
      <c r="AP166" s="131">
        <v>0.1623789044247381</v>
      </c>
    </row>
    <row r="167" spans="2:42" x14ac:dyDescent="0.2">
      <c r="B167" s="74">
        <v>43629</v>
      </c>
      <c r="C167" s="76">
        <v>12.308571799025119</v>
      </c>
      <c r="D167" s="76">
        <v>2.2269096197968317</v>
      </c>
      <c r="E167" s="76">
        <v>2.04442046216738</v>
      </c>
      <c r="F167" s="76">
        <v>1.8969164200694542</v>
      </c>
      <c r="G167" s="76">
        <v>0.86449311610789448</v>
      </c>
      <c r="H167" s="76">
        <v>0.77601458711116078</v>
      </c>
      <c r="I167" s="76">
        <v>0.3718193337287421</v>
      </c>
      <c r="J167" s="76">
        <v>8.3077165117812086</v>
      </c>
      <c r="K167" s="81">
        <f t="shared" si="26"/>
        <v>28.796861849787788</v>
      </c>
      <c r="L167" s="67"/>
      <c r="AK167" s="112">
        <v>43629</v>
      </c>
      <c r="AL167" s="131">
        <v>0.17473825857834402</v>
      </c>
      <c r="AM167" s="131">
        <v>0.19490782684035377</v>
      </c>
      <c r="AN167" s="131">
        <v>0.38343786461182644</v>
      </c>
      <c r="AO167" s="131">
        <v>0.16625935842925713</v>
      </c>
      <c r="AP167" s="131">
        <v>0.15070720672840315</v>
      </c>
    </row>
    <row r="168" spans="2:42" x14ac:dyDescent="0.2">
      <c r="B168" s="74">
        <v>43630</v>
      </c>
      <c r="C168" s="76">
        <v>12.29993150995319</v>
      </c>
      <c r="D168" s="76">
        <v>2.1616988702437103</v>
      </c>
      <c r="E168" s="76">
        <v>1.8366638570314426</v>
      </c>
      <c r="F168" s="76">
        <v>2.0504784880608558</v>
      </c>
      <c r="G168" s="76">
        <v>0.86553827674314598</v>
      </c>
      <c r="H168" s="76">
        <v>0.77265119473797172</v>
      </c>
      <c r="I168" s="76">
        <v>0.35435131133880121</v>
      </c>
      <c r="J168" s="76">
        <v>8.2477752641622644</v>
      </c>
      <c r="K168" s="81">
        <f t="shared" si="26"/>
        <v>28.589088772271381</v>
      </c>
      <c r="L168" s="67"/>
      <c r="AK168" s="112">
        <v>43630</v>
      </c>
      <c r="AL168" s="131">
        <v>0.18915132577226504</v>
      </c>
      <c r="AM168" s="131">
        <v>0.26684853343896148</v>
      </c>
      <c r="AN168" s="131">
        <v>0.4292310192339045</v>
      </c>
      <c r="AO168" s="131">
        <v>0.15378212152509893</v>
      </c>
      <c r="AP168" s="131">
        <v>0.15282576497139563</v>
      </c>
    </row>
    <row r="169" spans="2:42" x14ac:dyDescent="0.2">
      <c r="B169" s="74">
        <v>43631</v>
      </c>
      <c r="C169" s="76">
        <v>12.32201224869257</v>
      </c>
      <c r="D169" s="76">
        <v>2.2973672112680208</v>
      </c>
      <c r="E169" s="76">
        <v>1.9029814095333122</v>
      </c>
      <c r="F169" s="76">
        <v>1.3924982527145144</v>
      </c>
      <c r="G169" s="76">
        <v>0.84818992486543776</v>
      </c>
      <c r="H169" s="76">
        <v>0.68550605160012623</v>
      </c>
      <c r="I169" s="76">
        <v>0.37681019726872528</v>
      </c>
      <c r="J169" s="76">
        <v>8.0385741769169172</v>
      </c>
      <c r="K169" s="81">
        <f t="shared" si="26"/>
        <v>27.86393947285962</v>
      </c>
      <c r="L169" s="67"/>
      <c r="AK169" s="112">
        <v>43631</v>
      </c>
      <c r="AL169" s="131">
        <v>0.14403210348862766</v>
      </c>
      <c r="AM169" s="131">
        <v>5.0101955600603772E-2</v>
      </c>
      <c r="AN169" s="131">
        <v>0.2592211621561103</v>
      </c>
      <c r="AO169" s="131">
        <v>0.12155440632722027</v>
      </c>
      <c r="AP169" s="131">
        <v>0.13601578644537834</v>
      </c>
    </row>
    <row r="170" spans="2:42" x14ac:dyDescent="0.2">
      <c r="B170" s="74">
        <v>43632</v>
      </c>
      <c r="C170" s="76">
        <v>11.75463326630244</v>
      </c>
      <c r="D170" s="76">
        <v>2.2179150336515736</v>
      </c>
      <c r="E170" s="76">
        <v>2.0452347213259396</v>
      </c>
      <c r="F170" s="76">
        <v>1.2562711825321271</v>
      </c>
      <c r="G170" s="76">
        <v>0.82914565195694445</v>
      </c>
      <c r="H170" s="76">
        <v>0.63725101076602908</v>
      </c>
      <c r="I170" s="76">
        <v>0.41174624204860705</v>
      </c>
      <c r="J170" s="76">
        <v>7.7656252386830387</v>
      </c>
      <c r="K170" s="81">
        <f t="shared" si="26"/>
        <v>26.917822347266704</v>
      </c>
      <c r="L170" s="67"/>
      <c r="AK170" s="112">
        <v>43632</v>
      </c>
      <c r="AL170" s="131">
        <v>0.12365743507916355</v>
      </c>
      <c r="AM170" s="131">
        <v>3.9431895219512403E-2</v>
      </c>
      <c r="AN170" s="131">
        <v>0.24073885772557899</v>
      </c>
      <c r="AO170" s="131">
        <v>8.7318607137597939E-2</v>
      </c>
      <c r="AP170" s="131">
        <v>0.13262816172716427</v>
      </c>
    </row>
    <row r="171" spans="2:42" x14ac:dyDescent="0.2">
      <c r="B171" s="74">
        <v>43633</v>
      </c>
      <c r="C171" s="76">
        <v>12.226009036782225</v>
      </c>
      <c r="D171" s="76">
        <v>2.0522647388097361</v>
      </c>
      <c r="E171" s="76">
        <v>2.433487109190541</v>
      </c>
      <c r="F171" s="76">
        <v>2.0462873325538307</v>
      </c>
      <c r="G171" s="76">
        <v>0.8650426471085676</v>
      </c>
      <c r="H171" s="76">
        <v>0.7443875038372898</v>
      </c>
      <c r="I171" s="76">
        <v>0.41424167381859867</v>
      </c>
      <c r="J171" s="76">
        <v>8.4263465307515091</v>
      </c>
      <c r="K171" s="81">
        <f t="shared" si="26"/>
        <v>29.208066572852299</v>
      </c>
      <c r="L171" s="67"/>
      <c r="AK171" s="112">
        <v>43633</v>
      </c>
      <c r="AL171" s="131">
        <v>0.13662208941513007</v>
      </c>
      <c r="AM171" s="131">
        <v>0.21372955445352385</v>
      </c>
      <c r="AN171" s="131">
        <v>0.46007164800869238</v>
      </c>
      <c r="AO171" s="131">
        <v>0.17005359041052018</v>
      </c>
      <c r="AP171" s="131">
        <v>0.19158133443964606</v>
      </c>
    </row>
    <row r="172" spans="2:42" x14ac:dyDescent="0.2">
      <c r="B172" s="74">
        <v>43634</v>
      </c>
      <c r="C172" s="76">
        <v>12.79242798705325</v>
      </c>
      <c r="D172" s="76">
        <v>2.0874935345453305</v>
      </c>
      <c r="E172" s="76">
        <v>2.4831242006025094</v>
      </c>
      <c r="F172" s="76">
        <v>2.1811098305698282</v>
      </c>
      <c r="G172" s="76">
        <v>0.87315053003656051</v>
      </c>
      <c r="H172" s="76">
        <v>0.77011650499193518</v>
      </c>
      <c r="I172" s="76">
        <v>0.42172796912857324</v>
      </c>
      <c r="J172" s="76">
        <v>8.7618440850409218</v>
      </c>
      <c r="K172" s="81">
        <f t="shared" si="26"/>
        <v>30.370994641968906</v>
      </c>
      <c r="L172" s="67"/>
      <c r="AK172" s="112">
        <v>43634</v>
      </c>
      <c r="AL172" s="131">
        <v>0.20398960514299061</v>
      </c>
      <c r="AM172" s="131">
        <v>0.21306092252557737</v>
      </c>
      <c r="AN172" s="131">
        <v>0.47954084617309045</v>
      </c>
      <c r="AO172" s="131">
        <v>0.19541178110252383</v>
      </c>
      <c r="AP172" s="131">
        <v>0.14348048406025074</v>
      </c>
    </row>
    <row r="173" spans="2:42" x14ac:dyDescent="0.2">
      <c r="B173" s="74">
        <v>43635</v>
      </c>
      <c r="C173" s="76">
        <v>13.132279357215866</v>
      </c>
      <c r="D173" s="76">
        <v>2.1039836091449704</v>
      </c>
      <c r="E173" s="76">
        <v>2.5305712386810826</v>
      </c>
      <c r="F173" s="76">
        <v>2.2712757922852611</v>
      </c>
      <c r="G173" s="76">
        <v>0.87770420947096561</v>
      </c>
      <c r="H173" s="76">
        <v>0.79412941364549317</v>
      </c>
      <c r="I173" s="76">
        <v>0.3818010608087084</v>
      </c>
      <c r="J173" s="76">
        <v>8.9575211183674952</v>
      </c>
      <c r="K173" s="81">
        <f t="shared" si="26"/>
        <v>31.049265799619846</v>
      </c>
      <c r="L173" s="67"/>
      <c r="AK173" s="112">
        <v>43635</v>
      </c>
      <c r="AL173" s="131">
        <v>0.26017651288014976</v>
      </c>
      <c r="AM173" s="131">
        <v>0.2222746832751209</v>
      </c>
      <c r="AN173" s="131">
        <v>0.46891040515839372</v>
      </c>
      <c r="AO173" s="131">
        <v>0.19958973285109494</v>
      </c>
      <c r="AP173" s="131">
        <v>0.18892960336528886</v>
      </c>
    </row>
    <row r="174" spans="2:42" x14ac:dyDescent="0.2">
      <c r="B174" s="74">
        <v>43636</v>
      </c>
      <c r="C174" s="76">
        <v>13.034356081067315</v>
      </c>
      <c r="D174" s="76">
        <v>2.1684448098526539</v>
      </c>
      <c r="E174" s="76">
        <v>2.4447572037680949</v>
      </c>
      <c r="F174" s="76">
        <v>1.8932141174099384</v>
      </c>
      <c r="G174" s="76">
        <v>0.88322515549327807</v>
      </c>
      <c r="H174" s="76">
        <v>0.81852786676679801</v>
      </c>
      <c r="I174" s="76">
        <v>0.37431476549873371</v>
      </c>
      <c r="J174" s="76">
        <v>8.7649619169920534</v>
      </c>
      <c r="K174" s="81">
        <f t="shared" si="26"/>
        <v>30.381801916848868</v>
      </c>
      <c r="L174" s="67"/>
      <c r="AK174" s="112">
        <v>43636</v>
      </c>
      <c r="AL174" s="131">
        <v>0.18126671842101527</v>
      </c>
      <c r="AM174" s="131">
        <v>0.22106750781754392</v>
      </c>
      <c r="AN174" s="131">
        <v>0.40008118292828598</v>
      </c>
      <c r="AO174" s="131">
        <v>0.18953321400060424</v>
      </c>
      <c r="AP174" s="131">
        <v>0.16852224804805602</v>
      </c>
    </row>
    <row r="175" spans="2:42" x14ac:dyDescent="0.2">
      <c r="B175" s="74">
        <v>43637</v>
      </c>
      <c r="C175" s="76">
        <v>13.169720609860899</v>
      </c>
      <c r="D175" s="76">
        <v>2.2186645824970119</v>
      </c>
      <c r="E175" s="76">
        <v>2.2638597999784431</v>
      </c>
      <c r="F175" s="76">
        <v>1.9589652762166823</v>
      </c>
      <c r="G175" s="76">
        <v>0.88632119737506054</v>
      </c>
      <c r="H175" s="76">
        <v>0.82110898232627094</v>
      </c>
      <c r="I175" s="76">
        <v>0.41174624204860705</v>
      </c>
      <c r="J175" s="76">
        <v>8.8110015979800114</v>
      </c>
      <c r="K175" s="81">
        <f t="shared" si="26"/>
        <v>30.541388288282988</v>
      </c>
      <c r="L175" s="67"/>
      <c r="AK175" s="112">
        <v>43637</v>
      </c>
      <c r="AL175" s="131">
        <v>0.19767691643071281</v>
      </c>
      <c r="AM175" s="131">
        <v>0.2738896565227979</v>
      </c>
      <c r="AN175" s="131">
        <v>0.39453767222526204</v>
      </c>
      <c r="AO175" s="131">
        <v>0.20437049215016967</v>
      </c>
      <c r="AP175" s="131">
        <v>0.171951767748492</v>
      </c>
    </row>
    <row r="176" spans="2:42" x14ac:dyDescent="0.2">
      <c r="B176" s="74">
        <v>43638</v>
      </c>
      <c r="C176" s="76">
        <v>12.785707762219527</v>
      </c>
      <c r="D176" s="76">
        <v>2.2823762343592575</v>
      </c>
      <c r="E176" s="76">
        <v>2.1013378116649193</v>
      </c>
      <c r="F176" s="76">
        <v>1.4531873843743024</v>
      </c>
      <c r="G176" s="76">
        <v>0.85645819722424932</v>
      </c>
      <c r="H176" s="76">
        <v>0.72285434480328714</v>
      </c>
      <c r="I176" s="76">
        <v>0.42921426443854793</v>
      </c>
      <c r="J176" s="76">
        <v>8.3652893455960111</v>
      </c>
      <c r="K176" s="81">
        <f t="shared" si="26"/>
        <v>28.996425344680105</v>
      </c>
      <c r="L176" s="67"/>
      <c r="AK176" s="112">
        <v>43638</v>
      </c>
      <c r="AL176" s="131">
        <v>0.16285345825700664</v>
      </c>
      <c r="AM176" s="131">
        <v>5.5097175005916078E-2</v>
      </c>
      <c r="AN176" s="131">
        <v>0.28199473576626638</v>
      </c>
      <c r="AO176" s="131">
        <v>0.14336377943474626</v>
      </c>
      <c r="AP176" s="131">
        <v>0.14801247834568657</v>
      </c>
    </row>
    <row r="177" spans="2:42" x14ac:dyDescent="0.2">
      <c r="B177" s="74">
        <v>43639</v>
      </c>
      <c r="C177" s="76">
        <v>11.823755578877886</v>
      </c>
      <c r="D177" s="76">
        <v>2.264387062068741</v>
      </c>
      <c r="E177" s="76">
        <v>2.1145762834457797</v>
      </c>
      <c r="F177" s="76">
        <v>0.92731176713594721</v>
      </c>
      <c r="G177" s="76">
        <v>0.84504524028742345</v>
      </c>
      <c r="H177" s="76">
        <v>0.65160240559575</v>
      </c>
      <c r="I177" s="76">
        <v>0.42671883266855642</v>
      </c>
      <c r="J177" s="76">
        <v>7.7255649107909514</v>
      </c>
      <c r="K177" s="81">
        <f t="shared" si="26"/>
        <v>26.778962080871032</v>
      </c>
      <c r="L177" s="67"/>
      <c r="AK177" s="112">
        <v>43639</v>
      </c>
      <c r="AL177" s="131">
        <v>0</v>
      </c>
      <c r="AM177" s="131">
        <v>3.9759888473905755E-2</v>
      </c>
      <c r="AN177" s="131">
        <v>0.20009181820401895</v>
      </c>
      <c r="AO177" s="131">
        <v>9.9118105298823048E-2</v>
      </c>
      <c r="AP177" s="131">
        <v>0.11428440362807293</v>
      </c>
    </row>
    <row r="178" spans="2:42" x14ac:dyDescent="0.2">
      <c r="B178" s="74">
        <v>43640</v>
      </c>
      <c r="C178" s="76">
        <v>12.062803576534641</v>
      </c>
      <c r="D178" s="76">
        <v>2.165446614470901</v>
      </c>
      <c r="E178" s="76">
        <v>2.4321834265279025</v>
      </c>
      <c r="F178" s="76">
        <v>1.9247514345876708</v>
      </c>
      <c r="G178" s="76">
        <v>0.87981918075645094</v>
      </c>
      <c r="H178" s="76">
        <v>0.76328082584587587</v>
      </c>
      <c r="I178" s="76">
        <v>0.46415030921842981</v>
      </c>
      <c r="J178" s="76">
        <v>8.3901443490829966</v>
      </c>
      <c r="K178" s="81">
        <f t="shared" si="26"/>
        <v>29.082579717024863</v>
      </c>
      <c r="L178" s="67"/>
      <c r="AK178" s="112">
        <v>43640</v>
      </c>
      <c r="AL178" s="131">
        <v>0.26142307761235972</v>
      </c>
      <c r="AM178" s="131">
        <v>0.22359579276853672</v>
      </c>
      <c r="AN178" s="131">
        <v>0.34569653742035966</v>
      </c>
      <c r="AO178" s="131">
        <v>0.16752955009795559</v>
      </c>
      <c r="AP178" s="131">
        <v>0.17811185821797046</v>
      </c>
    </row>
    <row r="179" spans="2:42" x14ac:dyDescent="0.2">
      <c r="B179" s="74">
        <v>43641</v>
      </c>
      <c r="C179" s="76">
        <v>11.877517377547679</v>
      </c>
      <c r="D179" s="76">
        <v>2.2359042059420902</v>
      </c>
      <c r="E179" s="76">
        <v>2.5010899826274064</v>
      </c>
      <c r="F179" s="76">
        <v>2.1477338784262865</v>
      </c>
      <c r="G179" s="76">
        <v>0.87912339300021569</v>
      </c>
      <c r="H179" s="76">
        <v>0.80269640282278043</v>
      </c>
      <c r="I179" s="76">
        <v>0.48411376337836226</v>
      </c>
      <c r="J179" s="76">
        <v>8.4857311226354604</v>
      </c>
      <c r="K179" s="81">
        <f t="shared" si="26"/>
        <v>29.413910126380284</v>
      </c>
      <c r="L179" s="67"/>
      <c r="AK179" s="112">
        <v>43641</v>
      </c>
      <c r="AL179" s="131">
        <v>0.22373251346486925</v>
      </c>
      <c r="AM179" s="131">
        <v>0.27313898750216936</v>
      </c>
      <c r="AN179" s="131">
        <v>0.43237390883307886</v>
      </c>
      <c r="AO179" s="131">
        <v>0.18580543944695913</v>
      </c>
      <c r="AP179" s="131">
        <v>0.19662151179961379</v>
      </c>
    </row>
    <row r="180" spans="2:42" x14ac:dyDescent="0.2">
      <c r="B180" s="74">
        <v>43642</v>
      </c>
      <c r="C180" s="76">
        <v>12.167447077516915</v>
      </c>
      <c r="D180" s="76">
        <v>2.2883726251227623</v>
      </c>
      <c r="E180" s="76">
        <v>2.6111261409475808</v>
      </c>
      <c r="F180" s="76">
        <v>1.9583481873484823</v>
      </c>
      <c r="G180" s="76">
        <v>0.87691245098973281</v>
      </c>
      <c r="H180" s="76">
        <v>0.8172353625587867</v>
      </c>
      <c r="I180" s="76">
        <v>0.46165487744843819</v>
      </c>
      <c r="J180" s="76">
        <v>8.5882814569148405</v>
      </c>
      <c r="K180" s="81">
        <f t="shared" si="26"/>
        <v>29.769378178847532</v>
      </c>
      <c r="L180" s="67"/>
      <c r="AK180" s="112">
        <v>43642</v>
      </c>
      <c r="AL180" s="131">
        <v>0.13643506280972262</v>
      </c>
      <c r="AM180" s="131">
        <v>0.24363352734490168</v>
      </c>
      <c r="AN180" s="131">
        <v>0.40394661413775201</v>
      </c>
      <c r="AO180" s="131">
        <v>0.20616372462847327</v>
      </c>
      <c r="AP180" s="131">
        <v>0.17510245461385371</v>
      </c>
    </row>
    <row r="181" spans="2:42" x14ac:dyDescent="0.2">
      <c r="B181" s="74">
        <v>43643</v>
      </c>
      <c r="C181" s="76">
        <v>12.643623008592218</v>
      </c>
      <c r="D181" s="76">
        <v>2.2666357086050555</v>
      </c>
      <c r="E181" s="76">
        <v>2.6640005718677702</v>
      </c>
      <c r="F181" s="76">
        <v>1.868633997079191</v>
      </c>
      <c r="G181" s="76">
        <v>0.86984874269639212</v>
      </c>
      <c r="H181" s="76">
        <v>0.8351184377372094</v>
      </c>
      <c r="I181" s="76">
        <v>0.45416858213846351</v>
      </c>
      <c r="J181" s="76">
        <v>8.7589565331014416</v>
      </c>
      <c r="K181" s="81">
        <f t="shared" si="26"/>
        <v>30.360985581817737</v>
      </c>
      <c r="L181" s="67"/>
      <c r="AK181" s="112">
        <v>43643</v>
      </c>
      <c r="AL181" s="131">
        <v>0.17539603275477272</v>
      </c>
      <c r="AM181" s="131">
        <v>0.24617741745883862</v>
      </c>
      <c r="AN181" s="131">
        <v>0.3516482335366401</v>
      </c>
      <c r="AO181" s="131">
        <v>0.23031562340652709</v>
      </c>
      <c r="AP181" s="131">
        <v>0.18069013953798163</v>
      </c>
    </row>
    <row r="182" spans="2:42" x14ac:dyDescent="0.2">
      <c r="B182" s="74">
        <v>43644</v>
      </c>
      <c r="C182" s="76">
        <v>12.731945963549736</v>
      </c>
      <c r="D182" s="76">
        <v>2.2074213498154389</v>
      </c>
      <c r="E182" s="76">
        <v>2.7238417761052292</v>
      </c>
      <c r="F182" s="76">
        <v>1.8795545585866755</v>
      </c>
      <c r="G182" s="76">
        <v>0.86798848823239105</v>
      </c>
      <c r="H182" s="76">
        <v>0.84557032783124964</v>
      </c>
      <c r="I182" s="76">
        <v>0.43670055974852262</v>
      </c>
      <c r="J182" s="76">
        <v>8.7958517836050589</v>
      </c>
      <c r="K182" s="81">
        <f t="shared" si="26"/>
        <v>30.488874807474303</v>
      </c>
      <c r="L182" s="67"/>
      <c r="AK182" s="112">
        <v>43644</v>
      </c>
      <c r="AL182" s="131">
        <v>0.11045716715489001</v>
      </c>
      <c r="AM182" s="131">
        <v>0.27435735908755915</v>
      </c>
      <c r="AN182" s="131">
        <v>0.38596275424443638</v>
      </c>
      <c r="AO182" s="131">
        <v>0.22949401497633737</v>
      </c>
      <c r="AP182" s="131">
        <v>0.21196940186457616</v>
      </c>
    </row>
    <row r="183" spans="2:42" x14ac:dyDescent="0.2">
      <c r="B183" s="74">
        <v>43645</v>
      </c>
      <c r="C183" s="76">
        <v>12.6109819165427</v>
      </c>
      <c r="D183" s="76">
        <v>2.1774393959979124</v>
      </c>
      <c r="E183" s="76">
        <v>2.6521208679324761</v>
      </c>
      <c r="F183" s="76">
        <v>1.4567842999387925</v>
      </c>
      <c r="G183" s="76">
        <v>0.84229889995152385</v>
      </c>
      <c r="H183" s="76">
        <v>0.74090478753487909</v>
      </c>
      <c r="I183" s="76">
        <v>0.43420512797853106</v>
      </c>
      <c r="J183" s="76">
        <v>8.4802801137235626</v>
      </c>
      <c r="K183" s="81">
        <f t="shared" si="26"/>
        <v>29.395015409600376</v>
      </c>
      <c r="L183" s="67"/>
      <c r="AK183" s="112">
        <v>43645</v>
      </c>
      <c r="AL183" s="131">
        <v>0.13810430968365797</v>
      </c>
      <c r="AM183" s="131">
        <v>0.13764713818791977</v>
      </c>
      <c r="AN183" s="131">
        <v>0.27537307231490193</v>
      </c>
      <c r="AO183" s="131">
        <v>0.14844725415844234</v>
      </c>
      <c r="AP183" s="131">
        <v>0.17951409630026835</v>
      </c>
    </row>
    <row r="184" spans="2:42" x14ac:dyDescent="0.2">
      <c r="B184" s="74">
        <v>43646</v>
      </c>
      <c r="C184" s="76">
        <v>12.116565375204434</v>
      </c>
      <c r="D184" s="76">
        <v>2.1721925540798446</v>
      </c>
      <c r="E184" s="76">
        <v>2.5274767867988817</v>
      </c>
      <c r="F184" s="76">
        <v>0.92583977599688994</v>
      </c>
      <c r="G184" s="76">
        <v>0.8130025214784401</v>
      </c>
      <c r="H184" s="76">
        <v>0.69514744390571148</v>
      </c>
      <c r="I184" s="76">
        <v>0.42671883266855642</v>
      </c>
      <c r="J184" s="76">
        <v>7.9783936311675685</v>
      </c>
      <c r="K184" s="81">
        <f t="shared" si="26"/>
        <v>27.655336921300325</v>
      </c>
      <c r="L184" s="67"/>
      <c r="AK184" s="112">
        <v>43646</v>
      </c>
      <c r="AL184" s="131">
        <v>4.2643383316973552E-2</v>
      </c>
      <c r="AM184" s="131">
        <v>4.451857314230321E-2</v>
      </c>
      <c r="AN184" s="131">
        <v>0.15985084443863465</v>
      </c>
      <c r="AO184" s="131">
        <v>0.12554255377139556</v>
      </c>
      <c r="AP184" s="131">
        <v>0.14915173329489237</v>
      </c>
    </row>
    <row r="185" spans="2:42" x14ac:dyDescent="0.2">
      <c r="B185" s="74">
        <v>43647</v>
      </c>
      <c r="C185" s="76">
        <v>10.870930666130802</v>
      </c>
      <c r="D185" s="76">
        <v>2.3198622706982879</v>
      </c>
      <c r="E185" s="76">
        <v>2.070273926330811</v>
      </c>
      <c r="F185" s="76">
        <v>1.3529475936789275</v>
      </c>
      <c r="G185" s="76">
        <v>0.82522568626534698</v>
      </c>
      <c r="H185" s="76">
        <v>0.73644169206109655</v>
      </c>
      <c r="I185" s="76">
        <v>0.38170244973485778</v>
      </c>
      <c r="J185" s="76">
        <v>7.5244469837966061</v>
      </c>
      <c r="K185" s="81">
        <f t="shared" si="26"/>
        <v>26.081831268696732</v>
      </c>
      <c r="L185" s="67"/>
      <c r="AK185" s="112">
        <v>43647</v>
      </c>
      <c r="AL185" s="131">
        <v>7.8808644813868262E-2</v>
      </c>
      <c r="AM185" s="131">
        <v>0.16094635070133961</v>
      </c>
      <c r="AN185" s="131">
        <v>0.26135557958667077</v>
      </c>
      <c r="AO185" s="131">
        <v>0.1697829928834016</v>
      </c>
      <c r="AP185" s="131">
        <v>0.15964906938358958</v>
      </c>
    </row>
    <row r="186" spans="2:42" x14ac:dyDescent="0.2">
      <c r="B186" s="74">
        <v>43648</v>
      </c>
      <c r="C186" s="76">
        <v>11.011707663162461</v>
      </c>
      <c r="D186" s="76">
        <v>2.4133643447896129</v>
      </c>
      <c r="E186" s="76">
        <v>2.1652296825929245</v>
      </c>
      <c r="F186" s="76">
        <v>1.4892061002075467</v>
      </c>
      <c r="G186" s="76">
        <v>0.82966662824767867</v>
      </c>
      <c r="H186" s="76">
        <v>0.76130319180207751</v>
      </c>
      <c r="I186" s="76">
        <v>0.40833285320473156</v>
      </c>
      <c r="J186" s="76">
        <v>7.7358692176857877</v>
      </c>
      <c r="K186" s="81">
        <f t="shared" si="26"/>
        <v>26.814679681692827</v>
      </c>
      <c r="L186" s="67"/>
      <c r="AK186" s="112">
        <v>43648</v>
      </c>
      <c r="AL186" s="131">
        <v>0.15429426731576387</v>
      </c>
      <c r="AM186" s="131">
        <v>0.17730400549827785</v>
      </c>
      <c r="AN186" s="131">
        <v>0.27451302348913931</v>
      </c>
      <c r="AO186" s="131">
        <v>0.16431894908020234</v>
      </c>
      <c r="AP186" s="131">
        <v>0.16075897188256857</v>
      </c>
    </row>
    <row r="187" spans="2:42" x14ac:dyDescent="0.2">
      <c r="B187" s="74">
        <v>43649</v>
      </c>
      <c r="C187" s="76">
        <v>11.418487706910918</v>
      </c>
      <c r="D187" s="76">
        <v>2.4066254565668146</v>
      </c>
      <c r="E187" s="76">
        <v>2.1034204262408154</v>
      </c>
      <c r="F187" s="76">
        <v>1.5279952230747231</v>
      </c>
      <c r="G187" s="76">
        <v>0.83758913363871312</v>
      </c>
      <c r="H187" s="76">
        <v>0.76391069701154268</v>
      </c>
      <c r="I187" s="76">
        <v>0.41543429413003125</v>
      </c>
      <c r="J187" s="76">
        <v>7.8958886239116817</v>
      </c>
      <c r="K187" s="81">
        <f t="shared" si="26"/>
        <v>27.369351561485235</v>
      </c>
      <c r="L187" s="67"/>
      <c r="AK187" s="112">
        <v>43649</v>
      </c>
      <c r="AL187" s="131">
        <v>0.17412005951335388</v>
      </c>
      <c r="AM187" s="131">
        <v>0.13781002216839741</v>
      </c>
      <c r="AN187" s="131">
        <v>0.28645567856892806</v>
      </c>
      <c r="AO187" s="131">
        <v>0.17669169496069151</v>
      </c>
      <c r="AP187" s="131">
        <v>0.16045468476398253</v>
      </c>
    </row>
    <row r="188" spans="2:42" x14ac:dyDescent="0.2">
      <c r="B188" s="74">
        <v>43650</v>
      </c>
      <c r="C188" s="76">
        <v>11.200774444059631</v>
      </c>
      <c r="D188" s="76">
        <v>2.4420046197365055</v>
      </c>
      <c r="E188" s="76">
        <v>1.9116197792089136</v>
      </c>
      <c r="F188" s="76">
        <v>1.5494874061932649</v>
      </c>
      <c r="G188" s="76">
        <v>0.83867290015875418</v>
      </c>
      <c r="H188" s="76">
        <v>0.76759277088474598</v>
      </c>
      <c r="I188" s="76">
        <v>0.41188357366738143</v>
      </c>
      <c r="J188" s="76">
        <v>7.7533956341720005</v>
      </c>
      <c r="K188" s="81">
        <f t="shared" si="26"/>
        <v>26.875431128081203</v>
      </c>
      <c r="L188" s="67"/>
      <c r="AK188" s="112">
        <v>43650</v>
      </c>
      <c r="AL188" s="131">
        <v>0.14932668113193906</v>
      </c>
      <c r="AM188" s="131">
        <v>0.14299029723892848</v>
      </c>
      <c r="AN188" s="131">
        <v>0.27851301213079754</v>
      </c>
      <c r="AO188" s="131">
        <v>0.16534271151856139</v>
      </c>
      <c r="AP188" s="131">
        <v>0.16306250993236898</v>
      </c>
    </row>
    <row r="189" spans="2:42" x14ac:dyDescent="0.2">
      <c r="B189" s="74">
        <v>43651</v>
      </c>
      <c r="C189" s="76">
        <v>10.798086754876048</v>
      </c>
      <c r="D189" s="76">
        <v>2.3586108779793773</v>
      </c>
      <c r="E189" s="76">
        <v>2.025835816813641</v>
      </c>
      <c r="F189" s="76">
        <v>1.5618693683631515</v>
      </c>
      <c r="G189" s="76">
        <v>0.84066018434698631</v>
      </c>
      <c r="H189" s="76">
        <v>0.7436532687839329</v>
      </c>
      <c r="I189" s="76">
        <v>0.39235461112280728</v>
      </c>
      <c r="J189" s="76">
        <v>7.5908168506420015</v>
      </c>
      <c r="K189" s="81">
        <f t="shared" si="26"/>
        <v>26.31188773292795</v>
      </c>
      <c r="L189" s="67"/>
      <c r="AK189" s="112">
        <v>43651</v>
      </c>
      <c r="AL189" s="131">
        <v>0.15301528679329851</v>
      </c>
      <c r="AM189" s="131">
        <v>0.15848599072818564</v>
      </c>
      <c r="AN189" s="131">
        <v>0.28215937581685319</v>
      </c>
      <c r="AO189" s="131">
        <v>0.16986550347546714</v>
      </c>
      <c r="AP189" s="131">
        <v>0.16538927501813538</v>
      </c>
    </row>
    <row r="190" spans="2:42" x14ac:dyDescent="0.2">
      <c r="B190" s="74">
        <v>43652</v>
      </c>
      <c r="C190" s="76">
        <v>10.367571054651323</v>
      </c>
      <c r="D190" s="76">
        <v>2.2718476921108501</v>
      </c>
      <c r="E190" s="76">
        <v>1.9922626166206618</v>
      </c>
      <c r="F190" s="76">
        <v>1.1753795993688649</v>
      </c>
      <c r="G190" s="76">
        <v>0.81684947340398084</v>
      </c>
      <c r="H190" s="76">
        <v>0.66592993178628312</v>
      </c>
      <c r="I190" s="76">
        <v>0.32666628256378527</v>
      </c>
      <c r="J190" s="76">
        <v>7.1429501214397169</v>
      </c>
      <c r="K190" s="81">
        <f t="shared" si="26"/>
        <v>24.759456771945469</v>
      </c>
      <c r="L190" s="67"/>
      <c r="AK190" s="112">
        <v>43652</v>
      </c>
      <c r="AL190" s="131">
        <v>0.13658368776035068</v>
      </c>
      <c r="AM190" s="131">
        <v>5.3102666569707586E-2</v>
      </c>
      <c r="AN190" s="131">
        <v>0.18385553013689551</v>
      </c>
      <c r="AO190" s="131">
        <v>0.12617688129266</v>
      </c>
      <c r="AP190" s="131">
        <v>0.14074210532014717</v>
      </c>
    </row>
    <row r="191" spans="2:42" x14ac:dyDescent="0.2">
      <c r="B191" s="74">
        <v>43653</v>
      </c>
      <c r="C191" s="76">
        <v>10.225975586706689</v>
      </c>
      <c r="D191" s="76">
        <v>2.1867692282980227</v>
      </c>
      <c r="E191" s="76">
        <v>1.9356295184981724</v>
      </c>
      <c r="F191" s="76">
        <v>0.97073883110167214</v>
      </c>
      <c r="G191" s="76">
        <v>0.80473772487779249</v>
      </c>
      <c r="H191" s="76">
        <v>0.62942988686880308</v>
      </c>
      <c r="I191" s="76">
        <v>0.33199236325776005</v>
      </c>
      <c r="J191" s="76">
        <v>6.9275513169857987</v>
      </c>
      <c r="K191" s="81">
        <f t="shared" si="26"/>
        <v>24.012824456594711</v>
      </c>
      <c r="L191" s="67"/>
      <c r="AK191" s="112">
        <v>43653</v>
      </c>
      <c r="AL191" s="131">
        <v>0.14018475099909744</v>
      </c>
      <c r="AM191" s="131">
        <v>3.2830697715994311E-2</v>
      </c>
      <c r="AN191" s="131">
        <v>0.14109399218077809</v>
      </c>
      <c r="AO191" s="131">
        <v>9.3609211146654367E-2</v>
      </c>
      <c r="AP191" s="131">
        <v>0.12311843971187976</v>
      </c>
    </row>
    <row r="192" spans="2:42" x14ac:dyDescent="0.2">
      <c r="B192" s="74">
        <v>43654</v>
      </c>
      <c r="C192" s="76">
        <v>10.955233170167203</v>
      </c>
      <c r="D192" s="76">
        <v>2.0334595212293629</v>
      </c>
      <c r="E192" s="76">
        <v>2.03314145809173</v>
      </c>
      <c r="F192" s="76">
        <v>1.7026808083624247</v>
      </c>
      <c r="G192" s="76">
        <v>0.84223143469878703</v>
      </c>
      <c r="H192" s="76">
        <v>0.72888928607744086</v>
      </c>
      <c r="I192" s="76">
        <v>0.37105028834690829</v>
      </c>
      <c r="J192" s="76">
        <v>7.5687654448133737</v>
      </c>
      <c r="K192" s="81">
        <f t="shared" si="26"/>
        <v>26.235451411787224</v>
      </c>
      <c r="L192" s="67"/>
      <c r="AK192" s="112">
        <v>43654</v>
      </c>
      <c r="AL192" s="131">
        <v>0.21834034174297948</v>
      </c>
      <c r="AM192" s="131">
        <v>0.16195991169576152</v>
      </c>
      <c r="AN192" s="131">
        <v>0.30624495441146699</v>
      </c>
      <c r="AO192" s="131">
        <v>0.17244376803535652</v>
      </c>
      <c r="AP192" s="131">
        <v>0.13969655014862931</v>
      </c>
    </row>
    <row r="193" spans="2:42" x14ac:dyDescent="0.2">
      <c r="B193" s="74">
        <v>43655</v>
      </c>
      <c r="C193" s="76">
        <v>10.712965779926671</v>
      </c>
      <c r="D193" s="76">
        <v>2.1564442312954308</v>
      </c>
      <c r="E193" s="76">
        <v>2.115677448377562</v>
      </c>
      <c r="F193" s="76">
        <v>1.7318826657421089</v>
      </c>
      <c r="G193" s="76">
        <v>0.84100087091561782</v>
      </c>
      <c r="H193" s="76">
        <v>0.73610123697813967</v>
      </c>
      <c r="I193" s="76">
        <v>0.41543429413003125</v>
      </c>
      <c r="J193" s="76">
        <v>7.5861278613876788</v>
      </c>
      <c r="K193" s="81">
        <f t="shared" si="26"/>
        <v>26.295634388753243</v>
      </c>
      <c r="L193" s="67"/>
      <c r="AK193" s="112">
        <v>43655</v>
      </c>
      <c r="AL193" s="131">
        <v>0.21547206372489811</v>
      </c>
      <c r="AM193" s="131">
        <v>0.16532914973055629</v>
      </c>
      <c r="AN193" s="131">
        <v>0.30465035002820989</v>
      </c>
      <c r="AO193" s="131">
        <v>0.17829810171603</v>
      </c>
      <c r="AP193" s="131">
        <v>0.15218158751440861</v>
      </c>
    </row>
    <row r="194" spans="2:42" x14ac:dyDescent="0.2">
      <c r="B194" s="74">
        <v>43656</v>
      </c>
      <c r="C194" s="76">
        <v>10.512440406247856</v>
      </c>
      <c r="D194" s="76">
        <v>2.1235921512092895</v>
      </c>
      <c r="E194" s="76">
        <v>2.2503540031414668</v>
      </c>
      <c r="F194" s="76">
        <v>1.8485228194586352</v>
      </c>
      <c r="G194" s="76">
        <v>0.83630173463198765</v>
      </c>
      <c r="H194" s="76">
        <v>0.74227444674546628</v>
      </c>
      <c r="I194" s="76">
        <v>0.39412997135413219</v>
      </c>
      <c r="J194" s="76">
        <v>7.5853611214085515</v>
      </c>
      <c r="K194" s="81">
        <f t="shared" si="26"/>
        <v>26.292976654197382</v>
      </c>
      <c r="L194" s="67"/>
      <c r="AK194" s="112">
        <v>43656</v>
      </c>
      <c r="AL194" s="131">
        <v>0.20679636219786396</v>
      </c>
      <c r="AM194" s="131">
        <v>0.18717330870752372</v>
      </c>
      <c r="AN194" s="131">
        <v>0.36174748431715875</v>
      </c>
      <c r="AO194" s="131">
        <v>0.15205945500718709</v>
      </c>
      <c r="AP194" s="131">
        <v>0.16823448248889189</v>
      </c>
    </row>
    <row r="195" spans="2:42" x14ac:dyDescent="0.2">
      <c r="B195" s="74">
        <v>43657</v>
      </c>
      <c r="C195" s="76">
        <v>10.798905225789023</v>
      </c>
      <c r="D195" s="76">
        <v>2.1480206210169328</v>
      </c>
      <c r="E195" s="76">
        <v>2.2604968622516761</v>
      </c>
      <c r="F195" s="76">
        <v>2.0311699204930735</v>
      </c>
      <c r="G195" s="76">
        <v>0.83809610383283462</v>
      </c>
      <c r="H195" s="76">
        <v>0.74053720908662846</v>
      </c>
      <c r="I195" s="76">
        <v>0.40478213274208175</v>
      </c>
      <c r="J195" s="76">
        <v>7.7939314325528199</v>
      </c>
      <c r="K195" s="81">
        <f t="shared" si="26"/>
        <v>27.015939507765072</v>
      </c>
      <c r="L195" s="67"/>
      <c r="AK195" s="112">
        <v>43657</v>
      </c>
      <c r="AL195" s="131">
        <v>0.22242824214020623</v>
      </c>
      <c r="AM195" s="131">
        <v>0.1858267281230514</v>
      </c>
      <c r="AN195" s="131">
        <v>0.41987372534696099</v>
      </c>
      <c r="AO195" s="131">
        <v>0.1414682439244129</v>
      </c>
      <c r="AP195" s="131">
        <v>0.16934137716492095</v>
      </c>
    </row>
    <row r="196" spans="2:42" x14ac:dyDescent="0.2">
      <c r="B196" s="74">
        <v>43658</v>
      </c>
      <c r="C196" s="76">
        <v>10.742430732793764</v>
      </c>
      <c r="D196" s="76">
        <v>2.1252768732649887</v>
      </c>
      <c r="E196" s="76">
        <v>2.230283016375989</v>
      </c>
      <c r="F196" s="76">
        <v>1.8944839229285759</v>
      </c>
      <c r="G196" s="76">
        <v>0.8401191130187311</v>
      </c>
      <c r="H196" s="76">
        <v>0.74868016128231818</v>
      </c>
      <c r="I196" s="76">
        <v>0.42431109528665589</v>
      </c>
      <c r="J196" s="76">
        <v>7.7061785159536633</v>
      </c>
      <c r="K196" s="81">
        <f t="shared" ref="K196:K259" si="27">SUM(C196:J196)</f>
        <v>26.711763430904686</v>
      </c>
      <c r="L196" s="67"/>
      <c r="AK196" s="112">
        <v>43658</v>
      </c>
      <c r="AL196" s="131">
        <v>0.15399265026305431</v>
      </c>
      <c r="AM196" s="131">
        <v>0.18284559384158749</v>
      </c>
      <c r="AN196" s="131">
        <v>0.40022536943910336</v>
      </c>
      <c r="AO196" s="131">
        <v>0.15093406447157415</v>
      </c>
      <c r="AP196" s="131">
        <v>0.18179224443334763</v>
      </c>
    </row>
    <row r="197" spans="2:42" x14ac:dyDescent="0.2">
      <c r="B197" s="74">
        <v>43659</v>
      </c>
      <c r="C197" s="76">
        <v>10.597561381197231</v>
      </c>
      <c r="D197" s="76">
        <v>2.2617393597766529</v>
      </c>
      <c r="E197" s="76">
        <v>2.1050192337754954</v>
      </c>
      <c r="F197" s="76">
        <v>1.344495244605699</v>
      </c>
      <c r="G197" s="76">
        <v>0.82337253320470738</v>
      </c>
      <c r="H197" s="76">
        <v>0.65675534783661693</v>
      </c>
      <c r="I197" s="76">
        <v>0.39945605204810702</v>
      </c>
      <c r="J197" s="76">
        <v>7.3748348927633591</v>
      </c>
      <c r="K197" s="81">
        <f t="shared" si="27"/>
        <v>25.563234045207874</v>
      </c>
      <c r="L197" s="67"/>
      <c r="AK197" s="112">
        <v>43659</v>
      </c>
      <c r="AL197" s="131">
        <v>0.13131489838991486</v>
      </c>
      <c r="AM197" s="131">
        <v>9.1806299361777755E-2</v>
      </c>
      <c r="AN197" s="131">
        <v>0.25383572750089617</v>
      </c>
      <c r="AO197" s="131">
        <v>0.10401267149330069</v>
      </c>
      <c r="AP197" s="131">
        <v>0.13141017504582747</v>
      </c>
    </row>
    <row r="198" spans="2:42" x14ac:dyDescent="0.2">
      <c r="B198" s="74">
        <v>43660</v>
      </c>
      <c r="C198" s="76">
        <v>10.46169520964342</v>
      </c>
      <c r="D198" s="76">
        <v>2.2507886664146057</v>
      </c>
      <c r="E198" s="76">
        <v>2.0814123357186629</v>
      </c>
      <c r="F198" s="76">
        <v>1.1474576161897287</v>
      </c>
      <c r="G198" s="76">
        <v>0.81008023589207923</v>
      </c>
      <c r="H198" s="76">
        <v>0.6194040248950482</v>
      </c>
      <c r="I198" s="76">
        <v>0.39412997135413219</v>
      </c>
      <c r="J198" s="76">
        <v>7.2031466442114285</v>
      </c>
      <c r="K198" s="81">
        <f t="shared" si="27"/>
        <v>24.968114704319106</v>
      </c>
      <c r="L198" s="67"/>
      <c r="AK198" s="112">
        <v>43660</v>
      </c>
      <c r="AL198" s="131">
        <v>0.12584325572889257</v>
      </c>
      <c r="AM198" s="131">
        <v>5.1332233968765593E-2</v>
      </c>
      <c r="AN198" s="131">
        <v>0.23336126904012641</v>
      </c>
      <c r="AO198" s="131">
        <v>7.3137838843466113E-2</v>
      </c>
      <c r="AP198" s="131">
        <v>0.10712688074909743</v>
      </c>
    </row>
    <row r="199" spans="2:42" x14ac:dyDescent="0.2">
      <c r="B199" s="74">
        <v>43661</v>
      </c>
      <c r="C199" s="76">
        <v>11.268707529836536</v>
      </c>
      <c r="D199" s="76">
        <v>2.1033754865408945</v>
      </c>
      <c r="E199" s="76">
        <v>2.2382629897669606</v>
      </c>
      <c r="F199" s="76">
        <v>1.8260745938604386</v>
      </c>
      <c r="G199" s="76">
        <v>0.8329062359903846</v>
      </c>
      <c r="H199" s="76">
        <v>0.67193373252620703</v>
      </c>
      <c r="I199" s="76">
        <v>0.44384005783122998</v>
      </c>
      <c r="J199" s="76">
        <v>7.860060431967173</v>
      </c>
      <c r="K199" s="81">
        <f t="shared" si="27"/>
        <v>27.245161058319827</v>
      </c>
      <c r="L199" s="67"/>
      <c r="AK199" s="112">
        <v>43661</v>
      </c>
      <c r="AL199" s="131">
        <v>0.2024389565035816</v>
      </c>
      <c r="AM199" s="131">
        <v>0.17401240859878006</v>
      </c>
      <c r="AN199" s="131">
        <v>0.36497948149155379</v>
      </c>
      <c r="AO199" s="131">
        <v>0.1403554661870956</v>
      </c>
      <c r="AP199" s="131">
        <v>0.15094167065160835</v>
      </c>
    </row>
    <row r="200" spans="2:42" x14ac:dyDescent="0.2">
      <c r="B200" s="74">
        <v>43662</v>
      </c>
      <c r="C200" s="76">
        <v>11.395570521347626</v>
      </c>
      <c r="D200" s="76">
        <v>2.1614983974625295</v>
      </c>
      <c r="E200" s="76">
        <v>2.2942943375198155</v>
      </c>
      <c r="F200" s="76">
        <v>1.82581929259904</v>
      </c>
      <c r="G200" s="76">
        <v>0.8341910368154617</v>
      </c>
      <c r="H200" s="76">
        <v>0.75565546807088257</v>
      </c>
      <c r="I200" s="76">
        <v>0.45981829991315432</v>
      </c>
      <c r="J200" s="76">
        <v>7.9986281898228961</v>
      </c>
      <c r="K200" s="81">
        <f t="shared" si="27"/>
        <v>27.725475543551408</v>
      </c>
      <c r="L200" s="67"/>
      <c r="AK200" s="112">
        <v>43662</v>
      </c>
      <c r="AL200" s="131">
        <v>0.1932336400390729</v>
      </c>
      <c r="AM200" s="131">
        <v>0.20066513437646</v>
      </c>
      <c r="AN200" s="131">
        <v>0.37615020812276867</v>
      </c>
      <c r="AO200" s="131">
        <v>0.12408856867260376</v>
      </c>
      <c r="AP200" s="131">
        <v>0.15375026384090151</v>
      </c>
    </row>
    <row r="201" spans="2:42" x14ac:dyDescent="0.2">
      <c r="B201" s="74">
        <v>43663</v>
      </c>
      <c r="C201" s="76">
        <v>11.53389210564036</v>
      </c>
      <c r="D201" s="76">
        <v>2.1682372856853274</v>
      </c>
      <c r="E201" s="76">
        <v>2.3032412303277714</v>
      </c>
      <c r="F201" s="76">
        <v>1.8476816327438215</v>
      </c>
      <c r="G201" s="76">
        <v>0.83922209080466048</v>
      </c>
      <c r="H201" s="76">
        <v>0.79363709362241275</v>
      </c>
      <c r="I201" s="76">
        <v>0.45981829991315432</v>
      </c>
      <c r="J201" s="76">
        <v>8.0873782462102746</v>
      </c>
      <c r="K201" s="81">
        <f t="shared" si="27"/>
        <v>28.033107984947783</v>
      </c>
      <c r="L201" s="67"/>
      <c r="AK201" s="112">
        <v>43663</v>
      </c>
      <c r="AL201" s="131">
        <v>0.15637054909998202</v>
      </c>
      <c r="AM201" s="131">
        <v>0.22568620861315958</v>
      </c>
      <c r="AN201" s="131">
        <v>0.39124318893110738</v>
      </c>
      <c r="AO201" s="131">
        <v>0.15021735089727981</v>
      </c>
      <c r="AP201" s="131">
        <v>0.14668346248140041</v>
      </c>
    </row>
    <row r="202" spans="2:42" x14ac:dyDescent="0.2">
      <c r="B202" s="74">
        <v>43664</v>
      </c>
      <c r="C202" s="76">
        <v>12.013516060643571</v>
      </c>
      <c r="D202" s="76">
        <v>2.2979608839741936</v>
      </c>
      <c r="E202" s="76">
        <v>2.2171110624376649</v>
      </c>
      <c r="F202" s="76">
        <v>1.9200256269540847</v>
      </c>
      <c r="G202" s="76">
        <v>0.84377865187034107</v>
      </c>
      <c r="H202" s="76">
        <v>0.80099137242768992</v>
      </c>
      <c r="I202" s="76">
        <v>0.4367386169059303</v>
      </c>
      <c r="J202" s="76">
        <v>8.324331396014788</v>
      </c>
      <c r="K202" s="81">
        <f t="shared" si="27"/>
        <v>28.854453671228264</v>
      </c>
      <c r="L202" s="67"/>
      <c r="AK202" s="112">
        <v>43664</v>
      </c>
      <c r="AL202" s="131">
        <v>0.16093400745743663</v>
      </c>
      <c r="AM202" s="131">
        <v>0.2341501635439277</v>
      </c>
      <c r="AN202" s="131">
        <v>0.39395319245753191</v>
      </c>
      <c r="AO202" s="131">
        <v>0.16272968133563334</v>
      </c>
      <c r="AP202" s="131">
        <v>0.17102721916168923</v>
      </c>
    </row>
    <row r="203" spans="2:42" x14ac:dyDescent="0.2">
      <c r="B203" s="74">
        <v>43665</v>
      </c>
      <c r="C203" s="76">
        <v>12.060168902683133</v>
      </c>
      <c r="D203" s="76">
        <v>2.4116796227339128</v>
      </c>
      <c r="E203" s="76">
        <v>2.2746940019199031</v>
      </c>
      <c r="F203" s="76">
        <v>1.9367425517754728</v>
      </c>
      <c r="G203" s="76">
        <v>0.84691108462005504</v>
      </c>
      <c r="H203" s="76">
        <v>0.80185551281581458</v>
      </c>
      <c r="I203" s="76">
        <v>0.44206469759990508</v>
      </c>
      <c r="J203" s="76">
        <v>8.4232634779077831</v>
      </c>
      <c r="K203" s="81">
        <f t="shared" si="27"/>
        <v>29.197379852055981</v>
      </c>
      <c r="L203" s="67"/>
      <c r="AK203" s="112">
        <v>43665</v>
      </c>
      <c r="AL203" s="131">
        <v>0.15709476368705078</v>
      </c>
      <c r="AM203" s="131">
        <v>0.22295460461140437</v>
      </c>
      <c r="AN203" s="131">
        <v>0.41505164317467574</v>
      </c>
      <c r="AO203" s="131">
        <v>0.14174148287192867</v>
      </c>
      <c r="AP203" s="131">
        <v>0.16716064929236149</v>
      </c>
    </row>
    <row r="204" spans="2:42" x14ac:dyDescent="0.2">
      <c r="B204" s="74">
        <v>43666</v>
      </c>
      <c r="C204" s="76">
        <v>11.722140415624553</v>
      </c>
      <c r="D204" s="76">
        <v>2.4866497542125434</v>
      </c>
      <c r="E204" s="76">
        <v>2.1744334997031065</v>
      </c>
      <c r="F204" s="76">
        <v>1.3090115886588387</v>
      </c>
      <c r="G204" s="76">
        <v>0.83001218640690066</v>
      </c>
      <c r="H204" s="76">
        <v>0.72410329396437956</v>
      </c>
      <c r="I204" s="76">
        <v>0.34086916441438464</v>
      </c>
      <c r="J204" s="76">
        <v>7.942013564912676</v>
      </c>
      <c r="K204" s="81">
        <f t="shared" si="27"/>
        <v>27.529233467897384</v>
      </c>
      <c r="L204" s="67"/>
      <c r="AK204" s="112">
        <v>43666</v>
      </c>
      <c r="AL204" s="131">
        <v>7.5648249666091461E-2</v>
      </c>
      <c r="AM204" s="131">
        <v>0.13259710781128478</v>
      </c>
      <c r="AN204" s="131">
        <v>0.27311967283450922</v>
      </c>
      <c r="AO204" s="131">
        <v>0.11012360149356991</v>
      </c>
      <c r="AP204" s="131">
        <v>0.15087025603783702</v>
      </c>
    </row>
    <row r="205" spans="2:42" x14ac:dyDescent="0.2">
      <c r="B205" s="74">
        <v>43667</v>
      </c>
      <c r="C205" s="76">
        <v>11.399662875912499</v>
      </c>
      <c r="D205" s="76">
        <v>2.4588518402935007</v>
      </c>
      <c r="E205" s="76">
        <v>2.1715108915848114</v>
      </c>
      <c r="F205" s="76">
        <v>1.1075113502790284</v>
      </c>
      <c r="G205" s="76">
        <v>0.81936743619387542</v>
      </c>
      <c r="H205" s="76">
        <v>0.68210299816589948</v>
      </c>
      <c r="I205" s="76">
        <v>0.33021700302643514</v>
      </c>
      <c r="J205" s="76">
        <v>7.6914354467234887</v>
      </c>
      <c r="K205" s="81">
        <f t="shared" si="27"/>
        <v>26.660659842179538</v>
      </c>
      <c r="L205" s="67"/>
      <c r="AK205" s="112">
        <v>43667</v>
      </c>
      <c r="AL205" s="131">
        <v>7.6260819241464564E-2</v>
      </c>
      <c r="AM205" s="131">
        <v>8.9883639224526982E-2</v>
      </c>
      <c r="AN205" s="131">
        <v>0.22708817342674248</v>
      </c>
      <c r="AO205" s="131">
        <v>9.3444697994744835E-2</v>
      </c>
      <c r="AP205" s="131">
        <v>0.1269866079608617</v>
      </c>
    </row>
    <row r="206" spans="2:42" x14ac:dyDescent="0.2">
      <c r="B206" s="74">
        <v>43668</v>
      </c>
      <c r="C206" s="76">
        <v>12.117461866591364</v>
      </c>
      <c r="D206" s="76">
        <v>2.3661921272300255</v>
      </c>
      <c r="E206" s="76">
        <v>2.1625903693064097</v>
      </c>
      <c r="F206" s="76">
        <v>1.7398858864562829</v>
      </c>
      <c r="G206" s="76">
        <v>0.8448393595282534</v>
      </c>
      <c r="H206" s="76">
        <v>0.77877591821604752</v>
      </c>
      <c r="I206" s="76">
        <v>0.41188357366738143</v>
      </c>
      <c r="J206" s="76">
        <v>8.2803407599977703</v>
      </c>
      <c r="K206" s="81">
        <f t="shared" si="27"/>
        <v>28.701969860993536</v>
      </c>
      <c r="L206" s="67"/>
      <c r="AK206" s="112">
        <v>43668</v>
      </c>
      <c r="AL206" s="131">
        <v>9.7539085126334246E-2</v>
      </c>
      <c r="AM206" s="131">
        <v>0.20441640381637727</v>
      </c>
      <c r="AN206" s="131">
        <v>0.36585224764109753</v>
      </c>
      <c r="AO206" s="131">
        <v>0.14781511814536752</v>
      </c>
      <c r="AP206" s="131">
        <v>0.17051611372468922</v>
      </c>
    </row>
    <row r="207" spans="2:42" x14ac:dyDescent="0.2">
      <c r="B207" s="74">
        <v>43669</v>
      </c>
      <c r="C207" s="76">
        <v>12.283611461925243</v>
      </c>
      <c r="D207" s="76">
        <v>2.4874921152403933</v>
      </c>
      <c r="E207" s="76">
        <v>2.0318231827619253</v>
      </c>
      <c r="F207" s="76">
        <v>2.0059379137792028</v>
      </c>
      <c r="G207" s="76">
        <v>0.84824167839668319</v>
      </c>
      <c r="H207" s="76">
        <v>0.82180618535424144</v>
      </c>
      <c r="I207" s="76">
        <v>0.47047046130110382</v>
      </c>
      <c r="J207" s="76">
        <v>8.49432868864357</v>
      </c>
      <c r="K207" s="81">
        <f t="shared" si="27"/>
        <v>29.443711687402363</v>
      </c>
      <c r="L207" s="67"/>
      <c r="AK207" s="112">
        <v>43669</v>
      </c>
      <c r="AL207" s="131">
        <v>0.15741082594012007</v>
      </c>
      <c r="AM207" s="131">
        <v>0.21068165884181067</v>
      </c>
      <c r="AN207" s="131">
        <v>0.43152346658828961</v>
      </c>
      <c r="AO207" s="131">
        <v>0.16356840512407347</v>
      </c>
      <c r="AP207" s="131">
        <v>0.17669455018438743</v>
      </c>
    </row>
    <row r="208" spans="2:42" x14ac:dyDescent="0.2">
      <c r="B208" s="74">
        <v>43670</v>
      </c>
      <c r="C208" s="76">
        <v>12.879458286570868</v>
      </c>
      <c r="D208" s="76">
        <v>2.5548809974683757</v>
      </c>
      <c r="E208" s="76">
        <v>1.9944709601098927</v>
      </c>
      <c r="F208" s="76">
        <v>2.1166994295463848</v>
      </c>
      <c r="G208" s="76">
        <v>0.84985482442756244</v>
      </c>
      <c r="H208" s="76">
        <v>0.85330798576595968</v>
      </c>
      <c r="I208" s="76">
        <v>0.4775719022264035</v>
      </c>
      <c r="J208" s="76">
        <v>8.8093220213882173</v>
      </c>
      <c r="K208" s="81">
        <f t="shared" si="27"/>
        <v>30.535566407503666</v>
      </c>
      <c r="L208" s="67"/>
      <c r="AK208" s="112">
        <v>43670</v>
      </c>
      <c r="AL208" s="131">
        <v>0.20520189968987085</v>
      </c>
      <c r="AM208" s="131">
        <v>0.22893508302993074</v>
      </c>
      <c r="AN208" s="131">
        <v>0.44229203461603295</v>
      </c>
      <c r="AO208" s="131">
        <v>0.1715689382026174</v>
      </c>
      <c r="AP208" s="131">
        <v>0.18982465371866022</v>
      </c>
    </row>
    <row r="209" spans="2:42" x14ac:dyDescent="0.2">
      <c r="B209" s="74">
        <v>43671</v>
      </c>
      <c r="C209" s="76">
        <v>12.933477366827205</v>
      </c>
      <c r="D209" s="76">
        <v>2.4580094792656508</v>
      </c>
      <c r="E209" s="76">
        <v>1.947675827546387</v>
      </c>
      <c r="F209" s="76">
        <v>2.0759196747577913</v>
      </c>
      <c r="G209" s="76">
        <v>0.85175344566704703</v>
      </c>
      <c r="H209" s="76">
        <v>0.88063286208086067</v>
      </c>
      <c r="I209" s="76">
        <v>0.45626757945050439</v>
      </c>
      <c r="J209" s="76">
        <v>8.7596487447281675</v>
      </c>
      <c r="K209" s="81">
        <f t="shared" si="27"/>
        <v>30.363384980323616</v>
      </c>
      <c r="L209" s="67"/>
      <c r="AK209" s="112">
        <v>43671</v>
      </c>
      <c r="AL209" s="131">
        <v>0.18352325261653835</v>
      </c>
      <c r="AM209" s="131">
        <v>0.22790031515343273</v>
      </c>
      <c r="AN209" s="131">
        <v>0.44523393915136261</v>
      </c>
      <c r="AO209" s="131">
        <v>0.18449855477101373</v>
      </c>
      <c r="AP209" s="131">
        <v>0.1781305436937351</v>
      </c>
    </row>
    <row r="210" spans="2:42" x14ac:dyDescent="0.2">
      <c r="B210" s="74">
        <v>43672</v>
      </c>
      <c r="C210" s="76">
        <v>13.050518707382595</v>
      </c>
      <c r="D210" s="76">
        <v>2.2550004715538545</v>
      </c>
      <c r="E210" s="76">
        <v>1.9776535943955897</v>
      </c>
      <c r="F210" s="76">
        <v>1.9014440288736154</v>
      </c>
      <c r="G210" s="76">
        <v>0.85169888385243298</v>
      </c>
      <c r="H210" s="76">
        <v>0.88539083762644233</v>
      </c>
      <c r="I210" s="76">
        <v>0.43851397713725526</v>
      </c>
      <c r="J210" s="76">
        <v>8.660910624748853</v>
      </c>
      <c r="K210" s="81">
        <f t="shared" si="27"/>
        <v>30.021131125570641</v>
      </c>
      <c r="L210" s="67"/>
      <c r="AK210" s="112">
        <v>43672</v>
      </c>
      <c r="AL210" s="131">
        <v>0.18630895103667158</v>
      </c>
      <c r="AM210" s="131">
        <v>0.22821053043269551</v>
      </c>
      <c r="AN210" s="131">
        <v>0.37777670354860365</v>
      </c>
      <c r="AO210" s="131">
        <v>0.19414397953955223</v>
      </c>
      <c r="AP210" s="131">
        <v>0.16658229243113176</v>
      </c>
    </row>
    <row r="211" spans="2:42" x14ac:dyDescent="0.2">
      <c r="B211" s="74">
        <v>43673</v>
      </c>
      <c r="C211" s="76">
        <v>12.695302331151549</v>
      </c>
      <c r="D211" s="76">
        <v>2.1387546497105854</v>
      </c>
      <c r="E211" s="76">
        <v>1.9495898256962139</v>
      </c>
      <c r="F211" s="76">
        <v>1.3632976354811637</v>
      </c>
      <c r="G211" s="76">
        <v>0.83040516138120379</v>
      </c>
      <c r="H211" s="76">
        <v>0.76913398611568884</v>
      </c>
      <c r="I211" s="76">
        <v>0.42431109528665589</v>
      </c>
      <c r="J211" s="76">
        <v>8.1786351404326876</v>
      </c>
      <c r="K211" s="81">
        <f t="shared" si="27"/>
        <v>28.349429825255747</v>
      </c>
      <c r="L211" s="67"/>
      <c r="AK211" s="112">
        <v>43673</v>
      </c>
      <c r="AL211" s="131">
        <v>0.14033414157482874</v>
      </c>
      <c r="AM211" s="131">
        <v>0.19994231144102895</v>
      </c>
      <c r="AN211" s="131">
        <v>0.23609546783269525</v>
      </c>
      <c r="AO211" s="131">
        <v>0.12322991668807028</v>
      </c>
      <c r="AP211" s="131">
        <v>0.11856595645014548</v>
      </c>
    </row>
    <row r="212" spans="2:42" x14ac:dyDescent="0.2">
      <c r="B212" s="74">
        <v>43674</v>
      </c>
      <c r="C212" s="76">
        <v>12.527515793991721</v>
      </c>
      <c r="D212" s="76">
        <v>2.0157699396445175</v>
      </c>
      <c r="E212" s="76">
        <v>1.9809604588016743</v>
      </c>
      <c r="F212" s="76">
        <v>1.1567566548380144</v>
      </c>
      <c r="G212" s="76">
        <v>0.8207009529248579</v>
      </c>
      <c r="H212" s="76">
        <v>0.74927442588686388</v>
      </c>
      <c r="I212" s="76">
        <v>0.41188357366738143</v>
      </c>
      <c r="J212" s="76">
        <v>7.9726840211183623</v>
      </c>
      <c r="K212" s="81">
        <f t="shared" si="27"/>
        <v>27.635545820873393</v>
      </c>
      <c r="L212" s="67"/>
      <c r="AK212" s="112">
        <v>43674</v>
      </c>
      <c r="AL212" s="131">
        <v>0.10954035542633127</v>
      </c>
      <c r="AM212" s="131">
        <v>7.7412516443778043E-2</v>
      </c>
      <c r="AN212" s="131">
        <v>0.21579245340039119</v>
      </c>
      <c r="AO212" s="131">
        <v>7.4432891104255799E-2</v>
      </c>
      <c r="AP212" s="131">
        <v>0.11717240065266904</v>
      </c>
    </row>
    <row r="213" spans="2:42" x14ac:dyDescent="0.2">
      <c r="B213" s="74">
        <v>43675</v>
      </c>
      <c r="C213" s="76">
        <v>12.886824524787643</v>
      </c>
      <c r="D213" s="76">
        <v>1.9146866163025444</v>
      </c>
      <c r="E213" s="76">
        <v>2.2494189795078481</v>
      </c>
      <c r="F213" s="76">
        <v>1.809769147283423</v>
      </c>
      <c r="G213" s="76">
        <v>0.84697733825208632</v>
      </c>
      <c r="H213" s="76">
        <v>0.89618991476764986</v>
      </c>
      <c r="I213" s="76">
        <v>0.45626757945050439</v>
      </c>
      <c r="J213" s="76">
        <v>8.5392348445726114</v>
      </c>
      <c r="K213" s="81">
        <f t="shared" si="27"/>
        <v>29.599368944924308</v>
      </c>
      <c r="L213" s="67"/>
      <c r="AK213" s="112">
        <v>43675</v>
      </c>
      <c r="AL213" s="131">
        <v>0.16193392690274871</v>
      </c>
      <c r="AM213" s="131">
        <v>0.20404233484234979</v>
      </c>
      <c r="AN213" s="131">
        <v>0.3854053457987896</v>
      </c>
      <c r="AO213" s="131">
        <v>0.14177852514755032</v>
      </c>
      <c r="AP213" s="131">
        <v>0.15138314222962421</v>
      </c>
    </row>
    <row r="214" spans="2:42" x14ac:dyDescent="0.2">
      <c r="B214" s="74">
        <v>43676</v>
      </c>
      <c r="C214" s="76">
        <v>12.940843605043977</v>
      </c>
      <c r="D214" s="76">
        <v>2.0284053550622647</v>
      </c>
      <c r="E214" s="76">
        <v>2.2685712672532414</v>
      </c>
      <c r="F214" s="76">
        <v>1.797333442521684</v>
      </c>
      <c r="G214" s="76">
        <v>0.85212433609733973</v>
      </c>
      <c r="H214" s="76">
        <v>0.93838838451674023</v>
      </c>
      <c r="I214" s="76">
        <v>0.50420230569627733</v>
      </c>
      <c r="J214" s="76">
        <v>8.6486039040765466</v>
      </c>
      <c r="K214" s="81">
        <f t="shared" si="27"/>
        <v>29.978472600268077</v>
      </c>
      <c r="L214" s="67"/>
      <c r="AK214" s="112">
        <v>43676</v>
      </c>
      <c r="AL214" s="131">
        <v>0.16281718047576296</v>
      </c>
      <c r="AM214" s="131">
        <v>0.12658498948635385</v>
      </c>
      <c r="AN214" s="131">
        <v>0.39179973233233006</v>
      </c>
      <c r="AO214" s="131">
        <v>0.15296114505094732</v>
      </c>
      <c r="AP214" s="131">
        <v>0.14808910864025374</v>
      </c>
    </row>
    <row r="215" spans="2:42" x14ac:dyDescent="0.2">
      <c r="B215" s="74">
        <v>43677</v>
      </c>
      <c r="C215" s="76">
        <v>12.879458286570868</v>
      </c>
      <c r="D215" s="76">
        <v>2.1362275666270358</v>
      </c>
      <c r="E215" s="76">
        <v>2.169757879239214</v>
      </c>
      <c r="F215" s="76">
        <v>1.8048811713618789</v>
      </c>
      <c r="G215" s="76">
        <v>0.86022579124939957</v>
      </c>
      <c r="H215" s="76">
        <v>0.95601141350099339</v>
      </c>
      <c r="I215" s="76">
        <v>0.49887622500230255</v>
      </c>
      <c r="J215" s="76">
        <v>8.6386981455032341</v>
      </c>
      <c r="K215" s="81">
        <f t="shared" si="27"/>
        <v>29.944136479054922</v>
      </c>
      <c r="L215" s="67"/>
      <c r="AK215" s="112">
        <v>43677</v>
      </c>
      <c r="AL215" s="131">
        <v>0.14260354651172297</v>
      </c>
      <c r="AM215" s="131">
        <v>0.14279845791887513</v>
      </c>
      <c r="AN215" s="131">
        <v>0.38906965955298478</v>
      </c>
      <c r="AO215" s="131">
        <v>0.16168172164499059</v>
      </c>
      <c r="AP215" s="131">
        <v>0.15694651352781888</v>
      </c>
    </row>
    <row r="216" spans="2:42" x14ac:dyDescent="0.2">
      <c r="B216" s="74">
        <v>43678</v>
      </c>
      <c r="C216" s="76">
        <v>12.150320171318597</v>
      </c>
      <c r="D216" s="76">
        <v>2.2404507390896238</v>
      </c>
      <c r="E216" s="76">
        <v>2.2446859221936077</v>
      </c>
      <c r="F216" s="76">
        <v>2.1000811982895011</v>
      </c>
      <c r="G216" s="76">
        <v>0.85038256125980738</v>
      </c>
      <c r="H216" s="76">
        <v>0.78047661361999598</v>
      </c>
      <c r="I216" s="76">
        <v>0.42895916087082703</v>
      </c>
      <c r="J216" s="76">
        <v>8.4318756397837227</v>
      </c>
      <c r="K216" s="81">
        <f t="shared" si="27"/>
        <v>29.227232006425684</v>
      </c>
      <c r="L216" s="67"/>
      <c r="AK216" s="112">
        <v>43678</v>
      </c>
      <c r="AL216" s="131">
        <v>0.25600163760586703</v>
      </c>
      <c r="AM216" s="131">
        <v>0.25520492061521105</v>
      </c>
      <c r="AN216" s="131">
        <v>0.41976665485336317</v>
      </c>
      <c r="AO216" s="131">
        <v>0.18140448590809286</v>
      </c>
      <c r="AP216" s="131">
        <v>0.19350670022275984</v>
      </c>
    </row>
    <row r="217" spans="2:42" x14ac:dyDescent="0.2">
      <c r="B217" s="74">
        <v>43679</v>
      </c>
      <c r="C217" s="76">
        <v>11.443613052029738</v>
      </c>
      <c r="D217" s="76">
        <v>2.2228440535172105</v>
      </c>
      <c r="E217" s="76">
        <v>2.2092141287784335</v>
      </c>
      <c r="F217" s="76">
        <v>2.0390167697510027</v>
      </c>
      <c r="G217" s="76">
        <v>0.85004245049642979</v>
      </c>
      <c r="H217" s="76">
        <v>0.78483963469936602</v>
      </c>
      <c r="I217" s="76">
        <v>0.43811843120970584</v>
      </c>
      <c r="J217" s="76">
        <v>8.1043912381219183</v>
      </c>
      <c r="K217" s="81">
        <f t="shared" si="27"/>
        <v>28.092079758603802</v>
      </c>
      <c r="L217" s="67"/>
      <c r="AK217" s="112">
        <v>43679</v>
      </c>
      <c r="AL217" s="131">
        <v>0.25531781045944119</v>
      </c>
      <c r="AM217" s="131">
        <v>0.22508543973782072</v>
      </c>
      <c r="AN217" s="131">
        <v>0.41649737690893274</v>
      </c>
      <c r="AO217" s="131">
        <v>0.16647958713268304</v>
      </c>
      <c r="AP217" s="131">
        <v>0.17936254333953708</v>
      </c>
    </row>
    <row r="218" spans="2:42" x14ac:dyDescent="0.2">
      <c r="B218" s="74">
        <v>43680</v>
      </c>
      <c r="C218" s="76">
        <v>11.179681184736799</v>
      </c>
      <c r="D218" s="76">
        <v>2.1717846653572113</v>
      </c>
      <c r="E218" s="76">
        <v>2.176324119590785</v>
      </c>
      <c r="F218" s="76">
        <v>1.6024293324094443</v>
      </c>
      <c r="G218" s="76">
        <v>0.83602584354243625</v>
      </c>
      <c r="H218" s="76">
        <v>0.69439963815792516</v>
      </c>
      <c r="I218" s="76">
        <v>0.42590607075786735</v>
      </c>
      <c r="J218" s="76">
        <v>7.7390077073241352</v>
      </c>
      <c r="K218" s="81">
        <f t="shared" si="27"/>
        <v>26.825558561876605</v>
      </c>
      <c r="L218" s="67"/>
      <c r="AK218" s="112">
        <v>43680</v>
      </c>
      <c r="AL218" s="131">
        <v>0.20193230394564782</v>
      </c>
      <c r="AM218" s="131">
        <v>0.17029754687540211</v>
      </c>
      <c r="AN218" s="131">
        <v>0.32026116094054435</v>
      </c>
      <c r="AO218" s="131">
        <v>0.11474520569091491</v>
      </c>
      <c r="AP218" s="131">
        <v>0.15558454508739758</v>
      </c>
    </row>
    <row r="219" spans="2:42" x14ac:dyDescent="0.2">
      <c r="B219" s="74">
        <v>43681</v>
      </c>
      <c r="C219" s="76">
        <v>11.008716363236594</v>
      </c>
      <c r="D219" s="76">
        <v>2.1392122970482461</v>
      </c>
      <c r="E219" s="76">
        <v>2.2026524256815541</v>
      </c>
      <c r="F219" s="76">
        <v>1.3167379763779015</v>
      </c>
      <c r="G219" s="76">
        <v>0.82770079292975562</v>
      </c>
      <c r="H219" s="76">
        <v>0.64589052162055072</v>
      </c>
      <c r="I219" s="76">
        <v>0.35263190804683642</v>
      </c>
      <c r="J219" s="76">
        <v>7.4985610218176015</v>
      </c>
      <c r="K219" s="81">
        <f t="shared" si="27"/>
        <v>25.992103306759038</v>
      </c>
      <c r="L219" s="67"/>
      <c r="AK219" s="112">
        <v>43681</v>
      </c>
      <c r="AL219" s="131">
        <v>0.16435220742223361</v>
      </c>
      <c r="AM219" s="131">
        <v>4.1503476222342739E-2</v>
      </c>
      <c r="AN219" s="131">
        <v>0.2560023331663035</v>
      </c>
      <c r="AO219" s="131">
        <v>9.5023688929934083E-2</v>
      </c>
      <c r="AP219" s="131">
        <v>0.13662918079220268</v>
      </c>
    </row>
    <row r="220" spans="2:42" x14ac:dyDescent="0.2">
      <c r="B220" s="74">
        <v>43682</v>
      </c>
      <c r="C220" s="76">
        <v>11.531065103580532</v>
      </c>
      <c r="D220" s="76">
        <v>2.0890332431668672</v>
      </c>
      <c r="E220" s="76">
        <v>2.3794451840634836</v>
      </c>
      <c r="F220" s="76">
        <v>1.85351919202233</v>
      </c>
      <c r="G220" s="76">
        <v>0.85301312073072366</v>
      </c>
      <c r="H220" s="76">
        <v>0.75648498926981833</v>
      </c>
      <c r="I220" s="76">
        <v>0.36637081355515472</v>
      </c>
      <c r="J220" s="76">
        <v>8.0400202220300709</v>
      </c>
      <c r="K220" s="81">
        <f t="shared" si="27"/>
        <v>27.868951868418975</v>
      </c>
      <c r="L220" s="67"/>
      <c r="AK220" s="112">
        <v>43682</v>
      </c>
      <c r="AL220" s="131">
        <v>0.15426128076255191</v>
      </c>
      <c r="AM220" s="131">
        <v>0.20775466571271559</v>
      </c>
      <c r="AN220" s="131">
        <v>0.40074562587870183</v>
      </c>
      <c r="AO220" s="131">
        <v>0.14916533249358388</v>
      </c>
      <c r="AP220" s="131">
        <v>0.1801133537585064</v>
      </c>
    </row>
    <row r="221" spans="2:42" x14ac:dyDescent="0.2">
      <c r="B221" s="74">
        <v>43683</v>
      </c>
      <c r="C221" s="76">
        <v>12.066807401369189</v>
      </c>
      <c r="D221" s="76">
        <v>2.1911520194868657</v>
      </c>
      <c r="E221" s="76">
        <v>2.430188419655261</v>
      </c>
      <c r="F221" s="76">
        <v>1.8922660629933579</v>
      </c>
      <c r="G221" s="76">
        <v>0.85252724821161308</v>
      </c>
      <c r="H221" s="76">
        <v>0.75728958054617934</v>
      </c>
      <c r="I221" s="76">
        <v>0.39690171468475094</v>
      </c>
      <c r="J221" s="76">
        <v>8.3474472623546738</v>
      </c>
      <c r="K221" s="81">
        <f t="shared" si="27"/>
        <v>28.934579709301889</v>
      </c>
      <c r="L221" s="67"/>
      <c r="AK221" s="112">
        <v>43683</v>
      </c>
      <c r="AL221" s="131">
        <v>0.16561851018094245</v>
      </c>
      <c r="AM221" s="131">
        <v>0.20058440497189403</v>
      </c>
      <c r="AN221" s="131">
        <v>0.4022491501403489</v>
      </c>
      <c r="AO221" s="131">
        <v>0.16259923597250114</v>
      </c>
      <c r="AP221" s="131">
        <v>0.18093655158961716</v>
      </c>
    </row>
    <row r="222" spans="2:42" x14ac:dyDescent="0.2">
      <c r="B222" s="74">
        <v>43684</v>
      </c>
      <c r="C222" s="76">
        <v>11.980143206138672</v>
      </c>
      <c r="D222" s="76">
        <v>2.1136826029682463</v>
      </c>
      <c r="E222" s="76">
        <v>2.3745582163862498</v>
      </c>
      <c r="F222" s="76">
        <v>1.855882684264293</v>
      </c>
      <c r="G222" s="76">
        <v>0.84859037645106106</v>
      </c>
      <c r="H222" s="76">
        <v>0.76988692005656056</v>
      </c>
      <c r="I222" s="76">
        <v>0.42590607075786735</v>
      </c>
      <c r="J222" s="76">
        <v>8.2588593997469566</v>
      </c>
      <c r="K222" s="81">
        <f t="shared" si="27"/>
        <v>28.627509476769909</v>
      </c>
      <c r="L222" s="67"/>
      <c r="AK222" s="112">
        <v>43684</v>
      </c>
      <c r="AL222" s="131">
        <v>0.1430730611076062</v>
      </c>
      <c r="AM222" s="131">
        <v>0.20731811768761974</v>
      </c>
      <c r="AN222" s="131">
        <v>0.40924804793513997</v>
      </c>
      <c r="AO222" s="131">
        <v>0.14876801527196348</v>
      </c>
      <c r="AP222" s="131">
        <v>0.18467793237803973</v>
      </c>
    </row>
    <row r="223" spans="2:42" x14ac:dyDescent="0.2">
      <c r="B223" s="74">
        <v>43685</v>
      </c>
      <c r="C223" s="76">
        <v>12.0699588266503</v>
      </c>
      <c r="D223" s="76">
        <v>2.033572183613765</v>
      </c>
      <c r="E223" s="76">
        <v>2.3041970308097754</v>
      </c>
      <c r="F223" s="76">
        <v>1.6918908480416472</v>
      </c>
      <c r="G223" s="76">
        <v>0.85492139320175398</v>
      </c>
      <c r="H223" s="76">
        <v>0.76986283404059852</v>
      </c>
      <c r="I223" s="76">
        <v>0.45033079166154438</v>
      </c>
      <c r="J223" s="76">
        <v>8.1802323739459357</v>
      </c>
      <c r="K223" s="81">
        <f t="shared" si="27"/>
        <v>28.354966281965318</v>
      </c>
      <c r="L223" s="67"/>
      <c r="AK223" s="112">
        <v>43685</v>
      </c>
      <c r="AL223" s="131">
        <v>0.23021582333142149</v>
      </c>
      <c r="AM223" s="131">
        <v>0.20904579448649932</v>
      </c>
      <c r="AN223" s="131">
        <v>0.29309418228799633</v>
      </c>
      <c r="AO223" s="131">
        <v>0.15425762547957758</v>
      </c>
      <c r="AP223" s="131">
        <v>0.15672501741384867</v>
      </c>
    </row>
    <row r="224" spans="2:42" x14ac:dyDescent="0.2">
      <c r="B224" s="74">
        <v>43686</v>
      </c>
      <c r="C224" s="76">
        <v>11.973840355576453</v>
      </c>
      <c r="D224" s="76">
        <v>2.0969562516744533</v>
      </c>
      <c r="E224" s="76">
        <v>2.2831676735931477</v>
      </c>
      <c r="F224" s="76">
        <v>1.6896296287223733</v>
      </c>
      <c r="G224" s="76">
        <v>0.8607609939213734</v>
      </c>
      <c r="H224" s="76">
        <v>0.74566999163325021</v>
      </c>
      <c r="I224" s="76">
        <v>0.42590607075786735</v>
      </c>
      <c r="J224" s="76">
        <v>8.1401708281717298</v>
      </c>
      <c r="K224" s="81">
        <f t="shared" si="27"/>
        <v>28.216101794050648</v>
      </c>
      <c r="L224" s="67"/>
      <c r="AK224" s="112">
        <v>43686</v>
      </c>
      <c r="AL224" s="131">
        <v>0.12111443728315494</v>
      </c>
      <c r="AM224" s="131">
        <v>0.12636015404278259</v>
      </c>
      <c r="AN224" s="131">
        <v>0.36575730288880276</v>
      </c>
      <c r="AO224" s="131">
        <v>0.14813758379648159</v>
      </c>
      <c r="AP224" s="131">
        <v>0.13514658147736136</v>
      </c>
    </row>
    <row r="225" spans="2:42" x14ac:dyDescent="0.2">
      <c r="B225" s="74">
        <v>43687</v>
      </c>
      <c r="C225" s="76">
        <v>11.052048460851852</v>
      </c>
      <c r="D225" s="76">
        <v>2.0476575320716957</v>
      </c>
      <c r="E225" s="76">
        <v>2.0814686344244655</v>
      </c>
      <c r="F225" s="76">
        <v>0.94846514683857031</v>
      </c>
      <c r="G225" s="76">
        <v>0.84615025292052093</v>
      </c>
      <c r="H225" s="76">
        <v>0.6612397714152064</v>
      </c>
      <c r="I225" s="76">
        <v>0.41674680041898848</v>
      </c>
      <c r="J225" s="76">
        <v>7.320249599323998</v>
      </c>
      <c r="K225" s="81">
        <f t="shared" si="27"/>
        <v>25.374026198265298</v>
      </c>
      <c r="L225" s="67"/>
      <c r="AK225" s="112">
        <v>43687</v>
      </c>
      <c r="AL225" s="131">
        <v>5.8184148068311889E-2</v>
      </c>
      <c r="AM225" s="131">
        <v>4.297070822286065E-2</v>
      </c>
      <c r="AN225" s="131">
        <v>0.14734465327109317</v>
      </c>
      <c r="AO225" s="131">
        <v>0.13468743188819299</v>
      </c>
      <c r="AP225" s="131">
        <v>0.14166610445849701</v>
      </c>
    </row>
    <row r="226" spans="2:42" x14ac:dyDescent="0.2">
      <c r="B226" s="74">
        <v>43688</v>
      </c>
      <c r="C226" s="76">
        <v>10.103469451237821</v>
      </c>
      <c r="D226" s="76">
        <v>2.0476575320716957</v>
      </c>
      <c r="E226" s="76">
        <v>2.0276647395541167</v>
      </c>
      <c r="F226" s="76">
        <v>0.88676248377255129</v>
      </c>
      <c r="G226" s="76">
        <v>0.83356843729812913</v>
      </c>
      <c r="H226" s="76">
        <v>0.61138199005360516</v>
      </c>
      <c r="I226" s="76">
        <v>0.39384862457179132</v>
      </c>
      <c r="J226" s="76">
        <v>6.8541938851209441</v>
      </c>
      <c r="K226" s="81">
        <f t="shared" si="27"/>
        <v>23.758547143680659</v>
      </c>
      <c r="L226" s="67"/>
      <c r="AK226" s="112">
        <v>43688</v>
      </c>
      <c r="AL226" s="131">
        <v>7.0068913280625478E-2</v>
      </c>
      <c r="AM226" s="131">
        <v>4.362727534115364E-2</v>
      </c>
      <c r="AN226" s="131">
        <v>0.12989947584951855</v>
      </c>
      <c r="AO226" s="131">
        <v>0.12253443141206784</v>
      </c>
      <c r="AP226" s="131">
        <v>0.11129062800262678</v>
      </c>
    </row>
    <row r="227" spans="2:42" x14ac:dyDescent="0.2">
      <c r="B227" s="74">
        <v>43689</v>
      </c>
      <c r="C227" s="76">
        <v>10.795995156761686</v>
      </c>
      <c r="D227" s="76">
        <v>2.0661445519227297</v>
      </c>
      <c r="E227" s="76">
        <v>2.3676424005853285</v>
      </c>
      <c r="F227" s="76">
        <v>1.7443528616668549</v>
      </c>
      <c r="G227" s="76">
        <v>0.86108610459355694</v>
      </c>
      <c r="H227" s="76">
        <v>0.61657282780176648</v>
      </c>
      <c r="I227" s="76">
        <v>0.41369371030602886</v>
      </c>
      <c r="J227" s="76">
        <v>7.6493733811286591</v>
      </c>
      <c r="K227" s="81">
        <f t="shared" si="27"/>
        <v>26.514860994766611</v>
      </c>
      <c r="L227" s="67"/>
      <c r="AK227" s="112">
        <v>43689</v>
      </c>
      <c r="AL227" s="131">
        <v>0.22956541404414341</v>
      </c>
      <c r="AM227" s="131">
        <v>0.11576182541168094</v>
      </c>
      <c r="AN227" s="131">
        <v>0.33742545187584472</v>
      </c>
      <c r="AO227" s="131">
        <v>0.14146849642698289</v>
      </c>
      <c r="AP227" s="131">
        <v>0.12615983879535059</v>
      </c>
    </row>
    <row r="228" spans="2:42" x14ac:dyDescent="0.2">
      <c r="B228" s="74">
        <v>43690</v>
      </c>
      <c r="C228" s="76">
        <v>11.522398684057482</v>
      </c>
      <c r="D228" s="76">
        <v>2.2466130790399688</v>
      </c>
      <c r="E228" s="76">
        <v>2.4685002819014361</v>
      </c>
      <c r="F228" s="76">
        <v>1.7031598336046754</v>
      </c>
      <c r="G228" s="76">
        <v>0.8617343694042896</v>
      </c>
      <c r="H228" s="76">
        <v>0.63521586903679605</v>
      </c>
      <c r="I228" s="76">
        <v>0.41827334547546824</v>
      </c>
      <c r="J228" s="76">
        <v>8.0509532178577867</v>
      </c>
      <c r="K228" s="81">
        <f t="shared" si="27"/>
        <v>27.906848680377905</v>
      </c>
      <c r="L228" s="67"/>
      <c r="AK228" s="112">
        <v>43690</v>
      </c>
      <c r="AL228" s="131">
        <v>0.21092127144323711</v>
      </c>
      <c r="AM228" s="131">
        <v>0.1467901862944799</v>
      </c>
      <c r="AN228" s="131">
        <v>0.31758346056582609</v>
      </c>
      <c r="AO228" s="131">
        <v>0.13118193544139922</v>
      </c>
      <c r="AP228" s="131">
        <v>0.14522087780372461</v>
      </c>
    </row>
    <row r="229" spans="2:42" x14ac:dyDescent="0.2">
      <c r="B229" s="74">
        <v>43691</v>
      </c>
      <c r="C229" s="76">
        <v>12.016384596871434</v>
      </c>
      <c r="D229" s="76">
        <v>2.218442382124107</v>
      </c>
      <c r="E229" s="76">
        <v>2.4125013660792654</v>
      </c>
      <c r="F229" s="76">
        <v>1.6258860054387314</v>
      </c>
      <c r="G229" s="76">
        <v>0.86025881695531259</v>
      </c>
      <c r="H229" s="76">
        <v>0.60946059454407697</v>
      </c>
      <c r="I229" s="76">
        <v>0.42285298064490773</v>
      </c>
      <c r="J229" s="76">
        <v>8.1766045743387998</v>
      </c>
      <c r="K229" s="81">
        <f t="shared" si="27"/>
        <v>28.342391316996636</v>
      </c>
      <c r="L229" s="67"/>
      <c r="AK229" s="112">
        <v>43691</v>
      </c>
      <c r="AL229" s="131">
        <v>0.20940649095264388</v>
      </c>
      <c r="AM229" s="131">
        <v>7.9213992293554095E-2</v>
      </c>
      <c r="AN229" s="131">
        <v>0.30482802360388628</v>
      </c>
      <c r="AO229" s="131">
        <v>9.6626700807021335E-2</v>
      </c>
      <c r="AP229" s="131">
        <v>0.15036855578254854</v>
      </c>
    </row>
    <row r="230" spans="2:42" x14ac:dyDescent="0.2">
      <c r="B230" s="74">
        <v>43692</v>
      </c>
      <c r="C230" s="76">
        <v>11.55942793111052</v>
      </c>
      <c r="D230" s="76">
        <v>2.1506566426703149</v>
      </c>
      <c r="E230" s="76">
        <v>2.3433020630407193</v>
      </c>
      <c r="F230" s="76">
        <v>1.2104055016658875</v>
      </c>
      <c r="G230" s="76">
        <v>0.86472427888598435</v>
      </c>
      <c r="H230" s="76">
        <v>0.58913251362781882</v>
      </c>
      <c r="I230" s="76">
        <v>0.42285298064490773</v>
      </c>
      <c r="J230" s="76">
        <v>7.7608831970261791</v>
      </c>
      <c r="K230" s="81">
        <f t="shared" si="27"/>
        <v>26.901385108672333</v>
      </c>
      <c r="L230" s="67"/>
      <c r="AK230" s="112">
        <v>43692</v>
      </c>
      <c r="AL230" s="131">
        <v>8.7003209992732353E-2</v>
      </c>
      <c r="AM230" s="131">
        <v>4.0177238794472332E-2</v>
      </c>
      <c r="AN230" s="131">
        <v>0.24701212603196301</v>
      </c>
      <c r="AO230" s="131">
        <v>8.4982609865105002E-2</v>
      </c>
      <c r="AP230" s="131">
        <v>0.12806655176227272</v>
      </c>
    </row>
    <row r="231" spans="2:42" x14ac:dyDescent="0.2">
      <c r="B231" s="74">
        <v>43693</v>
      </c>
      <c r="C231" s="76">
        <v>11.398705241773923</v>
      </c>
      <c r="D231" s="76">
        <v>1.8839153562482496</v>
      </c>
      <c r="E231" s="76">
        <v>2.2547651271205265</v>
      </c>
      <c r="F231" s="76">
        <v>1.3856886287222256</v>
      </c>
      <c r="G231" s="76">
        <v>0.86450449494109805</v>
      </c>
      <c r="H231" s="76">
        <v>0.6193695771139498</v>
      </c>
      <c r="I231" s="76">
        <v>0.42743261581434716</v>
      </c>
      <c r="J231" s="76">
        <v>7.6367606256054046</v>
      </c>
      <c r="K231" s="81">
        <f t="shared" si="27"/>
        <v>26.471141667339726</v>
      </c>
      <c r="L231" s="67"/>
      <c r="AK231" s="112">
        <v>43693</v>
      </c>
      <c r="AL231" s="131">
        <v>0.10690761189441653</v>
      </c>
      <c r="AM231" s="131">
        <v>9.3006232175648421E-2</v>
      </c>
      <c r="AN231" s="131">
        <v>0.27076037935598452</v>
      </c>
      <c r="AO231" s="131">
        <v>9.718798509123476E-2</v>
      </c>
      <c r="AP231" s="131">
        <v>0.14551529448277525</v>
      </c>
    </row>
    <row r="232" spans="2:42" x14ac:dyDescent="0.2">
      <c r="B232" s="74">
        <v>43694</v>
      </c>
      <c r="C232" s="76">
        <v>11.342767443034226</v>
      </c>
      <c r="D232" s="76">
        <v>1.9825127954537656</v>
      </c>
      <c r="E232" s="76">
        <v>2.1224923522812125</v>
      </c>
      <c r="F232" s="76">
        <v>0.93298500704733456</v>
      </c>
      <c r="G232" s="76">
        <v>0.84983016659714072</v>
      </c>
      <c r="H232" s="76">
        <v>0.6298536129083675</v>
      </c>
      <c r="I232" s="76">
        <v>0.43659188615322597</v>
      </c>
      <c r="J232" s="76">
        <v>7.4188826743113188</v>
      </c>
      <c r="K232" s="81">
        <f t="shared" si="27"/>
        <v>25.715915937786594</v>
      </c>
      <c r="L232" s="67"/>
      <c r="AK232" s="112">
        <v>43694</v>
      </c>
      <c r="AL232" s="131">
        <v>5.7097933510856569E-2</v>
      </c>
      <c r="AM232" s="131">
        <v>4.6371543109628495E-2</v>
      </c>
      <c r="AN232" s="131">
        <v>0.15683027457848533</v>
      </c>
      <c r="AO232" s="131">
        <v>0.1019963767650711</v>
      </c>
      <c r="AP232" s="131">
        <v>0.12702168168990524</v>
      </c>
    </row>
    <row r="233" spans="2:42" x14ac:dyDescent="0.2">
      <c r="B233" s="74">
        <v>43695</v>
      </c>
      <c r="C233" s="76">
        <v>11.105622690630717</v>
      </c>
      <c r="D233" s="76">
        <v>1.9904358039613517</v>
      </c>
      <c r="E233" s="76">
        <v>2.1477543384828213</v>
      </c>
      <c r="F233" s="76">
        <v>0.95218215475199708</v>
      </c>
      <c r="G233" s="76">
        <v>0.83608877870766318</v>
      </c>
      <c r="H233" s="76">
        <v>0.60812650178058647</v>
      </c>
      <c r="I233" s="76">
        <v>0.44575115649210489</v>
      </c>
      <c r="J233" s="76">
        <v>7.3332995535736414</v>
      </c>
      <c r="K233" s="81">
        <f t="shared" si="27"/>
        <v>25.419260978380883</v>
      </c>
      <c r="L233" s="67"/>
      <c r="AK233" s="112">
        <v>43695</v>
      </c>
      <c r="AL233" s="131">
        <v>5.9482229786690599E-2</v>
      </c>
      <c r="AM233" s="131">
        <v>4.5056746469360726E-2</v>
      </c>
      <c r="AN233" s="131">
        <v>0.17563149969885772</v>
      </c>
      <c r="AO233" s="131">
        <v>0.10047945358154498</v>
      </c>
      <c r="AP233" s="131">
        <v>0.10393714881857462</v>
      </c>
    </row>
    <row r="234" spans="2:42" x14ac:dyDescent="0.2">
      <c r="B234" s="74">
        <v>43696</v>
      </c>
      <c r="C234" s="76">
        <v>11.79263340191264</v>
      </c>
      <c r="D234" s="76">
        <v>1.9754701212248</v>
      </c>
      <c r="E234" s="76">
        <v>2.4313946326441447</v>
      </c>
      <c r="F234" s="76">
        <v>1.5027432479246685</v>
      </c>
      <c r="G234" s="76">
        <v>0.86517036855453699</v>
      </c>
      <c r="H234" s="76">
        <v>0.68279565146426979</v>
      </c>
      <c r="I234" s="76">
        <v>0.45949006200042319</v>
      </c>
      <c r="J234" s="76">
        <v>7.9916744472810191</v>
      </c>
      <c r="K234" s="81">
        <f t="shared" si="27"/>
        <v>27.701371933006506</v>
      </c>
      <c r="L234" s="67"/>
      <c r="AK234" s="112">
        <v>43696</v>
      </c>
      <c r="AL234" s="131">
        <v>0.10980215912715474</v>
      </c>
      <c r="AM234" s="131">
        <v>0.15213008961167815</v>
      </c>
      <c r="AN234" s="131">
        <v>0.28431412678624396</v>
      </c>
      <c r="AO234" s="131">
        <v>0.13131310348934425</v>
      </c>
      <c r="AP234" s="131">
        <v>0.13719083514755662</v>
      </c>
    </row>
    <row r="235" spans="2:42" x14ac:dyDescent="0.2">
      <c r="B235" s="74">
        <v>43697</v>
      </c>
      <c r="C235" s="76">
        <v>11.838329068488735</v>
      </c>
      <c r="D235" s="76">
        <v>2.1515369769489352</v>
      </c>
      <c r="E235" s="76">
        <v>2.4140906260186248</v>
      </c>
      <c r="F235" s="76">
        <v>1.7831571185017843</v>
      </c>
      <c r="G235" s="76">
        <v>0.8734588972060493</v>
      </c>
      <c r="H235" s="76">
        <v>0.68797864127740571</v>
      </c>
      <c r="I235" s="76">
        <v>0.47780860267818093</v>
      </c>
      <c r="J235" s="76">
        <v>8.2011651340719833</v>
      </c>
      <c r="K235" s="81">
        <f t="shared" si="27"/>
        <v>28.427525065191695</v>
      </c>
      <c r="L235" s="67"/>
      <c r="AK235" s="112">
        <v>43697</v>
      </c>
      <c r="AL235" s="131">
        <v>0.18368202808908907</v>
      </c>
      <c r="AM235" s="131">
        <v>0.19897380241610829</v>
      </c>
      <c r="AN235" s="131">
        <v>0.36335342819399297</v>
      </c>
      <c r="AO235" s="131">
        <v>0.14999970131808124</v>
      </c>
      <c r="AP235" s="131">
        <v>0.12947549983158171</v>
      </c>
    </row>
    <row r="236" spans="2:42" x14ac:dyDescent="0.2">
      <c r="B236" s="74">
        <v>43698</v>
      </c>
      <c r="C236" s="76">
        <v>12.109351642664171</v>
      </c>
      <c r="D236" s="76">
        <v>2.210519373616521</v>
      </c>
      <c r="E236" s="76">
        <v>2.3872563687929933</v>
      </c>
      <c r="F236" s="76">
        <v>1.7384141442005758</v>
      </c>
      <c r="G236" s="76">
        <v>0.87743653008397648</v>
      </c>
      <c r="H236" s="76">
        <v>0.70458524638975262</v>
      </c>
      <c r="I236" s="76">
        <v>0.46406969716986263</v>
      </c>
      <c r="J236" s="76">
        <v>8.3087251831785842</v>
      </c>
      <c r="K236" s="81">
        <f t="shared" si="27"/>
        <v>28.800358186096432</v>
      </c>
      <c r="L236" s="67"/>
      <c r="AK236" s="112">
        <v>43698</v>
      </c>
      <c r="AL236" s="131">
        <v>0.14164231578764822</v>
      </c>
      <c r="AM236" s="131">
        <v>0.2244757164749055</v>
      </c>
      <c r="AN236" s="131">
        <v>0.35968698436607638</v>
      </c>
      <c r="AO236" s="131">
        <v>0.15074511826245426</v>
      </c>
      <c r="AP236" s="131">
        <v>0.16041252124258099</v>
      </c>
    </row>
    <row r="237" spans="2:42" x14ac:dyDescent="0.2">
      <c r="B237" s="74">
        <v>43699</v>
      </c>
      <c r="C237" s="76">
        <v>12.199955119496076</v>
      </c>
      <c r="D237" s="76">
        <v>2.1814683424220389</v>
      </c>
      <c r="E237" s="76">
        <v>2.3339902792737619</v>
      </c>
      <c r="F237" s="76">
        <v>1.6487086919735094</v>
      </c>
      <c r="G237" s="76">
        <v>0.87708631056348996</v>
      </c>
      <c r="H237" s="76">
        <v>0.70232977983231271</v>
      </c>
      <c r="I237" s="76">
        <v>0.47780860267818093</v>
      </c>
      <c r="J237" s="76">
        <v>8.2802264279306694</v>
      </c>
      <c r="K237" s="81">
        <f t="shared" si="27"/>
        <v>28.701573554170039</v>
      </c>
      <c r="L237" s="67"/>
      <c r="AK237" s="112">
        <v>43699</v>
      </c>
      <c r="AL237" s="131">
        <v>0.10808653173086791</v>
      </c>
      <c r="AM237" s="131">
        <v>0.17707763267594986</v>
      </c>
      <c r="AN237" s="131">
        <v>0.33118954385607585</v>
      </c>
      <c r="AO237" s="131">
        <v>0.15189946802668972</v>
      </c>
      <c r="AP237" s="131">
        <v>0.15785418403708995</v>
      </c>
    </row>
    <row r="238" spans="2:42" x14ac:dyDescent="0.2">
      <c r="B238" s="74">
        <v>43700</v>
      </c>
      <c r="C238" s="76">
        <v>12.489098389037894</v>
      </c>
      <c r="D238" s="76">
        <v>2.2193227164027278</v>
      </c>
      <c r="E238" s="76">
        <v>2.1123552788614299</v>
      </c>
      <c r="F238" s="76">
        <v>1.7016703192824005</v>
      </c>
      <c r="G238" s="76">
        <v>0.87957828223533108</v>
      </c>
      <c r="H238" s="76">
        <v>0.6699291961205549</v>
      </c>
      <c r="I238" s="76">
        <v>0.48238823784762036</v>
      </c>
      <c r="J238" s="76">
        <v>8.334151917646107</v>
      </c>
      <c r="K238" s="81">
        <f t="shared" si="27"/>
        <v>28.888494337434064</v>
      </c>
      <c r="L238" s="67"/>
      <c r="AK238" s="112">
        <v>43700</v>
      </c>
      <c r="AL238" s="131">
        <v>0.13003448394942202</v>
      </c>
      <c r="AM238" s="131">
        <v>0.18431764575804888</v>
      </c>
      <c r="AN238" s="131">
        <v>0.34914836895346074</v>
      </c>
      <c r="AO238" s="131">
        <v>0.1521336574464415</v>
      </c>
      <c r="AP238" s="131">
        <v>0.153922481284717</v>
      </c>
    </row>
    <row r="239" spans="2:42" x14ac:dyDescent="0.2">
      <c r="B239" s="74">
        <v>43701</v>
      </c>
      <c r="C239" s="76">
        <v>12.233045084947728</v>
      </c>
      <c r="D239" s="76">
        <v>2.2466130790399688</v>
      </c>
      <c r="E239" s="76">
        <v>1.8473751845827144</v>
      </c>
      <c r="F239" s="76">
        <v>1.4176790760903675</v>
      </c>
      <c r="G239" s="76">
        <v>0.85938424642091382</v>
      </c>
      <c r="H239" s="76">
        <v>0.58503235154634081</v>
      </c>
      <c r="I239" s="76">
        <v>0.38010971906347302</v>
      </c>
      <c r="J239" s="76">
        <v>7.9347227585802393</v>
      </c>
      <c r="K239" s="81">
        <f t="shared" si="27"/>
        <v>27.503961500271743</v>
      </c>
      <c r="L239" s="67"/>
      <c r="AK239" s="112">
        <v>43701</v>
      </c>
      <c r="AL239" s="131">
        <v>0.14734006656434409</v>
      </c>
      <c r="AM239" s="131">
        <v>0.12322602578464183</v>
      </c>
      <c r="AN239" s="131">
        <v>0.25233370261403093</v>
      </c>
      <c r="AO239" s="131">
        <v>0.12805981264320215</v>
      </c>
      <c r="AP239" s="131">
        <v>0.14501058202847492</v>
      </c>
    </row>
    <row r="240" spans="2:42" x14ac:dyDescent="0.2">
      <c r="B240" s="74">
        <v>43702</v>
      </c>
      <c r="C240" s="76">
        <v>11.423128787702524</v>
      </c>
      <c r="D240" s="76">
        <v>2.148015639834453</v>
      </c>
      <c r="E240" s="76">
        <v>1.7573503913115764</v>
      </c>
      <c r="F240" s="76">
        <v>1.302339255983241</v>
      </c>
      <c r="G240" s="76">
        <v>0.84702091038765193</v>
      </c>
      <c r="H240" s="76">
        <v>0.53821057849928022</v>
      </c>
      <c r="I240" s="76">
        <v>0.35721154321627585</v>
      </c>
      <c r="J240" s="76">
        <v>7.4497972013344196</v>
      </c>
      <c r="K240" s="81">
        <f t="shared" si="27"/>
        <v>25.823074308269423</v>
      </c>
      <c r="L240" s="67"/>
      <c r="AK240" s="112">
        <v>43702</v>
      </c>
      <c r="AL240" s="131">
        <v>0.16511917215055297</v>
      </c>
      <c r="AM240" s="131">
        <v>9.710272419181272E-2</v>
      </c>
      <c r="AN240" s="131">
        <v>0.23401169829606494</v>
      </c>
      <c r="AO240" s="131">
        <v>0.12531438322048785</v>
      </c>
      <c r="AP240" s="131">
        <v>0.11428882938914595</v>
      </c>
    </row>
    <row r="241" spans="2:42" x14ac:dyDescent="0.2">
      <c r="B241" s="74">
        <v>43703</v>
      </c>
      <c r="C241" s="76">
        <v>11.926568976359807</v>
      </c>
      <c r="D241" s="76">
        <v>2.1392122970482461</v>
      </c>
      <c r="E241" s="76">
        <v>1.9794674521965789</v>
      </c>
      <c r="F241" s="76">
        <v>2.0561872937001211</v>
      </c>
      <c r="G241" s="76">
        <v>0.86817495203848682</v>
      </c>
      <c r="H241" s="76">
        <v>0.62022277314301921</v>
      </c>
      <c r="I241" s="76">
        <v>0.42590607075786735</v>
      </c>
      <c r="J241" s="76">
        <v>8.1157651729946849</v>
      </c>
      <c r="K241" s="81">
        <f t="shared" si="27"/>
        <v>28.131504988238813</v>
      </c>
      <c r="L241" s="67"/>
      <c r="AK241" s="112">
        <v>43703</v>
      </c>
      <c r="AL241" s="131">
        <v>0.19706663500956986</v>
      </c>
      <c r="AM241" s="131">
        <v>0.25132616165988991</v>
      </c>
      <c r="AN241" s="131">
        <v>0.4318627510939444</v>
      </c>
      <c r="AO241" s="131">
        <v>0.17578319831864408</v>
      </c>
      <c r="AP241" s="131">
        <v>0.17397757080972878</v>
      </c>
    </row>
    <row r="242" spans="2:42" x14ac:dyDescent="0.2">
      <c r="B242" s="74">
        <v>43704</v>
      </c>
      <c r="C242" s="76">
        <v>12.307103579053807</v>
      </c>
      <c r="D242" s="76">
        <v>2.2281260591889342</v>
      </c>
      <c r="E242" s="76">
        <v>2.0165792068453197</v>
      </c>
      <c r="F242" s="76">
        <v>2.2855140107082264</v>
      </c>
      <c r="G242" s="76">
        <v>0.87312106906524489</v>
      </c>
      <c r="H242" s="76">
        <v>0.63396984546299562</v>
      </c>
      <c r="I242" s="76">
        <v>0.43506534109674622</v>
      </c>
      <c r="J242" s="76">
        <v>8.4254379024753732</v>
      </c>
      <c r="K242" s="81">
        <f t="shared" si="27"/>
        <v>29.204917013896647</v>
      </c>
      <c r="L242" s="67"/>
      <c r="AK242" s="112">
        <v>43704</v>
      </c>
      <c r="AL242" s="131">
        <v>0.26952747844773683</v>
      </c>
      <c r="AM242" s="131">
        <v>0.27119963570012789</v>
      </c>
      <c r="AN242" s="131">
        <v>0.47005839544039596</v>
      </c>
      <c r="AO242" s="131">
        <v>0.19242366607025937</v>
      </c>
      <c r="AP242" s="131">
        <v>0.20231403065460657</v>
      </c>
    </row>
    <row r="243" spans="2:42" x14ac:dyDescent="0.2">
      <c r="B243" s="74">
        <v>43705</v>
      </c>
      <c r="C243" s="76">
        <v>11.846995488011784</v>
      </c>
      <c r="D243" s="76">
        <v>2.3311251697875535</v>
      </c>
      <c r="E243" s="76">
        <v>2.10638261331348</v>
      </c>
      <c r="F243" s="76">
        <v>2.2608172467115235</v>
      </c>
      <c r="G243" s="76">
        <v>0.87149029828130398</v>
      </c>
      <c r="H243" s="76">
        <v>0.6393188031812429</v>
      </c>
      <c r="I243" s="76">
        <v>0.44727770154858476</v>
      </c>
      <c r="J243" s="76">
        <v>8.3134993059526465</v>
      </c>
      <c r="K243" s="81">
        <f t="shared" si="27"/>
        <v>28.816906626788125</v>
      </c>
      <c r="L243" s="67"/>
      <c r="AK243" s="112">
        <v>43705</v>
      </c>
      <c r="AL243" s="131">
        <v>0.22536478504221394</v>
      </c>
      <c r="AM243" s="131">
        <v>0.28803233810366374</v>
      </c>
      <c r="AN243" s="131">
        <v>0.4730492262263265</v>
      </c>
      <c r="AO243" s="131">
        <v>0.20756614836329162</v>
      </c>
      <c r="AP243" s="131">
        <v>0.1967955762606132</v>
      </c>
    </row>
    <row r="244" spans="2:42" x14ac:dyDescent="0.2">
      <c r="B244" s="74">
        <v>43706</v>
      </c>
      <c r="C244" s="76">
        <v>11.281314650052586</v>
      </c>
      <c r="D244" s="76">
        <v>2.4438079574510003</v>
      </c>
      <c r="E244" s="76">
        <v>2.0291932110307873</v>
      </c>
      <c r="F244" s="76">
        <v>2.1657066137422363</v>
      </c>
      <c r="G244" s="76">
        <v>0.86551504456306039</v>
      </c>
      <c r="H244" s="76">
        <v>0.67901242233870651</v>
      </c>
      <c r="I244" s="76">
        <v>0.45949006200042319</v>
      </c>
      <c r="J244" s="76">
        <v>8.0785837103626985</v>
      </c>
      <c r="K244" s="81">
        <f t="shared" si="27"/>
        <v>28.0026236715415</v>
      </c>
      <c r="L244" s="67"/>
      <c r="AK244" s="112">
        <v>43706</v>
      </c>
      <c r="AL244" s="131">
        <v>0.14976822107883148</v>
      </c>
      <c r="AM244" s="131">
        <v>0.25085838904183683</v>
      </c>
      <c r="AN244" s="131">
        <v>0.47382814063581064</v>
      </c>
      <c r="AO244" s="131">
        <v>0.2075847047632115</v>
      </c>
      <c r="AP244" s="131">
        <v>0.18930727545263468</v>
      </c>
    </row>
    <row r="245" spans="2:42" x14ac:dyDescent="0.2">
      <c r="B245" s="74">
        <v>43707</v>
      </c>
      <c r="C245" s="76">
        <v>11.30810176494202</v>
      </c>
      <c r="D245" s="76">
        <v>2.4904656742178961</v>
      </c>
      <c r="E245" s="76">
        <v>2.0295356438555365</v>
      </c>
      <c r="F245" s="76">
        <v>2.0578652112094948</v>
      </c>
      <c r="G245" s="76">
        <v>0.86454786476998513</v>
      </c>
      <c r="H245" s="76">
        <v>0.64358650650086524</v>
      </c>
      <c r="I245" s="76">
        <v>0.46712278728282225</v>
      </c>
      <c r="J245" s="76">
        <v>8.0531143645209458</v>
      </c>
      <c r="K245" s="81">
        <f t="shared" si="27"/>
        <v>27.91433981729957</v>
      </c>
      <c r="L245" s="67"/>
      <c r="AK245" s="112">
        <v>43707</v>
      </c>
      <c r="AL245" s="131">
        <v>0.10916239557580215</v>
      </c>
      <c r="AM245" s="131">
        <v>0.25995043723266598</v>
      </c>
      <c r="AN245" s="131">
        <v>0.45322433218313912</v>
      </c>
      <c r="AO245" s="131">
        <v>0.20776215856433078</v>
      </c>
      <c r="AP245" s="131">
        <v>0.18701175092560579</v>
      </c>
    </row>
    <row r="246" spans="2:42" x14ac:dyDescent="0.2">
      <c r="B246" s="74">
        <v>43708</v>
      </c>
      <c r="C246" s="76">
        <v>10.795995156761686</v>
      </c>
      <c r="D246" s="76">
        <v>2.4710983200882413</v>
      </c>
      <c r="E246" s="76">
        <v>1.8873949637238014</v>
      </c>
      <c r="F246" s="76">
        <v>1.4730620795539291</v>
      </c>
      <c r="G246" s="76">
        <v>0.84939744657508698</v>
      </c>
      <c r="H246" s="76">
        <v>0.56945154084311056</v>
      </c>
      <c r="I246" s="76">
        <v>0.42590607075786735</v>
      </c>
      <c r="J246" s="76">
        <v>7.4899501922549492</v>
      </c>
      <c r="K246" s="81">
        <f t="shared" si="27"/>
        <v>25.962255770558674</v>
      </c>
      <c r="L246" s="67"/>
      <c r="AK246" s="112">
        <v>43708</v>
      </c>
      <c r="AL246" s="131">
        <v>7.456552121201511E-2</v>
      </c>
      <c r="AM246" s="131">
        <v>0.20063743176267471</v>
      </c>
      <c r="AN246" s="131">
        <v>0.28329465754654526</v>
      </c>
      <c r="AO246" s="131">
        <v>0.16421083027946989</v>
      </c>
      <c r="AP246" s="131">
        <v>0.14363264995226535</v>
      </c>
    </row>
    <row r="247" spans="2:42" x14ac:dyDescent="0.2">
      <c r="B247" s="74">
        <v>43709</v>
      </c>
      <c r="C247" s="76">
        <v>11.698642582885359</v>
      </c>
      <c r="D247" s="76">
        <v>2.4216935658317884</v>
      </c>
      <c r="E247" s="76">
        <v>2.1508230497687109</v>
      </c>
      <c r="F247" s="76">
        <v>1.2354279916874273</v>
      </c>
      <c r="G247" s="76">
        <v>0.85217839625510938</v>
      </c>
      <c r="H247" s="76">
        <v>0.68649348171367985</v>
      </c>
      <c r="I247" s="76">
        <v>0.3920812290075798</v>
      </c>
      <c r="J247" s="76">
        <v>7.8812420073082006</v>
      </c>
      <c r="K247" s="81">
        <f t="shared" si="27"/>
        <v>27.318582304457856</v>
      </c>
      <c r="L247" s="67"/>
      <c r="AK247" s="112">
        <v>43709</v>
      </c>
      <c r="AL247" s="131">
        <v>7.9797133388544064E-2</v>
      </c>
      <c r="AM247" s="131">
        <v>0.1130214196892198</v>
      </c>
      <c r="AN247" s="131">
        <v>0.24677601167576702</v>
      </c>
      <c r="AO247" s="131">
        <v>0.13499904187412465</v>
      </c>
      <c r="AP247" s="131">
        <v>0.12820790497117909</v>
      </c>
    </row>
    <row r="248" spans="2:42" x14ac:dyDescent="0.2">
      <c r="B248" s="74">
        <v>43710</v>
      </c>
      <c r="C248" s="76">
        <v>12.186238492853915</v>
      </c>
      <c r="D248" s="76">
        <v>2.2238085984294065</v>
      </c>
      <c r="E248" s="76">
        <v>2.2557520043010912</v>
      </c>
      <c r="F248" s="76">
        <v>1.8381783675967642</v>
      </c>
      <c r="G248" s="76">
        <v>0.87375038611341427</v>
      </c>
      <c r="H248" s="76">
        <v>0.83318474683810051</v>
      </c>
      <c r="I248" s="76">
        <v>0.38313641009485933</v>
      </c>
      <c r="J248" s="76">
        <v>8.3502517138234893</v>
      </c>
      <c r="K248" s="81">
        <f t="shared" si="27"/>
        <v>28.944300720051039</v>
      </c>
      <c r="L248" s="67"/>
      <c r="AK248" s="112">
        <v>43710</v>
      </c>
      <c r="AL248" s="131">
        <v>0.12311737783943827</v>
      </c>
      <c r="AM248" s="131">
        <v>0.17589326066906757</v>
      </c>
      <c r="AN248" s="131">
        <v>0.38376083216781109</v>
      </c>
      <c r="AO248" s="131">
        <v>0.20055271369389818</v>
      </c>
      <c r="AP248" s="131">
        <v>0.14262945464911592</v>
      </c>
    </row>
    <row r="249" spans="2:42" x14ac:dyDescent="0.2">
      <c r="B249" s="74">
        <v>43711</v>
      </c>
      <c r="C249" s="76">
        <v>12.334438375433475</v>
      </c>
      <c r="D249" s="76">
        <v>2.2194498987068876</v>
      </c>
      <c r="E249" s="76">
        <v>2.4398492338693853</v>
      </c>
      <c r="F249" s="76">
        <v>1.8353552775799533</v>
      </c>
      <c r="G249" s="76">
        <v>0.87764050344738065</v>
      </c>
      <c r="H249" s="76">
        <v>0.860326579695047</v>
      </c>
      <c r="I249" s="76">
        <v>0.40400765422454038</v>
      </c>
      <c r="J249" s="76">
        <v>8.5031210944153539</v>
      </c>
      <c r="K249" s="81">
        <f t="shared" si="27"/>
        <v>29.474188617372022</v>
      </c>
      <c r="L249" s="67"/>
      <c r="AK249" s="112">
        <v>43711</v>
      </c>
      <c r="AL249" s="131">
        <v>0.13612196901333837</v>
      </c>
      <c r="AM249" s="131">
        <v>0.1765785306842462</v>
      </c>
      <c r="AN249" s="131">
        <v>0.3603194609912202</v>
      </c>
      <c r="AO249" s="131">
        <v>0.18187404093628357</v>
      </c>
      <c r="AP249" s="131">
        <v>0.21151025488475617</v>
      </c>
    </row>
    <row r="250" spans="2:42" x14ac:dyDescent="0.2">
      <c r="B250" s="74">
        <v>43712</v>
      </c>
      <c r="C250" s="76">
        <v>12.285953228663621</v>
      </c>
      <c r="D250" s="76">
        <v>2.2717542953771201</v>
      </c>
      <c r="E250" s="76">
        <v>2.5920580022117865</v>
      </c>
      <c r="F250" s="76">
        <v>1.6742386928134587</v>
      </c>
      <c r="G250" s="76">
        <v>0.88027562737071974</v>
      </c>
      <c r="H250" s="76">
        <v>0.83665016114379565</v>
      </c>
      <c r="I250" s="76">
        <v>0.41444327628938094</v>
      </c>
      <c r="J250" s="76">
        <v>8.4967575645047457</v>
      </c>
      <c r="K250" s="81">
        <f t="shared" si="27"/>
        <v>29.452130848374622</v>
      </c>
      <c r="L250" s="67"/>
      <c r="AK250" s="112">
        <v>43712</v>
      </c>
      <c r="AL250" s="131">
        <v>8.956608101473397E-2</v>
      </c>
      <c r="AM250" s="131">
        <v>0.20201500633285926</v>
      </c>
      <c r="AN250" s="131">
        <v>0.33297551791912239</v>
      </c>
      <c r="AO250" s="131">
        <v>0.16601005600592811</v>
      </c>
      <c r="AP250" s="131">
        <v>0.18689884382966701</v>
      </c>
    </row>
    <row r="251" spans="2:42" x14ac:dyDescent="0.2">
      <c r="B251" s="74">
        <v>43713</v>
      </c>
      <c r="C251" s="76">
        <v>12.607967788342668</v>
      </c>
      <c r="D251" s="76">
        <v>2.2534477565425388</v>
      </c>
      <c r="E251" s="76">
        <v>2.4847894149740357</v>
      </c>
      <c r="F251" s="76">
        <v>1.5886153527891396</v>
      </c>
      <c r="G251" s="76">
        <v>0.88315542725944729</v>
      </c>
      <c r="H251" s="76">
        <v>0.8482459476816866</v>
      </c>
      <c r="I251" s="76">
        <v>0.42786050465846154</v>
      </c>
      <c r="J251" s="76">
        <v>8.5529997488152034</v>
      </c>
      <c r="K251" s="81">
        <f t="shared" si="27"/>
        <v>29.647081941063181</v>
      </c>
      <c r="L251" s="67"/>
      <c r="AK251" s="112">
        <v>43713</v>
      </c>
      <c r="AL251" s="131">
        <v>0.10249320928360617</v>
      </c>
      <c r="AM251" s="131">
        <v>0.19770161439680123</v>
      </c>
      <c r="AN251" s="131">
        <v>0.30084964794272151</v>
      </c>
      <c r="AO251" s="131">
        <v>0.18240522865666914</v>
      </c>
      <c r="AP251" s="131">
        <v>0.12247163373562403</v>
      </c>
    </row>
    <row r="252" spans="2:42" x14ac:dyDescent="0.2">
      <c r="B252" s="74">
        <v>43714</v>
      </c>
      <c r="C252" s="76">
        <v>12.953767514361642</v>
      </c>
      <c r="D252" s="76">
        <v>2.2177064188178792</v>
      </c>
      <c r="E252" s="76">
        <v>2.4161710415174498</v>
      </c>
      <c r="F252" s="76">
        <v>1.5881527084316367</v>
      </c>
      <c r="G252" s="76">
        <v>0.88113610960162236</v>
      </c>
      <c r="H252" s="76">
        <v>0.89214844980306562</v>
      </c>
      <c r="I252" s="76">
        <v>0.4487317487881427</v>
      </c>
      <c r="J252" s="76">
        <v>8.6761536256943401</v>
      </c>
      <c r="K252" s="81">
        <f t="shared" si="27"/>
        <v>30.073967617015779</v>
      </c>
      <c r="L252" s="67"/>
      <c r="AK252" s="112">
        <v>43714</v>
      </c>
      <c r="AL252" s="131">
        <v>0.10095133542079537</v>
      </c>
      <c r="AM252" s="131">
        <v>0.20108162022394768</v>
      </c>
      <c r="AN252" s="131">
        <v>0.30525868366483822</v>
      </c>
      <c r="AO252" s="131">
        <v>0.1733097427295652</v>
      </c>
      <c r="AP252" s="131">
        <v>0.12276912725967194</v>
      </c>
    </row>
    <row r="253" spans="2:42" x14ac:dyDescent="0.2">
      <c r="B253" s="74">
        <v>43715</v>
      </c>
      <c r="C253" s="76">
        <v>12.786356535892137</v>
      </c>
      <c r="D253" s="76">
        <v>2.2020150998168098</v>
      </c>
      <c r="E253" s="76">
        <v>2.2157859166945237</v>
      </c>
      <c r="F253" s="76">
        <v>1.4942170172840454</v>
      </c>
      <c r="G253" s="76">
        <v>0.86802536369311356</v>
      </c>
      <c r="H253" s="76">
        <v>0.81039084932522831</v>
      </c>
      <c r="I253" s="76">
        <v>0.41444327628938094</v>
      </c>
      <c r="J253" s="76">
        <v>8.4302041711724964</v>
      </c>
      <c r="K253" s="81">
        <f t="shared" si="27"/>
        <v>29.221438230167735</v>
      </c>
      <c r="L253" s="67"/>
      <c r="AK253" s="112">
        <v>43715</v>
      </c>
      <c r="AL253" s="131">
        <v>0.12607233024016123</v>
      </c>
      <c r="AM253" s="131">
        <v>0.21223062316593241</v>
      </c>
      <c r="AN253" s="131">
        <v>0.28985243896939206</v>
      </c>
      <c r="AO253" s="131">
        <v>0.12654709658895616</v>
      </c>
      <c r="AP253" s="131">
        <v>0.1019843162375875</v>
      </c>
    </row>
    <row r="254" spans="2:42" x14ac:dyDescent="0.2">
      <c r="B254" s="74">
        <v>43716</v>
      </c>
      <c r="C254" s="76">
        <v>12.956511956631635</v>
      </c>
      <c r="D254" s="76">
        <v>2.1549411428135996</v>
      </c>
      <c r="E254" s="76">
        <v>2.0771268805011123</v>
      </c>
      <c r="F254" s="76">
        <v>1.4499786545543889</v>
      </c>
      <c r="G254" s="76">
        <v>0.85726423153029618</v>
      </c>
      <c r="H254" s="76">
        <v>0.78857437270097397</v>
      </c>
      <c r="I254" s="76">
        <v>0.39655363846393998</v>
      </c>
      <c r="J254" s="76">
        <v>8.3854877422882605</v>
      </c>
      <c r="K254" s="81">
        <f t="shared" si="27"/>
        <v>29.066438619484209</v>
      </c>
      <c r="L254" s="67"/>
      <c r="AK254" s="112">
        <v>43716</v>
      </c>
      <c r="AL254" s="131">
        <v>0.14128204885079124</v>
      </c>
      <c r="AM254" s="131">
        <v>0.16330359381472645</v>
      </c>
      <c r="AN254" s="131">
        <v>0.29886733150160139</v>
      </c>
      <c r="AO254" s="131">
        <v>9.6160400784565614E-2</v>
      </c>
      <c r="AP254" s="131">
        <v>0.11652780411111997</v>
      </c>
    </row>
    <row r="255" spans="2:42" x14ac:dyDescent="0.2">
      <c r="B255" s="74">
        <v>43717</v>
      </c>
      <c r="C255" s="76">
        <v>13.343478316700487</v>
      </c>
      <c r="D255" s="76">
        <v>2.0599214888626767</v>
      </c>
      <c r="E255" s="76">
        <v>2.2868765653497629</v>
      </c>
      <c r="F255" s="76">
        <v>2.0945771074242052</v>
      </c>
      <c r="G255" s="76">
        <v>0.87718243579212407</v>
      </c>
      <c r="H255" s="76">
        <v>0.92008839277897092</v>
      </c>
      <c r="I255" s="76">
        <v>0.42189729204998133</v>
      </c>
      <c r="J255" s="76">
        <v>8.9219521140377953</v>
      </c>
      <c r="K255" s="81">
        <f t="shared" si="27"/>
        <v>30.925973712996004</v>
      </c>
      <c r="L255" s="67"/>
      <c r="AK255" s="112">
        <v>43717</v>
      </c>
      <c r="AL255" s="131">
        <v>0.27157636709955552</v>
      </c>
      <c r="AM255" s="131">
        <v>0.21343801876225421</v>
      </c>
      <c r="AN255" s="131">
        <v>0.43052357866941421</v>
      </c>
      <c r="AO255" s="131">
        <v>0.1546734452485457</v>
      </c>
      <c r="AP255" s="131">
        <v>0.19283086981390038</v>
      </c>
    </row>
    <row r="256" spans="2:42" x14ac:dyDescent="0.2">
      <c r="B256" s="74">
        <v>43718</v>
      </c>
      <c r="C256" s="76">
        <v>13.251082093610762</v>
      </c>
      <c r="D256" s="76">
        <v>2.1845803009267319</v>
      </c>
      <c r="E256" s="76">
        <v>2.3963850019627113</v>
      </c>
      <c r="F256" s="76">
        <v>1.7494324024141519</v>
      </c>
      <c r="G256" s="76">
        <v>0.87657683807967457</v>
      </c>
      <c r="H256" s="76">
        <v>0.95513407501756542</v>
      </c>
      <c r="I256" s="76">
        <v>0.42338809520210136</v>
      </c>
      <c r="J256" s="76">
        <v>8.8540592262278661</v>
      </c>
      <c r="K256" s="81">
        <f t="shared" si="27"/>
        <v>30.690638033441566</v>
      </c>
      <c r="L256" s="67"/>
      <c r="AK256" s="112">
        <v>43718</v>
      </c>
      <c r="AL256" s="131">
        <v>0.18771387595638347</v>
      </c>
      <c r="AM256" s="131">
        <v>0.21499392069421108</v>
      </c>
      <c r="AN256" s="131">
        <v>0.33102694249771136</v>
      </c>
      <c r="AO256" s="131">
        <v>0.17685527953356953</v>
      </c>
      <c r="AP256" s="131">
        <v>9.8569603665440139E-2</v>
      </c>
    </row>
    <row r="257" spans="2:42" x14ac:dyDescent="0.2">
      <c r="B257" s="74">
        <v>43719</v>
      </c>
      <c r="C257" s="76">
        <v>12.802823189512088</v>
      </c>
      <c r="D257" s="76">
        <v>2.2769847350441434</v>
      </c>
      <c r="E257" s="76">
        <v>2.4801632065606061</v>
      </c>
      <c r="F257" s="76">
        <v>1.5569392524495995</v>
      </c>
      <c r="G257" s="76">
        <v>0.87917672602953223</v>
      </c>
      <c r="H257" s="76">
        <v>0.92338974213054459</v>
      </c>
      <c r="I257" s="76">
        <v>0.41295247313726086</v>
      </c>
      <c r="J257" s="76">
        <v>8.6496421600286624</v>
      </c>
      <c r="K257" s="81">
        <f t="shared" si="27"/>
        <v>29.982071484892437</v>
      </c>
      <c r="L257" s="67"/>
      <c r="AK257" s="112">
        <v>43719</v>
      </c>
      <c r="AL257" s="131">
        <v>9.4781259475509305E-2</v>
      </c>
      <c r="AM257" s="131">
        <v>0.18228406471962216</v>
      </c>
      <c r="AN257" s="131">
        <v>0.31872414849323755</v>
      </c>
      <c r="AO257" s="131">
        <v>0.16462105882145053</v>
      </c>
      <c r="AP257" s="131">
        <v>0.10048278829203566</v>
      </c>
    </row>
    <row r="258" spans="2:42" x14ac:dyDescent="0.2">
      <c r="B258" s="74">
        <v>43720</v>
      </c>
      <c r="C258" s="76">
        <v>12.952852700271645</v>
      </c>
      <c r="D258" s="76">
        <v>2.3092391129907877</v>
      </c>
      <c r="E258" s="76">
        <v>2.4974413986116746</v>
      </c>
      <c r="F258" s="76">
        <v>1.7290249870413896</v>
      </c>
      <c r="G258" s="76">
        <v>0.88223566955913657</v>
      </c>
      <c r="H258" s="76">
        <v>0.8381221553371484</v>
      </c>
      <c r="I258" s="76">
        <v>0.44127773302754231</v>
      </c>
      <c r="J258" s="76">
        <v>8.7784858367574898</v>
      </c>
      <c r="K258" s="81">
        <f t="shared" si="27"/>
        <v>30.428679593596815</v>
      </c>
      <c r="L258" s="67"/>
      <c r="AK258" s="112">
        <v>43720</v>
      </c>
      <c r="AL258" s="131">
        <v>0.12805174713620016</v>
      </c>
      <c r="AM258" s="131">
        <v>0.20181722668907612</v>
      </c>
      <c r="AN258" s="131">
        <v>0.36403595592391375</v>
      </c>
      <c r="AO258" s="131">
        <v>0.16037983285743346</v>
      </c>
      <c r="AP258" s="131">
        <v>0.15731141582771241</v>
      </c>
    </row>
    <row r="259" spans="2:42" x14ac:dyDescent="0.2">
      <c r="B259" s="74">
        <v>43721</v>
      </c>
      <c r="C259" s="76">
        <v>11.287891056476575</v>
      </c>
      <c r="D259" s="76">
        <v>2.2203216386513911</v>
      </c>
      <c r="E259" s="76">
        <v>2.3743717743616797</v>
      </c>
      <c r="F259" s="76">
        <v>1.7463919856364005</v>
      </c>
      <c r="G259" s="76">
        <v>0.88566277961539597</v>
      </c>
      <c r="H259" s="76">
        <v>0.77801418375187426</v>
      </c>
      <c r="I259" s="76">
        <v>0.44425933933178241</v>
      </c>
      <c r="J259" s="76">
        <v>8.0027094007485591</v>
      </c>
      <c r="K259" s="81">
        <f t="shared" si="27"/>
        <v>27.73962215857366</v>
      </c>
      <c r="L259" s="67"/>
      <c r="AK259" s="112">
        <v>43721</v>
      </c>
      <c r="AL259" s="131">
        <v>0.1625017380874211</v>
      </c>
      <c r="AM259" s="131">
        <v>0.19742649966173076</v>
      </c>
      <c r="AN259" s="131">
        <v>0.34974133546204339</v>
      </c>
      <c r="AO259" s="131">
        <v>0.16554645024677817</v>
      </c>
      <c r="AP259" s="131">
        <v>0.14116313740675007</v>
      </c>
    </row>
    <row r="260" spans="2:42" x14ac:dyDescent="0.2">
      <c r="B260" s="74">
        <v>43722</v>
      </c>
      <c r="C260" s="76">
        <v>11.897157240414771</v>
      </c>
      <c r="D260" s="76">
        <v>2.1985281400387944</v>
      </c>
      <c r="E260" s="76">
        <v>2.1439428233501197</v>
      </c>
      <c r="F260" s="76">
        <v>1.3676187374044233</v>
      </c>
      <c r="G260" s="76">
        <v>0.87179297839030423</v>
      </c>
      <c r="H260" s="76">
        <v>0.70345253685551301</v>
      </c>
      <c r="I260" s="76">
        <v>0.43531452041906193</v>
      </c>
      <c r="J260" s="76">
        <v>7.9544156800129748</v>
      </c>
      <c r="K260" s="81">
        <f t="shared" ref="K260:K323" si="28">SUM(C260:J260)</f>
        <v>27.572222656885959</v>
      </c>
      <c r="L260" s="67"/>
      <c r="AK260" s="112">
        <v>43722</v>
      </c>
      <c r="AL260" s="131">
        <v>9.761918067594931E-2</v>
      </c>
      <c r="AM260" s="131">
        <v>0.17132990193504713</v>
      </c>
      <c r="AN260" s="131">
        <v>0.30038879266365798</v>
      </c>
      <c r="AO260" s="131">
        <v>0.11590279189418178</v>
      </c>
      <c r="AP260" s="131">
        <v>0.11480827571747494</v>
      </c>
    </row>
    <row r="261" spans="2:42" x14ac:dyDescent="0.2">
      <c r="B261" s="74">
        <v>43723</v>
      </c>
      <c r="C261" s="76">
        <v>12.00236086076446</v>
      </c>
      <c r="D261" s="76">
        <v>2.2238085984294065</v>
      </c>
      <c r="E261" s="76">
        <v>2.1821221562801334</v>
      </c>
      <c r="F261" s="76">
        <v>0.99029239902071931</v>
      </c>
      <c r="G261" s="76">
        <v>0.86552393888410561</v>
      </c>
      <c r="H261" s="76">
        <v>0.69348833799345633</v>
      </c>
      <c r="I261" s="76">
        <v>0.41444327628938094</v>
      </c>
      <c r="J261" s="76">
        <v>7.8547645754949551</v>
      </c>
      <c r="K261" s="81">
        <f t="shared" si="28"/>
        <v>27.226804143156617</v>
      </c>
      <c r="L261" s="67"/>
      <c r="AK261" s="112">
        <v>43723</v>
      </c>
      <c r="AL261" s="131">
        <v>0.12716559954968548</v>
      </c>
      <c r="AM261" s="131">
        <v>3.2779443355240682E-2</v>
      </c>
      <c r="AN261" s="131">
        <v>0.1694187582623137</v>
      </c>
      <c r="AO261" s="131">
        <v>9.6853251450423491E-2</v>
      </c>
      <c r="AP261" s="131">
        <v>0.12012318102604312</v>
      </c>
    </row>
    <row r="262" spans="2:42" x14ac:dyDescent="0.2">
      <c r="B262" s="74">
        <v>43724</v>
      </c>
      <c r="C262" s="76">
        <v>12.095671897944182</v>
      </c>
      <c r="D262" s="76">
        <v>2.1514541830355847</v>
      </c>
      <c r="E262" s="76">
        <v>2.4205313620238904</v>
      </c>
      <c r="F262" s="76">
        <v>2.0904650433094467</v>
      </c>
      <c r="G262" s="76">
        <v>0.89843565534828052</v>
      </c>
      <c r="H262" s="76">
        <v>0.73675924474563603</v>
      </c>
      <c r="I262" s="76">
        <v>0.43382371726694191</v>
      </c>
      <c r="J262" s="76">
        <v>8.4447633703506746</v>
      </c>
      <c r="K262" s="81">
        <f t="shared" si="28"/>
        <v>29.271904474024634</v>
      </c>
      <c r="L262" s="67"/>
      <c r="AK262" s="112">
        <v>43724</v>
      </c>
      <c r="AL262" s="131">
        <v>0.25058514818175937</v>
      </c>
      <c r="AM262" s="131">
        <v>0.20291094104098978</v>
      </c>
      <c r="AN262" s="131">
        <v>0.41785231308152954</v>
      </c>
      <c r="AO262" s="131">
        <v>0.17392179058991497</v>
      </c>
      <c r="AP262" s="131">
        <v>0.21340454153914812</v>
      </c>
    </row>
    <row r="263" spans="2:42" x14ac:dyDescent="0.2">
      <c r="B263" s="74">
        <v>43725</v>
      </c>
      <c r="C263" s="76">
        <v>11.901731310864756</v>
      </c>
      <c r="D263" s="76">
        <v>2.2246803383739104</v>
      </c>
      <c r="E263" s="76">
        <v>2.3204489833199151</v>
      </c>
      <c r="F263" s="76">
        <v>1.7572303317879445</v>
      </c>
      <c r="G263" s="76">
        <v>0.90158087761668948</v>
      </c>
      <c r="H263" s="76">
        <v>0.81953881433753017</v>
      </c>
      <c r="I263" s="76">
        <v>0.43680532357118201</v>
      </c>
      <c r="J263" s="76">
        <v>8.2561694779599257</v>
      </c>
      <c r="K263" s="81">
        <f t="shared" si="28"/>
        <v>28.618185457831853</v>
      </c>
      <c r="L263" s="67"/>
      <c r="AK263" s="112">
        <v>43725</v>
      </c>
      <c r="AL263" s="131">
        <v>0.18985124756226718</v>
      </c>
      <c r="AM263" s="131">
        <v>0.21148599085460607</v>
      </c>
      <c r="AN263" s="131">
        <v>0.30678981126327554</v>
      </c>
      <c r="AO263" s="131">
        <v>0.17742932296755087</v>
      </c>
      <c r="AP263" s="131">
        <v>0.2082424678471779</v>
      </c>
    </row>
    <row r="264" spans="2:42" x14ac:dyDescent="0.2">
      <c r="B264" s="74">
        <v>43726</v>
      </c>
      <c r="C264" s="76">
        <v>11.594353776625667</v>
      </c>
      <c r="D264" s="76">
        <v>2.2787282149331514</v>
      </c>
      <c r="E264" s="76">
        <v>2.2510281227789721</v>
      </c>
      <c r="F264" s="76">
        <v>1.8727060950495356</v>
      </c>
      <c r="G264" s="76">
        <v>0.90361896583982682</v>
      </c>
      <c r="H264" s="76">
        <v>0.77655979003200182</v>
      </c>
      <c r="I264" s="76">
        <v>0.43382371726694191</v>
      </c>
      <c r="J264" s="76">
        <v>8.1543167212710621</v>
      </c>
      <c r="K264" s="81">
        <f t="shared" si="28"/>
        <v>28.26513540379716</v>
      </c>
      <c r="L264" s="67"/>
      <c r="AK264" s="112">
        <v>43726</v>
      </c>
      <c r="AL264" s="131">
        <v>0.23179961536346805</v>
      </c>
      <c r="AM264" s="131">
        <v>0.17731274855765192</v>
      </c>
      <c r="AN264" s="131">
        <v>0.34627884025964362</v>
      </c>
      <c r="AO264" s="131">
        <v>0.18144209206623793</v>
      </c>
      <c r="AP264" s="131">
        <v>0.21223038326021779</v>
      </c>
    </row>
    <row r="265" spans="2:42" x14ac:dyDescent="0.2">
      <c r="B265" s="74">
        <v>43727</v>
      </c>
      <c r="C265" s="76">
        <v>11.821227670944996</v>
      </c>
      <c r="D265" s="76">
        <v>2.2673955956546012</v>
      </c>
      <c r="E265" s="76">
        <v>2.1621407705080156</v>
      </c>
      <c r="F265" s="76">
        <v>2.2280050135047444</v>
      </c>
      <c r="G265" s="76">
        <v>0.90760096015137526</v>
      </c>
      <c r="H265" s="76">
        <v>0.74997817548897305</v>
      </c>
      <c r="I265" s="76">
        <v>0.43531452041906193</v>
      </c>
      <c r="J265" s="76">
        <v>8.3411747597881138</v>
      </c>
      <c r="K265" s="81">
        <f t="shared" si="28"/>
        <v>28.912837466459884</v>
      </c>
      <c r="L265" s="67"/>
      <c r="AK265" s="112">
        <v>43727</v>
      </c>
      <c r="AL265" s="131">
        <v>0.24106353102325323</v>
      </c>
      <c r="AM265" s="131">
        <v>0.20673229586944586</v>
      </c>
      <c r="AN265" s="131">
        <v>0.44961086175712967</v>
      </c>
      <c r="AO265" s="131">
        <v>0.17093977343833339</v>
      </c>
      <c r="AP265" s="131">
        <v>0.21120328997770976</v>
      </c>
    </row>
    <row r="266" spans="2:42" x14ac:dyDescent="0.2">
      <c r="B266" s="74">
        <v>43728</v>
      </c>
      <c r="C266" s="76">
        <v>11.886179471334803</v>
      </c>
      <c r="D266" s="76">
        <v>2.2630368959320815</v>
      </c>
      <c r="E266" s="76">
        <v>2.09509963688064</v>
      </c>
      <c r="F266" s="76">
        <v>2.0717369678321793</v>
      </c>
      <c r="G266" s="76">
        <v>0.91911522008383495</v>
      </c>
      <c r="H266" s="76">
        <v>0.73310326963790251</v>
      </c>
      <c r="I266" s="76">
        <v>0.41593407944150096</v>
      </c>
      <c r="J266" s="76">
        <v>8.2651666606885996</v>
      </c>
      <c r="K266" s="81">
        <f t="shared" si="28"/>
        <v>28.649372201831543</v>
      </c>
      <c r="L266" s="67"/>
      <c r="AK266" s="112">
        <v>43728</v>
      </c>
      <c r="AL266" s="131">
        <v>0.18736726992870636</v>
      </c>
      <c r="AM266" s="131">
        <v>0.19131409247213693</v>
      </c>
      <c r="AN266" s="131">
        <v>0.44966747159850051</v>
      </c>
      <c r="AO266" s="131">
        <v>0.14312493058945108</v>
      </c>
      <c r="AP266" s="131">
        <v>0.19210043395662957</v>
      </c>
    </row>
    <row r="267" spans="2:42" x14ac:dyDescent="0.2">
      <c r="B267" s="74">
        <v>43729</v>
      </c>
      <c r="C267" s="76">
        <v>11.450727964496092</v>
      </c>
      <c r="D267" s="76">
        <v>2.3118543328242991</v>
      </c>
      <c r="E267" s="76">
        <v>1.9413103126466964</v>
      </c>
      <c r="F267" s="76">
        <v>1.4402111995526621</v>
      </c>
      <c r="G267" s="76">
        <v>0.91469919761295604</v>
      </c>
      <c r="H267" s="76">
        <v>0.65690413652864821</v>
      </c>
      <c r="I267" s="76">
        <v>0.41593407944150096</v>
      </c>
      <c r="J267" s="76">
        <v>7.757290461101741</v>
      </c>
      <c r="K267" s="81">
        <f t="shared" si="28"/>
        <v>26.8889316842046</v>
      </c>
      <c r="L267" s="67"/>
      <c r="AK267" s="112">
        <v>43729</v>
      </c>
      <c r="AL267" s="131">
        <v>7.0917424009550187E-2</v>
      </c>
      <c r="AM267" s="131">
        <v>0.11924704993107704</v>
      </c>
      <c r="AN267" s="131">
        <v>0.31227331183004792</v>
      </c>
      <c r="AO267" s="131">
        <v>0.11292340146042697</v>
      </c>
      <c r="AP267" s="131">
        <v>0.12697591015894336</v>
      </c>
    </row>
    <row r="268" spans="2:42" x14ac:dyDescent="0.2">
      <c r="B268" s="74">
        <v>43730</v>
      </c>
      <c r="C268" s="76">
        <v>10.98600240677747</v>
      </c>
      <c r="D268" s="76">
        <v>2.3249304319918571</v>
      </c>
      <c r="E268" s="76">
        <v>2.0855508846653805</v>
      </c>
      <c r="F268" s="76">
        <v>1.3427620857866334</v>
      </c>
      <c r="G268" s="76">
        <v>0.91675045816262823</v>
      </c>
      <c r="H268" s="76">
        <v>0.62881604037802197</v>
      </c>
      <c r="I268" s="76">
        <v>0.42338809520210136</v>
      </c>
      <c r="J268" s="76">
        <v>7.5855982682261516</v>
      </c>
      <c r="K268" s="81">
        <f t="shared" si="28"/>
        <v>26.293798671190245</v>
      </c>
      <c r="L268" s="67"/>
      <c r="AK268" s="112">
        <v>43730</v>
      </c>
      <c r="AL268" s="131">
        <v>0.13557571635717694</v>
      </c>
      <c r="AM268" s="131">
        <v>5.8483317587192885E-2</v>
      </c>
      <c r="AN268" s="131">
        <v>0.27356165717263997</v>
      </c>
      <c r="AO268" s="131">
        <v>0.10408228682505268</v>
      </c>
      <c r="AP268" s="131">
        <v>0.11683542365505643</v>
      </c>
    </row>
    <row r="269" spans="2:42" x14ac:dyDescent="0.2">
      <c r="B269" s="74">
        <v>43731</v>
      </c>
      <c r="C269" s="76">
        <v>11.567824168015747</v>
      </c>
      <c r="D269" s="76">
        <v>2.1470954833130649</v>
      </c>
      <c r="E269" s="76">
        <v>2.3564065544874517</v>
      </c>
      <c r="F269" s="76">
        <v>2.1906674363555556</v>
      </c>
      <c r="G269" s="76">
        <v>0.95406271961400324</v>
      </c>
      <c r="H269" s="76">
        <v>0.71657185843273508</v>
      </c>
      <c r="I269" s="76">
        <v>0.42636970150634151</v>
      </c>
      <c r="J269" s="76">
        <v>8.254945748463749</v>
      </c>
      <c r="K269" s="81">
        <f t="shared" si="28"/>
        <v>28.613943670188647</v>
      </c>
      <c r="L269" s="67"/>
      <c r="AK269" s="112">
        <v>43731</v>
      </c>
      <c r="AL269" s="131">
        <v>0.23001570344749672</v>
      </c>
      <c r="AM269" s="131">
        <v>0.20285389209197818</v>
      </c>
      <c r="AN269" s="131">
        <v>0.45902462746696227</v>
      </c>
      <c r="AO269" s="131">
        <v>0.15056661878767319</v>
      </c>
      <c r="AP269" s="131">
        <v>0.18405781295949539</v>
      </c>
    </row>
    <row r="270" spans="2:42" x14ac:dyDescent="0.2">
      <c r="B270" s="74">
        <v>43732</v>
      </c>
      <c r="C270" s="76">
        <v>11.766338825545159</v>
      </c>
      <c r="D270" s="76">
        <v>2.2778564749886474</v>
      </c>
      <c r="E270" s="76">
        <v>2.2111289593394701</v>
      </c>
      <c r="F270" s="76">
        <v>2.2663990563777898</v>
      </c>
      <c r="G270" s="76">
        <v>0.95949136468726492</v>
      </c>
      <c r="H270" s="76">
        <v>0.75957036218120755</v>
      </c>
      <c r="I270" s="76">
        <v>0.42189729204998133</v>
      </c>
      <c r="J270" s="76">
        <v>8.3780804119318493</v>
      </c>
      <c r="K270" s="81">
        <f t="shared" si="28"/>
        <v>29.040762747101368</v>
      </c>
      <c r="L270" s="67"/>
      <c r="AK270" s="112">
        <v>43732</v>
      </c>
      <c r="AL270" s="131">
        <v>0.24674360825166644</v>
      </c>
      <c r="AM270" s="131">
        <v>0.19106823734836709</v>
      </c>
      <c r="AN270" s="131">
        <v>0.46545077738717378</v>
      </c>
      <c r="AO270" s="131">
        <v>0.14707045296848525</v>
      </c>
      <c r="AP270" s="131">
        <v>0.17598317767969296</v>
      </c>
    </row>
    <row r="271" spans="2:42" x14ac:dyDescent="0.2">
      <c r="B271" s="74">
        <v>43733</v>
      </c>
      <c r="C271" s="76">
        <v>11.611735244335616</v>
      </c>
      <c r="D271" s="76">
        <v>2.2639086358765854</v>
      </c>
      <c r="E271" s="76">
        <v>2.2182199064462522</v>
      </c>
      <c r="F271" s="76">
        <v>2.319633302724414</v>
      </c>
      <c r="G271" s="76">
        <v>0.96228587376167796</v>
      </c>
      <c r="H271" s="76">
        <v>0.75280471639184399</v>
      </c>
      <c r="I271" s="76">
        <v>0.41444327628938094</v>
      </c>
      <c r="J271" s="76">
        <v>8.3295654678757121</v>
      </c>
      <c r="K271" s="81">
        <f t="shared" si="28"/>
        <v>28.872596423701481</v>
      </c>
      <c r="L271" s="67"/>
      <c r="AK271" s="112">
        <v>43733</v>
      </c>
      <c r="AL271" s="131">
        <v>0.2587970823721143</v>
      </c>
      <c r="AM271" s="131">
        <v>0.19699512268049213</v>
      </c>
      <c r="AN271" s="131">
        <v>0.48431862318874558</v>
      </c>
      <c r="AO271" s="131">
        <v>0.15401057123836731</v>
      </c>
      <c r="AP271" s="131">
        <v>0.19589563006117272</v>
      </c>
    </row>
    <row r="272" spans="2:42" x14ac:dyDescent="0.2">
      <c r="B272" s="74">
        <v>43734</v>
      </c>
      <c r="C272" s="76">
        <v>11.494639040815963</v>
      </c>
      <c r="D272" s="76">
        <v>2.1749911615371893</v>
      </c>
      <c r="E272" s="76">
        <v>2.2279227048298464</v>
      </c>
      <c r="F272" s="76">
        <v>2.0466530677025738</v>
      </c>
      <c r="G272" s="76">
        <v>0.95857819315022208</v>
      </c>
      <c r="H272" s="76">
        <v>0.75332642772392555</v>
      </c>
      <c r="I272" s="76">
        <v>0.40848006368090056</v>
      </c>
      <c r="J272" s="76">
        <v>8.1355726836668278</v>
      </c>
      <c r="K272" s="81">
        <f t="shared" si="28"/>
        <v>28.200163343107448</v>
      </c>
      <c r="L272" s="67"/>
      <c r="AK272" s="112">
        <v>43734</v>
      </c>
      <c r="AL272" s="131">
        <v>0.11790477987270585</v>
      </c>
      <c r="AM272" s="131">
        <v>0.17849662510363079</v>
      </c>
      <c r="AN272" s="131">
        <v>0.44879597196251786</v>
      </c>
      <c r="AO272" s="131">
        <v>0.16234732515465575</v>
      </c>
      <c r="AP272" s="131">
        <v>0.19736526214019406</v>
      </c>
    </row>
    <row r="273" spans="2:42" x14ac:dyDescent="0.2">
      <c r="B273" s="74">
        <v>43735</v>
      </c>
      <c r="C273" s="76">
        <v>11.594353776625667</v>
      </c>
      <c r="D273" s="76">
        <v>2.0913041268648165</v>
      </c>
      <c r="E273" s="76">
        <v>2.0961779600589825</v>
      </c>
      <c r="F273" s="76">
        <v>1.8741707631690037</v>
      </c>
      <c r="G273" s="76">
        <v>0.9610605180857541</v>
      </c>
      <c r="H273" s="76">
        <v>0.77189335747124566</v>
      </c>
      <c r="I273" s="76">
        <v>0.41444327628938094</v>
      </c>
      <c r="J273" s="76">
        <v>8.029669458953629</v>
      </c>
      <c r="K273" s="81">
        <f t="shared" si="28"/>
        <v>27.833073237518477</v>
      </c>
      <c r="L273" s="67"/>
      <c r="AK273" s="112">
        <v>43735</v>
      </c>
      <c r="AL273" s="131">
        <v>0.15611402023867843</v>
      </c>
      <c r="AM273" s="131">
        <v>0.16350886786742549</v>
      </c>
      <c r="AN273" s="131">
        <v>0.3696349355293142</v>
      </c>
      <c r="AO273" s="131">
        <v>0.15426733005331281</v>
      </c>
      <c r="AP273" s="131">
        <v>0.19907823331902452</v>
      </c>
    </row>
    <row r="274" spans="2:42" x14ac:dyDescent="0.2">
      <c r="B274" s="74">
        <v>43736</v>
      </c>
      <c r="C274" s="76">
        <v>11.254957749236672</v>
      </c>
      <c r="D274" s="76">
        <v>2.0154627516929788</v>
      </c>
      <c r="E274" s="76">
        <v>2.0310504958574147</v>
      </c>
      <c r="F274" s="76">
        <v>1.082028189456284</v>
      </c>
      <c r="G274" s="76">
        <v>0.9418480212180419</v>
      </c>
      <c r="H274" s="76">
        <v>0.69605943418666161</v>
      </c>
      <c r="I274" s="76">
        <v>0.42338809520210136</v>
      </c>
      <c r="J274" s="76">
        <v>7.4787953945302785</v>
      </c>
      <c r="K274" s="81">
        <f t="shared" si="28"/>
        <v>25.923590131380429</v>
      </c>
      <c r="L274" s="67"/>
      <c r="AK274" s="112">
        <v>43736</v>
      </c>
      <c r="AL274" s="131">
        <v>9.9763906750859985E-2</v>
      </c>
      <c r="AM274" s="131">
        <v>6.1722902076375895E-2</v>
      </c>
      <c r="AN274" s="131">
        <v>0.15144110822478907</v>
      </c>
      <c r="AO274" s="131">
        <v>0.11578394996737182</v>
      </c>
      <c r="AP274" s="131">
        <v>0.16818279905670749</v>
      </c>
    </row>
    <row r="275" spans="2:42" x14ac:dyDescent="0.2">
      <c r="B275" s="74">
        <v>43737</v>
      </c>
      <c r="C275" s="76">
        <v>11.218365185636781</v>
      </c>
      <c r="D275" s="76">
        <v>1.9282887572425904</v>
      </c>
      <c r="E275" s="76">
        <v>1.9326336848247674</v>
      </c>
      <c r="F275" s="76">
        <v>0.96655985201509165</v>
      </c>
      <c r="G275" s="76">
        <v>0.92926713214440593</v>
      </c>
      <c r="H275" s="76">
        <v>0.66050897512560258</v>
      </c>
      <c r="I275" s="76">
        <v>0.42786050465846154</v>
      </c>
      <c r="J275" s="76">
        <v>7.3241856882195835</v>
      </c>
      <c r="K275" s="81">
        <f t="shared" si="28"/>
        <v>25.387669779867284</v>
      </c>
      <c r="L275" s="67"/>
      <c r="AK275" s="112">
        <v>43737</v>
      </c>
      <c r="AL275" s="131">
        <v>0.10926929991879794</v>
      </c>
      <c r="AM275" s="131">
        <v>3.3317145313100323E-2</v>
      </c>
      <c r="AN275" s="131">
        <v>0.12448045891198836</v>
      </c>
      <c r="AO275" s="131">
        <v>0.10451906267620983</v>
      </c>
      <c r="AP275" s="131">
        <v>0.11148396114521682</v>
      </c>
    </row>
    <row r="276" spans="2:42" x14ac:dyDescent="0.2">
      <c r="B276" s="74">
        <v>43738</v>
      </c>
      <c r="C276" s="76">
        <v>10.347462171959361</v>
      </c>
      <c r="D276" s="76">
        <v>1.7548125082863173</v>
      </c>
      <c r="E276" s="76">
        <v>2.1738570216475912</v>
      </c>
      <c r="F276" s="76">
        <v>1.5770518650903587</v>
      </c>
      <c r="G276" s="76">
        <v>0.95313670505858861</v>
      </c>
      <c r="H276" s="76">
        <v>0.77513434195567454</v>
      </c>
      <c r="I276" s="76">
        <v>0.43680532357118201</v>
      </c>
      <c r="J276" s="76">
        <v>7.3058486885364671</v>
      </c>
      <c r="K276" s="81">
        <f t="shared" si="28"/>
        <v>25.324108626105541</v>
      </c>
      <c r="L276" s="67"/>
      <c r="AK276" s="112">
        <v>43738</v>
      </c>
      <c r="AL276" s="131">
        <v>0.27333819835633855</v>
      </c>
      <c r="AM276" s="131">
        <v>0.1702344022509179</v>
      </c>
      <c r="AN276" s="131">
        <v>0.20866891707166718</v>
      </c>
      <c r="AO276" s="131">
        <v>0.13592138849061952</v>
      </c>
      <c r="AP276" s="131">
        <v>0.18853626183581376</v>
      </c>
    </row>
    <row r="277" spans="2:42" x14ac:dyDescent="0.2">
      <c r="B277" s="74">
        <v>43739</v>
      </c>
      <c r="C277" s="76">
        <v>9.4793739281363454</v>
      </c>
      <c r="D277" s="76">
        <v>1.8836830860222014</v>
      </c>
      <c r="E277" s="76">
        <v>2.7877479712445208</v>
      </c>
      <c r="F277" s="76">
        <v>1.5811636315825472</v>
      </c>
      <c r="G277" s="76">
        <v>0.90869389957846058</v>
      </c>
      <c r="H277" s="76">
        <v>0.83341213720673202</v>
      </c>
      <c r="I277" s="76">
        <v>0.41369077279162508</v>
      </c>
      <c r="J277" s="76">
        <v>7.2529371890130729</v>
      </c>
      <c r="K277" s="81">
        <f t="shared" si="28"/>
        <v>25.140702615575506</v>
      </c>
      <c r="L277" s="67"/>
      <c r="AK277" s="112">
        <v>43739</v>
      </c>
      <c r="AL277" s="131">
        <v>0.14510438260240485</v>
      </c>
      <c r="AM277" s="131">
        <v>0.14822705563216168</v>
      </c>
      <c r="AN277" s="131">
        <v>0.28540950730522191</v>
      </c>
      <c r="AO277" s="131">
        <v>0.1661851943262139</v>
      </c>
      <c r="AP277" s="131">
        <v>0.14854827237722146</v>
      </c>
    </row>
    <row r="278" spans="2:42" x14ac:dyDescent="0.2">
      <c r="B278" s="74">
        <v>43740</v>
      </c>
      <c r="C278" s="76">
        <v>9.9143972335905151</v>
      </c>
      <c r="D278" s="76">
        <v>1.9635753941004284</v>
      </c>
      <c r="E278" s="76">
        <v>2.9568271498975278</v>
      </c>
      <c r="F278" s="76">
        <v>1.5649074424193692</v>
      </c>
      <c r="G278" s="76">
        <v>0.91449251421795286</v>
      </c>
      <c r="H278" s="76">
        <v>0.82617364471454835</v>
      </c>
      <c r="I278" s="76">
        <v>0.4019548643436357</v>
      </c>
      <c r="J278" s="76">
        <v>7.5183422232771653</v>
      </c>
      <c r="K278" s="81">
        <f t="shared" si="28"/>
        <v>26.060670466561145</v>
      </c>
      <c r="L278" s="67"/>
      <c r="AK278" s="112">
        <v>43740</v>
      </c>
      <c r="AL278" s="131">
        <v>0.15319182890506672</v>
      </c>
      <c r="AM278" s="131">
        <v>0.1643318405472278</v>
      </c>
      <c r="AN278" s="131">
        <v>0.27775732270273745</v>
      </c>
      <c r="AO278" s="131">
        <v>0.14305773862194038</v>
      </c>
      <c r="AP278" s="131">
        <v>0.14844743519649345</v>
      </c>
    </row>
    <row r="279" spans="2:42" x14ac:dyDescent="0.2">
      <c r="B279" s="74">
        <v>43741</v>
      </c>
      <c r="C279" s="76">
        <v>10.543912600014478</v>
      </c>
      <c r="D279" s="76">
        <v>1.9546984709806254</v>
      </c>
      <c r="E279" s="76">
        <v>2.7538459599698073</v>
      </c>
      <c r="F279" s="76">
        <v>1.6114147203421449</v>
      </c>
      <c r="G279" s="76">
        <v>0.90910229303998813</v>
      </c>
      <c r="H279" s="76">
        <v>0.81796716985802143</v>
      </c>
      <c r="I279" s="76">
        <v>0.41662474990362242</v>
      </c>
      <c r="J279" s="76">
        <v>7.7069817702879115</v>
      </c>
      <c r="K279" s="81">
        <f t="shared" si="28"/>
        <v>26.7145477343966</v>
      </c>
      <c r="L279" s="67"/>
      <c r="AK279" s="112">
        <v>43741</v>
      </c>
      <c r="AL279" s="131">
        <v>0.17098463475893264</v>
      </c>
      <c r="AM279" s="131">
        <v>0.17171241211619007</v>
      </c>
      <c r="AN279" s="131">
        <v>0.28961467904412835</v>
      </c>
      <c r="AO279" s="131">
        <v>0.1487793681777341</v>
      </c>
      <c r="AP279" s="131">
        <v>0.15768052209073566</v>
      </c>
    </row>
    <row r="280" spans="2:42" x14ac:dyDescent="0.2">
      <c r="B280" s="74">
        <v>43742</v>
      </c>
      <c r="C280" s="76">
        <v>11.155576038136864</v>
      </c>
      <c r="D280" s="76">
        <v>2.109156933265198</v>
      </c>
      <c r="E280" s="76">
        <v>2.5374981148187667</v>
      </c>
      <c r="F280" s="76">
        <v>1.6675412040611881</v>
      </c>
      <c r="G280" s="76">
        <v>0.91218973488659827</v>
      </c>
      <c r="H280" s="76">
        <v>0.81751819027447925</v>
      </c>
      <c r="I280" s="76">
        <v>0.42249270412761708</v>
      </c>
      <c r="J280" s="76">
        <v>7.9561048412915989</v>
      </c>
      <c r="K280" s="81">
        <f t="shared" si="28"/>
        <v>27.57807776086231</v>
      </c>
      <c r="L280" s="67"/>
      <c r="AK280" s="112">
        <v>43742</v>
      </c>
      <c r="AL280" s="131">
        <v>0.17108768150056675</v>
      </c>
      <c r="AM280" s="131">
        <v>0.15623812617038935</v>
      </c>
      <c r="AN280" s="131">
        <v>0.31306069142505866</v>
      </c>
      <c r="AO280" s="131">
        <v>0.12907890291302415</v>
      </c>
      <c r="AP280" s="131">
        <v>0.17592608345261301</v>
      </c>
    </row>
    <row r="281" spans="2:42" x14ac:dyDescent="0.2">
      <c r="B281" s="74">
        <v>43743</v>
      </c>
      <c r="C281" s="76">
        <v>11.523889506253571</v>
      </c>
      <c r="D281" s="76">
        <v>2.185498472095504</v>
      </c>
      <c r="E281" s="76">
        <v>2.1352548709037782</v>
      </c>
      <c r="F281" s="76">
        <v>1.3781528394401996</v>
      </c>
      <c r="G281" s="76">
        <v>0.89966884936752334</v>
      </c>
      <c r="H281" s="76">
        <v>0.71742119933864901</v>
      </c>
      <c r="I281" s="76">
        <v>0.43276162401960777</v>
      </c>
      <c r="J281" s="76">
        <v>7.8144641013012253</v>
      </c>
      <c r="K281" s="81">
        <f t="shared" si="28"/>
        <v>27.08711146272006</v>
      </c>
      <c r="L281" s="67"/>
      <c r="AK281" s="112">
        <v>43743</v>
      </c>
      <c r="AL281" s="131">
        <v>0.1151117479965876</v>
      </c>
      <c r="AM281" s="131">
        <v>0.17224909519230192</v>
      </c>
      <c r="AN281" s="131">
        <v>0.26590089984425863</v>
      </c>
      <c r="AO281" s="131">
        <v>0.11242048711717886</v>
      </c>
      <c r="AP281" s="131">
        <v>0.15523174181906393</v>
      </c>
    </row>
    <row r="282" spans="2:42" x14ac:dyDescent="0.2">
      <c r="B282" s="74">
        <v>43744</v>
      </c>
      <c r="C282" s="76">
        <v>11.621605324325349</v>
      </c>
      <c r="D282" s="76">
        <v>2.2254446261346175</v>
      </c>
      <c r="E282" s="76">
        <v>2.1461238159004092</v>
      </c>
      <c r="F282" s="76">
        <v>1.1677807288167057</v>
      </c>
      <c r="G282" s="76">
        <v>0.89525730940538417</v>
      </c>
      <c r="H282" s="76">
        <v>0.6420626027329116</v>
      </c>
      <c r="I282" s="76">
        <v>0.43422861257560641</v>
      </c>
      <c r="J282" s="76">
        <v>7.7576398931199337</v>
      </c>
      <c r="K282" s="81">
        <f t="shared" si="28"/>
        <v>26.890142913010916</v>
      </c>
      <c r="L282" s="67"/>
      <c r="AK282" s="112">
        <v>43744</v>
      </c>
      <c r="AL282" s="131">
        <v>7.3633730393857205E-2</v>
      </c>
      <c r="AM282" s="131">
        <v>8.018761387308361E-2</v>
      </c>
      <c r="AN282" s="131">
        <v>0.23723441872299253</v>
      </c>
      <c r="AO282" s="131">
        <v>0.10177392629578784</v>
      </c>
      <c r="AP282" s="131">
        <v>0.12486880692399324</v>
      </c>
    </row>
    <row r="283" spans="2:42" x14ac:dyDescent="0.2">
      <c r="B283" s="74">
        <v>43745</v>
      </c>
      <c r="C283" s="76">
        <v>11.475031597217679</v>
      </c>
      <c r="D283" s="76">
        <v>2.1464400103683707</v>
      </c>
      <c r="E283" s="76">
        <v>2.3825278200426245</v>
      </c>
      <c r="F283" s="76">
        <v>1.9406531245986485</v>
      </c>
      <c r="G283" s="76">
        <v>0.92598001160891052</v>
      </c>
      <c r="H283" s="76">
        <v>0.74122281567161874</v>
      </c>
      <c r="I283" s="76">
        <v>0.44156355535559982</v>
      </c>
      <c r="J283" s="76">
        <v>8.1310428939072388</v>
      </c>
      <c r="K283" s="81">
        <f t="shared" si="28"/>
        <v>28.18446182877069</v>
      </c>
      <c r="L283" s="67"/>
      <c r="AK283" s="112">
        <v>43745</v>
      </c>
      <c r="AL283" s="131">
        <v>0.14070189762826707</v>
      </c>
      <c r="AM283" s="131">
        <v>0.18692051218320371</v>
      </c>
      <c r="AN283" s="131">
        <v>0.43366570177054009</v>
      </c>
      <c r="AO283" s="131">
        <v>0.14199076501122429</v>
      </c>
      <c r="AP283" s="131">
        <v>0.1833021025825855</v>
      </c>
    </row>
    <row r="284" spans="2:42" x14ac:dyDescent="0.2">
      <c r="B284" s="74">
        <v>43746</v>
      </c>
      <c r="C284" s="76">
        <v>11.635698951931856</v>
      </c>
      <c r="D284" s="76">
        <v>2.1562046258001537</v>
      </c>
      <c r="E284" s="76">
        <v>2.168023012561402</v>
      </c>
      <c r="F284" s="76">
        <v>1.6354999985819447</v>
      </c>
      <c r="G284" s="76">
        <v>0.93243161049802592</v>
      </c>
      <c r="H284" s="76">
        <v>0.76613268471823082</v>
      </c>
      <c r="I284" s="76">
        <v>0.45329946380358915</v>
      </c>
      <c r="J284" s="76">
        <v>8.0069171934580936</v>
      </c>
      <c r="K284" s="81">
        <f t="shared" si="28"/>
        <v>27.754207541353292</v>
      </c>
      <c r="L284" s="67"/>
      <c r="AK284" s="112">
        <v>43746</v>
      </c>
      <c r="AL284" s="131">
        <v>9.8296034208735172E-2</v>
      </c>
      <c r="AM284" s="131">
        <v>0.17493555385653639</v>
      </c>
      <c r="AN284" s="131">
        <v>0.33917990339865833</v>
      </c>
      <c r="AO284" s="131">
        <v>0.12970185671861603</v>
      </c>
      <c r="AP284" s="131">
        <v>0.17634254855141002</v>
      </c>
    </row>
    <row r="285" spans="2:42" x14ac:dyDescent="0.2">
      <c r="B285" s="74">
        <v>43747</v>
      </c>
      <c r="C285" s="76">
        <v>11.634759376758089</v>
      </c>
      <c r="D285" s="76">
        <v>1.9955323173317194</v>
      </c>
      <c r="E285" s="76">
        <v>2.0990229955296096</v>
      </c>
      <c r="F285" s="76">
        <v>1.592002589172872</v>
      </c>
      <c r="G285" s="76">
        <v>0.93853556604333321</v>
      </c>
      <c r="H285" s="76">
        <v>0.73889786635888977</v>
      </c>
      <c r="I285" s="76">
        <v>0.46503537225157859</v>
      </c>
      <c r="J285" s="76">
        <v>7.8919649580149054</v>
      </c>
      <c r="K285" s="81">
        <f t="shared" si="28"/>
        <v>27.355751041460998</v>
      </c>
      <c r="L285" s="67"/>
      <c r="AK285" s="112">
        <v>43747</v>
      </c>
      <c r="AL285" s="131">
        <v>9.3680867036131044E-2</v>
      </c>
      <c r="AM285" s="131">
        <v>0.16308000754519694</v>
      </c>
      <c r="AN285" s="131">
        <v>0.32117670353422029</v>
      </c>
      <c r="AO285" s="131">
        <v>0.15701850277345983</v>
      </c>
      <c r="AP285" s="131">
        <v>0.17615226224779565</v>
      </c>
    </row>
    <row r="286" spans="2:42" x14ac:dyDescent="0.2">
      <c r="B286" s="74">
        <v>43748</v>
      </c>
      <c r="C286" s="76">
        <v>12.081057584297465</v>
      </c>
      <c r="D286" s="76">
        <v>2.1331246256886658</v>
      </c>
      <c r="E286" s="76">
        <v>2.1954782066764662</v>
      </c>
      <c r="F286" s="76">
        <v>1.4080777927623991</v>
      </c>
      <c r="G286" s="76">
        <v>0.94004636740023029</v>
      </c>
      <c r="H286" s="76">
        <v>0.75161787625844578</v>
      </c>
      <c r="I286" s="76">
        <v>0.45916741802758387</v>
      </c>
      <c r="J286" s="76">
        <v>8.0966392154563014</v>
      </c>
      <c r="K286" s="81">
        <f t="shared" si="28"/>
        <v>28.065209086567556</v>
      </c>
      <c r="L286" s="67"/>
      <c r="AK286" s="112">
        <v>43748</v>
      </c>
      <c r="AL286" s="131">
        <v>9.2151207272037461E-2</v>
      </c>
      <c r="AM286" s="131">
        <v>0.15224332469948426</v>
      </c>
      <c r="AN286" s="131">
        <v>0.2411918712316187</v>
      </c>
      <c r="AO286" s="131">
        <v>0.15748186249036811</v>
      </c>
      <c r="AP286" s="131">
        <v>0.18744435417570712</v>
      </c>
    </row>
    <row r="287" spans="2:42" x14ac:dyDescent="0.2">
      <c r="B287" s="74">
        <v>43749</v>
      </c>
      <c r="C287" s="76">
        <v>12.590307328479238</v>
      </c>
      <c r="D287" s="76">
        <v>2.2529630878060072</v>
      </c>
      <c r="E287" s="76">
        <v>2.0556282321802573</v>
      </c>
      <c r="F287" s="76">
        <v>1.2306101665507252</v>
      </c>
      <c r="G287" s="76">
        <v>0.938851084979342</v>
      </c>
      <c r="H287" s="76">
        <v>0.77090857035425198</v>
      </c>
      <c r="I287" s="76">
        <v>0.45623344091558654</v>
      </c>
      <c r="J287" s="76">
        <v>8.2292000745557168</v>
      </c>
      <c r="K287" s="81">
        <f t="shared" si="28"/>
        <v>28.524701985821121</v>
      </c>
      <c r="L287" s="67"/>
      <c r="AK287" s="112">
        <v>43749</v>
      </c>
      <c r="AL287" s="131">
        <v>9.0437780476371327E-2</v>
      </c>
      <c r="AM287" s="131">
        <v>0.13995909457809211</v>
      </c>
      <c r="AN287" s="131">
        <v>0.18595848773043164</v>
      </c>
      <c r="AO287" s="131">
        <v>0.15703804498173432</v>
      </c>
      <c r="AP287" s="131">
        <v>0.17761112971072407</v>
      </c>
    </row>
    <row r="288" spans="2:42" x14ac:dyDescent="0.2">
      <c r="B288" s="74">
        <v>43750</v>
      </c>
      <c r="C288" s="76">
        <v>12.159981898893902</v>
      </c>
      <c r="D288" s="76">
        <v>2.3000107803409628</v>
      </c>
      <c r="E288" s="76">
        <v>1.8361886758977095</v>
      </c>
      <c r="F288" s="76">
        <v>1.0166128538130044</v>
      </c>
      <c r="G288" s="76">
        <v>0.926940881271897</v>
      </c>
      <c r="H288" s="76">
        <v>0.64603742697374134</v>
      </c>
      <c r="I288" s="76">
        <v>0.40342185289963439</v>
      </c>
      <c r="J288" s="76">
        <v>7.8211734029776654</v>
      </c>
      <c r="K288" s="81">
        <f t="shared" si="28"/>
        <v>27.110367773068518</v>
      </c>
      <c r="L288" s="67"/>
      <c r="AK288" s="112">
        <v>43750</v>
      </c>
      <c r="AL288" s="131">
        <v>0.12443170308779218</v>
      </c>
      <c r="AM288" s="131">
        <v>8.3539658524574484E-2</v>
      </c>
      <c r="AN288" s="131">
        <v>0.13864469858351983</v>
      </c>
      <c r="AO288" s="131">
        <v>0.12903510742840898</v>
      </c>
      <c r="AP288" s="131">
        <v>0.10282635913839383</v>
      </c>
    </row>
    <row r="289" spans="2:42" x14ac:dyDescent="0.2">
      <c r="B289" s="74">
        <v>43751</v>
      </c>
      <c r="C289" s="76">
        <v>11.649792579538362</v>
      </c>
      <c r="D289" s="76">
        <v>2.3168769342685889</v>
      </c>
      <c r="E289" s="76">
        <v>1.8734138225096622</v>
      </c>
      <c r="F289" s="76">
        <v>1.0202890007064416</v>
      </c>
      <c r="G289" s="76">
        <v>0.91506979936800936</v>
      </c>
      <c r="H289" s="76">
        <v>0.61423987816945669</v>
      </c>
      <c r="I289" s="76">
        <v>0.36821412755566629</v>
      </c>
      <c r="J289" s="76">
        <v>7.6057483577446838</v>
      </c>
      <c r="K289" s="81">
        <f t="shared" si="28"/>
        <v>26.363644499860872</v>
      </c>
      <c r="L289" s="67"/>
      <c r="AK289" s="112">
        <v>43751</v>
      </c>
      <c r="AL289" s="131">
        <v>0.14597253891308459</v>
      </c>
      <c r="AM289" s="131">
        <v>2.3082698019241635E-2</v>
      </c>
      <c r="AN289" s="131">
        <v>0.16149674150930726</v>
      </c>
      <c r="AO289" s="131">
        <v>0.10645838305895654</v>
      </c>
      <c r="AP289" s="131">
        <v>8.9797111851900854E-2</v>
      </c>
    </row>
    <row r="290" spans="2:42" x14ac:dyDescent="0.2">
      <c r="B290" s="74">
        <v>43752</v>
      </c>
      <c r="C290" s="76">
        <v>11.370738752929531</v>
      </c>
      <c r="D290" s="76">
        <v>2.2485246262461054</v>
      </c>
      <c r="E290" s="76">
        <v>2.1801300952238587</v>
      </c>
      <c r="F290" s="76">
        <v>1.8385989524319417</v>
      </c>
      <c r="G290" s="76">
        <v>0.9303750122719846</v>
      </c>
      <c r="H290" s="76">
        <v>0.66351438588774281</v>
      </c>
      <c r="I290" s="76">
        <v>0.41515776134762378</v>
      </c>
      <c r="J290" s="76">
        <v>7.9662686015641251</v>
      </c>
      <c r="K290" s="81">
        <f t="shared" si="28"/>
        <v>27.613308187902913</v>
      </c>
      <c r="L290" s="67"/>
      <c r="AK290" s="112">
        <v>43752</v>
      </c>
      <c r="AL290" s="131">
        <v>0.23830730019259336</v>
      </c>
      <c r="AM290" s="131">
        <v>0.19910379116270233</v>
      </c>
      <c r="AN290" s="131">
        <v>0.37951386570012696</v>
      </c>
      <c r="AO290" s="131">
        <v>0.16699059244508618</v>
      </c>
      <c r="AP290" s="131">
        <v>0.1261146637431273</v>
      </c>
    </row>
    <row r="291" spans="2:42" x14ac:dyDescent="0.2">
      <c r="B291" s="74">
        <v>43753</v>
      </c>
      <c r="C291" s="76">
        <v>11.899719575760415</v>
      </c>
      <c r="D291" s="76">
        <v>2.3426200113160176</v>
      </c>
      <c r="E291" s="76">
        <v>2.1450426252626453</v>
      </c>
      <c r="F291" s="76">
        <v>1.8473921960201238</v>
      </c>
      <c r="G291" s="76">
        <v>0.9342525237123912</v>
      </c>
      <c r="H291" s="76">
        <v>0.71999463893133697</v>
      </c>
      <c r="I291" s="76">
        <v>0.45916741802758387</v>
      </c>
      <c r="J291" s="76">
        <v>8.2505630596234614</v>
      </c>
      <c r="K291" s="81">
        <f t="shared" si="28"/>
        <v>28.598752048653971</v>
      </c>
      <c r="L291" s="67"/>
      <c r="AK291" s="112">
        <v>43753</v>
      </c>
      <c r="AL291" s="131">
        <v>0.14087698947963009</v>
      </c>
      <c r="AM291" s="131">
        <v>0.20299949859525573</v>
      </c>
      <c r="AN291" s="131">
        <v>0.40589895976440116</v>
      </c>
      <c r="AO291" s="131">
        <v>0.16167654412490973</v>
      </c>
      <c r="AP291" s="131">
        <v>0.17767168944301259</v>
      </c>
    </row>
    <row r="292" spans="2:42" x14ac:dyDescent="0.2">
      <c r="B292" s="74">
        <v>43754</v>
      </c>
      <c r="C292" s="76">
        <v>12.422123372374925</v>
      </c>
      <c r="D292" s="76">
        <v>2.400320011594737</v>
      </c>
      <c r="E292" s="76">
        <v>2.205669591007966</v>
      </c>
      <c r="F292" s="76">
        <v>1.7506087485822754</v>
      </c>
      <c r="G292" s="76">
        <v>0.93794651254586525</v>
      </c>
      <c r="H292" s="76">
        <v>0.72691270188867396</v>
      </c>
      <c r="I292" s="76">
        <v>0.46063440658358251</v>
      </c>
      <c r="J292" s="76">
        <v>8.4760145979264774</v>
      </c>
      <c r="K292" s="81">
        <f t="shared" si="28"/>
        <v>29.380229942504506</v>
      </c>
      <c r="L292" s="67"/>
      <c r="AK292" s="112">
        <v>43754</v>
      </c>
      <c r="AL292" s="131">
        <v>0.14983716854544635</v>
      </c>
      <c r="AM292" s="131">
        <v>0.17623199270214826</v>
      </c>
      <c r="AN292" s="131">
        <v>0.35049125032422634</v>
      </c>
      <c r="AO292" s="131">
        <v>0.14062335776077595</v>
      </c>
      <c r="AP292" s="131">
        <v>0.14962059297732846</v>
      </c>
    </row>
    <row r="293" spans="2:42" x14ac:dyDescent="0.2">
      <c r="B293" s="74">
        <v>43755</v>
      </c>
      <c r="C293" s="76">
        <v>12.217295984493697</v>
      </c>
      <c r="D293" s="76">
        <v>2.4225123193942446</v>
      </c>
      <c r="E293" s="76">
        <v>2.0364222029244199</v>
      </c>
      <c r="F293" s="76">
        <v>1.9619900508750632</v>
      </c>
      <c r="G293" s="76">
        <v>0.93994172452729996</v>
      </c>
      <c r="H293" s="76">
        <v>0.73647121668823612</v>
      </c>
      <c r="I293" s="76">
        <v>0.44009656679960113</v>
      </c>
      <c r="J293" s="76">
        <v>8.415402927742349</v>
      </c>
      <c r="K293" s="81">
        <f t="shared" si="28"/>
        <v>29.170132993444913</v>
      </c>
      <c r="L293" s="67"/>
      <c r="AK293" s="112">
        <v>43755</v>
      </c>
      <c r="AL293" s="131">
        <v>0.21614651434843088</v>
      </c>
      <c r="AM293" s="131">
        <v>0.18140161868111748</v>
      </c>
      <c r="AN293" s="131">
        <v>0.38273606342792765</v>
      </c>
      <c r="AO293" s="131">
        <v>0.16464142966613041</v>
      </c>
      <c r="AP293" s="131">
        <v>0.17270725091825112</v>
      </c>
    </row>
    <row r="294" spans="2:42" x14ac:dyDescent="0.2">
      <c r="B294" s="74">
        <v>43756</v>
      </c>
      <c r="C294" s="76">
        <v>11.97864389035685</v>
      </c>
      <c r="D294" s="76">
        <v>2.4091969347145406</v>
      </c>
      <c r="E294" s="76">
        <v>1.8990877405168791</v>
      </c>
      <c r="F294" s="76">
        <v>1.700527546039466</v>
      </c>
      <c r="G294" s="76">
        <v>0.94435390061632618</v>
      </c>
      <c r="H294" s="76">
        <v>0.74187688807385088</v>
      </c>
      <c r="I294" s="76">
        <v>0.44156355535559982</v>
      </c>
      <c r="J294" s="76">
        <v>8.1561136685983353</v>
      </c>
      <c r="K294" s="81">
        <f t="shared" si="28"/>
        <v>28.271364124271848</v>
      </c>
      <c r="L294" s="67"/>
      <c r="AK294" s="112">
        <v>43756</v>
      </c>
      <c r="AL294" s="131">
        <v>0.1698997280772844</v>
      </c>
      <c r="AM294" s="131">
        <v>0.17311384424859444</v>
      </c>
      <c r="AN294" s="131">
        <v>0.30232433358465133</v>
      </c>
      <c r="AO294" s="131">
        <v>0.16616651622918957</v>
      </c>
      <c r="AP294" s="131">
        <v>0.16485064963773519</v>
      </c>
    </row>
    <row r="295" spans="2:42" x14ac:dyDescent="0.2">
      <c r="B295" s="74">
        <v>43757</v>
      </c>
      <c r="C295" s="76">
        <v>11.542681009728913</v>
      </c>
      <c r="D295" s="76">
        <v>2.3719138576113674</v>
      </c>
      <c r="E295" s="76">
        <v>1.9479887287674227</v>
      </c>
      <c r="F295" s="76">
        <v>1.3770116300262361</v>
      </c>
      <c r="G295" s="76">
        <v>0.93424870695106843</v>
      </c>
      <c r="H295" s="76">
        <v>0.68460007761470332</v>
      </c>
      <c r="I295" s="76">
        <v>0.41222378423562639</v>
      </c>
      <c r="J295" s="76">
        <v>7.8136614481456244</v>
      </c>
      <c r="K295" s="81">
        <f t="shared" si="28"/>
        <v>27.084329243080958</v>
      </c>
      <c r="L295" s="67"/>
      <c r="AK295" s="112">
        <v>43757</v>
      </c>
      <c r="AL295" s="131">
        <v>0.10855256375137656</v>
      </c>
      <c r="AM295" s="131">
        <v>0.17045381143093966</v>
      </c>
      <c r="AN295" s="131">
        <v>0.27018466951056286</v>
      </c>
      <c r="AO295" s="131">
        <v>0.12131402645672514</v>
      </c>
      <c r="AP295" s="131">
        <v>0.12247554833887626</v>
      </c>
    </row>
    <row r="296" spans="2:42" x14ac:dyDescent="0.2">
      <c r="B296" s="74">
        <v>43758</v>
      </c>
      <c r="C296" s="76">
        <v>11.025914664157003</v>
      </c>
      <c r="D296" s="76">
        <v>2.3097753957727463</v>
      </c>
      <c r="E296" s="76">
        <v>1.8961010240407183</v>
      </c>
      <c r="F296" s="76">
        <v>1.3970948194380268</v>
      </c>
      <c r="G296" s="76">
        <v>0.92344440983687182</v>
      </c>
      <c r="H296" s="76">
        <v>0.61875587671516263</v>
      </c>
      <c r="I296" s="76">
        <v>0.40635583001163172</v>
      </c>
      <c r="J296" s="76">
        <v>7.5325797767510183</v>
      </c>
      <c r="K296" s="81">
        <f t="shared" si="28"/>
        <v>26.110021796723178</v>
      </c>
      <c r="L296" s="67"/>
      <c r="AK296" s="112">
        <v>43758</v>
      </c>
      <c r="AL296" s="131">
        <v>0.10644085195381577</v>
      </c>
      <c r="AM296" s="131">
        <v>0.18724169795539006</v>
      </c>
      <c r="AN296" s="131">
        <v>0.29048366240489032</v>
      </c>
      <c r="AO296" s="131">
        <v>9.2703141121295296E-2</v>
      </c>
      <c r="AP296" s="131">
        <v>0.11665052958914948</v>
      </c>
    </row>
    <row r="297" spans="2:42" x14ac:dyDescent="0.2">
      <c r="B297" s="74">
        <v>43759</v>
      </c>
      <c r="C297" s="76">
        <v>11.835828463944249</v>
      </c>
      <c r="D297" s="76">
        <v>2.1917123182793659</v>
      </c>
      <c r="E297" s="76">
        <v>2.0681178732236165</v>
      </c>
      <c r="F297" s="76">
        <v>2.0914464740700796</v>
      </c>
      <c r="G297" s="76">
        <v>0.94759146840829556</v>
      </c>
      <c r="H297" s="76">
        <v>0.68246690825266609</v>
      </c>
      <c r="I297" s="76">
        <v>0.43569560113160516</v>
      </c>
      <c r="J297" s="76">
        <v>8.2119097327339503</v>
      </c>
      <c r="K297" s="81">
        <f t="shared" si="28"/>
        <v>28.464768840043828</v>
      </c>
      <c r="L297" s="67"/>
      <c r="AK297" s="112">
        <v>43759</v>
      </c>
      <c r="AL297" s="131">
        <v>0.24682434592529057</v>
      </c>
      <c r="AM297" s="131">
        <v>0.1949726658903746</v>
      </c>
      <c r="AN297" s="131">
        <v>0.42587909491331272</v>
      </c>
      <c r="AO297" s="131">
        <v>0.16401286849570174</v>
      </c>
      <c r="AP297" s="131">
        <v>0.17961061476612514</v>
      </c>
    </row>
    <row r="298" spans="2:42" x14ac:dyDescent="0.2">
      <c r="B298" s="74">
        <v>43760</v>
      </c>
      <c r="C298" s="76">
        <v>12.005891570396098</v>
      </c>
      <c r="D298" s="76">
        <v>2.1615307796720358</v>
      </c>
      <c r="E298" s="76">
        <v>2.099885114274036</v>
      </c>
      <c r="F298" s="76">
        <v>2.015184067732235</v>
      </c>
      <c r="G298" s="76">
        <v>0.94741398900679052</v>
      </c>
      <c r="H298" s="76">
        <v>0.6772736206583061</v>
      </c>
      <c r="I298" s="76">
        <v>0.42395969268361572</v>
      </c>
      <c r="J298" s="76">
        <v>8.2436497477881705</v>
      </c>
      <c r="K298" s="81">
        <f t="shared" si="28"/>
        <v>28.574788582211291</v>
      </c>
      <c r="L298" s="67"/>
      <c r="AK298" s="112">
        <v>43760</v>
      </c>
      <c r="AL298" s="131">
        <v>0.19114591358829219</v>
      </c>
      <c r="AM298" s="131">
        <v>0.18870119542883915</v>
      </c>
      <c r="AN298" s="131">
        <v>0.42985164056206476</v>
      </c>
      <c r="AO298" s="131">
        <v>0.15875133419309304</v>
      </c>
      <c r="AP298" s="131">
        <v>0.17336615718897827</v>
      </c>
    </row>
    <row r="299" spans="2:42" x14ac:dyDescent="0.2">
      <c r="B299" s="74">
        <v>43761</v>
      </c>
      <c r="C299" s="76">
        <v>12.021864348350139</v>
      </c>
      <c r="D299" s="76">
        <v>2.1801723182236219</v>
      </c>
      <c r="E299" s="76">
        <v>2.0078436749881305</v>
      </c>
      <c r="F299" s="76">
        <v>2.0556914590694597</v>
      </c>
      <c r="G299" s="76">
        <v>0.9461096108247623</v>
      </c>
      <c r="H299" s="76">
        <v>0.72645675482281735</v>
      </c>
      <c r="I299" s="76">
        <v>0.42395969268361572</v>
      </c>
      <c r="J299" s="76">
        <v>8.2562026774058719</v>
      </c>
      <c r="K299" s="81">
        <f t="shared" si="28"/>
        <v>28.618300536368423</v>
      </c>
      <c r="L299" s="67"/>
      <c r="AK299" s="112">
        <v>43761</v>
      </c>
      <c r="AL299" s="131">
        <v>0.18276582155292942</v>
      </c>
      <c r="AM299" s="131">
        <v>0.18163229958369348</v>
      </c>
      <c r="AN299" s="131">
        <v>0.45205558835477927</v>
      </c>
      <c r="AO299" s="131">
        <v>0.14701812665699593</v>
      </c>
      <c r="AP299" s="131">
        <v>0.16297483522115305</v>
      </c>
    </row>
    <row r="300" spans="2:42" x14ac:dyDescent="0.2">
      <c r="B300" s="74">
        <v>43762</v>
      </c>
      <c r="C300" s="76">
        <v>11.802943332862402</v>
      </c>
      <c r="D300" s="76">
        <v>2.1535415488642133</v>
      </c>
      <c r="E300" s="76">
        <v>2.1195750635330666</v>
      </c>
      <c r="F300" s="76">
        <v>1.8094073547743792</v>
      </c>
      <c r="G300" s="76">
        <v>0.94753389892501161</v>
      </c>
      <c r="H300" s="76">
        <v>0.74156302787946615</v>
      </c>
      <c r="I300" s="76">
        <v>0.44009656679960113</v>
      </c>
      <c r="J300" s="76">
        <v>8.1153276630124598</v>
      </c>
      <c r="K300" s="81">
        <f t="shared" si="28"/>
        <v>28.129988456650601</v>
      </c>
      <c r="L300" s="67"/>
      <c r="AK300" s="112">
        <v>43762</v>
      </c>
      <c r="AL300" s="131">
        <v>0.14161584098439584</v>
      </c>
      <c r="AM300" s="131">
        <v>0.16277002736514329</v>
      </c>
      <c r="AN300" s="131">
        <v>0.37753721763288828</v>
      </c>
      <c r="AO300" s="131">
        <v>0.1635929104280886</v>
      </c>
      <c r="AP300" s="131">
        <v>0.14175464159575155</v>
      </c>
    </row>
    <row r="301" spans="2:42" x14ac:dyDescent="0.2">
      <c r="B301" s="74">
        <v>43763</v>
      </c>
      <c r="C301" s="76">
        <v>11.948577484796303</v>
      </c>
      <c r="D301" s="76">
        <v>2.0780877023458872</v>
      </c>
      <c r="E301" s="76">
        <v>2.1056518276454139</v>
      </c>
      <c r="F301" s="76">
        <v>1.5558725284189154</v>
      </c>
      <c r="G301" s="76">
        <v>0.94990824253116657</v>
      </c>
      <c r="H301" s="76">
        <v>0.75032951412698534</v>
      </c>
      <c r="I301" s="76">
        <v>0.43716258968760385</v>
      </c>
      <c r="J301" s="76">
        <v>8.0386652426987197</v>
      </c>
      <c r="K301" s="81">
        <f t="shared" si="28"/>
        <v>27.864255132250992</v>
      </c>
      <c r="L301" s="67"/>
      <c r="AK301" s="112">
        <v>43763</v>
      </c>
      <c r="AL301" s="131">
        <v>0.15264239512007599</v>
      </c>
      <c r="AM301" s="131">
        <v>0.14920763366685849</v>
      </c>
      <c r="AN301" s="131">
        <v>0.27488135000219738</v>
      </c>
      <c r="AO301" s="131">
        <v>0.1461944923718273</v>
      </c>
      <c r="AP301" s="131">
        <v>0.15182885664528789</v>
      </c>
    </row>
    <row r="302" spans="2:42" x14ac:dyDescent="0.2">
      <c r="B302" s="74">
        <v>43764</v>
      </c>
      <c r="C302" s="76">
        <v>11.484427348955354</v>
      </c>
      <c r="D302" s="76">
        <v>2.0390292406187545</v>
      </c>
      <c r="E302" s="76">
        <v>1.8862384292008767</v>
      </c>
      <c r="F302" s="76">
        <v>0.99238701897705017</v>
      </c>
      <c r="G302" s="76">
        <v>0.94040069007635296</v>
      </c>
      <c r="H302" s="76">
        <v>0.66761606807441753</v>
      </c>
      <c r="I302" s="76">
        <v>0.44743150957959454</v>
      </c>
      <c r="J302" s="76">
        <v>7.4839592748223849</v>
      </c>
      <c r="K302" s="81">
        <f t="shared" si="28"/>
        <v>25.941489580304783</v>
      </c>
      <c r="L302" s="67"/>
      <c r="AK302" s="112">
        <v>43764</v>
      </c>
      <c r="AL302" s="131">
        <v>0.11091249050301002</v>
      </c>
      <c r="AM302" s="131">
        <v>5.8650162987399099E-2</v>
      </c>
      <c r="AN302" s="131">
        <v>0.144754718567427</v>
      </c>
      <c r="AO302" s="131">
        <v>0.10199500749740753</v>
      </c>
      <c r="AP302" s="131">
        <v>0.12997350484552281</v>
      </c>
    </row>
    <row r="303" spans="2:42" x14ac:dyDescent="0.2">
      <c r="B303" s="74">
        <v>43765</v>
      </c>
      <c r="C303" s="76">
        <v>10.938534172996663</v>
      </c>
      <c r="D303" s="76">
        <v>1.9112015476935906</v>
      </c>
      <c r="E303" s="76">
        <v>1.7696551250083159</v>
      </c>
      <c r="F303" s="76">
        <v>1.069592876174946</v>
      </c>
      <c r="G303" s="76">
        <v>0.93306010386249505</v>
      </c>
      <c r="H303" s="76">
        <v>0.61984845259359878</v>
      </c>
      <c r="I303" s="76">
        <v>0.45623344091558654</v>
      </c>
      <c r="J303" s="76">
        <v>7.1760441365319458</v>
      </c>
      <c r="K303" s="81">
        <f t="shared" si="28"/>
        <v>24.87416985577714</v>
      </c>
      <c r="L303" s="67"/>
      <c r="AK303" s="112">
        <v>43765</v>
      </c>
      <c r="AL303" s="131">
        <v>9.9018573231498555E-2</v>
      </c>
      <c r="AM303" s="131">
        <v>0.11996755240937255</v>
      </c>
      <c r="AN303" s="131">
        <v>0.17112367020918537</v>
      </c>
      <c r="AO303" s="131">
        <v>9.3017578742111848E-2</v>
      </c>
      <c r="AP303" s="131">
        <v>0.1403055497654028</v>
      </c>
    </row>
    <row r="304" spans="2:42" x14ac:dyDescent="0.2">
      <c r="B304" s="74">
        <v>43766</v>
      </c>
      <c r="C304" s="76">
        <v>11.001485709639059</v>
      </c>
      <c r="D304" s="76">
        <v>1.7878123163283288</v>
      </c>
      <c r="E304" s="76">
        <v>2.1739110692368837</v>
      </c>
      <c r="F304" s="76">
        <v>2.1359789288622895</v>
      </c>
      <c r="G304" s="76">
        <v>0.95514865582721609</v>
      </c>
      <c r="H304" s="76">
        <v>0.70893356168688682</v>
      </c>
      <c r="I304" s="76">
        <v>0.4547664523595879</v>
      </c>
      <c r="J304" s="76">
        <v>7.7923211599316984</v>
      </c>
      <c r="K304" s="81">
        <f t="shared" si="28"/>
        <v>27.010357853871952</v>
      </c>
      <c r="L304" s="67"/>
      <c r="AK304" s="112">
        <v>43766</v>
      </c>
      <c r="AL304" s="131">
        <v>0.25720119594082363</v>
      </c>
      <c r="AM304" s="131">
        <v>0.21348330652776357</v>
      </c>
      <c r="AN304" s="131">
        <v>0.42992740147586822</v>
      </c>
      <c r="AO304" s="131">
        <v>0.17477780178654079</v>
      </c>
      <c r="AP304" s="131">
        <v>0.16888851299566277</v>
      </c>
    </row>
    <row r="305" spans="2:42" x14ac:dyDescent="0.2">
      <c r="B305" s="74">
        <v>43767</v>
      </c>
      <c r="C305" s="76">
        <v>11.449663067525968</v>
      </c>
      <c r="D305" s="76">
        <v>1.7310000083615895</v>
      </c>
      <c r="E305" s="76">
        <v>2.2630515316267736</v>
      </c>
      <c r="F305" s="76">
        <v>2.2506258081998842</v>
      </c>
      <c r="G305" s="76">
        <v>0.96599302893530081</v>
      </c>
      <c r="H305" s="76">
        <v>0.74487758363558199</v>
      </c>
      <c r="I305" s="76">
        <v>0.46796934936357587</v>
      </c>
      <c r="J305" s="76">
        <v>8.0579617178439662</v>
      </c>
      <c r="K305" s="81">
        <f t="shared" si="28"/>
        <v>27.931142095492639</v>
      </c>
      <c r="L305" s="67"/>
      <c r="AK305" s="112">
        <v>43767</v>
      </c>
      <c r="AL305" s="131">
        <v>0.22876265710860361</v>
      </c>
      <c r="AM305" s="131">
        <v>0.21920467983703662</v>
      </c>
      <c r="AN305" s="131">
        <v>0.4850804933917518</v>
      </c>
      <c r="AO305" s="131">
        <v>0.18241099542988404</v>
      </c>
      <c r="AP305" s="131">
        <v>0.16734017929357706</v>
      </c>
    </row>
    <row r="306" spans="2:42" x14ac:dyDescent="0.2">
      <c r="B306" s="74">
        <v>43768</v>
      </c>
      <c r="C306" s="76">
        <v>11.188461169218714</v>
      </c>
      <c r="D306" s="76">
        <v>1.824207701119521</v>
      </c>
      <c r="E306" s="76">
        <v>2.230901368892146</v>
      </c>
      <c r="F306" s="76">
        <v>2.1992149084718364</v>
      </c>
      <c r="G306" s="76">
        <v>0.98024004476256099</v>
      </c>
      <c r="H306" s="76">
        <v>0.73019757119335538</v>
      </c>
      <c r="I306" s="76">
        <v>0.43862957824360249</v>
      </c>
      <c r="J306" s="76">
        <v>7.9438918760206274</v>
      </c>
      <c r="K306" s="81">
        <f t="shared" si="28"/>
        <v>27.535744217922364</v>
      </c>
      <c r="L306" s="67"/>
      <c r="AK306" s="112">
        <v>43768</v>
      </c>
      <c r="AL306" s="131">
        <v>0.20720640314013566</v>
      </c>
      <c r="AM306" s="131">
        <v>0.22069375853928519</v>
      </c>
      <c r="AN306" s="131">
        <v>0.46609063549998631</v>
      </c>
      <c r="AO306" s="131">
        <v>0.18631138345062895</v>
      </c>
      <c r="AP306" s="131">
        <v>0.16512529565774584</v>
      </c>
    </row>
    <row r="307" spans="2:42" x14ac:dyDescent="0.2">
      <c r="B307" s="74">
        <v>43769</v>
      </c>
      <c r="C307" s="76">
        <v>11.699590063748021</v>
      </c>
      <c r="D307" s="76">
        <v>1.8845707783341816</v>
      </c>
      <c r="E307" s="76">
        <v>2.3252922906560145</v>
      </c>
      <c r="F307" s="76">
        <v>2.0576803961020076</v>
      </c>
      <c r="G307" s="76">
        <v>0.99576822014047006</v>
      </c>
      <c r="H307" s="76">
        <v>0.72899349071402675</v>
      </c>
      <c r="I307" s="76">
        <v>0.41955872701561975</v>
      </c>
      <c r="J307" s="76">
        <v>8.1545743094144427</v>
      </c>
      <c r="K307" s="81">
        <f t="shared" si="28"/>
        <v>28.266028276124779</v>
      </c>
      <c r="L307" s="67"/>
      <c r="AK307" s="112">
        <v>43769</v>
      </c>
      <c r="AL307" s="131">
        <v>0.22874330061430689</v>
      </c>
      <c r="AM307" s="131">
        <v>0.2218637489481948</v>
      </c>
      <c r="AN307" s="131">
        <v>0.40137776261224023</v>
      </c>
      <c r="AO307" s="131">
        <v>0.16004458801133242</v>
      </c>
      <c r="AP307" s="131">
        <v>0.14442639727895534</v>
      </c>
    </row>
    <row r="308" spans="2:42" x14ac:dyDescent="0.2">
      <c r="B308" s="74">
        <v>43770</v>
      </c>
      <c r="C308" s="76">
        <v>11.255554638341625</v>
      </c>
      <c r="D308" s="76">
        <v>2.0069602270508122</v>
      </c>
      <c r="E308" s="76">
        <v>2.2026020356225771</v>
      </c>
      <c r="F308" s="76">
        <v>1.258462927116387</v>
      </c>
      <c r="G308" s="76">
        <v>0.89393453529146083</v>
      </c>
      <c r="H308" s="76">
        <v>0.71898497089777336</v>
      </c>
      <c r="I308" s="76">
        <v>0.40364853077068558</v>
      </c>
      <c r="J308" s="76">
        <v>7.5985519788004785</v>
      </c>
      <c r="K308" s="81">
        <f t="shared" si="28"/>
        <v>26.338699843891796</v>
      </c>
      <c r="L308" s="67"/>
      <c r="AK308" s="112">
        <v>43770</v>
      </c>
      <c r="AL308" s="131">
        <v>0.12697087355949296</v>
      </c>
      <c r="AM308" s="131">
        <v>0.12002164421372509</v>
      </c>
      <c r="AN308" s="131">
        <v>0.20241915906956198</v>
      </c>
      <c r="AO308" s="131">
        <v>0.13154674182794654</v>
      </c>
      <c r="AP308" s="131">
        <v>9.4009651321047188E-2</v>
      </c>
    </row>
    <row r="309" spans="2:42" x14ac:dyDescent="0.2">
      <c r="B309" s="74">
        <v>43771</v>
      </c>
      <c r="C309" s="76">
        <v>11.564976393647481</v>
      </c>
      <c r="D309" s="76">
        <v>2.0579306455155946</v>
      </c>
      <c r="E309" s="76">
        <v>2.0879262916515486</v>
      </c>
      <c r="F309" s="76">
        <v>0.9002515375281207</v>
      </c>
      <c r="G309" s="76">
        <v>0.88450608443351431</v>
      </c>
      <c r="H309" s="76">
        <v>0.65186290268298175</v>
      </c>
      <c r="I309" s="76">
        <v>0.41854830875215387</v>
      </c>
      <c r="J309" s="76">
        <v>7.5279412680661375</v>
      </c>
      <c r="K309" s="81">
        <f t="shared" si="28"/>
        <v>26.093943432277531</v>
      </c>
      <c r="L309" s="67"/>
      <c r="AK309" s="112">
        <v>43771</v>
      </c>
      <c r="AL309" s="131">
        <v>8.2683819158129293E-2</v>
      </c>
      <c r="AM309" s="131">
        <v>7.0582257054419853E-2</v>
      </c>
      <c r="AN309" s="131">
        <v>0.13644424000757402</v>
      </c>
      <c r="AO309" s="131">
        <v>0.10586782117031079</v>
      </c>
      <c r="AP309" s="131">
        <v>8.3558447750003095E-2</v>
      </c>
    </row>
    <row r="310" spans="2:42" x14ac:dyDescent="0.2">
      <c r="B310" s="74">
        <v>43772</v>
      </c>
      <c r="C310" s="76">
        <v>10.896517149677685</v>
      </c>
      <c r="D310" s="76">
        <v>2.1161825523324889</v>
      </c>
      <c r="E310" s="76">
        <v>2.0173129593262433</v>
      </c>
      <c r="F310" s="76">
        <v>1.0657656702259066</v>
      </c>
      <c r="G310" s="76">
        <v>0.87813919527162132</v>
      </c>
      <c r="H310" s="76">
        <v>0.61393662624837397</v>
      </c>
      <c r="I310" s="76">
        <v>0.3995849549575578</v>
      </c>
      <c r="J310" s="76">
        <v>7.2933517927332288</v>
      </c>
      <c r="K310" s="81">
        <f t="shared" si="28"/>
        <v>25.280790900773109</v>
      </c>
      <c r="L310" s="67"/>
      <c r="AK310" s="112">
        <v>43772</v>
      </c>
      <c r="AL310" s="131">
        <v>0.1102419883283771</v>
      </c>
      <c r="AM310" s="131">
        <v>6.7486196661978706E-2</v>
      </c>
      <c r="AN310" s="131">
        <v>0.17351118730111068</v>
      </c>
      <c r="AO310" s="131">
        <v>8.1018306869119761E-2</v>
      </c>
      <c r="AP310" s="131">
        <v>7.239399285952873E-2</v>
      </c>
    </row>
    <row r="311" spans="2:42" x14ac:dyDescent="0.2">
      <c r="B311" s="74">
        <v>43773</v>
      </c>
      <c r="C311" s="76">
        <v>11.148204233439593</v>
      </c>
      <c r="D311" s="76">
        <v>2.0633917617796782</v>
      </c>
      <c r="E311" s="76">
        <v>2.2028794321972529</v>
      </c>
      <c r="F311" s="76">
        <v>1.6268822028816756</v>
      </c>
      <c r="G311" s="76">
        <v>0.87724595566765018</v>
      </c>
      <c r="H311" s="76">
        <v>0.65991260870854107</v>
      </c>
      <c r="I311" s="76">
        <v>0.38603970224713213</v>
      </c>
      <c r="J311" s="76">
        <v>7.6895425145527874</v>
      </c>
      <c r="K311" s="81">
        <f t="shared" si="28"/>
        <v>26.654098411474312</v>
      </c>
      <c r="L311" s="67"/>
      <c r="AK311" s="112">
        <v>43773</v>
      </c>
      <c r="AL311" s="131">
        <v>0.14683605186756638</v>
      </c>
      <c r="AM311" s="131">
        <v>0.14291289147881439</v>
      </c>
      <c r="AN311" s="131">
        <v>0.31748774286198206</v>
      </c>
      <c r="AO311" s="131">
        <v>0.12329863851684897</v>
      </c>
      <c r="AP311" s="131">
        <v>0.10002471853969454</v>
      </c>
    </row>
    <row r="312" spans="2:42" x14ac:dyDescent="0.2">
      <c r="B312" s="74">
        <v>43774</v>
      </c>
      <c r="C312" s="76">
        <v>11.401695525687247</v>
      </c>
      <c r="D312" s="76">
        <v>2.2072011567338858</v>
      </c>
      <c r="E312" s="76">
        <v>2.3373224560796881</v>
      </c>
      <c r="F312" s="76">
        <v>1.8784192628146161</v>
      </c>
      <c r="G312" s="76">
        <v>0.89278474499970806</v>
      </c>
      <c r="H312" s="76">
        <v>0.7257586665278225</v>
      </c>
      <c r="I312" s="76">
        <v>0.40906663185485587</v>
      </c>
      <c r="J312" s="76">
        <v>8.0494744646115581</v>
      </c>
      <c r="K312" s="81">
        <f t="shared" si="28"/>
        <v>27.901722909309385</v>
      </c>
      <c r="L312" s="67"/>
      <c r="AK312" s="112">
        <v>43774</v>
      </c>
      <c r="AL312" s="131">
        <v>0.18220879739345089</v>
      </c>
      <c r="AM312" s="131">
        <v>0.15860041570380742</v>
      </c>
      <c r="AN312" s="131">
        <v>0.38525479924427763</v>
      </c>
      <c r="AO312" s="131">
        <v>0.14375631431026936</v>
      </c>
      <c r="AP312" s="131">
        <v>0.1223002581681016</v>
      </c>
    </row>
    <row r="313" spans="2:42" x14ac:dyDescent="0.2">
      <c r="B313" s="74">
        <v>43775</v>
      </c>
      <c r="C313" s="76">
        <v>11.769754056779927</v>
      </c>
      <c r="D313" s="76">
        <v>2.2936688309152133</v>
      </c>
      <c r="E313" s="76">
        <v>2.2492194546521151</v>
      </c>
      <c r="F313" s="76">
        <v>2.0244629593548966</v>
      </c>
      <c r="G313" s="76">
        <v>0.88817848110047681</v>
      </c>
      <c r="H313" s="76">
        <v>0.73789385718186928</v>
      </c>
      <c r="I313" s="76">
        <v>0.42261188456528154</v>
      </c>
      <c r="J313" s="76">
        <v>8.2658089171071207</v>
      </c>
      <c r="K313" s="81">
        <f t="shared" si="28"/>
        <v>28.651598441656901</v>
      </c>
      <c r="L313" s="67"/>
      <c r="AK313" s="112">
        <v>43775</v>
      </c>
      <c r="AL313" s="131">
        <v>0.22209025673333446</v>
      </c>
      <c r="AM313" s="131">
        <v>0.1650226698620231</v>
      </c>
      <c r="AN313" s="131">
        <v>0.39689089449782139</v>
      </c>
      <c r="AO313" s="131">
        <v>0.19620185183274572</v>
      </c>
      <c r="AP313" s="131">
        <v>0.20182770856613128</v>
      </c>
    </row>
    <row r="314" spans="2:42" x14ac:dyDescent="0.2">
      <c r="B314" s="74">
        <v>43776</v>
      </c>
      <c r="C314" s="76">
        <v>11.815761373166515</v>
      </c>
      <c r="D314" s="76">
        <v>2.343729063335982</v>
      </c>
      <c r="E314" s="76">
        <v>2.3430175926888346</v>
      </c>
      <c r="F314" s="76">
        <v>1.8097228979731286</v>
      </c>
      <c r="G314" s="76">
        <v>0.88313582533365664</v>
      </c>
      <c r="H314" s="76">
        <v>0.74313283274353237</v>
      </c>
      <c r="I314" s="76">
        <v>0.41583925821006862</v>
      </c>
      <c r="J314" s="76">
        <v>8.2530566359184849</v>
      </c>
      <c r="K314" s="81">
        <f t="shared" si="28"/>
        <v>28.607395479370204</v>
      </c>
      <c r="L314" s="67"/>
      <c r="AK314" s="112">
        <v>43776</v>
      </c>
      <c r="AL314" s="131">
        <v>0.13433895513657448</v>
      </c>
      <c r="AM314" s="131">
        <v>0.16346290570829311</v>
      </c>
      <c r="AN314" s="131">
        <v>0.36515742673986246</v>
      </c>
      <c r="AO314" s="131">
        <v>0.18741544139045552</v>
      </c>
      <c r="AP314" s="131">
        <v>0.15518570431616319</v>
      </c>
    </row>
    <row r="315" spans="2:42" x14ac:dyDescent="0.2">
      <c r="B315" s="74">
        <v>43777</v>
      </c>
      <c r="C315" s="76">
        <v>11.973629615669502</v>
      </c>
      <c r="D315" s="76">
        <v>2.2618123193747248</v>
      </c>
      <c r="E315" s="76">
        <v>2.4473967456699919</v>
      </c>
      <c r="F315" s="76">
        <v>1.9823130451374669</v>
      </c>
      <c r="G315" s="76">
        <v>0.89052209862374565</v>
      </c>
      <c r="H315" s="76">
        <v>0.73739924704844273</v>
      </c>
      <c r="I315" s="76">
        <v>0.4171937834811113</v>
      </c>
      <c r="J315" s="76">
        <v>8.3973744671313604</v>
      </c>
      <c r="K315" s="81">
        <f t="shared" si="28"/>
        <v>29.107641322136345</v>
      </c>
      <c r="L315" s="67"/>
      <c r="AK315" s="112">
        <v>43777</v>
      </c>
      <c r="AL315" s="131">
        <v>0.19996209308048754</v>
      </c>
      <c r="AM315" s="131">
        <v>0.17857445265438185</v>
      </c>
      <c r="AN315" s="131">
        <v>0.41094112565357566</v>
      </c>
      <c r="AO315" s="131">
        <v>0.14949277909623779</v>
      </c>
      <c r="AP315" s="131">
        <v>0.1325672750597448</v>
      </c>
    </row>
    <row r="316" spans="2:42" x14ac:dyDescent="0.2">
      <c r="B316" s="74">
        <v>43778</v>
      </c>
      <c r="C316" s="76">
        <v>11.645263671263287</v>
      </c>
      <c r="D316" s="76">
        <v>2.1880872498095929</v>
      </c>
      <c r="E316" s="76">
        <v>2.2478872113694717</v>
      </c>
      <c r="F316" s="76">
        <v>1.5563161109720278</v>
      </c>
      <c r="G316" s="76">
        <v>0.888409461952267</v>
      </c>
      <c r="H316" s="76">
        <v>0.67684152727625069</v>
      </c>
      <c r="I316" s="76">
        <v>0.43073903619153697</v>
      </c>
      <c r="J316" s="76">
        <v>7.9607966665364254</v>
      </c>
      <c r="K316" s="81">
        <f t="shared" si="28"/>
        <v>27.594340935370855</v>
      </c>
      <c r="L316" s="67"/>
      <c r="AK316" s="112">
        <v>43778</v>
      </c>
      <c r="AL316" s="131">
        <v>0.13328872879787629</v>
      </c>
      <c r="AM316" s="131">
        <v>0.15082163104235385</v>
      </c>
      <c r="AN316" s="131">
        <v>0.32918730527986168</v>
      </c>
      <c r="AO316" s="131">
        <v>9.4079715485029983E-2</v>
      </c>
      <c r="AP316" s="131">
        <v>0.12296628506209724</v>
      </c>
    </row>
    <row r="317" spans="2:42" x14ac:dyDescent="0.2">
      <c r="B317" s="74">
        <v>43779</v>
      </c>
      <c r="C317" s="76">
        <v>11.268184097741864</v>
      </c>
      <c r="D317" s="76">
        <v>2.1398473894768517</v>
      </c>
      <c r="E317" s="76">
        <v>1.9836832479230322</v>
      </c>
      <c r="F317" s="76">
        <v>1.4516743650348991</v>
      </c>
      <c r="G317" s="76">
        <v>0.88118342630105839</v>
      </c>
      <c r="H317" s="76">
        <v>0.63014902518604532</v>
      </c>
      <c r="I317" s="76">
        <v>0.40771210658381329</v>
      </c>
      <c r="J317" s="76">
        <v>7.6075881805906453</v>
      </c>
      <c r="K317" s="81">
        <f t="shared" si="28"/>
        <v>26.370021838838209</v>
      </c>
      <c r="L317" s="67"/>
      <c r="AK317" s="112">
        <v>43779</v>
      </c>
      <c r="AL317" s="131">
        <v>0.13251242763048837</v>
      </c>
      <c r="AM317" s="131">
        <v>0.1328364160381279</v>
      </c>
      <c r="AN317" s="131">
        <v>0.31320328106255979</v>
      </c>
      <c r="AO317" s="131">
        <v>8.0967263845279955E-2</v>
      </c>
      <c r="AP317" s="131">
        <v>9.0659735185055199E-2</v>
      </c>
    </row>
    <row r="318" spans="2:42" x14ac:dyDescent="0.2">
      <c r="B318" s="74">
        <v>43780</v>
      </c>
      <c r="C318" s="76">
        <v>11.796817184066155</v>
      </c>
      <c r="D318" s="76">
        <v>2.1016195756282654</v>
      </c>
      <c r="E318" s="76">
        <v>2.191922637359653</v>
      </c>
      <c r="F318" s="76">
        <v>1.5984397254497027</v>
      </c>
      <c r="G318" s="76">
        <v>0.90682428961479533</v>
      </c>
      <c r="H318" s="76">
        <v>0.73390024983414126</v>
      </c>
      <c r="I318" s="76">
        <v>0.39552137914443014</v>
      </c>
      <c r="J318" s="76">
        <v>7.9978974076374998</v>
      </c>
      <c r="K318" s="81">
        <f t="shared" si="28"/>
        <v>27.722942448734642</v>
      </c>
      <c r="L318" s="67"/>
      <c r="AK318" s="112">
        <v>43780</v>
      </c>
      <c r="AL318" s="131">
        <v>0.10859780658613924</v>
      </c>
      <c r="AM318" s="131">
        <v>0.15810135459718722</v>
      </c>
      <c r="AN318" s="131">
        <v>0.32540618780047509</v>
      </c>
      <c r="AO318" s="131">
        <v>0.17132767786873235</v>
      </c>
      <c r="AP318" s="131">
        <v>0.19306109699117446</v>
      </c>
    </row>
    <row r="319" spans="2:42" x14ac:dyDescent="0.2">
      <c r="B319" s="74">
        <v>43781</v>
      </c>
      <c r="C319" s="76">
        <v>11.894244442296571</v>
      </c>
      <c r="D319" s="76">
        <v>2.2590817612426823</v>
      </c>
      <c r="E319" s="76">
        <v>2.7529860588854826</v>
      </c>
      <c r="F319" s="76">
        <v>1.63427359858676</v>
      </c>
      <c r="G319" s="76">
        <v>0.90404854186326944</v>
      </c>
      <c r="H319" s="76">
        <v>0.7399172264448215</v>
      </c>
      <c r="I319" s="76">
        <v>0.40093948022860038</v>
      </c>
      <c r="J319" s="76">
        <v>8.3467817506612203</v>
      </c>
      <c r="K319" s="81">
        <f t="shared" si="28"/>
        <v>28.932272860209409</v>
      </c>
      <c r="L319" s="67"/>
      <c r="AK319" s="112">
        <v>43781</v>
      </c>
      <c r="AL319" s="131">
        <v>0.11701733002380039</v>
      </c>
      <c r="AM319" s="131">
        <v>0.19672958970586091</v>
      </c>
      <c r="AN319" s="131">
        <v>0.32071992461618815</v>
      </c>
      <c r="AO319" s="131">
        <v>0.14494985607309405</v>
      </c>
      <c r="AP319" s="131">
        <v>0.1849223314951125</v>
      </c>
    </row>
    <row r="320" spans="2:42" x14ac:dyDescent="0.2">
      <c r="B320" s="74">
        <v>43782</v>
      </c>
      <c r="C320" s="76">
        <v>11.740886721007953</v>
      </c>
      <c r="D320" s="76">
        <v>2.314603109927535</v>
      </c>
      <c r="E320" s="76">
        <v>2.8471725521267475</v>
      </c>
      <c r="F320" s="76">
        <v>1.9714278773340674</v>
      </c>
      <c r="G320" s="76">
        <v>0.9056838749295727</v>
      </c>
      <c r="H320" s="76">
        <v>0.74782278613069719</v>
      </c>
      <c r="I320" s="76">
        <v>0.41042115712589838</v>
      </c>
      <c r="J320" s="76">
        <v>8.4897205640270332</v>
      </c>
      <c r="K320" s="81">
        <f t="shared" si="28"/>
        <v>29.427738642609505</v>
      </c>
      <c r="L320" s="67"/>
      <c r="AK320" s="112">
        <v>43782</v>
      </c>
      <c r="AL320" s="131">
        <v>0.2166099652847179</v>
      </c>
      <c r="AM320" s="131">
        <v>0.20611697684071084</v>
      </c>
      <c r="AN320" s="131">
        <v>0.38775079264519491</v>
      </c>
      <c r="AO320" s="131">
        <v>0.159898169928197</v>
      </c>
      <c r="AP320" s="131">
        <v>0.20685806815221142</v>
      </c>
    </row>
    <row r="321" spans="2:42" x14ac:dyDescent="0.2">
      <c r="B321" s="74">
        <v>43783</v>
      </c>
      <c r="C321" s="76">
        <v>12.078273707842911</v>
      </c>
      <c r="D321" s="76">
        <v>2.3419086912479541</v>
      </c>
      <c r="E321" s="76">
        <v>2.7676832691360125</v>
      </c>
      <c r="F321" s="76">
        <v>1.9630476538722283</v>
      </c>
      <c r="G321" s="76">
        <v>0.90925171937825866</v>
      </c>
      <c r="H321" s="76">
        <v>0.75362713950075011</v>
      </c>
      <c r="I321" s="76">
        <v>0.40500305604172815</v>
      </c>
      <c r="J321" s="76">
        <v>8.6035670420914059</v>
      </c>
      <c r="K321" s="81">
        <f t="shared" si="28"/>
        <v>29.822362279111246</v>
      </c>
      <c r="L321" s="67"/>
      <c r="AK321" s="112">
        <v>43783</v>
      </c>
      <c r="AL321" s="131">
        <v>0.18732665049474012</v>
      </c>
      <c r="AM321" s="131">
        <v>0.2226225976913542</v>
      </c>
      <c r="AN321" s="131">
        <v>0.38863285727021241</v>
      </c>
      <c r="AO321" s="131">
        <v>0.20663792940388898</v>
      </c>
      <c r="AP321" s="131">
        <v>0.19062878679176132</v>
      </c>
    </row>
    <row r="322" spans="2:42" x14ac:dyDescent="0.2">
      <c r="B322" s="74">
        <v>43784</v>
      </c>
      <c r="C322" s="76">
        <v>12.643893068125045</v>
      </c>
      <c r="D322" s="76">
        <v>2.3446392493799961</v>
      </c>
      <c r="E322" s="76">
        <v>2.5149579759496623</v>
      </c>
      <c r="F322" s="76">
        <v>1.8096248595702404</v>
      </c>
      <c r="G322" s="76">
        <v>0.91831139637934933</v>
      </c>
      <c r="H322" s="76">
        <v>0.76346332904956249</v>
      </c>
      <c r="I322" s="76">
        <v>0.41042115712589838</v>
      </c>
      <c r="J322" s="76">
        <v>8.6791934459185072</v>
      </c>
      <c r="K322" s="81">
        <f t="shared" si="28"/>
        <v>30.084504481498261</v>
      </c>
      <c r="L322" s="67"/>
      <c r="AK322" s="112">
        <v>43784</v>
      </c>
      <c r="AL322" s="131">
        <v>0.18947278617766963</v>
      </c>
      <c r="AM322" s="131">
        <v>0.21869651355423253</v>
      </c>
      <c r="AN322" s="131">
        <v>0.33314019702480052</v>
      </c>
      <c r="AO322" s="131">
        <v>0.16556107070780371</v>
      </c>
      <c r="AP322" s="131">
        <v>0.21537880758475481</v>
      </c>
    </row>
    <row r="323" spans="2:42" x14ac:dyDescent="0.2">
      <c r="B323" s="74">
        <v>43785</v>
      </c>
      <c r="C323" s="76">
        <v>12.228925116402905</v>
      </c>
      <c r="D323" s="76">
        <v>2.3546512958641501</v>
      </c>
      <c r="E323" s="76">
        <v>2.1706219091834384</v>
      </c>
      <c r="F323" s="76">
        <v>1.6349353797943871</v>
      </c>
      <c r="G323" s="76">
        <v>0.91094188553729927</v>
      </c>
      <c r="H323" s="76">
        <v>0.69559454239877361</v>
      </c>
      <c r="I323" s="76">
        <v>0.41177568239694096</v>
      </c>
      <c r="J323" s="76">
        <v>8.2745898735774528</v>
      </c>
      <c r="K323" s="81">
        <f t="shared" si="28"/>
        <v>28.682035685155348</v>
      </c>
      <c r="L323" s="67"/>
      <c r="AK323" s="112">
        <v>43785</v>
      </c>
      <c r="AL323" s="131">
        <v>0.17270246626427524</v>
      </c>
      <c r="AM323" s="131">
        <v>0.20762534270685859</v>
      </c>
      <c r="AN323" s="131">
        <v>0.30865708111220869</v>
      </c>
      <c r="AO323" s="131">
        <v>0.12751697532242257</v>
      </c>
      <c r="AP323" s="131">
        <v>0.17120572849165658</v>
      </c>
    </row>
    <row r="324" spans="2:42" x14ac:dyDescent="0.2">
      <c r="B324" s="74">
        <v>43786</v>
      </c>
      <c r="C324" s="76">
        <v>12.035874808427824</v>
      </c>
      <c r="D324" s="76">
        <v>2.3555614819081638</v>
      </c>
      <c r="E324" s="76">
        <v>2.2100288665819008</v>
      </c>
      <c r="F324" s="76">
        <v>1.5356798095283326</v>
      </c>
      <c r="G324" s="76">
        <v>0.895996600509534</v>
      </c>
      <c r="H324" s="76">
        <v>0.6473753748972344</v>
      </c>
      <c r="I324" s="76">
        <v>0.41990283402319639</v>
      </c>
      <c r="J324" s="76">
        <v>8.1501002853458555</v>
      </c>
      <c r="K324" s="81">
        <f t="shared" ref="K324:K368" si="29">SUM(C324:J324)</f>
        <v>28.250520061222041</v>
      </c>
      <c r="L324" s="67"/>
      <c r="AK324" s="112">
        <v>43786</v>
      </c>
      <c r="AL324" s="131">
        <v>0.16798484589131307</v>
      </c>
      <c r="AM324" s="131">
        <v>0.19646951461856149</v>
      </c>
      <c r="AN324" s="131">
        <v>0.30234021208101369</v>
      </c>
      <c r="AO324" s="131">
        <v>0.10062355982981083</v>
      </c>
      <c r="AP324" s="131">
        <v>0.13086232834704165</v>
      </c>
    </row>
    <row r="325" spans="2:42" x14ac:dyDescent="0.2">
      <c r="B325" s="74">
        <v>43787</v>
      </c>
      <c r="C325" s="76">
        <v>12.491437451079303</v>
      </c>
      <c r="D325" s="76">
        <v>2.3482799935560523</v>
      </c>
      <c r="E325" s="76">
        <v>2.4147749084881025</v>
      </c>
      <c r="F325" s="76">
        <v>1.9849293203890974</v>
      </c>
      <c r="G325" s="76">
        <v>0.92117322924538014</v>
      </c>
      <c r="H325" s="76">
        <v>0.74602334618661548</v>
      </c>
      <c r="I325" s="76">
        <v>0.43480261200466469</v>
      </c>
      <c r="J325" s="76">
        <v>8.6532879505958604</v>
      </c>
      <c r="K325" s="81">
        <f t="shared" si="29"/>
        <v>29.99470881154507</v>
      </c>
      <c r="L325" s="67"/>
      <c r="AK325" s="112">
        <v>43787</v>
      </c>
      <c r="AL325" s="131">
        <v>0.22745637572373553</v>
      </c>
      <c r="AM325" s="131">
        <v>0.2185174071745834</v>
      </c>
      <c r="AN325" s="131">
        <v>0.38520916675005007</v>
      </c>
      <c r="AO325" s="131">
        <v>0.16645153226933065</v>
      </c>
      <c r="AP325" s="131">
        <v>0.22939743064052792</v>
      </c>
    </row>
    <row r="326" spans="2:42" x14ac:dyDescent="0.2">
      <c r="B326" s="74">
        <v>43788</v>
      </c>
      <c r="C326" s="76">
        <v>12.860398086414859</v>
      </c>
      <c r="D326" s="76">
        <v>2.2244946915701513</v>
      </c>
      <c r="E326" s="76">
        <v>2.328575957149106</v>
      </c>
      <c r="F326" s="76">
        <v>2.0571064397512555</v>
      </c>
      <c r="G326" s="76">
        <v>0.92862768876477986</v>
      </c>
      <c r="H326" s="76">
        <v>0.76083196865496805</v>
      </c>
      <c r="I326" s="76">
        <v>0.42532093510736668</v>
      </c>
      <c r="J326" s="76">
        <v>8.7521960317672907</v>
      </c>
      <c r="K326" s="81">
        <f t="shared" si="29"/>
        <v>30.337551799179778</v>
      </c>
      <c r="L326" s="67"/>
      <c r="AK326" s="112">
        <v>43788</v>
      </c>
      <c r="AL326" s="131">
        <v>0.2386641132561996</v>
      </c>
      <c r="AM326" s="131">
        <v>0.21461698110474753</v>
      </c>
      <c r="AN326" s="131">
        <v>0.38827308845415276</v>
      </c>
      <c r="AO326" s="131">
        <v>0.21980455172623445</v>
      </c>
      <c r="AP326" s="131">
        <v>0.26932481732246627</v>
      </c>
    </row>
    <row r="327" spans="2:42" x14ac:dyDescent="0.2">
      <c r="B327" s="74">
        <v>43789</v>
      </c>
      <c r="C327" s="76">
        <v>13.574864646771241</v>
      </c>
      <c r="D327" s="76">
        <v>2.3582920400402059</v>
      </c>
      <c r="E327" s="76">
        <v>2.1299611192674406</v>
      </c>
      <c r="F327" s="76">
        <v>2.1387665365123953</v>
      </c>
      <c r="G327" s="76">
        <v>0.93823313970964572</v>
      </c>
      <c r="H327" s="76">
        <v>0.79195735575498083</v>
      </c>
      <c r="I327" s="76">
        <v>0.41583925821006862</v>
      </c>
      <c r="J327" s="76">
        <v>9.0613899154214348</v>
      </c>
      <c r="K327" s="81">
        <f t="shared" si="29"/>
        <v>31.409304011687418</v>
      </c>
      <c r="L327" s="67"/>
      <c r="AK327" s="112">
        <v>43789</v>
      </c>
      <c r="AL327" s="131">
        <v>0.16486327890207417</v>
      </c>
      <c r="AM327" s="131">
        <v>0.21703447660816091</v>
      </c>
      <c r="AN327" s="131">
        <v>0.45279928297705674</v>
      </c>
      <c r="AO327" s="131">
        <v>0.19003474023718503</v>
      </c>
      <c r="AP327" s="131">
        <v>0.27853419847056066</v>
      </c>
    </row>
    <row r="328" spans="2:42" x14ac:dyDescent="0.2">
      <c r="B328" s="74">
        <v>43790</v>
      </c>
      <c r="C328" s="76">
        <v>13.287995497537237</v>
      </c>
      <c r="D328" s="76">
        <v>2.3956096678447785</v>
      </c>
      <c r="E328" s="76">
        <v>2.1585011583184985</v>
      </c>
      <c r="F328" s="76">
        <v>2.0754700057794593</v>
      </c>
      <c r="G328" s="76">
        <v>0.95537316899335123</v>
      </c>
      <c r="H328" s="76">
        <v>0.80166006461091199</v>
      </c>
      <c r="I328" s="76">
        <v>0.4171937834811113</v>
      </c>
      <c r="J328" s="76">
        <v>8.9575449053425675</v>
      </c>
      <c r="K328" s="81">
        <f t="shared" si="29"/>
        <v>31.049348251907908</v>
      </c>
      <c r="L328" s="67"/>
      <c r="AK328" s="112">
        <v>43790</v>
      </c>
      <c r="AL328" s="131">
        <v>0.14428111696737844</v>
      </c>
      <c r="AM328" s="131">
        <v>0.2097420358772708</v>
      </c>
      <c r="AN328" s="131">
        <v>0.43999722760572829</v>
      </c>
      <c r="AO328" s="131">
        <v>0.20300626320760493</v>
      </c>
      <c r="AP328" s="131">
        <v>0.27331056348763311</v>
      </c>
    </row>
    <row r="329" spans="2:42" x14ac:dyDescent="0.2">
      <c r="B329" s="74">
        <v>43791</v>
      </c>
      <c r="C329" s="76">
        <v>12.860398086414859</v>
      </c>
      <c r="D329" s="76">
        <v>2.412903202681044</v>
      </c>
      <c r="E329" s="76">
        <v>2.2377437432888221</v>
      </c>
      <c r="F329" s="76">
        <v>1.8469513671632904</v>
      </c>
      <c r="G329" s="76">
        <v>0.96211394597929845</v>
      </c>
      <c r="H329" s="76">
        <v>0.83047704118980392</v>
      </c>
      <c r="I329" s="76">
        <v>0.42532093510736668</v>
      </c>
      <c r="J329" s="76">
        <v>8.7483653839578839</v>
      </c>
      <c r="K329" s="81">
        <f t="shared" si="29"/>
        <v>30.324273705782367</v>
      </c>
      <c r="L329" s="67"/>
      <c r="AK329" s="112">
        <v>43791</v>
      </c>
      <c r="AL329" s="131">
        <v>0.13610195696278499</v>
      </c>
      <c r="AM329" s="131">
        <v>0.19539543264465625</v>
      </c>
      <c r="AN329" s="131">
        <v>0.39413314347727957</v>
      </c>
      <c r="AO329" s="131">
        <v>0.17652130862554888</v>
      </c>
      <c r="AP329" s="131">
        <v>0.14300382060743183</v>
      </c>
    </row>
    <row r="330" spans="2:42" x14ac:dyDescent="0.2">
      <c r="B330" s="74">
        <v>43792</v>
      </c>
      <c r="C330" s="76">
        <v>12.935272738573419</v>
      </c>
      <c r="D330" s="76">
        <v>2.4220050631211842</v>
      </c>
      <c r="E330" s="76">
        <v>2.0790111356035639</v>
      </c>
      <c r="F330" s="76">
        <v>1.1369339688911695</v>
      </c>
      <c r="G330" s="76">
        <v>0.94628564928195857</v>
      </c>
      <c r="H330" s="76">
        <v>0.70530870512482646</v>
      </c>
      <c r="I330" s="76">
        <v>0.4266754603784092</v>
      </c>
      <c r="J330" s="76">
        <v>8.3735433684839844</v>
      </c>
      <c r="K330" s="81">
        <f t="shared" si="29"/>
        <v>29.025036089458517</v>
      </c>
      <c r="L330" s="67"/>
      <c r="AK330" s="112">
        <v>43792</v>
      </c>
      <c r="AL330" s="131">
        <v>0.10437123760734913</v>
      </c>
      <c r="AM330" s="131">
        <v>0.13644359172913087</v>
      </c>
      <c r="AN330" s="131">
        <v>0.19888171328095153</v>
      </c>
      <c r="AO330" s="131">
        <v>0.11716955549864022</v>
      </c>
      <c r="AP330" s="131">
        <v>9.4032583546226026E-2</v>
      </c>
    </row>
    <row r="331" spans="2:42" x14ac:dyDescent="0.2">
      <c r="B331" s="74">
        <v>43793</v>
      </c>
      <c r="C331" s="76">
        <v>12.155854672730095</v>
      </c>
      <c r="D331" s="76">
        <v>2.4238254352092121</v>
      </c>
      <c r="E331" s="76">
        <v>2.0120091368184401</v>
      </c>
      <c r="F331" s="76">
        <v>1.3649146230036142</v>
      </c>
      <c r="G331" s="76">
        <v>0.93559376441674147</v>
      </c>
      <c r="H331" s="76">
        <v>0.65191539342971028</v>
      </c>
      <c r="I331" s="76">
        <v>0.39552137914443014</v>
      </c>
      <c r="J331" s="76">
        <v>8.0849067762705165</v>
      </c>
      <c r="K331" s="81">
        <f t="shared" si="29"/>
        <v>28.024541181022755</v>
      </c>
      <c r="L331" s="67"/>
      <c r="AK331" s="112">
        <v>43793</v>
      </c>
      <c r="AL331" s="131">
        <v>0.1363581181676678</v>
      </c>
      <c r="AM331" s="131">
        <v>0.10761051292484999</v>
      </c>
      <c r="AN331" s="131">
        <v>0.27517988988980013</v>
      </c>
      <c r="AO331" s="131">
        <v>0.11358875598344596</v>
      </c>
      <c r="AP331" s="131">
        <v>0.10741183927431372</v>
      </c>
    </row>
    <row r="332" spans="2:42" x14ac:dyDescent="0.2">
      <c r="B332" s="74">
        <v>43794</v>
      </c>
      <c r="C332" s="76">
        <v>13.32498177149508</v>
      </c>
      <c r="D332" s="76">
        <v>2.2718243658588784</v>
      </c>
      <c r="E332" s="76">
        <v>2.0807076930542818</v>
      </c>
      <c r="F332" s="76">
        <v>2.0589578281624141</v>
      </c>
      <c r="G332" s="76">
        <v>0.96212133282080692</v>
      </c>
      <c r="H332" s="76">
        <v>0.74740167782187972</v>
      </c>
      <c r="I332" s="76">
        <v>0.392812328602345</v>
      </c>
      <c r="J332" s="76">
        <v>8.854962688795494</v>
      </c>
      <c r="K332" s="81">
        <f t="shared" si="29"/>
        <v>30.693769686611184</v>
      </c>
      <c r="L332" s="67"/>
      <c r="AK332" s="112">
        <v>43794</v>
      </c>
      <c r="AL332" s="131">
        <v>0.18006877189318587</v>
      </c>
      <c r="AM332" s="131">
        <v>0.16710331842411952</v>
      </c>
      <c r="AN332" s="131">
        <v>0.43690364673357546</v>
      </c>
      <c r="AO332" s="131">
        <v>0.19822435465624563</v>
      </c>
      <c r="AP332" s="131">
        <v>0.18792013308008187</v>
      </c>
    </row>
    <row r="333" spans="2:42" x14ac:dyDescent="0.2">
      <c r="B333" s="74">
        <v>43795</v>
      </c>
      <c r="C333" s="76">
        <v>13.824747522047398</v>
      </c>
      <c r="D333" s="76">
        <v>2.3774059469644993</v>
      </c>
      <c r="E333" s="76">
        <v>2.0475661996224996</v>
      </c>
      <c r="F333" s="76">
        <v>1.9239763746184624</v>
      </c>
      <c r="G333" s="76">
        <v>0.96601703938876216</v>
      </c>
      <c r="H333" s="76">
        <v>0.80682743501032916</v>
      </c>
      <c r="I333" s="76">
        <v>0.38603970224713213</v>
      </c>
      <c r="J333" s="76">
        <v>9.0551725014794986</v>
      </c>
      <c r="K333" s="81">
        <f t="shared" si="29"/>
        <v>31.387752721378583</v>
      </c>
      <c r="L333" s="67"/>
      <c r="AK333" s="112">
        <v>43795</v>
      </c>
      <c r="AL333" s="131">
        <v>0.12543517895506076</v>
      </c>
      <c r="AM333" s="131">
        <v>0.16103844533773295</v>
      </c>
      <c r="AN333" s="131">
        <v>0.4309883989544504</v>
      </c>
      <c r="AO333" s="131">
        <v>0.1699943906047833</v>
      </c>
      <c r="AP333" s="131">
        <v>0.14372507749255206</v>
      </c>
    </row>
    <row r="334" spans="2:42" x14ac:dyDescent="0.2">
      <c r="B334" s="74">
        <v>43796</v>
      </c>
      <c r="C334" s="76">
        <v>14.009678891836613</v>
      </c>
      <c r="D334" s="76">
        <v>2.383777249272597</v>
      </c>
      <c r="E334" s="76">
        <v>2.0288626431094507</v>
      </c>
      <c r="F334" s="76">
        <v>1.6519679043196374</v>
      </c>
      <c r="G334" s="76">
        <v>0.96153095371869135</v>
      </c>
      <c r="H334" s="76">
        <v>0.81372719710765196</v>
      </c>
      <c r="I334" s="76">
        <v>0.37249444953670646</v>
      </c>
      <c r="J334" s="76">
        <v>9.0103515632447486</v>
      </c>
      <c r="K334" s="81">
        <f t="shared" si="29"/>
        <v>31.232390852146096</v>
      </c>
      <c r="L334" s="67"/>
      <c r="AK334" s="112">
        <v>43796</v>
      </c>
      <c r="AL334" s="131">
        <v>0.16496567257632808</v>
      </c>
      <c r="AM334" s="131">
        <v>0.14223387164341925</v>
      </c>
      <c r="AN334" s="131">
        <v>0.32994176650692542</v>
      </c>
      <c r="AO334" s="131">
        <v>0.16109401858185943</v>
      </c>
      <c r="AP334" s="131">
        <v>0.1098813317385218</v>
      </c>
    </row>
    <row r="335" spans="2:42" x14ac:dyDescent="0.2">
      <c r="B335" s="74">
        <v>43797</v>
      </c>
      <c r="C335" s="76">
        <v>14.062000937923317</v>
      </c>
      <c r="D335" s="76">
        <v>2.3528309237761218</v>
      </c>
      <c r="E335" s="76">
        <v>2.0068170126647056</v>
      </c>
      <c r="F335" s="76">
        <v>1.4131545978658857</v>
      </c>
      <c r="G335" s="76">
        <v>0.96092011874778227</v>
      </c>
      <c r="H335" s="76">
        <v>0.84478309739559343</v>
      </c>
      <c r="I335" s="76">
        <v>0.36707634845253617</v>
      </c>
      <c r="J335" s="76">
        <v>8.9233961672518927</v>
      </c>
      <c r="K335" s="81">
        <f t="shared" si="29"/>
        <v>30.930979204077836</v>
      </c>
      <c r="L335" s="67"/>
      <c r="AK335" s="112">
        <v>43797</v>
      </c>
      <c r="AL335" s="131">
        <v>0.12710086309923121</v>
      </c>
      <c r="AM335" s="131">
        <v>0.16094294293427705</v>
      </c>
      <c r="AN335" s="131">
        <v>0.24763125061661251</v>
      </c>
      <c r="AO335" s="131">
        <v>0.1426383756517218</v>
      </c>
      <c r="AP335" s="131">
        <v>0.13244119546034469</v>
      </c>
    </row>
    <row r="336" spans="2:42" x14ac:dyDescent="0.2">
      <c r="B336" s="74">
        <v>43798</v>
      </c>
      <c r="C336" s="76">
        <v>14.53740987391803</v>
      </c>
      <c r="D336" s="76">
        <v>2.2954892030032417</v>
      </c>
      <c r="E336" s="76">
        <v>2.0207463891965323</v>
      </c>
      <c r="F336" s="76">
        <v>1.6667661657568558</v>
      </c>
      <c r="G336" s="76">
        <v>0.95284033468374496</v>
      </c>
      <c r="H336" s="76">
        <v>0.85419862201120444</v>
      </c>
      <c r="I336" s="76">
        <v>0.38197612643400447</v>
      </c>
      <c r="J336" s="76">
        <v>9.2079721326080541</v>
      </c>
      <c r="K336" s="81">
        <f t="shared" si="29"/>
        <v>31.917398847611665</v>
      </c>
      <c r="L336" s="67"/>
      <c r="AK336" s="112">
        <v>43798</v>
      </c>
      <c r="AL336" s="131">
        <v>0.18962621445765182</v>
      </c>
      <c r="AM336" s="131">
        <v>0.16765688130506409</v>
      </c>
      <c r="AN336" s="131">
        <v>0.29846132695838568</v>
      </c>
      <c r="AO336" s="131">
        <v>0.14395877816510796</v>
      </c>
      <c r="AP336" s="131">
        <v>0.21046588478903117</v>
      </c>
    </row>
    <row r="337" spans="2:42" x14ac:dyDescent="0.2">
      <c r="B337" s="74">
        <v>43799</v>
      </c>
      <c r="C337" s="76">
        <v>14.079140918537927</v>
      </c>
      <c r="D337" s="76">
        <v>2.3027706913553536</v>
      </c>
      <c r="E337" s="76">
        <v>1.8328209358544794</v>
      </c>
      <c r="F337" s="76">
        <v>1.5640950326951601</v>
      </c>
      <c r="G337" s="76">
        <v>0.9301664246728929</v>
      </c>
      <c r="H337" s="76">
        <v>0.77693571593434485</v>
      </c>
      <c r="I337" s="76">
        <v>0.33727679248959969</v>
      </c>
      <c r="J337" s="76">
        <v>8.848637172758183</v>
      </c>
      <c r="K337" s="81">
        <f t="shared" si="29"/>
        <v>30.67184368429794</v>
      </c>
      <c r="L337" s="67"/>
      <c r="AK337" s="112">
        <v>43799</v>
      </c>
      <c r="AL337" s="131">
        <v>0.15024249534822673</v>
      </c>
      <c r="AM337" s="131">
        <v>0.14493094692355707</v>
      </c>
      <c r="AN337" s="131">
        <v>0.32487267421681321</v>
      </c>
      <c r="AO337" s="131">
        <v>0.1166532878480223</v>
      </c>
      <c r="AP337" s="131">
        <v>0.12084351586388785</v>
      </c>
    </row>
    <row r="338" spans="2:42" x14ac:dyDescent="0.2">
      <c r="B338" s="74">
        <v>43800</v>
      </c>
      <c r="C338" s="76">
        <v>10.791274625811351</v>
      </c>
      <c r="D338" s="76">
        <v>2.1754188197830167</v>
      </c>
      <c r="E338" s="76">
        <v>1.84298825250423</v>
      </c>
      <c r="F338" s="76">
        <v>1.8663986600908617</v>
      </c>
      <c r="G338" s="76">
        <v>0.97708256685469164</v>
      </c>
      <c r="H338" s="76">
        <v>0.63737549427978513</v>
      </c>
      <c r="I338" s="76">
        <v>0.31806005874606169</v>
      </c>
      <c r="J338" s="76">
        <v>7.5452127595874412</v>
      </c>
      <c r="K338" s="81">
        <f t="shared" si="29"/>
        <v>26.153811237657436</v>
      </c>
      <c r="L338" s="67"/>
      <c r="AK338" s="112">
        <v>43800</v>
      </c>
      <c r="AL338" s="131">
        <v>0.16756078077598299</v>
      </c>
      <c r="AM338" s="131">
        <v>0.19756490107583047</v>
      </c>
      <c r="AN338" s="131">
        <v>0.43251907565924325</v>
      </c>
      <c r="AO338" s="131">
        <v>0.10528829203880442</v>
      </c>
      <c r="AP338" s="131">
        <v>0.15041211674088931</v>
      </c>
    </row>
    <row r="339" spans="2:42" x14ac:dyDescent="0.2">
      <c r="B339" s="74">
        <v>43801</v>
      </c>
      <c r="C339" s="76">
        <v>11.067275716022731</v>
      </c>
      <c r="D339" s="76">
        <v>2.0862552151520375</v>
      </c>
      <c r="E339" s="76">
        <v>2.3111261821640436</v>
      </c>
      <c r="F339" s="76">
        <v>2.4034205612748845</v>
      </c>
      <c r="G339" s="76">
        <v>1.0051223897369075</v>
      </c>
      <c r="H339" s="76">
        <v>0.72485493053318861</v>
      </c>
      <c r="I339" s="76">
        <v>0.34796314119227256</v>
      </c>
      <c r="J339" s="76">
        <v>8.0874951824363581</v>
      </c>
      <c r="K339" s="81">
        <f t="shared" si="29"/>
        <v>28.033513318512426</v>
      </c>
      <c r="L339" s="67"/>
      <c r="AK339" s="112">
        <v>43801</v>
      </c>
      <c r="AL339" s="131">
        <v>0.26001882925827841</v>
      </c>
      <c r="AM339" s="131">
        <v>0.2651365421383724</v>
      </c>
      <c r="AN339" s="131">
        <v>0.53480857163842421</v>
      </c>
      <c r="AO339" s="131">
        <v>0.20046533960254054</v>
      </c>
      <c r="AP339" s="131">
        <v>0.18651215721907791</v>
      </c>
    </row>
    <row r="340" spans="2:42" x14ac:dyDescent="0.2">
      <c r="B340" s="74">
        <v>43802</v>
      </c>
      <c r="C340" s="76">
        <v>11.255692460273702</v>
      </c>
      <c r="D340" s="76">
        <v>2.1468518396585279</v>
      </c>
      <c r="E340" s="76">
        <v>2.2846224318954729</v>
      </c>
      <c r="F340" s="76">
        <v>2.4695698362146157</v>
      </c>
      <c r="G340" s="76">
        <v>1.0125956797508393</v>
      </c>
      <c r="H340" s="76">
        <v>0.74168080119446567</v>
      </c>
      <c r="I340" s="76">
        <v>0.34524467915170798</v>
      </c>
      <c r="J340" s="76">
        <v>8.2132877686606012</v>
      </c>
      <c r="K340" s="81">
        <f t="shared" si="29"/>
        <v>28.469545496799931</v>
      </c>
      <c r="L340" s="67"/>
      <c r="AK340" s="112">
        <v>43802</v>
      </c>
      <c r="AL340" s="131">
        <v>0.25139378067837009</v>
      </c>
      <c r="AM340" s="131">
        <v>0.29571561230456866</v>
      </c>
      <c r="AN340" s="131">
        <v>0.54366743769677073</v>
      </c>
      <c r="AO340" s="131">
        <v>0.19756075268283635</v>
      </c>
      <c r="AP340" s="131">
        <v>0.23621227950114712</v>
      </c>
    </row>
    <row r="341" spans="2:42" x14ac:dyDescent="0.2">
      <c r="B341" s="74">
        <v>43803</v>
      </c>
      <c r="C341" s="76">
        <v>11.449261224875281</v>
      </c>
      <c r="D341" s="76">
        <v>2.164165160946097</v>
      </c>
      <c r="E341" s="76">
        <v>2.2872163026036598</v>
      </c>
      <c r="F341" s="76">
        <v>2.4388624213111716</v>
      </c>
      <c r="G341" s="76">
        <v>1.0180518535303535</v>
      </c>
      <c r="H341" s="76">
        <v>0.7548228815036313</v>
      </c>
      <c r="I341" s="76">
        <v>0.33165236894888483</v>
      </c>
      <c r="J341" s="76">
        <v>8.2894245312540313</v>
      </c>
      <c r="K341" s="81">
        <f t="shared" si="29"/>
        <v>28.733456744973108</v>
      </c>
      <c r="L341" s="67"/>
      <c r="AK341" s="112">
        <v>43803</v>
      </c>
      <c r="AL341" s="131">
        <v>0.22883910351939604</v>
      </c>
      <c r="AM341" s="131">
        <v>0.29788030887435374</v>
      </c>
      <c r="AN341" s="131">
        <v>0.54045364831605758</v>
      </c>
      <c r="AO341" s="131">
        <v>0.19269543197901351</v>
      </c>
      <c r="AP341" s="131">
        <v>0.27428546610107229</v>
      </c>
    </row>
    <row r="342" spans="2:42" x14ac:dyDescent="0.2">
      <c r="B342" s="74">
        <v>43804</v>
      </c>
      <c r="C342" s="76">
        <v>11.697294204611909</v>
      </c>
      <c r="D342" s="76">
        <v>2.1953291392637211</v>
      </c>
      <c r="E342" s="76">
        <v>2.1675470259122518</v>
      </c>
      <c r="F342" s="76">
        <v>2.2245373269046711</v>
      </c>
      <c r="G342" s="76">
        <v>1.0088611538814454</v>
      </c>
      <c r="H342" s="76">
        <v>0.77443036150616185</v>
      </c>
      <c r="I342" s="76">
        <v>0.3275746758880379</v>
      </c>
      <c r="J342" s="76">
        <v>8.269776174705596</v>
      </c>
      <c r="K342" s="81">
        <f t="shared" si="29"/>
        <v>28.665350062673795</v>
      </c>
      <c r="L342" s="67"/>
      <c r="AK342" s="112">
        <v>43804</v>
      </c>
      <c r="AL342" s="131">
        <v>0.1730180566610382</v>
      </c>
      <c r="AM342" s="131">
        <v>0.29465938033779943</v>
      </c>
      <c r="AN342" s="131">
        <v>0.48347617278280275</v>
      </c>
      <c r="AO342" s="131">
        <v>0.22209356554640636</v>
      </c>
      <c r="AP342" s="131">
        <v>0.22592477142071454</v>
      </c>
    </row>
    <row r="343" spans="2:42" x14ac:dyDescent="0.2">
      <c r="B343" s="74">
        <v>43805</v>
      </c>
      <c r="C343" s="76">
        <v>11.790766573830162</v>
      </c>
      <c r="D343" s="76">
        <v>2.2135081266156682</v>
      </c>
      <c r="E343" s="76">
        <v>2.2058104746117633</v>
      </c>
      <c r="F343" s="76">
        <v>1.7090862080106797</v>
      </c>
      <c r="G343" s="76">
        <v>1.0065267724791351</v>
      </c>
      <c r="H343" s="76">
        <v>0.79024601887670387</v>
      </c>
      <c r="I343" s="76">
        <v>0.32893390690832019</v>
      </c>
      <c r="J343" s="76">
        <v>8.1275798412159812</v>
      </c>
      <c r="K343" s="81">
        <f t="shared" si="29"/>
        <v>28.172457922548411</v>
      </c>
      <c r="L343" s="67"/>
      <c r="AK343" s="112">
        <v>43805</v>
      </c>
      <c r="AL343" s="131">
        <v>0.1324984949075855</v>
      </c>
      <c r="AM343" s="131">
        <v>0.27568401882107224</v>
      </c>
      <c r="AN343" s="131">
        <v>0.28377588804742176</v>
      </c>
      <c r="AO343" s="131">
        <v>0.22152942653413388</v>
      </c>
      <c r="AP343" s="131">
        <v>0.23002812453626015</v>
      </c>
    </row>
    <row r="344" spans="2:42" x14ac:dyDescent="0.2">
      <c r="B344" s="74">
        <v>43806</v>
      </c>
      <c r="C344" s="76">
        <v>11.559661660959833</v>
      </c>
      <c r="D344" s="76">
        <v>2.2187021230019384</v>
      </c>
      <c r="E344" s="76">
        <v>1.9963659306177324</v>
      </c>
      <c r="F344" s="76">
        <v>1.2823703683914265</v>
      </c>
      <c r="G344" s="76">
        <v>0.99120510510106263</v>
      </c>
      <c r="H344" s="76">
        <v>0.73508910048866327</v>
      </c>
      <c r="I344" s="76">
        <v>0.31806005874606169</v>
      </c>
      <c r="J344" s="76">
        <v>7.7450506139849624</v>
      </c>
      <c r="K344" s="81">
        <f t="shared" si="29"/>
        <v>26.846504961291682</v>
      </c>
      <c r="L344" s="67"/>
      <c r="AK344" s="112">
        <v>43806</v>
      </c>
      <c r="AL344" s="131">
        <v>9.1029946920973714E-2</v>
      </c>
      <c r="AM344" s="131">
        <v>0.20236920169277256</v>
      </c>
      <c r="AN344" s="131">
        <v>0.19584344694933931</v>
      </c>
      <c r="AO344" s="131">
        <v>0.12743358668325541</v>
      </c>
      <c r="AP344" s="131">
        <v>0.22651857738119369</v>
      </c>
    </row>
    <row r="345" spans="2:42" x14ac:dyDescent="0.2">
      <c r="B345" s="74">
        <v>43807</v>
      </c>
      <c r="C345" s="76">
        <v>10.987051399134625</v>
      </c>
      <c r="D345" s="76">
        <v>2.1918664750062069</v>
      </c>
      <c r="E345" s="76">
        <v>1.9285376136909205</v>
      </c>
      <c r="F345" s="76">
        <v>0.94324674814483911</v>
      </c>
      <c r="G345" s="76">
        <v>0.97794112030521063</v>
      </c>
      <c r="H345" s="76">
        <v>0.66989444431101819</v>
      </c>
      <c r="I345" s="76">
        <v>0.31670082772577934</v>
      </c>
      <c r="J345" s="76">
        <v>7.3046236408181136</v>
      </c>
      <c r="K345" s="81">
        <f t="shared" si="29"/>
        <v>25.319862269136717</v>
      </c>
      <c r="L345" s="67"/>
      <c r="AK345" s="112">
        <v>43807</v>
      </c>
      <c r="AL345" s="131">
        <v>5.3193664164177097E-2</v>
      </c>
      <c r="AM345" s="131">
        <v>7.7579640737002062E-2</v>
      </c>
      <c r="AN345" s="131">
        <v>0.13957466166613311</v>
      </c>
      <c r="AO345" s="131">
        <v>0.11204085864780838</v>
      </c>
      <c r="AP345" s="131">
        <v>0.16597648114730892</v>
      </c>
    </row>
    <row r="346" spans="2:42" x14ac:dyDescent="0.2">
      <c r="B346" s="74">
        <v>43808</v>
      </c>
      <c r="C346" s="76">
        <v>11.494157402216333</v>
      </c>
      <c r="D346" s="76">
        <v>2.1347325147572298</v>
      </c>
      <c r="E346" s="76">
        <v>2.0389190806316759</v>
      </c>
      <c r="F346" s="76">
        <v>1.6671270977652339</v>
      </c>
      <c r="G346" s="76">
        <v>0.99325521933481242</v>
      </c>
      <c r="H346" s="76">
        <v>0.77730011098839902</v>
      </c>
      <c r="I346" s="76">
        <v>0.31806005874606169</v>
      </c>
      <c r="J346" s="76">
        <v>7.8756510690265804</v>
      </c>
      <c r="K346" s="81">
        <f t="shared" si="29"/>
        <v>27.29920255346633</v>
      </c>
      <c r="L346" s="67"/>
      <c r="AK346" s="112">
        <v>43808</v>
      </c>
      <c r="AL346" s="131">
        <v>0.13918587414102743</v>
      </c>
      <c r="AM346" s="131">
        <v>0.18353915762828577</v>
      </c>
      <c r="AN346" s="131">
        <v>0.27815706382190092</v>
      </c>
      <c r="AO346" s="131">
        <v>0.18940096501846559</v>
      </c>
      <c r="AP346" s="131">
        <v>0.20578559712944883</v>
      </c>
    </row>
    <row r="347" spans="2:42" x14ac:dyDescent="0.2">
      <c r="B347" s="74">
        <v>43809</v>
      </c>
      <c r="C347" s="76">
        <v>11.525069524320008</v>
      </c>
      <c r="D347" s="76">
        <v>2.223030453323831</v>
      </c>
      <c r="E347" s="76">
        <v>2.2701083231908923</v>
      </c>
      <c r="F347" s="76">
        <v>1.9406446460759998</v>
      </c>
      <c r="G347" s="76">
        <v>0.99594046937222525</v>
      </c>
      <c r="H347" s="76">
        <v>0.75837809807444534</v>
      </c>
      <c r="I347" s="76">
        <v>0.31806005874606169</v>
      </c>
      <c r="J347" s="76">
        <v>8.1220466030124499</v>
      </c>
      <c r="K347" s="81">
        <f t="shared" si="29"/>
        <v>28.153278176115915</v>
      </c>
      <c r="L347" s="67"/>
      <c r="AK347" s="112">
        <v>43809</v>
      </c>
      <c r="AL347" s="131">
        <v>0.12810786558108408</v>
      </c>
      <c r="AM347" s="131">
        <v>0.21910691281933231</v>
      </c>
      <c r="AN347" s="131">
        <v>0.40384148287252858</v>
      </c>
      <c r="AO347" s="131">
        <v>0.17590465357463961</v>
      </c>
      <c r="AP347" s="131">
        <v>0.26638244961915714</v>
      </c>
    </row>
    <row r="348" spans="2:42" x14ac:dyDescent="0.2">
      <c r="B348" s="74">
        <v>43810</v>
      </c>
      <c r="C348" s="76">
        <v>11.575117722011671</v>
      </c>
      <c r="D348" s="76">
        <v>2.3494176987230828</v>
      </c>
      <c r="E348" s="76">
        <v>2.4924805084806856</v>
      </c>
      <c r="F348" s="76">
        <v>2.2522032234118452</v>
      </c>
      <c r="G348" s="76">
        <v>0.99820340556497167</v>
      </c>
      <c r="H348" s="76">
        <v>0.74532876838024098</v>
      </c>
      <c r="I348" s="76">
        <v>0.33029313792860249</v>
      </c>
      <c r="J348" s="76">
        <v>8.4106647768605054</v>
      </c>
      <c r="K348" s="81">
        <f t="shared" si="29"/>
        <v>29.153709241361604</v>
      </c>
      <c r="L348" s="67"/>
      <c r="AK348" s="112">
        <v>43810</v>
      </c>
      <c r="AL348" s="131">
        <v>0.21278680510178857</v>
      </c>
      <c r="AM348" s="131">
        <v>0.22870367933648833</v>
      </c>
      <c r="AN348" s="131">
        <v>0.50184957066641078</v>
      </c>
      <c r="AO348" s="131">
        <v>0.16465974758513535</v>
      </c>
      <c r="AP348" s="131">
        <v>0.19474685600797484</v>
      </c>
    </row>
    <row r="349" spans="2:42" x14ac:dyDescent="0.2">
      <c r="B349" s="74">
        <v>43811</v>
      </c>
      <c r="C349" s="76">
        <v>11.751758419746954</v>
      </c>
      <c r="D349" s="76">
        <v>2.4117456553583305</v>
      </c>
      <c r="E349" s="76">
        <v>2.4712528314417934</v>
      </c>
      <c r="F349" s="76">
        <v>2.256306890253827</v>
      </c>
      <c r="G349" s="76">
        <v>1.0033283884154072</v>
      </c>
      <c r="H349" s="76">
        <v>0.74798444468115843</v>
      </c>
      <c r="I349" s="76">
        <v>0.31262313466493241</v>
      </c>
      <c r="J349" s="76">
        <v>8.4966061139455871</v>
      </c>
      <c r="K349" s="81">
        <f t="shared" si="29"/>
        <v>29.451605878507991</v>
      </c>
      <c r="L349" s="67"/>
      <c r="AK349" s="112">
        <v>43811</v>
      </c>
      <c r="AL349" s="131">
        <v>0.23981804424851089</v>
      </c>
      <c r="AM349" s="131">
        <v>0.21201301562657779</v>
      </c>
      <c r="AN349" s="131">
        <v>0.47218542933539298</v>
      </c>
      <c r="AO349" s="131">
        <v>0.21236172887624508</v>
      </c>
      <c r="AP349" s="131">
        <v>0.13688044485895437</v>
      </c>
    </row>
    <row r="350" spans="2:42" x14ac:dyDescent="0.2">
      <c r="B350" s="74">
        <v>43812</v>
      </c>
      <c r="C350" s="76">
        <v>11.53316555629954</v>
      </c>
      <c r="D350" s="76">
        <v>2.3649996878818946</v>
      </c>
      <c r="E350" s="76">
        <v>2.3736892920763055</v>
      </c>
      <c r="F350" s="76">
        <v>1.9225706908390761</v>
      </c>
      <c r="G350" s="76">
        <v>1.0094996197584356</v>
      </c>
      <c r="H350" s="76">
        <v>0.77846939645400992</v>
      </c>
      <c r="I350" s="76">
        <v>0.32621544486775556</v>
      </c>
      <c r="J350" s="76">
        <v>8.2345148738255229</v>
      </c>
      <c r="K350" s="81">
        <f t="shared" si="29"/>
        <v>28.543124562002546</v>
      </c>
      <c r="L350" s="67"/>
      <c r="AK350" s="112">
        <v>43812</v>
      </c>
      <c r="AL350" s="131">
        <v>0.16231324706687456</v>
      </c>
      <c r="AM350" s="131">
        <v>0.18793435294840927</v>
      </c>
      <c r="AN350" s="131">
        <v>0.40345971060526886</v>
      </c>
      <c r="AO350" s="131">
        <v>0.18873031912418997</v>
      </c>
      <c r="AP350" s="131">
        <v>0.10422682169460255</v>
      </c>
    </row>
    <row r="351" spans="2:42" x14ac:dyDescent="0.2">
      <c r="B351" s="74">
        <v>43813</v>
      </c>
      <c r="C351" s="76">
        <v>11.36314888472933</v>
      </c>
      <c r="D351" s="76">
        <v>2.1797471501049088</v>
      </c>
      <c r="E351" s="76">
        <v>2.0917110094815841</v>
      </c>
      <c r="F351" s="76">
        <v>1.1045406080577951</v>
      </c>
      <c r="G351" s="76">
        <v>1.0022418763089502</v>
      </c>
      <c r="H351" s="76">
        <v>0.69374141747496443</v>
      </c>
      <c r="I351" s="76">
        <v>0.34524467915170798</v>
      </c>
      <c r="J351" s="76">
        <v>7.6148630948710201</v>
      </c>
      <c r="K351" s="81">
        <f t="shared" si="29"/>
        <v>26.395238720180259</v>
      </c>
      <c r="L351" s="67"/>
      <c r="AK351" s="112">
        <v>43813</v>
      </c>
      <c r="AL351" s="131">
        <v>9.1167798286133472E-2</v>
      </c>
      <c r="AM351" s="131">
        <v>7.1369967663755959E-2</v>
      </c>
      <c r="AN351" s="131">
        <v>0.16984475184154371</v>
      </c>
      <c r="AO351" s="131">
        <v>0.11742069120128759</v>
      </c>
      <c r="AP351" s="131">
        <v>9.1871403093473344E-2</v>
      </c>
    </row>
    <row r="352" spans="2:42" x14ac:dyDescent="0.2">
      <c r="B352" s="74">
        <v>43814</v>
      </c>
      <c r="C352" s="76">
        <v>11.413933085328226</v>
      </c>
      <c r="D352" s="76">
        <v>2.2126424605512893</v>
      </c>
      <c r="E352" s="76">
        <v>2.0708072157581467</v>
      </c>
      <c r="F352" s="76">
        <v>1.0221451183863666</v>
      </c>
      <c r="G352" s="76">
        <v>0.98840209156144532</v>
      </c>
      <c r="H352" s="76">
        <v>0.654948305015983</v>
      </c>
      <c r="I352" s="76">
        <v>0.33301159996916707</v>
      </c>
      <c r="J352" s="76">
        <v>7.5806067294527875</v>
      </c>
      <c r="K352" s="81">
        <f t="shared" si="29"/>
        <v>26.276496606023407</v>
      </c>
      <c r="L352" s="67"/>
      <c r="AK352" s="112">
        <v>43814</v>
      </c>
      <c r="AL352" s="131">
        <v>0.11641345725478544</v>
      </c>
      <c r="AM352" s="131">
        <v>7.0266637470545651E-2</v>
      </c>
      <c r="AN352" s="131">
        <v>0.13726447177194806</v>
      </c>
      <c r="AO352" s="131">
        <v>9.6967460377473932E-2</v>
      </c>
      <c r="AP352" s="131">
        <v>9.1901664004557002E-2</v>
      </c>
    </row>
    <row r="353" spans="2:42" x14ac:dyDescent="0.2">
      <c r="B353" s="74">
        <v>43815</v>
      </c>
      <c r="C353" s="76">
        <v>11.312364684130436</v>
      </c>
      <c r="D353" s="76">
        <v>2.0879865472807944</v>
      </c>
      <c r="E353" s="76">
        <v>2.3047960860668621</v>
      </c>
      <c r="F353" s="76">
        <v>2.0669489522417046</v>
      </c>
      <c r="G353" s="76">
        <v>0.99111700952486337</v>
      </c>
      <c r="H353" s="76">
        <v>0.75848874944986533</v>
      </c>
      <c r="I353" s="76">
        <v>0.34116698609086099</v>
      </c>
      <c r="J353" s="76">
        <v>8.0537807782242261</v>
      </c>
      <c r="K353" s="81">
        <f t="shared" si="29"/>
        <v>27.916649793009611</v>
      </c>
      <c r="L353" s="67"/>
      <c r="AK353" s="112">
        <v>43815</v>
      </c>
      <c r="AL353" s="131">
        <v>0.19302825249558267</v>
      </c>
      <c r="AM353" s="131">
        <v>0.21911914275461311</v>
      </c>
      <c r="AN353" s="131">
        <v>0.44752529421801013</v>
      </c>
      <c r="AO353" s="131">
        <v>0.18420551257534301</v>
      </c>
      <c r="AP353" s="131">
        <v>0.15609316841519227</v>
      </c>
    </row>
    <row r="354" spans="2:42" x14ac:dyDescent="0.2">
      <c r="B354" s="74">
        <v>43816</v>
      </c>
      <c r="C354" s="76">
        <v>11.768686486613252</v>
      </c>
      <c r="D354" s="76">
        <v>2.1451205075297715</v>
      </c>
      <c r="E354" s="76">
        <v>2.4182796821653816</v>
      </c>
      <c r="F354" s="76">
        <v>2.1304550027994038</v>
      </c>
      <c r="G354" s="76">
        <v>1.0014244946741118</v>
      </c>
      <c r="H354" s="76">
        <v>0.7594501956144607</v>
      </c>
      <c r="I354" s="76">
        <v>0.34252621711114334</v>
      </c>
      <c r="J354" s="76">
        <v>8.338855427480496</v>
      </c>
      <c r="K354" s="81">
        <f t="shared" si="29"/>
        <v>28.904798013988017</v>
      </c>
      <c r="L354" s="67"/>
      <c r="AK354" s="112">
        <v>43816</v>
      </c>
      <c r="AL354" s="131">
        <v>0.28738053850597994</v>
      </c>
      <c r="AM354" s="131">
        <v>0.16092504263698246</v>
      </c>
      <c r="AN354" s="131">
        <v>0.41405056090794073</v>
      </c>
      <c r="AO354" s="131">
        <v>0.19676124202472658</v>
      </c>
      <c r="AP354" s="131">
        <v>0.21614113940498583</v>
      </c>
    </row>
    <row r="355" spans="2:42" x14ac:dyDescent="0.2">
      <c r="B355" s="74">
        <v>43817</v>
      </c>
      <c r="C355" s="76">
        <v>12.239728347240675</v>
      </c>
      <c r="D355" s="76">
        <v>2.2135081266156682</v>
      </c>
      <c r="E355" s="76">
        <v>2.4702864393414599</v>
      </c>
      <c r="F355" s="76">
        <v>2.0341003497323809</v>
      </c>
      <c r="G355" s="76">
        <v>0.99966288588406615</v>
      </c>
      <c r="H355" s="76">
        <v>0.73068620606882717</v>
      </c>
      <c r="I355" s="76">
        <v>0.35204083425311955</v>
      </c>
      <c r="J355" s="76">
        <v>8.5310764356404931</v>
      </c>
      <c r="K355" s="81">
        <f t="shared" si="29"/>
        <v>29.571089624776693</v>
      </c>
      <c r="L355" s="67"/>
      <c r="AK355" s="112">
        <v>43817</v>
      </c>
      <c r="AL355" s="131">
        <v>0.17454968860423001</v>
      </c>
      <c r="AM355" s="131">
        <v>0.16603490017234465</v>
      </c>
      <c r="AN355" s="131">
        <v>0.45545695227818134</v>
      </c>
      <c r="AO355" s="131">
        <v>0.18885294510878931</v>
      </c>
      <c r="AP355" s="131">
        <v>0.16114282905269445</v>
      </c>
    </row>
    <row r="356" spans="2:42" x14ac:dyDescent="0.2">
      <c r="B356" s="74">
        <v>43818</v>
      </c>
      <c r="C356" s="76">
        <v>12.258128419921432</v>
      </c>
      <c r="D356" s="76">
        <v>2.2896867402809704</v>
      </c>
      <c r="E356" s="76">
        <v>2.5212770301414529</v>
      </c>
      <c r="F356" s="76">
        <v>1.580810368989582</v>
      </c>
      <c r="G356" s="76">
        <v>0.99626833022797712</v>
      </c>
      <c r="H356" s="76">
        <v>0.76527452297100673</v>
      </c>
      <c r="I356" s="76">
        <v>0.35204083425311955</v>
      </c>
      <c r="J356" s="76">
        <v>8.41895328911483</v>
      </c>
      <c r="K356" s="81">
        <f t="shared" si="29"/>
        <v>29.182439535900372</v>
      </c>
      <c r="L356" s="67"/>
      <c r="AK356" s="112">
        <v>43818</v>
      </c>
      <c r="AL356" s="131">
        <v>0.13672666416011989</v>
      </c>
      <c r="AM356" s="131">
        <v>0.10022319706498085</v>
      </c>
      <c r="AN356" s="131">
        <v>0.33075900296972427</v>
      </c>
      <c r="AO356" s="131">
        <v>0.17488143980686557</v>
      </c>
      <c r="AP356" s="131">
        <v>9.9541633621440237E-2</v>
      </c>
    </row>
    <row r="357" spans="2:42" x14ac:dyDescent="0.2">
      <c r="B357" s="74">
        <v>43819</v>
      </c>
      <c r="C357" s="76">
        <v>12.066031661134312</v>
      </c>
      <c r="D357" s="76">
        <v>2.3459550344655691</v>
      </c>
      <c r="E357" s="76">
        <v>2.4299496466907415</v>
      </c>
      <c r="F357" s="76">
        <v>1.3874923085919593</v>
      </c>
      <c r="G357" s="76">
        <v>1.0008723079696877</v>
      </c>
      <c r="H357" s="76">
        <v>0.74567215128706177</v>
      </c>
      <c r="I357" s="76">
        <v>0.34252621711114334</v>
      </c>
      <c r="J357" s="76">
        <v>8.2385248174552199</v>
      </c>
      <c r="K357" s="81">
        <f t="shared" si="29"/>
        <v>28.557024144705693</v>
      </c>
      <c r="L357" s="67"/>
      <c r="AK357" s="112">
        <v>43819</v>
      </c>
      <c r="AL357" s="131">
        <v>0.19610243522788195</v>
      </c>
      <c r="AM357" s="131">
        <v>7.7356753737616385E-2</v>
      </c>
      <c r="AN357" s="131">
        <v>0.24078982256646819</v>
      </c>
      <c r="AO357" s="131">
        <v>0.11707803598002556</v>
      </c>
      <c r="AP357" s="131">
        <v>8.6903862815970484E-2</v>
      </c>
    </row>
    <row r="358" spans="2:42" x14ac:dyDescent="0.2">
      <c r="B358" s="74">
        <v>43820</v>
      </c>
      <c r="C358" s="76">
        <v>12.08001571637169</v>
      </c>
      <c r="D358" s="76">
        <v>2.4264619784527639</v>
      </c>
      <c r="E358" s="76">
        <v>2.1976387303117688</v>
      </c>
      <c r="F358" s="76">
        <v>1.22144861017601</v>
      </c>
      <c r="G358" s="76">
        <v>0.99830270229690754</v>
      </c>
      <c r="H358" s="76">
        <v>0.70398428888836717</v>
      </c>
      <c r="I358" s="76">
        <v>0.31670082772577934</v>
      </c>
      <c r="J358" s="76">
        <v>8.0869010558370338</v>
      </c>
      <c r="K358" s="81">
        <f t="shared" si="29"/>
        <v>28.031453910060321</v>
      </c>
      <c r="L358" s="67"/>
      <c r="AK358" s="112">
        <v>43820</v>
      </c>
      <c r="AL358" s="131">
        <v>0.1390318577949369</v>
      </c>
      <c r="AM358" s="131">
        <v>6.8349055358576757E-2</v>
      </c>
      <c r="AN358" s="131">
        <v>0.23363897272397829</v>
      </c>
      <c r="AO358" s="131">
        <v>7.8269375974051161E-2</v>
      </c>
      <c r="AP358" s="131">
        <v>7.8566697793595611E-2</v>
      </c>
    </row>
    <row r="359" spans="2:42" x14ac:dyDescent="0.2">
      <c r="B359" s="74">
        <v>43821</v>
      </c>
      <c r="C359" s="76">
        <v>12.043215571010172</v>
      </c>
      <c r="D359" s="76">
        <v>2.3753876806544358</v>
      </c>
      <c r="E359" s="76">
        <v>2.1283599489267835</v>
      </c>
      <c r="F359" s="76">
        <v>1.1273005697783696</v>
      </c>
      <c r="G359" s="76">
        <v>0.98656116647942638</v>
      </c>
      <c r="H359" s="76">
        <v>0.68601188209551145</v>
      </c>
      <c r="I359" s="76">
        <v>0.31534159670549705</v>
      </c>
      <c r="J359" s="76">
        <v>7.9724069299406697</v>
      </c>
      <c r="K359" s="81">
        <f t="shared" si="29"/>
        <v>27.634585345590864</v>
      </c>
      <c r="L359" s="67"/>
      <c r="AK359" s="112">
        <v>43821</v>
      </c>
      <c r="AL359" s="131">
        <v>0.14791316773465848</v>
      </c>
      <c r="AM359" s="131">
        <v>6.7721684563562659E-2</v>
      </c>
      <c r="AN359" s="131">
        <v>0.20166314950746739</v>
      </c>
      <c r="AO359" s="131">
        <v>7.6558957159514648E-2</v>
      </c>
      <c r="AP359" s="131">
        <v>7.4152761777652496E-2</v>
      </c>
    </row>
    <row r="360" spans="2:42" x14ac:dyDescent="0.2">
      <c r="B360" s="74">
        <v>43822</v>
      </c>
      <c r="C360" s="76">
        <v>12.259600425735895</v>
      </c>
      <c r="D360" s="76">
        <v>2.2533287655770762</v>
      </c>
      <c r="E360" s="76">
        <v>2.1153590483096685</v>
      </c>
      <c r="F360" s="76">
        <v>1.1127835343059913</v>
      </c>
      <c r="G360" s="76">
        <v>1.0032424119767798</v>
      </c>
      <c r="H360" s="76">
        <v>0.76069935267148225</v>
      </c>
      <c r="I360" s="76">
        <v>0.31941928976634398</v>
      </c>
      <c r="J360" s="76">
        <v>8.038196090064341</v>
      </c>
      <c r="K360" s="81">
        <f t="shared" si="29"/>
        <v>27.862628918407573</v>
      </c>
      <c r="L360" s="67"/>
      <c r="AK360" s="112">
        <v>43822</v>
      </c>
      <c r="AL360" s="131">
        <v>0.10164103811378856</v>
      </c>
      <c r="AM360" s="131">
        <v>6.8753631931333201E-2</v>
      </c>
      <c r="AN360" s="131">
        <v>0.1992381237161186</v>
      </c>
      <c r="AO360" s="131">
        <v>8.2778881331701526E-2</v>
      </c>
      <c r="AP360" s="131">
        <v>0.10494745851314864</v>
      </c>
    </row>
    <row r="361" spans="2:42" x14ac:dyDescent="0.2">
      <c r="B361" s="74">
        <v>43823</v>
      </c>
      <c r="C361" s="76">
        <v>12.180848114662247</v>
      </c>
      <c r="D361" s="76">
        <v>2.3606713575600025</v>
      </c>
      <c r="E361" s="76">
        <v>1.8227308233194277</v>
      </c>
      <c r="F361" s="76">
        <v>1.0655284036389441</v>
      </c>
      <c r="G361" s="76">
        <v>0.99909102147361817</v>
      </c>
      <c r="H361" s="76">
        <v>0.77001712057665206</v>
      </c>
      <c r="I361" s="76">
        <v>0.32349698282719092</v>
      </c>
      <c r="J361" s="76">
        <v>7.9157245345713898</v>
      </c>
      <c r="K361" s="81">
        <f t="shared" si="29"/>
        <v>27.438108358629471</v>
      </c>
      <c r="L361" s="67"/>
      <c r="AK361" s="112">
        <v>43823</v>
      </c>
      <c r="AL361" s="131">
        <v>0.13119331741875023</v>
      </c>
      <c r="AM361" s="131">
        <v>6.8897727696972486E-2</v>
      </c>
      <c r="AN361" s="131">
        <v>0.18378637836898268</v>
      </c>
      <c r="AO361" s="131">
        <v>7.4557201339937679E-2</v>
      </c>
      <c r="AP361" s="131">
        <v>8.1016270167508439E-2</v>
      </c>
    </row>
    <row r="362" spans="2:42" x14ac:dyDescent="0.2">
      <c r="B362" s="74">
        <v>43824</v>
      </c>
      <c r="C362" s="76">
        <v>12.019663477978801</v>
      </c>
      <c r="D362" s="76">
        <v>2.4299246427102776</v>
      </c>
      <c r="E362" s="76">
        <v>1.6954601033607575</v>
      </c>
      <c r="F362" s="76">
        <v>1.0548257367520522</v>
      </c>
      <c r="G362" s="76">
        <v>1.0021843568605726</v>
      </c>
      <c r="H362" s="76">
        <v>0.77606937418186273</v>
      </c>
      <c r="I362" s="76">
        <v>0.30990467262436777</v>
      </c>
      <c r="J362" s="76">
        <v>7.8207022455362605</v>
      </c>
      <c r="K362" s="81">
        <f t="shared" si="29"/>
        <v>27.108734610004948</v>
      </c>
      <c r="L362" s="67"/>
      <c r="AK362" s="112">
        <v>43824</v>
      </c>
      <c r="AL362" s="131">
        <v>0.12726105751383768</v>
      </c>
      <c r="AM362" s="131">
        <v>6.9851889431979425E-2</v>
      </c>
      <c r="AN362" s="131">
        <v>0.18758032971804964</v>
      </c>
      <c r="AO362" s="131">
        <v>8.4430517595408872E-2</v>
      </c>
      <c r="AP362" s="131">
        <v>8.8950424757296878E-2</v>
      </c>
    </row>
    <row r="363" spans="2:42" x14ac:dyDescent="0.2">
      <c r="B363" s="74">
        <v>43825</v>
      </c>
      <c r="C363" s="76">
        <v>11.831246733727832</v>
      </c>
      <c r="D363" s="76">
        <v>2.4204023160021149</v>
      </c>
      <c r="E363" s="76">
        <v>1.9252654808448495</v>
      </c>
      <c r="F363" s="76">
        <v>1.1045017589275707</v>
      </c>
      <c r="G363" s="76">
        <v>1.0050124973171128</v>
      </c>
      <c r="H363" s="76">
        <v>0.75387420613549361</v>
      </c>
      <c r="I363" s="76">
        <v>0.31670082772577934</v>
      </c>
      <c r="J363" s="76">
        <v>7.8486680438241807</v>
      </c>
      <c r="K363" s="81">
        <f t="shared" si="29"/>
        <v>27.205671864504932</v>
      </c>
      <c r="L363" s="67"/>
      <c r="AK363" s="112">
        <v>43825</v>
      </c>
      <c r="AL363" s="131">
        <v>8.7288577052118774E-2</v>
      </c>
      <c r="AM363" s="131">
        <v>7.0664563469503366E-2</v>
      </c>
      <c r="AN363" s="131">
        <v>0.21568398090508756</v>
      </c>
      <c r="AO363" s="131">
        <v>9.0583098171757678E-2</v>
      </c>
      <c r="AP363" s="131">
        <v>0.10807307718266795</v>
      </c>
    </row>
    <row r="364" spans="2:42" x14ac:dyDescent="0.2">
      <c r="B364" s="74">
        <v>43826</v>
      </c>
      <c r="C364" s="76">
        <v>11.907791036079789</v>
      </c>
      <c r="D364" s="76">
        <v>2.509565920633094</v>
      </c>
      <c r="E364" s="76">
        <v>1.9117864667620628</v>
      </c>
      <c r="F364" s="76">
        <v>1.451094004481583</v>
      </c>
      <c r="G364" s="76">
        <v>1.0103975286210023</v>
      </c>
      <c r="H364" s="76">
        <v>0.70827713800447867</v>
      </c>
      <c r="I364" s="76">
        <v>0.33029313792860249</v>
      </c>
      <c r="J364" s="76">
        <v>8.0401311527645269</v>
      </c>
      <c r="K364" s="81">
        <f t="shared" si="29"/>
        <v>27.86933638527514</v>
      </c>
      <c r="L364" s="67"/>
      <c r="AK364" s="112">
        <v>43826</v>
      </c>
      <c r="AL364" s="131">
        <v>0.11756611020059995</v>
      </c>
      <c r="AM364" s="131">
        <v>0.16121323416826105</v>
      </c>
      <c r="AN364" s="131">
        <v>0.27633330126075756</v>
      </c>
      <c r="AO364" s="131">
        <v>0.12259074487174017</v>
      </c>
      <c r="AP364" s="131">
        <v>0.13419120978448626</v>
      </c>
    </row>
    <row r="365" spans="2:42" x14ac:dyDescent="0.2">
      <c r="B365" s="74">
        <v>43827</v>
      </c>
      <c r="C365" s="76">
        <v>11.748078405210801</v>
      </c>
      <c r="D365" s="76">
        <v>2.4697452816716861</v>
      </c>
      <c r="E365" s="76">
        <v>1.7665931517790276</v>
      </c>
      <c r="F365" s="76">
        <v>1.2893898789369513</v>
      </c>
      <c r="G365" s="76">
        <v>1.0107538464670038</v>
      </c>
      <c r="H365" s="76">
        <v>0.66605731781972721</v>
      </c>
      <c r="I365" s="76">
        <v>0.36971083751678963</v>
      </c>
      <c r="J365" s="76">
        <v>7.8337974213829558</v>
      </c>
      <c r="K365" s="81">
        <f t="shared" si="29"/>
        <v>27.154126140784939</v>
      </c>
      <c r="L365" s="67"/>
      <c r="AK365" s="112">
        <v>43827</v>
      </c>
      <c r="AL365" s="131">
        <v>8.5810454189322788E-2</v>
      </c>
      <c r="AM365" s="131">
        <v>9.9583475204340591E-2</v>
      </c>
      <c r="AN365" s="131">
        <v>0.27055078882924055</v>
      </c>
      <c r="AO365" s="131">
        <v>8.8134288861149962E-2</v>
      </c>
      <c r="AP365" s="131">
        <v>0.12426995510110726</v>
      </c>
    </row>
    <row r="366" spans="2:42" x14ac:dyDescent="0.2">
      <c r="B366" s="74">
        <v>43828</v>
      </c>
      <c r="C366" s="76">
        <v>11.48753337605126</v>
      </c>
      <c r="D366" s="76">
        <v>2.418670983873358</v>
      </c>
      <c r="E366" s="76">
        <v>1.703685477690259</v>
      </c>
      <c r="F366" s="76">
        <v>1.0769329552528246</v>
      </c>
      <c r="G366" s="76">
        <v>0.99951333531828468</v>
      </c>
      <c r="H366" s="76">
        <v>0.6234081391289461</v>
      </c>
      <c r="I366" s="76">
        <v>0.38194391669933048</v>
      </c>
      <c r="J366" s="76">
        <v>7.5789030727090809</v>
      </c>
      <c r="K366" s="81">
        <f t="shared" si="29"/>
        <v>26.270591256723346</v>
      </c>
      <c r="L366" s="67"/>
      <c r="AK366" s="112">
        <v>43828</v>
      </c>
      <c r="AL366" s="131">
        <v>7.2701388065628883E-2</v>
      </c>
      <c r="AM366" s="131">
        <v>7.2735995522016345E-2</v>
      </c>
      <c r="AN366" s="131">
        <v>0.21580514895784361</v>
      </c>
      <c r="AO366" s="131">
        <v>9.5045383522570026E-2</v>
      </c>
      <c r="AP366" s="131">
        <v>0.12731596693409469</v>
      </c>
    </row>
    <row r="367" spans="2:42" x14ac:dyDescent="0.2">
      <c r="B367" s="74">
        <v>43829</v>
      </c>
      <c r="C367" s="76">
        <v>11.353580846935337</v>
      </c>
      <c r="D367" s="76">
        <v>2.359805691495624</v>
      </c>
      <c r="E367" s="76">
        <v>1.9336910038465642</v>
      </c>
      <c r="F367" s="76">
        <v>1.2358739138150612</v>
      </c>
      <c r="G367" s="76">
        <v>0.99695129799397519</v>
      </c>
      <c r="H367" s="76">
        <v>0.61576897336849934</v>
      </c>
      <c r="I367" s="76">
        <v>0.38466237873989506</v>
      </c>
      <c r="J367" s="76">
        <v>7.6553931759674905</v>
      </c>
      <c r="K367" s="81">
        <f t="shared" si="29"/>
        <v>26.535727282162441</v>
      </c>
      <c r="L367" s="67"/>
      <c r="AK367" s="112">
        <v>43829</v>
      </c>
      <c r="AL367" s="131">
        <v>0.11444716693545479</v>
      </c>
      <c r="AM367" s="131">
        <v>0.14477412416675198</v>
      </c>
      <c r="AN367" s="131">
        <v>0.20901079652533808</v>
      </c>
      <c r="AO367" s="131">
        <v>0.10690531621032416</v>
      </c>
      <c r="AP367" s="131">
        <v>0.15322884727117722</v>
      </c>
    </row>
    <row r="368" spans="2:42" x14ac:dyDescent="0.2">
      <c r="B368" s="75">
        <v>43830</v>
      </c>
      <c r="C368" s="77">
        <v>11.820206690119377</v>
      </c>
      <c r="D368" s="77">
        <v>2.4567602907060091</v>
      </c>
      <c r="E368" s="77">
        <v>1.9785681218058151</v>
      </c>
      <c r="F368" s="77">
        <v>1.4246265608923177</v>
      </c>
      <c r="G368" s="77">
        <v>0.96353613129391236</v>
      </c>
      <c r="H368" s="77">
        <v>0.59049636805680472</v>
      </c>
      <c r="I368" s="77">
        <v>0.3765069926182012</v>
      </c>
      <c r="J368" s="77">
        <v>7.9515344885997141</v>
      </c>
      <c r="K368" s="82">
        <f t="shared" si="29"/>
        <v>27.562235644092155</v>
      </c>
      <c r="L368" s="67"/>
      <c r="AK368" s="114">
        <v>43830</v>
      </c>
      <c r="AL368" s="115">
        <v>0.16039377374640915</v>
      </c>
      <c r="AM368" s="115">
        <v>0.20473292646374</v>
      </c>
      <c r="AN368" s="115">
        <v>0.24796660510379803</v>
      </c>
      <c r="AO368" s="115">
        <v>9.6631818080583382E-2</v>
      </c>
      <c r="AP368" s="115">
        <v>0.15556589588498482</v>
      </c>
    </row>
  </sheetData>
  <phoneticPr fontId="12" type="noConversion"/>
  <pageMargins left="0.7" right="0.7" top="0.75" bottom="0.75" header="0.3" footer="0.3"/>
  <drawing r:id="rId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72CB61-4ECA-6D46-AFD5-7F1A5B8BD1A4}">
  <dimension ref="B1:BD368"/>
  <sheetViews>
    <sheetView topLeftCell="AF134" workbookViewId="0">
      <selection activeCell="AW154" sqref="AR3:AW154"/>
    </sheetView>
  </sheetViews>
  <sheetFormatPr baseColWidth="10" defaultColWidth="10.83203125" defaultRowHeight="16" x14ac:dyDescent="0.2"/>
  <cols>
    <col min="25" max="25" width="13" bestFit="1" customWidth="1"/>
    <col min="26" max="26" width="12" bestFit="1" customWidth="1"/>
    <col min="27" max="27" width="11.5" bestFit="1" customWidth="1"/>
    <col min="28" max="29" width="9.83203125" bestFit="1" customWidth="1"/>
    <col min="30" max="30" width="12.83203125" bestFit="1" customWidth="1"/>
    <col min="31" max="32" width="12.1640625" bestFit="1" customWidth="1"/>
    <col min="33" max="33" width="11.83203125" bestFit="1" customWidth="1"/>
    <col min="34" max="34" width="12.5" bestFit="1" customWidth="1"/>
    <col min="37" max="37" width="12.1640625" style="88" bestFit="1" customWidth="1"/>
    <col min="38" max="42" width="10.83203125" style="88"/>
    <col min="51" max="51" width="13" bestFit="1" customWidth="1"/>
    <col min="52" max="52" width="10" bestFit="1" customWidth="1"/>
    <col min="53" max="53" width="13" bestFit="1" customWidth="1"/>
    <col min="54" max="54" width="15.1640625" bestFit="1" customWidth="1"/>
    <col min="55" max="55" width="11.1640625" bestFit="1" customWidth="1"/>
    <col min="56" max="56" width="12" bestFit="1" customWidth="1"/>
  </cols>
  <sheetData>
    <row r="1" spans="2:56" x14ac:dyDescent="0.2">
      <c r="K1" s="67"/>
    </row>
    <row r="2" spans="2:56" x14ac:dyDescent="0.2">
      <c r="B2" s="70" t="s">
        <v>532</v>
      </c>
      <c r="C2" s="71" t="s">
        <v>438</v>
      </c>
      <c r="D2" s="72" t="s">
        <v>422</v>
      </c>
      <c r="E2" s="72" t="s">
        <v>531</v>
      </c>
      <c r="F2" s="72" t="s">
        <v>282</v>
      </c>
      <c r="G2" s="72" t="s">
        <v>529</v>
      </c>
      <c r="H2" s="72" t="s">
        <v>473</v>
      </c>
      <c r="I2" s="72" t="s">
        <v>134</v>
      </c>
      <c r="J2" s="72" t="s">
        <v>533</v>
      </c>
      <c r="K2" s="73" t="s">
        <v>522</v>
      </c>
      <c r="M2" s="70" t="s">
        <v>532</v>
      </c>
      <c r="N2" s="71" t="s">
        <v>438</v>
      </c>
      <c r="O2" s="72" t="s">
        <v>422</v>
      </c>
      <c r="P2" s="72" t="s">
        <v>531</v>
      </c>
      <c r="Q2" s="72" t="s">
        <v>282</v>
      </c>
      <c r="R2" s="72" t="s">
        <v>529</v>
      </c>
      <c r="S2" s="72" t="s">
        <v>473</v>
      </c>
      <c r="T2" s="72" t="s">
        <v>134</v>
      </c>
      <c r="U2" s="72" t="s">
        <v>533</v>
      </c>
      <c r="V2" s="73" t="s">
        <v>522</v>
      </c>
      <c r="Y2" s="91" t="s">
        <v>546</v>
      </c>
      <c r="Z2" t="s">
        <v>553</v>
      </c>
      <c r="AA2" t="s">
        <v>547</v>
      </c>
      <c r="AB2" t="s">
        <v>548</v>
      </c>
      <c r="AC2" t="s">
        <v>549</v>
      </c>
      <c r="AD2" t="s">
        <v>550</v>
      </c>
      <c r="AE2" t="s">
        <v>551</v>
      </c>
      <c r="AF2" t="s">
        <v>554</v>
      </c>
      <c r="AG2" t="s">
        <v>555</v>
      </c>
      <c r="AH2" t="s">
        <v>556</v>
      </c>
      <c r="AK2" s="98" t="s">
        <v>532</v>
      </c>
      <c r="AL2" s="87" t="s">
        <v>580</v>
      </c>
      <c r="AM2" s="89" t="s">
        <v>296</v>
      </c>
      <c r="AN2" s="89" t="s">
        <v>288</v>
      </c>
      <c r="AO2" s="89" t="s">
        <v>312</v>
      </c>
      <c r="AP2" s="89" t="s">
        <v>292</v>
      </c>
      <c r="AR2" s="70" t="s">
        <v>532</v>
      </c>
      <c r="AS2" s="87" t="s">
        <v>580</v>
      </c>
      <c r="AT2" s="89" t="s">
        <v>296</v>
      </c>
      <c r="AU2" s="89" t="s">
        <v>288</v>
      </c>
      <c r="AV2" s="89" t="s">
        <v>312</v>
      </c>
      <c r="AW2" s="89" t="s">
        <v>292</v>
      </c>
      <c r="AY2" s="91" t="s">
        <v>546</v>
      </c>
      <c r="AZ2" t="s">
        <v>585</v>
      </c>
      <c r="BA2" t="s">
        <v>581</v>
      </c>
      <c r="BB2" t="s">
        <v>582</v>
      </c>
      <c r="BC2" t="s">
        <v>583</v>
      </c>
      <c r="BD2" t="s">
        <v>584</v>
      </c>
    </row>
    <row r="3" spans="2:56" x14ac:dyDescent="0.2">
      <c r="B3" s="74">
        <v>43466</v>
      </c>
      <c r="C3" s="76">
        <v>4.1210365854565714</v>
      </c>
      <c r="D3" s="76">
        <v>1.6830468207965501</v>
      </c>
      <c r="E3" s="76">
        <v>2.2500252329931634</v>
      </c>
      <c r="F3" s="76">
        <v>2.5402837129860849</v>
      </c>
      <c r="G3" s="76">
        <v>0.88198913567135728</v>
      </c>
      <c r="H3" s="76">
        <v>0.62099891089902559</v>
      </c>
      <c r="I3" s="76">
        <v>0.10059869235651721</v>
      </c>
      <c r="J3" s="76">
        <v>5.5520405345733153</v>
      </c>
      <c r="K3" s="81">
        <v>17.750019625732584</v>
      </c>
      <c r="L3" s="53"/>
      <c r="M3" s="74">
        <v>43831</v>
      </c>
      <c r="N3" s="78">
        <v>3.4927142261866151</v>
      </c>
      <c r="O3" s="78">
        <v>1.959860052411315</v>
      </c>
      <c r="P3" s="78">
        <v>2.371344117566319</v>
      </c>
      <c r="Q3" s="78">
        <v>2.9950780611488383</v>
      </c>
      <c r="R3" s="78">
        <v>0.71774132555088355</v>
      </c>
      <c r="S3" s="78">
        <v>0.6328835330403022</v>
      </c>
      <c r="T3" s="78">
        <v>0.10059869235651721</v>
      </c>
      <c r="U3" s="78">
        <v>4.9829578450991869</v>
      </c>
      <c r="V3" s="83">
        <v>17.253177853359976</v>
      </c>
      <c r="Y3" s="92" t="s">
        <v>552</v>
      </c>
      <c r="Z3" s="67">
        <v>762.23612013275726</v>
      </c>
      <c r="AA3" s="67">
        <v>205.12885270155454</v>
      </c>
      <c r="AB3" s="67">
        <v>600.42749352697956</v>
      </c>
      <c r="AC3" s="67">
        <v>612.08978717177786</v>
      </c>
      <c r="AD3" s="67">
        <v>168.48105308024091</v>
      </c>
      <c r="AE3" s="67">
        <v>112.69334427942775</v>
      </c>
      <c r="AF3" s="67">
        <v>37.422713556624402</v>
      </c>
      <c r="AG3" s="67">
        <v>1014.0023637390032</v>
      </c>
      <c r="AH3" s="67">
        <v>3512.4817281883652</v>
      </c>
      <c r="AK3" s="112">
        <v>43466</v>
      </c>
      <c r="AL3" s="131">
        <v>0.28636722142037929</v>
      </c>
      <c r="AM3" s="131">
        <v>0.32726925065297591</v>
      </c>
      <c r="AN3" s="131">
        <v>0.55419527671260882</v>
      </c>
      <c r="AO3" s="131">
        <v>0.3796778304999181</v>
      </c>
      <c r="AP3" s="131">
        <v>0.15826162249051692</v>
      </c>
      <c r="AQ3" s="53"/>
      <c r="AR3" s="74">
        <v>43831</v>
      </c>
      <c r="AS3" s="78">
        <v>0.31814647768099069</v>
      </c>
      <c r="AT3" s="78">
        <v>0.3853148348884603</v>
      </c>
      <c r="AU3" s="78">
        <v>0.78255523318775033</v>
      </c>
      <c r="AV3" s="78">
        <v>0.37586216403225542</v>
      </c>
      <c r="AW3" s="79">
        <v>0.16220590504323459</v>
      </c>
      <c r="AY3" s="92" t="s">
        <v>552</v>
      </c>
      <c r="AZ3" s="67">
        <v>85.763416912392685</v>
      </c>
      <c r="BA3" s="67">
        <v>79.437678131671731</v>
      </c>
      <c r="BB3" s="67">
        <v>138.47505248421379</v>
      </c>
      <c r="BC3" s="67">
        <v>73.438034088321118</v>
      </c>
      <c r="BD3" s="67">
        <v>35.451373229024135</v>
      </c>
    </row>
    <row r="4" spans="2:56" x14ac:dyDescent="0.2">
      <c r="B4" s="74">
        <v>43467</v>
      </c>
      <c r="C4" s="76">
        <v>3.9617274082687759</v>
      </c>
      <c r="D4" s="76">
        <v>1.5308362429966931</v>
      </c>
      <c r="E4" s="76">
        <v>2.5594056860736791</v>
      </c>
      <c r="F4" s="76">
        <v>2.9061534861992149</v>
      </c>
      <c r="G4" s="76">
        <v>0.83381257983641055</v>
      </c>
      <c r="H4" s="76">
        <v>0.66027903855925452</v>
      </c>
      <c r="I4" s="76">
        <v>0.10059869235651721</v>
      </c>
      <c r="J4" s="76">
        <v>5.3748759988078119</v>
      </c>
      <c r="K4" s="81">
        <v>17.927689133098358</v>
      </c>
      <c r="L4" s="53"/>
      <c r="M4" s="74">
        <v>43832</v>
      </c>
      <c r="N4" s="78">
        <v>3.2880225418847431</v>
      </c>
      <c r="O4" s="78">
        <v>1.2779988073351169</v>
      </c>
      <c r="P4" s="78">
        <v>2.1735256116977473</v>
      </c>
      <c r="Q4" s="78">
        <v>2.9274114439689876</v>
      </c>
      <c r="R4" s="78">
        <v>0.71886105929149857</v>
      </c>
      <c r="S4" s="78">
        <v>0.58713438884191482</v>
      </c>
      <c r="T4" s="78">
        <v>0.10059869235651721</v>
      </c>
      <c r="U4" s="78">
        <v>4.9553451604284815</v>
      </c>
      <c r="V4" s="83">
        <v>16.028897705805004</v>
      </c>
      <c r="Y4" s="93" t="s">
        <v>534</v>
      </c>
      <c r="Z4" s="67">
        <v>109.80802512159003</v>
      </c>
      <c r="AA4" s="67">
        <v>44.251487295054787</v>
      </c>
      <c r="AB4" s="67">
        <v>80.283012473633647</v>
      </c>
      <c r="AC4" s="67">
        <v>94.079615883235448</v>
      </c>
      <c r="AD4" s="67">
        <v>27.60667712727183</v>
      </c>
      <c r="AE4" s="67">
        <v>19.535922982152638</v>
      </c>
      <c r="AF4" s="67">
        <v>3.1185594630520335</v>
      </c>
      <c r="AG4" s="67">
        <v>161.38237809347751</v>
      </c>
      <c r="AH4" s="67">
        <v>540.065678439468</v>
      </c>
      <c r="AK4" s="112">
        <v>43467</v>
      </c>
      <c r="AL4" s="131">
        <v>0.36088125661949139</v>
      </c>
      <c r="AM4" s="131">
        <v>0.35676749448389383</v>
      </c>
      <c r="AN4" s="131">
        <v>0.69440350763846626</v>
      </c>
      <c r="AO4" s="131">
        <v>0.3829569495922191</v>
      </c>
      <c r="AP4" s="131">
        <v>0.1631663859445035</v>
      </c>
      <c r="AQ4" s="53"/>
      <c r="AR4" s="74">
        <v>43832</v>
      </c>
      <c r="AS4" s="78">
        <v>0.26958870261155404</v>
      </c>
      <c r="AT4" s="78">
        <v>0.34416445080447128</v>
      </c>
      <c r="AU4" s="78">
        <v>0.78685175237440441</v>
      </c>
      <c r="AV4" s="78">
        <v>0.38321606584710372</v>
      </c>
      <c r="AW4" s="79">
        <v>0.16407367743774259</v>
      </c>
      <c r="AY4" s="93" t="s">
        <v>534</v>
      </c>
      <c r="AZ4" s="67">
        <v>10.409187343019362</v>
      </c>
      <c r="BA4" s="67">
        <v>11.806469534648098</v>
      </c>
      <c r="BB4" s="67">
        <v>22.711034916984222</v>
      </c>
      <c r="BC4" s="67">
        <v>12.613500697570146</v>
      </c>
      <c r="BD4" s="67">
        <v>4.8778695581072418</v>
      </c>
    </row>
    <row r="5" spans="2:56" x14ac:dyDescent="0.2">
      <c r="B5" s="74">
        <v>43468</v>
      </c>
      <c r="C5" s="76">
        <v>3.6688299496638441</v>
      </c>
      <c r="D5" s="76">
        <v>1.5997802496310489</v>
      </c>
      <c r="E5" s="76">
        <v>2.4346666801682857</v>
      </c>
      <c r="F5" s="76">
        <v>3.2165412278862124</v>
      </c>
      <c r="G5" s="76">
        <v>0.82283682558746296</v>
      </c>
      <c r="H5" s="76">
        <v>0.66813447650479751</v>
      </c>
      <c r="I5" s="76">
        <v>0.10059869235651721</v>
      </c>
      <c r="J5" s="76">
        <v>5.2322040000867753</v>
      </c>
      <c r="K5" s="81">
        <v>17.743592101884943</v>
      </c>
      <c r="L5" s="53"/>
      <c r="M5" s="74">
        <v>43833</v>
      </c>
      <c r="N5" s="78">
        <v>3.2055714041664718</v>
      </c>
      <c r="O5" s="78">
        <v>1.3639458619468259</v>
      </c>
      <c r="P5" s="78">
        <v>1.9945583060440562</v>
      </c>
      <c r="Q5" s="78">
        <v>2.6081466132936559</v>
      </c>
      <c r="R5" s="78">
        <v>0.71515059864294206</v>
      </c>
      <c r="S5" s="78">
        <v>0.56719220437404427</v>
      </c>
      <c r="T5" s="78">
        <v>0.10059869235651721</v>
      </c>
      <c r="U5" s="78">
        <v>4.9140492200237089</v>
      </c>
      <c r="V5" s="83">
        <v>15.469212900848223</v>
      </c>
      <c r="Y5" s="93" t="s">
        <v>535</v>
      </c>
      <c r="Z5" s="67">
        <v>96.508475547829846</v>
      </c>
      <c r="AA5" s="67">
        <v>22.743351530122972</v>
      </c>
      <c r="AB5" s="67">
        <v>71.181771518561419</v>
      </c>
      <c r="AC5" s="67">
        <v>72.404285631742027</v>
      </c>
      <c r="AD5" s="67">
        <v>22.927464764117129</v>
      </c>
      <c r="AE5" s="67">
        <v>16.406852967631501</v>
      </c>
      <c r="AF5" s="67">
        <v>3.1185594630520357</v>
      </c>
      <c r="AG5" s="67">
        <v>133.10866923913773</v>
      </c>
      <c r="AH5" s="67">
        <v>438.39943066219462</v>
      </c>
      <c r="AK5" s="112">
        <v>43468</v>
      </c>
      <c r="AL5" s="131">
        <v>0.36455237193707052</v>
      </c>
      <c r="AM5" s="131">
        <v>0.40850129686208364</v>
      </c>
      <c r="AN5" s="131">
        <v>0.78165294316610801</v>
      </c>
      <c r="AO5" s="131">
        <v>0.44532368248551901</v>
      </c>
      <c r="AP5" s="131">
        <v>0.16957359008678191</v>
      </c>
      <c r="AQ5" s="53"/>
      <c r="AR5" s="74">
        <v>43833</v>
      </c>
      <c r="AS5" s="78">
        <v>0.28775052749585789</v>
      </c>
      <c r="AT5" s="78">
        <v>0.29704709993698603</v>
      </c>
      <c r="AU5" s="78">
        <v>0.58175280068465995</v>
      </c>
      <c r="AV5" s="78">
        <v>0.37529197132877751</v>
      </c>
      <c r="AW5" s="79">
        <v>0.16208497863287349</v>
      </c>
      <c r="AY5" s="93" t="s">
        <v>535</v>
      </c>
      <c r="AZ5" s="67">
        <v>8.5175346823869145</v>
      </c>
      <c r="BA5" s="67">
        <v>9.1584008161807677</v>
      </c>
      <c r="BB5" s="67">
        <v>16.945724944671475</v>
      </c>
      <c r="BC5" s="67">
        <v>9.5908479742108756</v>
      </c>
      <c r="BD5" s="67">
        <v>3.9661870375351569</v>
      </c>
    </row>
    <row r="6" spans="2:56" x14ac:dyDescent="0.2">
      <c r="B6" s="74">
        <v>43469</v>
      </c>
      <c r="C6" s="76">
        <v>3.6259720645188733</v>
      </c>
      <c r="D6" s="76">
        <v>1.6106542787181921</v>
      </c>
      <c r="E6" s="76">
        <v>2.310186932682921</v>
      </c>
      <c r="F6" s="76">
        <v>3.2282759867740123</v>
      </c>
      <c r="G6" s="76">
        <v>0.85965549655010209</v>
      </c>
      <c r="H6" s="76">
        <v>0.58800044168551413</v>
      </c>
      <c r="I6" s="76">
        <v>0.10059869235651721</v>
      </c>
      <c r="J6" s="76">
        <v>5.2895519613451611</v>
      </c>
      <c r="K6" s="81">
        <v>17.612895854631294</v>
      </c>
      <c r="L6" s="53"/>
      <c r="M6" s="74">
        <v>43834</v>
      </c>
      <c r="N6" s="78">
        <v>3.1069463222842879</v>
      </c>
      <c r="O6" s="78">
        <v>1.5648668344574401</v>
      </c>
      <c r="P6" s="78">
        <v>2.079683935403509</v>
      </c>
      <c r="Q6" s="78">
        <v>2.6123491673017472</v>
      </c>
      <c r="R6" s="78">
        <v>0.70248931539040516</v>
      </c>
      <c r="S6" s="78">
        <v>0.5837306611818075</v>
      </c>
      <c r="T6" s="78">
        <v>0.10059869235651721</v>
      </c>
      <c r="U6" s="78">
        <v>5.0244531681605231</v>
      </c>
      <c r="V6" s="83">
        <v>15.775118096536238</v>
      </c>
      <c r="Y6" s="93" t="s">
        <v>536</v>
      </c>
      <c r="Z6" s="67">
        <v>72.578432564170285</v>
      </c>
      <c r="AA6" s="67">
        <v>13.365682787648701</v>
      </c>
      <c r="AB6" s="67">
        <v>65.213427824314977</v>
      </c>
      <c r="AC6" s="67">
        <v>65.811413256691381</v>
      </c>
      <c r="AD6" s="67">
        <v>19.579886762888787</v>
      </c>
      <c r="AE6" s="67">
        <v>14.454935810644262</v>
      </c>
      <c r="AF6" s="67">
        <v>3.1185594630520335</v>
      </c>
      <c r="AG6" s="67">
        <v>109.91490170614591</v>
      </c>
      <c r="AH6" s="67">
        <v>364.03724017555635</v>
      </c>
      <c r="AK6" s="112">
        <v>43469</v>
      </c>
      <c r="AL6" s="131">
        <v>0.3738369242970217</v>
      </c>
      <c r="AM6" s="131">
        <v>0.4211768552252077</v>
      </c>
      <c r="AN6" s="131">
        <v>0.72040288722059265</v>
      </c>
      <c r="AO6" s="131">
        <v>0.49256441848524529</v>
      </c>
      <c r="AP6" s="131">
        <v>0.17253974693383639</v>
      </c>
      <c r="AQ6" s="53"/>
      <c r="AR6" s="74">
        <v>43834</v>
      </c>
      <c r="AS6" s="78">
        <v>0.29722913998887746</v>
      </c>
      <c r="AT6" s="78">
        <v>0.3306582918578273</v>
      </c>
      <c r="AU6" s="78">
        <v>0.61070044432883064</v>
      </c>
      <c r="AV6" s="78">
        <v>0.34623818066860679</v>
      </c>
      <c r="AW6" s="79">
        <v>0.159772691467372</v>
      </c>
      <c r="AY6" s="93" t="s">
        <v>536</v>
      </c>
      <c r="AZ6" s="67">
        <v>8.5494429912715333</v>
      </c>
      <c r="BA6" s="67">
        <v>8.3512734048663599</v>
      </c>
      <c r="BB6" s="67">
        <v>15.463318299269991</v>
      </c>
      <c r="BC6" s="67">
        <v>8.0400708224072108</v>
      </c>
      <c r="BD6" s="67">
        <v>3.531573340297486</v>
      </c>
    </row>
    <row r="7" spans="2:56" x14ac:dyDescent="0.2">
      <c r="B7" s="74">
        <v>43470</v>
      </c>
      <c r="C7" s="76">
        <v>3.7044052202986157</v>
      </c>
      <c r="D7" s="76">
        <v>1.3745778533916659</v>
      </c>
      <c r="E7" s="76">
        <v>2.197393435780262</v>
      </c>
      <c r="F7" s="76">
        <v>2.9228712620702546</v>
      </c>
      <c r="G7" s="76">
        <v>0.86916158344723071</v>
      </c>
      <c r="H7" s="76">
        <v>0.57250203696018409</v>
      </c>
      <c r="I7" s="76">
        <v>0.10059869235651721</v>
      </c>
      <c r="J7" s="76">
        <v>5.1993159686111676</v>
      </c>
      <c r="K7" s="81">
        <v>16.940826052915895</v>
      </c>
      <c r="L7" s="53"/>
      <c r="M7" s="74">
        <v>43835</v>
      </c>
      <c r="N7" s="78">
        <v>3.0339064939629581</v>
      </c>
      <c r="O7" s="78">
        <v>1.7405604974582629</v>
      </c>
      <c r="P7" s="78">
        <v>2.3281455860852631</v>
      </c>
      <c r="Q7" s="78">
        <v>2.7140835121981399</v>
      </c>
      <c r="R7" s="78">
        <v>0.69373926994674673</v>
      </c>
      <c r="S7" s="78">
        <v>0.62835134416770178</v>
      </c>
      <c r="T7" s="78">
        <v>0.10059869235651721</v>
      </c>
      <c r="U7" s="78">
        <v>5.390908950718301</v>
      </c>
      <c r="V7" s="83">
        <v>16.630294346893891</v>
      </c>
      <c r="Y7" s="93" t="s">
        <v>537</v>
      </c>
      <c r="Z7" s="67">
        <v>52.486472165498341</v>
      </c>
      <c r="AA7" s="67">
        <v>9.8881630341761273</v>
      </c>
      <c r="AB7" s="67">
        <v>44.958109040659167</v>
      </c>
      <c r="AC7" s="67">
        <v>52.936406787785721</v>
      </c>
      <c r="AD7" s="67">
        <v>13.285879696035286</v>
      </c>
      <c r="AE7" s="67">
        <v>10.101390523878591</v>
      </c>
      <c r="AF7" s="67">
        <v>3.1185594630520348</v>
      </c>
      <c r="AG7" s="67">
        <v>77.222911651734833</v>
      </c>
      <c r="AH7" s="67">
        <v>263.99789236282004</v>
      </c>
      <c r="AK7" s="112">
        <v>43470</v>
      </c>
      <c r="AL7" s="131">
        <v>0.33647651998694639</v>
      </c>
      <c r="AM7" s="131">
        <v>0.40047390888057366</v>
      </c>
      <c r="AN7" s="131">
        <v>0.60255256355663334</v>
      </c>
      <c r="AO7" s="131">
        <v>0.4519059276724926</v>
      </c>
      <c r="AP7" s="131">
        <v>0.17001030668498951</v>
      </c>
      <c r="AQ7" s="53"/>
      <c r="AR7" s="74">
        <v>43835</v>
      </c>
      <c r="AS7" s="78">
        <v>0.27889176595401832</v>
      </c>
      <c r="AT7" s="78">
        <v>0.35512051672571771</v>
      </c>
      <c r="AU7" s="78">
        <v>0.64703555028179582</v>
      </c>
      <c r="AV7" s="78">
        <v>0.34895165418077656</v>
      </c>
      <c r="AW7" s="79">
        <v>0.1608889417986436</v>
      </c>
      <c r="AY7" s="93" t="s">
        <v>537</v>
      </c>
      <c r="AZ7" s="67">
        <v>7.8175561682556616</v>
      </c>
      <c r="BA7" s="67">
        <v>7.1864934468671482</v>
      </c>
      <c r="BB7" s="67">
        <v>11.520770762664162</v>
      </c>
      <c r="BC7" s="67">
        <v>6.4408382113946407</v>
      </c>
      <c r="BD7" s="67">
        <v>3.2612736339448132</v>
      </c>
    </row>
    <row r="8" spans="2:56" x14ac:dyDescent="0.2">
      <c r="B8" s="74">
        <v>43471</v>
      </c>
      <c r="C8" s="76">
        <v>3.6882765803682402</v>
      </c>
      <c r="D8" s="76">
        <v>1.3359502908096239</v>
      </c>
      <c r="E8" s="76">
        <v>2.1356200062512278</v>
      </c>
      <c r="F8" s="76">
        <v>2.8728998384138245</v>
      </c>
      <c r="G8" s="76">
        <v>0.89812824954699244</v>
      </c>
      <c r="H8" s="76">
        <v>0.66565555977009228</v>
      </c>
      <c r="I8" s="76">
        <v>0.10059869235651721</v>
      </c>
      <c r="J8" s="76">
        <v>5.0260127361889486</v>
      </c>
      <c r="K8" s="81">
        <v>16.723141953705468</v>
      </c>
      <c r="L8" s="53"/>
      <c r="M8" s="74">
        <v>43836</v>
      </c>
      <c r="N8" s="78">
        <v>3.0212651226157416</v>
      </c>
      <c r="O8" s="78">
        <v>1.6441214095335039</v>
      </c>
      <c r="P8" s="78">
        <v>2.3239826724871131</v>
      </c>
      <c r="Q8" s="78">
        <v>2.8685502315657163</v>
      </c>
      <c r="R8" s="78">
        <v>0.72376502909700213</v>
      </c>
      <c r="S8" s="78">
        <v>0.56562535984708928</v>
      </c>
      <c r="T8" s="78">
        <v>0.10059869235651721</v>
      </c>
      <c r="U8" s="78">
        <v>5.5534967385579082</v>
      </c>
      <c r="V8" s="83">
        <v>16.80140525606059</v>
      </c>
      <c r="Y8" s="93" t="s">
        <v>538</v>
      </c>
      <c r="Z8" s="67">
        <v>42.612669750251747</v>
      </c>
      <c r="AA8" s="67">
        <v>9.3247857889973975</v>
      </c>
      <c r="AB8" s="67">
        <v>37.729455769713447</v>
      </c>
      <c r="AC8" s="67">
        <v>44.429214424764581</v>
      </c>
      <c r="AD8" s="67">
        <v>6.9661552982315325</v>
      </c>
      <c r="AE8" s="67">
        <v>4.9098225521074204</v>
      </c>
      <c r="AF8" s="67">
        <v>3.1185594630520335</v>
      </c>
      <c r="AG8" s="67">
        <v>51.264867835504774</v>
      </c>
      <c r="AH8" s="67">
        <v>200.35553088262293</v>
      </c>
      <c r="AK8" s="112">
        <v>43471</v>
      </c>
      <c r="AL8" s="131">
        <v>0.28799285909987704</v>
      </c>
      <c r="AM8" s="131">
        <v>0.38098724710452331</v>
      </c>
      <c r="AN8" s="131">
        <v>0.62376118795009161</v>
      </c>
      <c r="AO8" s="131">
        <v>0.39125182555042604</v>
      </c>
      <c r="AP8" s="131">
        <v>0.1655509803493169</v>
      </c>
      <c r="AQ8" s="53"/>
      <c r="AR8" s="74">
        <v>43836</v>
      </c>
      <c r="AS8" s="78">
        <v>0.28058675527704913</v>
      </c>
      <c r="AT8" s="78">
        <v>0.37517569106568377</v>
      </c>
      <c r="AU8" s="78">
        <v>0.67723522078815068</v>
      </c>
      <c r="AV8" s="78">
        <v>0.40506245628880649</v>
      </c>
      <c r="AW8" s="79">
        <v>0.16470074196108531</v>
      </c>
      <c r="AY8" s="93" t="s">
        <v>538</v>
      </c>
      <c r="AZ8" s="67">
        <v>6.7199075404595821</v>
      </c>
      <c r="BA8" s="67">
        <v>5.9446200088445114</v>
      </c>
      <c r="BB8" s="67">
        <v>10.262579981032982</v>
      </c>
      <c r="BC8" s="67">
        <v>5.3399842389754522</v>
      </c>
      <c r="BD8" s="67">
        <v>2.3316842622342286</v>
      </c>
    </row>
    <row r="9" spans="2:56" x14ac:dyDescent="0.2">
      <c r="B9" s="74">
        <v>43472</v>
      </c>
      <c r="C9" s="76">
        <v>3.6199786003510388</v>
      </c>
      <c r="D9" s="76">
        <v>1.468711471403104</v>
      </c>
      <c r="E9" s="76">
        <v>2.1416105464926241</v>
      </c>
      <c r="F9" s="76">
        <v>2.8572728364074256</v>
      </c>
      <c r="G9" s="76">
        <v>0.94679949378467687</v>
      </c>
      <c r="H9" s="76">
        <v>0.63447588004736144</v>
      </c>
      <c r="I9" s="76">
        <v>0.10059869235651721</v>
      </c>
      <c r="J9" s="76">
        <v>5.1128672857167787</v>
      </c>
      <c r="K9" s="81">
        <v>16.882314806559528</v>
      </c>
      <c r="L9" s="53"/>
      <c r="M9" s="74">
        <v>43837</v>
      </c>
      <c r="N9" s="78">
        <v>3.3152957185750163</v>
      </c>
      <c r="O9" s="78">
        <v>1.4285843266276039</v>
      </c>
      <c r="P9" s="78">
        <v>2.3019614049431212</v>
      </c>
      <c r="Q9" s="78">
        <v>2.7261472121213117</v>
      </c>
      <c r="R9" s="78">
        <v>0.75601709999688937</v>
      </c>
      <c r="S9" s="78">
        <v>0.527118445385094</v>
      </c>
      <c r="T9" s="78">
        <v>0.10059869235651721</v>
      </c>
      <c r="U9" s="78">
        <v>5.5457236777757011</v>
      </c>
      <c r="V9" s="83">
        <v>16.701446577781255</v>
      </c>
      <c r="Y9" s="93" t="s">
        <v>539</v>
      </c>
      <c r="Z9" s="67">
        <v>39.407363271701684</v>
      </c>
      <c r="AA9" s="67">
        <v>8.6710175755042656</v>
      </c>
      <c r="AB9" s="67">
        <v>31.186865051592921</v>
      </c>
      <c r="AC9" s="67">
        <v>22.312856490542789</v>
      </c>
      <c r="AD9" s="67">
        <v>4.3821279938126683</v>
      </c>
      <c r="AE9" s="67">
        <v>4.0124302951059239</v>
      </c>
      <c r="AF9" s="67">
        <v>3.1185594630520348</v>
      </c>
      <c r="AG9" s="67">
        <v>45.416879347436485</v>
      </c>
      <c r="AH9" s="67">
        <v>158.50809948874877</v>
      </c>
      <c r="AK9" s="112">
        <v>43472</v>
      </c>
      <c r="AL9" s="131">
        <v>0.25897609583491749</v>
      </c>
      <c r="AM9" s="131">
        <v>0.35525158101334769</v>
      </c>
      <c r="AN9" s="131">
        <v>0.61982952969234006</v>
      </c>
      <c r="AO9" s="131">
        <v>0.40841474625752183</v>
      </c>
      <c r="AP9" s="131">
        <v>0.1678731414326439</v>
      </c>
      <c r="AQ9" s="53"/>
      <c r="AR9" s="74">
        <v>43837</v>
      </c>
      <c r="AS9" s="78">
        <v>0.25205460795060142</v>
      </c>
      <c r="AT9" s="78">
        <v>0.30815961541731057</v>
      </c>
      <c r="AU9" s="78">
        <v>0.63416593582766567</v>
      </c>
      <c r="AV9" s="78">
        <v>0.41863721013171062</v>
      </c>
      <c r="AW9" s="79">
        <v>0.1606004406152915</v>
      </c>
      <c r="AY9" s="93" t="s">
        <v>539</v>
      </c>
      <c r="AZ9" s="67">
        <v>5.116692172918448</v>
      </c>
      <c r="BA9" s="67">
        <v>3.4923708336153334</v>
      </c>
      <c r="BB9" s="67">
        <v>2.8147585606002266</v>
      </c>
      <c r="BC9" s="67">
        <v>2.4855268109712325</v>
      </c>
      <c r="BD9" s="67">
        <v>1.9367111778672943</v>
      </c>
    </row>
    <row r="10" spans="2:56" x14ac:dyDescent="0.2">
      <c r="B10" s="74">
        <v>43473</v>
      </c>
      <c r="C10" s="76">
        <v>3.741316160404248</v>
      </c>
      <c r="D10" s="76">
        <v>1.4869678893500791</v>
      </c>
      <c r="E10" s="76">
        <v>1.9999147641934969</v>
      </c>
      <c r="F10" s="76">
        <v>2.8118123064946707</v>
      </c>
      <c r="G10" s="76">
        <v>0.94104781111502489</v>
      </c>
      <c r="H10" s="76">
        <v>0.60075111490525746</v>
      </c>
      <c r="I10" s="76">
        <v>0.10059869235651721</v>
      </c>
      <c r="J10" s="76">
        <v>5.4484469835182008</v>
      </c>
      <c r="K10" s="81">
        <v>17.130855722337493</v>
      </c>
      <c r="L10" s="53"/>
      <c r="M10" s="74">
        <v>43838</v>
      </c>
      <c r="N10" s="78">
        <v>3.465941538698611</v>
      </c>
      <c r="O10" s="78">
        <v>1.565559448277829</v>
      </c>
      <c r="P10" s="78">
        <v>2.4872126491002509</v>
      </c>
      <c r="Q10" s="78">
        <v>2.4593046681428405</v>
      </c>
      <c r="R10" s="78">
        <v>0.75701425633289943</v>
      </c>
      <c r="S10" s="78">
        <v>0.48261352439701577</v>
      </c>
      <c r="T10" s="78">
        <v>0.10059869235651721</v>
      </c>
      <c r="U10" s="78">
        <v>5.3930795746644247</v>
      </c>
      <c r="V10" s="83">
        <v>16.711324351970386</v>
      </c>
      <c r="Y10" s="93" t="s">
        <v>540</v>
      </c>
      <c r="Z10" s="67">
        <v>39.112217738799579</v>
      </c>
      <c r="AA10" s="67">
        <v>8.1855410036672733</v>
      </c>
      <c r="AB10" s="67">
        <v>29.979172739896057</v>
      </c>
      <c r="AC10" s="67">
        <v>20.644242472222757</v>
      </c>
      <c r="AD10" s="67">
        <v>4.1811682165057489</v>
      </c>
      <c r="AE10" s="67">
        <v>3.7029498853139731</v>
      </c>
      <c r="AF10" s="67">
        <v>3.1185594630520335</v>
      </c>
      <c r="AG10" s="67">
        <v>45.78598623077955</v>
      </c>
      <c r="AH10" s="67">
        <v>154.70983775023697</v>
      </c>
      <c r="AK10" s="112">
        <v>43473</v>
      </c>
      <c r="AL10" s="131">
        <v>0.30206354454342921</v>
      </c>
      <c r="AM10" s="131">
        <v>0.3320546850839613</v>
      </c>
      <c r="AN10" s="131">
        <v>0.60130112446657058</v>
      </c>
      <c r="AO10" s="131">
        <v>0.41074599032855452</v>
      </c>
      <c r="AP10" s="131">
        <v>0.16648627428503748</v>
      </c>
      <c r="AQ10" s="53"/>
      <c r="AR10" s="74">
        <v>43838</v>
      </c>
      <c r="AS10" s="78">
        <v>0.2557621712973347</v>
      </c>
      <c r="AT10" s="78">
        <v>0.26600041122602736</v>
      </c>
      <c r="AU10" s="78">
        <v>0.54031667608448886</v>
      </c>
      <c r="AV10" s="78">
        <v>0.39262787354016071</v>
      </c>
      <c r="AW10" s="79">
        <v>0.15210862239060469</v>
      </c>
      <c r="AY10" s="93" t="s">
        <v>540</v>
      </c>
      <c r="AZ10" s="67">
        <v>3.7766758174312081</v>
      </c>
      <c r="BA10" s="67">
        <v>2.7196434628764266</v>
      </c>
      <c r="BB10" s="67">
        <v>3.3292298717624473</v>
      </c>
      <c r="BC10" s="67">
        <v>2.4138115749616169</v>
      </c>
      <c r="BD10" s="67">
        <v>1.7734868635466334</v>
      </c>
    </row>
    <row r="11" spans="2:56" x14ac:dyDescent="0.2">
      <c r="B11" s="74">
        <v>43474</v>
      </c>
      <c r="C11" s="76">
        <v>3.731169733316321</v>
      </c>
      <c r="D11" s="76">
        <v>1.669059802150815</v>
      </c>
      <c r="E11" s="76">
        <v>2.255288633291932</v>
      </c>
      <c r="F11" s="76">
        <v>3.0051769432424229</v>
      </c>
      <c r="G11" s="76">
        <v>0.9331039409703622</v>
      </c>
      <c r="H11" s="76">
        <v>0.70027555063510816</v>
      </c>
      <c r="I11" s="76">
        <v>0.10059869235651721</v>
      </c>
      <c r="J11" s="76">
        <v>5.5729502123545798</v>
      </c>
      <c r="K11" s="81">
        <v>17.967623508318059</v>
      </c>
      <c r="L11" s="53"/>
      <c r="M11" s="74">
        <v>43839</v>
      </c>
      <c r="N11" s="78">
        <v>3.4739287389697169</v>
      </c>
      <c r="O11" s="78">
        <v>2.0249365011963891</v>
      </c>
      <c r="P11" s="78">
        <v>2.4052664907164991</v>
      </c>
      <c r="Q11" s="78">
        <v>2.2921197289366098</v>
      </c>
      <c r="R11" s="78">
        <v>0.75007876980257937</v>
      </c>
      <c r="S11" s="78">
        <v>0.50757641145681276</v>
      </c>
      <c r="T11" s="78">
        <v>0.10059869235651721</v>
      </c>
      <c r="U11" s="78">
        <v>5.3567819863715256</v>
      </c>
      <c r="V11" s="83">
        <v>16.91128731980665</v>
      </c>
      <c r="Y11" s="93" t="s">
        <v>541</v>
      </c>
      <c r="Z11" s="67">
        <v>39.178340265265383</v>
      </c>
      <c r="AA11" s="67">
        <v>8.1736631124019343</v>
      </c>
      <c r="AB11" s="67">
        <v>29.98110534432583</v>
      </c>
      <c r="AC11" s="67">
        <v>19.772849847695632</v>
      </c>
      <c r="AD11" s="67">
        <v>4.9644920709210316</v>
      </c>
      <c r="AE11" s="67">
        <v>3.6692188491743147</v>
      </c>
      <c r="AF11" s="67">
        <v>3.1185594630520335</v>
      </c>
      <c r="AG11" s="67">
        <v>43.344774467800057</v>
      </c>
      <c r="AH11" s="67">
        <v>152.20300342063621</v>
      </c>
      <c r="AK11" s="112">
        <v>43474</v>
      </c>
      <c r="AL11" s="131">
        <v>0.36081920417106389</v>
      </c>
      <c r="AM11" s="131">
        <v>0.37656429337239478</v>
      </c>
      <c r="AN11" s="131">
        <v>0.7093526930680758</v>
      </c>
      <c r="AO11" s="131">
        <v>0.39486480202173707</v>
      </c>
      <c r="AP11" s="131">
        <v>0.1544544415815797</v>
      </c>
      <c r="AQ11" s="53"/>
      <c r="AR11" s="74">
        <v>43839</v>
      </c>
      <c r="AS11" s="78">
        <v>0.28045303657335685</v>
      </c>
      <c r="AT11" s="78">
        <v>0.25562480191234521</v>
      </c>
      <c r="AU11" s="78">
        <v>0.43096413183454874</v>
      </c>
      <c r="AV11" s="78">
        <v>0.38749178805082041</v>
      </c>
      <c r="AW11" s="79">
        <v>0.1503055510150457</v>
      </c>
      <c r="AY11" s="93" t="s">
        <v>541</v>
      </c>
      <c r="AZ11" s="67">
        <v>3.9180780579767056</v>
      </c>
      <c r="BA11" s="67">
        <v>2.8385257964277746</v>
      </c>
      <c r="BB11" s="67">
        <v>2.7677763687433905</v>
      </c>
      <c r="BC11" s="67">
        <v>2.4265220783094357</v>
      </c>
      <c r="BD11" s="67">
        <v>1.7746333959970122</v>
      </c>
    </row>
    <row r="12" spans="2:56" x14ac:dyDescent="0.2">
      <c r="B12" s="74">
        <v>43475</v>
      </c>
      <c r="C12" s="76">
        <v>3.5910470774877892</v>
      </c>
      <c r="D12" s="76">
        <v>1.6717522916101208</v>
      </c>
      <c r="E12" s="76">
        <v>2.635950272765891</v>
      </c>
      <c r="F12" s="76">
        <v>3.1829776917077761</v>
      </c>
      <c r="G12" s="76">
        <v>0.9397878777429215</v>
      </c>
      <c r="H12" s="76">
        <v>0.63942945750810354</v>
      </c>
      <c r="I12" s="76">
        <v>0.10059869235651721</v>
      </c>
      <c r="J12" s="76">
        <v>5.7188676731206378</v>
      </c>
      <c r="K12" s="81">
        <v>18.480411034299756</v>
      </c>
      <c r="L12" s="53"/>
      <c r="M12" s="74">
        <v>43840</v>
      </c>
      <c r="N12" s="78">
        <v>3.465175013050815</v>
      </c>
      <c r="O12" s="78">
        <v>2.3970205845787467</v>
      </c>
      <c r="P12" s="78">
        <v>2.056347100271946</v>
      </c>
      <c r="Q12" s="78">
        <v>2.4562920336228102</v>
      </c>
      <c r="R12" s="78">
        <v>0.75759443871190058</v>
      </c>
      <c r="S12" s="78">
        <v>0.57132544810373598</v>
      </c>
      <c r="T12" s="78">
        <v>0.10059869235651721</v>
      </c>
      <c r="U12" s="78">
        <v>5.3371878008825187</v>
      </c>
      <c r="V12" s="83">
        <v>17.141541111578988</v>
      </c>
      <c r="Y12" s="93" t="s">
        <v>542</v>
      </c>
      <c r="Z12" s="67">
        <v>41.04745231559891</v>
      </c>
      <c r="AA12" s="67">
        <v>8.3408255617554872</v>
      </c>
      <c r="AB12" s="67">
        <v>31.342717666688952</v>
      </c>
      <c r="AC12" s="67">
        <v>29.815556032477502</v>
      </c>
      <c r="AD12" s="67">
        <v>8.6351303510001429</v>
      </c>
      <c r="AE12" s="67">
        <v>3.7767650002066984</v>
      </c>
      <c r="AF12" s="67">
        <v>3.1185594630520348</v>
      </c>
      <c r="AG12" s="67">
        <v>45.542976101450307</v>
      </c>
      <c r="AH12" s="67">
        <v>171.61998249223006</v>
      </c>
      <c r="AK12" s="112">
        <v>43475</v>
      </c>
      <c r="AL12" s="131">
        <v>0.34088515153768939</v>
      </c>
      <c r="AM12" s="131">
        <v>0.4149725690000029</v>
      </c>
      <c r="AN12" s="131">
        <v>0.7727560581083639</v>
      </c>
      <c r="AO12" s="131">
        <v>0.42166233885837312</v>
      </c>
      <c r="AP12" s="131">
        <v>0.17118988124575948</v>
      </c>
      <c r="AQ12" s="53"/>
      <c r="AR12" s="74">
        <v>43840</v>
      </c>
      <c r="AS12" s="78">
        <v>0.32098388361647839</v>
      </c>
      <c r="AT12" s="78">
        <v>0.30193353936039313</v>
      </c>
      <c r="AU12" s="78">
        <v>0.4886054845088017</v>
      </c>
      <c r="AV12" s="78">
        <v>0.37675043873313147</v>
      </c>
      <c r="AW12" s="79">
        <v>0.15277681943455829</v>
      </c>
      <c r="AY12" s="93" t="s">
        <v>542</v>
      </c>
      <c r="AZ12" s="67">
        <v>5.0949117844768805</v>
      </c>
      <c r="BA12" s="67">
        <v>3.6817303642223154</v>
      </c>
      <c r="BB12" s="67">
        <v>6.3943590530933143</v>
      </c>
      <c r="BC12" s="67">
        <v>2.8534275152321027</v>
      </c>
      <c r="BD12" s="67">
        <v>1.8467296236247075</v>
      </c>
    </row>
    <row r="13" spans="2:56" x14ac:dyDescent="0.2">
      <c r="B13" s="74">
        <v>43476</v>
      </c>
      <c r="C13" s="76">
        <v>3.5069906732827998</v>
      </c>
      <c r="D13" s="76">
        <v>1.4647068869108291</v>
      </c>
      <c r="E13" s="76">
        <v>2.673524879862951</v>
      </c>
      <c r="F13" s="76">
        <v>3.0885769702798069</v>
      </c>
      <c r="G13" s="76">
        <v>0.92873239523790641</v>
      </c>
      <c r="H13" s="76">
        <v>0.59953550753625851</v>
      </c>
      <c r="I13" s="76">
        <v>0.10059869235651721</v>
      </c>
      <c r="J13" s="76">
        <v>5.6766173212356748</v>
      </c>
      <c r="K13" s="81">
        <v>18.039283326702744</v>
      </c>
      <c r="L13" s="53"/>
      <c r="M13" s="74">
        <v>43841</v>
      </c>
      <c r="N13" s="78">
        <v>3.649522463656671</v>
      </c>
      <c r="O13" s="78">
        <v>2.2591573948363273</v>
      </c>
      <c r="P13" s="78">
        <v>1.936393933918251</v>
      </c>
      <c r="Q13" s="78">
        <v>2.6187927185599023</v>
      </c>
      <c r="R13" s="78">
        <v>0.77327842077344322</v>
      </c>
      <c r="S13" s="78">
        <v>0.56590592666666439</v>
      </c>
      <c r="T13" s="78">
        <v>0.10059869235651721</v>
      </c>
      <c r="U13" s="78">
        <v>5.5737105165520466</v>
      </c>
      <c r="V13" s="83">
        <v>17.477360067319822</v>
      </c>
      <c r="Y13" s="93" t="s">
        <v>543</v>
      </c>
      <c r="Z13" s="67">
        <v>53.37575738868307</v>
      </c>
      <c r="AA13" s="67">
        <v>9.8880220850126435</v>
      </c>
      <c r="AB13" s="67">
        <v>43.836888624470369</v>
      </c>
      <c r="AC13" s="67">
        <v>44.766563161339697</v>
      </c>
      <c r="AD13" s="67">
        <v>12.716405746563003</v>
      </c>
      <c r="AE13" s="67">
        <v>5.1892194864569037</v>
      </c>
      <c r="AF13" s="67">
        <v>3.1185594630520335</v>
      </c>
      <c r="AG13" s="67">
        <v>59.058506561197667</v>
      </c>
      <c r="AH13" s="67">
        <v>231.94992251677536</v>
      </c>
      <c r="AK13" s="112">
        <v>43476</v>
      </c>
      <c r="AL13" s="131">
        <v>0.29357728931589</v>
      </c>
      <c r="AM13" s="131">
        <v>0.39388019697737348</v>
      </c>
      <c r="AN13" s="131">
        <v>0.72234704994377252</v>
      </c>
      <c r="AO13" s="131">
        <v>0.45230013124803442</v>
      </c>
      <c r="AP13" s="131">
        <v>0.18843045212645101</v>
      </c>
      <c r="AQ13" s="53"/>
      <c r="AR13" s="74">
        <v>43841</v>
      </c>
      <c r="AS13" s="78">
        <v>0.25239739910056241</v>
      </c>
      <c r="AT13" s="78">
        <v>0.35090804570741102</v>
      </c>
      <c r="AU13" s="78">
        <v>0.63838728044842996</v>
      </c>
      <c r="AV13" s="78">
        <v>0.35995462742274259</v>
      </c>
      <c r="AW13" s="79">
        <v>0.16591643104448689</v>
      </c>
      <c r="AY13" s="93" t="s">
        <v>543</v>
      </c>
      <c r="AZ13" s="67">
        <v>7.3446492225409408</v>
      </c>
      <c r="BA13" s="67">
        <v>5.4770495358054578</v>
      </c>
      <c r="BB13" s="67">
        <v>10.382435713375578</v>
      </c>
      <c r="BC13" s="67">
        <v>4.0659889342783506</v>
      </c>
      <c r="BD13" s="67">
        <v>2.3473847826082808</v>
      </c>
    </row>
    <row r="14" spans="2:56" x14ac:dyDescent="0.2">
      <c r="B14" s="74">
        <v>43477</v>
      </c>
      <c r="C14" s="76">
        <v>3.488121453066376</v>
      </c>
      <c r="D14" s="76">
        <v>1.349605338639682</v>
      </c>
      <c r="E14" s="76">
        <v>2.577683770053965</v>
      </c>
      <c r="F14" s="76">
        <v>2.7633656283455306</v>
      </c>
      <c r="G14" s="76">
        <v>0.89206457423336027</v>
      </c>
      <c r="H14" s="76">
        <v>0.62179400626998327</v>
      </c>
      <c r="I14" s="76">
        <v>0.10059869235651721</v>
      </c>
      <c r="J14" s="76">
        <v>5.5065102954220109</v>
      </c>
      <c r="K14" s="81">
        <v>17.299743758387425</v>
      </c>
      <c r="L14" s="53"/>
      <c r="M14" s="74">
        <v>43842</v>
      </c>
      <c r="N14" s="78">
        <v>3.6773126584564286</v>
      </c>
      <c r="O14" s="78">
        <v>1.8642056722457789</v>
      </c>
      <c r="P14" s="78">
        <v>2.0970735542554997</v>
      </c>
      <c r="Q14" s="78">
        <v>2.7059057030605564</v>
      </c>
      <c r="R14" s="78">
        <v>0.76792152266371383</v>
      </c>
      <c r="S14" s="78">
        <v>0.57153197184522764</v>
      </c>
      <c r="T14" s="78">
        <v>0.10059869235651721</v>
      </c>
      <c r="U14" s="78">
        <v>6.3384164834832175</v>
      </c>
      <c r="V14" s="83">
        <v>18.12296625836694</v>
      </c>
      <c r="Y14" s="93" t="s">
        <v>544</v>
      </c>
      <c r="Z14" s="67">
        <v>74.484168662008415</v>
      </c>
      <c r="AA14" s="67">
        <v>12.074084639311735</v>
      </c>
      <c r="AB14" s="67">
        <v>63.725239939455811</v>
      </c>
      <c r="AC14" s="67">
        <v>67.099410656279161</v>
      </c>
      <c r="AD14" s="67">
        <v>20.528282135498372</v>
      </c>
      <c r="AE14" s="67">
        <v>10.83493485428672</v>
      </c>
      <c r="AF14" s="67">
        <v>3.1185594630520348</v>
      </c>
      <c r="AG14" s="67">
        <v>102.68281912950225</v>
      </c>
      <c r="AH14" s="67">
        <v>354.5474994793945</v>
      </c>
      <c r="AK14" s="112">
        <v>43477</v>
      </c>
      <c r="AL14" s="131">
        <v>0.26208468390777023</v>
      </c>
      <c r="AM14" s="131">
        <v>0.34108201533132754</v>
      </c>
      <c r="AN14" s="131">
        <v>0.62039683970619464</v>
      </c>
      <c r="AO14" s="131">
        <v>0.43610489266480429</v>
      </c>
      <c r="AP14" s="131">
        <v>0.17596088852268979</v>
      </c>
      <c r="AQ14" s="53"/>
      <c r="AR14" s="74">
        <v>43842</v>
      </c>
      <c r="AS14" s="78">
        <v>0.2817459546815228</v>
      </c>
      <c r="AT14" s="78">
        <v>0.34784465068825027</v>
      </c>
      <c r="AU14" s="78">
        <v>0.6532662777960847</v>
      </c>
      <c r="AV14" s="78">
        <v>0.36817228905850352</v>
      </c>
      <c r="AW14" s="79">
        <v>0.1741244580666052</v>
      </c>
      <c r="AY14" s="93" t="s">
        <v>544</v>
      </c>
      <c r="AZ14" s="67">
        <v>9.0526355624851771</v>
      </c>
      <c r="BA14" s="67">
        <v>9.0373080413083073</v>
      </c>
      <c r="BB14" s="67">
        <v>16.898675597891586</v>
      </c>
      <c r="BC14" s="67">
        <v>7.3410942000131501</v>
      </c>
      <c r="BD14" s="67">
        <v>3.7296487931676245</v>
      </c>
    </row>
    <row r="15" spans="2:56" x14ac:dyDescent="0.2">
      <c r="B15" s="74">
        <v>43478</v>
      </c>
      <c r="C15" s="76">
        <v>3.4804438469458829</v>
      </c>
      <c r="D15" s="76">
        <v>1.185185689525186</v>
      </c>
      <c r="E15" s="76">
        <v>2.645127120064164</v>
      </c>
      <c r="F15" s="76">
        <v>2.4952926158763247</v>
      </c>
      <c r="G15" s="76">
        <v>0.8401136982184626</v>
      </c>
      <c r="H15" s="76">
        <v>0.62067162920888586</v>
      </c>
      <c r="I15" s="76">
        <v>0.10059869235651721</v>
      </c>
      <c r="J15" s="76">
        <v>5.0577774655833974</v>
      </c>
      <c r="K15" s="81">
        <v>16.425210757778821</v>
      </c>
      <c r="L15" s="53"/>
      <c r="M15" s="74">
        <v>43843</v>
      </c>
      <c r="N15" s="78">
        <v>3.6555473400030829</v>
      </c>
      <c r="O15" s="78">
        <v>1.6889628373932668</v>
      </c>
      <c r="P15" s="78">
        <v>2.2344822926057581</v>
      </c>
      <c r="Q15" s="78">
        <v>2.6345262348967458</v>
      </c>
      <c r="R15" s="78">
        <v>0.72153974665242926</v>
      </c>
      <c r="S15" s="78">
        <v>0.56957843350600812</v>
      </c>
      <c r="T15" s="78">
        <v>0.10059869235651721</v>
      </c>
      <c r="U15" s="78">
        <v>6.2919268370982779</v>
      </c>
      <c r="V15" s="83">
        <v>17.897162414512085</v>
      </c>
      <c r="Y15" s="93" t="s">
        <v>545</v>
      </c>
      <c r="Z15" s="67">
        <v>101.63674534135994</v>
      </c>
      <c r="AA15" s="67">
        <v>50.222228287901189</v>
      </c>
      <c r="AB15" s="67">
        <v>71.009727533666947</v>
      </c>
      <c r="AC15" s="67">
        <v>78.017372527001186</v>
      </c>
      <c r="AD15" s="67">
        <v>22.707382917395396</v>
      </c>
      <c r="AE15" s="67">
        <v>16.098901072468824</v>
      </c>
      <c r="AF15" s="67">
        <v>3.1185594630520335</v>
      </c>
      <c r="AG15" s="67">
        <v>139.27669337483596</v>
      </c>
      <c r="AH15" s="67">
        <v>482.08761051768153</v>
      </c>
      <c r="AK15" s="112">
        <v>43478</v>
      </c>
      <c r="AL15" s="131">
        <v>0.2479711407346471</v>
      </c>
      <c r="AM15" s="131">
        <v>0.28145492674101541</v>
      </c>
      <c r="AN15" s="131">
        <v>0.5439321912630577</v>
      </c>
      <c r="AO15" s="131">
        <v>0.38805368692357389</v>
      </c>
      <c r="AP15" s="131">
        <v>0.16505245633334248</v>
      </c>
      <c r="AQ15" s="53"/>
      <c r="AR15" s="74">
        <v>43843</v>
      </c>
      <c r="AS15" s="78">
        <v>0.2944335303978049</v>
      </c>
      <c r="AT15" s="78">
        <v>0.32247662328057192</v>
      </c>
      <c r="AU15" s="78">
        <v>0.58660147261056361</v>
      </c>
      <c r="AV15" s="78">
        <v>0.39216397728985591</v>
      </c>
      <c r="AW15" s="79">
        <v>0.1737570972025862</v>
      </c>
      <c r="AY15" s="93" t="s">
        <v>545</v>
      </c>
      <c r="AZ15" s="67">
        <v>9.4461455691702643</v>
      </c>
      <c r="BA15" s="67">
        <v>9.7437928860092331</v>
      </c>
      <c r="BB15" s="67">
        <v>18.98438841412441</v>
      </c>
      <c r="BC15" s="67">
        <v>9.8264210299969079</v>
      </c>
      <c r="BD15" s="67">
        <v>4.0741907600936589</v>
      </c>
    </row>
    <row r="16" spans="2:56" x14ac:dyDescent="0.2">
      <c r="B16" s="74">
        <v>43479</v>
      </c>
      <c r="C16" s="76">
        <v>3.4187275884911577</v>
      </c>
      <c r="D16" s="76">
        <v>1.499289225276784</v>
      </c>
      <c r="E16" s="76">
        <v>2.7426609417995627</v>
      </c>
      <c r="F16" s="76">
        <v>2.6595520189314223</v>
      </c>
      <c r="G16" s="76">
        <v>0.80625869361047575</v>
      </c>
      <c r="H16" s="76">
        <v>0.63002614409213697</v>
      </c>
      <c r="I16" s="76">
        <v>0.10059869235651721</v>
      </c>
      <c r="J16" s="76">
        <v>4.7692244396002463</v>
      </c>
      <c r="K16" s="81">
        <v>16.626337744158302</v>
      </c>
      <c r="L16" s="53"/>
      <c r="M16" s="74">
        <v>43844</v>
      </c>
      <c r="N16" s="78">
        <v>3.7346987472720747</v>
      </c>
      <c r="O16" s="78">
        <v>1.6717115588744509</v>
      </c>
      <c r="P16" s="78">
        <v>2.0887234011425129</v>
      </c>
      <c r="Q16" s="78">
        <v>2.4447152946212993</v>
      </c>
      <c r="R16" s="78">
        <v>0.70614141875341963</v>
      </c>
      <c r="S16" s="78">
        <v>0.57317533433129741</v>
      </c>
      <c r="T16" s="78">
        <v>0.10059869235651721</v>
      </c>
      <c r="U16" s="78">
        <v>6.0729154025291976</v>
      </c>
      <c r="V16" s="83">
        <v>17.392679849880771</v>
      </c>
      <c r="AK16" s="112">
        <v>43479</v>
      </c>
      <c r="AL16" s="131">
        <v>0.29539817786180533</v>
      </c>
      <c r="AM16" s="131">
        <v>0.29809333215638872</v>
      </c>
      <c r="AN16" s="131">
        <v>0.65353839691980853</v>
      </c>
      <c r="AO16" s="131">
        <v>0.33301708596682811</v>
      </c>
      <c r="AP16" s="131">
        <v>0.1505988228046678</v>
      </c>
      <c r="AQ16" s="53"/>
      <c r="AR16" s="74">
        <v>43844</v>
      </c>
      <c r="AS16" s="78">
        <v>0.27444564741592342</v>
      </c>
      <c r="AT16" s="78">
        <v>0.2711085333259512</v>
      </c>
      <c r="AU16" s="78">
        <v>0.4923397150288607</v>
      </c>
      <c r="AV16" s="78">
        <v>0.39067448842540564</v>
      </c>
      <c r="AW16" s="79">
        <v>0.1636404535918437</v>
      </c>
    </row>
    <row r="17" spans="2:56" x14ac:dyDescent="0.2">
      <c r="B17" s="74">
        <v>43480</v>
      </c>
      <c r="C17" s="76">
        <v>3.8688830178743059</v>
      </c>
      <c r="D17" s="76">
        <v>1.936687458862894</v>
      </c>
      <c r="E17" s="76">
        <v>2.7085447795233151</v>
      </c>
      <c r="F17" s="76">
        <v>2.7380391879497177</v>
      </c>
      <c r="G17" s="76">
        <v>0.78299305256981255</v>
      </c>
      <c r="H17" s="76">
        <v>0.58275483618479529</v>
      </c>
      <c r="I17" s="76">
        <v>0.10059869235651721</v>
      </c>
      <c r="J17" s="76">
        <v>4.9162397137080847</v>
      </c>
      <c r="K17" s="81">
        <v>17.634740739029443</v>
      </c>
      <c r="L17" s="53"/>
      <c r="M17" s="74">
        <v>43845</v>
      </c>
      <c r="N17" s="78">
        <v>3.6744496578945589</v>
      </c>
      <c r="O17" s="78">
        <v>1.4347898978298519</v>
      </c>
      <c r="P17" s="78">
        <v>2.0616588598164722</v>
      </c>
      <c r="Q17" s="78">
        <v>2.3257010519681969</v>
      </c>
      <c r="R17" s="78">
        <v>0.69377888181353198</v>
      </c>
      <c r="S17" s="78">
        <v>0.61708253646631528</v>
      </c>
      <c r="T17" s="78">
        <v>0.10059869235651721</v>
      </c>
      <c r="U17" s="78">
        <v>6.0139248430802823</v>
      </c>
      <c r="V17" s="83">
        <v>16.921984421225726</v>
      </c>
      <c r="Y17" s="91" t="s">
        <v>546</v>
      </c>
      <c r="Z17" t="s">
        <v>553</v>
      </c>
      <c r="AA17" t="s">
        <v>547</v>
      </c>
      <c r="AB17" t="s">
        <v>548</v>
      </c>
      <c r="AC17" t="s">
        <v>549</v>
      </c>
      <c r="AD17" t="s">
        <v>550</v>
      </c>
      <c r="AE17" t="s">
        <v>551</v>
      </c>
      <c r="AF17" t="s">
        <v>554</v>
      </c>
      <c r="AG17" t="s">
        <v>555</v>
      </c>
      <c r="AH17" t="s">
        <v>556</v>
      </c>
      <c r="AK17" s="112">
        <v>43480</v>
      </c>
      <c r="AL17" s="131">
        <v>0.28356880272712459</v>
      </c>
      <c r="AM17" s="131">
        <v>0.34485676904234247</v>
      </c>
      <c r="AN17" s="131">
        <v>0.63731289204919994</v>
      </c>
      <c r="AO17" s="131">
        <v>0.37097799651600588</v>
      </c>
      <c r="AP17" s="131">
        <v>0.1585429945415876</v>
      </c>
      <c r="AQ17" s="53"/>
      <c r="AR17" s="74">
        <v>43845</v>
      </c>
      <c r="AS17" s="78">
        <v>0.29039184650209726</v>
      </c>
      <c r="AT17" s="78">
        <v>0.26683225536907718</v>
      </c>
      <c r="AU17" s="78">
        <v>0.43087172399129914</v>
      </c>
      <c r="AV17" s="78">
        <v>0.3671251531479171</v>
      </c>
      <c r="AW17" s="79">
        <v>0.14976972949180109</v>
      </c>
      <c r="AY17" s="91" t="s">
        <v>546</v>
      </c>
      <c r="AZ17" t="s">
        <v>585</v>
      </c>
      <c r="BA17" t="s">
        <v>581</v>
      </c>
      <c r="BB17" t="s">
        <v>582</v>
      </c>
      <c r="BC17" t="s">
        <v>583</v>
      </c>
      <c r="BD17" t="s">
        <v>584</v>
      </c>
    </row>
    <row r="18" spans="2:56" x14ac:dyDescent="0.2">
      <c r="B18" s="74">
        <v>43481</v>
      </c>
      <c r="C18" s="76">
        <v>3.9052341932698811</v>
      </c>
      <c r="D18" s="76">
        <v>1.7083012831619009</v>
      </c>
      <c r="E18" s="76">
        <v>2.551966821117321</v>
      </c>
      <c r="F18" s="76">
        <v>2.681639363283685</v>
      </c>
      <c r="G18" s="76">
        <v>0.81215933682927599</v>
      </c>
      <c r="H18" s="76">
        <v>0.64061241368265476</v>
      </c>
      <c r="I18" s="76">
        <v>0.10059869235651721</v>
      </c>
      <c r="J18" s="76">
        <v>5.1983989808002224</v>
      </c>
      <c r="K18" s="81">
        <v>17.598911084501459</v>
      </c>
      <c r="L18" s="53"/>
      <c r="M18" s="74">
        <v>43846</v>
      </c>
      <c r="N18" s="78">
        <v>3.6703290412291132</v>
      </c>
      <c r="O18" s="78">
        <v>1.3141836538812661</v>
      </c>
      <c r="P18" s="78">
        <v>2.2326979203977011</v>
      </c>
      <c r="Q18" s="78">
        <v>2.4247831175095103</v>
      </c>
      <c r="R18" s="78">
        <v>0.66864911700284313</v>
      </c>
      <c r="S18" s="78">
        <v>0.61154487950257697</v>
      </c>
      <c r="T18" s="78">
        <v>0.10059869235651721</v>
      </c>
      <c r="U18" s="78">
        <v>5.6765244668072707</v>
      </c>
      <c r="V18" s="83">
        <v>16.699310888686799</v>
      </c>
      <c r="Y18" s="92" t="s">
        <v>557</v>
      </c>
      <c r="Z18" s="67">
        <v>366.01468102289795</v>
      </c>
      <c r="AA18" s="67">
        <v>106.74637432631494</v>
      </c>
      <c r="AB18" s="67">
        <v>284.88269284887923</v>
      </c>
      <c r="AC18" s="67">
        <v>310.23819939459975</v>
      </c>
      <c r="AD18" s="67">
        <v>83.276729553055745</v>
      </c>
      <c r="AE18" s="67">
        <v>63.544430531020694</v>
      </c>
      <c r="AF18" s="67">
        <v>15.592797315260167</v>
      </c>
      <c r="AG18" s="67">
        <v>530.29687966721121</v>
      </c>
      <c r="AH18" s="67">
        <v>1760.5927846592401</v>
      </c>
      <c r="AK18" s="112">
        <v>43481</v>
      </c>
      <c r="AL18" s="131">
        <v>0.29709991245331663</v>
      </c>
      <c r="AM18" s="131">
        <v>0.36300496008540012</v>
      </c>
      <c r="AN18" s="131">
        <v>0.60678633874390198</v>
      </c>
      <c r="AO18" s="131">
        <v>0.37381602804734265</v>
      </c>
      <c r="AP18" s="131">
        <v>0.1615816749415607</v>
      </c>
      <c r="AQ18" s="53"/>
      <c r="AR18" s="74">
        <v>43846</v>
      </c>
      <c r="AS18" s="78">
        <v>0.26874769560131645</v>
      </c>
      <c r="AT18" s="78">
        <v>0.28288613043782779</v>
      </c>
      <c r="AU18" s="78">
        <v>0.51541674672642046</v>
      </c>
      <c r="AV18" s="78">
        <v>0.36558973724607868</v>
      </c>
      <c r="AW18" s="79">
        <v>0.1381498109174791</v>
      </c>
      <c r="AY18" s="92" t="s">
        <v>557</v>
      </c>
      <c r="AZ18" s="67">
        <v>40.575173681752361</v>
      </c>
      <c r="BA18" s="67">
        <v>37.738028716933485</v>
      </c>
      <c r="BB18" s="67">
        <v>71.761415967568126</v>
      </c>
      <c r="BC18" s="67">
        <v>38.359945233918104</v>
      </c>
      <c r="BD18" s="67">
        <v>17.029231120525832</v>
      </c>
    </row>
    <row r="19" spans="2:56" x14ac:dyDescent="0.2">
      <c r="B19" s="74">
        <v>43482</v>
      </c>
      <c r="C19" s="76">
        <v>3.6867063337633939</v>
      </c>
      <c r="D19" s="76">
        <v>1.5029883413717651</v>
      </c>
      <c r="E19" s="76">
        <v>2.4641087424770931</v>
      </c>
      <c r="F19" s="76">
        <v>2.7551917294738351</v>
      </c>
      <c r="G19" s="76">
        <v>0.82606041649465733</v>
      </c>
      <c r="H19" s="76">
        <v>0.61538298030954897</v>
      </c>
      <c r="I19" s="76">
        <v>0.10059869235651721</v>
      </c>
      <c r="J19" s="76">
        <v>5.2576251657610484</v>
      </c>
      <c r="K19" s="81">
        <v>17.20866240200786</v>
      </c>
      <c r="L19" s="53"/>
      <c r="M19" s="74">
        <v>43847</v>
      </c>
      <c r="N19" s="78">
        <v>3.687235946886434</v>
      </c>
      <c r="O19" s="78">
        <v>1.3888636591683201</v>
      </c>
      <c r="P19" s="78">
        <v>2.6266407342526867</v>
      </c>
      <c r="Q19" s="78">
        <v>2.5525135396057093</v>
      </c>
      <c r="R19" s="78">
        <v>0.67015444972983929</v>
      </c>
      <c r="S19" s="78">
        <v>0.57509620035095133</v>
      </c>
      <c r="T19" s="78">
        <v>0.10059869235651721</v>
      </c>
      <c r="U19" s="78">
        <v>5.6308878644064793</v>
      </c>
      <c r="V19" s="83">
        <v>17.231991086756938</v>
      </c>
      <c r="Y19" s="93" t="s">
        <v>534</v>
      </c>
      <c r="Z19" s="67">
        <v>106.88418779770832</v>
      </c>
      <c r="AA19" s="67">
        <v>50.107134655604277</v>
      </c>
      <c r="AB19" s="67">
        <v>72.291572411212044</v>
      </c>
      <c r="AC19" s="67">
        <v>82.395594835422443</v>
      </c>
      <c r="AD19" s="67">
        <v>22.973065661259508</v>
      </c>
      <c r="AE19" s="67">
        <v>17.459556681149358</v>
      </c>
      <c r="AF19" s="67">
        <v>3.1185594630520335</v>
      </c>
      <c r="AG19" s="67">
        <v>171.50574998305999</v>
      </c>
      <c r="AH19" s="67">
        <v>526.73542148846798</v>
      </c>
      <c r="AK19" s="112">
        <v>43482</v>
      </c>
      <c r="AL19" s="131">
        <v>0.37098602430925859</v>
      </c>
      <c r="AM19" s="131">
        <v>0.34985375390179929</v>
      </c>
      <c r="AN19" s="131">
        <v>0.63511495243438587</v>
      </c>
      <c r="AO19" s="131">
        <v>0.3421725820710263</v>
      </c>
      <c r="AP19" s="131">
        <v>0.1614738214719473</v>
      </c>
      <c r="AQ19" s="53"/>
      <c r="AR19" s="74">
        <v>43847</v>
      </c>
      <c r="AS19" s="78">
        <v>0.30391245441230802</v>
      </c>
      <c r="AT19" s="78">
        <v>0.29505838559830605</v>
      </c>
      <c r="AU19" s="78">
        <v>0.55856707835322894</v>
      </c>
      <c r="AV19" s="78">
        <v>0.36207575761587413</v>
      </c>
      <c r="AW19" s="79">
        <v>0.1375926914732411</v>
      </c>
      <c r="AY19" s="93" t="s">
        <v>534</v>
      </c>
      <c r="AZ19" s="67">
        <v>9.1912347991383445</v>
      </c>
      <c r="BA19" s="67">
        <v>10.231044845924805</v>
      </c>
      <c r="BB19" s="67">
        <v>19.317441932549688</v>
      </c>
      <c r="BC19" s="67">
        <v>11.198122676701423</v>
      </c>
      <c r="BD19" s="67">
        <v>4.6792902924786146</v>
      </c>
    </row>
    <row r="20" spans="2:56" x14ac:dyDescent="0.2">
      <c r="B20" s="74">
        <v>43483</v>
      </c>
      <c r="C20" s="76">
        <v>3.3995047825650779</v>
      </c>
      <c r="D20" s="76">
        <v>1.3664255383097261</v>
      </c>
      <c r="E20" s="76">
        <v>2.3651334761381557</v>
      </c>
      <c r="F20" s="76">
        <v>3.1361750492635339</v>
      </c>
      <c r="G20" s="76">
        <v>0.77874485795699688</v>
      </c>
      <c r="H20" s="76">
        <v>0.64953631775665122</v>
      </c>
      <c r="I20" s="76">
        <v>0.10059869235651721</v>
      </c>
      <c r="J20" s="76">
        <v>5.4854691422093964</v>
      </c>
      <c r="K20" s="81">
        <v>17.281587856556055</v>
      </c>
      <c r="L20" s="53"/>
      <c r="M20" s="74">
        <v>43848</v>
      </c>
      <c r="N20" s="78">
        <v>3.5856183584071668</v>
      </c>
      <c r="O20" s="78">
        <v>1.438939450149858</v>
      </c>
      <c r="P20" s="78">
        <v>2.5208839659429767</v>
      </c>
      <c r="Q20" s="78">
        <v>2.7565030114312217</v>
      </c>
      <c r="R20" s="78">
        <v>0.7135468623038651</v>
      </c>
      <c r="S20" s="78">
        <v>0.64585068764713827</v>
      </c>
      <c r="T20" s="78">
        <v>0.10059869235651721</v>
      </c>
      <c r="U20" s="78">
        <v>5.357683883703066</v>
      </c>
      <c r="V20" s="83">
        <v>17.119624911941809</v>
      </c>
      <c r="Y20" s="93" t="s">
        <v>535</v>
      </c>
      <c r="Z20" s="67">
        <v>89.31554313540974</v>
      </c>
      <c r="AA20" s="67">
        <v>24.530753659670228</v>
      </c>
      <c r="AB20" s="67">
        <v>68.821408915534178</v>
      </c>
      <c r="AC20" s="67">
        <v>69.302861775638888</v>
      </c>
      <c r="AD20" s="67">
        <v>21.069011674747582</v>
      </c>
      <c r="AE20" s="67">
        <v>16.409403422407056</v>
      </c>
      <c r="AF20" s="67">
        <v>3.1185594630520317</v>
      </c>
      <c r="AG20" s="67">
        <v>129.55454192712111</v>
      </c>
      <c r="AH20" s="67">
        <v>422.12208397358086</v>
      </c>
      <c r="AK20" s="112">
        <v>43483</v>
      </c>
      <c r="AL20" s="131">
        <v>0.38002092380891034</v>
      </c>
      <c r="AM20" s="131">
        <v>0.4223090328570504</v>
      </c>
      <c r="AN20" s="131">
        <v>0.79840179261410282</v>
      </c>
      <c r="AO20" s="131">
        <v>0.34773951694454081</v>
      </c>
      <c r="AP20" s="131">
        <v>0.17094936316584261</v>
      </c>
      <c r="AQ20" s="53"/>
      <c r="AR20" s="74">
        <v>43848</v>
      </c>
      <c r="AS20" s="78">
        <v>0.3501729185010336</v>
      </c>
      <c r="AT20" s="78">
        <v>0.36547194609480316</v>
      </c>
      <c r="AU20" s="78">
        <v>0.62792332941128293</v>
      </c>
      <c r="AV20" s="78">
        <v>0.34811959369505041</v>
      </c>
      <c r="AW20" s="79">
        <v>0.143833588312717</v>
      </c>
      <c r="AY20" s="93" t="s">
        <v>535</v>
      </c>
      <c r="AZ20" s="67">
        <v>8.9323294275139578</v>
      </c>
      <c r="BA20" s="67">
        <v>8.4925816325956944</v>
      </c>
      <c r="BB20" s="67">
        <v>16.129954677682676</v>
      </c>
      <c r="BC20" s="67">
        <v>8.8888298857139212</v>
      </c>
      <c r="BD20" s="67">
        <v>3.5747470550543317</v>
      </c>
    </row>
    <row r="21" spans="2:56" x14ac:dyDescent="0.2">
      <c r="B21" s="74">
        <v>43484</v>
      </c>
      <c r="C21" s="76">
        <v>3.3522155175406159</v>
      </c>
      <c r="D21" s="76">
        <v>1.0936446542464009</v>
      </c>
      <c r="E21" s="76">
        <v>2.417445979877928</v>
      </c>
      <c r="F21" s="76">
        <v>3.3201191997743731</v>
      </c>
      <c r="G21" s="76">
        <v>0.80070848764152691</v>
      </c>
      <c r="H21" s="76">
        <v>0.58020673670526857</v>
      </c>
      <c r="I21" s="76">
        <v>0.10059869235651721</v>
      </c>
      <c r="J21" s="76">
        <v>5.6518789093881345</v>
      </c>
      <c r="K21" s="81">
        <v>17.316818177530763</v>
      </c>
      <c r="L21" s="53"/>
      <c r="M21" s="74">
        <v>43849</v>
      </c>
      <c r="N21" s="78">
        <v>3.5236357418404931</v>
      </c>
      <c r="O21" s="78">
        <v>1.803863368248551</v>
      </c>
      <c r="P21" s="78">
        <v>2.5985187363213398</v>
      </c>
      <c r="Q21" s="78">
        <v>2.9026824052631617</v>
      </c>
      <c r="R21" s="78">
        <v>0.73424002294475765</v>
      </c>
      <c r="S21" s="78">
        <v>0.57914436209168352</v>
      </c>
      <c r="T21" s="78">
        <v>0.10059869235651721</v>
      </c>
      <c r="U21" s="78">
        <v>5.3481991266131743</v>
      </c>
      <c r="V21" s="83">
        <v>17.590882455679676</v>
      </c>
      <c r="Y21" s="93" t="s">
        <v>536</v>
      </c>
      <c r="Z21" s="67">
        <v>71.336526217967389</v>
      </c>
      <c r="AA21" s="67">
        <v>12.673570264790921</v>
      </c>
      <c r="AB21" s="67">
        <v>56.460142585610456</v>
      </c>
      <c r="AC21" s="67">
        <v>71.380050619673455</v>
      </c>
      <c r="AD21" s="67">
        <v>17.546147208068994</v>
      </c>
      <c r="AE21" s="67">
        <v>13.755810916159257</v>
      </c>
      <c r="AF21" s="67">
        <v>3.1185594630520335</v>
      </c>
      <c r="AG21" s="67">
        <v>99.603061204157001</v>
      </c>
      <c r="AH21" s="67">
        <v>345.87386847947965</v>
      </c>
      <c r="AK21" s="112">
        <v>43484</v>
      </c>
      <c r="AL21" s="131">
        <v>0.35320006710216673</v>
      </c>
      <c r="AM21" s="131">
        <v>0.4221859794372585</v>
      </c>
      <c r="AN21" s="131">
        <v>0.87932466696234413</v>
      </c>
      <c r="AO21" s="131">
        <v>0.39110375895383809</v>
      </c>
      <c r="AP21" s="131">
        <v>0.16381574296838111</v>
      </c>
      <c r="AQ21" s="53"/>
      <c r="AR21" s="74">
        <v>43849</v>
      </c>
      <c r="AS21" s="78">
        <v>0.36982316093358381</v>
      </c>
      <c r="AT21" s="78">
        <v>0.38660764658130592</v>
      </c>
      <c r="AU21" s="78">
        <v>0.69254646942515152</v>
      </c>
      <c r="AV21" s="78">
        <v>0.36657634105749903</v>
      </c>
      <c r="AW21" s="79">
        <v>0.1553128526311659</v>
      </c>
      <c r="AY21" s="93" t="s">
        <v>536</v>
      </c>
      <c r="AZ21" s="67">
        <v>9.2625325508108531</v>
      </c>
      <c r="BA21" s="67">
        <v>8.9163184574701511</v>
      </c>
      <c r="BB21" s="67">
        <v>17.005905399082771</v>
      </c>
      <c r="BC21" s="67">
        <v>8.9818444555867476</v>
      </c>
      <c r="BD21" s="67">
        <v>3.6886432813707306</v>
      </c>
    </row>
    <row r="22" spans="2:56" x14ac:dyDescent="0.2">
      <c r="B22" s="74">
        <v>43485</v>
      </c>
      <c r="C22" s="76">
        <v>3.54074535511486</v>
      </c>
      <c r="D22" s="76">
        <v>0.79600025171869193</v>
      </c>
      <c r="E22" s="76">
        <v>2.7615095309551698</v>
      </c>
      <c r="F22" s="76">
        <v>3.404055631011194</v>
      </c>
      <c r="G22" s="76">
        <v>0.83236246097121225</v>
      </c>
      <c r="H22" s="76">
        <v>0.58196406945046875</v>
      </c>
      <c r="I22" s="76">
        <v>0.10059869235651721</v>
      </c>
      <c r="J22" s="76">
        <v>5.9012092491582546</v>
      </c>
      <c r="K22" s="81">
        <v>17.918445240736368</v>
      </c>
      <c r="L22" s="53"/>
      <c r="M22" s="74">
        <v>43850</v>
      </c>
      <c r="N22" s="78">
        <v>3.4129194648508228</v>
      </c>
      <c r="O22" s="78">
        <v>1.8926224519452819</v>
      </c>
      <c r="P22" s="78">
        <v>2.883171174904946</v>
      </c>
      <c r="Q22" s="78">
        <v>2.952912427172306</v>
      </c>
      <c r="R22" s="78">
        <v>0.75278208574709116</v>
      </c>
      <c r="S22" s="78">
        <v>0.54751611163352631</v>
      </c>
      <c r="T22" s="78">
        <v>0.10059869235651721</v>
      </c>
      <c r="U22" s="78">
        <v>5.5933348654468968</v>
      </c>
      <c r="V22" s="83">
        <v>18.135857274057386</v>
      </c>
      <c r="Y22" s="93" t="s">
        <v>537</v>
      </c>
      <c r="Z22" s="67">
        <v>56.31292067034132</v>
      </c>
      <c r="AA22" s="67">
        <v>10.222622806233254</v>
      </c>
      <c r="AB22" s="67">
        <v>49.228079219271557</v>
      </c>
      <c r="AC22" s="67">
        <v>48.837491465387743</v>
      </c>
      <c r="AD22" s="67">
        <v>13.759168690248188</v>
      </c>
      <c r="AE22" s="67">
        <v>10.973849202515849</v>
      </c>
      <c r="AF22" s="67">
        <v>3.1185594630520348</v>
      </c>
      <c r="AG22" s="67">
        <v>75.894101674854724</v>
      </c>
      <c r="AH22" s="67">
        <v>268.34679319190474</v>
      </c>
      <c r="AK22" s="112">
        <v>43485</v>
      </c>
      <c r="AL22" s="131">
        <v>0.36706787004462121</v>
      </c>
      <c r="AM22" s="131">
        <v>0.40025502892097398</v>
      </c>
      <c r="AN22" s="131">
        <v>0.93426663093399442</v>
      </c>
      <c r="AO22" s="131">
        <v>0.40898909267013772</v>
      </c>
      <c r="AP22" s="131">
        <v>0.14986484571739489</v>
      </c>
      <c r="AQ22" s="53"/>
      <c r="AR22" s="74">
        <v>43850</v>
      </c>
      <c r="AS22" s="78">
        <v>0.35300317336951043</v>
      </c>
      <c r="AT22" s="78">
        <v>0.39579068019398356</v>
      </c>
      <c r="AU22" s="78">
        <v>0.70534079558724749</v>
      </c>
      <c r="AV22" s="78">
        <v>0.37011095199404559</v>
      </c>
      <c r="AW22" s="79">
        <v>0.17495792656556181</v>
      </c>
      <c r="AY22" s="93" t="s">
        <v>537</v>
      </c>
      <c r="AZ22" s="67">
        <v>7.1929039646262041</v>
      </c>
      <c r="BA22" s="67">
        <v>5.5855901625506172</v>
      </c>
      <c r="BB22" s="67">
        <v>10.398738512764314</v>
      </c>
      <c r="BC22" s="67">
        <v>5.9242903359826391</v>
      </c>
      <c r="BD22" s="67">
        <v>2.9848814692205061</v>
      </c>
    </row>
    <row r="23" spans="2:56" x14ac:dyDescent="0.2">
      <c r="B23" s="74">
        <v>43486</v>
      </c>
      <c r="C23" s="76">
        <v>3.5776140082921781</v>
      </c>
      <c r="D23" s="76">
        <v>0.70416065600309785</v>
      </c>
      <c r="E23" s="76">
        <v>3.2369084168792601</v>
      </c>
      <c r="F23" s="76">
        <v>3.4894829087297308</v>
      </c>
      <c r="G23" s="76">
        <v>0.87298534431824903</v>
      </c>
      <c r="H23" s="76">
        <v>0.65014976917132661</v>
      </c>
      <c r="I23" s="76">
        <v>0.10059869235651721</v>
      </c>
      <c r="J23" s="76">
        <v>5.9517006178617056</v>
      </c>
      <c r="K23" s="81">
        <v>18.583600413612064</v>
      </c>
      <c r="L23" s="53"/>
      <c r="M23" s="74">
        <v>43851</v>
      </c>
      <c r="N23" s="78">
        <v>3.200050475391798</v>
      </c>
      <c r="O23" s="78">
        <v>1.7243833150201251</v>
      </c>
      <c r="P23" s="78">
        <v>2.9063783100158531</v>
      </c>
      <c r="Q23" s="78">
        <v>3.0630362238711233</v>
      </c>
      <c r="R23" s="78">
        <v>0.73591794665383314</v>
      </c>
      <c r="S23" s="78">
        <v>0.63006996255225944</v>
      </c>
      <c r="T23" s="78">
        <v>0.10059869235651721</v>
      </c>
      <c r="U23" s="78">
        <v>5.6662480001919846</v>
      </c>
      <c r="V23" s="83">
        <v>18.026682926053493</v>
      </c>
      <c r="Y23" s="93" t="s">
        <v>538</v>
      </c>
      <c r="Z23" s="67">
        <v>42.165503201471161</v>
      </c>
      <c r="AA23" s="67">
        <v>9.212292940016253</v>
      </c>
      <c r="AB23" s="67">
        <v>38.081489717251017</v>
      </c>
      <c r="AC23" s="67">
        <v>38.322200698477189</v>
      </c>
      <c r="AD23" s="67">
        <v>7.9293363187314778</v>
      </c>
      <c r="AE23" s="67">
        <v>4.9458103087891709</v>
      </c>
      <c r="AF23" s="67">
        <v>3.1185594630520335</v>
      </c>
      <c r="AG23" s="67">
        <v>53.739424878018468</v>
      </c>
      <c r="AH23" s="67">
        <v>197.51461752580684</v>
      </c>
      <c r="AK23" s="112">
        <v>43486</v>
      </c>
      <c r="AL23" s="131">
        <v>0.3633520527175142</v>
      </c>
      <c r="AM23" s="131">
        <v>0.4451305221556402</v>
      </c>
      <c r="AN23" s="131">
        <v>0.93234850259581403</v>
      </c>
      <c r="AO23" s="131">
        <v>0.40724939766153001</v>
      </c>
      <c r="AP23" s="131">
        <v>0.16424009298407402</v>
      </c>
      <c r="AQ23" s="53"/>
      <c r="AR23" s="74">
        <v>43851</v>
      </c>
      <c r="AS23" s="78">
        <v>0.34466900084440311</v>
      </c>
      <c r="AT23" s="78">
        <v>0.40908568044922616</v>
      </c>
      <c r="AU23" s="78">
        <v>0.77612631978445967</v>
      </c>
      <c r="AV23" s="78">
        <v>0.38022735042856171</v>
      </c>
      <c r="AW23" s="79">
        <v>0.16193435011720272</v>
      </c>
      <c r="AY23" s="93" t="s">
        <v>538</v>
      </c>
      <c r="AZ23" s="67">
        <v>5.9961729396630004</v>
      </c>
      <c r="BA23" s="67">
        <v>4.5124936183922095</v>
      </c>
      <c r="BB23" s="67">
        <v>8.9093754454886707</v>
      </c>
      <c r="BC23" s="67">
        <v>3.3668578799333724</v>
      </c>
      <c r="BD23" s="67">
        <v>2.1016690224016492</v>
      </c>
    </row>
    <row r="24" spans="2:56" x14ac:dyDescent="0.2">
      <c r="B24" s="74">
        <v>43487</v>
      </c>
      <c r="C24" s="76">
        <v>3.3928524039792651</v>
      </c>
      <c r="D24" s="76">
        <v>0.92381084372399191</v>
      </c>
      <c r="E24" s="76">
        <v>2.8828015558170921</v>
      </c>
      <c r="F24" s="76">
        <v>3.5267400965578983</v>
      </c>
      <c r="G24" s="76">
        <v>0.97634643918450292</v>
      </c>
      <c r="H24" s="76">
        <v>0.65015847961100925</v>
      </c>
      <c r="I24" s="76">
        <v>0.10059869235651721</v>
      </c>
      <c r="J24" s="76">
        <v>5.8429402375127379</v>
      </c>
      <c r="K24" s="81">
        <v>18.296248748743015</v>
      </c>
      <c r="L24" s="53"/>
      <c r="M24" s="74">
        <v>43852</v>
      </c>
      <c r="N24" s="78">
        <v>3.1676918513818433</v>
      </c>
      <c r="O24" s="78">
        <v>1.6325120231424031</v>
      </c>
      <c r="P24" s="78">
        <v>2.7310388369038918</v>
      </c>
      <c r="Q24" s="78">
        <v>2.9631821385059571</v>
      </c>
      <c r="R24" s="78">
        <v>0.7125939172068716</v>
      </c>
      <c r="S24" s="78">
        <v>0.55739377037251692</v>
      </c>
      <c r="T24" s="78">
        <v>0.10059869235651721</v>
      </c>
      <c r="U24" s="78">
        <v>5.5261345515181519</v>
      </c>
      <c r="V24" s="83">
        <v>17.391145781388154</v>
      </c>
      <c r="AK24" s="112">
        <v>43487</v>
      </c>
      <c r="AL24" s="131">
        <v>0.37071352489804088</v>
      </c>
      <c r="AM24" s="131">
        <v>0.43761163488910487</v>
      </c>
      <c r="AN24" s="131">
        <v>0.92579322461120339</v>
      </c>
      <c r="AO24" s="131">
        <v>0.42416770109516067</v>
      </c>
      <c r="AP24" s="131">
        <v>0.16955921462495852</v>
      </c>
      <c r="AQ24" s="53"/>
      <c r="AR24" s="74">
        <v>43852</v>
      </c>
      <c r="AS24" s="78">
        <v>0.30018661123200929</v>
      </c>
      <c r="AT24" s="78">
        <v>0.40822104103876228</v>
      </c>
      <c r="AU24" s="78">
        <v>0.77069678928939667</v>
      </c>
      <c r="AV24" s="78">
        <v>0.3713355082482519</v>
      </c>
      <c r="AW24" s="79">
        <v>0.1500406052562008</v>
      </c>
    </row>
    <row r="25" spans="2:56" x14ac:dyDescent="0.2">
      <c r="B25" s="74">
        <v>43488</v>
      </c>
      <c r="C25" s="76">
        <v>3.2944234023524692</v>
      </c>
      <c r="D25" s="76">
        <v>1.0444641738158931</v>
      </c>
      <c r="E25" s="76">
        <v>2.4882726115809608</v>
      </c>
      <c r="F25" s="76">
        <v>3.5241849291149712</v>
      </c>
      <c r="G25" s="76">
        <v>1.0349431307695098</v>
      </c>
      <c r="H25" s="76">
        <v>0.57211343146804627</v>
      </c>
      <c r="I25" s="76">
        <v>0.10059869235651721</v>
      </c>
      <c r="J25" s="76">
        <v>5.228454065054347</v>
      </c>
      <c r="K25" s="81">
        <v>17.287454436512714</v>
      </c>
      <c r="L25" s="53"/>
      <c r="M25" s="74">
        <v>43853</v>
      </c>
      <c r="N25" s="78">
        <v>3.170094173016988</v>
      </c>
      <c r="O25" s="78">
        <v>1.668365090430401</v>
      </c>
      <c r="P25" s="78">
        <v>2.4325144190706358</v>
      </c>
      <c r="Q25" s="78">
        <v>2.9084772968932757</v>
      </c>
      <c r="R25" s="78">
        <v>0.76143496457467397</v>
      </c>
      <c r="S25" s="78">
        <v>0.4901719342935737</v>
      </c>
      <c r="T25" s="78">
        <v>0.10059869235651721</v>
      </c>
      <c r="U25" s="78">
        <v>5.3274750562262208</v>
      </c>
      <c r="V25" s="83">
        <v>16.859131626862286</v>
      </c>
      <c r="Y25" s="94" t="s">
        <v>558</v>
      </c>
      <c r="Z25" s="87" t="s">
        <v>438</v>
      </c>
      <c r="AA25" s="89" t="s">
        <v>422</v>
      </c>
      <c r="AB25" s="89" t="s">
        <v>531</v>
      </c>
      <c r="AC25" s="89" t="s">
        <v>282</v>
      </c>
      <c r="AD25" s="87" t="s">
        <v>529</v>
      </c>
      <c r="AE25" s="87" t="s">
        <v>473</v>
      </c>
      <c r="AF25" s="87" t="s">
        <v>134</v>
      </c>
      <c r="AG25" s="87" t="s">
        <v>533</v>
      </c>
      <c r="AH25" s="90" t="s">
        <v>522</v>
      </c>
      <c r="AK25" s="112">
        <v>43488</v>
      </c>
      <c r="AL25" s="131">
        <v>0.4045782988882356</v>
      </c>
      <c r="AM25" s="131">
        <v>0.4243436532107947</v>
      </c>
      <c r="AN25" s="131">
        <v>0.94415607175444249</v>
      </c>
      <c r="AO25" s="131">
        <v>0.4430669999273375</v>
      </c>
      <c r="AP25" s="131">
        <v>0.13650469111384139</v>
      </c>
      <c r="AQ25" s="53"/>
      <c r="AR25" s="74">
        <v>43853</v>
      </c>
      <c r="AS25" s="78">
        <v>0.29951310580307722</v>
      </c>
      <c r="AT25" s="78">
        <v>0.39048571186495701</v>
      </c>
      <c r="AU25" s="78">
        <v>0.7435095941796046</v>
      </c>
      <c r="AV25" s="78">
        <v>0.36736786839879804</v>
      </c>
      <c r="AW25" s="79">
        <v>0.15045782026635879</v>
      </c>
      <c r="AY25" s="94" t="s">
        <v>558</v>
      </c>
      <c r="AZ25" s="87" t="s">
        <v>580</v>
      </c>
      <c r="BA25" s="89" t="s">
        <v>296</v>
      </c>
      <c r="BB25" s="89" t="s">
        <v>288</v>
      </c>
      <c r="BC25" s="89" t="s">
        <v>312</v>
      </c>
      <c r="BD25" s="162" t="s">
        <v>292</v>
      </c>
    </row>
    <row r="26" spans="2:56" x14ac:dyDescent="0.2">
      <c r="B26" s="74">
        <v>43489</v>
      </c>
      <c r="C26" s="76">
        <v>3.1394234906396101</v>
      </c>
      <c r="D26" s="76">
        <v>1.099779447127097</v>
      </c>
      <c r="E26" s="76">
        <v>2.3937863849209537</v>
      </c>
      <c r="F26" s="76">
        <v>3.4810240985864782</v>
      </c>
      <c r="G26" s="76">
        <v>1.0045070355843682</v>
      </c>
      <c r="H26" s="76">
        <v>0.65448851777466099</v>
      </c>
      <c r="I26" s="76">
        <v>0.10059869235651721</v>
      </c>
      <c r="J26" s="76">
        <v>4.9495746805076752</v>
      </c>
      <c r="K26" s="81">
        <v>16.823182347497362</v>
      </c>
      <c r="L26" s="53"/>
      <c r="M26" s="74">
        <v>43854</v>
      </c>
      <c r="N26" s="78">
        <v>3.3946945370913291</v>
      </c>
      <c r="O26" s="78">
        <v>1.8720438895113809</v>
      </c>
      <c r="P26" s="78">
        <v>2.215243765071746</v>
      </c>
      <c r="Q26" s="78">
        <v>3.0016096507166683</v>
      </c>
      <c r="R26" s="78">
        <v>0.77605604454818811</v>
      </c>
      <c r="S26" s="78">
        <v>0.49668574703379526</v>
      </c>
      <c r="T26" s="78">
        <v>0.10059869235651721</v>
      </c>
      <c r="U26" s="78">
        <v>5.4602225520912944</v>
      </c>
      <c r="V26" s="83">
        <v>17.317154878420919</v>
      </c>
      <c r="Y26" s="95" t="s">
        <v>534</v>
      </c>
      <c r="Z26" s="134">
        <f>Z19-Z4</f>
        <v>-2.9238373238817132</v>
      </c>
      <c r="AA26" s="134">
        <f t="shared" ref="AA26:AH26" si="0">AA19-AA4</f>
        <v>5.8556473605494901</v>
      </c>
      <c r="AB26" s="134">
        <f t="shared" si="0"/>
        <v>-7.9914400624216029</v>
      </c>
      <c r="AC26" s="134">
        <f>AC19-AC4</f>
        <v>-11.684021047813005</v>
      </c>
      <c r="AD26" s="134">
        <f t="shared" si="0"/>
        <v>-4.6336114660123222</v>
      </c>
      <c r="AE26" s="134">
        <f t="shared" si="0"/>
        <v>-2.0763663010032793</v>
      </c>
      <c r="AF26" s="134">
        <f>AF19-AF4</f>
        <v>0</v>
      </c>
      <c r="AG26" s="134">
        <f>AG19-AG4</f>
        <v>10.123371889582472</v>
      </c>
      <c r="AH26" s="135">
        <f t="shared" si="0"/>
        <v>-13.330256951000024</v>
      </c>
      <c r="AK26" s="112">
        <v>43489</v>
      </c>
      <c r="AL26" s="131">
        <v>0.37302087349680196</v>
      </c>
      <c r="AM26" s="131">
        <v>0.43857971255350336</v>
      </c>
      <c r="AN26" s="131">
        <v>0.94699357021839081</v>
      </c>
      <c r="AO26" s="131">
        <v>0.42100850860620082</v>
      </c>
      <c r="AP26" s="131">
        <v>0.13131106720233318</v>
      </c>
      <c r="AQ26" s="53"/>
      <c r="AR26" s="74">
        <v>43854</v>
      </c>
      <c r="AS26" s="78">
        <v>0.3031365917224349</v>
      </c>
      <c r="AT26" s="78">
        <v>0.38981758416344631</v>
      </c>
      <c r="AU26" s="78">
        <v>0.78609522495154649</v>
      </c>
      <c r="AV26" s="78">
        <v>0.36553252931685432</v>
      </c>
      <c r="AW26" s="79">
        <v>0.1478481802450643</v>
      </c>
      <c r="AY26" s="95" t="s">
        <v>534</v>
      </c>
      <c r="AZ26" s="134">
        <f>AZ19-AZ4</f>
        <v>-1.217952543881017</v>
      </c>
      <c r="BA26" s="134">
        <f t="shared" ref="BA26:BB26" si="1">BA19-BA4</f>
        <v>-1.5754246887232934</v>
      </c>
      <c r="BB26" s="134">
        <f t="shared" si="1"/>
        <v>-3.3935929844345338</v>
      </c>
      <c r="BC26" s="134">
        <f>BC19-BC4</f>
        <v>-1.4153780208687223</v>
      </c>
      <c r="BD26" s="135">
        <f t="shared" ref="BD26" si="2">BD19-BD4</f>
        <v>-0.19857926562862716</v>
      </c>
    </row>
    <row r="27" spans="2:56" x14ac:dyDescent="0.2">
      <c r="B27" s="74">
        <v>43490</v>
      </c>
      <c r="C27" s="76">
        <v>3.2972562722925631</v>
      </c>
      <c r="D27" s="76">
        <v>1.403070618090305</v>
      </c>
      <c r="E27" s="76">
        <v>2.841727525342125</v>
      </c>
      <c r="F27" s="76">
        <v>3.2832327358112643</v>
      </c>
      <c r="G27" s="76">
        <v>1.0161611236717241</v>
      </c>
      <c r="H27" s="76">
        <v>0.63170153121916983</v>
      </c>
      <c r="I27" s="76">
        <v>0.10059869235651721</v>
      </c>
      <c r="J27" s="76">
        <v>4.778433261097371</v>
      </c>
      <c r="K27" s="81">
        <v>17.352181759881042</v>
      </c>
      <c r="L27" s="53"/>
      <c r="M27" s="74">
        <v>43855</v>
      </c>
      <c r="N27" s="78">
        <v>3.5150885794788578</v>
      </c>
      <c r="O27" s="78">
        <v>1.7651323550023419</v>
      </c>
      <c r="P27" s="78">
        <v>2.1876754740723281</v>
      </c>
      <c r="Q27" s="78">
        <v>2.9030778522254321</v>
      </c>
      <c r="R27" s="78">
        <v>0.72188934951071071</v>
      </c>
      <c r="S27" s="78">
        <v>0.57446515312584356</v>
      </c>
      <c r="T27" s="78">
        <v>0.10059869235651721</v>
      </c>
      <c r="U27" s="78">
        <v>5.8053505787825195</v>
      </c>
      <c r="V27" s="83">
        <v>17.573278034554551</v>
      </c>
      <c r="Y27" s="95" t="s">
        <v>535</v>
      </c>
      <c r="Z27" s="134">
        <f t="shared" ref="Z27:AH30" si="3">Z20-Z5</f>
        <v>-7.1929324124201059</v>
      </c>
      <c r="AA27" s="134">
        <f t="shared" si="3"/>
        <v>1.7874021295472566</v>
      </c>
      <c r="AB27" s="134">
        <f t="shared" si="3"/>
        <v>-2.3603626030272409</v>
      </c>
      <c r="AC27" s="134">
        <f t="shared" si="3"/>
        <v>-3.1014238561031391</v>
      </c>
      <c r="AD27" s="134">
        <f t="shared" si="3"/>
        <v>-1.8584530893695472</v>
      </c>
      <c r="AE27" s="134">
        <f t="shared" si="3"/>
        <v>2.5504547755552665E-3</v>
      </c>
      <c r="AF27" s="134">
        <f t="shared" si="3"/>
        <v>-3.9968028886505635E-15</v>
      </c>
      <c r="AG27" s="134">
        <f t="shared" si="3"/>
        <v>-3.5541273120166181</v>
      </c>
      <c r="AH27" s="135">
        <f t="shared" si="3"/>
        <v>-16.277346688613761</v>
      </c>
      <c r="AK27" s="112">
        <v>43490</v>
      </c>
      <c r="AL27" s="131">
        <v>0.28018123913341902</v>
      </c>
      <c r="AM27" s="131">
        <v>0.39813077177605283</v>
      </c>
      <c r="AN27" s="131">
        <v>0.89522219882537768</v>
      </c>
      <c r="AO27" s="131">
        <v>0.43614672502220442</v>
      </c>
      <c r="AP27" s="131">
        <v>0.13204705935976449</v>
      </c>
      <c r="AQ27" s="53"/>
      <c r="AR27" s="74">
        <v>43855</v>
      </c>
      <c r="AS27" s="78">
        <v>0.30839369283147483</v>
      </c>
      <c r="AT27" s="78">
        <v>0.36624148922291366</v>
      </c>
      <c r="AU27" s="78">
        <v>0.75696925889611777</v>
      </c>
      <c r="AV27" s="78">
        <v>0.32626042066054917</v>
      </c>
      <c r="AW27" s="79">
        <v>0.145635715768728</v>
      </c>
      <c r="AY27" s="95" t="s">
        <v>535</v>
      </c>
      <c r="AZ27" s="134">
        <f t="shared" ref="AZ27:BD27" si="4">AZ20-AZ5</f>
        <v>0.41479474512704329</v>
      </c>
      <c r="BA27" s="134">
        <f t="shared" si="4"/>
        <v>-0.6658191835850733</v>
      </c>
      <c r="BB27" s="134">
        <f t="shared" si="4"/>
        <v>-0.81577026698879962</v>
      </c>
      <c r="BC27" s="134">
        <f t="shared" si="4"/>
        <v>-0.70201808849695446</v>
      </c>
      <c r="BD27" s="135">
        <f t="shared" si="4"/>
        <v>-0.39143998248082523</v>
      </c>
    </row>
    <row r="28" spans="2:56" x14ac:dyDescent="0.2">
      <c r="B28" s="74">
        <v>43491</v>
      </c>
      <c r="C28" s="76">
        <v>3.4431437641634619</v>
      </c>
      <c r="D28" s="76">
        <v>1.5796827617369649</v>
      </c>
      <c r="E28" s="76">
        <v>2.8693602469344399</v>
      </c>
      <c r="F28" s="76">
        <v>2.8701095068129772</v>
      </c>
      <c r="G28" s="76">
        <v>0.99873254250783772</v>
      </c>
      <c r="H28" s="76">
        <v>0.7149174231270673</v>
      </c>
      <c r="I28" s="76">
        <v>0.10059869235651721</v>
      </c>
      <c r="J28" s="76">
        <v>4.6123912256485564</v>
      </c>
      <c r="K28" s="81">
        <v>17.188936163287821</v>
      </c>
      <c r="L28" s="53"/>
      <c r="M28" s="74">
        <v>43856</v>
      </c>
      <c r="N28" s="78">
        <v>3.6048389426133922</v>
      </c>
      <c r="O28" s="78">
        <v>1.501455620852548</v>
      </c>
      <c r="P28" s="78">
        <v>2.2198399380421012</v>
      </c>
      <c r="Q28" s="78">
        <v>2.7385891432560689</v>
      </c>
      <c r="R28" s="78">
        <v>0.743654433508673</v>
      </c>
      <c r="S28" s="78">
        <v>0.57336046411140995</v>
      </c>
      <c r="T28" s="78">
        <v>0.10059869235651721</v>
      </c>
      <c r="U28" s="78">
        <v>5.9502178079477623</v>
      </c>
      <c r="V28" s="83">
        <v>17.432555042688474</v>
      </c>
      <c r="Y28" s="95" t="s">
        <v>536</v>
      </c>
      <c r="Z28" s="134">
        <f t="shared" si="3"/>
        <v>-1.2419063462028959</v>
      </c>
      <c r="AA28" s="134">
        <f t="shared" si="3"/>
        <v>-0.69211252285778002</v>
      </c>
      <c r="AB28" s="134">
        <f t="shared" si="3"/>
        <v>-8.753285238704521</v>
      </c>
      <c r="AC28" s="134">
        <f t="shared" si="3"/>
        <v>5.5686373629820736</v>
      </c>
      <c r="AD28" s="134">
        <f t="shared" si="3"/>
        <v>-2.0337395548197925</v>
      </c>
      <c r="AE28" s="134">
        <f t="shared" si="3"/>
        <v>-0.69912489448500459</v>
      </c>
      <c r="AF28" s="134">
        <f t="shared" si="3"/>
        <v>0</v>
      </c>
      <c r="AG28" s="134">
        <f t="shared" si="3"/>
        <v>-10.311840501988911</v>
      </c>
      <c r="AH28" s="135">
        <f t="shared" si="3"/>
        <v>-18.163371696076695</v>
      </c>
      <c r="AK28" s="112">
        <v>43491</v>
      </c>
      <c r="AL28" s="131">
        <v>0.27540070401257838</v>
      </c>
      <c r="AM28" s="131">
        <v>0.32722285842099635</v>
      </c>
      <c r="AN28" s="131">
        <v>0.67116801092824996</v>
      </c>
      <c r="AO28" s="131">
        <v>0.42831865985389878</v>
      </c>
      <c r="AP28" s="131">
        <v>0.1414135694901916</v>
      </c>
      <c r="AQ28" s="53"/>
      <c r="AR28" s="74">
        <v>43856</v>
      </c>
      <c r="AS28" s="78">
        <v>0.28900394931132251</v>
      </c>
      <c r="AT28" s="78">
        <v>0.32591157205051219</v>
      </c>
      <c r="AU28" s="78">
        <v>0.69933812988627664</v>
      </c>
      <c r="AV28" s="78">
        <v>0.32921897678838752</v>
      </c>
      <c r="AW28" s="79">
        <v>0.14516970534064938</v>
      </c>
      <c r="AY28" s="95" t="s">
        <v>536</v>
      </c>
      <c r="AZ28" s="134">
        <f t="shared" ref="AZ28:BD28" si="5">AZ21-AZ6</f>
        <v>0.71308955953931985</v>
      </c>
      <c r="BA28" s="134">
        <f t="shared" si="5"/>
        <v>0.56504505260379112</v>
      </c>
      <c r="BB28" s="134">
        <f t="shared" si="5"/>
        <v>1.5425870998127795</v>
      </c>
      <c r="BC28" s="134">
        <f t="shared" si="5"/>
        <v>0.94177363317953677</v>
      </c>
      <c r="BD28" s="135">
        <f t="shared" si="5"/>
        <v>0.15706994107324457</v>
      </c>
    </row>
    <row r="29" spans="2:56" x14ac:dyDescent="0.2">
      <c r="B29" s="74">
        <v>43492</v>
      </c>
      <c r="C29" s="76">
        <v>3.2548073051383088</v>
      </c>
      <c r="D29" s="76">
        <v>1.674763124762997</v>
      </c>
      <c r="E29" s="76">
        <v>2.6728039810440332</v>
      </c>
      <c r="F29" s="76">
        <v>2.792219089179822</v>
      </c>
      <c r="G29" s="76">
        <v>0.96003506425092144</v>
      </c>
      <c r="H29" s="76">
        <v>0.67252729647238818</v>
      </c>
      <c r="I29" s="76">
        <v>0.10059869235651721</v>
      </c>
      <c r="J29" s="76">
        <v>4.5386130881489057</v>
      </c>
      <c r="K29" s="81">
        <v>16.666367641353894</v>
      </c>
      <c r="L29" s="53"/>
      <c r="M29" s="74">
        <v>43857</v>
      </c>
      <c r="N29" s="78">
        <v>3.6037087266748209</v>
      </c>
      <c r="O29" s="78">
        <v>1.203954663445983</v>
      </c>
      <c r="P29" s="78">
        <v>2.2368212736257211</v>
      </c>
      <c r="Q29" s="78">
        <v>2.5373864867217328</v>
      </c>
      <c r="R29" s="78">
        <v>0.7887391965112549</v>
      </c>
      <c r="S29" s="78">
        <v>0.58144812156548686</v>
      </c>
      <c r="T29" s="78">
        <v>0.10059869235651721</v>
      </c>
      <c r="U29" s="78">
        <v>6.079154390191448</v>
      </c>
      <c r="V29" s="83">
        <v>17.131811551092966</v>
      </c>
      <c r="Y29" s="95" t="s">
        <v>537</v>
      </c>
      <c r="Z29" s="134">
        <f t="shared" si="3"/>
        <v>3.826448504842979</v>
      </c>
      <c r="AA29" s="134">
        <f t="shared" si="3"/>
        <v>0.33445977205712651</v>
      </c>
      <c r="AB29" s="134">
        <f t="shared" si="3"/>
        <v>4.2699701786123896</v>
      </c>
      <c r="AC29" s="134">
        <f t="shared" si="3"/>
        <v>-4.0989153223979784</v>
      </c>
      <c r="AD29" s="134">
        <f t="shared" si="3"/>
        <v>0.47328899421290238</v>
      </c>
      <c r="AE29" s="134">
        <f t="shared" si="3"/>
        <v>0.87245867863725834</v>
      </c>
      <c r="AF29" s="134">
        <f t="shared" si="3"/>
        <v>0</v>
      </c>
      <c r="AG29" s="134">
        <f t="shared" si="3"/>
        <v>-1.3288099768801089</v>
      </c>
      <c r="AH29" s="135">
        <f t="shared" si="3"/>
        <v>4.3489008290846982</v>
      </c>
      <c r="AK29" s="112">
        <v>43492</v>
      </c>
      <c r="AL29" s="131">
        <v>0.32927554370360373</v>
      </c>
      <c r="AM29" s="131">
        <v>0.33765426749168476</v>
      </c>
      <c r="AN29" s="131">
        <v>0.6064959712042397</v>
      </c>
      <c r="AO29" s="131">
        <v>0.40022812981686257</v>
      </c>
      <c r="AP29" s="131">
        <v>0.14336817006150421</v>
      </c>
      <c r="AQ29" s="53"/>
      <c r="AR29" s="74">
        <v>43857</v>
      </c>
      <c r="AS29" s="78">
        <v>0.31436094002878767</v>
      </c>
      <c r="AT29" s="78">
        <v>0.3014300501872853</v>
      </c>
      <c r="AU29" s="78">
        <v>0.5653137619810007</v>
      </c>
      <c r="AV29" s="78">
        <v>0.33355808118439512</v>
      </c>
      <c r="AW29" s="79">
        <v>0.14654955201673681</v>
      </c>
      <c r="AY29" s="95" t="s">
        <v>537</v>
      </c>
      <c r="AZ29" s="134">
        <f t="shared" ref="AZ29:BD29" si="6">AZ22-AZ7</f>
        <v>-0.6246522036294575</v>
      </c>
      <c r="BA29" s="134">
        <f t="shared" si="6"/>
        <v>-1.600903284316531</v>
      </c>
      <c r="BB29" s="134">
        <f t="shared" si="6"/>
        <v>-1.1220322498998474</v>
      </c>
      <c r="BC29" s="134">
        <f t="shared" si="6"/>
        <v>-0.51654787541200164</v>
      </c>
      <c r="BD29" s="135">
        <f t="shared" si="6"/>
        <v>-0.27639216472430705</v>
      </c>
    </row>
    <row r="30" spans="2:56" x14ac:dyDescent="0.2">
      <c r="B30" s="74">
        <v>43493</v>
      </c>
      <c r="C30" s="76">
        <v>3.2637742321410919</v>
      </c>
      <c r="D30" s="76">
        <v>1.8173942253666209</v>
      </c>
      <c r="E30" s="76">
        <v>2.6144176539721791</v>
      </c>
      <c r="F30" s="76">
        <v>2.9513705407659456</v>
      </c>
      <c r="G30" s="76">
        <v>0.94154779982385584</v>
      </c>
      <c r="H30" s="76">
        <v>0.60151630776857801</v>
      </c>
      <c r="I30" s="76">
        <v>0.10059869235651721</v>
      </c>
      <c r="J30" s="76">
        <v>4.520584611315031</v>
      </c>
      <c r="K30" s="81">
        <v>16.81120406350982</v>
      </c>
      <c r="L30" s="53"/>
      <c r="M30" s="74">
        <v>43858</v>
      </c>
      <c r="N30" s="78">
        <v>3.5657075078894431</v>
      </c>
      <c r="O30" s="78">
        <v>0.97736333064532477</v>
      </c>
      <c r="P30" s="78">
        <v>2.2830976018080658</v>
      </c>
      <c r="Q30" s="78">
        <v>2.5362994948154083</v>
      </c>
      <c r="R30" s="78">
        <v>0.84824592067670712</v>
      </c>
      <c r="S30" s="78">
        <v>0.47718533810094366</v>
      </c>
      <c r="T30" s="78">
        <v>0.10059869235651721</v>
      </c>
      <c r="U30" s="78">
        <v>5.8320992867771722</v>
      </c>
      <c r="V30" s="83">
        <v>16.62059717306958</v>
      </c>
      <c r="Y30" s="95" t="s">
        <v>538</v>
      </c>
      <c r="Z30" s="134">
        <f>Z23-Z8</f>
        <v>-0.44716654878058648</v>
      </c>
      <c r="AA30" s="134">
        <f t="shared" si="3"/>
        <v>-0.11249284898114453</v>
      </c>
      <c r="AB30" s="134">
        <f t="shared" si="3"/>
        <v>0.35203394753757067</v>
      </c>
      <c r="AC30" s="134">
        <f t="shared" si="3"/>
        <v>-6.1070137262873914</v>
      </c>
      <c r="AD30" s="134">
        <f t="shared" si="3"/>
        <v>0.96318102049994536</v>
      </c>
      <c r="AE30" s="134">
        <f t="shared" si="3"/>
        <v>3.5987756681750582E-2</v>
      </c>
      <c r="AF30" s="134">
        <f t="shared" si="3"/>
        <v>0</v>
      </c>
      <c r="AG30" s="134">
        <f t="shared" si="3"/>
        <v>2.4745570425136947</v>
      </c>
      <c r="AH30" s="135">
        <f t="shared" si="3"/>
        <v>-2.8409133568160883</v>
      </c>
      <c r="AK30" s="112">
        <v>43493</v>
      </c>
      <c r="AL30" s="131">
        <v>0.37406766967551236</v>
      </c>
      <c r="AM30" s="131">
        <v>0.38088615969602713</v>
      </c>
      <c r="AN30" s="131">
        <v>0.7059502917117837</v>
      </c>
      <c r="AO30" s="131">
        <v>0.37597035972356041</v>
      </c>
      <c r="AP30" s="131">
        <v>0.1429867949184046</v>
      </c>
      <c r="AQ30" s="53"/>
      <c r="AR30" s="74">
        <v>43858</v>
      </c>
      <c r="AS30" s="78">
        <v>0.34389626006512958</v>
      </c>
      <c r="AT30" s="78">
        <v>0.31497087462826329</v>
      </c>
      <c r="AU30" s="78">
        <v>0.59997684511868354</v>
      </c>
      <c r="AV30" s="78">
        <v>0.29423770475916899</v>
      </c>
      <c r="AW30" s="79">
        <v>0.12141551051622759</v>
      </c>
      <c r="AY30" s="95" t="s">
        <v>538</v>
      </c>
      <c r="AZ30" s="134">
        <f>AZ23-AZ8</f>
        <v>-0.7237346007965817</v>
      </c>
      <c r="BA30" s="134">
        <f t="shared" ref="BA30:BD30" si="7">BA23-BA8</f>
        <v>-1.4321263904523018</v>
      </c>
      <c r="BB30" s="134">
        <f t="shared" si="7"/>
        <v>-1.353204535544311</v>
      </c>
      <c r="BC30" s="134">
        <f t="shared" si="7"/>
        <v>-1.9731263590420798</v>
      </c>
      <c r="BD30" s="135">
        <f t="shared" si="7"/>
        <v>-0.23001523983257943</v>
      </c>
    </row>
    <row r="31" spans="2:56" x14ac:dyDescent="0.2">
      <c r="B31" s="74">
        <v>43494</v>
      </c>
      <c r="C31" s="76">
        <v>3.0990263146082739</v>
      </c>
      <c r="D31" s="76">
        <v>1.931305169172356</v>
      </c>
      <c r="E31" s="76">
        <v>2.8504033011541017</v>
      </c>
      <c r="F31" s="76">
        <v>3.1085379589321498</v>
      </c>
      <c r="G31" s="76">
        <v>0.88249399551716223</v>
      </c>
      <c r="H31" s="76">
        <v>0.66925299342389455</v>
      </c>
      <c r="I31" s="76">
        <v>0.10059869235651721</v>
      </c>
      <c r="J31" s="76">
        <v>4.5065164281506567</v>
      </c>
      <c r="K31" s="81">
        <v>17.14813485331511</v>
      </c>
      <c r="L31" s="53"/>
      <c r="M31" s="74">
        <v>43859</v>
      </c>
      <c r="N31" s="78">
        <v>3.5712927751647423</v>
      </c>
      <c r="O31" s="78">
        <v>1.0696722727331769</v>
      </c>
      <c r="P31" s="78">
        <v>2.4235278856117368</v>
      </c>
      <c r="Q31" s="78">
        <v>2.5439548649579766</v>
      </c>
      <c r="R31" s="78">
        <v>0.8162891691191656</v>
      </c>
      <c r="S31" s="78">
        <v>0.45904259815316628</v>
      </c>
      <c r="T31" s="78">
        <v>0.10059869235651721</v>
      </c>
      <c r="U31" s="78">
        <v>5.3516113705565376</v>
      </c>
      <c r="V31" s="83">
        <v>16.335989628653021</v>
      </c>
      <c r="Y31" s="136" t="s">
        <v>578</v>
      </c>
      <c r="Z31" s="137">
        <f t="shared" ref="Z31:AH31" si="8">SUM(Z26:Z27)</f>
        <v>-10.116769736301819</v>
      </c>
      <c r="AA31" s="137">
        <f t="shared" si="8"/>
        <v>7.6430494900967467</v>
      </c>
      <c r="AB31" s="137">
        <f t="shared" si="8"/>
        <v>-10.351802665448844</v>
      </c>
      <c r="AC31" s="137">
        <f t="shared" si="8"/>
        <v>-14.785444903916144</v>
      </c>
      <c r="AD31" s="137">
        <f t="shared" si="8"/>
        <v>-6.4920645553818694</v>
      </c>
      <c r="AE31" s="137">
        <f t="shared" si="8"/>
        <v>-2.0738158462277241</v>
      </c>
      <c r="AF31" s="137">
        <f t="shared" si="8"/>
        <v>-3.9968028886505635E-15</v>
      </c>
      <c r="AG31" s="137">
        <f t="shared" si="8"/>
        <v>6.5692445775658541</v>
      </c>
      <c r="AH31" s="138">
        <f t="shared" si="8"/>
        <v>-29.607603639613785</v>
      </c>
      <c r="AK31" s="112">
        <v>43494</v>
      </c>
      <c r="AL31" s="131">
        <v>0.37917414006383887</v>
      </c>
      <c r="AM31" s="131">
        <v>0.40689372789270112</v>
      </c>
      <c r="AN31" s="131">
        <v>0.76580695591574632</v>
      </c>
      <c r="AO31" s="131">
        <v>0.41405672300491142</v>
      </c>
      <c r="AP31" s="131">
        <v>0.14519981368338508</v>
      </c>
      <c r="AQ31" s="53"/>
      <c r="AR31" s="74">
        <v>43859</v>
      </c>
      <c r="AS31" s="78">
        <v>0.30948619129125343</v>
      </c>
      <c r="AT31" s="78">
        <v>0.31454500278833231</v>
      </c>
      <c r="AU31" s="78">
        <v>0.64443829298921107</v>
      </c>
      <c r="AV31" s="78">
        <v>0.30012789273036838</v>
      </c>
      <c r="AW31" s="79">
        <v>0.1183464402737765</v>
      </c>
      <c r="AY31" s="136" t="s">
        <v>578</v>
      </c>
      <c r="AZ31" s="137">
        <f t="shared" ref="AZ31:BD31" si="9">SUM(AZ26:AZ27)</f>
        <v>-0.80315779875397375</v>
      </c>
      <c r="BA31" s="137">
        <f t="shared" si="9"/>
        <v>-2.2412438723083667</v>
      </c>
      <c r="BB31" s="137">
        <f t="shared" si="9"/>
        <v>-4.2093632514233335</v>
      </c>
      <c r="BC31" s="137">
        <f t="shared" si="9"/>
        <v>-2.1173961093656768</v>
      </c>
      <c r="BD31" s="138">
        <f t="shared" si="9"/>
        <v>-0.59001924810945239</v>
      </c>
    </row>
    <row r="32" spans="2:56" x14ac:dyDescent="0.2">
      <c r="B32" s="74">
        <v>43495</v>
      </c>
      <c r="C32" s="76">
        <v>3.3123092338940858</v>
      </c>
      <c r="D32" s="76">
        <v>1.6048255119481509</v>
      </c>
      <c r="E32" s="76">
        <v>3.2351992181653801</v>
      </c>
      <c r="F32" s="76">
        <v>3.2280873012998743</v>
      </c>
      <c r="G32" s="76">
        <v>0.83548665074215112</v>
      </c>
      <c r="H32" s="76">
        <v>0.59787483510376749</v>
      </c>
      <c r="I32" s="76">
        <v>0.10059869235651721</v>
      </c>
      <c r="J32" s="76">
        <v>4.7303642595025295</v>
      </c>
      <c r="K32" s="81">
        <v>17.644745703012457</v>
      </c>
      <c r="L32" s="53"/>
      <c r="M32" s="74">
        <v>43860</v>
      </c>
      <c r="N32" s="78">
        <v>3.5811912813027269</v>
      </c>
      <c r="O32" s="78">
        <v>1.312645425429726</v>
      </c>
      <c r="P32" s="78">
        <v>2.4853251038306623</v>
      </c>
      <c r="Q32" s="78">
        <v>2.3155391557779623</v>
      </c>
      <c r="R32" s="78">
        <v>0.79055179915633367</v>
      </c>
      <c r="S32" s="78">
        <v>0.50255462635833947</v>
      </c>
      <c r="T32" s="78">
        <v>0.10059869235651721</v>
      </c>
      <c r="U32" s="78">
        <v>5.1872537606416582</v>
      </c>
      <c r="V32" s="83">
        <v>16.275659844853926</v>
      </c>
      <c r="Y32" s="139" t="s">
        <v>569</v>
      </c>
      <c r="Z32" s="140">
        <f t="shared" ref="Z32:AH32" si="10">SUM(Z26:Z28)</f>
        <v>-11.358676082504715</v>
      </c>
      <c r="AA32" s="140">
        <f t="shared" si="10"/>
        <v>6.9509369672389667</v>
      </c>
      <c r="AB32" s="140">
        <f t="shared" si="10"/>
        <v>-19.105087904153365</v>
      </c>
      <c r="AC32" s="140">
        <f t="shared" si="10"/>
        <v>-9.2168075409340702</v>
      </c>
      <c r="AD32" s="140">
        <f t="shared" si="10"/>
        <v>-8.525804110201662</v>
      </c>
      <c r="AE32" s="140">
        <f t="shared" si="10"/>
        <v>-2.7729407407127287</v>
      </c>
      <c r="AF32" s="140">
        <f t="shared" si="10"/>
        <v>-3.9968028886505635E-15</v>
      </c>
      <c r="AG32" s="140">
        <f t="shared" si="10"/>
        <v>-3.7425959244230569</v>
      </c>
      <c r="AH32" s="141">
        <f t="shared" si="10"/>
        <v>-47.77097533569048</v>
      </c>
      <c r="AK32" s="112">
        <v>43495</v>
      </c>
      <c r="AL32" s="131">
        <v>0.40343423984031118</v>
      </c>
      <c r="AM32" s="131">
        <v>0.4100705988050235</v>
      </c>
      <c r="AN32" s="131">
        <v>0.79756596788535972</v>
      </c>
      <c r="AO32" s="131">
        <v>0.42784241314361821</v>
      </c>
      <c r="AP32" s="131">
        <v>0.14461561583365221</v>
      </c>
      <c r="AQ32" s="53"/>
      <c r="AR32" s="74">
        <v>43860</v>
      </c>
      <c r="AS32" s="78">
        <v>0.25850652231060517</v>
      </c>
      <c r="AT32" s="78">
        <v>0.28160339290354158</v>
      </c>
      <c r="AU32" s="78">
        <v>0.53469587636684068</v>
      </c>
      <c r="AV32" s="78">
        <v>0.32630138837921019</v>
      </c>
      <c r="AW32" s="79">
        <v>0.11670229642052879</v>
      </c>
      <c r="AY32" s="139" t="s">
        <v>569</v>
      </c>
      <c r="AZ32" s="140">
        <f t="shared" ref="AZ32:BD32" si="11">SUM(AZ26:AZ28)</f>
        <v>-9.00682392146539E-2</v>
      </c>
      <c r="BA32" s="140">
        <f t="shared" si="11"/>
        <v>-1.6761988197045756</v>
      </c>
      <c r="BB32" s="140">
        <f t="shared" si="11"/>
        <v>-2.6667761516105539</v>
      </c>
      <c r="BC32" s="140">
        <f t="shared" si="11"/>
        <v>-1.17562247618614</v>
      </c>
      <c r="BD32" s="141">
        <f t="shared" si="11"/>
        <v>-0.43294930703620782</v>
      </c>
    </row>
    <row r="33" spans="2:56" x14ac:dyDescent="0.2">
      <c r="B33" s="74">
        <v>43496</v>
      </c>
      <c r="C33" s="76">
        <v>3.6320625520400549</v>
      </c>
      <c r="D33" s="76">
        <v>1.134058904425564</v>
      </c>
      <c r="E33" s="76">
        <v>3.36956334526004</v>
      </c>
      <c r="F33" s="76">
        <v>3.2383540310729995</v>
      </c>
      <c r="G33" s="76">
        <v>0.85691703288532028</v>
      </c>
      <c r="H33" s="76">
        <v>0.64823528834137989</v>
      </c>
      <c r="I33" s="76">
        <v>0.10059869235651721</v>
      </c>
      <c r="J33" s="76">
        <v>4.7747215814881319</v>
      </c>
      <c r="K33" s="81">
        <v>17.754511427870007</v>
      </c>
      <c r="L33" s="53"/>
      <c r="M33" s="74">
        <v>43861</v>
      </c>
      <c r="N33" s="78">
        <v>3.3697924068105771</v>
      </c>
      <c r="O33" s="78">
        <v>1.6548524009948851</v>
      </c>
      <c r="P33" s="78">
        <v>2.3678373552853458</v>
      </c>
      <c r="Q33" s="78">
        <v>1.9059243512915791</v>
      </c>
      <c r="R33" s="78">
        <v>0.78320922864441433</v>
      </c>
      <c r="S33" s="78">
        <v>0.6072012006451093</v>
      </c>
      <c r="T33" s="78">
        <v>0.10059869235651721</v>
      </c>
      <c r="U33" s="78">
        <v>4.9684742157330959</v>
      </c>
      <c r="V33" s="83">
        <v>15.757889851761524</v>
      </c>
      <c r="Y33" s="142" t="s">
        <v>579</v>
      </c>
      <c r="Z33" s="143">
        <f t="shared" ref="Z33:AH33" si="12">SUM(Z26:Z29)</f>
        <v>-7.532227577661736</v>
      </c>
      <c r="AA33" s="143">
        <f t="shared" si="12"/>
        <v>7.2853967392960932</v>
      </c>
      <c r="AB33" s="143">
        <f t="shared" si="12"/>
        <v>-14.835117725540975</v>
      </c>
      <c r="AC33" s="143">
        <f t="shared" si="12"/>
        <v>-13.315722863332049</v>
      </c>
      <c r="AD33" s="143">
        <f t="shared" si="12"/>
        <v>-8.0525151159887596</v>
      </c>
      <c r="AE33" s="143">
        <f t="shared" si="12"/>
        <v>-1.9004820620754703</v>
      </c>
      <c r="AF33" s="143">
        <f t="shared" si="12"/>
        <v>-3.9968028886505635E-15</v>
      </c>
      <c r="AG33" s="143">
        <f t="shared" si="12"/>
        <v>-5.0714059013031658</v>
      </c>
      <c r="AH33" s="144">
        <f t="shared" si="12"/>
        <v>-43.422074506605782</v>
      </c>
      <c r="AK33" s="112">
        <v>43496</v>
      </c>
      <c r="AL33" s="131">
        <v>0.43216301487610731</v>
      </c>
      <c r="AM33" s="131">
        <v>0.40895045062667573</v>
      </c>
      <c r="AN33" s="131">
        <v>0.80790462818300635</v>
      </c>
      <c r="AO33" s="131">
        <v>0.41180179595671768</v>
      </c>
      <c r="AP33" s="131">
        <v>0.1212460352063001</v>
      </c>
      <c r="AQ33" s="53"/>
      <c r="AR33" s="74">
        <v>43861</v>
      </c>
      <c r="AS33" s="78">
        <v>0.23956108433606452</v>
      </c>
      <c r="AT33" s="78">
        <v>0.2245482961548555</v>
      </c>
      <c r="AU33" s="78">
        <v>0.35883771982688739</v>
      </c>
      <c r="AV33" s="78">
        <v>0.30326223605175529</v>
      </c>
      <c r="AW33" s="79">
        <v>0.1086167071632017</v>
      </c>
      <c r="AY33" s="142" t="s">
        <v>579</v>
      </c>
      <c r="AZ33" s="143">
        <f t="shared" ref="AZ33:BD33" si="13">SUM(AZ26:AZ29)</f>
        <v>-0.7147204428441114</v>
      </c>
      <c r="BA33" s="143">
        <f t="shared" si="13"/>
        <v>-3.2771021040211066</v>
      </c>
      <c r="BB33" s="143">
        <f t="shared" si="13"/>
        <v>-3.7888084015104013</v>
      </c>
      <c r="BC33" s="143">
        <f t="shared" si="13"/>
        <v>-1.6921703515981417</v>
      </c>
      <c r="BD33" s="144">
        <f t="shared" si="13"/>
        <v>-0.70934147176051487</v>
      </c>
    </row>
    <row r="34" spans="2:56" x14ac:dyDescent="0.2">
      <c r="B34" s="74">
        <v>43497</v>
      </c>
      <c r="C34" s="76">
        <v>3.5369725292373451</v>
      </c>
      <c r="D34" s="76">
        <v>1.0483184130289609</v>
      </c>
      <c r="E34" s="76">
        <v>2.9986705044427273</v>
      </c>
      <c r="F34" s="76">
        <v>3.0101745036004446</v>
      </c>
      <c r="G34" s="76">
        <v>0.92222369918422364</v>
      </c>
      <c r="H34" s="76">
        <v>0.7193034175967985</v>
      </c>
      <c r="I34" s="76">
        <v>0.1113771236804298</v>
      </c>
      <c r="J34" s="76">
        <v>4.7487707892480326</v>
      </c>
      <c r="K34" s="81">
        <v>17.095810980018964</v>
      </c>
      <c r="L34" s="53"/>
      <c r="M34" s="74">
        <v>43862</v>
      </c>
      <c r="N34" s="78">
        <v>3.3157582377763251</v>
      </c>
      <c r="O34" s="78">
        <v>1.5730332821977149</v>
      </c>
      <c r="P34" s="78">
        <v>2.309040275014405</v>
      </c>
      <c r="Q34" s="78">
        <v>1.8728118764459789</v>
      </c>
      <c r="R34" s="78">
        <v>0.79069201421037116</v>
      </c>
      <c r="S34" s="78">
        <v>0.60805931976504934</v>
      </c>
      <c r="T34" s="78">
        <v>0.1075365332086908</v>
      </c>
      <c r="U34" s="78">
        <v>4.9449173421377406</v>
      </c>
      <c r="V34" s="83">
        <v>15.521848880756277</v>
      </c>
      <c r="Y34" s="145" t="s">
        <v>577</v>
      </c>
      <c r="Z34" s="146">
        <f t="shared" ref="Z34:AH34" si="14">SUM(Z26:Z30)</f>
        <v>-7.9793941264423225</v>
      </c>
      <c r="AA34" s="146">
        <f t="shared" si="14"/>
        <v>7.1729038903149487</v>
      </c>
      <c r="AB34" s="146">
        <f t="shared" si="14"/>
        <v>-14.483083778003405</v>
      </c>
      <c r="AC34" s="146">
        <f t="shared" si="14"/>
        <v>-19.42273658961944</v>
      </c>
      <c r="AD34" s="146">
        <f t="shared" si="14"/>
        <v>-7.0893340954888142</v>
      </c>
      <c r="AE34" s="146">
        <f t="shared" si="14"/>
        <v>-1.8644943053937197</v>
      </c>
      <c r="AF34" s="146">
        <f t="shared" si="14"/>
        <v>-3.9968028886505635E-15</v>
      </c>
      <c r="AG34" s="146">
        <f t="shared" si="14"/>
        <v>-2.5968488587894711</v>
      </c>
      <c r="AH34" s="147">
        <f t="shared" si="14"/>
        <v>-46.26298786342187</v>
      </c>
      <c r="AK34" s="112">
        <v>43497</v>
      </c>
      <c r="AL34" s="131">
        <v>0.40595652873861199</v>
      </c>
      <c r="AM34" s="131">
        <v>0.36134633317877751</v>
      </c>
      <c r="AN34" s="131">
        <v>0.75973857945622647</v>
      </c>
      <c r="AO34" s="131">
        <v>0.34288244382297101</v>
      </c>
      <c r="AP34" s="131">
        <v>0.139265372424665</v>
      </c>
      <c r="AQ34" s="53"/>
      <c r="AR34" s="74">
        <v>43862</v>
      </c>
      <c r="AS34" s="78">
        <v>0.26615163993158053</v>
      </c>
      <c r="AT34" s="78">
        <v>0.23332188057869813</v>
      </c>
      <c r="AU34" s="78">
        <v>0.37223447635222062</v>
      </c>
      <c r="AV34" s="78">
        <v>0.28716638424010421</v>
      </c>
      <c r="AW34" s="79">
        <v>0.1031117264973832</v>
      </c>
      <c r="AY34" s="145" t="s">
        <v>577</v>
      </c>
      <c r="AZ34" s="146">
        <f t="shared" ref="AZ34:BD34" si="15">SUM(AZ26:AZ30)</f>
        <v>-1.4384550436406931</v>
      </c>
      <c r="BA34" s="146">
        <f t="shared" si="15"/>
        <v>-4.7092284944734084</v>
      </c>
      <c r="BB34" s="146">
        <f t="shared" si="15"/>
        <v>-5.1420129370547123</v>
      </c>
      <c r="BC34" s="146">
        <f t="shared" si="15"/>
        <v>-3.6652967106402214</v>
      </c>
      <c r="BD34" s="147">
        <f t="shared" si="15"/>
        <v>-0.93935671159309431</v>
      </c>
    </row>
    <row r="35" spans="2:56" x14ac:dyDescent="0.2">
      <c r="B35" s="74">
        <v>43498</v>
      </c>
      <c r="C35" s="76">
        <v>3.0948377843521437</v>
      </c>
      <c r="D35" s="76">
        <v>1.1144690339318031</v>
      </c>
      <c r="E35" s="76">
        <v>2.5976525028990931</v>
      </c>
      <c r="F35" s="76">
        <v>2.8894561777437344</v>
      </c>
      <c r="G35" s="76">
        <v>0.93331858875374496</v>
      </c>
      <c r="H35" s="76">
        <v>0.61529328933929228</v>
      </c>
      <c r="I35" s="76">
        <v>0.1113771236804298</v>
      </c>
      <c r="J35" s="76">
        <v>4.6267789849911045</v>
      </c>
      <c r="K35" s="81">
        <v>15.983183485691345</v>
      </c>
      <c r="L35" s="53"/>
      <c r="M35" s="74">
        <v>43863</v>
      </c>
      <c r="N35" s="78">
        <v>3.4253499020864409</v>
      </c>
      <c r="O35" s="78">
        <v>1.7378197219347751</v>
      </c>
      <c r="P35" s="78">
        <v>2.146818728359102</v>
      </c>
      <c r="Q35" s="78">
        <v>1.9875505959986881</v>
      </c>
      <c r="R35" s="78">
        <v>0.73482682462535187</v>
      </c>
      <c r="S35" s="78">
        <v>0.575904291655012</v>
      </c>
      <c r="T35" s="78">
        <v>0.1075365332086908</v>
      </c>
      <c r="U35" s="78">
        <v>4.9649812353080343</v>
      </c>
      <c r="V35" s="83">
        <v>15.680787833176094</v>
      </c>
      <c r="AK35" s="112">
        <v>43498</v>
      </c>
      <c r="AL35" s="131">
        <v>0.40292676787843962</v>
      </c>
      <c r="AM35" s="131">
        <v>0.38981371278962107</v>
      </c>
      <c r="AN35" s="131">
        <v>0.7376416791071041</v>
      </c>
      <c r="AO35" s="131">
        <v>0.32122098550133332</v>
      </c>
      <c r="AP35" s="131">
        <v>0.1669202359822729</v>
      </c>
      <c r="AQ35" s="53"/>
      <c r="AR35" s="74">
        <v>43863</v>
      </c>
      <c r="AS35" s="78">
        <v>0.27699194834512758</v>
      </c>
      <c r="AT35" s="78">
        <v>0.21135415625566112</v>
      </c>
      <c r="AU35" s="78">
        <v>0.45237521702833139</v>
      </c>
      <c r="AV35" s="78">
        <v>0.27920571093459806</v>
      </c>
      <c r="AW35" s="79">
        <v>0.1026123898267122</v>
      </c>
    </row>
    <row r="36" spans="2:56" x14ac:dyDescent="0.2">
      <c r="B36" s="74">
        <v>43499</v>
      </c>
      <c r="C36" s="76">
        <v>3.3070284158546368</v>
      </c>
      <c r="D36" s="76">
        <v>1.1642608313519121</v>
      </c>
      <c r="E36" s="76">
        <v>2.1405415249492941</v>
      </c>
      <c r="F36" s="76">
        <v>3.0002854446568645</v>
      </c>
      <c r="G36" s="76">
        <v>0.92032894488598072</v>
      </c>
      <c r="H36" s="76">
        <v>0.47018762915753176</v>
      </c>
      <c r="I36" s="76">
        <v>0.1113771236804298</v>
      </c>
      <c r="J36" s="76">
        <v>4.7190386867634491</v>
      </c>
      <c r="K36" s="81">
        <v>15.833048601300099</v>
      </c>
      <c r="L36" s="53"/>
      <c r="M36" s="74">
        <v>43864</v>
      </c>
      <c r="N36" s="78">
        <v>3.5156107966821262</v>
      </c>
      <c r="O36" s="78">
        <v>1.654658222433864</v>
      </c>
      <c r="P36" s="78">
        <v>2.0465150358619688</v>
      </c>
      <c r="Q36" s="78">
        <v>2.0279719591840135</v>
      </c>
      <c r="R36" s="78">
        <v>0.69986474569032553</v>
      </c>
      <c r="S36" s="78">
        <v>0.55857936523541429</v>
      </c>
      <c r="T36" s="78">
        <v>0.1075365332086908</v>
      </c>
      <c r="U36" s="78">
        <v>5.1355343476548114</v>
      </c>
      <c r="V36" s="83">
        <v>15.746271005951215</v>
      </c>
      <c r="Y36" s="94" t="s">
        <v>558</v>
      </c>
      <c r="Z36" s="87" t="s">
        <v>438</v>
      </c>
      <c r="AA36" s="89" t="s">
        <v>422</v>
      </c>
      <c r="AB36" s="89" t="s">
        <v>531</v>
      </c>
      <c r="AC36" s="89" t="s">
        <v>282</v>
      </c>
      <c r="AD36" s="87" t="s">
        <v>529</v>
      </c>
      <c r="AE36" s="87" t="s">
        <v>473</v>
      </c>
      <c r="AF36" s="87" t="s">
        <v>134</v>
      </c>
      <c r="AG36" s="87" t="s">
        <v>533</v>
      </c>
      <c r="AH36" s="90" t="s">
        <v>522</v>
      </c>
      <c r="AK36" s="112">
        <v>43499</v>
      </c>
      <c r="AL36" s="131">
        <v>0.39346478929793355</v>
      </c>
      <c r="AM36" s="131">
        <v>0.41145366656974353</v>
      </c>
      <c r="AN36" s="131">
        <v>0.75141710443666454</v>
      </c>
      <c r="AO36" s="131">
        <v>0.35097359838770881</v>
      </c>
      <c r="AP36" s="131">
        <v>0.17851760114026111</v>
      </c>
      <c r="AQ36" s="53"/>
      <c r="AR36" s="74">
        <v>43864</v>
      </c>
      <c r="AS36" s="78">
        <v>0.28850297119965818</v>
      </c>
      <c r="AT36" s="78">
        <v>0.2124697023973465</v>
      </c>
      <c r="AU36" s="78">
        <v>0.45680751037329625</v>
      </c>
      <c r="AV36" s="78">
        <v>0.25663319621694014</v>
      </c>
      <c r="AW36" s="79">
        <v>0.1035728123781991</v>
      </c>
      <c r="AY36" s="94" t="s">
        <v>558</v>
      </c>
      <c r="AZ36" s="87" t="s">
        <v>580</v>
      </c>
      <c r="BA36" s="89" t="s">
        <v>296</v>
      </c>
      <c r="BB36" s="89" t="s">
        <v>288</v>
      </c>
      <c r="BC36" s="89" t="s">
        <v>312</v>
      </c>
      <c r="BD36" s="162" t="s">
        <v>292</v>
      </c>
    </row>
    <row r="37" spans="2:56" x14ac:dyDescent="0.2">
      <c r="B37" s="74">
        <v>43500</v>
      </c>
      <c r="C37" s="76">
        <v>3.2638876198627758</v>
      </c>
      <c r="D37" s="76">
        <v>1.067852729547853</v>
      </c>
      <c r="E37" s="76">
        <v>2.0613304767056788</v>
      </c>
      <c r="F37" s="76">
        <v>3.0356830805769111</v>
      </c>
      <c r="G37" s="76">
        <v>0.92863398979921274</v>
      </c>
      <c r="H37" s="76">
        <v>0.53307888301806039</v>
      </c>
      <c r="I37" s="76">
        <v>0.1113771236804298</v>
      </c>
      <c r="J37" s="76">
        <v>4.773582040437705</v>
      </c>
      <c r="K37" s="81">
        <v>15.775425943628626</v>
      </c>
      <c r="L37" s="53"/>
      <c r="M37" s="74">
        <v>43865</v>
      </c>
      <c r="N37" s="78">
        <v>3.5377671191872908</v>
      </c>
      <c r="O37" s="78">
        <v>1.39880250724015</v>
      </c>
      <c r="P37" s="78">
        <v>2.120783736811422</v>
      </c>
      <c r="Q37" s="78">
        <v>2.4486819099022528</v>
      </c>
      <c r="R37" s="78">
        <v>0.71916255339197932</v>
      </c>
      <c r="S37" s="78">
        <v>0.61136733339125671</v>
      </c>
      <c r="T37" s="78">
        <v>0.1075365332086908</v>
      </c>
      <c r="U37" s="78">
        <v>4.8710331450364768</v>
      </c>
      <c r="V37" s="83">
        <v>15.81513483816952</v>
      </c>
      <c r="Y37" s="95" t="s">
        <v>534</v>
      </c>
      <c r="Z37" s="132">
        <f t="shared" ref="Z37:AH37" si="16">Z26/Z4</f>
        <v>-2.6626809112031281E-2</v>
      </c>
      <c r="AA37" s="132">
        <f t="shared" si="16"/>
        <v>0.132326566144679</v>
      </c>
      <c r="AB37" s="132">
        <f t="shared" si="16"/>
        <v>-9.9540859469444201E-2</v>
      </c>
      <c r="AC37" s="132">
        <f t="shared" si="16"/>
        <v>-0.12419290765721593</v>
      </c>
      <c r="AD37" s="132">
        <f t="shared" si="16"/>
        <v>-0.16784386779511803</v>
      </c>
      <c r="AE37" s="132">
        <f t="shared" si="16"/>
        <v>-0.10628452532804197</v>
      </c>
      <c r="AF37" s="132">
        <f t="shared" si="16"/>
        <v>0</v>
      </c>
      <c r="AG37" s="132">
        <f t="shared" si="16"/>
        <v>6.2729103444731191E-2</v>
      </c>
      <c r="AH37" s="133">
        <f t="shared" si="16"/>
        <v>-2.4682658949033945E-2</v>
      </c>
      <c r="AK37" s="112">
        <v>43500</v>
      </c>
      <c r="AL37" s="131">
        <v>0.31529051086991999</v>
      </c>
      <c r="AM37" s="131">
        <v>0.42424076476707751</v>
      </c>
      <c r="AN37" s="131">
        <v>0.77365473320864986</v>
      </c>
      <c r="AO37" s="131">
        <v>0.3671365515161471</v>
      </c>
      <c r="AP37" s="131">
        <v>0.17283089130746232</v>
      </c>
      <c r="AQ37" s="53"/>
      <c r="AR37" s="74">
        <v>43865</v>
      </c>
      <c r="AS37" s="78">
        <v>0.31123323545349424</v>
      </c>
      <c r="AT37" s="78">
        <v>0.30995183526783437</v>
      </c>
      <c r="AU37" s="78">
        <v>0.62045720827006945</v>
      </c>
      <c r="AV37" s="78">
        <v>0.27266296549920838</v>
      </c>
      <c r="AW37" s="79">
        <v>0.1126818561163513</v>
      </c>
      <c r="AY37" s="95" t="s">
        <v>534</v>
      </c>
      <c r="AZ37" s="132">
        <f t="shared" ref="AZ37:BD37" si="17">AZ26/AZ4</f>
        <v>-0.11700745733025968</v>
      </c>
      <c r="BA37" s="132">
        <f t="shared" si="17"/>
        <v>-0.133437407694141</v>
      </c>
      <c r="BB37" s="132">
        <f t="shared" si="17"/>
        <v>-0.14942484993921035</v>
      </c>
      <c r="BC37" s="132">
        <f t="shared" si="17"/>
        <v>-0.11221135629233997</v>
      </c>
      <c r="BD37" s="133">
        <f t="shared" si="17"/>
        <v>-4.0710245172214443E-2</v>
      </c>
    </row>
    <row r="38" spans="2:56" x14ac:dyDescent="0.2">
      <c r="B38" s="74">
        <v>43501</v>
      </c>
      <c r="C38" s="76">
        <v>3.2086396560105532</v>
      </c>
      <c r="D38" s="76">
        <v>0.75332938666548843</v>
      </c>
      <c r="E38" s="76">
        <v>2.1876363408173272</v>
      </c>
      <c r="F38" s="76">
        <v>2.9854193871713721</v>
      </c>
      <c r="G38" s="76">
        <v>0.95455931475344435</v>
      </c>
      <c r="H38" s="76">
        <v>0.57000595587429304</v>
      </c>
      <c r="I38" s="76">
        <v>0.1113771236804298</v>
      </c>
      <c r="J38" s="76">
        <v>4.7857504239530178</v>
      </c>
      <c r="K38" s="81">
        <v>15.556717588925927</v>
      </c>
      <c r="L38" s="53"/>
      <c r="M38" s="74">
        <v>43866</v>
      </c>
      <c r="N38" s="78">
        <v>3.6092080648725284</v>
      </c>
      <c r="O38" s="78">
        <v>1.323097477111806</v>
      </c>
      <c r="P38" s="78">
        <v>2.4192177765450777</v>
      </c>
      <c r="Q38" s="78">
        <v>2.7651354801517893</v>
      </c>
      <c r="R38" s="78">
        <v>0.76729590532637781</v>
      </c>
      <c r="S38" s="78">
        <v>0.66151188615868384</v>
      </c>
      <c r="T38" s="78">
        <v>0.1075365332086908</v>
      </c>
      <c r="U38" s="78">
        <v>4.6544080761943576</v>
      </c>
      <c r="V38" s="83">
        <v>16.307411199569309</v>
      </c>
      <c r="Y38" s="95" t="s">
        <v>535</v>
      </c>
      <c r="Z38" s="132">
        <f t="shared" ref="Z38:AH38" si="18">Z27/Z5</f>
        <v>-7.453161363900386E-2</v>
      </c>
      <c r="AA38" s="132">
        <f t="shared" si="18"/>
        <v>7.8590093776631356E-2</v>
      </c>
      <c r="AB38" s="132">
        <f t="shared" si="18"/>
        <v>-3.3159649621978725E-2</v>
      </c>
      <c r="AC38" s="132">
        <f t="shared" si="18"/>
        <v>-4.2834810523197472E-2</v>
      </c>
      <c r="AD38" s="132">
        <f t="shared" si="18"/>
        <v>-8.1057941141322296E-2</v>
      </c>
      <c r="AE38" s="132">
        <f t="shared" si="18"/>
        <v>1.5545057791320301E-4</v>
      </c>
      <c r="AF38" s="132">
        <f t="shared" si="18"/>
        <v>-1.2816183035801468E-15</v>
      </c>
      <c r="AG38" s="132">
        <f t="shared" si="18"/>
        <v>-2.6700945417998393E-2</v>
      </c>
      <c r="AH38" s="133">
        <f t="shared" si="18"/>
        <v>-3.712903245341153E-2</v>
      </c>
      <c r="AK38" s="112">
        <v>43501</v>
      </c>
      <c r="AL38" s="131">
        <v>0.33952834761960371</v>
      </c>
      <c r="AM38" s="131">
        <v>0.3806898071546202</v>
      </c>
      <c r="AN38" s="131">
        <v>0.7493499933045733</v>
      </c>
      <c r="AO38" s="131">
        <v>0.37563430077376148</v>
      </c>
      <c r="AP38" s="131">
        <v>0.14751975197936967</v>
      </c>
      <c r="AQ38" s="53"/>
      <c r="AR38" s="74">
        <v>43866</v>
      </c>
      <c r="AS38" s="78">
        <v>0.33803413456390763</v>
      </c>
      <c r="AT38" s="78">
        <v>0.34076908451366711</v>
      </c>
      <c r="AU38" s="78">
        <v>0.68138043167960682</v>
      </c>
      <c r="AV38" s="78">
        <v>0.3463757173003465</v>
      </c>
      <c r="AW38" s="79">
        <v>0.13934657932526659</v>
      </c>
      <c r="AY38" s="95" t="s">
        <v>535</v>
      </c>
      <c r="AZ38" s="132">
        <f t="shared" ref="AZ38:BD38" si="19">AZ27/AZ5</f>
        <v>4.8698920590811511E-2</v>
      </c>
      <c r="BA38" s="132">
        <f t="shared" si="19"/>
        <v>-7.2700376075343354E-2</v>
      </c>
      <c r="BB38" s="132">
        <f t="shared" si="19"/>
        <v>-4.8140181057601539E-2</v>
      </c>
      <c r="BC38" s="132">
        <f t="shared" si="19"/>
        <v>-7.3196665235924122E-2</v>
      </c>
      <c r="BD38" s="133">
        <f t="shared" si="19"/>
        <v>-9.8694282134533712E-2</v>
      </c>
    </row>
    <row r="39" spans="2:56" x14ac:dyDescent="0.2">
      <c r="B39" s="74">
        <v>43502</v>
      </c>
      <c r="C39" s="76">
        <v>3.2438018939393061</v>
      </c>
      <c r="D39" s="76">
        <v>0.56800595717953706</v>
      </c>
      <c r="E39" s="76">
        <v>2.2591770445125223</v>
      </c>
      <c r="F39" s="76">
        <v>2.8492856250222589</v>
      </c>
      <c r="G39" s="76">
        <v>0.93653716610881677</v>
      </c>
      <c r="H39" s="76">
        <v>0.58140748176977053</v>
      </c>
      <c r="I39" s="76">
        <v>0.1113771236804298</v>
      </c>
      <c r="J39" s="76">
        <v>5.2156148186184215</v>
      </c>
      <c r="K39" s="81">
        <v>15.765207110831064</v>
      </c>
      <c r="L39" s="53"/>
      <c r="M39" s="74">
        <v>43867</v>
      </c>
      <c r="N39" s="78">
        <v>3.6523272296168119</v>
      </c>
      <c r="O39" s="78">
        <v>1.4435796126573421</v>
      </c>
      <c r="P39" s="78">
        <v>2.481259810180104</v>
      </c>
      <c r="Q39" s="78">
        <v>2.9038752400445684</v>
      </c>
      <c r="R39" s="78">
        <v>0.79680833090409142</v>
      </c>
      <c r="S39" s="78">
        <v>0.77855323019683631</v>
      </c>
      <c r="T39" s="78">
        <v>0.1075365332086908</v>
      </c>
      <c r="U39" s="78">
        <v>4.3857379833378118</v>
      </c>
      <c r="V39" s="83">
        <v>16.549677970146256</v>
      </c>
      <c r="Y39" s="95" t="s">
        <v>536</v>
      </c>
      <c r="Z39" s="132">
        <f t="shared" ref="Z39:AH39" si="20">Z28/Z6</f>
        <v>-1.711123128905909E-2</v>
      </c>
      <c r="AA39" s="132">
        <f t="shared" si="20"/>
        <v>-5.1782803307090668E-2</v>
      </c>
      <c r="AB39" s="132">
        <f t="shared" si="20"/>
        <v>-0.13422519764312771</v>
      </c>
      <c r="AC39" s="132">
        <f t="shared" si="20"/>
        <v>8.4615070356597794E-2</v>
      </c>
      <c r="AD39" s="132">
        <f t="shared" si="20"/>
        <v>-0.10386881085923796</v>
      </c>
      <c r="AE39" s="132">
        <f t="shared" si="20"/>
        <v>-4.8365824908761346E-2</v>
      </c>
      <c r="AF39" s="132">
        <f t="shared" si="20"/>
        <v>0</v>
      </c>
      <c r="AG39" s="132">
        <f t="shared" si="20"/>
        <v>-9.381658302854419E-2</v>
      </c>
      <c r="AH39" s="133">
        <f t="shared" si="20"/>
        <v>-4.9894268199916686E-2</v>
      </c>
      <c r="AK39" s="112">
        <v>43502</v>
      </c>
      <c r="AL39" s="131">
        <v>0.30028173737920294</v>
      </c>
      <c r="AM39" s="131">
        <v>0.33527984549937823</v>
      </c>
      <c r="AN39" s="131">
        <v>0.7324884749855014</v>
      </c>
      <c r="AO39" s="131">
        <v>0.36852861477399435</v>
      </c>
      <c r="AP39" s="131">
        <v>0.1419800087392101</v>
      </c>
      <c r="AQ39" s="53"/>
      <c r="AR39" s="74">
        <v>43867</v>
      </c>
      <c r="AS39" s="78">
        <v>0.35604177898573247</v>
      </c>
      <c r="AT39" s="78">
        <v>0.37969236719604771</v>
      </c>
      <c r="AU39" s="78">
        <v>0.69124488048504529</v>
      </c>
      <c r="AV39" s="78">
        <v>0.38653645791712199</v>
      </c>
      <c r="AW39" s="79">
        <v>0.14602731555433268</v>
      </c>
      <c r="AY39" s="95" t="s">
        <v>536</v>
      </c>
      <c r="AZ39" s="132">
        <f t="shared" ref="AZ39:BD39" si="21">AZ28/AZ6</f>
        <v>8.3407721446571589E-2</v>
      </c>
      <c r="BA39" s="132">
        <f t="shared" si="21"/>
        <v>6.7659747826545158E-2</v>
      </c>
      <c r="BB39" s="132">
        <f t="shared" si="21"/>
        <v>9.975783140191867E-2</v>
      </c>
      <c r="BC39" s="132">
        <f t="shared" si="21"/>
        <v>0.1171349922136094</v>
      </c>
      <c r="BD39" s="133">
        <f t="shared" si="21"/>
        <v>4.4475910858476922E-2</v>
      </c>
    </row>
    <row r="40" spans="2:56" x14ac:dyDescent="0.2">
      <c r="B40" s="74">
        <v>43503</v>
      </c>
      <c r="C40" s="76">
        <v>3.722925390162791</v>
      </c>
      <c r="D40" s="76">
        <v>0.87718914791444225</v>
      </c>
      <c r="E40" s="76">
        <v>2.2952498471762208</v>
      </c>
      <c r="F40" s="76">
        <v>2.7708386635498776</v>
      </c>
      <c r="G40" s="76">
        <v>0.92362893011054903</v>
      </c>
      <c r="H40" s="76">
        <v>0.50800055527316268</v>
      </c>
      <c r="I40" s="76">
        <v>0.1113771236804298</v>
      </c>
      <c r="J40" s="76">
        <v>5.1525049272988221</v>
      </c>
      <c r="K40" s="81">
        <v>16.361714585166297</v>
      </c>
      <c r="L40" s="53"/>
      <c r="M40" s="74">
        <v>43868</v>
      </c>
      <c r="N40" s="78">
        <v>3.5032011485192101</v>
      </c>
      <c r="O40" s="78">
        <v>1.438706374314642</v>
      </c>
      <c r="P40" s="78">
        <v>2.4539603079297874</v>
      </c>
      <c r="Q40" s="78">
        <v>2.8460657718565634</v>
      </c>
      <c r="R40" s="78">
        <v>0.86785007225683264</v>
      </c>
      <c r="S40" s="78">
        <v>0.69203602944398557</v>
      </c>
      <c r="T40" s="78">
        <v>0.1075365332086908</v>
      </c>
      <c r="U40" s="78">
        <v>4.28597047643132</v>
      </c>
      <c r="V40" s="83">
        <v>16.19532671396103</v>
      </c>
      <c r="Y40" s="95" t="s">
        <v>537</v>
      </c>
      <c r="Z40" s="132">
        <f t="shared" ref="Z40:AH40" si="22">Z29/Z7</f>
        <v>7.2903518696733283E-2</v>
      </c>
      <c r="AA40" s="132">
        <f t="shared" si="22"/>
        <v>3.3824257438024072E-2</v>
      </c>
      <c r="AB40" s="132">
        <f t="shared" si="22"/>
        <v>9.4976640915896138E-2</v>
      </c>
      <c r="AC40" s="132">
        <f t="shared" si="22"/>
        <v>-7.7430932152798504E-2</v>
      </c>
      <c r="AD40" s="132">
        <f t="shared" si="22"/>
        <v>3.5623459269628885E-2</v>
      </c>
      <c r="AE40" s="132">
        <f t="shared" si="22"/>
        <v>8.6370156324009129E-2</v>
      </c>
      <c r="AF40" s="132">
        <f t="shared" si="22"/>
        <v>0</v>
      </c>
      <c r="AG40" s="132">
        <f t="shared" si="22"/>
        <v>-1.7207457585552678E-2</v>
      </c>
      <c r="AH40" s="133">
        <f t="shared" si="22"/>
        <v>1.6473240714770087E-2</v>
      </c>
      <c r="AK40" s="112">
        <v>43503</v>
      </c>
      <c r="AL40" s="131">
        <v>0.31390620923624779</v>
      </c>
      <c r="AM40" s="131">
        <v>0.32625925442874981</v>
      </c>
      <c r="AN40" s="131">
        <v>0.67196848261128639</v>
      </c>
      <c r="AO40" s="131">
        <v>0.37476077295565724</v>
      </c>
      <c r="AP40" s="131">
        <v>0.1434128471006833</v>
      </c>
      <c r="AQ40" s="53"/>
      <c r="AR40" s="74">
        <v>43868</v>
      </c>
      <c r="AS40" s="78">
        <v>0.33716525005540754</v>
      </c>
      <c r="AT40" s="78">
        <v>0.34990479168822491</v>
      </c>
      <c r="AU40" s="78">
        <v>0.68039661752195935</v>
      </c>
      <c r="AV40" s="78">
        <v>0.38722292524168067</v>
      </c>
      <c r="AW40" s="79">
        <v>0.14127706298576409</v>
      </c>
      <c r="AY40" s="95" t="s">
        <v>537</v>
      </c>
      <c r="AZ40" s="132">
        <f t="shared" ref="AZ40:BD40" si="23">AZ29/AZ7</f>
        <v>-7.9903769181211615E-2</v>
      </c>
      <c r="BA40" s="132">
        <f t="shared" si="23"/>
        <v>-0.22276556656632346</v>
      </c>
      <c r="BB40" s="132">
        <f t="shared" si="23"/>
        <v>-9.739211663997896E-2</v>
      </c>
      <c r="BC40" s="132">
        <f t="shared" si="23"/>
        <v>-8.0198858977417631E-2</v>
      </c>
      <c r="BD40" s="133">
        <f t="shared" si="23"/>
        <v>-8.4749762132037068E-2</v>
      </c>
    </row>
    <row r="41" spans="2:56" x14ac:dyDescent="0.2">
      <c r="B41" s="74">
        <v>43504</v>
      </c>
      <c r="C41" s="76">
        <v>3.9105943287097973</v>
      </c>
      <c r="D41" s="76">
        <v>1.153134214431639</v>
      </c>
      <c r="E41" s="76">
        <v>2.7170598400525643</v>
      </c>
      <c r="F41" s="76">
        <v>2.5671681221592877</v>
      </c>
      <c r="G41" s="76">
        <v>0.89253277845007173</v>
      </c>
      <c r="H41" s="76">
        <v>0.70305054380232812</v>
      </c>
      <c r="I41" s="76">
        <v>0.1113771236804298</v>
      </c>
      <c r="J41" s="76">
        <v>4.7320858903796212</v>
      </c>
      <c r="K41" s="81">
        <v>16.787002841665739</v>
      </c>
      <c r="L41" s="53"/>
      <c r="M41" s="74">
        <v>43869</v>
      </c>
      <c r="N41" s="78">
        <v>3.4362594551949361</v>
      </c>
      <c r="O41" s="78">
        <v>1.45058534224321</v>
      </c>
      <c r="P41" s="78">
        <v>2.5921225325882831</v>
      </c>
      <c r="Q41" s="78">
        <v>2.692112855250707</v>
      </c>
      <c r="R41" s="78">
        <v>0.91913858334679222</v>
      </c>
      <c r="S41" s="78">
        <v>0.6529760036003065</v>
      </c>
      <c r="T41" s="78">
        <v>0.1075365332086908</v>
      </c>
      <c r="U41" s="78">
        <v>4.6076152013671638</v>
      </c>
      <c r="V41" s="83">
        <v>16.45834650680009</v>
      </c>
      <c r="Y41" s="95" t="s">
        <v>538</v>
      </c>
      <c r="Z41" s="132">
        <f t="shared" ref="Z41:AH41" si="24">Z30/Z8</f>
        <v>-1.0493746376403575E-2</v>
      </c>
      <c r="AA41" s="132">
        <f t="shared" si="24"/>
        <v>-1.2063853425338555E-2</v>
      </c>
      <c r="AB41" s="132">
        <f t="shared" si="24"/>
        <v>9.3304803993530909E-3</v>
      </c>
      <c r="AC41" s="132">
        <f t="shared" si="24"/>
        <v>-0.13745491126404832</v>
      </c>
      <c r="AD41" s="132">
        <f t="shared" si="24"/>
        <v>0.13826579788487689</v>
      </c>
      <c r="AE41" s="132">
        <f t="shared" si="24"/>
        <v>7.3297469103651668E-3</v>
      </c>
      <c r="AF41" s="132">
        <f t="shared" si="24"/>
        <v>0</v>
      </c>
      <c r="AG41" s="132">
        <f t="shared" si="24"/>
        <v>4.8270036518067015E-2</v>
      </c>
      <c r="AH41" s="133">
        <f t="shared" si="24"/>
        <v>-1.4179360780813284E-2</v>
      </c>
      <c r="AK41" s="112">
        <v>43504</v>
      </c>
      <c r="AL41" s="131">
        <v>0.27767765491267088</v>
      </c>
      <c r="AM41" s="131">
        <v>0.31549443401239147</v>
      </c>
      <c r="AN41" s="131">
        <v>0.57545453316619166</v>
      </c>
      <c r="AO41" s="131">
        <v>0.36283564190496692</v>
      </c>
      <c r="AP41" s="131">
        <v>0.1474354092432108</v>
      </c>
      <c r="AQ41" s="53"/>
      <c r="AR41" s="74">
        <v>43869</v>
      </c>
      <c r="AS41" s="78">
        <v>0.28164773162437001</v>
      </c>
      <c r="AT41" s="78">
        <v>0.30690728684681778</v>
      </c>
      <c r="AU41" s="78">
        <v>0.6407150043896902</v>
      </c>
      <c r="AV41" s="78">
        <v>0.37910408899014947</v>
      </c>
      <c r="AW41" s="79">
        <v>0.13949268223513392</v>
      </c>
      <c r="AY41" s="95" t="s">
        <v>538</v>
      </c>
      <c r="AZ41" s="132">
        <f t="shared" ref="AZ41:BD41" si="25">AZ30/AZ8</f>
        <v>-0.10770008313940056</v>
      </c>
      <c r="BA41" s="132">
        <f t="shared" si="25"/>
        <v>-0.24091134308358797</v>
      </c>
      <c r="BB41" s="132">
        <f t="shared" si="25"/>
        <v>-0.13185812320539927</v>
      </c>
      <c r="BC41" s="132">
        <f t="shared" si="25"/>
        <v>-0.3695004087541372</v>
      </c>
      <c r="BD41" s="133">
        <f t="shared" si="25"/>
        <v>-9.864767865790626E-2</v>
      </c>
    </row>
    <row r="42" spans="2:56" x14ac:dyDescent="0.2">
      <c r="B42" s="74">
        <v>43505</v>
      </c>
      <c r="C42" s="76">
        <v>3.9945129987245158</v>
      </c>
      <c r="D42" s="76">
        <v>1.4658879860621301</v>
      </c>
      <c r="E42" s="76">
        <v>3.0283192699765658</v>
      </c>
      <c r="F42" s="76">
        <v>2.4605777661419674</v>
      </c>
      <c r="G42" s="76">
        <v>0.87298300010497909</v>
      </c>
      <c r="H42" s="76">
        <v>0.73601683864920875</v>
      </c>
      <c r="I42" s="76">
        <v>0.1113771236804298</v>
      </c>
      <c r="J42" s="76">
        <v>4.8398609100793699</v>
      </c>
      <c r="K42" s="81">
        <v>17.509535893419166</v>
      </c>
      <c r="L42" s="53"/>
      <c r="M42" s="74">
        <v>43870</v>
      </c>
      <c r="N42" s="78">
        <v>3.208319671206973</v>
      </c>
      <c r="O42" s="78">
        <v>1.3843296376674121</v>
      </c>
      <c r="P42" s="78">
        <v>2.4441514717239619</v>
      </c>
      <c r="Q42" s="78">
        <v>2.3007438893287686</v>
      </c>
      <c r="R42" s="78">
        <v>0.89452020110992803</v>
      </c>
      <c r="S42" s="78">
        <v>0.73954591264521241</v>
      </c>
      <c r="T42" s="78">
        <v>0.1075365332086908</v>
      </c>
      <c r="U42" s="78">
        <v>5.2539297459519263</v>
      </c>
      <c r="V42" s="83">
        <v>16.333077062842875</v>
      </c>
      <c r="Y42" s="136" t="s">
        <v>578</v>
      </c>
      <c r="Z42" s="148">
        <f>Z31/SUM(Z$4:Z5)</f>
        <v>-4.9035194487482503E-2</v>
      </c>
      <c r="AA42" s="148">
        <f>AA31/SUM(AA$4:AA5)</f>
        <v>0.1140841537068429</v>
      </c>
      <c r="AB42" s="148">
        <f>AB31/SUM(AB$4:AB5)</f>
        <v>-6.8344617095827828E-2</v>
      </c>
      <c r="AC42" s="148">
        <f>AC31/SUM(AC$4:AC5)</f>
        <v>-8.8810057725527247E-2</v>
      </c>
      <c r="AD42" s="148">
        <f>AD31/SUM(AD$4:AD5)</f>
        <v>-0.12846887890834296</v>
      </c>
      <c r="AE42" s="148">
        <f>AE31/SUM(AE$4:AE5)</f>
        <v>-5.7697709523745873E-2</v>
      </c>
      <c r="AF42" s="148">
        <f>AF31/SUM(AF$4:AF5)</f>
        <v>-6.4080915179007371E-16</v>
      </c>
      <c r="AG42" s="148">
        <f>AG31/SUM(AG$4:AG5)</f>
        <v>2.2307111326702465E-2</v>
      </c>
      <c r="AH42" s="149">
        <f>AH31/SUM(AH$4:AH5)</f>
        <v>-3.025923291919605E-2</v>
      </c>
      <c r="AK42" s="112">
        <v>43505</v>
      </c>
      <c r="AL42" s="131">
        <v>0.30027524983789422</v>
      </c>
      <c r="AM42" s="131">
        <v>0.288750014854251</v>
      </c>
      <c r="AN42" s="131">
        <v>0.5147208832543082</v>
      </c>
      <c r="AO42" s="131">
        <v>0.36019661224923499</v>
      </c>
      <c r="AP42" s="131">
        <v>0.1446149920179782</v>
      </c>
      <c r="AQ42" s="53"/>
      <c r="AR42" s="74">
        <v>43870</v>
      </c>
      <c r="AS42" s="78">
        <v>0.2526109815954875</v>
      </c>
      <c r="AT42" s="78">
        <v>0.26377099535599396</v>
      </c>
      <c r="AU42" s="78">
        <v>0.45801949443986778</v>
      </c>
      <c r="AV42" s="78">
        <v>0.35532103118386194</v>
      </c>
      <c r="AW42" s="79">
        <v>0.13133384294438552</v>
      </c>
      <c r="AY42" s="136" t="s">
        <v>578</v>
      </c>
      <c r="AZ42" s="148">
        <f>AZ31/SUM(AZ$4:AZ5)</f>
        <v>-4.243512414225005E-2</v>
      </c>
      <c r="BA42" s="148">
        <f>BA31/SUM(BA$4:BA5)</f>
        <v>-0.10690473324199483</v>
      </c>
      <c r="BB42" s="148">
        <f>BB31/SUM(BB$4:BB5)</f>
        <v>-0.10614491113514762</v>
      </c>
      <c r="BC42" s="148">
        <f>BC31/SUM(BC$4:BC5)</f>
        <v>-9.5359523517869513E-2</v>
      </c>
      <c r="BD42" s="149">
        <f>BD31/SUM(BD$4:BD5)</f>
        <v>-6.6713644550868631E-2</v>
      </c>
    </row>
    <row r="43" spans="2:56" x14ac:dyDescent="0.2">
      <c r="B43" s="74">
        <v>43506</v>
      </c>
      <c r="C43" s="76">
        <v>4.0554842195248337</v>
      </c>
      <c r="D43" s="76">
        <v>1.305462139658212</v>
      </c>
      <c r="E43" s="76">
        <v>2.8856269452636312</v>
      </c>
      <c r="F43" s="76">
        <v>2.4656509132166708</v>
      </c>
      <c r="G43" s="76">
        <v>0.8615635970808061</v>
      </c>
      <c r="H43" s="76">
        <v>0.70709656442487956</v>
      </c>
      <c r="I43" s="76">
        <v>0.1113771236804298</v>
      </c>
      <c r="J43" s="76">
        <v>4.8102303090276841</v>
      </c>
      <c r="K43" s="81">
        <v>17.202491811877149</v>
      </c>
      <c r="L43" s="53"/>
      <c r="M43" s="74">
        <v>43871</v>
      </c>
      <c r="N43" s="78">
        <v>2.930074841977476</v>
      </c>
      <c r="O43" s="78">
        <v>1.2477554784521219</v>
      </c>
      <c r="P43" s="78">
        <v>2.2519743474419989</v>
      </c>
      <c r="Q43" s="78">
        <v>2.2109509296862675</v>
      </c>
      <c r="R43" s="78">
        <v>0.8319654517163948</v>
      </c>
      <c r="S43" s="78">
        <v>0.65677889854590366</v>
      </c>
      <c r="T43" s="78">
        <v>0.1075365332086908</v>
      </c>
      <c r="U43" s="78">
        <v>5.4549797526337818</v>
      </c>
      <c r="V43" s="83">
        <v>15.692016233662635</v>
      </c>
      <c r="Y43" s="139" t="s">
        <v>569</v>
      </c>
      <c r="Z43" s="150">
        <f>Z32/SUM(Z$4:Z6)</f>
        <v>-4.0727437930868346E-2</v>
      </c>
      <c r="AA43" s="150">
        <f>AA32/SUM(AA$4:AA6)</f>
        <v>8.649691201269552E-2</v>
      </c>
      <c r="AB43" s="150">
        <f>AB32/SUM(AB$4:AB6)</f>
        <v>-8.8172630482718575E-2</v>
      </c>
      <c r="AC43" s="150">
        <f>AC32/SUM(AC$4:AC6)</f>
        <v>-3.9677113376107437E-2</v>
      </c>
      <c r="AD43" s="150">
        <f>AD32/SUM(AD$4:AD6)</f>
        <v>-0.12159911894723927</v>
      </c>
      <c r="AE43" s="150">
        <f>AE32/SUM(AE$4:AE6)</f>
        <v>-5.5021163538024054E-2</v>
      </c>
      <c r="AF43" s="150">
        <f>AF32/SUM(AF$4:AF6)</f>
        <v>-4.2720610119338252E-16</v>
      </c>
      <c r="AG43" s="150">
        <f>AG32/SUM(AG$4:AG6)</f>
        <v>-9.2545520987485277E-3</v>
      </c>
      <c r="AH43" s="151">
        <f>AH32/SUM(AH$4:AH6)</f>
        <v>-3.5583532022427811E-2</v>
      </c>
      <c r="AK43" s="112">
        <v>43506</v>
      </c>
      <c r="AL43" s="131">
        <v>0.3375826146470492</v>
      </c>
      <c r="AM43" s="131">
        <v>0.30394279206107649</v>
      </c>
      <c r="AN43" s="131">
        <v>0.53364760025299462</v>
      </c>
      <c r="AO43" s="131">
        <v>0.32401870812295719</v>
      </c>
      <c r="AP43" s="131">
        <v>0.1350014433707053</v>
      </c>
      <c r="AQ43" s="53"/>
      <c r="AR43" s="74">
        <v>43871</v>
      </c>
      <c r="AS43" s="78">
        <v>0.32691190328508429</v>
      </c>
      <c r="AT43" s="78">
        <v>0.24211332587215759</v>
      </c>
      <c r="AU43" s="78">
        <v>0.48508193846217146</v>
      </c>
      <c r="AV43" s="78">
        <v>0.281950354055923</v>
      </c>
      <c r="AW43" s="79">
        <v>0.11214223570049871</v>
      </c>
      <c r="AY43" s="139" t="s">
        <v>569</v>
      </c>
      <c r="AZ43" s="150">
        <f>AZ32/SUM(AZ$4:AZ6)</f>
        <v>-3.278049871952043E-3</v>
      </c>
      <c r="BA43" s="150">
        <f>BA32/SUM(BA$4:BA6)</f>
        <v>-5.7176647572515109E-2</v>
      </c>
      <c r="BB43" s="150">
        <f>BB32/SUM(BB$4:BB6)</f>
        <v>-4.8381211358677213E-2</v>
      </c>
      <c r="BC43" s="150">
        <f>BC32/SUM(BC$4:BC6)</f>
        <v>-3.8870723784665391E-2</v>
      </c>
      <c r="BD43" s="151">
        <f>BD32/SUM(BD$4:BD6)</f>
        <v>-3.4984021765137471E-2</v>
      </c>
    </row>
    <row r="44" spans="2:56" x14ac:dyDescent="0.2">
      <c r="B44" s="74">
        <v>43507</v>
      </c>
      <c r="C44" s="76">
        <v>3.819597838698523</v>
      </c>
      <c r="D44" s="76">
        <v>0.95608385725193323</v>
      </c>
      <c r="E44" s="76">
        <v>2.6232420747977971</v>
      </c>
      <c r="F44" s="76">
        <v>2.6544984787646704</v>
      </c>
      <c r="G44" s="76">
        <v>0.84785668395355207</v>
      </c>
      <c r="H44" s="76">
        <v>0.69161076634147167</v>
      </c>
      <c r="I44" s="76">
        <v>0.1113771236804298</v>
      </c>
      <c r="J44" s="76">
        <v>4.7759315639971422</v>
      </c>
      <c r="K44" s="81">
        <v>16.480198387485519</v>
      </c>
      <c r="L44" s="53"/>
      <c r="M44" s="74">
        <v>43872</v>
      </c>
      <c r="N44" s="78">
        <v>2.7535894936427541</v>
      </c>
      <c r="O44" s="78">
        <v>1.07912947742668</v>
      </c>
      <c r="P44" s="78">
        <v>2.221053194177995</v>
      </c>
      <c r="Q44" s="78">
        <v>2.4488426722291714</v>
      </c>
      <c r="R44" s="78">
        <v>0.78508989977411769</v>
      </c>
      <c r="S44" s="78">
        <v>0.61378752454060626</v>
      </c>
      <c r="T44" s="78">
        <v>0.1075365332086908</v>
      </c>
      <c r="U44" s="78">
        <v>5.4386303425168467</v>
      </c>
      <c r="V44" s="83">
        <v>15.447659137516862</v>
      </c>
      <c r="Y44" s="142" t="s">
        <v>579</v>
      </c>
      <c r="Z44" s="152">
        <f>Z33/SUM(Z$4:Z7)</f>
        <v>-2.2729783430638001E-2</v>
      </c>
      <c r="AA44" s="152">
        <f>AA33/SUM(AA$4:AA7)</f>
        <v>8.0725794151926863E-2</v>
      </c>
      <c r="AB44" s="152">
        <f>AB33/SUM(AB$4:AB7)</f>
        <v>-5.6701293142092705E-2</v>
      </c>
      <c r="AC44" s="152">
        <f>AC33/SUM(AC$4:AC7)</f>
        <v>-4.6683877902957853E-2</v>
      </c>
      <c r="AD44" s="152">
        <f>AD33/SUM(AD$4:AD7)</f>
        <v>-9.6553045144425934E-2</v>
      </c>
      <c r="AE44" s="152">
        <f>AE33/SUM(AE$4:AE7)</f>
        <v>-3.1413392766464918E-2</v>
      </c>
      <c r="AF44" s="152">
        <f>AF33/SUM(AF$4:AF7)</f>
        <v>-3.2040457589503685E-16</v>
      </c>
      <c r="AG44" s="152">
        <f>AG33/SUM(AG$4:AG7)</f>
        <v>-1.0529696858349502E-2</v>
      </c>
      <c r="AH44" s="153">
        <f>AH33/SUM(AH$4:AH7)</f>
        <v>-2.702898722397775E-2</v>
      </c>
      <c r="AK44" s="112">
        <v>43507</v>
      </c>
      <c r="AL44" s="131">
        <v>0.33932778044152057</v>
      </c>
      <c r="AM44" s="131">
        <v>0.35465483300975476</v>
      </c>
      <c r="AN44" s="131">
        <v>0.64079421705140283</v>
      </c>
      <c r="AO44" s="131">
        <v>0.32731737963970398</v>
      </c>
      <c r="AP44" s="131">
        <v>0.13720720389098762</v>
      </c>
      <c r="AQ44" s="53"/>
      <c r="AR44" s="74">
        <v>43872</v>
      </c>
      <c r="AS44" s="78">
        <v>0.34531851396796759</v>
      </c>
      <c r="AT44" s="78">
        <v>0.30175522611200017</v>
      </c>
      <c r="AU44" s="78">
        <v>0.62070669775875487</v>
      </c>
      <c r="AV44" s="78">
        <v>0.2351193843918164</v>
      </c>
      <c r="AW44" s="79">
        <v>0.1150013455603876</v>
      </c>
      <c r="AY44" s="142" t="s">
        <v>579</v>
      </c>
      <c r="AZ44" s="152">
        <f>AZ33/SUM(AZ$4:AZ7)</f>
        <v>-2.0250640024583696E-2</v>
      </c>
      <c r="BA44" s="152">
        <f>BA33/SUM(BA$4:BA7)</f>
        <v>-8.9777132699635845E-2</v>
      </c>
      <c r="BB44" s="152">
        <f>BB33/SUM(BB$4:BB7)</f>
        <v>-5.6854143707782516E-2</v>
      </c>
      <c r="BC44" s="152">
        <f>BC33/SUM(BC$4:BC7)</f>
        <v>-4.6126712947708752E-2</v>
      </c>
      <c r="BD44" s="153">
        <f>BD33/SUM(BD$4:BD7)</f>
        <v>-4.5363295142821253E-2</v>
      </c>
    </row>
    <row r="45" spans="2:56" x14ac:dyDescent="0.2">
      <c r="B45" s="74">
        <v>43508</v>
      </c>
      <c r="C45" s="76">
        <v>3.6529882145082486</v>
      </c>
      <c r="D45" s="76">
        <v>0.68288777687934743</v>
      </c>
      <c r="E45" s="76">
        <v>2.5006295817846982</v>
      </c>
      <c r="F45" s="76">
        <v>2.8138075734010242</v>
      </c>
      <c r="G45" s="76">
        <v>0.81639125097127829</v>
      </c>
      <c r="H45" s="76">
        <v>0.65387050000610214</v>
      </c>
      <c r="I45" s="76">
        <v>0.1113771236804298</v>
      </c>
      <c r="J45" s="76">
        <v>4.8775240830872715</v>
      </c>
      <c r="K45" s="81">
        <v>16.1094761043184</v>
      </c>
      <c r="L45" s="53"/>
      <c r="M45" s="74">
        <v>43873</v>
      </c>
      <c r="N45" s="78">
        <v>2.589121697230508</v>
      </c>
      <c r="O45" s="78">
        <v>0.73283249475212797</v>
      </c>
      <c r="P45" s="78">
        <v>2.3215561342265443</v>
      </c>
      <c r="Q45" s="78">
        <v>2.5900670159705386</v>
      </c>
      <c r="R45" s="78">
        <v>0.7708703968192514</v>
      </c>
      <c r="S45" s="78">
        <v>0.44578109013001749</v>
      </c>
      <c r="T45" s="78">
        <v>0.1075365332086908</v>
      </c>
      <c r="U45" s="78">
        <v>5.375800156751799</v>
      </c>
      <c r="V45" s="83">
        <v>14.933565519089477</v>
      </c>
      <c r="Y45" s="145" t="s">
        <v>577</v>
      </c>
      <c r="Z45" s="154">
        <f t="shared" ref="Z45:AH45" si="26">Z34/SUM(Z4:Z8)</f>
        <v>-2.1335616408511431E-2</v>
      </c>
      <c r="AA45" s="154">
        <f t="shared" si="26"/>
        <v>7.2036294998126749E-2</v>
      </c>
      <c r="AB45" s="154">
        <f t="shared" si="26"/>
        <v>-4.8379223374135152E-2</v>
      </c>
      <c r="AC45" s="154">
        <f t="shared" si="26"/>
        <v>-5.8917313122441681E-2</v>
      </c>
      <c r="AD45" s="154">
        <f t="shared" si="26"/>
        <v>-7.8451288119187598E-2</v>
      </c>
      <c r="AE45" s="154">
        <f t="shared" si="26"/>
        <v>-2.8505197265614127E-2</v>
      </c>
      <c r="AF45" s="154">
        <f t="shared" si="26"/>
        <v>-2.5632366071602949E-16</v>
      </c>
      <c r="AG45" s="154">
        <f t="shared" si="26"/>
        <v>-4.8731083136827847E-3</v>
      </c>
      <c r="AH45" s="155">
        <f t="shared" si="26"/>
        <v>-2.5604139836148228E-2</v>
      </c>
      <c r="AK45" s="112">
        <v>43508</v>
      </c>
      <c r="AL45" s="131">
        <v>0.31275260153594175</v>
      </c>
      <c r="AM45" s="131">
        <v>0.38678765853703079</v>
      </c>
      <c r="AN45" s="131">
        <v>0.67681982912351923</v>
      </c>
      <c r="AO45" s="131">
        <v>0.36152907389717265</v>
      </c>
      <c r="AP45" s="131">
        <v>0.1492502124813278</v>
      </c>
      <c r="AQ45" s="53"/>
      <c r="AR45" s="74">
        <v>43873</v>
      </c>
      <c r="AS45" s="78">
        <v>0.34419700829846617</v>
      </c>
      <c r="AT45" s="78">
        <v>0.3363761535191544</v>
      </c>
      <c r="AU45" s="78">
        <v>0.64515356096398002</v>
      </c>
      <c r="AV45" s="78">
        <v>0.28280950806564892</v>
      </c>
      <c r="AW45" s="79">
        <v>0.1213570504090868</v>
      </c>
      <c r="AY45" s="145" t="s">
        <v>577</v>
      </c>
      <c r="AZ45" s="154">
        <f t="shared" ref="AZ45:BD45" si="27">AZ34/SUM(AZ4:AZ8)</f>
        <v>-3.4237819661868202E-2</v>
      </c>
      <c r="BA45" s="154">
        <f t="shared" si="27"/>
        <v>-0.11094305742816979</v>
      </c>
      <c r="BB45" s="154">
        <f t="shared" si="27"/>
        <v>-6.686324667567084E-2</v>
      </c>
      <c r="BC45" s="154">
        <f t="shared" si="27"/>
        <v>-8.7216552268173805E-2</v>
      </c>
      <c r="BD45" s="155">
        <f t="shared" si="27"/>
        <v>-5.2277714886085271E-2</v>
      </c>
    </row>
    <row r="46" spans="2:56" x14ac:dyDescent="0.2">
      <c r="B46" s="74">
        <v>43509</v>
      </c>
      <c r="C46" s="76">
        <v>3.6414257983817753</v>
      </c>
      <c r="D46" s="76">
        <v>0.48578825564222861</v>
      </c>
      <c r="E46" s="76">
        <v>2.5651267812238401</v>
      </c>
      <c r="F46" s="76">
        <v>2.742307882920163</v>
      </c>
      <c r="G46" s="76">
        <v>0.80636729161119614</v>
      </c>
      <c r="H46" s="76">
        <v>0.65637838651347047</v>
      </c>
      <c r="I46" s="76">
        <v>0.1113771236804298</v>
      </c>
      <c r="J46" s="76">
        <v>4.9522115306946812</v>
      </c>
      <c r="K46" s="81">
        <v>15.960983050667783</v>
      </c>
      <c r="L46" s="53"/>
      <c r="M46" s="74">
        <v>43874</v>
      </c>
      <c r="N46" s="78">
        <v>2.4777851568343197</v>
      </c>
      <c r="O46" s="78">
        <v>0.44751578525179059</v>
      </c>
      <c r="P46" s="78">
        <v>2.4664971068976662</v>
      </c>
      <c r="Q46" s="78">
        <v>2.5599549247922466</v>
      </c>
      <c r="R46" s="78">
        <v>0.78060679931764598</v>
      </c>
      <c r="S46" s="78">
        <v>0.39208036267072471</v>
      </c>
      <c r="T46" s="78">
        <v>0.1075365332086908</v>
      </c>
      <c r="U46" s="78">
        <v>4.8803593154849745</v>
      </c>
      <c r="V46" s="83">
        <v>14.11233598445806</v>
      </c>
      <c r="AK46" s="112">
        <v>43509</v>
      </c>
      <c r="AL46" s="131">
        <v>0.28218823190209807</v>
      </c>
      <c r="AM46" s="131">
        <v>0.38904244820423006</v>
      </c>
      <c r="AN46" s="131">
        <v>0.64055503598277708</v>
      </c>
      <c r="AO46" s="131">
        <v>0.38116670511544948</v>
      </c>
      <c r="AP46" s="131">
        <v>0.14914016104481351</v>
      </c>
      <c r="AQ46" s="53"/>
      <c r="AR46" s="74">
        <v>43874</v>
      </c>
      <c r="AS46" s="78">
        <v>0.31932458036070061</v>
      </c>
      <c r="AT46" s="78">
        <v>0.3058080058273715</v>
      </c>
      <c r="AU46" s="78">
        <v>0.6492430781384253</v>
      </c>
      <c r="AV46" s="78">
        <v>0.31701057097128332</v>
      </c>
      <c r="AW46" s="79">
        <v>0.1166501315569861</v>
      </c>
    </row>
    <row r="47" spans="2:56" x14ac:dyDescent="0.2">
      <c r="B47" s="74">
        <v>43510</v>
      </c>
      <c r="C47" s="76">
        <v>3.6469068324154881</v>
      </c>
      <c r="D47" s="76">
        <v>0.57371069483250769</v>
      </c>
      <c r="E47" s="76">
        <v>2.3396269055461421</v>
      </c>
      <c r="F47" s="76">
        <v>2.6096985660368057</v>
      </c>
      <c r="G47" s="76">
        <v>0.79746396383784468</v>
      </c>
      <c r="H47" s="76">
        <v>0.71240914310944969</v>
      </c>
      <c r="I47" s="76">
        <v>0.1113771236804298</v>
      </c>
      <c r="J47" s="76">
        <v>4.7867540302862235</v>
      </c>
      <c r="K47" s="81">
        <v>15.577947259744894</v>
      </c>
      <c r="L47" s="53"/>
      <c r="M47" s="74">
        <v>43875</v>
      </c>
      <c r="N47" s="78">
        <v>2.978606492398717</v>
      </c>
      <c r="O47" s="78">
        <v>0.49526379642371149</v>
      </c>
      <c r="P47" s="78">
        <v>2.8811722830619551</v>
      </c>
      <c r="Q47" s="78">
        <v>2.3939372320520356</v>
      </c>
      <c r="R47" s="78">
        <v>0.77216547024258908</v>
      </c>
      <c r="S47" s="78">
        <v>0.43227022913251828</v>
      </c>
      <c r="T47" s="78">
        <v>0.1075365332086908</v>
      </c>
      <c r="U47" s="78">
        <v>4.648953669044622</v>
      </c>
      <c r="V47" s="83">
        <v>14.709905705564839</v>
      </c>
      <c r="AK47" s="112">
        <v>43510</v>
      </c>
      <c r="AL47" s="131">
        <v>0.31450250844545541</v>
      </c>
      <c r="AM47" s="131">
        <v>0.34826589840344357</v>
      </c>
      <c r="AN47" s="131">
        <v>0.61852279995319659</v>
      </c>
      <c r="AO47" s="131">
        <v>0.35431521163975627</v>
      </c>
      <c r="AP47" s="131">
        <v>0.14603519485229752</v>
      </c>
      <c r="AQ47" s="53"/>
      <c r="AR47" s="74">
        <v>43875</v>
      </c>
      <c r="AS47" s="78">
        <v>0.30170605720676347</v>
      </c>
      <c r="AT47" s="78">
        <v>0.28349233733736467</v>
      </c>
      <c r="AU47" s="78">
        <v>0.57739291962263406</v>
      </c>
      <c r="AV47" s="78">
        <v>0.28666017536104577</v>
      </c>
      <c r="AW47" s="79">
        <v>0.1261750183136946</v>
      </c>
    </row>
    <row r="48" spans="2:56" x14ac:dyDescent="0.2">
      <c r="B48" s="74">
        <v>43511</v>
      </c>
      <c r="C48" s="76">
        <v>3.657411155212122</v>
      </c>
      <c r="D48" s="76">
        <v>0.62420763681401514</v>
      </c>
      <c r="E48" s="76">
        <v>2.2775519687571002</v>
      </c>
      <c r="F48" s="76">
        <v>2.5076271528652545</v>
      </c>
      <c r="G48" s="76">
        <v>0.7527410005420353</v>
      </c>
      <c r="H48" s="76">
        <v>0.64661515336184083</v>
      </c>
      <c r="I48" s="76">
        <v>0.1113771236804298</v>
      </c>
      <c r="J48" s="76">
        <v>4.5856809644578451</v>
      </c>
      <c r="K48" s="81">
        <v>15.163212155690644</v>
      </c>
      <c r="L48" s="53"/>
      <c r="M48" s="74">
        <v>43876</v>
      </c>
      <c r="N48" s="78">
        <v>3.7329487047337029</v>
      </c>
      <c r="O48" s="78">
        <v>0.56638852174148846</v>
      </c>
      <c r="P48" s="78">
        <v>2.8206134070420039</v>
      </c>
      <c r="Q48" s="78">
        <v>2.2674386439642542</v>
      </c>
      <c r="R48" s="78">
        <v>0.76693321888662391</v>
      </c>
      <c r="S48" s="78">
        <v>0.43223090823590771</v>
      </c>
      <c r="T48" s="78">
        <v>0.1075365332086908</v>
      </c>
      <c r="U48" s="78">
        <v>4.6134894748571629</v>
      </c>
      <c r="V48" s="83">
        <v>15.307579412669837</v>
      </c>
      <c r="AK48" s="112">
        <v>43511</v>
      </c>
      <c r="AL48" s="131">
        <v>0.30629203911530406</v>
      </c>
      <c r="AM48" s="131">
        <v>0.32372641235731958</v>
      </c>
      <c r="AN48" s="131">
        <v>0.57388316872078782</v>
      </c>
      <c r="AO48" s="131">
        <v>0.33414382805577009</v>
      </c>
      <c r="AP48" s="131">
        <v>0.1444482259974228</v>
      </c>
      <c r="AQ48" s="53"/>
      <c r="AR48" s="74">
        <v>43876</v>
      </c>
      <c r="AS48" s="78">
        <v>0.24557210112663591</v>
      </c>
      <c r="AT48" s="78">
        <v>0.2738956362566386</v>
      </c>
      <c r="AU48" s="78">
        <v>0.5249396456140919</v>
      </c>
      <c r="AV48" s="78">
        <v>0.31180240203656412</v>
      </c>
      <c r="AW48" s="79">
        <v>0.12608821760013481</v>
      </c>
    </row>
    <row r="49" spans="2:49" x14ac:dyDescent="0.2">
      <c r="B49" s="74">
        <v>43512</v>
      </c>
      <c r="C49" s="76">
        <v>3.6977992330862763</v>
      </c>
      <c r="D49" s="76">
        <v>0.76024631843992352</v>
      </c>
      <c r="E49" s="76">
        <v>2.555846511975536</v>
      </c>
      <c r="F49" s="76">
        <v>2.4234847619493514</v>
      </c>
      <c r="G49" s="76">
        <v>0.70171682582770734</v>
      </c>
      <c r="H49" s="76">
        <v>0.61247090303960694</v>
      </c>
      <c r="I49" s="76">
        <v>0.1113771236804298</v>
      </c>
      <c r="J49" s="76">
        <v>4.6783849202938708</v>
      </c>
      <c r="K49" s="81">
        <v>15.541326598292704</v>
      </c>
      <c r="L49" s="53"/>
      <c r="M49" s="74">
        <v>43877</v>
      </c>
      <c r="N49" s="78">
        <v>3.8182113404010236</v>
      </c>
      <c r="O49" s="78">
        <v>0.53631624708425896</v>
      </c>
      <c r="P49" s="78">
        <v>2.3328100026222511</v>
      </c>
      <c r="Q49" s="78">
        <v>1.9212723341946636</v>
      </c>
      <c r="R49" s="78">
        <v>0.7407298583671672</v>
      </c>
      <c r="S49" s="78">
        <v>0.46635729711802781</v>
      </c>
      <c r="T49" s="78">
        <v>0.1075365332086908</v>
      </c>
      <c r="U49" s="78">
        <v>4.5306269795338174</v>
      </c>
      <c r="V49" s="83">
        <v>14.453860592529901</v>
      </c>
      <c r="AK49" s="112">
        <v>43512</v>
      </c>
      <c r="AL49" s="131">
        <v>0.261388896583787</v>
      </c>
      <c r="AM49" s="131">
        <v>0.31594818357361421</v>
      </c>
      <c r="AN49" s="131">
        <v>0.54172253048064756</v>
      </c>
      <c r="AO49" s="131">
        <v>0.34163749154493639</v>
      </c>
      <c r="AP49" s="131">
        <v>0.13901165229509188</v>
      </c>
      <c r="AQ49" s="53"/>
      <c r="AR49" s="74">
        <v>43877</v>
      </c>
      <c r="AS49" s="78">
        <v>0.27873589492633</v>
      </c>
      <c r="AT49" s="78">
        <v>0.21275466536920359</v>
      </c>
      <c r="AU49" s="78">
        <v>0.32681169720392961</v>
      </c>
      <c r="AV49" s="78">
        <v>0.3151149078335152</v>
      </c>
      <c r="AW49" s="79">
        <v>0.115197159341361</v>
      </c>
    </row>
    <row r="50" spans="2:49" x14ac:dyDescent="0.2">
      <c r="B50" s="74">
        <v>43513</v>
      </c>
      <c r="C50" s="76">
        <v>3.645056931783234</v>
      </c>
      <c r="D50" s="76">
        <v>0.77415431472687468</v>
      </c>
      <c r="E50" s="76">
        <v>2.6959796511386078</v>
      </c>
      <c r="F50" s="76">
        <v>2.3701355827445765</v>
      </c>
      <c r="G50" s="76">
        <v>0.68853047849547244</v>
      </c>
      <c r="H50" s="76">
        <v>0.64953920339200011</v>
      </c>
      <c r="I50" s="76">
        <v>0.1113771236804298</v>
      </c>
      <c r="J50" s="76">
        <v>4.9397484669760168</v>
      </c>
      <c r="K50" s="81">
        <v>15.874521752937214</v>
      </c>
      <c r="L50" s="53"/>
      <c r="M50" s="74">
        <v>43878</v>
      </c>
      <c r="N50" s="78">
        <v>3.5528774551226237</v>
      </c>
      <c r="O50" s="78">
        <v>0.50598376965067227</v>
      </c>
      <c r="P50" s="78">
        <v>2.1716252683994806</v>
      </c>
      <c r="Q50" s="78">
        <v>2.1397373597909537</v>
      </c>
      <c r="R50" s="78">
        <v>0.67484026096278371</v>
      </c>
      <c r="S50" s="78">
        <v>0.60241007887615405</v>
      </c>
      <c r="T50" s="78">
        <v>0.1075365332086908</v>
      </c>
      <c r="U50" s="78">
        <v>4.6040732587043678</v>
      </c>
      <c r="V50" s="83">
        <v>14.359083984715726</v>
      </c>
      <c r="AK50" s="112">
        <v>43513</v>
      </c>
      <c r="AL50" s="131">
        <v>0.261944568930355</v>
      </c>
      <c r="AM50" s="131">
        <v>0.2914166459108064</v>
      </c>
      <c r="AN50" s="131">
        <v>0.54001144682393576</v>
      </c>
      <c r="AO50" s="131">
        <v>0.3360954482912813</v>
      </c>
      <c r="AP50" s="131">
        <v>0.1446372024144191</v>
      </c>
      <c r="AQ50" s="53"/>
      <c r="AR50" s="74">
        <v>43878</v>
      </c>
      <c r="AS50" s="78">
        <v>0.3046371200460668</v>
      </c>
      <c r="AT50" s="78">
        <v>0.27867079676734446</v>
      </c>
      <c r="AU50" s="78">
        <v>0.46131622099784736</v>
      </c>
      <c r="AV50" s="78">
        <v>0.30031051322864566</v>
      </c>
      <c r="AW50" s="79">
        <v>0.1198868622796057</v>
      </c>
    </row>
    <row r="51" spans="2:49" x14ac:dyDescent="0.2">
      <c r="B51" s="74">
        <v>43514</v>
      </c>
      <c r="C51" s="76">
        <v>3.579873150088837</v>
      </c>
      <c r="D51" s="76">
        <v>0.6129564099678475</v>
      </c>
      <c r="E51" s="76">
        <v>2.7391455680358407</v>
      </c>
      <c r="F51" s="76">
        <v>2.4107380661545816</v>
      </c>
      <c r="G51" s="76">
        <v>0.74656395374301321</v>
      </c>
      <c r="H51" s="76">
        <v>0.53791019569007104</v>
      </c>
      <c r="I51" s="76">
        <v>0.1113771236804298</v>
      </c>
      <c r="J51" s="76">
        <v>4.9802426341376611</v>
      </c>
      <c r="K51" s="81">
        <v>15.718807101498282</v>
      </c>
      <c r="L51" s="53"/>
      <c r="M51" s="74">
        <v>43879</v>
      </c>
      <c r="N51" s="78">
        <v>3.2290059007812069</v>
      </c>
      <c r="O51" s="78">
        <v>0.51387270129942342</v>
      </c>
      <c r="P51" s="78">
        <v>2.1209455919684879</v>
      </c>
      <c r="Q51" s="78">
        <v>2.3600538643899394</v>
      </c>
      <c r="R51" s="78">
        <v>0.63113942685870827</v>
      </c>
      <c r="S51" s="78">
        <v>0.64904736887818748</v>
      </c>
      <c r="T51" s="78">
        <v>0.1075365332086908</v>
      </c>
      <c r="U51" s="78">
        <v>4.5465117367585988</v>
      </c>
      <c r="V51" s="83">
        <v>14.158113124143242</v>
      </c>
      <c r="AK51" s="112">
        <v>43514</v>
      </c>
      <c r="AL51" s="131">
        <v>0.28792905645146971</v>
      </c>
      <c r="AM51" s="131">
        <v>0.30557649568765155</v>
      </c>
      <c r="AN51" s="131">
        <v>0.5335291823981072</v>
      </c>
      <c r="AO51" s="131">
        <v>0.33369433632969869</v>
      </c>
      <c r="AP51" s="131">
        <v>0.14429396901399999</v>
      </c>
      <c r="AQ51" s="53"/>
      <c r="AR51" s="74">
        <v>43879</v>
      </c>
      <c r="AS51" s="78">
        <v>0.32011991820415314</v>
      </c>
      <c r="AT51" s="78">
        <v>0.31772908324825488</v>
      </c>
      <c r="AU51" s="78">
        <v>0.54596517938773126</v>
      </c>
      <c r="AV51" s="78">
        <v>0.29010037495144281</v>
      </c>
      <c r="AW51" s="79">
        <v>0.13437936300435252</v>
      </c>
    </row>
    <row r="52" spans="2:49" x14ac:dyDescent="0.2">
      <c r="B52" s="74">
        <v>43515</v>
      </c>
      <c r="C52" s="76">
        <v>3.448952728520597</v>
      </c>
      <c r="D52" s="76">
        <v>0.52200640600753512</v>
      </c>
      <c r="E52" s="76">
        <v>2.9541745660123753</v>
      </c>
      <c r="F52" s="76">
        <v>2.4615758155674961</v>
      </c>
      <c r="G52" s="76">
        <v>0.79555614258267737</v>
      </c>
      <c r="H52" s="76">
        <v>0.47023796580391714</v>
      </c>
      <c r="I52" s="76">
        <v>0.1113771236804298</v>
      </c>
      <c r="J52" s="76">
        <v>4.951447233902325</v>
      </c>
      <c r="K52" s="81">
        <v>15.715327982077355</v>
      </c>
      <c r="L52" s="53"/>
      <c r="M52" s="74">
        <v>43880</v>
      </c>
      <c r="N52" s="78">
        <v>3.0743648419530709</v>
      </c>
      <c r="O52" s="78">
        <v>0.4379187713379788</v>
      </c>
      <c r="P52" s="78">
        <v>2.3500226483656088</v>
      </c>
      <c r="Q52" s="78">
        <v>2.4841348134539452</v>
      </c>
      <c r="R52" s="78">
        <v>0.62168970310465932</v>
      </c>
      <c r="S52" s="78">
        <v>0.58922679475178141</v>
      </c>
      <c r="T52" s="78">
        <v>0.1075365332086908</v>
      </c>
      <c r="U52" s="78">
        <v>4.2319340873907985</v>
      </c>
      <c r="V52" s="83">
        <v>13.896828193566535</v>
      </c>
      <c r="AK52" s="112">
        <v>43515</v>
      </c>
      <c r="AL52" s="131">
        <v>0.3022273109616877</v>
      </c>
      <c r="AM52" s="131">
        <v>0.32792409117942239</v>
      </c>
      <c r="AN52" s="131">
        <v>0.55036613019179503</v>
      </c>
      <c r="AO52" s="131">
        <v>0.3434584544915622</v>
      </c>
      <c r="AP52" s="131">
        <v>0.1453898295353401</v>
      </c>
      <c r="AQ52" s="53"/>
      <c r="AR52" s="74">
        <v>43880</v>
      </c>
      <c r="AS52" s="78">
        <v>0.31777258630263511</v>
      </c>
      <c r="AT52" s="78">
        <v>0.3123179991182537</v>
      </c>
      <c r="AU52" s="78">
        <v>0.59904633437861643</v>
      </c>
      <c r="AV52" s="78">
        <v>0.30650962186718611</v>
      </c>
      <c r="AW52" s="79">
        <v>0.13878126827837459</v>
      </c>
    </row>
    <row r="53" spans="2:49" x14ac:dyDescent="0.2">
      <c r="B53" s="74">
        <v>43516</v>
      </c>
      <c r="C53" s="76">
        <v>3.3442017994473456</v>
      </c>
      <c r="D53" s="76">
        <v>0.52160878143829081</v>
      </c>
      <c r="E53" s="76">
        <v>2.7699906933718488</v>
      </c>
      <c r="F53" s="76">
        <v>2.4383690920499674</v>
      </c>
      <c r="G53" s="76">
        <v>0.73868264922226767</v>
      </c>
      <c r="H53" s="76">
        <v>0.4552813414428632</v>
      </c>
      <c r="I53" s="76">
        <v>0.1113771236804298</v>
      </c>
      <c r="J53" s="76">
        <v>5.0792466423692684</v>
      </c>
      <c r="K53" s="81">
        <v>15.458758123022282</v>
      </c>
      <c r="L53" s="53"/>
      <c r="M53" s="74">
        <v>43881</v>
      </c>
      <c r="N53" s="78">
        <v>2.8893591218475492</v>
      </c>
      <c r="O53" s="78">
        <v>0.43622515038219134</v>
      </c>
      <c r="P53" s="78">
        <v>2.6760908465306921</v>
      </c>
      <c r="Q53" s="78">
        <v>2.4345798876126312</v>
      </c>
      <c r="R53" s="78">
        <v>0.6246903323178109</v>
      </c>
      <c r="S53" s="78">
        <v>0.54247571110958459</v>
      </c>
      <c r="T53" s="78">
        <v>0.1075365332086908</v>
      </c>
      <c r="U53" s="78">
        <v>4.2072154032194193</v>
      </c>
      <c r="V53" s="83">
        <v>13.918172986228573</v>
      </c>
      <c r="AK53" s="112">
        <v>43516</v>
      </c>
      <c r="AL53" s="131">
        <v>0.26752433344300081</v>
      </c>
      <c r="AM53" s="131">
        <v>0.33307187334997806</v>
      </c>
      <c r="AN53" s="131">
        <v>0.55910864783122038</v>
      </c>
      <c r="AO53" s="131">
        <v>0.34747661127413659</v>
      </c>
      <c r="AP53" s="131">
        <v>0.14473116425791782</v>
      </c>
      <c r="AQ53" s="53"/>
      <c r="AR53" s="74">
        <v>43881</v>
      </c>
      <c r="AS53" s="78">
        <v>0.29985867297596336</v>
      </c>
      <c r="AT53" s="78">
        <v>0.29942640820123539</v>
      </c>
      <c r="AU53" s="78">
        <v>0.55620370210971637</v>
      </c>
      <c r="AV53" s="78">
        <v>0.32579891848945658</v>
      </c>
      <c r="AW53" s="79">
        <v>0.13832935500099389</v>
      </c>
    </row>
    <row r="54" spans="2:49" x14ac:dyDescent="0.2">
      <c r="B54" s="74">
        <v>43517</v>
      </c>
      <c r="C54" s="76">
        <v>3.300403062210238</v>
      </c>
      <c r="D54" s="76">
        <v>0.47717002003189268</v>
      </c>
      <c r="E54" s="76">
        <v>2.5126559012083973</v>
      </c>
      <c r="F54" s="76">
        <v>2.3057306794221653</v>
      </c>
      <c r="G54" s="76">
        <v>0.73785702849180934</v>
      </c>
      <c r="H54" s="76">
        <v>0.54713964870736997</v>
      </c>
      <c r="I54" s="76">
        <v>0.1113771236804298</v>
      </c>
      <c r="J54" s="76">
        <v>4.8257948212844664</v>
      </c>
      <c r="K54" s="81">
        <v>14.818128285036771</v>
      </c>
      <c r="L54" s="53"/>
      <c r="M54" s="74">
        <v>43882</v>
      </c>
      <c r="N54" s="78">
        <v>2.8486981494312458</v>
      </c>
      <c r="O54" s="78">
        <v>0.55698868880357955</v>
      </c>
      <c r="P54" s="78">
        <v>2.7888697834809468</v>
      </c>
      <c r="Q54" s="78">
        <v>2.4770301946797426</v>
      </c>
      <c r="R54" s="78">
        <v>0.64330107232096256</v>
      </c>
      <c r="S54" s="78">
        <v>0.48236937730714485</v>
      </c>
      <c r="T54" s="78">
        <v>0.1075365332086908</v>
      </c>
      <c r="U54" s="78">
        <v>4.0302528134988425</v>
      </c>
      <c r="V54" s="83">
        <v>13.935046612731155</v>
      </c>
      <c r="AK54" s="112">
        <v>43517</v>
      </c>
      <c r="AL54" s="131">
        <v>0.24608955288235462</v>
      </c>
      <c r="AM54" s="131">
        <v>0.31101713836393363</v>
      </c>
      <c r="AN54" s="131">
        <v>0.50045676054627275</v>
      </c>
      <c r="AO54" s="131">
        <v>0.33546944515528671</v>
      </c>
      <c r="AP54" s="131">
        <v>0.13890853078743792</v>
      </c>
      <c r="AQ54" s="53"/>
      <c r="AR54" s="74">
        <v>43882</v>
      </c>
      <c r="AS54" s="78">
        <v>0.28944994148159853</v>
      </c>
      <c r="AT54" s="78">
        <v>0.32716491251020235</v>
      </c>
      <c r="AU54" s="78">
        <v>0.57707671062054455</v>
      </c>
      <c r="AV54" s="78">
        <v>0.32350733833780404</v>
      </c>
      <c r="AW54" s="79">
        <v>0.13027794303064261</v>
      </c>
    </row>
    <row r="55" spans="2:49" x14ac:dyDescent="0.2">
      <c r="B55" s="74">
        <v>43518</v>
      </c>
      <c r="C55" s="76">
        <v>3.2505595601044619</v>
      </c>
      <c r="D55" s="76">
        <v>0.53516176017041073</v>
      </c>
      <c r="E55" s="76">
        <v>2.4681712239708968</v>
      </c>
      <c r="F55" s="76">
        <v>2.3890379009175908</v>
      </c>
      <c r="G55" s="76">
        <v>0.80667279174343609</v>
      </c>
      <c r="H55" s="76">
        <v>0.50827519828405388</v>
      </c>
      <c r="I55" s="76">
        <v>0.1113771236804298</v>
      </c>
      <c r="J55" s="76">
        <v>4.6843782058307655</v>
      </c>
      <c r="K55" s="81">
        <v>14.753633764702045</v>
      </c>
      <c r="L55" s="53"/>
      <c r="M55" s="74">
        <v>43883</v>
      </c>
      <c r="N55" s="78">
        <v>2.843730335362074</v>
      </c>
      <c r="O55" s="78">
        <v>0.4462542633748095</v>
      </c>
      <c r="P55" s="78">
        <v>2.4793281680487649</v>
      </c>
      <c r="Q55" s="78">
        <v>2.2494804327686362</v>
      </c>
      <c r="R55" s="78">
        <v>0.65629979532185578</v>
      </c>
      <c r="S55" s="78">
        <v>0.45197858722431949</v>
      </c>
      <c r="T55" s="78">
        <v>0.1075365332086908</v>
      </c>
      <c r="U55" s="78">
        <v>3.9411492586074246</v>
      </c>
      <c r="V55" s="83">
        <v>13.175757373916575</v>
      </c>
      <c r="AK55" s="112">
        <v>43518</v>
      </c>
      <c r="AL55" s="131">
        <v>0.27296962264078889</v>
      </c>
      <c r="AM55" s="131">
        <v>0.28080489227419997</v>
      </c>
      <c r="AN55" s="131">
        <v>0.52101727022552013</v>
      </c>
      <c r="AO55" s="131">
        <v>0.29268697924097936</v>
      </c>
      <c r="AP55" s="131">
        <v>0.12663091162680182</v>
      </c>
      <c r="AQ55" s="53"/>
      <c r="AR55" s="74">
        <v>43883</v>
      </c>
      <c r="AS55" s="78">
        <v>0.2688507264472707</v>
      </c>
      <c r="AT55" s="78">
        <v>0.29766887358025251</v>
      </c>
      <c r="AU55" s="78">
        <v>0.48840052720251481</v>
      </c>
      <c r="AV55" s="78">
        <v>0.31260637736528318</v>
      </c>
      <c r="AW55" s="79">
        <v>0.1270452866503104</v>
      </c>
    </row>
    <row r="56" spans="2:49" x14ac:dyDescent="0.2">
      <c r="B56" s="74">
        <v>43519</v>
      </c>
      <c r="C56" s="76">
        <v>3.2482610732864092</v>
      </c>
      <c r="D56" s="76">
        <v>0.64166240215174664</v>
      </c>
      <c r="E56" s="76">
        <v>2.3995095721911128</v>
      </c>
      <c r="F56" s="76">
        <v>2.7320848238203888</v>
      </c>
      <c r="G56" s="76">
        <v>0.83523652102241042</v>
      </c>
      <c r="H56" s="76">
        <v>0.57605895999279144</v>
      </c>
      <c r="I56" s="76">
        <v>0.1113771236804298</v>
      </c>
      <c r="J56" s="76">
        <v>4.6262924666523322</v>
      </c>
      <c r="K56" s="81">
        <v>15.170482942797621</v>
      </c>
      <c r="L56" s="53"/>
      <c r="M56" s="74">
        <v>43884</v>
      </c>
      <c r="N56" s="78">
        <v>2.467959138358788</v>
      </c>
      <c r="O56" s="78">
        <v>0.44341456591669498</v>
      </c>
      <c r="P56" s="78">
        <v>2.204048124636302</v>
      </c>
      <c r="Q56" s="78">
        <v>2.0851342806713222</v>
      </c>
      <c r="R56" s="78">
        <v>0.66549825698284482</v>
      </c>
      <c r="S56" s="78">
        <v>0.56919861989821818</v>
      </c>
      <c r="T56" s="78">
        <v>0.1075365332086908</v>
      </c>
      <c r="U56" s="78">
        <v>3.7771640992874085</v>
      </c>
      <c r="V56" s="83">
        <v>12.31995361896027</v>
      </c>
      <c r="AK56" s="112">
        <v>43519</v>
      </c>
      <c r="AL56" s="131">
        <v>0.26238064459394672</v>
      </c>
      <c r="AM56" s="131">
        <v>0.27916470298371648</v>
      </c>
      <c r="AN56" s="131">
        <v>0.66858756612336967</v>
      </c>
      <c r="AO56" s="131">
        <v>0.38091095530112079</v>
      </c>
      <c r="AP56" s="131">
        <v>0.1250488059371061</v>
      </c>
      <c r="AQ56" s="53"/>
      <c r="AR56" s="74">
        <v>43884</v>
      </c>
      <c r="AS56" s="78">
        <v>0.2851816732913377</v>
      </c>
      <c r="AT56" s="78">
        <v>0.2483260742903283</v>
      </c>
      <c r="AU56" s="78">
        <v>0.44620086323074232</v>
      </c>
      <c r="AV56" s="78">
        <v>0.28817179748168559</v>
      </c>
      <c r="AW56" s="79">
        <v>0.1204841179879325</v>
      </c>
    </row>
    <row r="57" spans="2:49" x14ac:dyDescent="0.2">
      <c r="B57" s="74">
        <v>43520</v>
      </c>
      <c r="C57" s="76">
        <v>3.1277930068107569</v>
      </c>
      <c r="D57" s="76">
        <v>0.65600944533198668</v>
      </c>
      <c r="E57" s="76">
        <v>2.3113544509782971</v>
      </c>
      <c r="F57" s="76">
        <v>2.6702855674556107</v>
      </c>
      <c r="G57" s="76">
        <v>0.79600759670475041</v>
      </c>
      <c r="H57" s="76">
        <v>0.51349910655137998</v>
      </c>
      <c r="I57" s="76">
        <v>0.1113771236804298</v>
      </c>
      <c r="J57" s="76">
        <v>4.4510058974814761</v>
      </c>
      <c r="K57" s="81">
        <v>14.63733219499469</v>
      </c>
      <c r="L57" s="53"/>
      <c r="M57" s="74">
        <v>43885</v>
      </c>
      <c r="N57" s="78">
        <v>2.3603293297218322</v>
      </c>
      <c r="O57" s="78">
        <v>0.43791652232947309</v>
      </c>
      <c r="P57" s="78">
        <v>2.0646986421525813</v>
      </c>
      <c r="Q57" s="78">
        <v>2.2016852981230564</v>
      </c>
      <c r="R57" s="78">
        <v>0.65565255944907674</v>
      </c>
      <c r="S57" s="78">
        <v>0.48591055050611448</v>
      </c>
      <c r="T57" s="78">
        <v>0.1075365332086908</v>
      </c>
      <c r="U57" s="78">
        <v>3.5960229822364242</v>
      </c>
      <c r="V57" s="83">
        <v>11.909752417727248</v>
      </c>
      <c r="AK57" s="112">
        <v>43520</v>
      </c>
      <c r="AL57" s="131">
        <v>0.28895737824307838</v>
      </c>
      <c r="AM57" s="131">
        <v>0.30521126496382311</v>
      </c>
      <c r="AN57" s="131">
        <v>0.61895373539105414</v>
      </c>
      <c r="AO57" s="131">
        <v>0.39313979624782119</v>
      </c>
      <c r="AP57" s="131">
        <v>0.1253099788507934</v>
      </c>
      <c r="AQ57" s="53"/>
      <c r="AR57" s="74">
        <v>43885</v>
      </c>
      <c r="AS57" s="78">
        <v>0.29526763802749373</v>
      </c>
      <c r="AT57" s="78">
        <v>0.24800995056357392</v>
      </c>
      <c r="AU57" s="78">
        <v>0.53145979444622393</v>
      </c>
      <c r="AV57" s="78">
        <v>0.2481124595977183</v>
      </c>
      <c r="AW57" s="79">
        <v>0.11902593357381061</v>
      </c>
    </row>
    <row r="58" spans="2:49" x14ac:dyDescent="0.2">
      <c r="B58" s="74">
        <v>43521</v>
      </c>
      <c r="C58" s="76">
        <v>3.0294068897915873</v>
      </c>
      <c r="D58" s="76">
        <v>0.60574550025126062</v>
      </c>
      <c r="E58" s="76">
        <v>2.5963180566662469</v>
      </c>
      <c r="F58" s="76">
        <v>2.3943434141701117</v>
      </c>
      <c r="G58" s="76">
        <v>0.73970191921851025</v>
      </c>
      <c r="H58" s="76">
        <v>0.44301435693394531</v>
      </c>
      <c r="I58" s="76">
        <v>0.1113771236804298</v>
      </c>
      <c r="J58" s="76">
        <v>4.3776378267184946</v>
      </c>
      <c r="K58" s="81">
        <v>14.297545087430585</v>
      </c>
      <c r="L58" s="53"/>
      <c r="M58" s="74">
        <v>43886</v>
      </c>
      <c r="N58" s="78">
        <v>2.4850758679082201</v>
      </c>
      <c r="O58" s="78">
        <v>0.48103198102914663</v>
      </c>
      <c r="P58" s="78">
        <v>2.0511257294319569</v>
      </c>
      <c r="Q58" s="78">
        <v>2.2681186728705187</v>
      </c>
      <c r="R58" s="78">
        <v>0.68704594657812912</v>
      </c>
      <c r="S58" s="78">
        <v>0.45296886434507466</v>
      </c>
      <c r="T58" s="78">
        <v>0.1075365332086908</v>
      </c>
      <c r="U58" s="78">
        <v>3.4608145378845605</v>
      </c>
      <c r="V58" s="83">
        <v>11.993718133256298</v>
      </c>
      <c r="AK58" s="112">
        <v>43521</v>
      </c>
      <c r="AL58" s="131">
        <v>0.28037825929429772</v>
      </c>
      <c r="AM58" s="131">
        <v>0.28801598716920973</v>
      </c>
      <c r="AN58" s="131">
        <v>0.53908473639845689</v>
      </c>
      <c r="AO58" s="131">
        <v>0.34563816904526073</v>
      </c>
      <c r="AP58" s="131">
        <v>0.12710805213072451</v>
      </c>
      <c r="AQ58" s="53"/>
      <c r="AR58" s="74">
        <v>43886</v>
      </c>
      <c r="AS58" s="78">
        <v>0.34177805129921474</v>
      </c>
      <c r="AT58" s="78">
        <v>0.29550121237013371</v>
      </c>
      <c r="AU58" s="78">
        <v>0.50796059433476937</v>
      </c>
      <c r="AV58" s="78">
        <v>0.26042224811414599</v>
      </c>
      <c r="AW58" s="79">
        <v>0.120451992062603</v>
      </c>
    </row>
    <row r="59" spans="2:49" x14ac:dyDescent="0.2">
      <c r="B59" s="74">
        <v>43522</v>
      </c>
      <c r="C59" s="76">
        <v>3.060362505589572</v>
      </c>
      <c r="D59" s="76">
        <v>0.6994328117684252</v>
      </c>
      <c r="E59" s="76">
        <v>2.6009032253362481</v>
      </c>
      <c r="F59" s="76">
        <v>2.1924535256829767</v>
      </c>
      <c r="G59" s="76">
        <v>0.72101763734609603</v>
      </c>
      <c r="H59" s="76">
        <v>0.54404936378323054</v>
      </c>
      <c r="I59" s="76">
        <v>0.1113771236804298</v>
      </c>
      <c r="J59" s="76">
        <v>4.383358076118804</v>
      </c>
      <c r="K59" s="81">
        <v>14.312954269305784</v>
      </c>
      <c r="L59" s="53"/>
      <c r="M59" s="74">
        <v>43887</v>
      </c>
      <c r="N59" s="78">
        <v>2.691330221519407</v>
      </c>
      <c r="O59" s="78">
        <v>0.47615439261860348</v>
      </c>
      <c r="P59" s="78">
        <v>2.2012459820214159</v>
      </c>
      <c r="Q59" s="78">
        <v>2.6416279313999214</v>
      </c>
      <c r="R59" s="78">
        <v>0.68241070376119317</v>
      </c>
      <c r="S59" s="78">
        <v>0.53756249021954605</v>
      </c>
      <c r="T59" s="78">
        <v>0.1075365332086908</v>
      </c>
      <c r="U59" s="78">
        <v>3.8434394856833127</v>
      </c>
      <c r="V59" s="83">
        <v>13.181307740432089</v>
      </c>
      <c r="AK59" s="112">
        <v>43522</v>
      </c>
      <c r="AL59" s="131">
        <v>0.26849400209979346</v>
      </c>
      <c r="AM59" s="131">
        <v>0.26590881280680601</v>
      </c>
      <c r="AN59" s="131">
        <v>0.50059302238471171</v>
      </c>
      <c r="AO59" s="131">
        <v>0.29707062531844297</v>
      </c>
      <c r="AP59" s="131">
        <v>0.1204685463595174</v>
      </c>
      <c r="AQ59" s="53"/>
      <c r="AR59" s="74">
        <v>43887</v>
      </c>
      <c r="AS59" s="78">
        <v>0.35515678726741284</v>
      </c>
      <c r="AT59" s="78">
        <v>0.35664942677054673</v>
      </c>
      <c r="AU59" s="78">
        <v>0.68239799326913519</v>
      </c>
      <c r="AV59" s="78">
        <v>0.28773516831253027</v>
      </c>
      <c r="AW59" s="79">
        <v>0.1256413319072967</v>
      </c>
    </row>
    <row r="60" spans="2:49" x14ac:dyDescent="0.2">
      <c r="B60" s="74">
        <v>43523</v>
      </c>
      <c r="C60" s="76">
        <v>3.0552507117739278</v>
      </c>
      <c r="D60" s="76">
        <v>1.045212127847297</v>
      </c>
      <c r="E60" s="76">
        <v>2.5071454076342121</v>
      </c>
      <c r="F60" s="76">
        <v>2.1285255346407248</v>
      </c>
      <c r="G60" s="76">
        <v>0.74017640929319017</v>
      </c>
      <c r="H60" s="76">
        <v>0.52083614459537253</v>
      </c>
      <c r="I60" s="76">
        <v>0.1113771236804298</v>
      </c>
      <c r="J60" s="76">
        <v>4.2933872896347545</v>
      </c>
      <c r="K60" s="81">
        <v>14.401910749099908</v>
      </c>
      <c r="L60" s="53"/>
      <c r="M60" s="74">
        <v>43888</v>
      </c>
      <c r="N60" s="78">
        <v>2.8524336415695437</v>
      </c>
      <c r="O60" s="78">
        <v>0.42834191749125777</v>
      </c>
      <c r="P60" s="78">
        <v>2.460136184143868</v>
      </c>
      <c r="Q60" s="78">
        <v>2.7690819133620521</v>
      </c>
      <c r="R60" s="78">
        <v>0.61775963465616657</v>
      </c>
      <c r="S60" s="78">
        <v>0.64025442879361949</v>
      </c>
      <c r="T60" s="78">
        <v>0.1075365332086908</v>
      </c>
      <c r="U60" s="78">
        <v>3.9291900492738181</v>
      </c>
      <c r="V60" s="83">
        <v>13.804734302499018</v>
      </c>
      <c r="AK60" s="112">
        <v>43523</v>
      </c>
      <c r="AL60" s="131">
        <v>0.2802769778096153</v>
      </c>
      <c r="AM60" s="131">
        <v>0.25452412529913832</v>
      </c>
      <c r="AN60" s="131">
        <v>0.4674956672126756</v>
      </c>
      <c r="AO60" s="131">
        <v>0.25824341035016529</v>
      </c>
      <c r="AP60" s="131">
        <v>0.1195726992528682</v>
      </c>
      <c r="AQ60" s="53"/>
      <c r="AR60" s="74">
        <v>43888</v>
      </c>
      <c r="AS60" s="78">
        <v>0.35576646467760836</v>
      </c>
      <c r="AT60" s="78">
        <v>0.34539711043201982</v>
      </c>
      <c r="AU60" s="78">
        <v>0.69893874047277449</v>
      </c>
      <c r="AV60" s="78">
        <v>0.3429795425309996</v>
      </c>
      <c r="AW60" s="79">
        <v>0.11845803964910251</v>
      </c>
    </row>
    <row r="61" spans="2:49" x14ac:dyDescent="0.2">
      <c r="B61" s="74">
        <v>43524</v>
      </c>
      <c r="C61" s="76">
        <v>2.963540219741732</v>
      </c>
      <c r="D61" s="76">
        <v>1.051397170797475</v>
      </c>
      <c r="E61" s="76">
        <v>2.5931350811365821</v>
      </c>
      <c r="F61" s="76">
        <v>2.1250415293391693</v>
      </c>
      <c r="G61" s="76">
        <v>0.71261461027804851</v>
      </c>
      <c r="H61" s="76">
        <v>0.52421547117723799</v>
      </c>
      <c r="I61" s="76">
        <v>0.1113771236804298</v>
      </c>
      <c r="J61" s="76">
        <v>4.455424804417083</v>
      </c>
      <c r="K61" s="81">
        <v>14.536746010567757</v>
      </c>
      <c r="L61" s="53"/>
      <c r="M61" s="74">
        <v>43889</v>
      </c>
      <c r="N61" s="78">
        <v>2.8018210350456312</v>
      </c>
      <c r="O61" s="78">
        <v>0.4174882555332789</v>
      </c>
      <c r="P61" s="78">
        <v>2.4967550543378829</v>
      </c>
      <c r="Q61" s="78">
        <v>2.6287133861931933</v>
      </c>
      <c r="R61" s="78">
        <v>0.61701290171522483</v>
      </c>
      <c r="S61" s="78">
        <v>0.57756234106959015</v>
      </c>
      <c r="T61" s="78">
        <v>0.1075365332086908</v>
      </c>
      <c r="U61" s="78">
        <v>3.713878371227473</v>
      </c>
      <c r="V61" s="83">
        <v>13.360767878330964</v>
      </c>
      <c r="AK61" s="112">
        <v>43524</v>
      </c>
      <c r="AL61" s="131">
        <v>0.29502050659484541</v>
      </c>
      <c r="AM61" s="131">
        <v>0.26006872679100029</v>
      </c>
      <c r="AN61" s="131">
        <v>0.4541411340485263</v>
      </c>
      <c r="AO61" s="131">
        <v>0.27866582326359979</v>
      </c>
      <c r="AP61" s="131">
        <v>0.1214961435004715</v>
      </c>
      <c r="AQ61" s="53"/>
      <c r="AR61" s="74">
        <v>43889</v>
      </c>
      <c r="AS61" s="78">
        <v>0.32277212801527583</v>
      </c>
      <c r="AT61" s="78">
        <v>0.32749909555695739</v>
      </c>
      <c r="AU61" s="78">
        <v>0.65928142960738179</v>
      </c>
      <c r="AV61" s="78">
        <v>0.29815100663403371</v>
      </c>
      <c r="AW61" s="79">
        <v>0.1146303325892217</v>
      </c>
    </row>
    <row r="62" spans="2:49" x14ac:dyDescent="0.2">
      <c r="B62" s="74"/>
      <c r="C62" s="76"/>
      <c r="D62" s="76"/>
      <c r="E62" s="76"/>
      <c r="F62" s="76"/>
      <c r="G62" s="76"/>
      <c r="H62" s="76"/>
      <c r="I62" s="76"/>
      <c r="J62" s="76"/>
      <c r="K62" s="81"/>
      <c r="L62" s="53"/>
      <c r="M62" s="74">
        <v>43890</v>
      </c>
      <c r="N62" s="78">
        <v>2.7344187444273831</v>
      </c>
      <c r="O62" s="78">
        <v>0.43934870097002621</v>
      </c>
      <c r="P62" s="78">
        <v>2.4469707415316528</v>
      </c>
      <c r="Q62" s="78">
        <v>2.326070409270478</v>
      </c>
      <c r="R62" s="78">
        <v>0.6531507547323312</v>
      </c>
      <c r="S62" s="78">
        <v>0.51061852696225707</v>
      </c>
      <c r="T62" s="78">
        <v>0.1075365332086908</v>
      </c>
      <c r="U62" s="78">
        <v>3.6259285991060168</v>
      </c>
      <c r="V62" s="83">
        <v>12.844043010208837</v>
      </c>
      <c r="AK62" s="112"/>
      <c r="AL62" s="131"/>
      <c r="AM62" s="131"/>
      <c r="AN62" s="131"/>
      <c r="AO62" s="131"/>
      <c r="AP62" s="131"/>
      <c r="AQ62" s="53"/>
      <c r="AR62" s="74">
        <v>43890</v>
      </c>
      <c r="AS62" s="78">
        <v>0.30557198855121531</v>
      </c>
      <c r="AT62" s="78">
        <v>0.27388323879240828</v>
      </c>
      <c r="AU62" s="78">
        <v>0.49274620932060231</v>
      </c>
      <c r="AV62" s="78">
        <v>0.32372873856317724</v>
      </c>
      <c r="AW62" s="79">
        <v>0.1152878026944074</v>
      </c>
    </row>
    <row r="63" spans="2:49" x14ac:dyDescent="0.2">
      <c r="B63" s="74">
        <v>43525</v>
      </c>
      <c r="C63" s="76">
        <v>2.7492297741461371</v>
      </c>
      <c r="D63" s="76">
        <v>0.7587071902144108</v>
      </c>
      <c r="E63" s="76">
        <v>2.4493010803299446</v>
      </c>
      <c r="F63" s="76">
        <v>2.2403510250911949</v>
      </c>
      <c r="G63" s="76">
        <v>0.70091178467580739</v>
      </c>
      <c r="H63" s="76">
        <v>0.50005161970441825</v>
      </c>
      <c r="I63" s="76">
        <v>0.10059869235651721</v>
      </c>
      <c r="J63" s="76">
        <v>4.4111601255080553</v>
      </c>
      <c r="K63" s="81">
        <v>13.910311292026485</v>
      </c>
      <c r="L63" s="53"/>
      <c r="M63" s="74">
        <v>43891</v>
      </c>
      <c r="N63" s="78">
        <v>2.7199076139437999</v>
      </c>
      <c r="O63" s="78">
        <v>0.39661668081364138</v>
      </c>
      <c r="P63" s="78">
        <v>2.2143392590569011</v>
      </c>
      <c r="Q63" s="78">
        <v>2.2560231476915593</v>
      </c>
      <c r="R63" s="78">
        <v>0.64388708883503554</v>
      </c>
      <c r="S63" s="78">
        <v>0.43769008687232291</v>
      </c>
      <c r="T63" s="78">
        <v>0.10059869235651721</v>
      </c>
      <c r="U63" s="78">
        <v>3.4158527669790884</v>
      </c>
      <c r="V63" s="83">
        <v>12.184915336548865</v>
      </c>
      <c r="AK63" s="112">
        <v>43525</v>
      </c>
      <c r="AL63" s="131">
        <v>0.27333397469722631</v>
      </c>
      <c r="AM63" s="131">
        <v>0.261722390845539</v>
      </c>
      <c r="AN63" s="131">
        <v>0.52396626468288021</v>
      </c>
      <c r="AO63" s="131">
        <v>0.27635573587297518</v>
      </c>
      <c r="AP63" s="131">
        <v>0.1176509957874685</v>
      </c>
      <c r="AQ63" s="53"/>
      <c r="AR63" s="74">
        <v>43891</v>
      </c>
      <c r="AS63" s="78">
        <v>0.3187496608133854</v>
      </c>
      <c r="AT63" s="78">
        <v>0.30115781319985629</v>
      </c>
      <c r="AU63" s="78">
        <v>0.51390291086017936</v>
      </c>
      <c r="AV63" s="78">
        <v>0.28003210857930455</v>
      </c>
      <c r="AW63" s="79">
        <v>0.10436405360312971</v>
      </c>
    </row>
    <row r="64" spans="2:49" x14ac:dyDescent="0.2">
      <c r="B64" s="74">
        <v>43526</v>
      </c>
      <c r="C64" s="76">
        <v>2.729150179360746</v>
      </c>
      <c r="D64" s="76">
        <v>0.74649894151297291</v>
      </c>
      <c r="E64" s="76">
        <v>2.348810237524825</v>
      </c>
      <c r="F64" s="76">
        <v>2.2798865335011715</v>
      </c>
      <c r="G64" s="76">
        <v>0.76828710047442283</v>
      </c>
      <c r="H64" s="76">
        <v>0.48670274110649719</v>
      </c>
      <c r="I64" s="76">
        <v>0.10059869235651721</v>
      </c>
      <c r="J64" s="76">
        <v>4.452852356204688</v>
      </c>
      <c r="K64" s="81">
        <v>13.912786782041838</v>
      </c>
      <c r="L64" s="53"/>
      <c r="M64" s="74">
        <v>43892</v>
      </c>
      <c r="N64" s="78">
        <v>2.843542531077504</v>
      </c>
      <c r="O64" s="78">
        <v>0.39382408795109475</v>
      </c>
      <c r="P64" s="78">
        <v>1.9127141846174411</v>
      </c>
      <c r="Q64" s="78">
        <v>2.3551864320361089</v>
      </c>
      <c r="R64" s="78">
        <v>0.61384033062853716</v>
      </c>
      <c r="S64" s="78">
        <v>0.50071850355552527</v>
      </c>
      <c r="T64" s="78">
        <v>0.10059869235651721</v>
      </c>
      <c r="U64" s="78">
        <v>3.5702843534338577</v>
      </c>
      <c r="V64" s="83">
        <v>12.290709115656584</v>
      </c>
      <c r="AK64" s="112">
        <v>43526</v>
      </c>
      <c r="AL64" s="131">
        <v>0.2495111117432777</v>
      </c>
      <c r="AM64" s="131">
        <v>0.26221466180102371</v>
      </c>
      <c r="AN64" s="131">
        <v>0.53968703891713743</v>
      </c>
      <c r="AO64" s="131">
        <v>0.27373748799762043</v>
      </c>
      <c r="AP64" s="131">
        <v>0.1085440523697342</v>
      </c>
      <c r="AQ64" s="53"/>
      <c r="AR64" s="74">
        <v>43892</v>
      </c>
      <c r="AS64" s="78">
        <v>0.33664854950373674</v>
      </c>
      <c r="AT64" s="78">
        <v>0.31767878927381704</v>
      </c>
      <c r="AU64" s="78">
        <v>0.55229290763924643</v>
      </c>
      <c r="AV64" s="78">
        <v>0.28226325668422697</v>
      </c>
      <c r="AW64" s="79">
        <v>0.115417125960584</v>
      </c>
    </row>
    <row r="65" spans="2:49" x14ac:dyDescent="0.2">
      <c r="B65" s="74">
        <v>43527</v>
      </c>
      <c r="C65" s="76">
        <v>2.6632618526027398</v>
      </c>
      <c r="D65" s="76">
        <v>0.55679769466499129</v>
      </c>
      <c r="E65" s="76">
        <v>2.4904178685987306</v>
      </c>
      <c r="F65" s="76">
        <v>1.9840260463981938</v>
      </c>
      <c r="G65" s="76">
        <v>0.77573566958413975</v>
      </c>
      <c r="H65" s="76">
        <v>0.4968321358187931</v>
      </c>
      <c r="I65" s="76">
        <v>0.10059869235651721</v>
      </c>
      <c r="J65" s="76">
        <v>4.1566830605164293</v>
      </c>
      <c r="K65" s="81">
        <v>13.224353020540537</v>
      </c>
      <c r="L65" s="53"/>
      <c r="M65" s="74">
        <v>43893</v>
      </c>
      <c r="N65" s="78">
        <v>2.9001034876424212</v>
      </c>
      <c r="O65" s="78">
        <v>0.39696255879606418</v>
      </c>
      <c r="P65" s="78">
        <v>1.710056278698618</v>
      </c>
      <c r="Q65" s="78">
        <v>2.4434352033084568</v>
      </c>
      <c r="R65" s="78">
        <v>0.59002967987123256</v>
      </c>
      <c r="S65" s="78">
        <v>0.44828077018391371</v>
      </c>
      <c r="T65" s="78">
        <v>0.10059869235651721</v>
      </c>
      <c r="U65" s="78">
        <v>3.5062011411293192</v>
      </c>
      <c r="V65" s="83">
        <v>12.095667811986543</v>
      </c>
      <c r="AK65" s="112">
        <v>43527</v>
      </c>
      <c r="AL65" s="131">
        <v>0.26119438125607181</v>
      </c>
      <c r="AM65" s="131">
        <v>0.22924869259220421</v>
      </c>
      <c r="AN65" s="131">
        <v>0.40666388266604958</v>
      </c>
      <c r="AO65" s="131">
        <v>0.27026200576359083</v>
      </c>
      <c r="AP65" s="131">
        <v>0.10324470085531451</v>
      </c>
      <c r="AQ65" s="53"/>
      <c r="AR65" s="74">
        <v>43893</v>
      </c>
      <c r="AS65" s="78">
        <v>0.329433473971873</v>
      </c>
      <c r="AT65" s="78">
        <v>0.35121910831596131</v>
      </c>
      <c r="AU65" s="78">
        <v>0.61507024415568989</v>
      </c>
      <c r="AV65" s="78">
        <v>0.29695445219466132</v>
      </c>
      <c r="AW65" s="79">
        <v>0.1210726942488031</v>
      </c>
    </row>
    <row r="66" spans="2:49" x14ac:dyDescent="0.2">
      <c r="B66" s="74">
        <v>43528</v>
      </c>
      <c r="C66" s="76">
        <v>2.4525617874605943</v>
      </c>
      <c r="D66" s="76">
        <v>0.49399282130303468</v>
      </c>
      <c r="E66" s="76">
        <v>2.9094208861952962</v>
      </c>
      <c r="F66" s="76">
        <v>2.0342906359221491</v>
      </c>
      <c r="G66" s="76">
        <v>0.73488285276126841</v>
      </c>
      <c r="H66" s="76">
        <v>0.51719784477057484</v>
      </c>
      <c r="I66" s="76">
        <v>0.10059869235651721</v>
      </c>
      <c r="J66" s="76">
        <v>4.0392703410480628</v>
      </c>
      <c r="K66" s="81">
        <v>13.282215861817496</v>
      </c>
      <c r="L66" s="53"/>
      <c r="M66" s="74">
        <v>43894</v>
      </c>
      <c r="N66" s="78">
        <v>3.0137947035343702</v>
      </c>
      <c r="O66" s="78">
        <v>0.39610765201225351</v>
      </c>
      <c r="P66" s="78">
        <v>1.7730031484259141</v>
      </c>
      <c r="Q66" s="78">
        <v>2.4949151370025597</v>
      </c>
      <c r="R66" s="78">
        <v>0.57546838133074896</v>
      </c>
      <c r="S66" s="78">
        <v>0.50873573473718092</v>
      </c>
      <c r="T66" s="78">
        <v>0.10059869235651721</v>
      </c>
      <c r="U66" s="78">
        <v>3.4773613896785438</v>
      </c>
      <c r="V66" s="83">
        <v>12.339984839078088</v>
      </c>
      <c r="AK66" s="112">
        <v>43528</v>
      </c>
      <c r="AL66" s="131">
        <v>0.30921505741382532</v>
      </c>
      <c r="AM66" s="131">
        <v>0.269224006677031</v>
      </c>
      <c r="AN66" s="131">
        <v>0.4395782411727262</v>
      </c>
      <c r="AO66" s="131">
        <v>0.27949573271739053</v>
      </c>
      <c r="AP66" s="131">
        <v>0.102453970728152</v>
      </c>
      <c r="AQ66" s="53"/>
      <c r="AR66" s="74">
        <v>43894</v>
      </c>
      <c r="AS66" s="78">
        <v>0.33754464654770444</v>
      </c>
      <c r="AT66" s="78">
        <v>0.32427154620816995</v>
      </c>
      <c r="AU66" s="78">
        <v>0.6364289130597468</v>
      </c>
      <c r="AV66" s="78">
        <v>0.32368211828757359</v>
      </c>
      <c r="AW66" s="79">
        <v>9.7433383193848297E-2</v>
      </c>
    </row>
    <row r="67" spans="2:49" x14ac:dyDescent="0.2">
      <c r="B67" s="74">
        <v>43529</v>
      </c>
      <c r="C67" s="76">
        <v>2.4975699113002818</v>
      </c>
      <c r="D67" s="76">
        <v>0.50193618658563433</v>
      </c>
      <c r="E67" s="76">
        <v>3.0265613515528673</v>
      </c>
      <c r="F67" s="76">
        <v>2.2381168498332427</v>
      </c>
      <c r="G67" s="76">
        <v>0.66086346706870303</v>
      </c>
      <c r="H67" s="76">
        <v>0.43860561810062321</v>
      </c>
      <c r="I67" s="76">
        <v>0.10059869235651721</v>
      </c>
      <c r="J67" s="76">
        <v>4.0202290139023873</v>
      </c>
      <c r="K67" s="81">
        <v>13.484481090700257</v>
      </c>
      <c r="L67" s="53"/>
      <c r="M67" s="74">
        <v>43895</v>
      </c>
      <c r="N67" s="78">
        <v>2.7447862549963089</v>
      </c>
      <c r="O67" s="78">
        <v>0.43266503412289331</v>
      </c>
      <c r="P67" s="78">
        <v>1.8961902440692429</v>
      </c>
      <c r="Q67" s="78">
        <v>2.4569980527325783</v>
      </c>
      <c r="R67" s="78">
        <v>0.59498600262687473</v>
      </c>
      <c r="S67" s="78">
        <v>0.5837245908044747</v>
      </c>
      <c r="T67" s="78">
        <v>0.10059869235651721</v>
      </c>
      <c r="U67" s="78">
        <v>3.4550593108561651</v>
      </c>
      <c r="V67" s="83">
        <v>12.265008182565055</v>
      </c>
      <c r="AK67" s="112">
        <v>43529</v>
      </c>
      <c r="AL67" s="131">
        <v>0.29863464538700757</v>
      </c>
      <c r="AM67" s="131">
        <v>0.27737199697449266</v>
      </c>
      <c r="AN67" s="131">
        <v>0.55920448004921897</v>
      </c>
      <c r="AO67" s="131">
        <v>0.26310984076496141</v>
      </c>
      <c r="AP67" s="131">
        <v>0.1080130496172052</v>
      </c>
      <c r="AQ67" s="53"/>
      <c r="AR67" s="74">
        <v>43895</v>
      </c>
      <c r="AS67" s="78">
        <v>0.33963019861674587</v>
      </c>
      <c r="AT67" s="78">
        <v>0.27784283715599123</v>
      </c>
      <c r="AU67" s="78">
        <v>0.59084137269410575</v>
      </c>
      <c r="AV67" s="78">
        <v>0.32990254897346738</v>
      </c>
      <c r="AW67" s="79">
        <v>0.10726714171037539</v>
      </c>
    </row>
    <row r="68" spans="2:49" x14ac:dyDescent="0.2">
      <c r="B68" s="74">
        <v>43530</v>
      </c>
      <c r="C68" s="76">
        <v>2.6682778480893821</v>
      </c>
      <c r="D68" s="76">
        <v>0.47048587234779637</v>
      </c>
      <c r="E68" s="76">
        <v>2.925931386862525</v>
      </c>
      <c r="F68" s="76">
        <v>2.060353065848993</v>
      </c>
      <c r="G68" s="76">
        <v>0.6745032984553001</v>
      </c>
      <c r="H68" s="76">
        <v>0.42244257033822324</v>
      </c>
      <c r="I68" s="76">
        <v>0.10059869235651721</v>
      </c>
      <c r="J68" s="76">
        <v>3.9327503300427913</v>
      </c>
      <c r="K68" s="81">
        <v>13.255343064341529</v>
      </c>
      <c r="L68" s="53"/>
      <c r="M68" s="74">
        <v>43896</v>
      </c>
      <c r="N68" s="78">
        <v>2.4699938466096643</v>
      </c>
      <c r="O68" s="78">
        <v>0.65405640127361031</v>
      </c>
      <c r="P68" s="78">
        <v>2.0265615667771932</v>
      </c>
      <c r="Q68" s="78">
        <v>2.4798202903600508</v>
      </c>
      <c r="R68" s="78">
        <v>0.62144478917959856</v>
      </c>
      <c r="S68" s="78">
        <v>0.54956519628719713</v>
      </c>
      <c r="T68" s="78">
        <v>0.10059869235651721</v>
      </c>
      <c r="U68" s="78">
        <v>3.4167642232170654</v>
      </c>
      <c r="V68" s="83">
        <v>12.318805006060897</v>
      </c>
      <c r="AK68" s="112">
        <v>43530</v>
      </c>
      <c r="AL68" s="131">
        <v>0.25279162323483639</v>
      </c>
      <c r="AM68" s="131">
        <v>0.24291464919270969</v>
      </c>
      <c r="AN68" s="131">
        <v>0.46688668612554207</v>
      </c>
      <c r="AO68" s="131">
        <v>0.27024171014274651</v>
      </c>
      <c r="AP68" s="131">
        <v>0.1130665633429771</v>
      </c>
      <c r="AQ68" s="53"/>
      <c r="AR68" s="74">
        <v>43896</v>
      </c>
      <c r="AS68" s="78">
        <v>0.3427609568243713</v>
      </c>
      <c r="AT68" s="78">
        <v>0.32730900958632392</v>
      </c>
      <c r="AU68" s="78">
        <v>0.58759389055431521</v>
      </c>
      <c r="AV68" s="78">
        <v>0.29783943329844831</v>
      </c>
      <c r="AW68" s="79">
        <v>0.13503812986917191</v>
      </c>
    </row>
    <row r="69" spans="2:49" x14ac:dyDescent="0.2">
      <c r="B69" s="74">
        <v>43531</v>
      </c>
      <c r="C69" s="76">
        <v>2.8490680066557319</v>
      </c>
      <c r="D69" s="76">
        <v>0.45180689112577699</v>
      </c>
      <c r="E69" s="76">
        <v>2.6770288691449848</v>
      </c>
      <c r="F69" s="76">
        <v>1.951891176420107</v>
      </c>
      <c r="G69" s="76">
        <v>0.72815059272264493</v>
      </c>
      <c r="H69" s="76">
        <v>0.55451226287804778</v>
      </c>
      <c r="I69" s="76">
        <v>0.10059869235651721</v>
      </c>
      <c r="J69" s="76">
        <v>3.9692831122803995</v>
      </c>
      <c r="K69" s="81">
        <v>13.282339603584209</v>
      </c>
      <c r="L69" s="53"/>
      <c r="M69" s="74">
        <v>43897</v>
      </c>
      <c r="N69" s="78">
        <v>2.2872139195428871</v>
      </c>
      <c r="O69" s="78">
        <v>0.61033172696574989</v>
      </c>
      <c r="P69" s="78">
        <v>2.1445838252508289</v>
      </c>
      <c r="Q69" s="78">
        <v>2.3827890177997793</v>
      </c>
      <c r="R69" s="78">
        <v>0.58947978725698613</v>
      </c>
      <c r="S69" s="78">
        <v>0.4894489411101357</v>
      </c>
      <c r="T69" s="78">
        <v>0.10059869235651721</v>
      </c>
      <c r="U69" s="78">
        <v>3.5805438324070766</v>
      </c>
      <c r="V69" s="83">
        <v>12.184989742689961</v>
      </c>
      <c r="AK69" s="112">
        <v>43531</v>
      </c>
      <c r="AL69" s="131">
        <v>0.29322603393032737</v>
      </c>
      <c r="AM69" s="131">
        <v>0.26884900748327722</v>
      </c>
      <c r="AN69" s="131">
        <v>0.41799358654052859</v>
      </c>
      <c r="AO69" s="131">
        <v>0.22055996017738472</v>
      </c>
      <c r="AP69" s="131">
        <v>0.12996935140798102</v>
      </c>
      <c r="AQ69" s="53"/>
      <c r="AR69" s="74">
        <v>43897</v>
      </c>
      <c r="AS69" s="78">
        <v>0.27942002405480887</v>
      </c>
      <c r="AT69" s="78">
        <v>0.31663793953400737</v>
      </c>
      <c r="AU69" s="78">
        <v>0.60194636122871537</v>
      </c>
      <c r="AV69" s="78">
        <v>0.30741225006906675</v>
      </c>
      <c r="AW69" s="79">
        <v>0.1309166634892765</v>
      </c>
    </row>
    <row r="70" spans="2:49" x14ac:dyDescent="0.2">
      <c r="B70" s="74">
        <v>43532</v>
      </c>
      <c r="C70" s="76">
        <v>2.6882108865930383</v>
      </c>
      <c r="D70" s="76">
        <v>0.47758510728098624</v>
      </c>
      <c r="E70" s="76">
        <v>2.404043029448744</v>
      </c>
      <c r="F70" s="76">
        <v>2.0969461093338397</v>
      </c>
      <c r="G70" s="76">
        <v>0.66745961711080504</v>
      </c>
      <c r="H70" s="76">
        <v>0.58255029260272728</v>
      </c>
      <c r="I70" s="76">
        <v>0.10059869235651721</v>
      </c>
      <c r="J70" s="76">
        <v>3.8782242306111678</v>
      </c>
      <c r="K70" s="81">
        <v>12.895617965337824</v>
      </c>
      <c r="L70" s="53"/>
      <c r="M70" s="74">
        <v>43898</v>
      </c>
      <c r="N70" s="78">
        <v>2.2836067758110614</v>
      </c>
      <c r="O70" s="78">
        <v>0.44777963296645007</v>
      </c>
      <c r="P70" s="78">
        <v>1.948930770380819</v>
      </c>
      <c r="Q70" s="78">
        <v>2.2602098590949131</v>
      </c>
      <c r="R70" s="78">
        <v>0.556608608921911</v>
      </c>
      <c r="S70" s="78">
        <v>0.48472048908650001</v>
      </c>
      <c r="T70" s="78">
        <v>0.10059869235651721</v>
      </c>
      <c r="U70" s="78">
        <v>3.4306400539826232</v>
      </c>
      <c r="V70" s="83">
        <v>11.513094882600795</v>
      </c>
      <c r="AK70" s="112">
        <v>43532</v>
      </c>
      <c r="AL70" s="131">
        <v>0.3084922744008195</v>
      </c>
      <c r="AM70" s="131">
        <v>0.28451990701865559</v>
      </c>
      <c r="AN70" s="131">
        <v>0.50645686695395131</v>
      </c>
      <c r="AO70" s="131">
        <v>0.23027176146415829</v>
      </c>
      <c r="AP70" s="131">
        <v>0.12766951368668911</v>
      </c>
      <c r="AQ70" s="53"/>
      <c r="AR70" s="74">
        <v>43898</v>
      </c>
      <c r="AS70" s="78">
        <v>0.26572897890952957</v>
      </c>
      <c r="AT70" s="78">
        <v>0.28548166997370999</v>
      </c>
      <c r="AU70" s="78">
        <v>0.52307663813290706</v>
      </c>
      <c r="AV70" s="78">
        <v>0.31739872394533503</v>
      </c>
      <c r="AW70" s="79">
        <v>0.12237683731348101</v>
      </c>
    </row>
    <row r="71" spans="2:49" x14ac:dyDescent="0.2">
      <c r="B71" s="74">
        <v>43533</v>
      </c>
      <c r="C71" s="76">
        <v>2.6459982377312632</v>
      </c>
      <c r="D71" s="76">
        <v>0.43945624000154981</v>
      </c>
      <c r="E71" s="76">
        <v>2.2000706379350801</v>
      </c>
      <c r="F71" s="76">
        <v>2.0219577805601157</v>
      </c>
      <c r="G71" s="76">
        <v>0.6068621201216563</v>
      </c>
      <c r="H71" s="76">
        <v>0.42540216005747239</v>
      </c>
      <c r="I71" s="76">
        <v>0.10059869235651721</v>
      </c>
      <c r="J71" s="76">
        <v>3.812588207422833</v>
      </c>
      <c r="K71" s="81">
        <v>12.252934076186486</v>
      </c>
      <c r="L71" s="53"/>
      <c r="M71" s="74">
        <v>43899</v>
      </c>
      <c r="N71" s="78">
        <v>2.5862271174200351</v>
      </c>
      <c r="O71" s="78">
        <v>0.42368694553340536</v>
      </c>
      <c r="P71" s="78">
        <v>1.622752978975287</v>
      </c>
      <c r="Q71" s="78">
        <v>2.2999294851086898</v>
      </c>
      <c r="R71" s="78">
        <v>0.52917258651304999</v>
      </c>
      <c r="S71" s="78">
        <v>0.30988085230017537</v>
      </c>
      <c r="T71" s="78">
        <v>0.10059869235651721</v>
      </c>
      <c r="U71" s="78">
        <v>3.2389617648888458</v>
      </c>
      <c r="V71" s="83">
        <v>11.111210423096006</v>
      </c>
      <c r="AK71" s="112">
        <v>43533</v>
      </c>
      <c r="AL71" s="131">
        <v>0.28339418017973811</v>
      </c>
      <c r="AM71" s="131">
        <v>0.23897839333523002</v>
      </c>
      <c r="AN71" s="131">
        <v>0.4733287828954777</v>
      </c>
      <c r="AO71" s="131">
        <v>0.24353158562567889</v>
      </c>
      <c r="AP71" s="131">
        <v>0.11297188859209539</v>
      </c>
      <c r="AQ71" s="53"/>
      <c r="AR71" s="74">
        <v>43899</v>
      </c>
      <c r="AS71" s="78">
        <v>0.28942657389177256</v>
      </c>
      <c r="AT71" s="78">
        <v>0.2964547737449319</v>
      </c>
      <c r="AU71" s="78">
        <v>0.51862572652430416</v>
      </c>
      <c r="AV71" s="78">
        <v>0.32585903712285103</v>
      </c>
      <c r="AW71" s="79">
        <v>0.112489399823645</v>
      </c>
    </row>
    <row r="72" spans="2:49" x14ac:dyDescent="0.2">
      <c r="B72" s="74">
        <v>43534</v>
      </c>
      <c r="C72" s="76">
        <v>2.492326779788014</v>
      </c>
      <c r="D72" s="76">
        <v>0.40791599341044837</v>
      </c>
      <c r="E72" s="76">
        <v>2.0515490331718813</v>
      </c>
      <c r="F72" s="76">
        <v>2.1068533312141655</v>
      </c>
      <c r="G72" s="76">
        <v>0.59776659930345966</v>
      </c>
      <c r="H72" s="76">
        <v>0.39070192483871091</v>
      </c>
      <c r="I72" s="76">
        <v>0.10059869235651721</v>
      </c>
      <c r="J72" s="76">
        <v>3.7356668051902315</v>
      </c>
      <c r="K72" s="81">
        <v>11.883379159273426</v>
      </c>
      <c r="L72" s="53"/>
      <c r="M72" s="74">
        <v>43900</v>
      </c>
      <c r="N72" s="78">
        <v>2.65457766278021</v>
      </c>
      <c r="O72" s="78">
        <v>0.39974212295200379</v>
      </c>
      <c r="P72" s="78">
        <v>1.5861128860944771</v>
      </c>
      <c r="Q72" s="78">
        <v>2.041657711992551</v>
      </c>
      <c r="R72" s="78">
        <v>0.52399205691407791</v>
      </c>
      <c r="S72" s="78">
        <v>0.3182822359302252</v>
      </c>
      <c r="T72" s="78">
        <v>0.10059869235651721</v>
      </c>
      <c r="U72" s="78">
        <v>3.3600501589402967</v>
      </c>
      <c r="V72" s="83">
        <v>10.985013527960358</v>
      </c>
      <c r="AK72" s="112">
        <v>43534</v>
      </c>
      <c r="AL72" s="131">
        <v>0.32336752567610622</v>
      </c>
      <c r="AM72" s="131">
        <v>0.23231577121551311</v>
      </c>
      <c r="AN72" s="131">
        <v>0.50616200860458294</v>
      </c>
      <c r="AO72" s="131">
        <v>0.2372796838602842</v>
      </c>
      <c r="AP72" s="131">
        <v>9.9634078386218308E-2</v>
      </c>
      <c r="AQ72" s="53"/>
      <c r="AR72" s="74">
        <v>43900</v>
      </c>
      <c r="AS72" s="78">
        <v>0.2265323537602692</v>
      </c>
      <c r="AT72" s="78">
        <v>0.2483027788393902</v>
      </c>
      <c r="AU72" s="78">
        <v>0.49732386541300533</v>
      </c>
      <c r="AV72" s="78">
        <v>0.29576218258738918</v>
      </c>
      <c r="AW72" s="79">
        <v>0.10039782761440959</v>
      </c>
    </row>
    <row r="73" spans="2:49" x14ac:dyDescent="0.2">
      <c r="B73" s="74">
        <v>43535</v>
      </c>
      <c r="C73" s="76">
        <v>2.3336783277581983</v>
      </c>
      <c r="D73" s="76">
        <v>0.45328681697819229</v>
      </c>
      <c r="E73" s="76">
        <v>2.0408504193815471</v>
      </c>
      <c r="F73" s="76">
        <v>2.4380936905488455</v>
      </c>
      <c r="G73" s="76">
        <v>0.59610918454623096</v>
      </c>
      <c r="H73" s="76">
        <v>0.43872611015483487</v>
      </c>
      <c r="I73" s="76">
        <v>0.10059869235651721</v>
      </c>
      <c r="J73" s="76">
        <v>3.4928205208113394</v>
      </c>
      <c r="K73" s="81">
        <v>11.894163762535705</v>
      </c>
      <c r="L73" s="53"/>
      <c r="M73" s="74">
        <v>43901</v>
      </c>
      <c r="N73" s="78">
        <v>2.3334330375644829</v>
      </c>
      <c r="O73" s="78">
        <v>0.42814892093299972</v>
      </c>
      <c r="P73" s="78">
        <v>1.6864494676406341</v>
      </c>
      <c r="Q73" s="78">
        <v>1.7368323850528329</v>
      </c>
      <c r="R73" s="78">
        <v>0.51206825784494325</v>
      </c>
      <c r="S73" s="78">
        <v>0.44371444024469819</v>
      </c>
      <c r="T73" s="78">
        <v>0.10059869235651721</v>
      </c>
      <c r="U73" s="78">
        <v>3.162598864995176</v>
      </c>
      <c r="V73" s="83">
        <v>10.403844066632285</v>
      </c>
      <c r="AK73" s="112">
        <v>43535</v>
      </c>
      <c r="AL73" s="131">
        <v>0.30756798217393838</v>
      </c>
      <c r="AM73" s="131">
        <v>0.31661005973031425</v>
      </c>
      <c r="AN73" s="131">
        <v>0.64780052364012031</v>
      </c>
      <c r="AO73" s="131">
        <v>0.2555070105477894</v>
      </c>
      <c r="AP73" s="131">
        <v>0.1029622434645306</v>
      </c>
      <c r="AQ73" s="53"/>
      <c r="AR73" s="74">
        <v>43901</v>
      </c>
      <c r="AS73" s="78">
        <v>0.25985304839789808</v>
      </c>
      <c r="AT73" s="78">
        <v>0.19742947386649931</v>
      </c>
      <c r="AU73" s="78">
        <v>0.34845257472966129</v>
      </c>
      <c r="AV73" s="78">
        <v>0.25291597048828213</v>
      </c>
      <c r="AW73" s="79">
        <v>8.5716148662518546E-2</v>
      </c>
    </row>
    <row r="74" spans="2:49" x14ac:dyDescent="0.2">
      <c r="B74" s="74">
        <v>43536</v>
      </c>
      <c r="C74" s="76">
        <v>2.4405046291979722</v>
      </c>
      <c r="D74" s="76">
        <v>0.41794331009276031</v>
      </c>
      <c r="E74" s="76">
        <v>2.0625346748947408</v>
      </c>
      <c r="F74" s="76">
        <v>2.463668252001713</v>
      </c>
      <c r="G74" s="76">
        <v>0.62699626289143251</v>
      </c>
      <c r="H74" s="76">
        <v>0.44249462839734172</v>
      </c>
      <c r="I74" s="76">
        <v>0.10059869235651721</v>
      </c>
      <c r="J74" s="76">
        <v>3.4132534750581969</v>
      </c>
      <c r="K74" s="81">
        <v>11.967993924890672</v>
      </c>
      <c r="L74" s="53"/>
      <c r="M74" s="74">
        <v>43902</v>
      </c>
      <c r="N74" s="78">
        <v>2.3557155925338389</v>
      </c>
      <c r="O74" s="78">
        <v>0.4114106763497215</v>
      </c>
      <c r="P74" s="78">
        <v>1.668480001478436</v>
      </c>
      <c r="Q74" s="78">
        <v>1.8591960738502713</v>
      </c>
      <c r="R74" s="78">
        <v>0.5062788599029352</v>
      </c>
      <c r="S74" s="78">
        <v>0.46086457981529572</v>
      </c>
      <c r="T74" s="78">
        <v>0.10059869235651721</v>
      </c>
      <c r="U74" s="78">
        <v>2.8775757646761253</v>
      </c>
      <c r="V74" s="83">
        <v>10.240120240963144</v>
      </c>
      <c r="AK74" s="112">
        <v>43536</v>
      </c>
      <c r="AL74" s="131">
        <v>0.29771391430046495</v>
      </c>
      <c r="AM74" s="131">
        <v>0.31065074180453861</v>
      </c>
      <c r="AN74" s="131">
        <v>0.57163219487101846</v>
      </c>
      <c r="AO74" s="131">
        <v>0.32436417573804432</v>
      </c>
      <c r="AP74" s="131">
        <v>0.10742822648629299</v>
      </c>
      <c r="AQ74" s="53"/>
      <c r="AR74" s="74">
        <v>43902</v>
      </c>
      <c r="AS74" s="78">
        <v>0.30750578342222085</v>
      </c>
      <c r="AT74" s="78">
        <v>0.2429702189660419</v>
      </c>
      <c r="AU74" s="78">
        <v>0.39915740601403582</v>
      </c>
      <c r="AV74" s="78">
        <v>0.24219169786373629</v>
      </c>
      <c r="AW74" s="79">
        <v>8.3683965478029185E-2</v>
      </c>
    </row>
    <row r="75" spans="2:49" x14ac:dyDescent="0.2">
      <c r="B75" s="74">
        <v>43537</v>
      </c>
      <c r="C75" s="76">
        <v>2.3877250393250078</v>
      </c>
      <c r="D75" s="76">
        <v>0.43404024352176995</v>
      </c>
      <c r="E75" s="76">
        <v>1.944186871391816</v>
      </c>
      <c r="F75" s="76">
        <v>2.3870515213975456</v>
      </c>
      <c r="G75" s="76">
        <v>0.66871861475709482</v>
      </c>
      <c r="H75" s="76">
        <v>0.54358165504285916</v>
      </c>
      <c r="I75" s="76">
        <v>0.10059869235651721</v>
      </c>
      <c r="J75" s="76">
        <v>3.2107595087377194</v>
      </c>
      <c r="K75" s="81">
        <v>11.67666214653033</v>
      </c>
      <c r="L75" s="53"/>
      <c r="M75" s="74">
        <v>43903</v>
      </c>
      <c r="N75" s="78">
        <v>2.58750679676116</v>
      </c>
      <c r="O75" s="78">
        <v>0.4315126165323277</v>
      </c>
      <c r="P75" s="78">
        <v>1.656348928985383</v>
      </c>
      <c r="Q75" s="78">
        <v>2.1472955309176429</v>
      </c>
      <c r="R75" s="78">
        <v>0.51596609486482636</v>
      </c>
      <c r="S75" s="78">
        <v>0.40785978052152611</v>
      </c>
      <c r="T75" s="78">
        <v>0.10059869235651721</v>
      </c>
      <c r="U75" s="78">
        <v>2.8573202784149956</v>
      </c>
      <c r="V75" s="83">
        <v>10.70440871935438</v>
      </c>
      <c r="AK75" s="112">
        <v>43537</v>
      </c>
      <c r="AL75" s="131">
        <v>0.2780555207616211</v>
      </c>
      <c r="AM75" s="131">
        <v>0.30641400783810852</v>
      </c>
      <c r="AN75" s="131">
        <v>0.55637317279297371</v>
      </c>
      <c r="AO75" s="131">
        <v>0.32486730549814441</v>
      </c>
      <c r="AP75" s="131">
        <v>0.11961579836780151</v>
      </c>
      <c r="AQ75" s="53"/>
      <c r="AR75" s="74">
        <v>43903</v>
      </c>
      <c r="AS75" s="78">
        <v>0.29715693092596884</v>
      </c>
      <c r="AT75" s="78">
        <v>0.28958797657384167</v>
      </c>
      <c r="AU75" s="78">
        <v>0.54534104567260877</v>
      </c>
      <c r="AV75" s="78">
        <v>0.21833449153308629</v>
      </c>
      <c r="AW75" s="79">
        <v>9.8905692272176049E-2</v>
      </c>
    </row>
    <row r="76" spans="2:49" x14ac:dyDescent="0.2">
      <c r="B76" s="74">
        <v>43538</v>
      </c>
      <c r="C76" s="76">
        <v>2.3574801336811171</v>
      </c>
      <c r="D76" s="76">
        <v>0.4615348451512889</v>
      </c>
      <c r="E76" s="76">
        <v>1.6852046238743139</v>
      </c>
      <c r="F76" s="76">
        <v>2.2867683979573172</v>
      </c>
      <c r="G76" s="76">
        <v>0.67638171140035885</v>
      </c>
      <c r="H76" s="76">
        <v>0.57678341556822832</v>
      </c>
      <c r="I76" s="76">
        <v>0.10059869235651721</v>
      </c>
      <c r="J76" s="76">
        <v>3.231954370092661</v>
      </c>
      <c r="K76" s="81">
        <v>11.376706190081801</v>
      </c>
      <c r="L76" s="53"/>
      <c r="M76" s="74">
        <v>43904</v>
      </c>
      <c r="N76" s="78">
        <v>2.402057078277076</v>
      </c>
      <c r="O76" s="78">
        <v>0.52331875001980388</v>
      </c>
      <c r="P76" s="78">
        <v>1.89653392574721</v>
      </c>
      <c r="Q76" s="78">
        <v>2.3293934692149527</v>
      </c>
      <c r="R76" s="78">
        <v>0.55806218346252112</v>
      </c>
      <c r="S76" s="78">
        <v>0.61068551879669652</v>
      </c>
      <c r="T76" s="78">
        <v>0.10059869235651721</v>
      </c>
      <c r="U76" s="78">
        <v>2.9080286768748702</v>
      </c>
      <c r="V76" s="83">
        <v>11.328678294749649</v>
      </c>
      <c r="AK76" s="112">
        <v>43538</v>
      </c>
      <c r="AL76" s="131">
        <v>0.25578974306760099</v>
      </c>
      <c r="AM76" s="131">
        <v>0.28289862127232984</v>
      </c>
      <c r="AN76" s="131">
        <v>0.56457466736740647</v>
      </c>
      <c r="AO76" s="131">
        <v>0.30614417037159802</v>
      </c>
      <c r="AP76" s="131">
        <v>0.1241558455498534</v>
      </c>
      <c r="AQ76" s="53"/>
      <c r="AR76" s="74">
        <v>43904</v>
      </c>
      <c r="AS76" s="78">
        <v>0.27081599267412609</v>
      </c>
      <c r="AT76" s="78">
        <v>0.29358004454293041</v>
      </c>
      <c r="AU76" s="78">
        <v>0.60485875378827092</v>
      </c>
      <c r="AV76" s="78">
        <v>0.2520968936277907</v>
      </c>
      <c r="AW76" s="79">
        <v>0.1060979841813655</v>
      </c>
    </row>
    <row r="77" spans="2:49" x14ac:dyDescent="0.2">
      <c r="B77" s="74">
        <v>43539</v>
      </c>
      <c r="C77" s="76">
        <v>2.3192038854219983</v>
      </c>
      <c r="D77" s="76">
        <v>0.410327136410708</v>
      </c>
      <c r="E77" s="76">
        <v>1.74259992299087</v>
      </c>
      <c r="F77" s="76">
        <v>2.0023744694181271</v>
      </c>
      <c r="G77" s="76">
        <v>0.64760445051117888</v>
      </c>
      <c r="H77" s="76">
        <v>0.50772549939840961</v>
      </c>
      <c r="I77" s="76">
        <v>0.10059869235651721</v>
      </c>
      <c r="J77" s="76">
        <v>3.2862478277816209</v>
      </c>
      <c r="K77" s="81">
        <v>11.016681884289431</v>
      </c>
      <c r="L77" s="53"/>
      <c r="M77" s="74">
        <v>43905</v>
      </c>
      <c r="N77" s="78">
        <v>2.2632732364680099</v>
      </c>
      <c r="O77" s="78">
        <v>0.43802862417911481</v>
      </c>
      <c r="P77" s="78">
        <v>2.0288569875323268</v>
      </c>
      <c r="Q77" s="78">
        <v>2.2122018628310873</v>
      </c>
      <c r="R77" s="78">
        <v>0.64208510585392464</v>
      </c>
      <c r="S77" s="78">
        <v>0.56270457619210834</v>
      </c>
      <c r="T77" s="78">
        <v>0.10059869235651721</v>
      </c>
      <c r="U77" s="78">
        <v>2.9858324463882631</v>
      </c>
      <c r="V77" s="83">
        <v>11.233581531801351</v>
      </c>
      <c r="AK77" s="112">
        <v>43539</v>
      </c>
      <c r="AL77" s="131">
        <v>0.24361124375307239</v>
      </c>
      <c r="AM77" s="131">
        <v>0.22809687259318531</v>
      </c>
      <c r="AN77" s="131">
        <v>0.47283553651290539</v>
      </c>
      <c r="AO77" s="131">
        <v>0.25097747169337492</v>
      </c>
      <c r="AP77" s="131">
        <v>0.1064796112258293</v>
      </c>
      <c r="AQ77" s="53"/>
      <c r="AR77" s="74">
        <v>43905</v>
      </c>
      <c r="AS77" s="78">
        <v>0.27216052579166844</v>
      </c>
      <c r="AT77" s="78">
        <v>0.25765308725088354</v>
      </c>
      <c r="AU77" s="78">
        <v>0.4819104999141785</v>
      </c>
      <c r="AV77" s="78">
        <v>0.27937350640997999</v>
      </c>
      <c r="AW77" s="79">
        <v>0.1115015293875784</v>
      </c>
    </row>
    <row r="78" spans="2:49" x14ac:dyDescent="0.2">
      <c r="B78" s="74">
        <v>43540</v>
      </c>
      <c r="C78" s="76">
        <v>2.168803312976332</v>
      </c>
      <c r="D78" s="76">
        <v>0.38514881567267839</v>
      </c>
      <c r="E78" s="76">
        <v>2.0239197554333148</v>
      </c>
      <c r="F78" s="76">
        <v>1.9325615939698464</v>
      </c>
      <c r="G78" s="76">
        <v>0.64814367526324657</v>
      </c>
      <c r="H78" s="76">
        <v>0.54551343315563128</v>
      </c>
      <c r="I78" s="76">
        <v>0.10059869235651721</v>
      </c>
      <c r="J78" s="76">
        <v>3.3449417319363626</v>
      </c>
      <c r="K78" s="81">
        <v>11.14963101076393</v>
      </c>
      <c r="L78" s="53"/>
      <c r="M78" s="74">
        <v>43906</v>
      </c>
      <c r="N78" s="78">
        <v>2.2295555353576342</v>
      </c>
      <c r="O78" s="78">
        <v>0.38464423086440214</v>
      </c>
      <c r="P78" s="78">
        <v>2.091373546141555</v>
      </c>
      <c r="Q78" s="78">
        <v>2.1504763992182943</v>
      </c>
      <c r="R78" s="78">
        <v>0.64162336703386824</v>
      </c>
      <c r="S78" s="78">
        <v>0.62295017625543703</v>
      </c>
      <c r="T78" s="78">
        <v>0.10059869235651721</v>
      </c>
      <c r="U78" s="78">
        <v>3.0189300977143327</v>
      </c>
      <c r="V78" s="83">
        <v>11.24015204494204</v>
      </c>
      <c r="AK78" s="112">
        <v>43540</v>
      </c>
      <c r="AL78" s="131">
        <v>0.26391214005690999</v>
      </c>
      <c r="AM78" s="131">
        <v>0.22886416615202329</v>
      </c>
      <c r="AN78" s="131">
        <v>0.44078992853806642</v>
      </c>
      <c r="AO78" s="131">
        <v>0.22072109796751579</v>
      </c>
      <c r="AP78" s="131">
        <v>9.9364573772941653E-2</v>
      </c>
      <c r="AQ78" s="53"/>
      <c r="AR78" s="74">
        <v>43906</v>
      </c>
      <c r="AS78" s="78">
        <v>0.30069055106999754</v>
      </c>
      <c r="AT78" s="78">
        <v>0.26009129700509248</v>
      </c>
      <c r="AU78" s="78">
        <v>0.4179676976981283</v>
      </c>
      <c r="AV78" s="78">
        <v>0.28063228546601077</v>
      </c>
      <c r="AW78" s="79">
        <v>0.1402782641346437</v>
      </c>
    </row>
    <row r="79" spans="2:49" x14ac:dyDescent="0.2">
      <c r="B79" s="74">
        <v>43541</v>
      </c>
      <c r="C79" s="76">
        <v>2.0344350596347809</v>
      </c>
      <c r="D79" s="76">
        <v>0.37733522052523105</v>
      </c>
      <c r="E79" s="76">
        <v>2.1445503559128101</v>
      </c>
      <c r="F79" s="76">
        <v>2.0615448519309267</v>
      </c>
      <c r="G79" s="76">
        <v>0.62533306069657857</v>
      </c>
      <c r="H79" s="76">
        <v>0.56343056701889216</v>
      </c>
      <c r="I79" s="76">
        <v>0.10059869235651721</v>
      </c>
      <c r="J79" s="76">
        <v>3.321860376974155</v>
      </c>
      <c r="K79" s="81">
        <v>11.229088185049893</v>
      </c>
      <c r="L79" s="53"/>
      <c r="M79" s="74">
        <v>43907</v>
      </c>
      <c r="N79" s="78">
        <v>1.977980449956648</v>
      </c>
      <c r="O79" s="78">
        <v>0.37671452457638416</v>
      </c>
      <c r="P79" s="78">
        <v>1.919721678968767</v>
      </c>
      <c r="Q79" s="78">
        <v>1.9795236955678217</v>
      </c>
      <c r="R79" s="78">
        <v>0.59536642897841785</v>
      </c>
      <c r="S79" s="78">
        <v>0.4845015900018072</v>
      </c>
      <c r="T79" s="78">
        <v>0.10059869235651721</v>
      </c>
      <c r="U79" s="78">
        <v>3.1564988486427561</v>
      </c>
      <c r="V79" s="83">
        <v>10.59090590904912</v>
      </c>
      <c r="AK79" s="112">
        <v>43541</v>
      </c>
      <c r="AL79" s="131">
        <v>0.31394548546249829</v>
      </c>
      <c r="AM79" s="131">
        <v>0.29193023526512057</v>
      </c>
      <c r="AN79" s="131">
        <v>0.48564411270535141</v>
      </c>
      <c r="AO79" s="131">
        <v>0.24497238769668558</v>
      </c>
      <c r="AP79" s="131">
        <v>0.1049067086419293</v>
      </c>
      <c r="AQ79" s="53"/>
      <c r="AR79" s="74">
        <v>43907</v>
      </c>
      <c r="AS79" s="78">
        <v>0.25194578536117951</v>
      </c>
      <c r="AT79" s="78">
        <v>0.24201906289719868</v>
      </c>
      <c r="AU79" s="78">
        <v>0.40871240023781663</v>
      </c>
      <c r="AV79" s="78">
        <v>0.26657243865645419</v>
      </c>
      <c r="AW79" s="79">
        <v>0.12297131897828921</v>
      </c>
    </row>
    <row r="80" spans="2:49" x14ac:dyDescent="0.2">
      <c r="B80" s="74">
        <v>43542</v>
      </c>
      <c r="C80" s="76">
        <v>1.9181010443387398</v>
      </c>
      <c r="D80" s="76">
        <v>0.37496406066417437</v>
      </c>
      <c r="E80" s="76">
        <v>2.1039975942761022</v>
      </c>
      <c r="F80" s="76">
        <v>2.3615734529299877</v>
      </c>
      <c r="G80" s="76">
        <v>0.60682946814114491</v>
      </c>
      <c r="H80" s="76">
        <v>0.45761242998109841</v>
      </c>
      <c r="I80" s="76">
        <v>0.10059869235651721</v>
      </c>
      <c r="J80" s="76">
        <v>3.3784159861900371</v>
      </c>
      <c r="K80" s="81">
        <v>11.302092728877803</v>
      </c>
      <c r="L80" s="53"/>
      <c r="M80" s="74">
        <v>43908</v>
      </c>
      <c r="N80" s="78">
        <v>1.782035061514992</v>
      </c>
      <c r="O80" s="78">
        <v>0.37626254463621872</v>
      </c>
      <c r="P80" s="78">
        <v>1.8328472245427319</v>
      </c>
      <c r="Q80" s="78">
        <v>1.8149026267832957</v>
      </c>
      <c r="R80" s="78">
        <v>0.54524455436200625</v>
      </c>
      <c r="S80" s="78">
        <v>0.39261216414660322</v>
      </c>
      <c r="T80" s="78">
        <v>0.10059869235651721</v>
      </c>
      <c r="U80" s="78">
        <v>3.2088444135620322</v>
      </c>
      <c r="V80" s="83">
        <v>10.053347281904397</v>
      </c>
      <c r="AK80" s="112">
        <v>43542</v>
      </c>
      <c r="AL80" s="131">
        <v>0.29846757919102657</v>
      </c>
      <c r="AM80" s="131">
        <v>0.3219867079797451</v>
      </c>
      <c r="AN80" s="131">
        <v>0.61124134250323181</v>
      </c>
      <c r="AO80" s="131">
        <v>0.26847181234419859</v>
      </c>
      <c r="AP80" s="131">
        <v>0.12559718352161781</v>
      </c>
      <c r="AQ80" s="53"/>
      <c r="AR80" s="74">
        <v>43908</v>
      </c>
      <c r="AS80" s="78">
        <v>0.26588175984467843</v>
      </c>
      <c r="AT80" s="78">
        <v>0.22598866088400521</v>
      </c>
      <c r="AU80" s="78">
        <v>0.37859839431214698</v>
      </c>
      <c r="AV80" s="78">
        <v>0.24369093302765799</v>
      </c>
      <c r="AW80" s="79">
        <v>0.10688102691418941</v>
      </c>
    </row>
    <row r="81" spans="2:49" x14ac:dyDescent="0.2">
      <c r="B81" s="74">
        <v>43543</v>
      </c>
      <c r="C81" s="76">
        <v>1.6463371967978389</v>
      </c>
      <c r="D81" s="76">
        <v>0.37926610963179541</v>
      </c>
      <c r="E81" s="76">
        <v>2.0558094301342971</v>
      </c>
      <c r="F81" s="76">
        <v>2.424866275115316</v>
      </c>
      <c r="G81" s="76">
        <v>0.60984130717923446</v>
      </c>
      <c r="H81" s="76">
        <v>0.41558086288689861</v>
      </c>
      <c r="I81" s="76">
        <v>0.10059869235651721</v>
      </c>
      <c r="J81" s="76">
        <v>3.4700126680988013</v>
      </c>
      <c r="K81" s="81">
        <v>11.1023125422007</v>
      </c>
      <c r="L81" s="53"/>
      <c r="M81" s="74">
        <v>43909</v>
      </c>
      <c r="N81" s="78">
        <v>1.9800183111291532</v>
      </c>
      <c r="O81" s="78">
        <v>0.37296937327161916</v>
      </c>
      <c r="P81" s="78">
        <v>1.6917221706783681</v>
      </c>
      <c r="Q81" s="78">
        <v>1.8494992178911678</v>
      </c>
      <c r="R81" s="78">
        <v>0.51944896903664606</v>
      </c>
      <c r="S81" s="78">
        <v>0.27580888143930099</v>
      </c>
      <c r="T81" s="78">
        <v>0.10059869235651721</v>
      </c>
      <c r="U81" s="78">
        <v>3.2158867226874008</v>
      </c>
      <c r="V81" s="83">
        <v>10.005952338490173</v>
      </c>
      <c r="AK81" s="112">
        <v>43543</v>
      </c>
      <c r="AL81" s="131">
        <v>0.25920889322741869</v>
      </c>
      <c r="AM81" s="131">
        <v>0.31880923869959582</v>
      </c>
      <c r="AN81" s="131">
        <v>0.62761043636307368</v>
      </c>
      <c r="AO81" s="131">
        <v>0.30609346789687286</v>
      </c>
      <c r="AP81" s="131">
        <v>0.12866972903203672</v>
      </c>
      <c r="AQ81" s="53"/>
      <c r="AR81" s="74">
        <v>43909</v>
      </c>
      <c r="AS81" s="78">
        <v>0.30839568106146281</v>
      </c>
      <c r="AT81" s="78">
        <v>0.2088245463133844</v>
      </c>
      <c r="AU81" s="78">
        <v>0.38352469790067101</v>
      </c>
      <c r="AV81" s="78">
        <v>0.2221885628396173</v>
      </c>
      <c r="AW81" s="79">
        <v>0.1115295799194522</v>
      </c>
    </row>
    <row r="82" spans="2:49" x14ac:dyDescent="0.2">
      <c r="B82" s="74">
        <v>43544</v>
      </c>
      <c r="C82" s="76">
        <v>1.871067153969201</v>
      </c>
      <c r="D82" s="76">
        <v>0.39609872175172806</v>
      </c>
      <c r="E82" s="76">
        <v>1.9830308512340771</v>
      </c>
      <c r="F82" s="76">
        <v>2.2603253780840769</v>
      </c>
      <c r="G82" s="76">
        <v>0.60277744852759418</v>
      </c>
      <c r="H82" s="76">
        <v>0.28391912397646502</v>
      </c>
      <c r="I82" s="76">
        <v>0.10059869235651721</v>
      </c>
      <c r="J82" s="76">
        <v>3.4658620635742858</v>
      </c>
      <c r="K82" s="81">
        <v>10.963679433473946</v>
      </c>
      <c r="L82" s="53"/>
      <c r="M82" s="74">
        <v>43910</v>
      </c>
      <c r="N82" s="78">
        <v>1.6704495399145389</v>
      </c>
      <c r="O82" s="78">
        <v>0.3682985942198026</v>
      </c>
      <c r="P82" s="78">
        <v>1.6136526187673519</v>
      </c>
      <c r="Q82" s="78">
        <v>2.0088031964579542</v>
      </c>
      <c r="R82" s="78">
        <v>0.56190064986046118</v>
      </c>
      <c r="S82" s="78">
        <v>0.43031844528035701</v>
      </c>
      <c r="T82" s="78">
        <v>0.10059869235651721</v>
      </c>
      <c r="U82" s="78">
        <v>3.263918581823368</v>
      </c>
      <c r="V82" s="83">
        <v>10.017940318680351</v>
      </c>
      <c r="AK82" s="112">
        <v>43544</v>
      </c>
      <c r="AL82" s="131">
        <v>0.23407023306572311</v>
      </c>
      <c r="AM82" s="131">
        <v>0.29993906623281702</v>
      </c>
      <c r="AN82" s="131">
        <v>0.55308593172171716</v>
      </c>
      <c r="AO82" s="131">
        <v>0.3022608532232956</v>
      </c>
      <c r="AP82" s="131">
        <v>0.1348934892015991</v>
      </c>
      <c r="AQ82" s="53"/>
      <c r="AR82" s="74">
        <v>43910</v>
      </c>
      <c r="AS82" s="78">
        <v>0.31342853049952774</v>
      </c>
      <c r="AT82" s="78">
        <v>0.2235861931429477</v>
      </c>
      <c r="AU82" s="78">
        <v>0.45245702541257771</v>
      </c>
      <c r="AV82" s="78">
        <v>0.2339141222142849</v>
      </c>
      <c r="AW82" s="79">
        <v>0.1176525631156643</v>
      </c>
    </row>
    <row r="83" spans="2:49" x14ac:dyDescent="0.2">
      <c r="B83" s="74">
        <v>43545</v>
      </c>
      <c r="C83" s="76">
        <v>2.4772542255423158</v>
      </c>
      <c r="D83" s="76">
        <v>0.38400222747631435</v>
      </c>
      <c r="E83" s="76">
        <v>1.9192893198564358</v>
      </c>
      <c r="F83" s="76">
        <v>2.0211520724081353</v>
      </c>
      <c r="G83" s="76">
        <v>0.59808960178462189</v>
      </c>
      <c r="H83" s="76">
        <v>0.24992863335172891</v>
      </c>
      <c r="I83" s="76">
        <v>0.10059869235651721</v>
      </c>
      <c r="J83" s="76">
        <v>3.460331007965912</v>
      </c>
      <c r="K83" s="81">
        <v>11.210645780741983</v>
      </c>
      <c r="L83" s="53"/>
      <c r="M83" s="74">
        <v>43911</v>
      </c>
      <c r="N83" s="78">
        <v>1.776775026118812</v>
      </c>
      <c r="O83" s="78">
        <v>0.38045711259478582</v>
      </c>
      <c r="P83" s="78">
        <v>1.9693187045482379</v>
      </c>
      <c r="Q83" s="78">
        <v>2.3906805759483678</v>
      </c>
      <c r="R83" s="78">
        <v>0.60782319231536386</v>
      </c>
      <c r="S83" s="78">
        <v>0.32592367671550021</v>
      </c>
      <c r="T83" s="78">
        <v>0.10059869235651721</v>
      </c>
      <c r="U83" s="78">
        <v>3.4219035741611155</v>
      </c>
      <c r="V83" s="83">
        <v>10.9734805547587</v>
      </c>
      <c r="AK83" s="112">
        <v>43545</v>
      </c>
      <c r="AL83" s="131">
        <v>0.22990544295978901</v>
      </c>
      <c r="AM83" s="131">
        <v>0.27717808161539054</v>
      </c>
      <c r="AN83" s="131">
        <v>0.44726574806019831</v>
      </c>
      <c r="AO83" s="131">
        <v>0.2729725245556342</v>
      </c>
      <c r="AP83" s="131">
        <v>0.13282830992871589</v>
      </c>
      <c r="AQ83" s="53"/>
      <c r="AR83" s="74">
        <v>43911</v>
      </c>
      <c r="AS83" s="78">
        <v>0.3144590909355755</v>
      </c>
      <c r="AT83" s="78">
        <v>0.27505562085258939</v>
      </c>
      <c r="AU83" s="78">
        <v>0.626639924398397</v>
      </c>
      <c r="AV83" s="78">
        <v>0.23754132938229902</v>
      </c>
      <c r="AW83" s="79">
        <v>0.1282913274159258</v>
      </c>
    </row>
    <row r="84" spans="2:49" x14ac:dyDescent="0.2">
      <c r="B84" s="74">
        <v>43546</v>
      </c>
      <c r="C84" s="76">
        <v>2.62810273656426</v>
      </c>
      <c r="D84" s="76">
        <v>0.38419569530880371</v>
      </c>
      <c r="E84" s="76">
        <v>1.9278943625361931</v>
      </c>
      <c r="F84" s="76">
        <v>1.8693029979560833</v>
      </c>
      <c r="G84" s="76">
        <v>0.59893188932526453</v>
      </c>
      <c r="H84" s="76">
        <v>0.44352077936508272</v>
      </c>
      <c r="I84" s="76">
        <v>0.10059869235651721</v>
      </c>
      <c r="J84" s="76">
        <v>3.3677187415637455</v>
      </c>
      <c r="K84" s="81">
        <v>11.32026589497595</v>
      </c>
      <c r="L84" s="53"/>
      <c r="M84" s="74">
        <v>43912</v>
      </c>
      <c r="N84" s="78">
        <v>1.859823351924911</v>
      </c>
      <c r="O84" s="78">
        <v>0.3760194568055259</v>
      </c>
      <c r="P84" s="78">
        <v>2.107532726339381</v>
      </c>
      <c r="Q84" s="78">
        <v>2.6049864374183098</v>
      </c>
      <c r="R84" s="78">
        <v>0.65417214118466394</v>
      </c>
      <c r="S84" s="78">
        <v>0.31551409920688295</v>
      </c>
      <c r="T84" s="78">
        <v>0.10059869235651721</v>
      </c>
      <c r="U84" s="78">
        <v>3.536137809116795</v>
      </c>
      <c r="V84" s="83">
        <v>11.554784714352987</v>
      </c>
      <c r="AK84" s="112">
        <v>43546</v>
      </c>
      <c r="AL84" s="131">
        <v>0.24137417075394602</v>
      </c>
      <c r="AM84" s="131">
        <v>0.25595742418639467</v>
      </c>
      <c r="AN84" s="131">
        <v>0.39241570366302148</v>
      </c>
      <c r="AO84" s="131">
        <v>0.23627779888794589</v>
      </c>
      <c r="AP84" s="131">
        <v>0.1204754490923834</v>
      </c>
      <c r="AQ84" s="53"/>
      <c r="AR84" s="74">
        <v>43912</v>
      </c>
      <c r="AS84" s="78">
        <v>0.31638689430713401</v>
      </c>
      <c r="AT84" s="78">
        <v>0.2881792577367927</v>
      </c>
      <c r="AU84" s="78">
        <v>0.68720918938843734</v>
      </c>
      <c r="AV84" s="78">
        <v>0.25251148393271988</v>
      </c>
      <c r="AW84" s="79">
        <v>0.1287557248637973</v>
      </c>
    </row>
    <row r="85" spans="2:49" x14ac:dyDescent="0.2">
      <c r="B85" s="74">
        <v>43547</v>
      </c>
      <c r="C85" s="76">
        <v>2.680468929065245</v>
      </c>
      <c r="D85" s="76">
        <v>0.37513571215144548</v>
      </c>
      <c r="E85" s="76">
        <v>1.9578884881761238</v>
      </c>
      <c r="F85" s="76">
        <v>1.8892604484138742</v>
      </c>
      <c r="G85" s="76">
        <v>0.59625338815248008</v>
      </c>
      <c r="H85" s="76">
        <v>0.61140893821015174</v>
      </c>
      <c r="I85" s="76">
        <v>0.10059869235651721</v>
      </c>
      <c r="J85" s="76">
        <v>3.3197567873518112</v>
      </c>
      <c r="K85" s="81">
        <v>11.530771383877649</v>
      </c>
      <c r="L85" s="53"/>
      <c r="M85" s="74">
        <v>43913</v>
      </c>
      <c r="N85" s="78">
        <v>1.7995861558963619</v>
      </c>
      <c r="O85" s="78">
        <v>0.35454310322958887</v>
      </c>
      <c r="P85" s="78">
        <v>1.9696234510695509</v>
      </c>
      <c r="Q85" s="78">
        <v>2.754342748819441</v>
      </c>
      <c r="R85" s="78">
        <v>0.67626784790428129</v>
      </c>
      <c r="S85" s="78">
        <v>0.47257634377584584</v>
      </c>
      <c r="T85" s="78">
        <v>0.10059869235651721</v>
      </c>
      <c r="U85" s="78">
        <v>3.3378676231020519</v>
      </c>
      <c r="V85" s="83">
        <v>11.465405966153639</v>
      </c>
      <c r="AK85" s="112">
        <v>43547</v>
      </c>
      <c r="AL85" s="131">
        <v>0.27407197080859408</v>
      </c>
      <c r="AM85" s="131">
        <v>0.25105731449510599</v>
      </c>
      <c r="AN85" s="131">
        <v>0.43664234822428816</v>
      </c>
      <c r="AO85" s="131">
        <v>0.2071383205687774</v>
      </c>
      <c r="AP85" s="131">
        <v>0.1063517838049792</v>
      </c>
      <c r="AQ85" s="53"/>
      <c r="AR85" s="74">
        <v>43913</v>
      </c>
      <c r="AS85" s="78">
        <v>0.30762292392404572</v>
      </c>
      <c r="AT85" s="78">
        <v>0.2971755729647978</v>
      </c>
      <c r="AU85" s="78">
        <v>0.71336319488510991</v>
      </c>
      <c r="AV85" s="78">
        <v>0.360420709090498</v>
      </c>
      <c r="AW85" s="79">
        <v>0.1227376271204095</v>
      </c>
    </row>
    <row r="86" spans="2:49" x14ac:dyDescent="0.2">
      <c r="B86" s="74">
        <v>43548</v>
      </c>
      <c r="C86" s="76">
        <v>2.3639378831275262</v>
      </c>
      <c r="D86" s="76">
        <v>0.37001820904435445</v>
      </c>
      <c r="E86" s="76">
        <v>1.7947737131954731</v>
      </c>
      <c r="F86" s="76">
        <v>1.9975028588877424</v>
      </c>
      <c r="G86" s="76">
        <v>0.60117055625388993</v>
      </c>
      <c r="H86" s="76">
        <v>0.55386598746540761</v>
      </c>
      <c r="I86" s="76">
        <v>0.10059869235651721</v>
      </c>
      <c r="J86" s="76">
        <v>3.2264061995260485</v>
      </c>
      <c r="K86" s="81">
        <v>11.008274099856958</v>
      </c>
      <c r="L86" s="53"/>
      <c r="M86" s="74">
        <v>43914</v>
      </c>
      <c r="N86" s="78">
        <v>1.674940159857671</v>
      </c>
      <c r="O86" s="78">
        <v>0.37538137546765288</v>
      </c>
      <c r="P86" s="78">
        <v>1.8469951064086869</v>
      </c>
      <c r="Q86" s="78">
        <v>2.6941273383561275</v>
      </c>
      <c r="R86" s="78">
        <v>0.66091999807990076</v>
      </c>
      <c r="S86" s="78">
        <v>0.53881389772469601</v>
      </c>
      <c r="T86" s="78">
        <v>0.10059869235651721</v>
      </c>
      <c r="U86" s="78">
        <v>3.2480494205675474</v>
      </c>
      <c r="V86" s="83">
        <v>11.139825988818801</v>
      </c>
      <c r="AK86" s="112">
        <v>43548</v>
      </c>
      <c r="AL86" s="131">
        <v>0.28657546887332919</v>
      </c>
      <c r="AM86" s="131">
        <v>0.25734052379553457</v>
      </c>
      <c r="AN86" s="131">
        <v>0.4967715020605683</v>
      </c>
      <c r="AO86" s="131">
        <v>0.1902362385383615</v>
      </c>
      <c r="AP86" s="131">
        <v>9.8567648886916104E-2</v>
      </c>
      <c r="AQ86" s="53"/>
      <c r="AR86" s="74">
        <v>43914</v>
      </c>
      <c r="AS86" s="78">
        <v>0.27164833387213705</v>
      </c>
      <c r="AT86" s="78">
        <v>0.31502156100326156</v>
      </c>
      <c r="AU86" s="78">
        <v>0.68131844670176556</v>
      </c>
      <c r="AV86" s="78">
        <v>0.3951224741359638</v>
      </c>
      <c r="AW86" s="79">
        <v>0.11865189811618551</v>
      </c>
    </row>
    <row r="87" spans="2:49" x14ac:dyDescent="0.2">
      <c r="B87" s="74">
        <v>43549</v>
      </c>
      <c r="C87" s="76">
        <v>2.0504131166192159</v>
      </c>
      <c r="D87" s="76">
        <v>0.37831550917436191</v>
      </c>
      <c r="E87" s="76">
        <v>1.7356105020945198</v>
      </c>
      <c r="F87" s="76">
        <v>2.1893616597671861</v>
      </c>
      <c r="G87" s="76">
        <v>0.58065464110650844</v>
      </c>
      <c r="H87" s="76">
        <v>0.43647264614669251</v>
      </c>
      <c r="I87" s="76">
        <v>0.10059869235651721</v>
      </c>
      <c r="J87" s="76">
        <v>3.2809239310322695</v>
      </c>
      <c r="K87" s="81">
        <v>10.752350698297271</v>
      </c>
      <c r="L87" s="53"/>
      <c r="M87" s="74">
        <v>43915</v>
      </c>
      <c r="N87" s="78">
        <v>1.6343499929541669</v>
      </c>
      <c r="O87" s="78">
        <v>0.36336312019356842</v>
      </c>
      <c r="P87" s="78">
        <v>1.8072694458278429</v>
      </c>
      <c r="Q87" s="78">
        <v>2.6599776829678556</v>
      </c>
      <c r="R87" s="78">
        <v>0.57646640290501827</v>
      </c>
      <c r="S87" s="78">
        <v>0.43894488370947132</v>
      </c>
      <c r="T87" s="78">
        <v>0.10059869235651721</v>
      </c>
      <c r="U87" s="78">
        <v>3.225521986037811</v>
      </c>
      <c r="V87" s="83">
        <v>10.806492206952253</v>
      </c>
      <c r="AK87" s="112">
        <v>43549</v>
      </c>
      <c r="AL87" s="131">
        <v>0.281881848881119</v>
      </c>
      <c r="AM87" s="131">
        <v>0.29005720614955949</v>
      </c>
      <c r="AN87" s="131">
        <v>0.58296499712742089</v>
      </c>
      <c r="AO87" s="131">
        <v>0.21054702994907148</v>
      </c>
      <c r="AP87" s="131">
        <v>0.1014164836704709</v>
      </c>
      <c r="AQ87" s="53"/>
      <c r="AR87" s="74">
        <v>43915</v>
      </c>
      <c r="AS87" s="78">
        <v>0.27605251992805019</v>
      </c>
      <c r="AT87" s="78">
        <v>0.33293160105381497</v>
      </c>
      <c r="AU87" s="78">
        <v>0.64651325636424151</v>
      </c>
      <c r="AV87" s="78">
        <v>0.39894002959193092</v>
      </c>
      <c r="AW87" s="79">
        <v>0.13024525576498711</v>
      </c>
    </row>
    <row r="88" spans="2:49" x14ac:dyDescent="0.2">
      <c r="B88" s="74">
        <v>43550</v>
      </c>
      <c r="C88" s="76">
        <v>1.844751905998707</v>
      </c>
      <c r="D88" s="76">
        <v>0.3663124455722267</v>
      </c>
      <c r="E88" s="76">
        <v>1.9531029925087688</v>
      </c>
      <c r="F88" s="76">
        <v>2.3159782563798714</v>
      </c>
      <c r="G88" s="76">
        <v>0.58534926532329579</v>
      </c>
      <c r="H88" s="76">
        <v>0.40381207675569802</v>
      </c>
      <c r="I88" s="76">
        <v>0.10059869235651721</v>
      </c>
      <c r="J88" s="76">
        <v>3.3117105808090637</v>
      </c>
      <c r="K88" s="81">
        <v>10.881616215704149</v>
      </c>
      <c r="L88" s="53"/>
      <c r="M88" s="74">
        <v>43916</v>
      </c>
      <c r="N88" s="78">
        <v>2.1455944272814911</v>
      </c>
      <c r="O88" s="78">
        <v>0.34377338809060504</v>
      </c>
      <c r="P88" s="78">
        <v>1.7288653198118211</v>
      </c>
      <c r="Q88" s="78">
        <v>2.5336646390850865</v>
      </c>
      <c r="R88" s="78">
        <v>0.5073468272214684</v>
      </c>
      <c r="S88" s="78">
        <v>0.30645435712195429</v>
      </c>
      <c r="T88" s="78">
        <v>0.10059869235651721</v>
      </c>
      <c r="U88" s="78">
        <v>3.0559600575479551</v>
      </c>
      <c r="V88" s="83">
        <v>10.722257708516899</v>
      </c>
      <c r="AK88" s="112">
        <v>43550</v>
      </c>
      <c r="AL88" s="131">
        <v>0.28749518301752103</v>
      </c>
      <c r="AM88" s="131">
        <v>0.299488966902346</v>
      </c>
      <c r="AN88" s="131">
        <v>0.57562407448963138</v>
      </c>
      <c r="AO88" s="131">
        <v>0.2738808051522299</v>
      </c>
      <c r="AP88" s="131">
        <v>0.1096315530476191</v>
      </c>
      <c r="AQ88" s="53"/>
      <c r="AR88" s="74">
        <v>43916</v>
      </c>
      <c r="AS88" s="78">
        <v>0.29918912103280809</v>
      </c>
      <c r="AT88" s="78">
        <v>0.341107941932278</v>
      </c>
      <c r="AU88" s="78">
        <v>0.61087422877089803</v>
      </c>
      <c r="AV88" s="78">
        <v>0.36554029979203778</v>
      </c>
      <c r="AW88" s="79">
        <v>0.1368315096708479</v>
      </c>
    </row>
    <row r="89" spans="2:49" x14ac:dyDescent="0.2">
      <c r="B89" s="74">
        <v>43551</v>
      </c>
      <c r="C89" s="76">
        <v>1.852258351568846</v>
      </c>
      <c r="D89" s="76">
        <v>0.34741251768341541</v>
      </c>
      <c r="E89" s="76">
        <v>1.8925273349967089</v>
      </c>
      <c r="F89" s="76">
        <v>2.2258425667405026</v>
      </c>
      <c r="G89" s="76">
        <v>0.59741223777044739</v>
      </c>
      <c r="H89" s="76">
        <v>0.30578208076972468</v>
      </c>
      <c r="I89" s="76">
        <v>0.10059869235651721</v>
      </c>
      <c r="J89" s="76">
        <v>3.2293385268248209</v>
      </c>
      <c r="K89" s="81">
        <v>10.551172308710983</v>
      </c>
      <c r="L89" s="53"/>
      <c r="M89" s="74">
        <v>43917</v>
      </c>
      <c r="N89" s="78">
        <v>2.560105830000428</v>
      </c>
      <c r="O89" s="78">
        <v>0.3796821228862266</v>
      </c>
      <c r="P89" s="78">
        <v>1.6008434012218771</v>
      </c>
      <c r="Q89" s="78">
        <v>2.1896162211490027</v>
      </c>
      <c r="R89" s="78">
        <v>0.47849555199378857</v>
      </c>
      <c r="S89" s="78">
        <v>0.22848775335247101</v>
      </c>
      <c r="T89" s="78">
        <v>0.10059869235651721</v>
      </c>
      <c r="U89" s="78">
        <v>2.9674033237040174</v>
      </c>
      <c r="V89" s="83">
        <v>10.505232896664328</v>
      </c>
      <c r="AK89" s="112">
        <v>43551</v>
      </c>
      <c r="AL89" s="131">
        <v>0.26467140651857979</v>
      </c>
      <c r="AM89" s="131">
        <v>0.28876310181088249</v>
      </c>
      <c r="AN89" s="131">
        <v>0.52065808033370831</v>
      </c>
      <c r="AO89" s="131">
        <v>0.28644008243811958</v>
      </c>
      <c r="AP89" s="131">
        <v>0.11757691532304079</v>
      </c>
      <c r="AQ89" s="53"/>
      <c r="AR89" s="74">
        <v>43917</v>
      </c>
      <c r="AS89" s="78">
        <v>0.30568872713360662</v>
      </c>
      <c r="AT89" s="78">
        <v>0.30769853966841298</v>
      </c>
      <c r="AU89" s="78">
        <v>0.45824961319965329</v>
      </c>
      <c r="AV89" s="78">
        <v>0.30187296602373237</v>
      </c>
      <c r="AW89" s="79">
        <v>0.1480392312477268</v>
      </c>
    </row>
    <row r="90" spans="2:49" x14ac:dyDescent="0.2">
      <c r="B90" s="74">
        <v>43552</v>
      </c>
      <c r="C90" s="76">
        <v>2.1423474738784578</v>
      </c>
      <c r="D90" s="76">
        <v>0.33674532976467419</v>
      </c>
      <c r="E90" s="76">
        <v>1.682512281607184</v>
      </c>
      <c r="F90" s="76">
        <v>2.0694237881075557</v>
      </c>
      <c r="G90" s="76">
        <v>0.59721141738881189</v>
      </c>
      <c r="H90" s="76">
        <v>0.45406168958471144</v>
      </c>
      <c r="I90" s="76">
        <v>0.10059869235651721</v>
      </c>
      <c r="J90" s="76">
        <v>3.1619643192021214</v>
      </c>
      <c r="K90" s="81">
        <v>10.544864991890034</v>
      </c>
      <c r="L90" s="53"/>
      <c r="M90" s="74">
        <v>43918</v>
      </c>
      <c r="N90" s="78">
        <v>2.6317157331010081</v>
      </c>
      <c r="O90" s="78">
        <v>0.3678105677399463</v>
      </c>
      <c r="P90" s="78">
        <v>1.5890498181351049</v>
      </c>
      <c r="Q90" s="78">
        <v>2.0658682568299129</v>
      </c>
      <c r="R90" s="78">
        <v>0.45369331846424765</v>
      </c>
      <c r="S90" s="78">
        <v>0.4253421116599323</v>
      </c>
      <c r="T90" s="78">
        <v>0.10059869235651721</v>
      </c>
      <c r="U90" s="78">
        <v>3.0210671916229175</v>
      </c>
      <c r="V90" s="83">
        <v>10.655145689909586</v>
      </c>
      <c r="AK90" s="112">
        <v>43552</v>
      </c>
      <c r="AL90" s="131">
        <v>0.26508392918488327</v>
      </c>
      <c r="AM90" s="131">
        <v>0.27262810562214002</v>
      </c>
      <c r="AN90" s="131">
        <v>0.45104705533210959</v>
      </c>
      <c r="AO90" s="131">
        <v>0.27708080779201666</v>
      </c>
      <c r="AP90" s="131">
        <v>0.1193280142517516</v>
      </c>
      <c r="AQ90" s="53"/>
      <c r="AR90" s="74">
        <v>43918</v>
      </c>
      <c r="AS90" s="78">
        <v>0.30390522315558849</v>
      </c>
      <c r="AT90" s="78">
        <v>0.2640060827351603</v>
      </c>
      <c r="AU90" s="78">
        <v>0.45469503748620665</v>
      </c>
      <c r="AV90" s="78">
        <v>0.2576175436447985</v>
      </c>
      <c r="AW90" s="79">
        <v>0.13112601050703002</v>
      </c>
    </row>
    <row r="91" spans="2:49" x14ac:dyDescent="0.2">
      <c r="B91" s="74">
        <v>43553</v>
      </c>
      <c r="C91" s="76">
        <v>2.0644319619953806</v>
      </c>
      <c r="D91" s="76">
        <v>0.33309606726950775</v>
      </c>
      <c r="E91" s="76">
        <v>1.598640732107129</v>
      </c>
      <c r="F91" s="76">
        <v>1.926391439019739</v>
      </c>
      <c r="G91" s="76">
        <v>0.58019506978534052</v>
      </c>
      <c r="H91" s="76">
        <v>0.45487967364641707</v>
      </c>
      <c r="I91" s="76">
        <v>0.10059869235651721</v>
      </c>
      <c r="J91" s="76">
        <v>3.1281762679365612</v>
      </c>
      <c r="K91" s="81">
        <v>10.186409904116593</v>
      </c>
      <c r="L91" s="53"/>
      <c r="M91" s="74">
        <v>43919</v>
      </c>
      <c r="N91" s="78">
        <v>2.5711898349468019</v>
      </c>
      <c r="O91" s="78">
        <v>0.36258595946265609</v>
      </c>
      <c r="P91" s="78">
        <v>1.557692027302616</v>
      </c>
      <c r="Q91" s="78">
        <v>2.454535614507765</v>
      </c>
      <c r="R91" s="78">
        <v>0.44578443269359919</v>
      </c>
      <c r="S91" s="78">
        <v>0.55937555887662638</v>
      </c>
      <c r="T91" s="78">
        <v>0.10059869235651721</v>
      </c>
      <c r="U91" s="78">
        <v>2.9444448341200471</v>
      </c>
      <c r="V91" s="83">
        <v>10.996206954266629</v>
      </c>
      <c r="AK91" s="112">
        <v>43553</v>
      </c>
      <c r="AL91" s="131">
        <v>0.26432301081182408</v>
      </c>
      <c r="AM91" s="131">
        <v>0.24402143946985469</v>
      </c>
      <c r="AN91" s="131">
        <v>0.39436135517490312</v>
      </c>
      <c r="AO91" s="131">
        <v>0.25493735106952664</v>
      </c>
      <c r="AP91" s="131">
        <v>0.1177602571678337</v>
      </c>
      <c r="AQ91" s="53"/>
      <c r="AR91" s="74">
        <v>43919</v>
      </c>
      <c r="AS91" s="78">
        <v>0.33508880338203212</v>
      </c>
      <c r="AT91" s="78">
        <v>0.32115852199327161</v>
      </c>
      <c r="AU91" s="78">
        <v>0.65223255952156356</v>
      </c>
      <c r="AV91" s="78">
        <v>0.24962616471888899</v>
      </c>
      <c r="AW91" s="79">
        <v>0.11883485045892619</v>
      </c>
    </row>
    <row r="92" spans="2:49" x14ac:dyDescent="0.2">
      <c r="B92" s="74">
        <v>43554</v>
      </c>
      <c r="C92" s="76">
        <v>2.2350894550995331</v>
      </c>
      <c r="D92" s="76">
        <v>0.3425817605437767</v>
      </c>
      <c r="E92" s="76">
        <v>1.5833316728610121</v>
      </c>
      <c r="F92" s="76">
        <v>1.7874395114307295</v>
      </c>
      <c r="G92" s="76">
        <v>0.54277811154253264</v>
      </c>
      <c r="H92" s="76">
        <v>0.44537216019759157</v>
      </c>
      <c r="I92" s="76">
        <v>0.10059869235651721</v>
      </c>
      <c r="J92" s="76">
        <v>3.1103209415764317</v>
      </c>
      <c r="K92" s="81">
        <v>10.147512305608126</v>
      </c>
      <c r="L92" s="53"/>
      <c r="M92" s="74">
        <v>43920</v>
      </c>
      <c r="N92" s="78">
        <v>2.3438361029374559</v>
      </c>
      <c r="O92" s="78">
        <v>0.35368233745075911</v>
      </c>
      <c r="P92" s="78">
        <v>1.607009579851169</v>
      </c>
      <c r="Q92" s="78">
        <v>2.7287437577976195</v>
      </c>
      <c r="R92" s="78">
        <v>0.50306294713752275</v>
      </c>
      <c r="S92" s="78">
        <v>0.46821863531436009</v>
      </c>
      <c r="T92" s="78">
        <v>0.10059869235651721</v>
      </c>
      <c r="U92" s="78">
        <v>2.9075463913471458</v>
      </c>
      <c r="V92" s="83">
        <v>11.012698444192548</v>
      </c>
      <c r="AK92" s="112">
        <v>43554</v>
      </c>
      <c r="AL92" s="131">
        <v>0.2639394187309963</v>
      </c>
      <c r="AM92" s="131">
        <v>0.22274510217570051</v>
      </c>
      <c r="AN92" s="131">
        <v>0.3602103231855785</v>
      </c>
      <c r="AO92" s="131">
        <v>0.23958726561551391</v>
      </c>
      <c r="AP92" s="131">
        <v>0.11356522604288161</v>
      </c>
      <c r="AQ92" s="53"/>
      <c r="AR92" s="74">
        <v>43920</v>
      </c>
      <c r="AS92" s="78">
        <v>0.3131324286639714</v>
      </c>
      <c r="AT92" s="78">
        <v>0.36119916740402658</v>
      </c>
      <c r="AU92" s="78">
        <v>0.72366128514493788</v>
      </c>
      <c r="AV92" s="78">
        <v>0.27750800696936817</v>
      </c>
      <c r="AW92" s="79">
        <v>0.14776143294200969</v>
      </c>
    </row>
    <row r="93" spans="2:49" x14ac:dyDescent="0.2">
      <c r="B93" s="74">
        <v>43555</v>
      </c>
      <c r="C93" s="76">
        <v>2.3263854778817024</v>
      </c>
      <c r="D93" s="76">
        <v>0.3527390948118887</v>
      </c>
      <c r="E93" s="76">
        <v>1.8980375440866639</v>
      </c>
      <c r="F93" s="76">
        <v>1.8862572201030912</v>
      </c>
      <c r="G93" s="76">
        <v>0.47768229826329411</v>
      </c>
      <c r="H93" s="76">
        <v>0.50546424935430978</v>
      </c>
      <c r="I93" s="76">
        <v>0.10059869235651721</v>
      </c>
      <c r="J93" s="76">
        <v>3.2934182903748761</v>
      </c>
      <c r="K93" s="81">
        <v>10.840582867232342</v>
      </c>
      <c r="L93" s="53"/>
      <c r="M93" s="74">
        <v>43921</v>
      </c>
      <c r="N93" s="78">
        <v>2.2528310501124889</v>
      </c>
      <c r="O93" s="78">
        <v>0.35319002190004484</v>
      </c>
      <c r="P93" s="78">
        <v>1.754711312264692</v>
      </c>
      <c r="Q93" s="78">
        <v>2.7444185518814068</v>
      </c>
      <c r="R93" s="78">
        <v>0.54516076489054111</v>
      </c>
      <c r="S93" s="78">
        <v>0.35309204514003711</v>
      </c>
      <c r="T93" s="78">
        <v>0.10059869235651721</v>
      </c>
      <c r="U93" s="78">
        <v>2.8300053015373914</v>
      </c>
      <c r="V93" s="83">
        <v>10.934007740083118</v>
      </c>
      <c r="AK93" s="112">
        <v>43555</v>
      </c>
      <c r="AL93" s="131">
        <v>0.2846175977514428</v>
      </c>
      <c r="AM93" s="131">
        <v>0.21847694393999689</v>
      </c>
      <c r="AN93" s="131">
        <v>0.43384142599460451</v>
      </c>
      <c r="AO93" s="131">
        <v>0.2217473404757038</v>
      </c>
      <c r="AP93" s="131">
        <v>0.1167801250426254</v>
      </c>
      <c r="AQ93" s="53"/>
      <c r="AR93" s="74">
        <v>43921</v>
      </c>
      <c r="AS93" s="78">
        <v>0.30564847853297911</v>
      </c>
      <c r="AT93" s="78">
        <v>0.32469776285076002</v>
      </c>
      <c r="AU93" s="78">
        <v>0.69306533727925113</v>
      </c>
      <c r="AV93" s="78">
        <v>0.33612643443528351</v>
      </c>
      <c r="AW93" s="79">
        <v>0.14537708339225341</v>
      </c>
    </row>
    <row r="94" spans="2:49" x14ac:dyDescent="0.2">
      <c r="B94" s="74">
        <v>43556</v>
      </c>
      <c r="C94" s="76">
        <v>2.1026976631448751</v>
      </c>
      <c r="D94" s="76">
        <v>0.3581960079263013</v>
      </c>
      <c r="E94" s="76">
        <v>2.166904004572145</v>
      </c>
      <c r="F94" s="76">
        <v>1.9867847635693439</v>
      </c>
      <c r="G94" s="76">
        <v>0.52256400534288938</v>
      </c>
      <c r="H94" s="76">
        <v>0.57008726390346165</v>
      </c>
      <c r="I94" s="76">
        <v>0.10395198210173449</v>
      </c>
      <c r="J94" s="76">
        <v>3.3757035106328503</v>
      </c>
      <c r="K94" s="81">
        <v>11.186889201193601</v>
      </c>
      <c r="L94" s="53"/>
      <c r="M94" s="74">
        <v>43922</v>
      </c>
      <c r="N94" s="78">
        <v>2.310032568955207</v>
      </c>
      <c r="O94" s="78">
        <v>0.36240761197873123</v>
      </c>
      <c r="P94" s="78">
        <v>1.8394531241293071</v>
      </c>
      <c r="Q94" s="78">
        <v>2.6814338044771979</v>
      </c>
      <c r="R94" s="78">
        <v>0.57246544148267109</v>
      </c>
      <c r="S94" s="78">
        <v>0.36579447010984611</v>
      </c>
      <c r="T94" s="78">
        <v>0.10395198210173449</v>
      </c>
      <c r="U94" s="78">
        <v>2.9176443160619621</v>
      </c>
      <c r="V94" s="83">
        <v>11.153183319296655</v>
      </c>
      <c r="AK94" s="112">
        <v>43556</v>
      </c>
      <c r="AL94" s="131">
        <v>0.29561756525338723</v>
      </c>
      <c r="AM94" s="131">
        <v>0.21421938664678147</v>
      </c>
      <c r="AN94" s="131">
        <v>0.47705367627054934</v>
      </c>
      <c r="AO94" s="131">
        <v>0.1987652201415685</v>
      </c>
      <c r="AP94" s="131">
        <v>0.1117458365213721</v>
      </c>
      <c r="AQ94" s="53"/>
      <c r="AR94" s="74">
        <v>43922</v>
      </c>
      <c r="AS94" s="78">
        <v>0.31325965701201641</v>
      </c>
      <c r="AT94" s="78">
        <v>0.31864575578700288</v>
      </c>
      <c r="AU94" s="78">
        <v>0.6540449701799339</v>
      </c>
      <c r="AV94" s="78">
        <v>0.36701027824617227</v>
      </c>
      <c r="AW94" s="79">
        <v>0.12939622678856119</v>
      </c>
    </row>
    <row r="95" spans="2:49" x14ac:dyDescent="0.2">
      <c r="B95" s="74">
        <v>43557</v>
      </c>
      <c r="C95" s="76">
        <v>2.1305650196208141</v>
      </c>
      <c r="D95" s="76">
        <v>0.35159103489453297</v>
      </c>
      <c r="E95" s="76">
        <v>1.9792206574747679</v>
      </c>
      <c r="F95" s="76">
        <v>1.898108195959084</v>
      </c>
      <c r="G95" s="76">
        <v>0.5363708067738916</v>
      </c>
      <c r="H95" s="76">
        <v>0.57924007077810935</v>
      </c>
      <c r="I95" s="76">
        <v>0.10395198210173449</v>
      </c>
      <c r="J95" s="76">
        <v>2.9762264047793123</v>
      </c>
      <c r="K95" s="81">
        <v>10.555274172382248</v>
      </c>
      <c r="L95" s="53"/>
      <c r="M95" s="74">
        <v>43923</v>
      </c>
      <c r="N95" s="78">
        <v>2.287125634126558</v>
      </c>
      <c r="O95" s="78">
        <v>0.38114091218099611</v>
      </c>
      <c r="P95" s="78">
        <v>1.7666173347987939</v>
      </c>
      <c r="Q95" s="78">
        <v>2.4174150602114066</v>
      </c>
      <c r="R95" s="78">
        <v>0.54401782298300549</v>
      </c>
      <c r="S95" s="78">
        <v>0.43331589215215671</v>
      </c>
      <c r="T95" s="78">
        <v>0.10395198210173449</v>
      </c>
      <c r="U95" s="78">
        <v>2.7851117747993448</v>
      </c>
      <c r="V95" s="83">
        <v>10.718696413353996</v>
      </c>
      <c r="AK95" s="112">
        <v>43557</v>
      </c>
      <c r="AL95" s="131">
        <v>0.32532580878890971</v>
      </c>
      <c r="AM95" s="131">
        <v>0.24365950129874861</v>
      </c>
      <c r="AN95" s="131">
        <v>0.37693174011139091</v>
      </c>
      <c r="AO95" s="131">
        <v>0.19953169746836361</v>
      </c>
      <c r="AP95" s="131">
        <v>0.1097346241210531</v>
      </c>
      <c r="AQ95" s="53"/>
      <c r="AR95" s="74">
        <v>43923</v>
      </c>
      <c r="AS95" s="78">
        <v>0.27283761523273486</v>
      </c>
      <c r="AT95" s="78">
        <v>0.31578228017676996</v>
      </c>
      <c r="AU95" s="78">
        <v>0.55999393078674575</v>
      </c>
      <c r="AV95" s="78">
        <v>0.34817952011176001</v>
      </c>
      <c r="AW95" s="79">
        <v>0.13186506329586412</v>
      </c>
    </row>
    <row r="96" spans="2:49" x14ac:dyDescent="0.2">
      <c r="B96" s="74">
        <v>43558</v>
      </c>
      <c r="C96" s="76">
        <v>1.9741836078155821</v>
      </c>
      <c r="D96" s="76">
        <v>0.3389447687883248</v>
      </c>
      <c r="E96" s="76">
        <v>1.755049385517488</v>
      </c>
      <c r="F96" s="76">
        <v>2.0897627220602262</v>
      </c>
      <c r="G96" s="76">
        <v>0.53359258119337483</v>
      </c>
      <c r="H96" s="76">
        <v>0.55244830924041144</v>
      </c>
      <c r="I96" s="76">
        <v>0.10395198210173449</v>
      </c>
      <c r="J96" s="76">
        <v>2.8176411820405991</v>
      </c>
      <c r="K96" s="81">
        <v>10.16557453875774</v>
      </c>
      <c r="L96" s="53"/>
      <c r="M96" s="74">
        <v>43924</v>
      </c>
      <c r="N96" s="78">
        <v>2.186101776755454</v>
      </c>
      <c r="O96" s="78">
        <v>0.36767900863783237</v>
      </c>
      <c r="P96" s="78">
        <v>1.741935712160013</v>
      </c>
      <c r="Q96" s="78">
        <v>2.2639324414576958</v>
      </c>
      <c r="R96" s="78">
        <v>0.48638709407698133</v>
      </c>
      <c r="S96" s="78">
        <v>0.36899945443686527</v>
      </c>
      <c r="T96" s="78">
        <v>0.10395198210173449</v>
      </c>
      <c r="U96" s="78">
        <v>2.7792954887818127</v>
      </c>
      <c r="V96" s="83">
        <v>10.298282958408389</v>
      </c>
      <c r="AK96" s="112">
        <v>43558</v>
      </c>
      <c r="AL96" s="131">
        <v>0.35100736472602156</v>
      </c>
      <c r="AM96" s="131">
        <v>0.33947115371705017</v>
      </c>
      <c r="AN96" s="131">
        <v>0.41708799460259055</v>
      </c>
      <c r="AO96" s="131">
        <v>0.23708237515962541</v>
      </c>
      <c r="AP96" s="131">
        <v>0.1211594888460993</v>
      </c>
      <c r="AQ96" s="53"/>
      <c r="AR96" s="74">
        <v>43924</v>
      </c>
      <c r="AS96" s="78">
        <v>0.28178958500869949</v>
      </c>
      <c r="AT96" s="78">
        <v>0.28475116146357421</v>
      </c>
      <c r="AU96" s="78">
        <v>0.53125160346548561</v>
      </c>
      <c r="AV96" s="78">
        <v>0.30307647863016768</v>
      </c>
      <c r="AW96" s="79">
        <v>0.1242223467888966</v>
      </c>
    </row>
    <row r="97" spans="2:49" x14ac:dyDescent="0.2">
      <c r="B97" s="74">
        <v>43559</v>
      </c>
      <c r="C97" s="76">
        <v>1.8169655823935629</v>
      </c>
      <c r="D97" s="76">
        <v>0.33866248816983069</v>
      </c>
      <c r="E97" s="76">
        <v>1.64457405712895</v>
      </c>
      <c r="F97" s="76">
        <v>2.1869785231698788</v>
      </c>
      <c r="G97" s="76">
        <v>0.53013880402905544</v>
      </c>
      <c r="H97" s="76">
        <v>0.41053079405733939</v>
      </c>
      <c r="I97" s="76">
        <v>0.10395198210173449</v>
      </c>
      <c r="J97" s="76">
        <v>2.7774178572030563</v>
      </c>
      <c r="K97" s="81">
        <v>9.809220088253408</v>
      </c>
      <c r="L97" s="53"/>
      <c r="M97" s="74">
        <v>43925</v>
      </c>
      <c r="N97" s="78">
        <v>2.2497382718701777</v>
      </c>
      <c r="O97" s="78">
        <v>0.3557222784696743</v>
      </c>
      <c r="P97" s="78">
        <v>1.8012754755554641</v>
      </c>
      <c r="Q97" s="78">
        <v>2.08705501041181</v>
      </c>
      <c r="R97" s="78">
        <v>0.48842728298756666</v>
      </c>
      <c r="S97" s="78">
        <v>0.31405841466006429</v>
      </c>
      <c r="T97" s="78">
        <v>0.10395198210173449</v>
      </c>
      <c r="U97" s="78">
        <v>2.7530588683490893</v>
      </c>
      <c r="V97" s="83">
        <v>10.153287584405581</v>
      </c>
      <c r="AK97" s="112">
        <v>43559</v>
      </c>
      <c r="AL97" s="131">
        <v>0.3285545264914615</v>
      </c>
      <c r="AM97" s="131">
        <v>0.34388425420590818</v>
      </c>
      <c r="AN97" s="131">
        <v>0.51990681026780472</v>
      </c>
      <c r="AO97" s="131">
        <v>0.2548179959636131</v>
      </c>
      <c r="AP97" s="131">
        <v>0.1380775339382857</v>
      </c>
      <c r="AQ97" s="53"/>
      <c r="AR97" s="74">
        <v>43925</v>
      </c>
      <c r="AS97" s="78">
        <v>0.26328800020893278</v>
      </c>
      <c r="AT97" s="78">
        <v>0.24902841040145279</v>
      </c>
      <c r="AU97" s="78">
        <v>0.50245039049220297</v>
      </c>
      <c r="AV97" s="78">
        <v>0.25237099819443798</v>
      </c>
      <c r="AW97" s="79">
        <v>0.1150260573533852</v>
      </c>
    </row>
    <row r="98" spans="2:49" x14ac:dyDescent="0.2">
      <c r="B98" s="74">
        <v>43560</v>
      </c>
      <c r="C98" s="76">
        <v>1.676420639070606</v>
      </c>
      <c r="D98" s="76">
        <v>0.33260013669511473</v>
      </c>
      <c r="E98" s="76">
        <v>1.706168728805169</v>
      </c>
      <c r="F98" s="76">
        <v>2.0649337555840761</v>
      </c>
      <c r="G98" s="76">
        <v>0.51665953107078644</v>
      </c>
      <c r="H98" s="76">
        <v>0.2926224936333861</v>
      </c>
      <c r="I98" s="76">
        <v>0.10395198210173449</v>
      </c>
      <c r="J98" s="76">
        <v>2.7575857816838889</v>
      </c>
      <c r="K98" s="81">
        <v>9.4509430486447616</v>
      </c>
      <c r="L98" s="53"/>
      <c r="M98" s="74">
        <v>43926</v>
      </c>
      <c r="N98" s="78">
        <v>2.1938347284185751</v>
      </c>
      <c r="O98" s="78">
        <v>0.35791630226485749</v>
      </c>
      <c r="P98" s="78">
        <v>1.681674936399596</v>
      </c>
      <c r="Q98" s="78">
        <v>1.6867383448833657</v>
      </c>
      <c r="R98" s="78">
        <v>0.52608281549531211</v>
      </c>
      <c r="S98" s="78">
        <v>0.4950022841493249</v>
      </c>
      <c r="T98" s="78">
        <v>0.10395198210173449</v>
      </c>
      <c r="U98" s="78">
        <v>2.7226146571700416</v>
      </c>
      <c r="V98" s="83">
        <v>9.7678160508828071</v>
      </c>
      <c r="AK98" s="112">
        <v>43560</v>
      </c>
      <c r="AL98" s="131">
        <v>0.2729097071061326</v>
      </c>
      <c r="AM98" s="131">
        <v>0.2990061963743767</v>
      </c>
      <c r="AN98" s="131">
        <v>0.50684444718999322</v>
      </c>
      <c r="AO98" s="131">
        <v>0.26947503492405239</v>
      </c>
      <c r="AP98" s="131">
        <v>0.1425561347931911</v>
      </c>
      <c r="AQ98" s="53"/>
      <c r="AR98" s="74">
        <v>43926</v>
      </c>
      <c r="AS98" s="78">
        <v>0.19825537366344159</v>
      </c>
      <c r="AT98" s="78">
        <v>0.1904869327859888</v>
      </c>
      <c r="AU98" s="78">
        <v>0.37100857133848636</v>
      </c>
      <c r="AV98" s="78">
        <v>0.2263420980138259</v>
      </c>
      <c r="AW98" s="79">
        <v>0.103736500418646</v>
      </c>
    </row>
    <row r="99" spans="2:49" x14ac:dyDescent="0.2">
      <c r="B99" s="74">
        <v>43561</v>
      </c>
      <c r="C99" s="76">
        <v>1.681884556886373</v>
      </c>
      <c r="D99" s="76">
        <v>0.33628370605852254</v>
      </c>
      <c r="E99" s="76">
        <v>1.5265429805027111</v>
      </c>
      <c r="F99" s="76">
        <v>1.8868687689824701</v>
      </c>
      <c r="G99" s="76">
        <v>0.4995475723722469</v>
      </c>
      <c r="H99" s="76">
        <v>0.31530389244202467</v>
      </c>
      <c r="I99" s="76">
        <v>0.10395198210173449</v>
      </c>
      <c r="J99" s="76">
        <v>2.6679603082682557</v>
      </c>
      <c r="K99" s="81">
        <v>9.0183437676143381</v>
      </c>
      <c r="L99" s="53"/>
      <c r="M99" s="74">
        <v>43927</v>
      </c>
      <c r="N99" s="78">
        <v>2.0359223956460122</v>
      </c>
      <c r="O99" s="78">
        <v>0.35604861865375304</v>
      </c>
      <c r="P99" s="78">
        <v>1.537819317751836</v>
      </c>
      <c r="Q99" s="78">
        <v>1.4915724173853193</v>
      </c>
      <c r="R99" s="78">
        <v>0.56152225518855259</v>
      </c>
      <c r="S99" s="78">
        <v>0.43353818143195005</v>
      </c>
      <c r="T99" s="78">
        <v>0.10395198210173449</v>
      </c>
      <c r="U99" s="78">
        <v>2.5972770464827843</v>
      </c>
      <c r="V99" s="83">
        <v>9.1176522146419412</v>
      </c>
      <c r="AK99" s="112">
        <v>43561</v>
      </c>
      <c r="AL99" s="131">
        <v>0.28396322468598773</v>
      </c>
      <c r="AM99" s="131">
        <v>0.27654187354725124</v>
      </c>
      <c r="AN99" s="131">
        <v>0.3621404272623307</v>
      </c>
      <c r="AO99" s="131">
        <v>0.24796459149848782</v>
      </c>
      <c r="AP99" s="131">
        <v>0.14327382721634502</v>
      </c>
      <c r="AQ99" s="53"/>
      <c r="AR99" s="74">
        <v>43927</v>
      </c>
      <c r="AS99" s="78">
        <v>0.21693081531392069</v>
      </c>
      <c r="AT99" s="78">
        <v>0.19937117496065698</v>
      </c>
      <c r="AU99" s="78">
        <v>0.25550347028618142</v>
      </c>
      <c r="AV99" s="78">
        <v>0.21007599523443138</v>
      </c>
      <c r="AW99" s="79">
        <v>0.1027747087316007</v>
      </c>
    </row>
    <row r="100" spans="2:49" x14ac:dyDescent="0.2">
      <c r="B100" s="74">
        <v>43562</v>
      </c>
      <c r="C100" s="76">
        <v>1.670210722999423</v>
      </c>
      <c r="D100" s="76">
        <v>0.33934729817660791</v>
      </c>
      <c r="E100" s="76">
        <v>1.329479715362369</v>
      </c>
      <c r="F100" s="76">
        <v>1.7722055689781557</v>
      </c>
      <c r="G100" s="76">
        <v>0.48356797300265031</v>
      </c>
      <c r="H100" s="76">
        <v>0.2899505355187314</v>
      </c>
      <c r="I100" s="76">
        <v>0.10395198210173449</v>
      </c>
      <c r="J100" s="76">
        <v>2.5092682089125837</v>
      </c>
      <c r="K100" s="81">
        <v>8.4979820050522559</v>
      </c>
      <c r="L100" s="53"/>
      <c r="M100" s="74">
        <v>43928</v>
      </c>
      <c r="N100" s="78">
        <v>1.9445228207983429</v>
      </c>
      <c r="O100" s="78">
        <v>0.3697736344861447</v>
      </c>
      <c r="P100" s="78">
        <v>1.3869894327705261</v>
      </c>
      <c r="Q100" s="78">
        <v>1.4688724035907981</v>
      </c>
      <c r="R100" s="78">
        <v>0.52872617276872336</v>
      </c>
      <c r="S100" s="78">
        <v>0.38451115275272069</v>
      </c>
      <c r="T100" s="78">
        <v>0.10395198210173449</v>
      </c>
      <c r="U100" s="78">
        <v>2.9120588811359394</v>
      </c>
      <c r="V100" s="83">
        <v>9.0994064804049302</v>
      </c>
      <c r="AK100" s="112">
        <v>43562</v>
      </c>
      <c r="AL100" s="131">
        <v>0.26383566134416991</v>
      </c>
      <c r="AM100" s="131">
        <v>0.26856846230820625</v>
      </c>
      <c r="AN100" s="131">
        <v>0.31222457026137501</v>
      </c>
      <c r="AO100" s="131">
        <v>0.26205523104573131</v>
      </c>
      <c r="AP100" s="131">
        <v>0.1317058325035923</v>
      </c>
      <c r="AQ100" s="53"/>
      <c r="AR100" s="74">
        <v>43928</v>
      </c>
      <c r="AS100" s="78">
        <v>0.24123122741605951</v>
      </c>
      <c r="AT100" s="78">
        <v>0.17534905657741212</v>
      </c>
      <c r="AU100" s="78">
        <v>0.25881497045866231</v>
      </c>
      <c r="AV100" s="78">
        <v>0.202198197121852</v>
      </c>
      <c r="AW100" s="79">
        <v>9.7362777088634805E-2</v>
      </c>
    </row>
    <row r="101" spans="2:49" x14ac:dyDescent="0.2">
      <c r="B101" s="74">
        <v>43563</v>
      </c>
      <c r="C101" s="76">
        <v>1.8244268265806729</v>
      </c>
      <c r="D101" s="76">
        <v>0.34458761658420251</v>
      </c>
      <c r="E101" s="76">
        <v>1.214183288854364</v>
      </c>
      <c r="F101" s="76">
        <v>1.7712480157446666</v>
      </c>
      <c r="G101" s="76">
        <v>0.45134280365321422</v>
      </c>
      <c r="H101" s="76">
        <v>0.4243152531641276</v>
      </c>
      <c r="I101" s="76">
        <v>0.10395198210173449</v>
      </c>
      <c r="J101" s="76">
        <v>2.4385503221727851</v>
      </c>
      <c r="K101" s="81">
        <v>8.5726061088557675</v>
      </c>
      <c r="L101" s="53"/>
      <c r="M101" s="74">
        <v>43929</v>
      </c>
      <c r="N101" s="78">
        <v>1.875675057667666</v>
      </c>
      <c r="O101" s="78">
        <v>0.3599545640701835</v>
      </c>
      <c r="P101" s="78">
        <v>1.368967566930555</v>
      </c>
      <c r="Q101" s="78">
        <v>1.33619274464793</v>
      </c>
      <c r="R101" s="78">
        <v>0.47544961961792476</v>
      </c>
      <c r="S101" s="78">
        <v>0.33090038893066243</v>
      </c>
      <c r="T101" s="78">
        <v>0.10395198210173449</v>
      </c>
      <c r="U101" s="78">
        <v>3.2970005959062729</v>
      </c>
      <c r="V101" s="83">
        <v>9.1480925198729288</v>
      </c>
      <c r="AK101" s="112">
        <v>43563</v>
      </c>
      <c r="AL101" s="131">
        <v>0.2571656918345317</v>
      </c>
      <c r="AM101" s="131">
        <v>0.25704681701967547</v>
      </c>
      <c r="AN101" s="131">
        <v>0.34753295060430389</v>
      </c>
      <c r="AO101" s="131">
        <v>0.25518510269290112</v>
      </c>
      <c r="AP101" s="131">
        <v>0.112380711575188</v>
      </c>
      <c r="AQ101" s="53"/>
      <c r="AR101" s="74">
        <v>43929</v>
      </c>
      <c r="AS101" s="78">
        <v>0.1959973956134827</v>
      </c>
      <c r="AT101" s="78">
        <v>0.1530965869109826</v>
      </c>
      <c r="AU101" s="78">
        <v>0.21615808154064028</v>
      </c>
      <c r="AV101" s="78">
        <v>0.2074907303101215</v>
      </c>
      <c r="AW101" s="79">
        <v>9.3123550052986809E-2</v>
      </c>
    </row>
    <row r="102" spans="2:49" x14ac:dyDescent="0.2">
      <c r="B102" s="74">
        <v>43564</v>
      </c>
      <c r="C102" s="76">
        <v>2.1719307473275014</v>
      </c>
      <c r="D102" s="76">
        <v>0.33419504106091807</v>
      </c>
      <c r="E102" s="76">
        <v>1.3229929011049431</v>
      </c>
      <c r="F102" s="76">
        <v>1.9340835602713433</v>
      </c>
      <c r="G102" s="76">
        <v>0.40580526210730011</v>
      </c>
      <c r="H102" s="76">
        <v>0.41712028435116083</v>
      </c>
      <c r="I102" s="76">
        <v>0.10395198210173449</v>
      </c>
      <c r="J102" s="76">
        <v>2.5504611036533986</v>
      </c>
      <c r="K102" s="81">
        <v>9.2405408819782995</v>
      </c>
      <c r="L102" s="53"/>
      <c r="M102" s="74">
        <v>43930</v>
      </c>
      <c r="N102" s="78">
        <v>2.0047948321061813</v>
      </c>
      <c r="O102" s="78">
        <v>0.34880940936645138</v>
      </c>
      <c r="P102" s="78">
        <v>1.6050253579077149</v>
      </c>
      <c r="Q102" s="78">
        <v>1.3661154041139663</v>
      </c>
      <c r="R102" s="78">
        <v>0.42711604345934068</v>
      </c>
      <c r="S102" s="78">
        <v>0.39470847947078319</v>
      </c>
      <c r="T102" s="78">
        <v>0.10395198210173449</v>
      </c>
      <c r="U102" s="78">
        <v>3.2319496719050864</v>
      </c>
      <c r="V102" s="83">
        <v>9.4824711804312596</v>
      </c>
      <c r="AK102" s="112">
        <v>43564</v>
      </c>
      <c r="AL102" s="131">
        <v>0.2781374273937533</v>
      </c>
      <c r="AM102" s="131">
        <v>0.25600788614325104</v>
      </c>
      <c r="AN102" s="131">
        <v>0.43495642423235686</v>
      </c>
      <c r="AO102" s="131">
        <v>0.22821782768917812</v>
      </c>
      <c r="AP102" s="131">
        <v>0.12339378910244869</v>
      </c>
      <c r="AQ102" s="53"/>
      <c r="AR102" s="74">
        <v>43930</v>
      </c>
      <c r="AS102" s="78">
        <v>0.20562380555849818</v>
      </c>
      <c r="AT102" s="78">
        <v>0.14187158720692769</v>
      </c>
      <c r="AU102" s="78">
        <v>0.26469225697613241</v>
      </c>
      <c r="AV102" s="78">
        <v>0.20058522244871149</v>
      </c>
      <c r="AW102" s="79">
        <v>9.704603339428422E-2</v>
      </c>
    </row>
    <row r="103" spans="2:49" x14ac:dyDescent="0.2">
      <c r="B103" s="74">
        <v>43565</v>
      </c>
      <c r="C103" s="76">
        <v>2.2049420763466512</v>
      </c>
      <c r="D103" s="76">
        <v>0.33237412496458962</v>
      </c>
      <c r="E103" s="76">
        <v>1.566904379663028</v>
      </c>
      <c r="F103" s="76">
        <v>2.1525676507770917</v>
      </c>
      <c r="G103" s="76">
        <v>0.4008410168815334</v>
      </c>
      <c r="H103" s="76">
        <v>0.52619221466041866</v>
      </c>
      <c r="I103" s="76">
        <v>0.10395198210173449</v>
      </c>
      <c r="J103" s="76">
        <v>2.5781410866764713</v>
      </c>
      <c r="K103" s="81">
        <v>9.8659145320715176</v>
      </c>
      <c r="L103" s="53"/>
      <c r="M103" s="74">
        <v>43931</v>
      </c>
      <c r="N103" s="78">
        <v>2.1763006268384619</v>
      </c>
      <c r="O103" s="78">
        <v>0.34617675747659249</v>
      </c>
      <c r="P103" s="78">
        <v>1.8688506419317241</v>
      </c>
      <c r="Q103" s="78">
        <v>1.4496538487402442</v>
      </c>
      <c r="R103" s="78">
        <v>0.44327184405884323</v>
      </c>
      <c r="S103" s="78">
        <v>0.46430279761235566</v>
      </c>
      <c r="T103" s="78">
        <v>0.10395198210173449</v>
      </c>
      <c r="U103" s="78">
        <v>2.9667439815284706</v>
      </c>
      <c r="V103" s="83">
        <v>9.8192524802884265</v>
      </c>
      <c r="AK103" s="112">
        <v>43565</v>
      </c>
      <c r="AL103" s="131">
        <v>0.30731709480655678</v>
      </c>
      <c r="AM103" s="131">
        <v>0.26099413984504427</v>
      </c>
      <c r="AN103" s="131">
        <v>0.51624735628669249</v>
      </c>
      <c r="AO103" s="131">
        <v>0.23265667430871861</v>
      </c>
      <c r="AP103" s="131">
        <v>0.12405566545619649</v>
      </c>
      <c r="AQ103" s="53"/>
      <c r="AR103" s="74">
        <v>43931</v>
      </c>
      <c r="AS103" s="78">
        <v>0.18216151589470828</v>
      </c>
      <c r="AT103" s="78">
        <v>0.1343460717942408</v>
      </c>
      <c r="AU103" s="78">
        <v>0.33101577518265296</v>
      </c>
      <c r="AV103" s="78">
        <v>0.17765744803276809</v>
      </c>
      <c r="AW103" s="79">
        <v>9.7171275349461697E-2</v>
      </c>
    </row>
    <row r="104" spans="2:49" x14ac:dyDescent="0.2">
      <c r="B104" s="74">
        <v>43566</v>
      </c>
      <c r="C104" s="76">
        <v>2.0782526334589186</v>
      </c>
      <c r="D104" s="76">
        <v>0.32499727065620881</v>
      </c>
      <c r="E104" s="76">
        <v>1.66392054800148</v>
      </c>
      <c r="F104" s="76">
        <v>2.3161798697401745</v>
      </c>
      <c r="G104" s="76">
        <v>0.4117110286433816</v>
      </c>
      <c r="H104" s="76">
        <v>0.45220239019007857</v>
      </c>
      <c r="I104" s="76">
        <v>0.10395198210173449</v>
      </c>
      <c r="J104" s="76">
        <v>2.5087237201919934</v>
      </c>
      <c r="K104" s="81">
        <v>9.8599394429839684</v>
      </c>
      <c r="L104" s="53"/>
      <c r="M104" s="74">
        <v>43932</v>
      </c>
      <c r="N104" s="78">
        <v>2.2148668237861613</v>
      </c>
      <c r="O104" s="78">
        <v>0.33445911815039514</v>
      </c>
      <c r="P104" s="78">
        <v>1.7768678911932441</v>
      </c>
      <c r="Q104" s="78">
        <v>1.4245525101637295</v>
      </c>
      <c r="R104" s="78">
        <v>0.49322171614186311</v>
      </c>
      <c r="S104" s="78">
        <v>0.41805941392837859</v>
      </c>
      <c r="T104" s="78">
        <v>0.10395198210173449</v>
      </c>
      <c r="U104" s="78">
        <v>2.7207218335418633</v>
      </c>
      <c r="V104" s="83">
        <v>9.4867012890073692</v>
      </c>
      <c r="AK104" s="112">
        <v>43566</v>
      </c>
      <c r="AL104" s="131">
        <v>0.31807943021926888</v>
      </c>
      <c r="AM104" s="131">
        <v>0.27498824459144722</v>
      </c>
      <c r="AN104" s="131">
        <v>0.5817234580164512</v>
      </c>
      <c r="AO104" s="131">
        <v>0.25200323096079463</v>
      </c>
      <c r="AP104" s="131">
        <v>0.119848201043701</v>
      </c>
      <c r="AQ104" s="53"/>
      <c r="AR104" s="74">
        <v>43932</v>
      </c>
      <c r="AS104" s="78">
        <v>0.1656485035732729</v>
      </c>
      <c r="AT104" s="78">
        <v>0.14153084040903433</v>
      </c>
      <c r="AU104" s="78">
        <v>0.32335997337358729</v>
      </c>
      <c r="AV104" s="78">
        <v>0.16390004341603559</v>
      </c>
      <c r="AW104" s="79">
        <v>9.5225494160032495E-2</v>
      </c>
    </row>
    <row r="105" spans="2:49" x14ac:dyDescent="0.2">
      <c r="B105" s="74">
        <v>43567</v>
      </c>
      <c r="C105" s="76">
        <v>1.7947605042722021</v>
      </c>
      <c r="D105" s="76">
        <v>0.32822725284841198</v>
      </c>
      <c r="E105" s="76">
        <v>1.5755954180654539</v>
      </c>
      <c r="F105" s="76">
        <v>2.4233543116797316</v>
      </c>
      <c r="G105" s="76">
        <v>0.4255552402679123</v>
      </c>
      <c r="H105" s="76">
        <v>0.46768836766332339</v>
      </c>
      <c r="I105" s="76">
        <v>0.10395198210173449</v>
      </c>
      <c r="J105" s="76">
        <v>2.4913631278476527</v>
      </c>
      <c r="K105" s="81">
        <v>9.610496204746422</v>
      </c>
      <c r="L105" s="53"/>
      <c r="M105" s="74">
        <v>43933</v>
      </c>
      <c r="N105" s="78">
        <v>1.977220682011231</v>
      </c>
      <c r="O105" s="78">
        <v>0.32276704514567178</v>
      </c>
      <c r="P105" s="78">
        <v>1.6255512593155239</v>
      </c>
      <c r="Q105" s="78">
        <v>1.273442791942081</v>
      </c>
      <c r="R105" s="78">
        <v>0.50578341615710265</v>
      </c>
      <c r="S105" s="78">
        <v>0.45148500704006606</v>
      </c>
      <c r="T105" s="78">
        <v>0.10395198210173449</v>
      </c>
      <c r="U105" s="78">
        <v>2.7583495570011856</v>
      </c>
      <c r="V105" s="83">
        <v>9.0185517407145959</v>
      </c>
      <c r="AK105" s="112">
        <v>43567</v>
      </c>
      <c r="AL105" s="131">
        <v>0.31901221515595019</v>
      </c>
      <c r="AM105" s="131">
        <v>0.30095581349475681</v>
      </c>
      <c r="AN105" s="131">
        <v>0.64134127712753453</v>
      </c>
      <c r="AO105" s="131">
        <v>0.24894279277269352</v>
      </c>
      <c r="AP105" s="131">
        <v>0.1136043150562666</v>
      </c>
      <c r="AQ105" s="53"/>
      <c r="AR105" s="74">
        <v>43933</v>
      </c>
      <c r="AS105" s="78">
        <v>0.1964899661985883</v>
      </c>
      <c r="AT105" s="78">
        <v>0.15137052920896782</v>
      </c>
      <c r="AU105" s="78">
        <v>0.21861080068217431</v>
      </c>
      <c r="AV105" s="78">
        <v>0.16014267350466091</v>
      </c>
      <c r="AW105" s="79">
        <v>9.6753266041020136E-2</v>
      </c>
    </row>
    <row r="106" spans="2:49" x14ac:dyDescent="0.2">
      <c r="B106" s="74">
        <v>43568</v>
      </c>
      <c r="C106" s="76">
        <v>1.735922165107076</v>
      </c>
      <c r="D106" s="76">
        <v>0.33934760830220317</v>
      </c>
      <c r="E106" s="76">
        <v>1.4893879305825319</v>
      </c>
      <c r="F106" s="76">
        <v>2.5025822582668091</v>
      </c>
      <c r="G106" s="76">
        <v>0.44999002992672055</v>
      </c>
      <c r="H106" s="76">
        <v>0.35019826721396102</v>
      </c>
      <c r="I106" s="76">
        <v>0.10395198210173449</v>
      </c>
      <c r="J106" s="76">
        <v>2.366100964150291</v>
      </c>
      <c r="K106" s="81">
        <v>9.3374812056513274</v>
      </c>
      <c r="L106" s="53"/>
      <c r="M106" s="74">
        <v>43934</v>
      </c>
      <c r="N106" s="78">
        <v>1.7569326575591491</v>
      </c>
      <c r="O106" s="78">
        <v>0.31805563643590012</v>
      </c>
      <c r="P106" s="78">
        <v>1.67033969861927</v>
      </c>
      <c r="Q106" s="78">
        <v>1.7896853686328167</v>
      </c>
      <c r="R106" s="78">
        <v>0.44934517743406543</v>
      </c>
      <c r="S106" s="78">
        <v>0.48290111992003604</v>
      </c>
      <c r="T106" s="78">
        <v>0.10395198210173449</v>
      </c>
      <c r="U106" s="78">
        <v>2.8621512190826031</v>
      </c>
      <c r="V106" s="83">
        <v>9.433362859785575</v>
      </c>
      <c r="AK106" s="112">
        <v>43568</v>
      </c>
      <c r="AL106" s="131">
        <v>0.3301774918158063</v>
      </c>
      <c r="AM106" s="131">
        <v>0.32656283609611342</v>
      </c>
      <c r="AN106" s="131">
        <v>0.6657307250592146</v>
      </c>
      <c r="AO106" s="131">
        <v>0.26513771925572821</v>
      </c>
      <c r="AP106" s="131">
        <v>0.1019129326876516</v>
      </c>
      <c r="AQ106" s="53"/>
      <c r="AR106" s="74">
        <v>43934</v>
      </c>
      <c r="AS106" s="78">
        <v>0.29316246228385329</v>
      </c>
      <c r="AT106" s="78">
        <v>0.19847353676652921</v>
      </c>
      <c r="AU106" s="78">
        <v>0.44290447852243314</v>
      </c>
      <c r="AV106" s="78">
        <v>0.1623170221662163</v>
      </c>
      <c r="AW106" s="79">
        <v>0.1044686136227812</v>
      </c>
    </row>
    <row r="107" spans="2:49" x14ac:dyDescent="0.2">
      <c r="B107" s="74">
        <v>43569</v>
      </c>
      <c r="C107" s="76">
        <v>1.8075138654538421</v>
      </c>
      <c r="D107" s="76">
        <v>0.33184936055922892</v>
      </c>
      <c r="E107" s="76">
        <v>1.5689200890807289</v>
      </c>
      <c r="F107" s="76">
        <v>2.3773184044655973</v>
      </c>
      <c r="G107" s="76">
        <v>0.49747647403999412</v>
      </c>
      <c r="H107" s="76">
        <v>0.31337788659469801</v>
      </c>
      <c r="I107" s="76">
        <v>0.10395198210173449</v>
      </c>
      <c r="J107" s="76">
        <v>2.4403971271110407</v>
      </c>
      <c r="K107" s="81">
        <v>9.4408051894068645</v>
      </c>
      <c r="L107" s="53"/>
      <c r="M107" s="74">
        <v>43935</v>
      </c>
      <c r="N107" s="78">
        <v>1.60724998406653</v>
      </c>
      <c r="O107" s="78">
        <v>0.317916303736618</v>
      </c>
      <c r="P107" s="78">
        <v>1.9116836652912299</v>
      </c>
      <c r="Q107" s="78">
        <v>2.2048337458754435</v>
      </c>
      <c r="R107" s="78">
        <v>0.44205430730406758</v>
      </c>
      <c r="S107" s="78">
        <v>0.42019340787504689</v>
      </c>
      <c r="T107" s="78">
        <v>0.10395198210173449</v>
      </c>
      <c r="U107" s="78">
        <v>2.7666061673517142</v>
      </c>
      <c r="V107" s="83">
        <v>9.7744895636023834</v>
      </c>
      <c r="AK107" s="112">
        <v>43569</v>
      </c>
      <c r="AL107" s="131">
        <v>0.33043519863813953</v>
      </c>
      <c r="AM107" s="131">
        <v>0.33926916245007943</v>
      </c>
      <c r="AN107" s="131">
        <v>0.61084839444597583</v>
      </c>
      <c r="AO107" s="131">
        <v>0.2875124640444966</v>
      </c>
      <c r="AP107" s="131">
        <v>8.3703851608862526E-2</v>
      </c>
      <c r="AQ107" s="53"/>
      <c r="AR107" s="74">
        <v>43935</v>
      </c>
      <c r="AS107" s="78">
        <v>0.30337839916850301</v>
      </c>
      <c r="AT107" s="78">
        <v>0.25415502725357852</v>
      </c>
      <c r="AU107" s="78">
        <v>0.59101024656635859</v>
      </c>
      <c r="AV107" s="78">
        <v>0.1923853426004947</v>
      </c>
      <c r="AW107" s="79">
        <v>9.7062664434576312E-2</v>
      </c>
    </row>
    <row r="108" spans="2:49" x14ac:dyDescent="0.2">
      <c r="B108" s="74">
        <v>43570</v>
      </c>
      <c r="C108" s="76">
        <v>1.634119589353348</v>
      </c>
      <c r="D108" s="76">
        <v>0.31823989011190756</v>
      </c>
      <c r="E108" s="76">
        <v>1.6214548154343891</v>
      </c>
      <c r="F108" s="76">
        <v>1.9941477415451476</v>
      </c>
      <c r="G108" s="76">
        <v>0.48268662052566458</v>
      </c>
      <c r="H108" s="76">
        <v>0.35557854674014322</v>
      </c>
      <c r="I108" s="76">
        <v>0.10395198210173449</v>
      </c>
      <c r="J108" s="76">
        <v>2.430189073667619</v>
      </c>
      <c r="K108" s="81">
        <v>8.9403682594799534</v>
      </c>
      <c r="L108" s="53"/>
      <c r="M108" s="74">
        <v>43936</v>
      </c>
      <c r="N108" s="78">
        <v>1.4809935132111691</v>
      </c>
      <c r="O108" s="78">
        <v>0.33113162860951056</v>
      </c>
      <c r="P108" s="78">
        <v>1.994244571768276</v>
      </c>
      <c r="Q108" s="78">
        <v>1.9582563443127459</v>
      </c>
      <c r="R108" s="78">
        <v>0.46105321535597249</v>
      </c>
      <c r="S108" s="78">
        <v>0.31357436368084551</v>
      </c>
      <c r="T108" s="78">
        <v>0.10395198210173449</v>
      </c>
      <c r="U108" s="78">
        <v>2.6845600736924187</v>
      </c>
      <c r="V108" s="83">
        <v>9.3277656927326724</v>
      </c>
      <c r="AK108" s="112">
        <v>43570</v>
      </c>
      <c r="AL108" s="131">
        <v>0.27848648242123852</v>
      </c>
      <c r="AM108" s="131">
        <v>0.26598531750379528</v>
      </c>
      <c r="AN108" s="131">
        <v>0.4501056960118196</v>
      </c>
      <c r="AO108" s="131">
        <v>0.24257200658213549</v>
      </c>
      <c r="AP108" s="131">
        <v>8.6488919914342835E-2</v>
      </c>
      <c r="AQ108" s="53"/>
      <c r="AR108" s="74">
        <v>43936</v>
      </c>
      <c r="AS108" s="78">
        <v>0.2541214106817325</v>
      </c>
      <c r="AT108" s="78">
        <v>0.209775711294962</v>
      </c>
      <c r="AU108" s="78">
        <v>0.45509072344509544</v>
      </c>
      <c r="AV108" s="78">
        <v>0.24594675614158878</v>
      </c>
      <c r="AW108" s="79">
        <v>0.1025413442653617</v>
      </c>
    </row>
    <row r="109" spans="2:49" x14ac:dyDescent="0.2">
      <c r="B109" s="74">
        <v>43571</v>
      </c>
      <c r="C109" s="76">
        <v>1.5048647546133112</v>
      </c>
      <c r="D109" s="76">
        <v>0.33345266400752283</v>
      </c>
      <c r="E109" s="76">
        <v>1.5443735429876631</v>
      </c>
      <c r="F109" s="76">
        <v>1.8274900233549272</v>
      </c>
      <c r="G109" s="76">
        <v>0.47096941284332039</v>
      </c>
      <c r="H109" s="76">
        <v>0.28258083098858328</v>
      </c>
      <c r="I109" s="76">
        <v>0.10395198210173449</v>
      </c>
      <c r="J109" s="76">
        <v>2.3982069159508139</v>
      </c>
      <c r="K109" s="81">
        <v>8.4658901268478761</v>
      </c>
      <c r="L109" s="53"/>
      <c r="M109" s="74">
        <v>43937</v>
      </c>
      <c r="N109" s="78">
        <v>1.5708345413259051</v>
      </c>
      <c r="O109" s="78">
        <v>0.3267752193293002</v>
      </c>
      <c r="P109" s="78">
        <v>1.9445495859521928</v>
      </c>
      <c r="Q109" s="78">
        <v>1.4797416748181935</v>
      </c>
      <c r="R109" s="78">
        <v>0.47682174715446229</v>
      </c>
      <c r="S109" s="78">
        <v>0.37512143838606049</v>
      </c>
      <c r="T109" s="78">
        <v>0.10395198210173449</v>
      </c>
      <c r="U109" s="78">
        <v>2.440391066084489</v>
      </c>
      <c r="V109" s="83">
        <v>8.7181872551523369</v>
      </c>
      <c r="AK109" s="112">
        <v>43571</v>
      </c>
      <c r="AL109" s="131">
        <v>0.25299336906802639</v>
      </c>
      <c r="AM109" s="131">
        <v>0.23635124602396931</v>
      </c>
      <c r="AN109" s="131">
        <v>0.38918212982352179</v>
      </c>
      <c r="AO109" s="131">
        <v>0.22557986581046299</v>
      </c>
      <c r="AP109" s="131">
        <v>9.4848318935364967E-2</v>
      </c>
      <c r="AQ109" s="53"/>
      <c r="AR109" s="74">
        <v>43937</v>
      </c>
      <c r="AS109" s="78">
        <v>0.22776576013503411</v>
      </c>
      <c r="AT109" s="78">
        <v>0.14726064024355698</v>
      </c>
      <c r="AU109" s="78">
        <v>0.29229571800983267</v>
      </c>
      <c r="AV109" s="78">
        <v>0.21978079696983768</v>
      </c>
      <c r="AW109" s="79">
        <v>9.4089663968504475E-2</v>
      </c>
    </row>
    <row r="110" spans="2:49" x14ac:dyDescent="0.2">
      <c r="B110" s="74">
        <v>43572</v>
      </c>
      <c r="C110" s="76">
        <v>1.4189239392773041</v>
      </c>
      <c r="D110" s="76">
        <v>0.36316382815533343</v>
      </c>
      <c r="E110" s="76">
        <v>1.3745120952301999</v>
      </c>
      <c r="F110" s="76">
        <v>1.6076310722087586</v>
      </c>
      <c r="G110" s="76">
        <v>0.53736346154624892</v>
      </c>
      <c r="H110" s="76">
        <v>0.26722784232855001</v>
      </c>
      <c r="I110" s="76">
        <v>0.10395198210173449</v>
      </c>
      <c r="J110" s="76">
        <v>2.2859841797273801</v>
      </c>
      <c r="K110" s="81">
        <v>7.9587584005755101</v>
      </c>
      <c r="L110" s="53"/>
      <c r="M110" s="74">
        <v>43938</v>
      </c>
      <c r="N110" s="78">
        <v>1.625052320673064</v>
      </c>
      <c r="O110" s="78">
        <v>0.34736414051074466</v>
      </c>
      <c r="P110" s="78">
        <v>1.8916961327711059</v>
      </c>
      <c r="Q110" s="78">
        <v>1.4511834098629943</v>
      </c>
      <c r="R110" s="78">
        <v>0.46492982942132827</v>
      </c>
      <c r="S110" s="78">
        <v>0.30321427184602195</v>
      </c>
      <c r="T110" s="78">
        <v>0.10395198210173449</v>
      </c>
      <c r="U110" s="78">
        <v>2.3579059508087044</v>
      </c>
      <c r="V110" s="83">
        <v>8.545298037995698</v>
      </c>
      <c r="AK110" s="112">
        <v>43572</v>
      </c>
      <c r="AL110" s="131">
        <v>0.23489312711110388</v>
      </c>
      <c r="AM110" s="131">
        <v>0.2073990907833709</v>
      </c>
      <c r="AN110" s="131">
        <v>0.31928098468142757</v>
      </c>
      <c r="AO110" s="131">
        <v>0.20346215507501922</v>
      </c>
      <c r="AP110" s="131">
        <v>9.1834141833539315E-2</v>
      </c>
      <c r="AQ110" s="53"/>
      <c r="AR110" s="74">
        <v>43938</v>
      </c>
      <c r="AS110" s="78">
        <v>0.25431796393538036</v>
      </c>
      <c r="AT110" s="78">
        <v>0.1381992251333618</v>
      </c>
      <c r="AU110" s="78">
        <v>0.27746699229197824</v>
      </c>
      <c r="AV110" s="78">
        <v>0.18397236212840032</v>
      </c>
      <c r="AW110" s="79">
        <v>9.1284578162946328E-2</v>
      </c>
    </row>
    <row r="111" spans="2:49" x14ac:dyDescent="0.2">
      <c r="B111" s="74">
        <v>43573</v>
      </c>
      <c r="C111" s="76">
        <v>1.544735656746123</v>
      </c>
      <c r="D111" s="76">
        <v>0.3484478283603647</v>
      </c>
      <c r="E111" s="76">
        <v>1.3039306339664281</v>
      </c>
      <c r="F111" s="76">
        <v>1.3540130855141577</v>
      </c>
      <c r="G111" s="76">
        <v>0.54722829628926306</v>
      </c>
      <c r="H111" s="76">
        <v>0.20028627925647272</v>
      </c>
      <c r="I111" s="76">
        <v>0.10395198210173449</v>
      </c>
      <c r="J111" s="76">
        <v>2.3384841992458676</v>
      </c>
      <c r="K111" s="81">
        <v>7.7410779614804106</v>
      </c>
      <c r="L111" s="53"/>
      <c r="M111" s="74">
        <v>43939</v>
      </c>
      <c r="N111" s="78">
        <v>1.770615448962287</v>
      </c>
      <c r="O111" s="78">
        <v>0.34965343814265498</v>
      </c>
      <c r="P111" s="78">
        <v>1.8055756819701529</v>
      </c>
      <c r="Q111" s="78">
        <v>1.4515615642405137</v>
      </c>
      <c r="R111" s="78">
        <v>0.47114237873728188</v>
      </c>
      <c r="S111" s="78">
        <v>0.33089542581671061</v>
      </c>
      <c r="T111" s="78">
        <v>0.10395198210173449</v>
      </c>
      <c r="U111" s="78">
        <v>2.1920093716926901</v>
      </c>
      <c r="V111" s="83">
        <v>8.4754052916640248</v>
      </c>
      <c r="AK111" s="112">
        <v>43573</v>
      </c>
      <c r="AL111" s="131">
        <v>0.20453247910190772</v>
      </c>
      <c r="AM111" s="131">
        <v>0.1492738723497509</v>
      </c>
      <c r="AN111" s="131">
        <v>0.24041119022117188</v>
      </c>
      <c r="AO111" s="131">
        <v>0.1864792427746878</v>
      </c>
      <c r="AP111" s="131">
        <v>0.10884428949356549</v>
      </c>
      <c r="AQ111" s="53"/>
      <c r="AR111" s="74">
        <v>43939</v>
      </c>
      <c r="AS111" s="78">
        <v>0.2772034231283575</v>
      </c>
      <c r="AT111" s="78">
        <v>0.14716639764339789</v>
      </c>
      <c r="AU111" s="78">
        <v>0.2583665218431998</v>
      </c>
      <c r="AV111" s="78">
        <v>0.14981151278674248</v>
      </c>
      <c r="AW111" s="79">
        <v>8.7527267164091871E-2</v>
      </c>
    </row>
    <row r="112" spans="2:49" x14ac:dyDescent="0.2">
      <c r="B112" s="74">
        <v>43574</v>
      </c>
      <c r="C112" s="76">
        <v>1.6395184328968901</v>
      </c>
      <c r="D112" s="76">
        <v>0.33055781307493681</v>
      </c>
      <c r="E112" s="76">
        <v>1.3482525619325991</v>
      </c>
      <c r="F112" s="76">
        <v>1.2102899464414123</v>
      </c>
      <c r="G112" s="76">
        <v>0.51084764725477916</v>
      </c>
      <c r="H112" s="76">
        <v>0.27404031770017639</v>
      </c>
      <c r="I112" s="76">
        <v>0.10395198210173449</v>
      </c>
      <c r="J112" s="76">
        <v>2.6243206656592517</v>
      </c>
      <c r="K112" s="81">
        <v>8.0417793670617819</v>
      </c>
      <c r="L112" s="53"/>
      <c r="M112" s="74">
        <v>43940</v>
      </c>
      <c r="N112" s="78">
        <v>1.75297581588578</v>
      </c>
      <c r="O112" s="78">
        <v>0.3453281448909607</v>
      </c>
      <c r="P112" s="78">
        <v>1.6754742589060501</v>
      </c>
      <c r="Q112" s="78">
        <v>1.5291042789991223</v>
      </c>
      <c r="R112" s="78">
        <v>0.4584627189731747</v>
      </c>
      <c r="S112" s="78">
        <v>0.29797966515685365</v>
      </c>
      <c r="T112" s="78">
        <v>0.10395198210173449</v>
      </c>
      <c r="U112" s="78">
        <v>2.0857704849960141</v>
      </c>
      <c r="V112" s="83">
        <v>8.2490473499096915</v>
      </c>
      <c r="AK112" s="112">
        <v>43574</v>
      </c>
      <c r="AL112" s="131">
        <v>0.1811145064226769</v>
      </c>
      <c r="AM112" s="131">
        <v>0.1262015565292387</v>
      </c>
      <c r="AN112" s="131">
        <v>0.19364148543427609</v>
      </c>
      <c r="AO112" s="131">
        <v>0.17945230418846692</v>
      </c>
      <c r="AP112" s="131">
        <v>0.10646106300881521</v>
      </c>
      <c r="AQ112" s="53"/>
      <c r="AR112" s="74">
        <v>43940</v>
      </c>
      <c r="AS112" s="78">
        <v>0.24831512353705981</v>
      </c>
      <c r="AT112" s="78">
        <v>0.176525223245658</v>
      </c>
      <c r="AU112" s="78">
        <v>0.32675847135869912</v>
      </c>
      <c r="AV112" s="78">
        <v>0.12832649689661052</v>
      </c>
      <c r="AW112" s="79">
        <v>9.3627606742816574E-2</v>
      </c>
    </row>
    <row r="113" spans="2:49" x14ac:dyDescent="0.2">
      <c r="B113" s="74">
        <v>43575</v>
      </c>
      <c r="C113" s="76">
        <v>1.6207883589601439</v>
      </c>
      <c r="D113" s="76">
        <v>0.32457622535393899</v>
      </c>
      <c r="E113" s="76">
        <v>1.435885812677943</v>
      </c>
      <c r="F113" s="76">
        <v>1.1888035369176306</v>
      </c>
      <c r="G113" s="76">
        <v>0.47351201457345543</v>
      </c>
      <c r="H113" s="76">
        <v>0.27245537877493925</v>
      </c>
      <c r="I113" s="76">
        <v>0.10395198210173449</v>
      </c>
      <c r="J113" s="76">
        <v>2.8005388985311295</v>
      </c>
      <c r="K113" s="81">
        <v>8.2205122078909163</v>
      </c>
      <c r="L113" s="53"/>
      <c r="M113" s="74">
        <v>43941</v>
      </c>
      <c r="N113" s="78">
        <v>1.9559488879006861</v>
      </c>
      <c r="O113" s="78">
        <v>0.34778060196017035</v>
      </c>
      <c r="P113" s="78">
        <v>1.5735441999615472</v>
      </c>
      <c r="Q113" s="78">
        <v>1.5877790684067026</v>
      </c>
      <c r="R113" s="78">
        <v>0.4429155555902331</v>
      </c>
      <c r="S113" s="78">
        <v>0.34425476334559646</v>
      </c>
      <c r="T113" s="78">
        <v>0.10395198210173449</v>
      </c>
      <c r="U113" s="78">
        <v>2.1011322100820169</v>
      </c>
      <c r="V113" s="83">
        <v>8.4573072693486875</v>
      </c>
      <c r="AK113" s="112">
        <v>43575</v>
      </c>
      <c r="AL113" s="131">
        <v>0.17155128555521651</v>
      </c>
      <c r="AM113" s="131">
        <v>0.1257499429727508</v>
      </c>
      <c r="AN113" s="131">
        <v>0.2041557307007644</v>
      </c>
      <c r="AO113" s="131">
        <v>0.16365939988918712</v>
      </c>
      <c r="AP113" s="131">
        <v>9.727527331268998E-2</v>
      </c>
      <c r="AQ113" s="53"/>
      <c r="AR113" s="74">
        <v>43941</v>
      </c>
      <c r="AS113" s="78">
        <v>0.2427483979245674</v>
      </c>
      <c r="AT113" s="78">
        <v>0.15891320130787309</v>
      </c>
      <c r="AU113" s="78">
        <v>0.34283655112764844</v>
      </c>
      <c r="AV113" s="78">
        <v>0.1734743443274758</v>
      </c>
      <c r="AW113" s="79">
        <v>9.9515406249796892E-2</v>
      </c>
    </row>
    <row r="114" spans="2:49" x14ac:dyDescent="0.2">
      <c r="B114" s="74">
        <v>43576</v>
      </c>
      <c r="C114" s="76">
        <v>1.5597055757469092</v>
      </c>
      <c r="D114" s="76">
        <v>0.31943337799785981</v>
      </c>
      <c r="E114" s="76">
        <v>1.4092926683284812</v>
      </c>
      <c r="F114" s="76">
        <v>1.2331015441975957</v>
      </c>
      <c r="G114" s="76">
        <v>0.42609593477301883</v>
      </c>
      <c r="H114" s="76">
        <v>0.18949527178615219</v>
      </c>
      <c r="I114" s="76">
        <v>0.10395198210173449</v>
      </c>
      <c r="J114" s="76">
        <v>2.8858066048090705</v>
      </c>
      <c r="K114" s="81">
        <v>8.1268829597408221</v>
      </c>
      <c r="L114" s="53"/>
      <c r="M114" s="74">
        <v>43942</v>
      </c>
      <c r="N114" s="78">
        <v>2.1830434941689751</v>
      </c>
      <c r="O114" s="78">
        <v>0.34700007135067729</v>
      </c>
      <c r="P114" s="78">
        <v>1.577871847545661</v>
      </c>
      <c r="Q114" s="78">
        <v>1.5300347172524875</v>
      </c>
      <c r="R114" s="78">
        <v>0.42536702675880217</v>
      </c>
      <c r="S114" s="78">
        <v>0.3043800764648123</v>
      </c>
      <c r="T114" s="78">
        <v>0.10395198210173449</v>
      </c>
      <c r="U114" s="78">
        <v>2.1888277169352719</v>
      </c>
      <c r="V114" s="83">
        <v>8.6604769325784225</v>
      </c>
      <c r="AK114" s="112">
        <v>43576</v>
      </c>
      <c r="AL114" s="131">
        <v>0.17056019916160989</v>
      </c>
      <c r="AM114" s="131">
        <v>0.14548521492308542</v>
      </c>
      <c r="AN114" s="131">
        <v>0.2108796506819639</v>
      </c>
      <c r="AO114" s="131">
        <v>0.15135449205951901</v>
      </c>
      <c r="AP114" s="131">
        <v>0.1088919349161129</v>
      </c>
      <c r="AQ114" s="53"/>
      <c r="AR114" s="74">
        <v>43942</v>
      </c>
      <c r="AS114" s="78">
        <v>0.2235541817576312</v>
      </c>
      <c r="AT114" s="78">
        <v>0.16599847145253868</v>
      </c>
      <c r="AU114" s="78">
        <v>0.29394133499396913</v>
      </c>
      <c r="AV114" s="78">
        <v>0.20124266873719962</v>
      </c>
      <c r="AW114" s="79">
        <v>0.11041376971952251</v>
      </c>
    </row>
    <row r="115" spans="2:49" x14ac:dyDescent="0.2">
      <c r="B115" s="74">
        <v>43577</v>
      </c>
      <c r="C115" s="76">
        <v>1.4197993609760211</v>
      </c>
      <c r="D115" s="76">
        <v>0.31226199305732388</v>
      </c>
      <c r="E115" s="76">
        <v>1.292804968912119</v>
      </c>
      <c r="F115" s="76">
        <v>1.1726551706051491</v>
      </c>
      <c r="G115" s="76">
        <v>0.37765087194683311</v>
      </c>
      <c r="H115" s="76">
        <v>0.1859930046612378</v>
      </c>
      <c r="I115" s="76">
        <v>0.10395198210173449</v>
      </c>
      <c r="J115" s="76">
        <v>2.8762592188181046</v>
      </c>
      <c r="K115" s="81">
        <v>7.7413765710785221</v>
      </c>
      <c r="L115" s="53"/>
      <c r="M115" s="74">
        <v>43943</v>
      </c>
      <c r="N115" s="78">
        <v>2.1781209548596947</v>
      </c>
      <c r="O115" s="78">
        <v>0.33796035543644137</v>
      </c>
      <c r="P115" s="78">
        <v>1.6534849349910719</v>
      </c>
      <c r="Q115" s="78">
        <v>1.4160795755208222</v>
      </c>
      <c r="R115" s="78">
        <v>0.4460005190064526</v>
      </c>
      <c r="S115" s="78">
        <v>0.4236441905533353</v>
      </c>
      <c r="T115" s="78">
        <v>0.10395198210173449</v>
      </c>
      <c r="U115" s="78">
        <v>2.2930736349145548</v>
      </c>
      <c r="V115" s="83">
        <v>8.8523161473841068</v>
      </c>
      <c r="AK115" s="112">
        <v>43577</v>
      </c>
      <c r="AL115" s="131">
        <v>0.16804966561080889</v>
      </c>
      <c r="AM115" s="131">
        <v>0.129318235832382</v>
      </c>
      <c r="AN115" s="131">
        <v>0.186092818231194</v>
      </c>
      <c r="AO115" s="131">
        <v>0.16448987128961431</v>
      </c>
      <c r="AP115" s="131">
        <v>0.10062299015422679</v>
      </c>
      <c r="AQ115" s="53"/>
      <c r="AR115" s="74">
        <v>43943</v>
      </c>
      <c r="AS115" s="78">
        <v>0.2121679390941327</v>
      </c>
      <c r="AT115" s="78">
        <v>0.1537303734492369</v>
      </c>
      <c r="AU115" s="78">
        <v>0.25801697694533998</v>
      </c>
      <c r="AV115" s="78">
        <v>0.1890272269489458</v>
      </c>
      <c r="AW115" s="79">
        <v>9.7667083396356102E-2</v>
      </c>
    </row>
    <row r="116" spans="2:49" x14ac:dyDescent="0.2">
      <c r="B116" s="74">
        <v>43578</v>
      </c>
      <c r="C116" s="76">
        <v>1.392111988213518</v>
      </c>
      <c r="D116" s="76">
        <v>0.30431826474400758</v>
      </c>
      <c r="E116" s="76">
        <v>1.2111856559041549</v>
      </c>
      <c r="F116" s="76">
        <v>1.2540232841566772</v>
      </c>
      <c r="G116" s="76">
        <v>0.34653541297007551</v>
      </c>
      <c r="H116" s="76">
        <v>0.162345588801726</v>
      </c>
      <c r="I116" s="76">
        <v>0.10395198210173449</v>
      </c>
      <c r="J116" s="76">
        <v>2.8055991881439968</v>
      </c>
      <c r="K116" s="81">
        <v>7.5800713650358897</v>
      </c>
      <c r="L116" s="53"/>
      <c r="M116" s="74">
        <v>43944</v>
      </c>
      <c r="N116" s="78">
        <v>2.1157617338713757</v>
      </c>
      <c r="O116" s="78">
        <v>0.33085846421577358</v>
      </c>
      <c r="P116" s="78">
        <v>1.568353023578952</v>
      </c>
      <c r="Q116" s="78">
        <v>1.3296427027802773</v>
      </c>
      <c r="R116" s="78">
        <v>0.46652303012962698</v>
      </c>
      <c r="S116" s="78">
        <v>0.43953083441521051</v>
      </c>
      <c r="T116" s="78">
        <v>0.10395198210173449</v>
      </c>
      <c r="U116" s="78">
        <v>2.3384253907544683</v>
      </c>
      <c r="V116" s="83">
        <v>8.693047161847419</v>
      </c>
      <c r="AK116" s="112">
        <v>43578</v>
      </c>
      <c r="AL116" s="131">
        <v>0.18534398203822097</v>
      </c>
      <c r="AM116" s="131">
        <v>0.14959107356292101</v>
      </c>
      <c r="AN116" s="131">
        <v>0.19652577765622892</v>
      </c>
      <c r="AO116" s="131">
        <v>0.18130458689454967</v>
      </c>
      <c r="AP116" s="131">
        <v>0.1157671921862129</v>
      </c>
      <c r="AQ116" s="53"/>
      <c r="AR116" s="74">
        <v>43944</v>
      </c>
      <c r="AS116" s="78">
        <v>0.20658777442993639</v>
      </c>
      <c r="AT116" s="78">
        <v>0.14068915848212252</v>
      </c>
      <c r="AU116" s="78">
        <v>0.24759473608731281</v>
      </c>
      <c r="AV116" s="78">
        <v>0.1821178664953349</v>
      </c>
      <c r="AW116" s="79">
        <v>8.901832799521045E-2</v>
      </c>
    </row>
    <row r="117" spans="2:49" x14ac:dyDescent="0.2">
      <c r="B117" s="74">
        <v>43579</v>
      </c>
      <c r="C117" s="76">
        <v>1.6069883659475419</v>
      </c>
      <c r="D117" s="76">
        <v>0.32452049113045711</v>
      </c>
      <c r="E117" s="76">
        <v>1.2760944527079121</v>
      </c>
      <c r="F117" s="76">
        <v>1.1607203637500734</v>
      </c>
      <c r="G117" s="76">
        <v>0.30032605035868859</v>
      </c>
      <c r="H117" s="76">
        <v>0.15471698024134328</v>
      </c>
      <c r="I117" s="76">
        <v>0.10395198210173449</v>
      </c>
      <c r="J117" s="76">
        <v>2.7494909858741305</v>
      </c>
      <c r="K117" s="81">
        <v>7.6768096721118821</v>
      </c>
      <c r="L117" s="53"/>
      <c r="M117" s="74">
        <v>43945</v>
      </c>
      <c r="N117" s="78">
        <v>1.734553180216412</v>
      </c>
      <c r="O117" s="78">
        <v>0.33036954001503394</v>
      </c>
      <c r="P117" s="78">
        <v>1.489980695318482</v>
      </c>
      <c r="Q117" s="78">
        <v>1.3045646215259632</v>
      </c>
      <c r="R117" s="78">
        <v>0.44912689066299788</v>
      </c>
      <c r="S117" s="78">
        <v>0.43713404241312981</v>
      </c>
      <c r="T117" s="78">
        <v>0.10395198210173449</v>
      </c>
      <c r="U117" s="78">
        <v>2.3177522528649956</v>
      </c>
      <c r="V117" s="83">
        <v>8.1674332051187495</v>
      </c>
      <c r="AK117" s="112">
        <v>43579</v>
      </c>
      <c r="AL117" s="131">
        <v>0.21786055190661691</v>
      </c>
      <c r="AM117" s="131">
        <v>0.19218904858776689</v>
      </c>
      <c r="AN117" s="131">
        <v>0.14338920214711048</v>
      </c>
      <c r="AO117" s="131">
        <v>0.14653289753040361</v>
      </c>
      <c r="AP117" s="131">
        <v>0.1178231651577744</v>
      </c>
      <c r="AQ117" s="53"/>
      <c r="AR117" s="74">
        <v>43945</v>
      </c>
      <c r="AS117" s="78">
        <v>0.2133009404226282</v>
      </c>
      <c r="AT117" s="78">
        <v>0.13909949205836961</v>
      </c>
      <c r="AU117" s="78">
        <v>0.2549883038008659</v>
      </c>
      <c r="AV117" s="78">
        <v>0.16447018395162799</v>
      </c>
      <c r="AW117" s="79">
        <v>8.3824086519672686E-2</v>
      </c>
    </row>
    <row r="118" spans="2:49" x14ac:dyDescent="0.2">
      <c r="B118" s="74">
        <v>43580</v>
      </c>
      <c r="C118" s="76">
        <v>1.7784685128314051</v>
      </c>
      <c r="D118" s="76">
        <v>0.3162742753564094</v>
      </c>
      <c r="E118" s="76">
        <v>1.2766725824475011</v>
      </c>
      <c r="F118" s="76">
        <v>1.2242140086646891</v>
      </c>
      <c r="G118" s="76">
        <v>0.28122807672869443</v>
      </c>
      <c r="H118" s="76">
        <v>0.17760645813263118</v>
      </c>
      <c r="I118" s="76">
        <v>0.10395198210173449</v>
      </c>
      <c r="J118" s="76">
        <v>2.5996094351150658</v>
      </c>
      <c r="K118" s="81">
        <v>7.7580253313781311</v>
      </c>
      <c r="L118" s="53"/>
      <c r="M118" s="74">
        <v>43946</v>
      </c>
      <c r="N118" s="78">
        <v>1.709672511359104</v>
      </c>
      <c r="O118" s="78">
        <v>0.32945102909251461</v>
      </c>
      <c r="P118" s="78">
        <v>1.4525697119907379</v>
      </c>
      <c r="Q118" s="78">
        <v>1.5361217764183905</v>
      </c>
      <c r="R118" s="78">
        <v>0.40975524399316704</v>
      </c>
      <c r="S118" s="78">
        <v>0.29265332488089224</v>
      </c>
      <c r="T118" s="78">
        <v>0.10395198210173449</v>
      </c>
      <c r="U118" s="78">
        <v>2.1612523224446032</v>
      </c>
      <c r="V118" s="83">
        <v>7.9954279022811434</v>
      </c>
      <c r="AK118" s="112">
        <v>43580</v>
      </c>
      <c r="AL118" s="131">
        <v>0.23410195112625221</v>
      </c>
      <c r="AM118" s="131">
        <v>0.225006923728751</v>
      </c>
      <c r="AN118" s="131">
        <v>0.18750409468733151</v>
      </c>
      <c r="AO118" s="131">
        <v>0.14159060848908062</v>
      </c>
      <c r="AP118" s="131">
        <v>0.10865915463669611</v>
      </c>
      <c r="AQ118" s="53"/>
      <c r="AR118" s="74">
        <v>43946</v>
      </c>
      <c r="AS118" s="78">
        <v>0.23586094325180809</v>
      </c>
      <c r="AT118" s="78">
        <v>0.15976486409404919</v>
      </c>
      <c r="AU118" s="78">
        <v>0.35872123064274514</v>
      </c>
      <c r="AV118" s="78">
        <v>0.14801945935629932</v>
      </c>
      <c r="AW118" s="79">
        <v>8.9746942445200664E-2</v>
      </c>
    </row>
    <row r="119" spans="2:49" x14ac:dyDescent="0.2">
      <c r="B119" s="74">
        <v>43581</v>
      </c>
      <c r="C119" s="76">
        <v>1.8272625987702829</v>
      </c>
      <c r="D119" s="76">
        <v>0.31702535190058789</v>
      </c>
      <c r="E119" s="76">
        <v>1.305156994262556</v>
      </c>
      <c r="F119" s="76">
        <v>1.4118416028745406</v>
      </c>
      <c r="G119" s="76">
        <v>0.30605019804844491</v>
      </c>
      <c r="H119" s="76">
        <v>0.35060120914977355</v>
      </c>
      <c r="I119" s="76">
        <v>0.10395198210173449</v>
      </c>
      <c r="J119" s="76">
        <v>2.5531481226728561</v>
      </c>
      <c r="K119" s="81">
        <v>8.1750380597807766</v>
      </c>
      <c r="L119" s="53"/>
      <c r="M119" s="74">
        <v>43947</v>
      </c>
      <c r="N119" s="78">
        <v>1.6558589797295349</v>
      </c>
      <c r="O119" s="78">
        <v>0.32693875719465099</v>
      </c>
      <c r="P119" s="78">
        <v>1.4715964163711019</v>
      </c>
      <c r="Q119" s="78">
        <v>1.5618693988735308</v>
      </c>
      <c r="R119" s="78">
        <v>0.38139753513193186</v>
      </c>
      <c r="S119" s="78">
        <v>0.25683703556617388</v>
      </c>
      <c r="T119" s="78">
        <v>0.10395198210173449</v>
      </c>
      <c r="U119" s="78">
        <v>2.2079620501366688</v>
      </c>
      <c r="V119" s="83">
        <v>7.9664121551053277</v>
      </c>
      <c r="AK119" s="112">
        <v>43581</v>
      </c>
      <c r="AL119" s="131">
        <v>0.24687215223609169</v>
      </c>
      <c r="AM119" s="131">
        <v>0.23889214974058379</v>
      </c>
      <c r="AN119" s="131">
        <v>0.33566057822459194</v>
      </c>
      <c r="AO119" s="131">
        <v>0.1577331062528082</v>
      </c>
      <c r="AP119" s="131">
        <v>0.10602261273748939</v>
      </c>
      <c r="AQ119" s="53"/>
      <c r="AR119" s="74">
        <v>43947</v>
      </c>
      <c r="AS119" s="78">
        <v>0.22051934301481879</v>
      </c>
      <c r="AT119" s="78">
        <v>0.1737719057555821</v>
      </c>
      <c r="AU119" s="78">
        <v>0.35205237193375921</v>
      </c>
      <c r="AV119" s="78">
        <v>0.1522804896919234</v>
      </c>
      <c r="AW119" s="79">
        <v>9.1063782438086771E-2</v>
      </c>
    </row>
    <row r="120" spans="2:49" x14ac:dyDescent="0.2">
      <c r="B120" s="74">
        <v>43582</v>
      </c>
      <c r="C120" s="76">
        <v>1.864063900700009</v>
      </c>
      <c r="D120" s="76">
        <v>0.31155322847670119</v>
      </c>
      <c r="E120" s="76">
        <v>1.477193658869189</v>
      </c>
      <c r="F120" s="76">
        <v>1.6652533937422052</v>
      </c>
      <c r="G120" s="76">
        <v>0.28879622831217971</v>
      </c>
      <c r="H120" s="76">
        <v>0.44634236738982819</v>
      </c>
      <c r="I120" s="76">
        <v>0.10395198210173449</v>
      </c>
      <c r="J120" s="76">
        <v>2.3317969561284704</v>
      </c>
      <c r="K120" s="81">
        <v>8.4889517157203169</v>
      </c>
      <c r="L120" s="53"/>
      <c r="M120" s="74">
        <v>43948</v>
      </c>
      <c r="N120" s="78">
        <v>1.5900211869569092</v>
      </c>
      <c r="O120" s="78">
        <v>0.33380124495001978</v>
      </c>
      <c r="P120" s="78">
        <v>1.5072455522747539</v>
      </c>
      <c r="Q120" s="78">
        <v>1.3601476279725453</v>
      </c>
      <c r="R120" s="78">
        <v>0.38031747635348051</v>
      </c>
      <c r="S120" s="78">
        <v>0.3487200763067731</v>
      </c>
      <c r="T120" s="78">
        <v>0.10395198210173449</v>
      </c>
      <c r="U120" s="78">
        <v>2.1756284052656771</v>
      </c>
      <c r="V120" s="83">
        <v>7.7998335521818944</v>
      </c>
      <c r="AK120" s="112">
        <v>43582</v>
      </c>
      <c r="AL120" s="131">
        <v>0.27026540985911651</v>
      </c>
      <c r="AM120" s="131">
        <v>0.24637289538640411</v>
      </c>
      <c r="AN120" s="131">
        <v>0.40863234249070673</v>
      </c>
      <c r="AO120" s="131">
        <v>0.17870546250372188</v>
      </c>
      <c r="AP120" s="131">
        <v>9.4656220277599804E-2</v>
      </c>
      <c r="AQ120" s="53"/>
      <c r="AR120" s="74">
        <v>43948</v>
      </c>
      <c r="AS120" s="78">
        <v>0.2332843242308788</v>
      </c>
      <c r="AT120" s="78">
        <v>0.16044250398609758</v>
      </c>
      <c r="AU120" s="78">
        <v>0.24785235376351802</v>
      </c>
      <c r="AV120" s="78">
        <v>0.14679268893263428</v>
      </c>
      <c r="AW120" s="79">
        <v>9.7676593956609686E-2</v>
      </c>
    </row>
    <row r="121" spans="2:49" x14ac:dyDescent="0.2">
      <c r="B121" s="74">
        <v>43583</v>
      </c>
      <c r="C121" s="76">
        <v>1.8000762693739729</v>
      </c>
      <c r="D121" s="76">
        <v>0.30888774846028733</v>
      </c>
      <c r="E121" s="76">
        <v>1.548537624431618</v>
      </c>
      <c r="F121" s="76">
        <v>1.8418701283271517</v>
      </c>
      <c r="G121" s="76">
        <v>0.39340169893218635</v>
      </c>
      <c r="H121" s="76">
        <v>0.32401235889610808</v>
      </c>
      <c r="I121" s="76">
        <v>0.10395198210173449</v>
      </c>
      <c r="J121" s="76">
        <v>2.1818588784953881</v>
      </c>
      <c r="K121" s="81">
        <v>8.5025966890184463</v>
      </c>
      <c r="L121" s="53"/>
      <c r="M121" s="74">
        <v>43949</v>
      </c>
      <c r="N121" s="78">
        <v>1.4275820562953061</v>
      </c>
      <c r="O121" s="78">
        <v>0.32314398037197439</v>
      </c>
      <c r="P121" s="78">
        <v>1.364359523563109</v>
      </c>
      <c r="Q121" s="78">
        <v>1.400023313549934</v>
      </c>
      <c r="R121" s="78">
        <v>0.38426693783156574</v>
      </c>
      <c r="S121" s="78">
        <v>0.33657406014047569</v>
      </c>
      <c r="T121" s="78">
        <v>0.10395198210173449</v>
      </c>
      <c r="U121" s="78">
        <v>2.1172355544271375</v>
      </c>
      <c r="V121" s="83">
        <v>7.4571374082812376</v>
      </c>
      <c r="AK121" s="112">
        <v>43583</v>
      </c>
      <c r="AL121" s="131">
        <v>0.25131690564475551</v>
      </c>
      <c r="AM121" s="131">
        <v>0.27103444101837076</v>
      </c>
      <c r="AN121" s="131">
        <v>0.47175999439372951</v>
      </c>
      <c r="AO121" s="131">
        <v>0.21621470874316309</v>
      </c>
      <c r="AP121" s="131">
        <v>8.5182709437921528E-2</v>
      </c>
      <c r="AQ121" s="53"/>
      <c r="AR121" s="74">
        <v>43949</v>
      </c>
      <c r="AS121" s="78">
        <v>0.27919322274919101</v>
      </c>
      <c r="AT121" s="78">
        <v>0.18599212543182281</v>
      </c>
      <c r="AU121" s="78">
        <v>0.2718622953999002</v>
      </c>
      <c r="AV121" s="78">
        <v>0.1552237508544089</v>
      </c>
      <c r="AW121" s="79">
        <v>9.8183398917826278E-2</v>
      </c>
    </row>
    <row r="122" spans="2:49" x14ac:dyDescent="0.2">
      <c r="B122" s="74">
        <v>43584</v>
      </c>
      <c r="C122" s="76">
        <v>1.6512965590027311</v>
      </c>
      <c r="D122" s="76">
        <v>0.30124884020347414</v>
      </c>
      <c r="E122" s="76">
        <v>1.5465376366644601</v>
      </c>
      <c r="F122" s="76">
        <v>1.8141783753375733</v>
      </c>
      <c r="G122" s="76">
        <v>0.4523682175669278</v>
      </c>
      <c r="H122" s="76">
        <v>0.26812269916684195</v>
      </c>
      <c r="I122" s="76">
        <v>0.10395198210173449</v>
      </c>
      <c r="J122" s="76">
        <v>2.0777756954702458</v>
      </c>
      <c r="K122" s="81">
        <v>8.2154800055139887</v>
      </c>
      <c r="L122" s="53"/>
      <c r="M122" s="74">
        <v>43950</v>
      </c>
      <c r="N122" s="78">
        <v>1.381733426433543</v>
      </c>
      <c r="O122" s="78">
        <v>0.3092573218176986</v>
      </c>
      <c r="P122" s="78">
        <v>1.305143281752315</v>
      </c>
      <c r="Q122" s="78">
        <v>1.4829096213329793</v>
      </c>
      <c r="R122" s="78">
        <v>0.34267143466731276</v>
      </c>
      <c r="S122" s="78">
        <v>0.240912094151018</v>
      </c>
      <c r="T122" s="78">
        <v>0.10395198210173449</v>
      </c>
      <c r="U122" s="78">
        <v>2.101566005711339</v>
      </c>
      <c r="V122" s="83">
        <v>7.2681451679679405</v>
      </c>
      <c r="AK122" s="112">
        <v>43584</v>
      </c>
      <c r="AL122" s="131">
        <v>0.25059308094865029</v>
      </c>
      <c r="AM122" s="131">
        <v>0.25303482244217657</v>
      </c>
      <c r="AN122" s="131">
        <v>0.4515265773741397</v>
      </c>
      <c r="AO122" s="131">
        <v>0.25125839392152938</v>
      </c>
      <c r="AP122" s="131">
        <v>8.1779271876238346E-2</v>
      </c>
      <c r="AQ122" s="53"/>
      <c r="AR122" s="74">
        <v>43950</v>
      </c>
      <c r="AS122" s="78">
        <v>0.26590040807228466</v>
      </c>
      <c r="AT122" s="78">
        <v>0.20160079295152869</v>
      </c>
      <c r="AU122" s="78">
        <v>0.30865867633872701</v>
      </c>
      <c r="AV122" s="78">
        <v>0.1495517536046457</v>
      </c>
      <c r="AW122" s="79">
        <v>9.1703237574021851E-2</v>
      </c>
    </row>
    <row r="123" spans="2:49" x14ac:dyDescent="0.2">
      <c r="B123" s="74">
        <v>43585</v>
      </c>
      <c r="C123" s="76">
        <v>1.553071691610731</v>
      </c>
      <c r="D123" s="76">
        <v>0.32299749810001799</v>
      </c>
      <c r="E123" s="76">
        <v>1.4763792511858229</v>
      </c>
      <c r="F123" s="76">
        <v>1.613197140899375</v>
      </c>
      <c r="G123" s="76">
        <v>0.42565642406055504</v>
      </c>
      <c r="H123" s="76">
        <v>0.22870736645285189</v>
      </c>
      <c r="I123" s="76">
        <v>0.10395198210173449</v>
      </c>
      <c r="J123" s="76">
        <v>2.0283019281012549</v>
      </c>
      <c r="K123" s="81">
        <v>7.7522632825123434</v>
      </c>
      <c r="L123" s="53"/>
      <c r="M123" s="74">
        <v>43951</v>
      </c>
      <c r="N123" s="78">
        <v>1.359833757885869</v>
      </c>
      <c r="O123" s="78">
        <v>0.30698166729132881</v>
      </c>
      <c r="P123" s="78">
        <v>1.3693383858012569</v>
      </c>
      <c r="Q123" s="78">
        <v>1.5169758729867231</v>
      </c>
      <c r="R123" s="78">
        <v>0.35454614132437978</v>
      </c>
      <c r="S123" s="78">
        <v>0.17065307492168488</v>
      </c>
      <c r="T123" s="78">
        <v>0.10395198210173449</v>
      </c>
      <c r="U123" s="78">
        <v>2.0600251249455166</v>
      </c>
      <c r="V123" s="83">
        <v>7.2423060072584935</v>
      </c>
      <c r="AK123" s="112">
        <v>43585</v>
      </c>
      <c r="AL123" s="131">
        <v>0.23748261178329269</v>
      </c>
      <c r="AM123" s="131">
        <v>0.2234318877431431</v>
      </c>
      <c r="AN123" s="131">
        <v>0.36145225816562204</v>
      </c>
      <c r="AO123" s="131">
        <v>0.21110115146433911</v>
      </c>
      <c r="AP123" s="131">
        <v>7.8963631595969155E-2</v>
      </c>
      <c r="AQ123" s="53"/>
      <c r="AR123" s="74">
        <v>43951</v>
      </c>
      <c r="AS123" s="78">
        <v>0.26800848611405131</v>
      </c>
      <c r="AT123" s="78">
        <v>0.21840112431733932</v>
      </c>
      <c r="AU123" s="78">
        <v>0.33141573493004672</v>
      </c>
      <c r="AV123" s="78">
        <v>0.16051993012730678</v>
      </c>
      <c r="AW123" s="79">
        <v>8.1763802183749554E-2</v>
      </c>
    </row>
    <row r="124" spans="2:49" x14ac:dyDescent="0.2">
      <c r="B124" s="74">
        <v>43586</v>
      </c>
      <c r="C124" s="76">
        <v>1.4464637899000941</v>
      </c>
      <c r="D124" s="76">
        <v>0.31105300666520558</v>
      </c>
      <c r="E124" s="76">
        <v>1.379263603839491</v>
      </c>
      <c r="F124" s="76">
        <v>1.5331451957381277</v>
      </c>
      <c r="G124" s="76">
        <v>0.38343987277543934</v>
      </c>
      <c r="H124" s="76">
        <v>0.20539952018175212</v>
      </c>
      <c r="I124" s="76">
        <v>0.10059869235651721</v>
      </c>
      <c r="J124" s="76">
        <v>1.913746628147442</v>
      </c>
      <c r="K124" s="81">
        <v>7.2731103096040695</v>
      </c>
      <c r="L124" s="53"/>
      <c r="M124" s="74">
        <v>43952</v>
      </c>
      <c r="N124" s="78">
        <v>1.2880261882736599</v>
      </c>
      <c r="O124" s="78">
        <v>0.2926138480185812</v>
      </c>
      <c r="P124" s="78">
        <v>1.308528095512862</v>
      </c>
      <c r="Q124" s="78">
        <v>1.524893798187805</v>
      </c>
      <c r="R124" s="78">
        <v>0.34678046952601854</v>
      </c>
      <c r="S124" s="78">
        <v>0.14422330766613259</v>
      </c>
      <c r="T124" s="78">
        <v>0.10059869235651721</v>
      </c>
      <c r="U124" s="78">
        <v>1.9144631802287275</v>
      </c>
      <c r="V124" s="83">
        <v>6.9201275797703046</v>
      </c>
      <c r="AK124" s="112">
        <v>43586</v>
      </c>
      <c r="AL124" s="131">
        <v>0.22175606987710508</v>
      </c>
      <c r="AM124" s="131">
        <v>0.20301822695812022</v>
      </c>
      <c r="AN124" s="131">
        <v>0.34778183324325446</v>
      </c>
      <c r="AO124" s="131">
        <v>0.18294154814095259</v>
      </c>
      <c r="AP124" s="131">
        <v>7.8526015780543842E-2</v>
      </c>
      <c r="AQ124" s="53"/>
      <c r="AR124" s="74">
        <v>43952</v>
      </c>
      <c r="AS124" s="78">
        <v>0.24750461700676471</v>
      </c>
      <c r="AT124" s="78">
        <v>0.20719247341215291</v>
      </c>
      <c r="AU124" s="78">
        <v>0.38059643596617099</v>
      </c>
      <c r="AV124" s="78">
        <v>0.14439385638619939</v>
      </c>
      <c r="AW124" s="79">
        <v>6.7239021934686408E-2</v>
      </c>
    </row>
    <row r="125" spans="2:49" x14ac:dyDescent="0.2">
      <c r="B125" s="74">
        <v>43587</v>
      </c>
      <c r="C125" s="76">
        <v>1.383062032721853</v>
      </c>
      <c r="D125" s="76">
        <v>0.31807583160256292</v>
      </c>
      <c r="E125" s="76">
        <v>1.316585003887897</v>
      </c>
      <c r="F125" s="76">
        <v>1.5644239815848977</v>
      </c>
      <c r="G125" s="76">
        <v>0.35463740007651501</v>
      </c>
      <c r="H125" s="76">
        <v>0.2039743429325972</v>
      </c>
      <c r="I125" s="76">
        <v>0.10059869235651721</v>
      </c>
      <c r="J125" s="76">
        <v>1.8199424583341752</v>
      </c>
      <c r="K125" s="81">
        <v>7.0612997434970159</v>
      </c>
      <c r="L125" s="53"/>
      <c r="M125" s="74">
        <v>43953</v>
      </c>
      <c r="N125" s="78">
        <v>1.2988470570951631</v>
      </c>
      <c r="O125" s="78">
        <v>0.3047112804371831</v>
      </c>
      <c r="P125" s="78">
        <v>1.1452652202264402</v>
      </c>
      <c r="Q125" s="78">
        <v>1.530412502034878</v>
      </c>
      <c r="R125" s="78">
        <v>0.31768827469968158</v>
      </c>
      <c r="S125" s="78">
        <v>0.12762115593480769</v>
      </c>
      <c r="T125" s="78">
        <v>0.10059869235651721</v>
      </c>
      <c r="U125" s="78">
        <v>1.8555067707208723</v>
      </c>
      <c r="V125" s="83">
        <v>6.6806509535055429</v>
      </c>
      <c r="AK125" s="112">
        <v>43587</v>
      </c>
      <c r="AL125" s="131">
        <v>0.23855660291045958</v>
      </c>
      <c r="AM125" s="131">
        <v>0.2203290189092324</v>
      </c>
      <c r="AN125" s="131">
        <v>0.36310611121682401</v>
      </c>
      <c r="AO125" s="131">
        <v>0.1782885007459683</v>
      </c>
      <c r="AP125" s="131">
        <v>8.0954653970943466E-2</v>
      </c>
      <c r="AQ125" s="53"/>
      <c r="AR125" s="74">
        <v>43953</v>
      </c>
      <c r="AS125" s="78">
        <v>0.2369058858915995</v>
      </c>
      <c r="AT125" s="78">
        <v>0.1937459001799931</v>
      </c>
      <c r="AU125" s="78">
        <v>0.4270038768155931</v>
      </c>
      <c r="AV125" s="78">
        <v>0.1173039131038309</v>
      </c>
      <c r="AW125" s="79">
        <v>6.1691355385212567E-2</v>
      </c>
    </row>
    <row r="126" spans="2:49" x14ac:dyDescent="0.2">
      <c r="B126" s="74">
        <v>43588</v>
      </c>
      <c r="C126" s="76">
        <v>1.3378278670246759</v>
      </c>
      <c r="D126" s="76">
        <v>0.32271689741103682</v>
      </c>
      <c r="E126" s="76">
        <v>1.3201733237207909</v>
      </c>
      <c r="F126" s="76">
        <v>1.8092916871806881</v>
      </c>
      <c r="G126" s="76">
        <v>0.31572628527976571</v>
      </c>
      <c r="H126" s="76">
        <v>0.17087587469300372</v>
      </c>
      <c r="I126" s="76">
        <v>0.10059869235651721</v>
      </c>
      <c r="J126" s="76">
        <v>1.8048624070874384</v>
      </c>
      <c r="K126" s="81">
        <v>7.1820730347539179</v>
      </c>
      <c r="L126" s="53"/>
      <c r="M126" s="74">
        <v>43954</v>
      </c>
      <c r="N126" s="78">
        <v>1.4100086737015711</v>
      </c>
      <c r="O126" s="78">
        <v>0.31301989674669278</v>
      </c>
      <c r="P126" s="78">
        <v>1.0781248845820939</v>
      </c>
      <c r="Q126" s="78">
        <v>1.4787943200686702</v>
      </c>
      <c r="R126" s="78">
        <v>0.26939669647847531</v>
      </c>
      <c r="S126" s="78">
        <v>0.13360229980625821</v>
      </c>
      <c r="T126" s="78">
        <v>0.10059869235651721</v>
      </c>
      <c r="U126" s="78">
        <v>1.8245851200875782</v>
      </c>
      <c r="V126" s="83">
        <v>6.6081305838278563</v>
      </c>
      <c r="AK126" s="112">
        <v>43588</v>
      </c>
      <c r="AL126" s="131">
        <v>0.27315615821651906</v>
      </c>
      <c r="AM126" s="131">
        <v>0.23237347091238789</v>
      </c>
      <c r="AN126" s="131">
        <v>0.44739864764664128</v>
      </c>
      <c r="AO126" s="131">
        <v>0.18375594018915661</v>
      </c>
      <c r="AP126" s="131">
        <v>9.7270444876365894E-2</v>
      </c>
      <c r="AQ126" s="53"/>
      <c r="AR126" s="74">
        <v>43954</v>
      </c>
      <c r="AS126" s="78">
        <v>0.23714755306313731</v>
      </c>
      <c r="AT126" s="78">
        <v>0.1665974525112712</v>
      </c>
      <c r="AU126" s="78">
        <v>0.37570074125523539</v>
      </c>
      <c r="AV126" s="78">
        <v>0.12387849019679691</v>
      </c>
      <c r="AW126" s="79">
        <v>5.9325877849987455E-2</v>
      </c>
    </row>
    <row r="127" spans="2:49" x14ac:dyDescent="0.2">
      <c r="B127" s="74">
        <v>43589</v>
      </c>
      <c r="C127" s="76">
        <v>1.345015035430589</v>
      </c>
      <c r="D127" s="76">
        <v>0.31483460599640894</v>
      </c>
      <c r="E127" s="76">
        <v>1.262983976271838</v>
      </c>
      <c r="F127" s="76">
        <v>2.0959319674780619</v>
      </c>
      <c r="G127" s="76">
        <v>0.29950755138065088</v>
      </c>
      <c r="H127" s="76">
        <v>0.18568614905950739</v>
      </c>
      <c r="I127" s="76">
        <v>0.10059869235651721</v>
      </c>
      <c r="J127" s="76">
        <v>1.8711046766438677</v>
      </c>
      <c r="K127" s="81">
        <v>7.4756626546174409</v>
      </c>
      <c r="L127" s="53"/>
      <c r="M127" s="74">
        <v>43955</v>
      </c>
      <c r="N127" s="78">
        <v>1.515933561475368</v>
      </c>
      <c r="O127" s="78">
        <v>0.30979342972920881</v>
      </c>
      <c r="P127" s="78">
        <v>1.2431646005924271</v>
      </c>
      <c r="Q127" s="78">
        <v>1.4089867953902224</v>
      </c>
      <c r="R127" s="78">
        <v>0.25063846580890131</v>
      </c>
      <c r="S127" s="78">
        <v>0.13963163193615311</v>
      </c>
      <c r="T127" s="78">
        <v>0.10059869235651721</v>
      </c>
      <c r="U127" s="78">
        <v>1.8009304235614132</v>
      </c>
      <c r="V127" s="83">
        <v>6.769677600850212</v>
      </c>
      <c r="AK127" s="112">
        <v>43589</v>
      </c>
      <c r="AL127" s="131">
        <v>0.29646080048264278</v>
      </c>
      <c r="AM127" s="131">
        <v>0.29390221063447464</v>
      </c>
      <c r="AN127" s="131">
        <v>0.58225717973063595</v>
      </c>
      <c r="AO127" s="131">
        <v>0.19622329294943</v>
      </c>
      <c r="AP127" s="131">
        <v>9.2349512753477289E-2</v>
      </c>
      <c r="AQ127" s="53"/>
      <c r="AR127" s="74">
        <v>43955</v>
      </c>
      <c r="AS127" s="78">
        <v>0.22695450983347029</v>
      </c>
      <c r="AT127" s="78">
        <v>0.133983752723074</v>
      </c>
      <c r="AU127" s="78">
        <v>0.361368437122706</v>
      </c>
      <c r="AV127" s="78">
        <v>0.12958487567302429</v>
      </c>
      <c r="AW127" s="79">
        <v>5.8046645556798233E-2</v>
      </c>
    </row>
    <row r="128" spans="2:49" x14ac:dyDescent="0.2">
      <c r="B128" s="74">
        <v>43590</v>
      </c>
      <c r="C128" s="76">
        <v>1.5466696571645009</v>
      </c>
      <c r="D128" s="76">
        <v>0.31111536094072817</v>
      </c>
      <c r="E128" s="76">
        <v>1.231487100805216</v>
      </c>
      <c r="F128" s="76">
        <v>2.2050044532213318</v>
      </c>
      <c r="G128" s="76">
        <v>0.23560222230635158</v>
      </c>
      <c r="H128" s="76">
        <v>0.1422038345135046</v>
      </c>
      <c r="I128" s="76">
        <v>0.10059869235651721</v>
      </c>
      <c r="J128" s="76">
        <v>1.7518798434316769</v>
      </c>
      <c r="K128" s="81">
        <v>7.5245611647398274</v>
      </c>
      <c r="L128" s="53"/>
      <c r="M128" s="74">
        <v>43956</v>
      </c>
      <c r="N128" s="78">
        <v>1.392228906943124</v>
      </c>
      <c r="O128" s="78">
        <v>0.31309262708466162</v>
      </c>
      <c r="P128" s="78">
        <v>1.4235370483998091</v>
      </c>
      <c r="Q128" s="78">
        <v>1.6022169640539417</v>
      </c>
      <c r="R128" s="78">
        <v>0.21015666389789089</v>
      </c>
      <c r="S128" s="78">
        <v>0.1622619440559494</v>
      </c>
      <c r="T128" s="78">
        <v>0.10059869235651721</v>
      </c>
      <c r="U128" s="78">
        <v>1.8440319813354022</v>
      </c>
      <c r="V128" s="83">
        <v>7.0481248281272961</v>
      </c>
      <c r="AK128" s="112">
        <v>43590</v>
      </c>
      <c r="AL128" s="131">
        <v>0.28590147869652283</v>
      </c>
      <c r="AM128" s="131">
        <v>0.31411714640892818</v>
      </c>
      <c r="AN128" s="131">
        <v>0.57372505641661253</v>
      </c>
      <c r="AO128" s="131">
        <v>0.26029204692970559</v>
      </c>
      <c r="AP128" s="131">
        <v>9.2093469163904429E-2</v>
      </c>
      <c r="AQ128" s="53"/>
      <c r="AR128" s="74">
        <v>43956</v>
      </c>
      <c r="AS128" s="78">
        <v>0.2513271028579841</v>
      </c>
      <c r="AT128" s="78">
        <v>0.1577991962979248</v>
      </c>
      <c r="AU128" s="78">
        <v>0.43795561373585123</v>
      </c>
      <c r="AV128" s="78">
        <v>0.1230189842019724</v>
      </c>
      <c r="AW128" s="79">
        <v>6.3471624639387825E-2</v>
      </c>
    </row>
    <row r="129" spans="2:49" x14ac:dyDescent="0.2">
      <c r="B129" s="74">
        <v>43591</v>
      </c>
      <c r="C129" s="76">
        <v>1.6182319442704312</v>
      </c>
      <c r="D129" s="76">
        <v>0.3068658623395632</v>
      </c>
      <c r="E129" s="76">
        <v>1.197976934060907</v>
      </c>
      <c r="F129" s="76">
        <v>2.1044318262794519</v>
      </c>
      <c r="G129" s="76">
        <v>0.18631370504174741</v>
      </c>
      <c r="H129" s="76">
        <v>0.21031438739427091</v>
      </c>
      <c r="I129" s="76">
        <v>0.10059869235651721</v>
      </c>
      <c r="J129" s="76">
        <v>1.7310315737666488</v>
      </c>
      <c r="K129" s="81">
        <v>7.4557649255095386</v>
      </c>
      <c r="L129" s="53"/>
      <c r="M129" s="74">
        <v>43957</v>
      </c>
      <c r="N129" s="78">
        <v>1.3485946678370011</v>
      </c>
      <c r="O129" s="78">
        <v>0.32011322636796691</v>
      </c>
      <c r="P129" s="78">
        <v>1.4598977890149281</v>
      </c>
      <c r="Q129" s="78">
        <v>1.5226883731630974</v>
      </c>
      <c r="R129" s="78">
        <v>0.20987316655371982</v>
      </c>
      <c r="S129" s="78">
        <v>0.22909392821303859</v>
      </c>
      <c r="T129" s="78">
        <v>0.10059869235651721</v>
      </c>
      <c r="U129" s="78">
        <v>1.9012385155890261</v>
      </c>
      <c r="V129" s="83">
        <v>7.0920983590952957</v>
      </c>
      <c r="AK129" s="112">
        <v>43591</v>
      </c>
      <c r="AL129" s="131">
        <v>0.279396390026381</v>
      </c>
      <c r="AM129" s="131">
        <v>0.28809960663982292</v>
      </c>
      <c r="AN129" s="131">
        <v>0.53473427136667084</v>
      </c>
      <c r="AO129" s="131">
        <v>0.2595831769796238</v>
      </c>
      <c r="AP129" s="131">
        <v>8.513763475704117E-2</v>
      </c>
      <c r="AQ129" s="53"/>
      <c r="AR129" s="74">
        <v>43957</v>
      </c>
      <c r="AS129" s="78">
        <v>0.2377517741824374</v>
      </c>
      <c r="AT129" s="78">
        <v>0.15126833568597728</v>
      </c>
      <c r="AU129" s="78">
        <v>0.39795319605904422</v>
      </c>
      <c r="AV129" s="78">
        <v>0.11523068022555999</v>
      </c>
      <c r="AW129" s="79">
        <v>6.4340685714851867E-2</v>
      </c>
    </row>
    <row r="130" spans="2:49" x14ac:dyDescent="0.2">
      <c r="B130" s="74">
        <v>43592</v>
      </c>
      <c r="C130" s="76">
        <v>1.5628292376555539</v>
      </c>
      <c r="D130" s="76">
        <v>0.30500085668514443</v>
      </c>
      <c r="E130" s="76">
        <v>1.235874758631808</v>
      </c>
      <c r="F130" s="76">
        <v>1.9117033473483094</v>
      </c>
      <c r="G130" s="76">
        <v>0.16975551273036871</v>
      </c>
      <c r="H130" s="76">
        <v>0.32819235772660921</v>
      </c>
      <c r="I130" s="76">
        <v>0.10059869235651721</v>
      </c>
      <c r="J130" s="76">
        <v>1.7529764079130827</v>
      </c>
      <c r="K130" s="81">
        <v>7.3669311710473941</v>
      </c>
      <c r="L130" s="53"/>
      <c r="M130" s="74">
        <v>43958</v>
      </c>
      <c r="N130" s="78">
        <v>1.383764311895574</v>
      </c>
      <c r="O130" s="78">
        <v>0.31220508950148007</v>
      </c>
      <c r="P130" s="78">
        <v>1.442570023075938</v>
      </c>
      <c r="Q130" s="78">
        <v>1.305306631409328</v>
      </c>
      <c r="R130" s="78">
        <v>0.2181124849517751</v>
      </c>
      <c r="S130" s="78">
        <v>0.24409629528975299</v>
      </c>
      <c r="T130" s="78">
        <v>0.10059869235651721</v>
      </c>
      <c r="U130" s="78">
        <v>1.9951830456199486</v>
      </c>
      <c r="V130" s="83">
        <v>7.0018365741003148</v>
      </c>
      <c r="AK130" s="112">
        <v>43592</v>
      </c>
      <c r="AL130" s="131">
        <v>0.26091189638602202</v>
      </c>
      <c r="AM130" s="131">
        <v>0.23072962012560139</v>
      </c>
      <c r="AN130" s="131">
        <v>0.47777057829813441</v>
      </c>
      <c r="AO130" s="131">
        <v>0.23315741750395699</v>
      </c>
      <c r="AP130" s="131">
        <v>7.6206316351950923E-2</v>
      </c>
      <c r="AQ130" s="53"/>
      <c r="AR130" s="74">
        <v>43958</v>
      </c>
      <c r="AS130" s="78">
        <v>0.18904136258549109</v>
      </c>
      <c r="AT130" s="78">
        <v>0.13616900207668201</v>
      </c>
      <c r="AU130" s="78">
        <v>0.31179372057444682</v>
      </c>
      <c r="AV130" s="78">
        <v>0.120358125475874</v>
      </c>
      <c r="AW130" s="79">
        <v>6.0195594173538133E-2</v>
      </c>
    </row>
    <row r="131" spans="2:49" x14ac:dyDescent="0.2">
      <c r="B131" s="74">
        <v>43593</v>
      </c>
      <c r="C131" s="76">
        <v>1.487194913314362</v>
      </c>
      <c r="D131" s="76">
        <v>0.30157353209113857</v>
      </c>
      <c r="E131" s="76">
        <v>1.2510459493835611</v>
      </c>
      <c r="F131" s="76">
        <v>1.7224792535076781</v>
      </c>
      <c r="G131" s="76">
        <v>0.1846603113052798</v>
      </c>
      <c r="H131" s="76">
        <v>0.1923862781050012</v>
      </c>
      <c r="I131" s="76">
        <v>0.10059869235651721</v>
      </c>
      <c r="J131" s="76">
        <v>1.8599754272118036</v>
      </c>
      <c r="K131" s="81">
        <v>7.0999143572753418</v>
      </c>
      <c r="L131" s="53"/>
      <c r="M131" s="74">
        <v>43959</v>
      </c>
      <c r="N131" s="78">
        <v>1.5133363334165482</v>
      </c>
      <c r="O131" s="78">
        <v>0.29736912067319743</v>
      </c>
      <c r="P131" s="78">
        <v>1.515415399167815</v>
      </c>
      <c r="Q131" s="78">
        <v>1.0279707783514733</v>
      </c>
      <c r="R131" s="78">
        <v>0.25262780239335769</v>
      </c>
      <c r="S131" s="78">
        <v>0.17771098195735169</v>
      </c>
      <c r="T131" s="78">
        <v>0.10059869235651721</v>
      </c>
      <c r="U131" s="78">
        <v>1.9089298240523394</v>
      </c>
      <c r="V131" s="83">
        <v>6.7939589323686</v>
      </c>
      <c r="AK131" s="112">
        <v>43593</v>
      </c>
      <c r="AL131" s="131">
        <v>0.25606940222550334</v>
      </c>
      <c r="AM131" s="131">
        <v>0.21481794899294049</v>
      </c>
      <c r="AN131" s="131">
        <v>0.39923885964130368</v>
      </c>
      <c r="AO131" s="131">
        <v>0.22425695518704358</v>
      </c>
      <c r="AP131" s="131">
        <v>7.1534190061518801E-2</v>
      </c>
      <c r="AQ131" s="53"/>
      <c r="AR131" s="74">
        <v>43959</v>
      </c>
      <c r="AS131" s="78">
        <v>0.1549382651304449</v>
      </c>
      <c r="AT131" s="78">
        <v>0.1112781528912765</v>
      </c>
      <c r="AU131" s="78">
        <v>0.19633916814645419</v>
      </c>
      <c r="AV131" s="78">
        <v>0.10940570572962779</v>
      </c>
      <c r="AW131" s="79">
        <v>6.1238054072203368E-2</v>
      </c>
    </row>
    <row r="132" spans="2:49" x14ac:dyDescent="0.2">
      <c r="B132" s="74">
        <v>43594</v>
      </c>
      <c r="C132" s="76">
        <v>1.382517630307281</v>
      </c>
      <c r="D132" s="76">
        <v>0.291237509112934</v>
      </c>
      <c r="E132" s="76">
        <v>1.2668143389230599</v>
      </c>
      <c r="F132" s="76">
        <v>1.5787102724300812</v>
      </c>
      <c r="G132" s="76">
        <v>0.20617430952207208</v>
      </c>
      <c r="H132" s="76">
        <v>0.18184151312128291</v>
      </c>
      <c r="I132" s="76">
        <v>0.10059869235651721</v>
      </c>
      <c r="J132" s="76">
        <v>1.800297382304048</v>
      </c>
      <c r="K132" s="81">
        <v>6.8081916480772762</v>
      </c>
      <c r="L132" s="53"/>
      <c r="M132" s="74">
        <v>43960</v>
      </c>
      <c r="N132" s="78">
        <v>1.504631880679107</v>
      </c>
      <c r="O132" s="78">
        <v>0.29231787164695944</v>
      </c>
      <c r="P132" s="78">
        <v>1.7287490121136091</v>
      </c>
      <c r="Q132" s="78">
        <v>0.87886935709642056</v>
      </c>
      <c r="R132" s="78">
        <v>0.24642418733795818</v>
      </c>
      <c r="S132" s="78">
        <v>0.16146671734971491</v>
      </c>
      <c r="T132" s="78">
        <v>0.10059869235651721</v>
      </c>
      <c r="U132" s="78">
        <v>1.8523991235978055</v>
      </c>
      <c r="V132" s="83">
        <v>6.7654568421780912</v>
      </c>
      <c r="AK132" s="112">
        <v>43594</v>
      </c>
      <c r="AL132" s="131">
        <v>0.2636412830852447</v>
      </c>
      <c r="AM132" s="131">
        <v>0.2107871723617209</v>
      </c>
      <c r="AN132" s="131">
        <v>0.33591898770632028</v>
      </c>
      <c r="AO132" s="131">
        <v>0.18029141886009381</v>
      </c>
      <c r="AP132" s="131">
        <v>7.5543150366130449E-2</v>
      </c>
      <c r="AQ132" s="53"/>
      <c r="AR132" s="74">
        <v>43960</v>
      </c>
      <c r="AS132" s="78">
        <v>0.14689323547398239</v>
      </c>
      <c r="AT132" s="78">
        <v>0.10275884412509449</v>
      </c>
      <c r="AU132" s="78">
        <v>0.1493790200735623</v>
      </c>
      <c r="AV132" s="78">
        <v>0.10347874914668551</v>
      </c>
      <c r="AW132" s="79">
        <v>6.9300490520602429E-2</v>
      </c>
    </row>
    <row r="133" spans="2:49" x14ac:dyDescent="0.2">
      <c r="B133" s="74">
        <v>43595</v>
      </c>
      <c r="C133" s="76">
        <v>1.341664011647951</v>
      </c>
      <c r="D133" s="76">
        <v>0.2983561135355729</v>
      </c>
      <c r="E133" s="76">
        <v>1.3216249354983829</v>
      </c>
      <c r="F133" s="76">
        <v>1.4986653018182012</v>
      </c>
      <c r="G133" s="76">
        <v>0.19170214163627219</v>
      </c>
      <c r="H133" s="76">
        <v>0.1548881553288613</v>
      </c>
      <c r="I133" s="76">
        <v>0.10059869235651721</v>
      </c>
      <c r="J133" s="76">
        <v>1.7858063973233436</v>
      </c>
      <c r="K133" s="81">
        <v>6.693305749145102</v>
      </c>
      <c r="L133" s="53"/>
      <c r="M133" s="74">
        <v>43961</v>
      </c>
      <c r="N133" s="78">
        <v>1.376450554304683</v>
      </c>
      <c r="O133" s="78">
        <v>0.30619214396393551</v>
      </c>
      <c r="P133" s="78">
        <v>1.5489434759866241</v>
      </c>
      <c r="Q133" s="78">
        <v>1.0354216468715258</v>
      </c>
      <c r="R133" s="78">
        <v>0.23873099977857398</v>
      </c>
      <c r="S133" s="78">
        <v>0.14200454946848171</v>
      </c>
      <c r="T133" s="78">
        <v>0.10059869235651721</v>
      </c>
      <c r="U133" s="78">
        <v>1.7887171547044063</v>
      </c>
      <c r="V133" s="83">
        <v>6.5370592174347468</v>
      </c>
      <c r="AK133" s="112">
        <v>43595</v>
      </c>
      <c r="AL133" s="131">
        <v>0.26293848649142831</v>
      </c>
      <c r="AM133" s="131">
        <v>0.190088480471269</v>
      </c>
      <c r="AN133" s="131">
        <v>0.34551765769768128</v>
      </c>
      <c r="AO133" s="131">
        <v>0.14825826213632812</v>
      </c>
      <c r="AP133" s="131">
        <v>6.3467056209111805E-2</v>
      </c>
      <c r="AQ133" s="53"/>
      <c r="AR133" s="74">
        <v>43961</v>
      </c>
      <c r="AS133" s="78">
        <v>0.24722089542293152</v>
      </c>
      <c r="AT133" s="78">
        <v>0.1255061849921674</v>
      </c>
      <c r="AU133" s="78">
        <v>0.16596584718798379</v>
      </c>
      <c r="AV133" s="78">
        <v>0.1063717678420054</v>
      </c>
      <c r="AW133" s="79">
        <v>8.5071969429246358E-2</v>
      </c>
    </row>
    <row r="134" spans="2:49" x14ac:dyDescent="0.2">
      <c r="B134" s="74">
        <v>43596</v>
      </c>
      <c r="C134" s="76">
        <v>1.3204241650504229</v>
      </c>
      <c r="D134" s="76">
        <v>0.31062923976979351</v>
      </c>
      <c r="E134" s="76">
        <v>1.3081505335952379</v>
      </c>
      <c r="F134" s="76">
        <v>1.536242346067473</v>
      </c>
      <c r="G134" s="76">
        <v>0.1794443988183754</v>
      </c>
      <c r="H134" s="76">
        <v>0.15801336218262033</v>
      </c>
      <c r="I134" s="76">
        <v>0.10059869235651721</v>
      </c>
      <c r="J134" s="76">
        <v>1.7538651192767689</v>
      </c>
      <c r="K134" s="81">
        <v>6.6673678571172106</v>
      </c>
      <c r="L134" s="53"/>
      <c r="M134" s="74">
        <v>43962</v>
      </c>
      <c r="N134" s="78">
        <v>1.407327542420699</v>
      </c>
      <c r="O134" s="78">
        <v>0.30702195238135588</v>
      </c>
      <c r="P134" s="78">
        <v>1.5368109212269931</v>
      </c>
      <c r="Q134" s="78">
        <v>1.6684644284415255</v>
      </c>
      <c r="R134" s="78">
        <v>0.20954752039957858</v>
      </c>
      <c r="S134" s="78">
        <v>0.13821914094683688</v>
      </c>
      <c r="T134" s="78">
        <v>0.10059869235651721</v>
      </c>
      <c r="U134" s="78">
        <v>1.8015829589078138</v>
      </c>
      <c r="V134" s="83">
        <v>7.1695731570813201</v>
      </c>
      <c r="AK134" s="112">
        <v>43596</v>
      </c>
      <c r="AL134" s="131">
        <v>0.24959619550861029</v>
      </c>
      <c r="AM134" s="131">
        <v>0.2024916899664381</v>
      </c>
      <c r="AN134" s="131">
        <v>0.39711837517154747</v>
      </c>
      <c r="AO134" s="131">
        <v>0.1544690715869787</v>
      </c>
      <c r="AP134" s="131">
        <v>6.9840067295081368E-2</v>
      </c>
      <c r="AQ134" s="53"/>
      <c r="AR134" s="74">
        <v>43962</v>
      </c>
      <c r="AS134" s="78">
        <v>0.29356083389571769</v>
      </c>
      <c r="AT134" s="78">
        <v>0.23695545575392712</v>
      </c>
      <c r="AU134" s="78">
        <v>0.4785049125663598</v>
      </c>
      <c r="AV134" s="78">
        <v>0.1257922541000418</v>
      </c>
      <c r="AW134" s="79">
        <v>7.982716318917378E-2</v>
      </c>
    </row>
    <row r="135" spans="2:49" x14ac:dyDescent="0.2">
      <c r="B135" s="74">
        <v>43597</v>
      </c>
      <c r="C135" s="76">
        <v>1.418427849403733</v>
      </c>
      <c r="D135" s="76">
        <v>0.3006585893652684</v>
      </c>
      <c r="E135" s="76">
        <v>1.3979829106537212</v>
      </c>
      <c r="F135" s="76">
        <v>1.6775556126420059</v>
      </c>
      <c r="G135" s="76">
        <v>0.1891525897086587</v>
      </c>
      <c r="H135" s="76">
        <v>0.1834686874866103</v>
      </c>
      <c r="I135" s="76">
        <v>0.10059869235651721</v>
      </c>
      <c r="J135" s="76">
        <v>1.6495981898346215</v>
      </c>
      <c r="K135" s="81">
        <v>6.9174431214511376</v>
      </c>
      <c r="L135" s="53"/>
      <c r="M135" s="74">
        <v>43963</v>
      </c>
      <c r="N135" s="78">
        <v>1.381621389087595</v>
      </c>
      <c r="O135" s="78">
        <v>0.29987840213334671</v>
      </c>
      <c r="P135" s="78">
        <v>1.5843070528764198</v>
      </c>
      <c r="Q135" s="78">
        <v>1.9184420086539766</v>
      </c>
      <c r="R135" s="78">
        <v>0.1915468623487083</v>
      </c>
      <c r="S135" s="78">
        <v>0.13348438164438109</v>
      </c>
      <c r="T135" s="78">
        <v>0.10059869235651721</v>
      </c>
      <c r="U135" s="78">
        <v>1.9843375561071019</v>
      </c>
      <c r="V135" s="83">
        <v>7.5942163452080473</v>
      </c>
      <c r="AK135" s="112">
        <v>43597</v>
      </c>
      <c r="AL135" s="131">
        <v>0.24156062475734799</v>
      </c>
      <c r="AM135" s="131">
        <v>0.22707915532142009</v>
      </c>
      <c r="AN135" s="131">
        <v>0.4377669466325233</v>
      </c>
      <c r="AO135" s="131">
        <v>0.1972109640233673</v>
      </c>
      <c r="AP135" s="131">
        <v>6.9888117166850547E-2</v>
      </c>
      <c r="AQ135" s="53"/>
      <c r="AR135" s="74">
        <v>43963</v>
      </c>
      <c r="AS135" s="78">
        <v>0.27642100776999373</v>
      </c>
      <c r="AT135" s="78">
        <v>0.25678695229426379</v>
      </c>
      <c r="AU135" s="78">
        <v>0.52581712425586025</v>
      </c>
      <c r="AV135" s="78">
        <v>0.1169809257302012</v>
      </c>
      <c r="AW135" s="79">
        <v>9.399260958933342E-2</v>
      </c>
    </row>
    <row r="136" spans="2:49" x14ac:dyDescent="0.2">
      <c r="B136" s="74">
        <v>43598</v>
      </c>
      <c r="C136" s="76">
        <v>1.410030103289021</v>
      </c>
      <c r="D136" s="76">
        <v>0.30497855361508602</v>
      </c>
      <c r="E136" s="76">
        <v>1.418690216825468</v>
      </c>
      <c r="F136" s="76">
        <v>1.6425129320154728</v>
      </c>
      <c r="G136" s="76">
        <v>0.20395539116538239</v>
      </c>
      <c r="H136" s="76">
        <v>0.1559750900499971</v>
      </c>
      <c r="I136" s="76">
        <v>0.10059869235651721</v>
      </c>
      <c r="J136" s="76">
        <v>1.6423116465457421</v>
      </c>
      <c r="K136" s="81">
        <v>6.8790526258626876</v>
      </c>
      <c r="L136" s="53"/>
      <c r="M136" s="74">
        <v>43964</v>
      </c>
      <c r="N136" s="78">
        <v>1.3370905279904208</v>
      </c>
      <c r="O136" s="78">
        <v>0.29764216789507081</v>
      </c>
      <c r="P136" s="78">
        <v>1.470962481119938</v>
      </c>
      <c r="Q136" s="78">
        <v>1.7877238085797567</v>
      </c>
      <c r="R136" s="78">
        <v>0.2944130421659456</v>
      </c>
      <c r="S136" s="78">
        <v>0.1698682197624127</v>
      </c>
      <c r="T136" s="78">
        <v>0.10059869235651721</v>
      </c>
      <c r="U136" s="78">
        <v>1.8885961785503229</v>
      </c>
      <c r="V136" s="83">
        <v>7.3468951184203855</v>
      </c>
      <c r="AK136" s="112">
        <v>43598</v>
      </c>
      <c r="AL136" s="131">
        <v>0.21279357358015519</v>
      </c>
      <c r="AM136" s="131">
        <v>0.20593955059256211</v>
      </c>
      <c r="AN136" s="131">
        <v>0.4158888114352895</v>
      </c>
      <c r="AO136" s="131">
        <v>0.18564662207244351</v>
      </c>
      <c r="AP136" s="131">
        <v>6.8846644056764147E-2</v>
      </c>
      <c r="AQ136" s="53"/>
      <c r="AR136" s="74">
        <v>43964</v>
      </c>
      <c r="AS136" s="78">
        <v>0.28499731719526772</v>
      </c>
      <c r="AT136" s="78">
        <v>0.23253164133082482</v>
      </c>
      <c r="AU136" s="78">
        <v>0.46237900564333589</v>
      </c>
      <c r="AV136" s="78">
        <v>0.12361687312390519</v>
      </c>
      <c r="AW136" s="79">
        <v>8.7168281550519991E-2</v>
      </c>
    </row>
    <row r="137" spans="2:49" x14ac:dyDescent="0.2">
      <c r="B137" s="74">
        <v>43599</v>
      </c>
      <c r="C137" s="76">
        <v>1.3418638568673951</v>
      </c>
      <c r="D137" s="76">
        <v>0.30646380858569078</v>
      </c>
      <c r="E137" s="76">
        <v>1.367043616281806</v>
      </c>
      <c r="F137" s="76">
        <v>1.6856951165830751</v>
      </c>
      <c r="G137" s="76">
        <v>0.22515188807709421</v>
      </c>
      <c r="H137" s="76">
        <v>0.17009845324969061</v>
      </c>
      <c r="I137" s="76">
        <v>0.10059869235651721</v>
      </c>
      <c r="J137" s="76">
        <v>1.6334643167959844</v>
      </c>
      <c r="K137" s="81">
        <v>6.8303797487972533</v>
      </c>
      <c r="L137" s="53"/>
      <c r="M137" s="74">
        <v>43965</v>
      </c>
      <c r="N137" s="78">
        <v>1.3026902870782759</v>
      </c>
      <c r="O137" s="78">
        <v>0.31792253718489499</v>
      </c>
      <c r="P137" s="78">
        <v>1.2380162122437921</v>
      </c>
      <c r="Q137" s="78">
        <v>1.6982050800631496</v>
      </c>
      <c r="R137" s="78">
        <v>0.31443604289505039</v>
      </c>
      <c r="S137" s="78">
        <v>0.14375812345165229</v>
      </c>
      <c r="T137" s="78">
        <v>0.10059869235651721</v>
      </c>
      <c r="U137" s="78">
        <v>1.8765976315014212</v>
      </c>
      <c r="V137" s="83">
        <v>6.9922246067747551</v>
      </c>
      <c r="AK137" s="112">
        <v>43599</v>
      </c>
      <c r="AL137" s="131">
        <v>0.19322404204461219</v>
      </c>
      <c r="AM137" s="131">
        <v>0.18842833933456021</v>
      </c>
      <c r="AN137" s="131">
        <v>0.43286492285931227</v>
      </c>
      <c r="AO137" s="131">
        <v>0.20855029026312538</v>
      </c>
      <c r="AP137" s="131">
        <v>6.6066402941750993E-2</v>
      </c>
      <c r="AQ137" s="53"/>
      <c r="AR137" s="74">
        <v>43965</v>
      </c>
      <c r="AS137" s="78">
        <v>0.27753278817932731</v>
      </c>
      <c r="AT137" s="78">
        <v>0.22305753323823468</v>
      </c>
      <c r="AU137" s="78">
        <v>0.4381672831147288</v>
      </c>
      <c r="AV137" s="78">
        <v>9.6543873634038588E-2</v>
      </c>
      <c r="AW137" s="79">
        <v>0.1014473502826025</v>
      </c>
    </row>
    <row r="138" spans="2:49" x14ac:dyDescent="0.2">
      <c r="B138" s="74">
        <v>43600</v>
      </c>
      <c r="C138" s="76">
        <v>1.301063921060422</v>
      </c>
      <c r="D138" s="76">
        <v>0.306266400637558</v>
      </c>
      <c r="E138" s="76">
        <v>1.2285323340085181</v>
      </c>
      <c r="F138" s="76">
        <v>1.677207695904454</v>
      </c>
      <c r="G138" s="76">
        <v>0.23610686781528489</v>
      </c>
      <c r="H138" s="76">
        <v>0.14978994913762658</v>
      </c>
      <c r="I138" s="76">
        <v>0.10059869235651721</v>
      </c>
      <c r="J138" s="76">
        <v>1.5819618450866184</v>
      </c>
      <c r="K138" s="81">
        <v>6.581527706006999</v>
      </c>
      <c r="L138" s="53"/>
      <c r="M138" s="74">
        <v>43966</v>
      </c>
      <c r="N138" s="78">
        <v>1.318604770345331</v>
      </c>
      <c r="O138" s="78">
        <v>0.30117966986832501</v>
      </c>
      <c r="P138" s="78">
        <v>1.062643380266755</v>
      </c>
      <c r="Q138" s="78">
        <v>1.6066181691706996</v>
      </c>
      <c r="R138" s="78">
        <v>0.30886186412634575</v>
      </c>
      <c r="S138" s="78">
        <v>0.13643705909293061</v>
      </c>
      <c r="T138" s="78">
        <v>0.10059869235651721</v>
      </c>
      <c r="U138" s="78">
        <v>1.7791251901166991</v>
      </c>
      <c r="V138" s="83">
        <v>6.614068795343603</v>
      </c>
      <c r="AK138" s="112">
        <v>43600</v>
      </c>
      <c r="AL138" s="131">
        <v>0.1898077790188929</v>
      </c>
      <c r="AM138" s="131">
        <v>0.19717157432327551</v>
      </c>
      <c r="AN138" s="131">
        <v>0.43006665523005611</v>
      </c>
      <c r="AO138" s="131">
        <v>0.25453406199036649</v>
      </c>
      <c r="AP138" s="131">
        <v>6.7737068592024385E-2</v>
      </c>
      <c r="AQ138" s="53"/>
      <c r="AR138" s="74">
        <v>43966</v>
      </c>
      <c r="AS138" s="78">
        <v>0.23990053573597109</v>
      </c>
      <c r="AT138" s="78">
        <v>0.20519805625983539</v>
      </c>
      <c r="AU138" s="78">
        <v>0.40688769202987651</v>
      </c>
      <c r="AV138" s="78">
        <v>0.1060332437993107</v>
      </c>
      <c r="AW138" s="79">
        <v>9.5497538329406412E-2</v>
      </c>
    </row>
    <row r="139" spans="2:49" x14ac:dyDescent="0.2">
      <c r="B139" s="74">
        <v>43601</v>
      </c>
      <c r="C139" s="76">
        <v>1.3058150768623908</v>
      </c>
      <c r="D139" s="76">
        <v>0.30672444455053999</v>
      </c>
      <c r="E139" s="76">
        <v>1.112229698418816</v>
      </c>
      <c r="F139" s="76">
        <v>1.5741603296895177</v>
      </c>
      <c r="G139" s="76">
        <v>0.25201652071507019</v>
      </c>
      <c r="H139" s="76">
        <v>0.1389456734019632</v>
      </c>
      <c r="I139" s="76">
        <v>0.10059869235651721</v>
      </c>
      <c r="J139" s="76">
        <v>1.5769731793820456</v>
      </c>
      <c r="K139" s="81">
        <v>6.3674636153768613</v>
      </c>
      <c r="L139" s="53"/>
      <c r="M139" s="74">
        <v>43967</v>
      </c>
      <c r="N139" s="78">
        <v>1.325835729678543</v>
      </c>
      <c r="O139" s="78">
        <v>0.29303978788843854</v>
      </c>
      <c r="P139" s="78">
        <v>1.081274107734296</v>
      </c>
      <c r="Q139" s="78">
        <v>1.4274654742290944</v>
      </c>
      <c r="R139" s="78">
        <v>0.30109978825841843</v>
      </c>
      <c r="S139" s="78">
        <v>0.17015283548438528</v>
      </c>
      <c r="T139" s="78">
        <v>0.10059869235651721</v>
      </c>
      <c r="U139" s="78">
        <v>1.6320142202810706</v>
      </c>
      <c r="V139" s="83">
        <v>6.331480635910764</v>
      </c>
      <c r="AK139" s="112">
        <v>43601</v>
      </c>
      <c r="AL139" s="131">
        <v>0.2091001438876115</v>
      </c>
      <c r="AM139" s="131">
        <v>0.19849073333284992</v>
      </c>
      <c r="AN139" s="131">
        <v>0.42041347116448952</v>
      </c>
      <c r="AO139" s="131">
        <v>0.2053142958853372</v>
      </c>
      <c r="AP139" s="131">
        <v>7.175449038974592E-2</v>
      </c>
      <c r="AQ139" s="53"/>
      <c r="AR139" s="74">
        <v>43967</v>
      </c>
      <c r="AS139" s="78">
        <v>0.22267057326725212</v>
      </c>
      <c r="AT139" s="78">
        <v>0.18175834360956869</v>
      </c>
      <c r="AU139" s="78">
        <v>0.337554879739703</v>
      </c>
      <c r="AV139" s="78">
        <v>0.10747201179883921</v>
      </c>
      <c r="AW139" s="79">
        <v>8.7343831250976445E-2</v>
      </c>
    </row>
    <row r="140" spans="2:49" x14ac:dyDescent="0.2">
      <c r="B140" s="74">
        <v>43602</v>
      </c>
      <c r="C140" s="76">
        <v>1.287868874302313</v>
      </c>
      <c r="D140" s="76">
        <v>0.30862181533845751</v>
      </c>
      <c r="E140" s="76">
        <v>1.154418223852278</v>
      </c>
      <c r="F140" s="76">
        <v>1.4120321792051145</v>
      </c>
      <c r="G140" s="76">
        <v>0.27356533697940394</v>
      </c>
      <c r="H140" s="76">
        <v>0.13567301812792279</v>
      </c>
      <c r="I140" s="76">
        <v>0.10059869235651721</v>
      </c>
      <c r="J140" s="76">
        <v>1.5203571613216418</v>
      </c>
      <c r="K140" s="81">
        <v>6.1931353014836494</v>
      </c>
      <c r="L140" s="53"/>
      <c r="M140" s="74">
        <v>43968</v>
      </c>
      <c r="N140" s="78">
        <v>1.362735542238013</v>
      </c>
      <c r="O140" s="78">
        <v>0.29262187473734164</v>
      </c>
      <c r="P140" s="78">
        <v>1.1247635108157461</v>
      </c>
      <c r="Q140" s="78">
        <v>1.2384496152517821</v>
      </c>
      <c r="R140" s="78">
        <v>0.28924973809278881</v>
      </c>
      <c r="S140" s="78">
        <v>0.14552944063677381</v>
      </c>
      <c r="T140" s="78">
        <v>0.10059869235651721</v>
      </c>
      <c r="U140" s="78">
        <v>1.5642080716133693</v>
      </c>
      <c r="V140" s="83">
        <v>6.1181564857423325</v>
      </c>
      <c r="AK140" s="112">
        <v>43602</v>
      </c>
      <c r="AL140" s="131">
        <v>0.2134892161313971</v>
      </c>
      <c r="AM140" s="131">
        <v>0.19889605554377801</v>
      </c>
      <c r="AN140" s="131">
        <v>0.31502841075889515</v>
      </c>
      <c r="AO140" s="131">
        <v>0.17958036289955781</v>
      </c>
      <c r="AP140" s="131">
        <v>9.3438733442405913E-2</v>
      </c>
      <c r="AQ140" s="53"/>
      <c r="AR140" s="74">
        <v>43968</v>
      </c>
      <c r="AS140" s="78">
        <v>0.19377285043620798</v>
      </c>
      <c r="AT140" s="78">
        <v>0.16359698955804441</v>
      </c>
      <c r="AU140" s="78">
        <v>0.28842093034816874</v>
      </c>
      <c r="AV140" s="78">
        <v>9.1832876970939087E-2</v>
      </c>
      <c r="AW140" s="79">
        <v>7.5829433167521304E-2</v>
      </c>
    </row>
    <row r="141" spans="2:49" x14ac:dyDescent="0.2">
      <c r="B141" s="74">
        <v>43603</v>
      </c>
      <c r="C141" s="76">
        <v>1.3379914857248079</v>
      </c>
      <c r="D141" s="76">
        <v>0.30287583117206623</v>
      </c>
      <c r="E141" s="76">
        <v>1.1856117914414299</v>
      </c>
      <c r="F141" s="76">
        <v>1.1915654415270045</v>
      </c>
      <c r="G141" s="76">
        <v>0.25307917156929</v>
      </c>
      <c r="H141" s="76">
        <v>0.1303759769024293</v>
      </c>
      <c r="I141" s="76">
        <v>0.10059869235651721</v>
      </c>
      <c r="J141" s="76">
        <v>1.5180484412290438</v>
      </c>
      <c r="K141" s="81">
        <v>6.020146831922589</v>
      </c>
      <c r="L141" s="53"/>
      <c r="M141" s="74">
        <v>43969</v>
      </c>
      <c r="N141" s="78">
        <v>1.3622323075878802</v>
      </c>
      <c r="O141" s="78">
        <v>0.30534305746226276</v>
      </c>
      <c r="P141" s="78">
        <v>1.1427774826693069</v>
      </c>
      <c r="Q141" s="78">
        <v>0.97558849497022371</v>
      </c>
      <c r="R141" s="78">
        <v>0.29673015527944685</v>
      </c>
      <c r="S141" s="78">
        <v>0.1508023313424951</v>
      </c>
      <c r="T141" s="78">
        <v>0.10059869235651721</v>
      </c>
      <c r="U141" s="78">
        <v>1.5908984213486421</v>
      </c>
      <c r="V141" s="83">
        <v>5.9249709430167758</v>
      </c>
      <c r="AK141" s="112">
        <v>43603</v>
      </c>
      <c r="AL141" s="131">
        <v>0.208938804810057</v>
      </c>
      <c r="AM141" s="131">
        <v>0.19164905335430629</v>
      </c>
      <c r="AN141" s="131">
        <v>0.1954771104566235</v>
      </c>
      <c r="AO141" s="131">
        <v>0.17988179934465212</v>
      </c>
      <c r="AP141" s="131">
        <v>9.6291418272256402E-2</v>
      </c>
      <c r="AQ141" s="53"/>
      <c r="AR141" s="74">
        <v>43969</v>
      </c>
      <c r="AS141" s="78">
        <v>0.17007653085093508</v>
      </c>
      <c r="AT141" s="78">
        <v>0.13222186075031958</v>
      </c>
      <c r="AU141" s="78">
        <v>0.18304070295243388</v>
      </c>
      <c r="AV141" s="78">
        <v>8.4721034263511061E-2</v>
      </c>
      <c r="AW141" s="79">
        <v>6.5281568268069634E-2</v>
      </c>
    </row>
    <row r="142" spans="2:49" x14ac:dyDescent="0.2">
      <c r="B142" s="74">
        <v>43604</v>
      </c>
      <c r="C142" s="76">
        <v>1.42773472229593</v>
      </c>
      <c r="D142" s="76">
        <v>0.29361985499431392</v>
      </c>
      <c r="E142" s="76">
        <v>1.1751363202107679</v>
      </c>
      <c r="F142" s="76">
        <v>1.1180164422225711</v>
      </c>
      <c r="G142" s="76">
        <v>0.26030766414522621</v>
      </c>
      <c r="H142" s="76">
        <v>0.1303984172274146</v>
      </c>
      <c r="I142" s="76">
        <v>0.10059869235651721</v>
      </c>
      <c r="J142" s="76">
        <v>1.5079930992010864</v>
      </c>
      <c r="K142" s="81">
        <v>6.0138052126538275</v>
      </c>
      <c r="L142" s="53"/>
      <c r="M142" s="74">
        <v>43970</v>
      </c>
      <c r="N142" s="78">
        <v>1.343336695683649</v>
      </c>
      <c r="O142" s="78">
        <v>0.30449112141092727</v>
      </c>
      <c r="P142" s="78">
        <v>1.1854562715627659</v>
      </c>
      <c r="Q142" s="78">
        <v>0.84895093054031268</v>
      </c>
      <c r="R142" s="78">
        <v>0.30215851759155732</v>
      </c>
      <c r="S142" s="78">
        <v>0.190467000703919</v>
      </c>
      <c r="T142" s="78">
        <v>0.10059869235651721</v>
      </c>
      <c r="U142" s="78">
        <v>1.6027394576705336</v>
      </c>
      <c r="V142" s="83">
        <v>5.8781986875201824</v>
      </c>
      <c r="AK142" s="112">
        <v>43604</v>
      </c>
      <c r="AL142" s="131">
        <v>0.2008300570203799</v>
      </c>
      <c r="AM142" s="131">
        <v>0.192953570342458</v>
      </c>
      <c r="AN142" s="131">
        <v>0.16013054518637199</v>
      </c>
      <c r="AO142" s="131">
        <v>0.18023409553722808</v>
      </c>
      <c r="AP142" s="131">
        <v>9.2285512596369051E-2</v>
      </c>
      <c r="AR142" s="74">
        <v>43970</v>
      </c>
      <c r="AS142" s="78">
        <v>0.1425197562479881</v>
      </c>
      <c r="AT142" s="78">
        <v>0.1154569143088882</v>
      </c>
      <c r="AU142" s="78">
        <v>0.14174863731058429</v>
      </c>
      <c r="AV142" s="78">
        <v>8.8481136179296066E-2</v>
      </c>
      <c r="AW142" s="79">
        <v>6.0313247691124582E-2</v>
      </c>
    </row>
    <row r="143" spans="2:49" x14ac:dyDescent="0.2">
      <c r="B143" s="74">
        <v>43605</v>
      </c>
      <c r="C143" s="76">
        <v>1.418632175329728</v>
      </c>
      <c r="D143" s="76">
        <v>0.2973407691156556</v>
      </c>
      <c r="E143" s="76">
        <v>1.2400288323063788</v>
      </c>
      <c r="F143" s="76">
        <v>1.1640087973462374</v>
      </c>
      <c r="G143" s="76">
        <v>0.25633848406160464</v>
      </c>
      <c r="H143" s="76">
        <v>0.13039456017809578</v>
      </c>
      <c r="I143" s="76">
        <v>0.10059869235651721</v>
      </c>
      <c r="J143" s="76">
        <v>1.55812836862534</v>
      </c>
      <c r="K143" s="81">
        <v>6.1654706793195579</v>
      </c>
      <c r="L143" s="53"/>
      <c r="M143" s="74">
        <v>43971</v>
      </c>
      <c r="N143" s="78">
        <v>1.3197973506796878</v>
      </c>
      <c r="O143" s="78">
        <v>0.29101870414299547</v>
      </c>
      <c r="P143" s="78">
        <v>1.2487781654832819</v>
      </c>
      <c r="Q143" s="78">
        <v>0.87257795988322062</v>
      </c>
      <c r="R143" s="78">
        <v>0.29364894577052658</v>
      </c>
      <c r="S143" s="78">
        <v>0.26454991981234993</v>
      </c>
      <c r="T143" s="78">
        <v>0.10059869235651721</v>
      </c>
      <c r="U143" s="78">
        <v>1.621775231826085</v>
      </c>
      <c r="V143" s="83">
        <v>6.0127449699546647</v>
      </c>
      <c r="AK143" s="112">
        <v>43605</v>
      </c>
      <c r="AL143" s="131">
        <v>0.1891508263098787</v>
      </c>
      <c r="AM143" s="131">
        <v>0.18256823242422029</v>
      </c>
      <c r="AN143" s="131">
        <v>0.21180670274555491</v>
      </c>
      <c r="AO143" s="131">
        <v>0.17581200849950709</v>
      </c>
      <c r="AP143" s="131">
        <v>8.2246898724396028E-2</v>
      </c>
      <c r="AR143" s="74">
        <v>43971</v>
      </c>
      <c r="AS143" s="78">
        <v>0.1213510958395493</v>
      </c>
      <c r="AT143" s="78">
        <v>8.9238553736770851E-2</v>
      </c>
      <c r="AU143" s="78">
        <v>0.16463452431757178</v>
      </c>
      <c r="AV143" s="78">
        <v>9.4269163166370476E-2</v>
      </c>
      <c r="AW143" s="79">
        <v>5.8977196062798075E-2</v>
      </c>
    </row>
    <row r="144" spans="2:49" x14ac:dyDescent="0.2">
      <c r="B144" s="74">
        <v>43606</v>
      </c>
      <c r="C144" s="76">
        <v>1.3515971338984729</v>
      </c>
      <c r="D144" s="76">
        <v>0.28881898227009167</v>
      </c>
      <c r="E144" s="76">
        <v>1.3071190391563079</v>
      </c>
      <c r="F144" s="76">
        <v>1.1746722420074958</v>
      </c>
      <c r="G144" s="76">
        <v>0.2276320656080609</v>
      </c>
      <c r="H144" s="76">
        <v>0.15479235524048229</v>
      </c>
      <c r="I144" s="76">
        <v>0.10059869235651721</v>
      </c>
      <c r="J144" s="76">
        <v>1.6285436177454766</v>
      </c>
      <c r="K144" s="81">
        <v>6.2337741282829056</v>
      </c>
      <c r="L144" s="53"/>
      <c r="M144" s="74">
        <v>43972</v>
      </c>
      <c r="N144" s="78">
        <v>1.3207991416183369</v>
      </c>
      <c r="O144" s="78">
        <v>0.2796598550343713</v>
      </c>
      <c r="P144" s="78">
        <v>1.2028282148773901</v>
      </c>
      <c r="Q144" s="78">
        <v>0.87208818038228664</v>
      </c>
      <c r="R144" s="78">
        <v>0.31730896334532588</v>
      </c>
      <c r="S144" s="78">
        <v>0.25126440932669591</v>
      </c>
      <c r="T144" s="78">
        <v>0.10059869235651721</v>
      </c>
      <c r="U144" s="78">
        <v>1.5726443456333521</v>
      </c>
      <c r="V144" s="83">
        <v>5.9171918025742762</v>
      </c>
      <c r="AK144" s="112">
        <v>43606</v>
      </c>
      <c r="AL144" s="131">
        <v>0.19477777275461552</v>
      </c>
      <c r="AM144" s="131">
        <v>0.16257902141130179</v>
      </c>
      <c r="AN144" s="131">
        <v>0.26080066335486152</v>
      </c>
      <c r="AO144" s="131">
        <v>0.13946704978647559</v>
      </c>
      <c r="AP144" s="131">
        <v>7.2375897973344094E-2</v>
      </c>
      <c r="AR144" s="74">
        <v>43972</v>
      </c>
      <c r="AS144" s="78">
        <v>0.13148388423740651</v>
      </c>
      <c r="AT144" s="78">
        <v>8.7623497285555657E-2</v>
      </c>
      <c r="AU144" s="78">
        <v>0.12829802640962271</v>
      </c>
      <c r="AV144" s="78">
        <v>8.9368142739387341E-2</v>
      </c>
      <c r="AW144" s="79">
        <v>5.8148202474179171E-2</v>
      </c>
    </row>
    <row r="145" spans="2:49" x14ac:dyDescent="0.2">
      <c r="B145" s="74">
        <v>43607</v>
      </c>
      <c r="C145" s="76">
        <v>1.308024399001116</v>
      </c>
      <c r="D145" s="76">
        <v>0.28798798372551693</v>
      </c>
      <c r="E145" s="76">
        <v>1.2092350646155181</v>
      </c>
      <c r="F145" s="76">
        <v>1.1738956288135929</v>
      </c>
      <c r="G145" s="76">
        <v>0.20935436657113832</v>
      </c>
      <c r="H145" s="76">
        <v>0.13824976693926361</v>
      </c>
      <c r="I145" s="76">
        <v>0.10059869235651721</v>
      </c>
      <c r="J145" s="76">
        <v>1.6887310664713537</v>
      </c>
      <c r="K145" s="81">
        <v>6.1160769684940171</v>
      </c>
      <c r="L145" s="53"/>
      <c r="M145" s="74">
        <v>43973</v>
      </c>
      <c r="N145" s="78">
        <v>1.3273738997517581</v>
      </c>
      <c r="O145" s="78">
        <v>0.27691062581276721</v>
      </c>
      <c r="P145" s="78">
        <v>1.0713590363519589</v>
      </c>
      <c r="Q145" s="78">
        <v>0.84393943223510881</v>
      </c>
      <c r="R145" s="78">
        <v>0.30909020985836971</v>
      </c>
      <c r="S145" s="78">
        <v>0.17852508812692672</v>
      </c>
      <c r="T145" s="78">
        <v>0.10059869235651721</v>
      </c>
      <c r="U145" s="78">
        <v>1.6352811811206207</v>
      </c>
      <c r="V145" s="83">
        <v>5.743078165614028</v>
      </c>
      <c r="AK145" s="112">
        <v>43607</v>
      </c>
      <c r="AL145" s="131">
        <v>0.19011012254001222</v>
      </c>
      <c r="AM145" s="131">
        <v>0.14504949109594281</v>
      </c>
      <c r="AN145" s="131">
        <v>0.2956299085418827</v>
      </c>
      <c r="AO145" s="131">
        <v>0.12479623284580439</v>
      </c>
      <c r="AP145" s="131">
        <v>6.5286697333160698E-2</v>
      </c>
      <c r="AR145" s="74">
        <v>43973</v>
      </c>
      <c r="AS145" s="78">
        <v>0.14825001353375442</v>
      </c>
      <c r="AT145" s="78">
        <v>9.0516081306747626E-2</v>
      </c>
      <c r="AU145" s="78">
        <v>9.5701745125198301E-2</v>
      </c>
      <c r="AV145" s="78">
        <v>8.4975627382588487E-2</v>
      </c>
      <c r="AW145" s="79">
        <v>5.7963519201534773E-2</v>
      </c>
    </row>
    <row r="146" spans="2:49" x14ac:dyDescent="0.2">
      <c r="B146" s="74">
        <v>43608</v>
      </c>
      <c r="C146" s="76">
        <v>1.2817730518742869</v>
      </c>
      <c r="D146" s="76">
        <v>0.30549557388783571</v>
      </c>
      <c r="E146" s="76">
        <v>1.1264912553905548</v>
      </c>
      <c r="F146" s="76">
        <v>1.0700649320230229</v>
      </c>
      <c r="G146" s="76">
        <v>0.21747548937572311</v>
      </c>
      <c r="H146" s="76">
        <v>0.1282469842738822</v>
      </c>
      <c r="I146" s="76">
        <v>0.10059869235651721</v>
      </c>
      <c r="J146" s="76">
        <v>1.5753554877304152</v>
      </c>
      <c r="K146" s="81">
        <v>5.8055014669122382</v>
      </c>
      <c r="L146" s="53"/>
      <c r="M146" s="74">
        <v>43974</v>
      </c>
      <c r="N146" s="78">
        <v>1.3529926477966439</v>
      </c>
      <c r="O146" s="78">
        <v>0.28965034094890818</v>
      </c>
      <c r="P146" s="78">
        <v>1.0461470839369331</v>
      </c>
      <c r="Q146" s="78">
        <v>1.099268071573275</v>
      </c>
      <c r="R146" s="78">
        <v>0.30008381881018353</v>
      </c>
      <c r="S146" s="78">
        <v>0.1436547713963153</v>
      </c>
      <c r="T146" s="78">
        <v>0.10059869235651721</v>
      </c>
      <c r="U146" s="78">
        <v>1.7086825371010488</v>
      </c>
      <c r="V146" s="83">
        <v>6.0410779639198253</v>
      </c>
      <c r="AK146" s="112">
        <v>43608</v>
      </c>
      <c r="AL146" s="131">
        <v>0.17502823207391299</v>
      </c>
      <c r="AM146" s="131">
        <v>0.1245142033305208</v>
      </c>
      <c r="AN146" s="131">
        <v>0.23439921808169159</v>
      </c>
      <c r="AO146" s="131">
        <v>0.11698400415442249</v>
      </c>
      <c r="AP146" s="131">
        <v>6.4102050748615913E-2</v>
      </c>
      <c r="AR146" s="74">
        <v>43974</v>
      </c>
      <c r="AS146" s="78">
        <v>0.19161577121926898</v>
      </c>
      <c r="AT146" s="78">
        <v>0.15055494854487922</v>
      </c>
      <c r="AU146" s="78">
        <v>0.23548781811272762</v>
      </c>
      <c r="AV146" s="78">
        <v>8.3007092298311255E-2</v>
      </c>
      <c r="AW146" s="79">
        <v>6.172441925335883E-2</v>
      </c>
    </row>
    <row r="147" spans="2:49" x14ac:dyDescent="0.2">
      <c r="B147" s="74">
        <v>43609</v>
      </c>
      <c r="C147" s="76">
        <v>1.26755035404826</v>
      </c>
      <c r="D147" s="76">
        <v>0.31220932903464949</v>
      </c>
      <c r="E147" s="76">
        <v>1.1167532515645779</v>
      </c>
      <c r="F147" s="76">
        <v>0.96838083737647118</v>
      </c>
      <c r="G147" s="76">
        <v>0.27263609391989885</v>
      </c>
      <c r="H147" s="76">
        <v>0.12800589499740261</v>
      </c>
      <c r="I147" s="76">
        <v>0.10059869235651721</v>
      </c>
      <c r="J147" s="76">
        <v>1.5090111290532464</v>
      </c>
      <c r="K147" s="81">
        <v>5.675145582351024</v>
      </c>
      <c r="L147" s="53"/>
      <c r="M147" s="74">
        <v>43975</v>
      </c>
      <c r="N147" s="78">
        <v>1.356414171656745</v>
      </c>
      <c r="O147" s="78">
        <v>0.28487173202714966</v>
      </c>
      <c r="P147" s="78">
        <v>1.0767517813459939</v>
      </c>
      <c r="Q147" s="78">
        <v>1.1774880105245644</v>
      </c>
      <c r="R147" s="78">
        <v>0.27277850059549119</v>
      </c>
      <c r="S147" s="78">
        <v>0.12939406200739231</v>
      </c>
      <c r="T147" s="78">
        <v>0.10059869235651721</v>
      </c>
      <c r="U147" s="78">
        <v>1.7178255401228546</v>
      </c>
      <c r="V147" s="83">
        <v>6.1161224906367089</v>
      </c>
      <c r="AK147" s="112">
        <v>43609</v>
      </c>
      <c r="AL147" s="131">
        <v>0.17024814768314078</v>
      </c>
      <c r="AM147" s="131">
        <v>0.12741432360367269</v>
      </c>
      <c r="AN147" s="131">
        <v>0.15713690640504291</v>
      </c>
      <c r="AO147" s="131">
        <v>0.1102501046612695</v>
      </c>
      <c r="AP147" s="131">
        <v>7.4409191550276782E-2</v>
      </c>
      <c r="AR147" s="74">
        <v>43975</v>
      </c>
      <c r="AS147" s="78">
        <v>0.16684888448878268</v>
      </c>
      <c r="AT147" s="78">
        <v>0.15729699868056521</v>
      </c>
      <c r="AU147" s="78">
        <v>0.29141136844817589</v>
      </c>
      <c r="AV147" s="78">
        <v>9.1403473039539176E-2</v>
      </c>
      <c r="AW147" s="79">
        <v>6.1054368223322129E-2</v>
      </c>
    </row>
    <row r="148" spans="2:49" x14ac:dyDescent="0.2">
      <c r="B148" s="74">
        <v>43610</v>
      </c>
      <c r="C148" s="76">
        <v>1.2735036539593672</v>
      </c>
      <c r="D148" s="76">
        <v>0.2997038831231168</v>
      </c>
      <c r="E148" s="76">
        <v>1.0801715786066139</v>
      </c>
      <c r="F148" s="76">
        <v>1.0415437848012821</v>
      </c>
      <c r="G148" s="76">
        <v>0.24087565629661462</v>
      </c>
      <c r="H148" s="76">
        <v>0.1183330981650203</v>
      </c>
      <c r="I148" s="76">
        <v>0.10059869235651721</v>
      </c>
      <c r="J148" s="76">
        <v>1.5178330126941422</v>
      </c>
      <c r="K148" s="81">
        <v>5.6725633600026741</v>
      </c>
      <c r="L148" s="53"/>
      <c r="M148" s="74">
        <v>43976</v>
      </c>
      <c r="N148" s="78">
        <v>1.3788926024039119</v>
      </c>
      <c r="O148" s="78">
        <v>0.27706070038570324</v>
      </c>
      <c r="P148" s="78">
        <v>1.0518749852599749</v>
      </c>
      <c r="Q148" s="78">
        <v>1.0809982109881955</v>
      </c>
      <c r="R148" s="78">
        <v>0.23344513477728029</v>
      </c>
      <c r="S148" s="78">
        <v>0.13220268395651261</v>
      </c>
      <c r="T148" s="78">
        <v>0.10059869235651721</v>
      </c>
      <c r="U148" s="78">
        <v>1.6103916128176492</v>
      </c>
      <c r="V148" s="83">
        <v>5.865464622945745</v>
      </c>
      <c r="AK148" s="112">
        <v>43610</v>
      </c>
      <c r="AL148" s="131">
        <v>0.1591917769778729</v>
      </c>
      <c r="AM148" s="131">
        <v>0.13574535836499871</v>
      </c>
      <c r="AN148" s="131">
        <v>0.23627146534726789</v>
      </c>
      <c r="AO148" s="131">
        <v>0.1103993233410711</v>
      </c>
      <c r="AP148" s="131">
        <v>7.1667480318997723E-2</v>
      </c>
      <c r="AR148" s="74">
        <v>43976</v>
      </c>
      <c r="AS148" s="78">
        <v>0.14933169466791862</v>
      </c>
      <c r="AT148" s="78">
        <v>0.1158827638652616</v>
      </c>
      <c r="AU148" s="78">
        <v>0.25630386542367106</v>
      </c>
      <c r="AV148" s="78">
        <v>8.9804763669198789E-2</v>
      </c>
      <c r="AW148" s="79">
        <v>5.987615111358309E-2</v>
      </c>
    </row>
    <row r="149" spans="2:49" x14ac:dyDescent="0.2">
      <c r="B149" s="74">
        <v>43611</v>
      </c>
      <c r="C149" s="76">
        <v>1.3454641916434888</v>
      </c>
      <c r="D149" s="76">
        <v>0.29670627608840022</v>
      </c>
      <c r="E149" s="76">
        <v>1.081091561383583</v>
      </c>
      <c r="F149" s="76">
        <v>0.94298968104723468</v>
      </c>
      <c r="G149" s="76">
        <v>0.20325097124895161</v>
      </c>
      <c r="H149" s="76">
        <v>0.1181070587317367</v>
      </c>
      <c r="I149" s="76">
        <v>0.10059869235651721</v>
      </c>
      <c r="J149" s="76">
        <v>1.4954136340472926</v>
      </c>
      <c r="K149" s="81">
        <v>5.5836220665472052</v>
      </c>
      <c r="L149" s="53"/>
      <c r="M149" s="74">
        <v>43977</v>
      </c>
      <c r="N149" s="78">
        <v>1.3752203738522302</v>
      </c>
      <c r="O149" s="78">
        <v>0.27531948903044295</v>
      </c>
      <c r="P149" s="78">
        <v>1.0016480595732631</v>
      </c>
      <c r="Q149" s="78">
        <v>1.0296678656663132</v>
      </c>
      <c r="R149" s="78">
        <v>0.2059420076584482</v>
      </c>
      <c r="S149" s="78">
        <v>0.13582618926536119</v>
      </c>
      <c r="T149" s="78">
        <v>0.10059869235651721</v>
      </c>
      <c r="U149" s="78">
        <v>1.6141118334566618</v>
      </c>
      <c r="V149" s="83">
        <v>5.7383345108592376</v>
      </c>
      <c r="AK149" s="112">
        <v>43611</v>
      </c>
      <c r="AL149" s="131">
        <v>0.1582320155271672</v>
      </c>
      <c r="AM149" s="131">
        <v>0.139846714515802</v>
      </c>
      <c r="AN149" s="131">
        <v>0.17112998862082771</v>
      </c>
      <c r="AO149" s="131">
        <v>0.12079297990641921</v>
      </c>
      <c r="AP149" s="131">
        <v>6.7646346007015218E-2</v>
      </c>
      <c r="AR149" s="74">
        <v>43977</v>
      </c>
      <c r="AS149" s="78">
        <v>0.13740215105450718</v>
      </c>
      <c r="AT149" s="78">
        <v>9.756209331958067E-2</v>
      </c>
      <c r="AU149" s="78">
        <v>0.246867261333959</v>
      </c>
      <c r="AV149" s="78">
        <v>9.9883139035686699E-2</v>
      </c>
      <c r="AW149" s="79">
        <v>5.9165387624543549E-2</v>
      </c>
    </row>
    <row r="150" spans="2:49" x14ac:dyDescent="0.2">
      <c r="B150" s="74">
        <v>43612</v>
      </c>
      <c r="C150" s="76">
        <v>1.3915844000747579</v>
      </c>
      <c r="D150" s="76">
        <v>0.29259193795247723</v>
      </c>
      <c r="E150" s="76">
        <v>1.1195593971702231</v>
      </c>
      <c r="F150" s="76">
        <v>0.989018957585859</v>
      </c>
      <c r="G150" s="76">
        <v>0.1749463415489752</v>
      </c>
      <c r="H150" s="76">
        <v>0.1181787051561472</v>
      </c>
      <c r="I150" s="76">
        <v>0.10059869235651721</v>
      </c>
      <c r="J150" s="76">
        <v>1.5206777629567865</v>
      </c>
      <c r="K150" s="81">
        <v>5.707156194801744</v>
      </c>
      <c r="L150" s="53"/>
      <c r="M150" s="74">
        <v>43978</v>
      </c>
      <c r="N150" s="78">
        <v>1.3581013158244979</v>
      </c>
      <c r="O150" s="78">
        <v>0.27631564984009588</v>
      </c>
      <c r="P150" s="78">
        <v>0.98054271141266203</v>
      </c>
      <c r="Q150" s="78">
        <v>0.91959071055524066</v>
      </c>
      <c r="R150" s="78">
        <v>0.20347868278856548</v>
      </c>
      <c r="S150" s="78">
        <v>0.14120309012797311</v>
      </c>
      <c r="T150" s="78">
        <v>0.10059869235651721</v>
      </c>
      <c r="U150" s="78">
        <v>1.6215326822100196</v>
      </c>
      <c r="V150" s="83">
        <v>5.6013635351155715</v>
      </c>
      <c r="AK150" s="112">
        <v>43612</v>
      </c>
      <c r="AL150" s="131">
        <v>0.2040313095740115</v>
      </c>
      <c r="AM150" s="131">
        <v>0.13726763876151138</v>
      </c>
      <c r="AN150" s="131">
        <v>0.1767957701781189</v>
      </c>
      <c r="AO150" s="131">
        <v>0.13460344975235469</v>
      </c>
      <c r="AP150" s="131">
        <v>6.5797788142204799E-2</v>
      </c>
      <c r="AR150" s="74">
        <v>43978</v>
      </c>
      <c r="AS150" s="78">
        <v>0.1410019674833711</v>
      </c>
      <c r="AT150" s="78">
        <v>9.5943156505963634E-2</v>
      </c>
      <c r="AU150" s="78">
        <v>0.1731013238798508</v>
      </c>
      <c r="AV150" s="78">
        <v>0.10745617949657399</v>
      </c>
      <c r="AW150" s="79">
        <v>5.7512587899308507E-2</v>
      </c>
    </row>
    <row r="151" spans="2:49" x14ac:dyDescent="0.2">
      <c r="B151" s="74">
        <v>43613</v>
      </c>
      <c r="C151" s="76">
        <v>1.3909661102372741</v>
      </c>
      <c r="D151" s="76">
        <v>0.28622375547905049</v>
      </c>
      <c r="E151" s="76">
        <v>1.1277687032737398</v>
      </c>
      <c r="F151" s="76">
        <v>1.2415993540472245</v>
      </c>
      <c r="G151" s="76">
        <v>0.14265182687346939</v>
      </c>
      <c r="H151" s="76">
        <v>0.1346134291920118</v>
      </c>
      <c r="I151" s="76">
        <v>0.10059869235651721</v>
      </c>
      <c r="J151" s="76">
        <v>1.530458453939658</v>
      </c>
      <c r="K151" s="81">
        <v>5.9548803253989453</v>
      </c>
      <c r="L151" s="53"/>
      <c r="M151" s="74">
        <v>43979</v>
      </c>
      <c r="N151" s="78">
        <v>1.3139345099120681</v>
      </c>
      <c r="O151" s="78">
        <v>0.28762463438068553</v>
      </c>
      <c r="P151" s="78">
        <v>0.9778647116917486</v>
      </c>
      <c r="Q151" s="78">
        <v>0.99065016709452136</v>
      </c>
      <c r="R151" s="78">
        <v>0.1789821394370763</v>
      </c>
      <c r="S151" s="78">
        <v>0.14308239832073039</v>
      </c>
      <c r="T151" s="78">
        <v>0.10059869235651721</v>
      </c>
      <c r="U151" s="78">
        <v>1.5488243256675989</v>
      </c>
      <c r="V151" s="83">
        <v>5.5415615788609465</v>
      </c>
      <c r="AK151" s="112">
        <v>43613</v>
      </c>
      <c r="AL151" s="131">
        <v>0.2210554010458316</v>
      </c>
      <c r="AM151" s="131">
        <v>0.18473521560656953</v>
      </c>
      <c r="AN151" s="131">
        <v>0.2885686322630252</v>
      </c>
      <c r="AO151" s="131">
        <v>0.1275596096268381</v>
      </c>
      <c r="AP151" s="131">
        <v>7.1140722793577707E-2</v>
      </c>
      <c r="AR151" s="74">
        <v>43979</v>
      </c>
      <c r="AS151" s="78">
        <v>0.1385933363757039</v>
      </c>
      <c r="AT151" s="78">
        <v>9.8031758236437949E-2</v>
      </c>
      <c r="AU151" s="78">
        <v>0.21707586186381328</v>
      </c>
      <c r="AV151" s="78">
        <v>0.10535755183873739</v>
      </c>
      <c r="AW151" s="79">
        <v>5.7344525316223839E-2</v>
      </c>
    </row>
    <row r="152" spans="2:49" x14ac:dyDescent="0.2">
      <c r="B152" s="74">
        <v>43614</v>
      </c>
      <c r="C152" s="76">
        <v>1.333645111729691</v>
      </c>
      <c r="D152" s="76">
        <v>0.28088024651069959</v>
      </c>
      <c r="E152" s="76">
        <v>1.11460243585492</v>
      </c>
      <c r="F152" s="76">
        <v>1.3288719302395504</v>
      </c>
      <c r="G152" s="76">
        <v>0.13511651548628312</v>
      </c>
      <c r="H152" s="76">
        <v>0.14906873060855488</v>
      </c>
      <c r="I152" s="76">
        <v>0.10059869235651721</v>
      </c>
      <c r="J152" s="76">
        <v>1.5826198590906022</v>
      </c>
      <c r="K152" s="81">
        <v>6.0254035218768189</v>
      </c>
      <c r="L152" s="53"/>
      <c r="M152" s="74">
        <v>43980</v>
      </c>
      <c r="N152" s="78">
        <v>1.28387454917397</v>
      </c>
      <c r="O152" s="78">
        <v>0.289350588156366</v>
      </c>
      <c r="P152" s="78">
        <v>0.9867858171040671</v>
      </c>
      <c r="Q152" s="78">
        <v>1.0093540888438046</v>
      </c>
      <c r="R152" s="78">
        <v>0.16785638157113561</v>
      </c>
      <c r="S152" s="78">
        <v>0.13324687780664299</v>
      </c>
      <c r="T152" s="78">
        <v>0.10059869235651721</v>
      </c>
      <c r="U152" s="78">
        <v>1.5326039025402489</v>
      </c>
      <c r="V152" s="83">
        <v>5.5036708975527526</v>
      </c>
      <c r="AK152" s="112">
        <v>43614</v>
      </c>
      <c r="AL152" s="131">
        <v>0.2205966636969659</v>
      </c>
      <c r="AM152" s="131">
        <v>0.17505611005355201</v>
      </c>
      <c r="AN152" s="131">
        <v>0.31656332711544438</v>
      </c>
      <c r="AO152" s="131">
        <v>0.14200902610259009</v>
      </c>
      <c r="AP152" s="131">
        <v>6.89733930808267E-2</v>
      </c>
      <c r="AR152" s="74">
        <v>43980</v>
      </c>
      <c r="AS152" s="78">
        <v>0.12913773963880168</v>
      </c>
      <c r="AT152" s="78">
        <v>9.9691167209250392E-2</v>
      </c>
      <c r="AU152" s="78">
        <v>0.21931898262294108</v>
      </c>
      <c r="AV152" s="78">
        <v>0.13311230808971949</v>
      </c>
      <c r="AW152" s="79">
        <v>5.7319860811005416E-2</v>
      </c>
    </row>
    <row r="153" spans="2:49" x14ac:dyDescent="0.2">
      <c r="B153" s="74">
        <v>43615</v>
      </c>
      <c r="C153" s="76">
        <v>1.3249614341618832</v>
      </c>
      <c r="D153" s="76">
        <v>0.27844432650153211</v>
      </c>
      <c r="E153" s="76">
        <v>1.062336896505969</v>
      </c>
      <c r="F153" s="76">
        <v>1.0172120946847185</v>
      </c>
      <c r="G153" s="76">
        <v>0.13715369866450161</v>
      </c>
      <c r="H153" s="76">
        <v>0.12613304039547379</v>
      </c>
      <c r="I153" s="76">
        <v>0.10059869235651721</v>
      </c>
      <c r="J153" s="76">
        <v>1.5737834225498466</v>
      </c>
      <c r="K153" s="81">
        <v>5.620623605820442</v>
      </c>
      <c r="L153" s="53"/>
      <c r="M153" s="74">
        <v>43981</v>
      </c>
      <c r="N153" s="78">
        <v>1.3031604348714971</v>
      </c>
      <c r="O153" s="78">
        <v>0.2997098835149366</v>
      </c>
      <c r="P153" s="78">
        <v>1.0201079731434279</v>
      </c>
      <c r="Q153" s="78">
        <v>0.99278856687476347</v>
      </c>
      <c r="R153" s="78">
        <v>0.15552360179031641</v>
      </c>
      <c r="S153" s="78">
        <v>0.1239234827353721</v>
      </c>
      <c r="T153" s="78">
        <v>0.10059869235651721</v>
      </c>
      <c r="U153" s="78">
        <v>1.5520856066478808</v>
      </c>
      <c r="V153" s="83">
        <v>5.5478982419347114</v>
      </c>
      <c r="AK153" s="112">
        <v>43615</v>
      </c>
      <c r="AL153" s="131">
        <v>0.13387526342552031</v>
      </c>
      <c r="AM153" s="131">
        <v>0.1286252273184339</v>
      </c>
      <c r="AN153" s="131">
        <v>0.20452015219611011</v>
      </c>
      <c r="AO153" s="131">
        <v>0.13239213858478061</v>
      </c>
      <c r="AP153" s="131">
        <v>6.1186389302850447E-2</v>
      </c>
      <c r="AR153" s="74">
        <v>43981</v>
      </c>
      <c r="AS153" s="78">
        <v>0.13695919453438382</v>
      </c>
      <c r="AT153" s="78">
        <v>9.8811382486676938E-2</v>
      </c>
      <c r="AU153" s="78">
        <v>0.2091946487456568</v>
      </c>
      <c r="AV153" s="78">
        <v>0.13170677781583501</v>
      </c>
      <c r="AW153" s="79">
        <v>5.7761240031678936E-2</v>
      </c>
    </row>
    <row r="154" spans="2:49" x14ac:dyDescent="0.2">
      <c r="B154" s="74">
        <v>43616</v>
      </c>
      <c r="C154" s="76">
        <v>1.322271559999705</v>
      </c>
      <c r="D154" s="76">
        <v>0.27671461089930049</v>
      </c>
      <c r="E154" s="76">
        <v>1.012672183574066</v>
      </c>
      <c r="F154" s="76">
        <v>0.77818080234838138</v>
      </c>
      <c r="G154" s="76">
        <v>0.14842464752806239</v>
      </c>
      <c r="H154" s="76">
        <v>0.1371978874066842</v>
      </c>
      <c r="I154" s="76">
        <v>0.10059869235651721</v>
      </c>
      <c r="J154" s="76">
        <v>1.6081158197635419</v>
      </c>
      <c r="K154" s="81">
        <v>5.3841762038762591</v>
      </c>
      <c r="L154" s="53"/>
      <c r="M154" s="75">
        <v>43982</v>
      </c>
      <c r="N154" s="80">
        <v>1.3016452761976101</v>
      </c>
      <c r="O154" s="80">
        <v>0.30423163161000061</v>
      </c>
      <c r="P154" s="80">
        <v>1.0955942078817629</v>
      </c>
      <c r="Q154" s="80">
        <v>0.94832025732801617</v>
      </c>
      <c r="R154" s="80">
        <v>0.2227251897445624</v>
      </c>
      <c r="S154" s="80">
        <v>0.12850599116347011</v>
      </c>
      <c r="T154" s="80">
        <v>0.10059869235651721</v>
      </c>
      <c r="U154" s="80">
        <v>1.5975812532799598</v>
      </c>
      <c r="V154" s="84">
        <v>5.6992024995618991</v>
      </c>
      <c r="AK154" s="112">
        <v>43616</v>
      </c>
      <c r="AL154" s="131">
        <v>0.14548100369375971</v>
      </c>
      <c r="AM154" s="131">
        <v>9.9855847831838207E-2</v>
      </c>
      <c r="AN154" s="131">
        <v>9.6752814323963529E-2</v>
      </c>
      <c r="AO154" s="131">
        <v>0.11244818848860329</v>
      </c>
      <c r="AP154" s="131">
        <v>5.7620507214725177E-2</v>
      </c>
      <c r="AR154" s="74">
        <v>43982</v>
      </c>
      <c r="AS154" s="78">
        <v>0.12705981156264862</v>
      </c>
      <c r="AT154" s="78">
        <v>9.7478175215000351E-2</v>
      </c>
      <c r="AU154" s="78">
        <v>0.2054027943073822</v>
      </c>
      <c r="AV154" s="78">
        <v>0.1220142837797643</v>
      </c>
      <c r="AW154" s="79">
        <v>5.819922179487029E-2</v>
      </c>
    </row>
    <row r="155" spans="2:49" x14ac:dyDescent="0.2">
      <c r="B155" s="74">
        <v>43617</v>
      </c>
      <c r="C155" s="76">
        <v>1.3338177054022982</v>
      </c>
      <c r="D155" s="76">
        <v>0.28636074363048863</v>
      </c>
      <c r="E155" s="76">
        <v>1.0464716301402721</v>
      </c>
      <c r="F155" s="76">
        <v>0.67247104087540388</v>
      </c>
      <c r="G155" s="76">
        <v>0.16334195014490002</v>
      </c>
      <c r="H155" s="76">
        <v>0.13054326151026591</v>
      </c>
      <c r="I155" s="76">
        <v>0.10395198210173449</v>
      </c>
      <c r="J155" s="76">
        <v>1.5835753195944435</v>
      </c>
      <c r="K155" s="81">
        <v>5.3205336333998066</v>
      </c>
      <c r="L155" s="53"/>
      <c r="AK155" s="112">
        <v>43617</v>
      </c>
      <c r="AL155" s="131">
        <v>0.12982109799824681</v>
      </c>
      <c r="AM155" s="131">
        <v>8.9694613641711371E-2</v>
      </c>
      <c r="AN155" s="131">
        <v>7.9019680601549167E-2</v>
      </c>
      <c r="AO155" s="131">
        <v>9.9323091962640317E-2</v>
      </c>
      <c r="AP155" s="131">
        <v>5.89364936267315E-2</v>
      </c>
    </row>
    <row r="156" spans="2:49" x14ac:dyDescent="0.2">
      <c r="B156" s="74">
        <v>43618</v>
      </c>
      <c r="C156" s="76">
        <v>1.319739348257529</v>
      </c>
      <c r="D156" s="76">
        <v>0.28618067354022519</v>
      </c>
      <c r="E156" s="76">
        <v>1.0707670415702868</v>
      </c>
      <c r="F156" s="76">
        <v>0.64911597853369685</v>
      </c>
      <c r="G156" s="76">
        <v>0.15380914423584399</v>
      </c>
      <c r="H156" s="76">
        <v>0.13007816412722531</v>
      </c>
      <c r="I156" s="76">
        <v>0.10395198210173449</v>
      </c>
      <c r="J156" s="76">
        <v>1.5508388625086202</v>
      </c>
      <c r="K156" s="81">
        <v>5.2644811948751613</v>
      </c>
      <c r="L156" s="53"/>
      <c r="AK156" s="112">
        <v>43618</v>
      </c>
      <c r="AL156" s="131">
        <v>0.1312878156637875</v>
      </c>
      <c r="AM156" s="131">
        <v>9.0044612973560284E-2</v>
      </c>
      <c r="AN156" s="131">
        <v>7.3305494263931292E-2</v>
      </c>
      <c r="AO156" s="131">
        <v>9.1854753519274412E-2</v>
      </c>
      <c r="AP156" s="131">
        <v>5.9521421001486843E-2</v>
      </c>
    </row>
    <row r="157" spans="2:49" x14ac:dyDescent="0.2">
      <c r="B157" s="74">
        <v>43619</v>
      </c>
      <c r="C157" s="76">
        <v>1.311304152803761</v>
      </c>
      <c r="D157" s="76">
        <v>0.29382230754228417</v>
      </c>
      <c r="E157" s="76">
        <v>1.1186011436181529</v>
      </c>
      <c r="F157" s="76">
        <v>0.71489522381035919</v>
      </c>
      <c r="G157" s="76">
        <v>0.1639417033221911</v>
      </c>
      <c r="H157" s="76">
        <v>0.12486920493285809</v>
      </c>
      <c r="I157" s="76">
        <v>0.10395198210173449</v>
      </c>
      <c r="J157" s="76">
        <v>1.5665726465966188</v>
      </c>
      <c r="K157" s="81">
        <v>5.397958364727959</v>
      </c>
      <c r="L157" s="53"/>
      <c r="AK157" s="112">
        <v>43619</v>
      </c>
      <c r="AL157" s="131">
        <v>0.1766159854166498</v>
      </c>
      <c r="AM157" s="131">
        <v>0.10242125824882081</v>
      </c>
      <c r="AN157" s="131">
        <v>7.4187243990580229E-2</v>
      </c>
      <c r="AO157" s="131">
        <v>8.5409796001166216E-2</v>
      </c>
      <c r="AP157" s="131">
        <v>6.0340910351093111E-2</v>
      </c>
    </row>
    <row r="158" spans="2:49" x14ac:dyDescent="0.2">
      <c r="B158" s="74">
        <v>43620</v>
      </c>
      <c r="C158" s="76">
        <v>1.3211968187260299</v>
      </c>
      <c r="D158" s="76">
        <v>0.29572434082520682</v>
      </c>
      <c r="E158" s="76">
        <v>1.097501012437252</v>
      </c>
      <c r="F158" s="76">
        <v>0.72746975849363582</v>
      </c>
      <c r="G158" s="76">
        <v>0.1750667574432955</v>
      </c>
      <c r="H158" s="76">
        <v>0.1263709023632518</v>
      </c>
      <c r="I158" s="76">
        <v>0.10395198210173449</v>
      </c>
      <c r="J158" s="76">
        <v>1.5346343747901716</v>
      </c>
      <c r="K158" s="81">
        <v>5.3819159471805778</v>
      </c>
      <c r="L158" s="53"/>
      <c r="AK158" s="112">
        <v>43620</v>
      </c>
      <c r="AL158" s="131">
        <v>0.19621529851917369</v>
      </c>
      <c r="AM158" s="131">
        <v>9.9966214995588568E-2</v>
      </c>
      <c r="AN158" s="131">
        <v>7.6754799190092551E-2</v>
      </c>
      <c r="AO158" s="131">
        <v>8.3562193557259551E-2</v>
      </c>
      <c r="AP158" s="131">
        <v>6.2827351423961314E-2</v>
      </c>
    </row>
    <row r="159" spans="2:49" x14ac:dyDescent="0.2">
      <c r="B159" s="74">
        <v>43621</v>
      </c>
      <c r="C159" s="76">
        <v>1.3185421689749022</v>
      </c>
      <c r="D159" s="76">
        <v>0.29187783506237003</v>
      </c>
      <c r="E159" s="76">
        <v>1.024822141221664</v>
      </c>
      <c r="F159" s="76">
        <v>0.81201719503480574</v>
      </c>
      <c r="G159" s="76">
        <v>0.14264963022367499</v>
      </c>
      <c r="H159" s="76">
        <v>0.1300449146822524</v>
      </c>
      <c r="I159" s="76">
        <v>0.10395198210173449</v>
      </c>
      <c r="J159" s="76">
        <v>1.4711510187809098</v>
      </c>
      <c r="K159" s="81">
        <v>5.295056886082314</v>
      </c>
      <c r="L159" s="53"/>
      <c r="AK159" s="112">
        <v>43621</v>
      </c>
      <c r="AL159" s="131">
        <v>0.1955862239889361</v>
      </c>
      <c r="AM159" s="131">
        <v>0.15680797010204922</v>
      </c>
      <c r="AN159" s="131">
        <v>7.312248808085528E-2</v>
      </c>
      <c r="AO159" s="131">
        <v>8.2699458428028158E-2</v>
      </c>
      <c r="AP159" s="131">
        <v>7.4724701484741127E-2</v>
      </c>
    </row>
    <row r="160" spans="2:49" x14ac:dyDescent="0.2">
      <c r="B160" s="74">
        <v>43622</v>
      </c>
      <c r="C160" s="76">
        <v>1.306825068374657</v>
      </c>
      <c r="D160" s="76">
        <v>0.30286691450288888</v>
      </c>
      <c r="E160" s="76">
        <v>1.0407109753202739</v>
      </c>
      <c r="F160" s="76">
        <v>0.94754593076383109</v>
      </c>
      <c r="G160" s="76">
        <v>0.12860462598603489</v>
      </c>
      <c r="H160" s="76">
        <v>0.1295803429225002</v>
      </c>
      <c r="I160" s="76">
        <v>0.10395198210173449</v>
      </c>
      <c r="J160" s="76">
        <v>1.4858687170567448</v>
      </c>
      <c r="K160" s="81">
        <v>5.4459545570286645</v>
      </c>
      <c r="L160" s="53"/>
      <c r="AK160" s="112">
        <v>43622</v>
      </c>
      <c r="AL160" s="131">
        <v>0.1962812120322151</v>
      </c>
      <c r="AM160" s="131">
        <v>0.16113789984773522</v>
      </c>
      <c r="AN160" s="131">
        <v>0.1687860195636974</v>
      </c>
      <c r="AO160" s="131">
        <v>8.9685190590551564E-2</v>
      </c>
      <c r="AP160" s="131">
        <v>7.2920999751496546E-2</v>
      </c>
    </row>
    <row r="161" spans="2:42" x14ac:dyDescent="0.2">
      <c r="B161" s="74">
        <v>43623</v>
      </c>
      <c r="C161" s="76">
        <v>1.3063583759818731</v>
      </c>
      <c r="D161" s="76">
        <v>0.29439634712266699</v>
      </c>
      <c r="E161" s="76">
        <v>1.0484635564275171</v>
      </c>
      <c r="F161" s="76">
        <v>0.9006593807426474</v>
      </c>
      <c r="G161" s="76">
        <v>0.1299508634076961</v>
      </c>
      <c r="H161" s="76">
        <v>0.13975624317459209</v>
      </c>
      <c r="I161" s="76">
        <v>0.10395198210173449</v>
      </c>
      <c r="J161" s="76">
        <v>1.4962717919099975</v>
      </c>
      <c r="K161" s="81">
        <v>5.4198085408687247</v>
      </c>
      <c r="L161" s="53"/>
      <c r="AK161" s="112">
        <v>43623</v>
      </c>
      <c r="AL161" s="131">
        <v>0.20400025900172111</v>
      </c>
      <c r="AM161" s="131">
        <v>0.15708997677025058</v>
      </c>
      <c r="AN161" s="131">
        <v>0.13581450906033932</v>
      </c>
      <c r="AO161" s="131">
        <v>8.7649440936639414E-2</v>
      </c>
      <c r="AP161" s="131">
        <v>7.3736973892678651E-2</v>
      </c>
    </row>
    <row r="162" spans="2:42" x14ac:dyDescent="0.2">
      <c r="B162" s="74">
        <v>43624</v>
      </c>
      <c r="C162" s="76">
        <v>1.309387393974069</v>
      </c>
      <c r="D162" s="76">
        <v>0.2905954786977375</v>
      </c>
      <c r="E162" s="76">
        <v>1.0496669600854158</v>
      </c>
      <c r="F162" s="76">
        <v>0.93390125212365427</v>
      </c>
      <c r="G162" s="76">
        <v>0.1279702802157624</v>
      </c>
      <c r="H162" s="76">
        <v>0.1381227880790433</v>
      </c>
      <c r="I162" s="76">
        <v>0.10395198210173449</v>
      </c>
      <c r="J162" s="76">
        <v>1.5103243927224046</v>
      </c>
      <c r="K162" s="81">
        <v>5.4639205279998215</v>
      </c>
      <c r="L162" s="53"/>
      <c r="AK162" s="112">
        <v>43624</v>
      </c>
      <c r="AL162" s="131">
        <v>0.2056141868940683</v>
      </c>
      <c r="AM162" s="131">
        <v>0.1496509361407983</v>
      </c>
      <c r="AN162" s="131">
        <v>0.17036563820170181</v>
      </c>
      <c r="AO162" s="131">
        <v>8.2684504719249999E-2</v>
      </c>
      <c r="AP162" s="131">
        <v>6.8261213684194993E-2</v>
      </c>
    </row>
    <row r="163" spans="2:42" x14ac:dyDescent="0.2">
      <c r="B163" s="74">
        <v>43625</v>
      </c>
      <c r="C163" s="76">
        <v>1.312863984446462</v>
      </c>
      <c r="D163" s="76">
        <v>0.2842615732453167</v>
      </c>
      <c r="E163" s="76">
        <v>1.0456462005931031</v>
      </c>
      <c r="F163" s="76">
        <v>0.87404719142941123</v>
      </c>
      <c r="G163" s="76">
        <v>0.116164187449649</v>
      </c>
      <c r="H163" s="76">
        <v>0.1559252464827188</v>
      </c>
      <c r="I163" s="76">
        <v>0.10395198210173449</v>
      </c>
      <c r="J163" s="76">
        <v>1.4773227518428165</v>
      </c>
      <c r="K163" s="81">
        <v>5.3701831175912123</v>
      </c>
      <c r="L163" s="53"/>
      <c r="AK163" s="112">
        <v>43625</v>
      </c>
      <c r="AL163" s="131">
        <v>0.19963387918741141</v>
      </c>
      <c r="AM163" s="131">
        <v>0.15065533748941912</v>
      </c>
      <c r="AN163" s="131">
        <v>0.12607490031039709</v>
      </c>
      <c r="AO163" s="131">
        <v>8.4931999574837269E-2</v>
      </c>
      <c r="AP163" s="131">
        <v>6.6971933885056192E-2</v>
      </c>
    </row>
    <row r="164" spans="2:42" x14ac:dyDescent="0.2">
      <c r="B164" s="74">
        <v>43626</v>
      </c>
      <c r="C164" s="76">
        <v>1.311274940688641</v>
      </c>
      <c r="D164" s="76">
        <v>0.28106670658398836</v>
      </c>
      <c r="E164" s="76">
        <v>1.031931764075912</v>
      </c>
      <c r="F164" s="76">
        <v>0.87048253354563698</v>
      </c>
      <c r="G164" s="76">
        <v>0.11525069427728719</v>
      </c>
      <c r="H164" s="76">
        <v>0.1694023304395405</v>
      </c>
      <c r="I164" s="76">
        <v>0.10395198210173449</v>
      </c>
      <c r="J164" s="76">
        <v>1.4775300221164636</v>
      </c>
      <c r="K164" s="81">
        <v>5.3608909738292043</v>
      </c>
      <c r="L164" s="53"/>
      <c r="AK164" s="112">
        <v>43626</v>
      </c>
      <c r="AL164" s="131">
        <v>0.22351541152970239</v>
      </c>
      <c r="AM164" s="131">
        <v>0.16743716487571161</v>
      </c>
      <c r="AN164" s="131">
        <v>0.1000401222286265</v>
      </c>
      <c r="AO164" s="131">
        <v>8.5049612570062258E-2</v>
      </c>
      <c r="AP164" s="131">
        <v>6.9701762210094109E-2</v>
      </c>
    </row>
    <row r="165" spans="2:42" x14ac:dyDescent="0.2">
      <c r="B165" s="74">
        <v>43627</v>
      </c>
      <c r="C165" s="76">
        <v>1.3131046416294301</v>
      </c>
      <c r="D165" s="76">
        <v>0.29346076861341908</v>
      </c>
      <c r="E165" s="76">
        <v>1.020284820807988</v>
      </c>
      <c r="F165" s="76">
        <v>0.95557494312666613</v>
      </c>
      <c r="G165" s="76">
        <v>0.11742543249689849</v>
      </c>
      <c r="H165" s="76">
        <v>0.1480962640937489</v>
      </c>
      <c r="I165" s="76">
        <v>0.10395198210173449</v>
      </c>
      <c r="J165" s="76">
        <v>1.4822096989922866</v>
      </c>
      <c r="K165" s="81">
        <v>5.4341085518621721</v>
      </c>
      <c r="L165" s="53"/>
      <c r="AK165" s="112">
        <v>43627</v>
      </c>
      <c r="AL165" s="131">
        <v>0.22407098802116412</v>
      </c>
      <c r="AM165" s="131">
        <v>0.19866038915809481</v>
      </c>
      <c r="AN165" s="131">
        <v>0.12072006496850349</v>
      </c>
      <c r="AO165" s="131">
        <v>8.6627262742450431E-2</v>
      </c>
      <c r="AP165" s="131">
        <v>8.2139725118831525E-2</v>
      </c>
    </row>
    <row r="166" spans="2:42" x14ac:dyDescent="0.2">
      <c r="B166" s="74">
        <v>43628</v>
      </c>
      <c r="C166" s="76">
        <v>1.308836656273364</v>
      </c>
      <c r="D166" s="76">
        <v>0.30071577747865358</v>
      </c>
      <c r="E166" s="76">
        <v>1.029223035808247</v>
      </c>
      <c r="F166" s="76">
        <v>0.95892520329181208</v>
      </c>
      <c r="G166" s="76">
        <v>0.1382521417152216</v>
      </c>
      <c r="H166" s="76">
        <v>0.14756386880446681</v>
      </c>
      <c r="I166" s="76">
        <v>0.10395198210173449</v>
      </c>
      <c r="J166" s="76">
        <v>1.4208912674085634</v>
      </c>
      <c r="K166" s="81">
        <v>5.4083599328820631</v>
      </c>
      <c r="L166" s="53"/>
      <c r="AK166" s="112">
        <v>43628</v>
      </c>
      <c r="AL166" s="131">
        <v>0.2152686211645492</v>
      </c>
      <c r="AM166" s="131">
        <v>0.17655570577527813</v>
      </c>
      <c r="AN166" s="131">
        <v>0.1479504345607465</v>
      </c>
      <c r="AO166" s="131">
        <v>8.5007490487668591E-2</v>
      </c>
      <c r="AP166" s="131">
        <v>7.7649678039436107E-2</v>
      </c>
    </row>
    <row r="167" spans="2:42" x14ac:dyDescent="0.2">
      <c r="B167" s="74">
        <v>43629</v>
      </c>
      <c r="C167" s="76">
        <v>1.303759242189243</v>
      </c>
      <c r="D167" s="76">
        <v>0.29027911133481138</v>
      </c>
      <c r="E167" s="76">
        <v>1.0928677760904641</v>
      </c>
      <c r="F167" s="76">
        <v>0.87344207101217097</v>
      </c>
      <c r="G167" s="76">
        <v>0.20135981803162711</v>
      </c>
      <c r="H167" s="76">
        <v>0.1297448643506999</v>
      </c>
      <c r="I167" s="76">
        <v>0.10395198210173449</v>
      </c>
      <c r="J167" s="76">
        <v>1.4666487818460241</v>
      </c>
      <c r="K167" s="81">
        <v>5.4620536469567753</v>
      </c>
      <c r="L167" s="53"/>
      <c r="AK167" s="112">
        <v>43629</v>
      </c>
      <c r="AL167" s="131">
        <v>0.2171482905259611</v>
      </c>
      <c r="AM167" s="131">
        <v>0.14039788322970012</v>
      </c>
      <c r="AN167" s="131">
        <v>0.10900380474416101</v>
      </c>
      <c r="AO167" s="131">
        <v>8.502024401468912E-2</v>
      </c>
      <c r="AP167" s="131">
        <v>6.926242542120109E-2</v>
      </c>
    </row>
    <row r="168" spans="2:42" x14ac:dyDescent="0.2">
      <c r="B168" s="74">
        <v>43630</v>
      </c>
      <c r="C168" s="76">
        <v>1.325977714832089</v>
      </c>
      <c r="D168" s="76">
        <v>0.2828023844599285</v>
      </c>
      <c r="E168" s="76">
        <v>1.067409197262158</v>
      </c>
      <c r="F168" s="76">
        <v>0.74726646341850411</v>
      </c>
      <c r="G168" s="76">
        <v>0.19110527911792941</v>
      </c>
      <c r="H168" s="76">
        <v>0.12754001569874149</v>
      </c>
      <c r="I168" s="76">
        <v>0.10395198210173449</v>
      </c>
      <c r="J168" s="76">
        <v>1.5456320445759009</v>
      </c>
      <c r="K168" s="81">
        <v>5.3916850814669868</v>
      </c>
      <c r="L168" s="53"/>
      <c r="AK168" s="112">
        <v>43630</v>
      </c>
      <c r="AL168" s="131">
        <v>0.19132350942681811</v>
      </c>
      <c r="AM168" s="131">
        <v>0.11636002829301929</v>
      </c>
      <c r="AN168" s="131">
        <v>7.4170076615830138E-2</v>
      </c>
      <c r="AO168" s="131">
        <v>8.0446662184823312E-2</v>
      </c>
      <c r="AP168" s="131">
        <v>6.778670772488099E-2</v>
      </c>
    </row>
    <row r="169" spans="2:42" x14ac:dyDescent="0.2">
      <c r="B169" s="74">
        <v>43631</v>
      </c>
      <c r="C169" s="76">
        <v>1.3393261108216721</v>
      </c>
      <c r="D169" s="76">
        <v>0.2880303513549039</v>
      </c>
      <c r="E169" s="76">
        <v>1.0253186552995419</v>
      </c>
      <c r="F169" s="76">
        <v>0.75565155065740752</v>
      </c>
      <c r="G169" s="76">
        <v>0.1898471491367037</v>
      </c>
      <c r="H169" s="76">
        <v>0.14536074967064899</v>
      </c>
      <c r="I169" s="76">
        <v>0.10395198210173449</v>
      </c>
      <c r="J169" s="76">
        <v>1.5686730324595053</v>
      </c>
      <c r="K169" s="81">
        <v>5.416159581502118</v>
      </c>
      <c r="L169" s="53"/>
      <c r="AK169" s="112">
        <v>43631</v>
      </c>
      <c r="AL169" s="131">
        <v>0.18774412446119432</v>
      </c>
      <c r="AM169" s="131">
        <v>0.1216149950363955</v>
      </c>
      <c r="AN169" s="131">
        <v>7.6913154007747689E-2</v>
      </c>
      <c r="AO169" s="131">
        <v>8.0794479034691849E-2</v>
      </c>
      <c r="AP169" s="131">
        <v>6.618005272250603E-2</v>
      </c>
    </row>
    <row r="170" spans="2:42" x14ac:dyDescent="0.2">
      <c r="B170" s="74">
        <v>43632</v>
      </c>
      <c r="C170" s="76">
        <v>1.3282754518650339</v>
      </c>
      <c r="D170" s="76">
        <v>0.28632947282292004</v>
      </c>
      <c r="E170" s="76">
        <v>1.049276777939657</v>
      </c>
      <c r="F170" s="76">
        <v>0.76128458451470593</v>
      </c>
      <c r="G170" s="76">
        <v>0.1647892376236659</v>
      </c>
      <c r="H170" s="76">
        <v>0.14243627858066613</v>
      </c>
      <c r="I170" s="76">
        <v>0.10395198210173449</v>
      </c>
      <c r="J170" s="76">
        <v>1.5536788445022913</v>
      </c>
      <c r="K170" s="81">
        <v>5.3900226299506748</v>
      </c>
      <c r="L170" s="53"/>
      <c r="AK170" s="112">
        <v>43632</v>
      </c>
      <c r="AL170" s="131">
        <v>0.17959415186092992</v>
      </c>
      <c r="AM170" s="131">
        <v>0.1106927038568271</v>
      </c>
      <c r="AN170" s="131">
        <v>0.10870189985839381</v>
      </c>
      <c r="AO170" s="131">
        <v>8.1537355828554203E-2</v>
      </c>
      <c r="AP170" s="131">
        <v>6.2797447354807828E-2</v>
      </c>
    </row>
    <row r="171" spans="2:42" x14ac:dyDescent="0.2">
      <c r="B171" s="74">
        <v>43633</v>
      </c>
      <c r="C171" s="76">
        <v>1.3127598895172459</v>
      </c>
      <c r="D171" s="76">
        <v>0.29594161383272805</v>
      </c>
      <c r="E171" s="76">
        <v>1.040601220202622</v>
      </c>
      <c r="F171" s="76">
        <v>0.66058387350435877</v>
      </c>
      <c r="G171" s="76">
        <v>0.1472230625517171</v>
      </c>
      <c r="H171" s="76">
        <v>0.14481372577105009</v>
      </c>
      <c r="I171" s="76">
        <v>0.10395198210173449</v>
      </c>
      <c r="J171" s="76">
        <v>1.5169602459771137</v>
      </c>
      <c r="K171" s="81">
        <v>5.2228356134585701</v>
      </c>
      <c r="L171" s="53"/>
      <c r="AK171" s="112">
        <v>43633</v>
      </c>
      <c r="AL171" s="131">
        <v>0.15584154715547352</v>
      </c>
      <c r="AM171" s="131">
        <v>9.2002615069236876E-2</v>
      </c>
      <c r="AN171" s="131">
        <v>7.4075943159928812E-2</v>
      </c>
      <c r="AO171" s="131">
        <v>8.0488197758122978E-2</v>
      </c>
      <c r="AP171" s="131">
        <v>6.1285120328785039E-2</v>
      </c>
    </row>
    <row r="172" spans="2:42" x14ac:dyDescent="0.2">
      <c r="B172" s="74">
        <v>43634</v>
      </c>
      <c r="C172" s="76">
        <v>1.312786730060117</v>
      </c>
      <c r="D172" s="76">
        <v>0.29261527363916007</v>
      </c>
      <c r="E172" s="76">
        <v>1.021241769411972</v>
      </c>
      <c r="F172" s="76">
        <v>0.6608178017434897</v>
      </c>
      <c r="G172" s="76">
        <v>0.1354285218692261</v>
      </c>
      <c r="H172" s="76">
        <v>0.13024390756183787</v>
      </c>
      <c r="I172" s="76">
        <v>0.10395198210173449</v>
      </c>
      <c r="J172" s="76">
        <v>1.5174568892251183</v>
      </c>
      <c r="K172" s="81">
        <v>5.1745428756126559</v>
      </c>
      <c r="L172" s="53"/>
      <c r="AK172" s="112">
        <v>43634</v>
      </c>
      <c r="AL172" s="131">
        <v>0.16653596217124531</v>
      </c>
      <c r="AM172" s="131">
        <v>8.982647513125655E-2</v>
      </c>
      <c r="AN172" s="131">
        <v>7.2987792023380862E-2</v>
      </c>
      <c r="AO172" s="131">
        <v>8.0170285383228859E-2</v>
      </c>
      <c r="AP172" s="131">
        <v>6.0517476800164539E-2</v>
      </c>
    </row>
    <row r="173" spans="2:42" x14ac:dyDescent="0.2">
      <c r="B173" s="74">
        <v>43635</v>
      </c>
      <c r="C173" s="76">
        <v>1.3055237633880219</v>
      </c>
      <c r="D173" s="76">
        <v>0.28859373180724401</v>
      </c>
      <c r="E173" s="76">
        <v>1.022484079356577</v>
      </c>
      <c r="F173" s="76">
        <v>0.65771933175263708</v>
      </c>
      <c r="G173" s="76">
        <v>0.12162358486385171</v>
      </c>
      <c r="H173" s="76">
        <v>0.12840464329548812</v>
      </c>
      <c r="I173" s="76">
        <v>0.10395198210173449</v>
      </c>
      <c r="J173" s="76">
        <v>1.5490789912136795</v>
      </c>
      <c r="K173" s="81">
        <v>5.1773801077792339</v>
      </c>
      <c r="L173" s="53"/>
      <c r="AK173" s="112">
        <v>43635</v>
      </c>
      <c r="AL173" s="131">
        <v>0.1601355460185146</v>
      </c>
      <c r="AM173" s="131">
        <v>9.216189820376286E-2</v>
      </c>
      <c r="AN173" s="131">
        <v>7.2960340374182364E-2</v>
      </c>
      <c r="AO173" s="131">
        <v>8.051427942507014E-2</v>
      </c>
      <c r="AP173" s="131">
        <v>6.0784924270197861E-2</v>
      </c>
    </row>
    <row r="174" spans="2:42" x14ac:dyDescent="0.2">
      <c r="B174" s="74">
        <v>43636</v>
      </c>
      <c r="C174" s="76">
        <v>1.308517404315541</v>
      </c>
      <c r="D174" s="76">
        <v>0.29596531027097228</v>
      </c>
      <c r="E174" s="76">
        <v>1.041537395909921</v>
      </c>
      <c r="F174" s="76">
        <v>0.72611826261215306</v>
      </c>
      <c r="G174" s="76">
        <v>0.11262729373213259</v>
      </c>
      <c r="H174" s="76">
        <v>0.12512751566885211</v>
      </c>
      <c r="I174" s="76">
        <v>0.10395198210173449</v>
      </c>
      <c r="J174" s="76">
        <v>1.5873241389879036</v>
      </c>
      <c r="K174" s="81">
        <v>5.3011693035992096</v>
      </c>
      <c r="L174" s="53"/>
      <c r="AK174" s="112">
        <v>43636</v>
      </c>
      <c r="AL174" s="131">
        <v>0.17884451430790829</v>
      </c>
      <c r="AM174" s="131">
        <v>0.1093629667762582</v>
      </c>
      <c r="AN174" s="131">
        <v>7.8899529753991351E-2</v>
      </c>
      <c r="AO174" s="131">
        <v>8.2030707552551194E-2</v>
      </c>
      <c r="AP174" s="131">
        <v>6.2815958821210008E-2</v>
      </c>
    </row>
    <row r="175" spans="2:42" x14ac:dyDescent="0.2">
      <c r="B175" s="74">
        <v>43637</v>
      </c>
      <c r="C175" s="76">
        <v>1.303167803148406</v>
      </c>
      <c r="D175" s="76">
        <v>0.29024213391097864</v>
      </c>
      <c r="E175" s="76">
        <v>1.052638205322288</v>
      </c>
      <c r="F175" s="76">
        <v>0.77106063091487775</v>
      </c>
      <c r="G175" s="76">
        <v>0.1142979678246826</v>
      </c>
      <c r="H175" s="76">
        <v>0.1260472953292768</v>
      </c>
      <c r="I175" s="76">
        <v>0.10395198210173449</v>
      </c>
      <c r="J175" s="76">
        <v>1.5254296923446935</v>
      </c>
      <c r="K175" s="81">
        <v>5.2868357108969377</v>
      </c>
      <c r="L175" s="53"/>
      <c r="AK175" s="112">
        <v>43637</v>
      </c>
      <c r="AL175" s="131">
        <v>0.17864514844684989</v>
      </c>
      <c r="AM175" s="131">
        <v>0.1174357984660024</v>
      </c>
      <c r="AN175" s="131">
        <v>9.8395144756560221E-2</v>
      </c>
      <c r="AO175" s="131">
        <v>8.2734162843617676E-2</v>
      </c>
      <c r="AP175" s="131">
        <v>6.3465621873983205E-2</v>
      </c>
    </row>
    <row r="176" spans="2:42" x14ac:dyDescent="0.2">
      <c r="B176" s="74">
        <v>43638</v>
      </c>
      <c r="C176" s="76">
        <v>1.2993137294547188</v>
      </c>
      <c r="D176" s="76">
        <v>0.2842782253854515</v>
      </c>
      <c r="E176" s="76">
        <v>1.043282806386729</v>
      </c>
      <c r="F176" s="76">
        <v>0.69903471551712959</v>
      </c>
      <c r="G176" s="76">
        <v>0.11443246730148461</v>
      </c>
      <c r="H176" s="76">
        <v>0.12800973727606318</v>
      </c>
      <c r="I176" s="76">
        <v>0.10395198210173449</v>
      </c>
      <c r="J176" s="76">
        <v>1.4810817155060689</v>
      </c>
      <c r="K176" s="81">
        <v>5.1533853789293804</v>
      </c>
      <c r="L176" s="53"/>
      <c r="AK176" s="112">
        <v>43638</v>
      </c>
      <c r="AL176" s="131">
        <v>0.15583419183296537</v>
      </c>
      <c r="AM176" s="131">
        <v>9.6130295836191676E-2</v>
      </c>
      <c r="AN176" s="131">
        <v>8.8748060921086183E-2</v>
      </c>
      <c r="AO176" s="131">
        <v>8.5425552880364519E-2</v>
      </c>
      <c r="AP176" s="131">
        <v>5.9894928291650808E-2</v>
      </c>
    </row>
    <row r="177" spans="2:42" x14ac:dyDescent="0.2">
      <c r="B177" s="74">
        <v>43639</v>
      </c>
      <c r="C177" s="76">
        <v>1.301869455369455</v>
      </c>
      <c r="D177" s="76">
        <v>0.28848419446224721</v>
      </c>
      <c r="E177" s="76">
        <v>1.0316294121813652</v>
      </c>
      <c r="F177" s="76">
        <v>0.6357027155308197</v>
      </c>
      <c r="G177" s="76">
        <v>0.11739476532796461</v>
      </c>
      <c r="H177" s="76">
        <v>0.12852490336742697</v>
      </c>
      <c r="I177" s="76">
        <v>0.10395198210173449</v>
      </c>
      <c r="J177" s="76">
        <v>1.4755583344034393</v>
      </c>
      <c r="K177" s="81">
        <v>5.0831157627444528</v>
      </c>
      <c r="L177" s="53"/>
      <c r="AK177" s="112">
        <v>43639</v>
      </c>
      <c r="AL177" s="131">
        <v>0.13681172322242321</v>
      </c>
      <c r="AM177" s="131">
        <v>8.8030782562182108E-2</v>
      </c>
      <c r="AN177" s="131">
        <v>7.4162570831979815E-2</v>
      </c>
      <c r="AO177" s="131">
        <v>8.0985079877287924E-2</v>
      </c>
      <c r="AP177" s="131">
        <v>5.95237886621885E-2</v>
      </c>
    </row>
    <row r="178" spans="2:42" x14ac:dyDescent="0.2">
      <c r="B178" s="74">
        <v>43640</v>
      </c>
      <c r="C178" s="76">
        <v>1.3001699248768921</v>
      </c>
      <c r="D178" s="76">
        <v>0.2951261629453738</v>
      </c>
      <c r="E178" s="76">
        <v>1.0212568411901961</v>
      </c>
      <c r="F178" s="76">
        <v>0.60883879291924259</v>
      </c>
      <c r="G178" s="76">
        <v>0.1218310604211222</v>
      </c>
      <c r="H178" s="76">
        <v>0.13440896637310498</v>
      </c>
      <c r="I178" s="76">
        <v>0.10395198210173449</v>
      </c>
      <c r="J178" s="76">
        <v>1.5107180881184785</v>
      </c>
      <c r="K178" s="81">
        <v>5.0963018189461451</v>
      </c>
      <c r="L178" s="53"/>
      <c r="AK178" s="112">
        <v>43640</v>
      </c>
      <c r="AL178" s="131">
        <v>0.1225555760475143</v>
      </c>
      <c r="AM178" s="131">
        <v>8.9506856425012882E-2</v>
      </c>
      <c r="AN178" s="131">
        <v>7.2958228969485395E-2</v>
      </c>
      <c r="AO178" s="131">
        <v>7.8028155291396839E-2</v>
      </c>
      <c r="AP178" s="131">
        <v>6.0133056429336598E-2</v>
      </c>
    </row>
    <row r="179" spans="2:42" x14ac:dyDescent="0.2">
      <c r="B179" s="74">
        <v>43641</v>
      </c>
      <c r="C179" s="76">
        <v>1.301955797513235</v>
      </c>
      <c r="D179" s="76">
        <v>0.2825849696602597</v>
      </c>
      <c r="E179" s="76">
        <v>1.011478324034208</v>
      </c>
      <c r="F179" s="76">
        <v>0.61754389544295629</v>
      </c>
      <c r="G179" s="76">
        <v>0.13384044486913568</v>
      </c>
      <c r="H179" s="76">
        <v>0.12367050625678419</v>
      </c>
      <c r="I179" s="76">
        <v>0.10395198210173449</v>
      </c>
      <c r="J179" s="76">
        <v>1.5268987012205755</v>
      </c>
      <c r="K179" s="81">
        <v>5.1019246210988882</v>
      </c>
      <c r="L179" s="53"/>
      <c r="AK179" s="112">
        <v>43641</v>
      </c>
      <c r="AL179" s="131">
        <v>0.13533407214763268</v>
      </c>
      <c r="AM179" s="131">
        <v>8.8496787882570871E-2</v>
      </c>
      <c r="AN179" s="131">
        <v>7.2955477064431104E-2</v>
      </c>
      <c r="AO179" s="131">
        <v>7.7156395702177374E-2</v>
      </c>
      <c r="AP179" s="131">
        <v>5.9454989267776447E-2</v>
      </c>
    </row>
    <row r="180" spans="2:42" x14ac:dyDescent="0.2">
      <c r="B180" s="74">
        <v>43642</v>
      </c>
      <c r="C180" s="76">
        <v>1.310821787242888</v>
      </c>
      <c r="D180" s="76">
        <v>0.2843539496054579</v>
      </c>
      <c r="E180" s="76">
        <v>1.009283376487373</v>
      </c>
      <c r="F180" s="76">
        <v>0.6436859129494219</v>
      </c>
      <c r="G180" s="76">
        <v>0.15622705546987561</v>
      </c>
      <c r="H180" s="76">
        <v>0.12224856899834061</v>
      </c>
      <c r="I180" s="76">
        <v>0.10395198210173449</v>
      </c>
      <c r="J180" s="76">
        <v>1.550773591876548</v>
      </c>
      <c r="K180" s="81">
        <v>5.18134622473164</v>
      </c>
      <c r="L180" s="53"/>
      <c r="AK180" s="112">
        <v>43642</v>
      </c>
      <c r="AL180" s="131">
        <v>0.15748676192641409</v>
      </c>
      <c r="AM180" s="131">
        <v>8.8157591351738479E-2</v>
      </c>
      <c r="AN180" s="131">
        <v>7.3088436505366658E-2</v>
      </c>
      <c r="AO180" s="131">
        <v>7.7013768757618256E-2</v>
      </c>
      <c r="AP180" s="131">
        <v>5.89492918075291E-2</v>
      </c>
    </row>
    <row r="181" spans="2:42" x14ac:dyDescent="0.2">
      <c r="B181" s="74">
        <v>43643</v>
      </c>
      <c r="C181" s="76">
        <v>1.3304011146742249</v>
      </c>
      <c r="D181" s="76">
        <v>0.28501502917392391</v>
      </c>
      <c r="E181" s="76">
        <v>1.0154769736161631</v>
      </c>
      <c r="F181" s="76">
        <v>0.6521749525108006</v>
      </c>
      <c r="G181" s="76">
        <v>0.17128152603415581</v>
      </c>
      <c r="H181" s="76">
        <v>0.12424027421655229</v>
      </c>
      <c r="I181" s="76">
        <v>0.10395198210173449</v>
      </c>
      <c r="J181" s="76">
        <v>1.5139560252428472</v>
      </c>
      <c r="K181" s="81">
        <v>5.1964978775704029</v>
      </c>
      <c r="L181" s="53"/>
      <c r="AK181" s="112">
        <v>43643</v>
      </c>
      <c r="AL181" s="131">
        <v>0.14047945305286541</v>
      </c>
      <c r="AM181" s="131">
        <v>8.7668303629064429E-2</v>
      </c>
      <c r="AN181" s="131">
        <v>8.9711242541253802E-2</v>
      </c>
      <c r="AO181" s="131">
        <v>7.7018747536621371E-2</v>
      </c>
      <c r="AP181" s="131">
        <v>5.8867713959883279E-2</v>
      </c>
    </row>
    <row r="182" spans="2:42" x14ac:dyDescent="0.2">
      <c r="B182" s="74">
        <v>43644</v>
      </c>
      <c r="C182" s="76">
        <v>1.319095879245942</v>
      </c>
      <c r="D182" s="76">
        <v>0.28191078966646277</v>
      </c>
      <c r="E182" s="76">
        <v>1.013169617115506</v>
      </c>
      <c r="F182" s="76">
        <v>0.63176660512930283</v>
      </c>
      <c r="G182" s="76">
        <v>0.17143711638697018</v>
      </c>
      <c r="H182" s="76">
        <v>0.12728957242734759</v>
      </c>
      <c r="I182" s="76">
        <v>0.10395198210173449</v>
      </c>
      <c r="J182" s="76">
        <v>1.4653604504124913</v>
      </c>
      <c r="K182" s="81">
        <v>5.1139820124857573</v>
      </c>
      <c r="L182" s="53"/>
      <c r="AK182" s="112">
        <v>43644</v>
      </c>
      <c r="AL182" s="131">
        <v>0.12732719173146309</v>
      </c>
      <c r="AM182" s="131">
        <v>8.7357419221496077E-2</v>
      </c>
      <c r="AN182" s="131">
        <v>8.4899334911532065E-2</v>
      </c>
      <c r="AO182" s="131">
        <v>7.711607366810426E-2</v>
      </c>
      <c r="AP182" s="131">
        <v>5.8810179089131318E-2</v>
      </c>
    </row>
    <row r="183" spans="2:42" x14ac:dyDescent="0.2">
      <c r="B183" s="74">
        <v>43645</v>
      </c>
      <c r="C183" s="76">
        <v>1.319097587785564</v>
      </c>
      <c r="D183" s="76">
        <v>0.27830392324799519</v>
      </c>
      <c r="E183" s="76">
        <v>1.004500604474281</v>
      </c>
      <c r="F183" s="76">
        <v>0.58939023992084161</v>
      </c>
      <c r="G183" s="76">
        <v>0.1806657841322144</v>
      </c>
      <c r="H183" s="76">
        <v>0.12844502947508302</v>
      </c>
      <c r="I183" s="76">
        <v>0.10395198210173449</v>
      </c>
      <c r="J183" s="76">
        <v>1.4809031283262057</v>
      </c>
      <c r="K183" s="81">
        <v>5.0852582794639201</v>
      </c>
      <c r="L183" s="53"/>
      <c r="AK183" s="112">
        <v>43645</v>
      </c>
      <c r="AL183" s="131">
        <v>0.10617010324998169</v>
      </c>
      <c r="AM183" s="131">
        <v>8.8007269352766371E-2</v>
      </c>
      <c r="AN183" s="131">
        <v>7.3030651475464392E-2</v>
      </c>
      <c r="AO183" s="131">
        <v>7.7319822689452533E-2</v>
      </c>
      <c r="AP183" s="131">
        <v>5.9100481995165891E-2</v>
      </c>
    </row>
    <row r="184" spans="2:42" x14ac:dyDescent="0.2">
      <c r="B184" s="74">
        <v>43646</v>
      </c>
      <c r="C184" s="76">
        <v>1.3112926298683731</v>
      </c>
      <c r="D184" s="76">
        <v>0.27883148107820144</v>
      </c>
      <c r="E184" s="76">
        <v>0.99932173720581086</v>
      </c>
      <c r="F184" s="76">
        <v>0.60366845872040265</v>
      </c>
      <c r="G184" s="76">
        <v>0.1642884481997535</v>
      </c>
      <c r="H184" s="76">
        <v>0.12552020917549481</v>
      </c>
      <c r="I184" s="76">
        <v>0.10395198210173449</v>
      </c>
      <c r="J184" s="76">
        <v>1.5235557868775569</v>
      </c>
      <c r="K184" s="81">
        <v>5.1104307332273278</v>
      </c>
      <c r="L184" s="53"/>
      <c r="AK184" s="112">
        <v>43646</v>
      </c>
      <c r="AL184" s="131">
        <v>0.1209693259146682</v>
      </c>
      <c r="AM184" s="131">
        <v>8.9038083272833662E-2</v>
      </c>
      <c r="AN184" s="131">
        <v>7.2955477064431104E-2</v>
      </c>
      <c r="AO184" s="131">
        <v>7.7242045453031677E-2</v>
      </c>
      <c r="AP184" s="131">
        <v>5.934784857709359E-2</v>
      </c>
    </row>
    <row r="185" spans="2:42" x14ac:dyDescent="0.2">
      <c r="B185" s="74">
        <v>43647</v>
      </c>
      <c r="C185" s="76">
        <v>1.260461709558063</v>
      </c>
      <c r="D185" s="76">
        <v>0.27489614147483549</v>
      </c>
      <c r="E185" s="76">
        <v>0.96752495750908996</v>
      </c>
      <c r="F185" s="76">
        <v>0.62188157120718879</v>
      </c>
      <c r="G185" s="76">
        <v>0.1229480917174002</v>
      </c>
      <c r="H185" s="76">
        <v>0.12180155136280391</v>
      </c>
      <c r="I185" s="76">
        <v>0.10059869235651721</v>
      </c>
      <c r="J185" s="76">
        <v>1.559114104926673</v>
      </c>
      <c r="K185" s="81">
        <v>5.029226820112572</v>
      </c>
      <c r="L185" s="53"/>
      <c r="AK185" s="112">
        <v>43647</v>
      </c>
      <c r="AL185" s="131">
        <v>0.14312708910284289</v>
      </c>
      <c r="AM185" s="131">
        <v>9.0121455631673217E-2</v>
      </c>
      <c r="AN185" s="131">
        <v>7.1912791027537795E-2</v>
      </c>
      <c r="AO185" s="131">
        <v>7.5450290086192862E-2</v>
      </c>
      <c r="AP185" s="131">
        <v>5.7723294943711201E-2</v>
      </c>
    </row>
    <row r="186" spans="2:42" x14ac:dyDescent="0.2">
      <c r="B186" s="74">
        <v>43648</v>
      </c>
      <c r="C186" s="76">
        <v>1.2587276157212939</v>
      </c>
      <c r="D186" s="76">
        <v>0.26780971368151396</v>
      </c>
      <c r="E186" s="76">
        <v>0.97307628050567829</v>
      </c>
      <c r="F186" s="76">
        <v>0.69072741498398027</v>
      </c>
      <c r="G186" s="76">
        <v>0.1156939455096824</v>
      </c>
      <c r="H186" s="76">
        <v>0.121134648262084</v>
      </c>
      <c r="I186" s="76">
        <v>0.10059869235651721</v>
      </c>
      <c r="J186" s="76">
        <v>1.5622650837862206</v>
      </c>
      <c r="K186" s="81">
        <v>5.0900333948069711</v>
      </c>
      <c r="L186" s="53"/>
      <c r="AK186" s="112">
        <v>43648</v>
      </c>
      <c r="AL186" s="131">
        <v>0.15865957475434561</v>
      </c>
      <c r="AM186" s="131">
        <v>8.891475680616158E-2</v>
      </c>
      <c r="AN186" s="131">
        <v>0.10284344517759131</v>
      </c>
      <c r="AO186" s="131">
        <v>7.5991023454116846E-2</v>
      </c>
      <c r="AP186" s="131">
        <v>5.7414981363542429E-2</v>
      </c>
    </row>
    <row r="187" spans="2:42" x14ac:dyDescent="0.2">
      <c r="B187" s="74">
        <v>43649</v>
      </c>
      <c r="C187" s="76">
        <v>1.262753752837632</v>
      </c>
      <c r="D187" s="76">
        <v>0.2631696233042386</v>
      </c>
      <c r="E187" s="76">
        <v>0.97636797006309406</v>
      </c>
      <c r="F187" s="76">
        <v>0.76982316086126268</v>
      </c>
      <c r="G187" s="76">
        <v>0.13005819815603911</v>
      </c>
      <c r="H187" s="76">
        <v>0.1206819103957095</v>
      </c>
      <c r="I187" s="76">
        <v>0.10059869235651721</v>
      </c>
      <c r="J187" s="76">
        <v>1.5375195215119242</v>
      </c>
      <c r="K187" s="81">
        <v>5.1609728294864174</v>
      </c>
      <c r="L187" s="53"/>
      <c r="AK187" s="112">
        <v>43649</v>
      </c>
      <c r="AL187" s="131">
        <v>0.14840706815360069</v>
      </c>
      <c r="AM187" s="131">
        <v>8.8086338387732152E-2</v>
      </c>
      <c r="AN187" s="131">
        <v>0.13989453794520071</v>
      </c>
      <c r="AO187" s="131">
        <v>7.7439715840983539E-2</v>
      </c>
      <c r="AP187" s="131">
        <v>5.6828867638934612E-2</v>
      </c>
    </row>
    <row r="188" spans="2:42" x14ac:dyDescent="0.2">
      <c r="B188" s="74">
        <v>43650</v>
      </c>
      <c r="C188" s="76">
        <v>1.2597588279857959</v>
      </c>
      <c r="D188" s="76">
        <v>0.26591943782437277</v>
      </c>
      <c r="E188" s="76">
        <v>0.97118519961749028</v>
      </c>
      <c r="F188" s="76">
        <v>0.70590443712339412</v>
      </c>
      <c r="G188" s="76">
        <v>0.15379676692938821</v>
      </c>
      <c r="H188" s="76">
        <v>0.11986732604765239</v>
      </c>
      <c r="I188" s="76">
        <v>0.10059869235651721</v>
      </c>
      <c r="J188" s="76">
        <v>1.5641583253437465</v>
      </c>
      <c r="K188" s="81">
        <v>5.1411890132283578</v>
      </c>
      <c r="L188" s="53"/>
      <c r="AK188" s="112">
        <v>43650</v>
      </c>
      <c r="AL188" s="131">
        <v>0.1265456966114086</v>
      </c>
      <c r="AM188" s="131">
        <v>8.6870043838480696E-2</v>
      </c>
      <c r="AN188" s="131">
        <v>0.1129224772132528</v>
      </c>
      <c r="AO188" s="131">
        <v>7.7557952290568333E-2</v>
      </c>
      <c r="AP188" s="131">
        <v>5.6808671356100147E-2</v>
      </c>
    </row>
    <row r="189" spans="2:42" x14ac:dyDescent="0.2">
      <c r="B189" s="74">
        <v>43651</v>
      </c>
      <c r="C189" s="76">
        <v>1.267735142302209</v>
      </c>
      <c r="D189" s="76">
        <v>0.26392681803107476</v>
      </c>
      <c r="E189" s="76">
        <v>0.97138687514944122</v>
      </c>
      <c r="F189" s="76">
        <v>0.63137654083277972</v>
      </c>
      <c r="G189" s="76">
        <v>0.1527356093863258</v>
      </c>
      <c r="H189" s="76">
        <v>0.12098733242101151</v>
      </c>
      <c r="I189" s="76">
        <v>0.10059869235651721</v>
      </c>
      <c r="J189" s="76">
        <v>1.5654096446827015</v>
      </c>
      <c r="K189" s="81">
        <v>5.0741566551620609</v>
      </c>
      <c r="L189" s="53"/>
      <c r="AK189" s="112">
        <v>43651</v>
      </c>
      <c r="AL189" s="131">
        <v>0.11620520069449501</v>
      </c>
      <c r="AM189" s="131">
        <v>8.4811067906470874E-2</v>
      </c>
      <c r="AN189" s="131">
        <v>8.2068765049564993E-2</v>
      </c>
      <c r="AO189" s="131">
        <v>7.5782008918751184E-2</v>
      </c>
      <c r="AP189" s="131">
        <v>5.6851807170935562E-2</v>
      </c>
    </row>
    <row r="190" spans="2:42" x14ac:dyDescent="0.2">
      <c r="B190" s="74">
        <v>43652</v>
      </c>
      <c r="C190" s="76">
        <v>1.2672986192522868</v>
      </c>
      <c r="D190" s="76">
        <v>0.26560721896348</v>
      </c>
      <c r="E190" s="76">
        <v>0.9720705312781015</v>
      </c>
      <c r="F190" s="76">
        <v>0.65649665463495588</v>
      </c>
      <c r="G190" s="76">
        <v>0.16260558975200709</v>
      </c>
      <c r="H190" s="76">
        <v>0.1198307956775448</v>
      </c>
      <c r="I190" s="76">
        <v>0.10059869235651721</v>
      </c>
      <c r="J190" s="76">
        <v>1.5461824695882098</v>
      </c>
      <c r="K190" s="81">
        <v>5.090690571503103</v>
      </c>
      <c r="L190" s="53"/>
      <c r="AK190" s="112">
        <v>43652</v>
      </c>
      <c r="AL190" s="131">
        <v>0.13407876963012991</v>
      </c>
      <c r="AM190" s="131">
        <v>8.5027793234241714E-2</v>
      </c>
      <c r="AN190" s="131">
        <v>9.2918437464605222E-2</v>
      </c>
      <c r="AO190" s="131">
        <v>7.6088630079076278E-2</v>
      </c>
      <c r="AP190" s="131">
        <v>5.6849787103426253E-2</v>
      </c>
    </row>
    <row r="191" spans="2:42" x14ac:dyDescent="0.2">
      <c r="B191" s="74">
        <v>43653</v>
      </c>
      <c r="C191" s="76">
        <v>1.2675683997298541</v>
      </c>
      <c r="D191" s="76">
        <v>0.26294028011789949</v>
      </c>
      <c r="E191" s="76">
        <v>0.97316467056619071</v>
      </c>
      <c r="F191" s="76">
        <v>0.79400440124353211</v>
      </c>
      <c r="G191" s="76">
        <v>0.1521057833529951</v>
      </c>
      <c r="H191" s="76">
        <v>0.12195870447505991</v>
      </c>
      <c r="I191" s="76">
        <v>0.10059869235651721</v>
      </c>
      <c r="J191" s="76">
        <v>1.4929396119551581</v>
      </c>
      <c r="K191" s="81">
        <v>5.1652805437972065</v>
      </c>
      <c r="L191" s="53"/>
      <c r="AK191" s="112">
        <v>43653</v>
      </c>
      <c r="AL191" s="131">
        <v>0.15126442177155261</v>
      </c>
      <c r="AM191" s="131">
        <v>8.9360478703411961E-2</v>
      </c>
      <c r="AN191" s="131">
        <v>0.1625703657223648</v>
      </c>
      <c r="AO191" s="131">
        <v>7.6900296125745143E-2</v>
      </c>
      <c r="AP191" s="131">
        <v>5.7011883621321903E-2</v>
      </c>
    </row>
    <row r="192" spans="2:42" x14ac:dyDescent="0.2">
      <c r="B192" s="74">
        <v>43654</v>
      </c>
      <c r="C192" s="76">
        <v>1.2749957906268339</v>
      </c>
      <c r="D192" s="76">
        <v>0.2618412330947677</v>
      </c>
      <c r="E192" s="76">
        <v>0.9749791201935204</v>
      </c>
      <c r="F192" s="76">
        <v>0.89435265569172528</v>
      </c>
      <c r="G192" s="76">
        <v>0.13806511209347722</v>
      </c>
      <c r="H192" s="76">
        <v>0.1215302873503277</v>
      </c>
      <c r="I192" s="76">
        <v>0.10059869235651721</v>
      </c>
      <c r="J192" s="76">
        <v>1.4847992712627336</v>
      </c>
      <c r="K192" s="81">
        <v>5.2511621626699032</v>
      </c>
      <c r="L192" s="53"/>
      <c r="AK192" s="112">
        <v>43654</v>
      </c>
      <c r="AL192" s="131">
        <v>0.1469966216360942</v>
      </c>
      <c r="AM192" s="131">
        <v>9.3080799271950676E-2</v>
      </c>
      <c r="AN192" s="131">
        <v>0.21185372772689892</v>
      </c>
      <c r="AO192" s="131">
        <v>7.7640498509944075E-2</v>
      </c>
      <c r="AP192" s="131">
        <v>5.7213775066723017E-2</v>
      </c>
    </row>
    <row r="193" spans="2:42" x14ac:dyDescent="0.2">
      <c r="B193" s="74">
        <v>43655</v>
      </c>
      <c r="C193" s="76">
        <v>1.2718725216261411</v>
      </c>
      <c r="D193" s="76">
        <v>0.2634057173859759</v>
      </c>
      <c r="E193" s="76">
        <v>0.97117297859470042</v>
      </c>
      <c r="F193" s="76">
        <v>0.86462203134572235</v>
      </c>
      <c r="G193" s="76">
        <v>0.1350284665056978</v>
      </c>
      <c r="H193" s="76">
        <v>0.12411742695184021</v>
      </c>
      <c r="I193" s="76">
        <v>0.10059869235651721</v>
      </c>
      <c r="J193" s="76">
        <v>1.470541124038651</v>
      </c>
      <c r="K193" s="81">
        <v>5.2013589588052458</v>
      </c>
      <c r="L193" s="53"/>
      <c r="AK193" s="112">
        <v>43655</v>
      </c>
      <c r="AL193" s="131">
        <v>0.12689151557274511</v>
      </c>
      <c r="AM193" s="131">
        <v>9.3816855967967391E-2</v>
      </c>
      <c r="AN193" s="131">
        <v>0.21506081513820721</v>
      </c>
      <c r="AO193" s="131">
        <v>7.8247054430319943E-2</v>
      </c>
      <c r="AP193" s="131">
        <v>5.7493024122599233E-2</v>
      </c>
    </row>
    <row r="194" spans="2:42" x14ac:dyDescent="0.2">
      <c r="B194" s="74">
        <v>43656</v>
      </c>
      <c r="C194" s="76">
        <v>1.265479905951058</v>
      </c>
      <c r="D194" s="76">
        <v>0.26185615057241063</v>
      </c>
      <c r="E194" s="76">
        <v>0.96561834667051571</v>
      </c>
      <c r="F194" s="76">
        <v>0.757620019196523</v>
      </c>
      <c r="G194" s="76">
        <v>0.14684039916606439</v>
      </c>
      <c r="H194" s="76">
        <v>0.12027220118057269</v>
      </c>
      <c r="I194" s="76">
        <v>0.10059869235651721</v>
      </c>
      <c r="J194" s="76">
        <v>1.4289076901919882</v>
      </c>
      <c r="K194" s="81">
        <v>5.0471934052856486</v>
      </c>
      <c r="L194" s="53"/>
      <c r="AK194" s="112">
        <v>43656</v>
      </c>
      <c r="AL194" s="131">
        <v>0.1086554664348973</v>
      </c>
      <c r="AM194" s="131">
        <v>8.5901861327510695E-2</v>
      </c>
      <c r="AN194" s="131">
        <v>0.15569449191778778</v>
      </c>
      <c r="AO194" s="131">
        <v>7.8382260392715356E-2</v>
      </c>
      <c r="AP194" s="131">
        <v>5.6854066101240289E-2</v>
      </c>
    </row>
    <row r="195" spans="2:42" x14ac:dyDescent="0.2">
      <c r="B195" s="74">
        <v>43657</v>
      </c>
      <c r="C195" s="76">
        <v>1.2678618372753621</v>
      </c>
      <c r="D195" s="76">
        <v>0.26387550243917912</v>
      </c>
      <c r="E195" s="76">
        <v>0.96395506288122368</v>
      </c>
      <c r="F195" s="76">
        <v>0.69686844950158133</v>
      </c>
      <c r="G195" s="76">
        <v>0.15775088186908329</v>
      </c>
      <c r="H195" s="76">
        <v>0.1245167767235487</v>
      </c>
      <c r="I195" s="76">
        <v>0.10059869235651721</v>
      </c>
      <c r="J195" s="76">
        <v>1.4222175089503404</v>
      </c>
      <c r="K195" s="81">
        <v>4.9976447119968359</v>
      </c>
      <c r="L195" s="53"/>
      <c r="AK195" s="112">
        <v>43657</v>
      </c>
      <c r="AL195" s="131">
        <v>0.1087257806177111</v>
      </c>
      <c r="AM195" s="131">
        <v>8.6630388326881455E-2</v>
      </c>
      <c r="AN195" s="131">
        <v>0.131391145226433</v>
      </c>
      <c r="AO195" s="131">
        <v>8.0756359470410335E-2</v>
      </c>
      <c r="AP195" s="131">
        <v>5.6813801442978859E-2</v>
      </c>
    </row>
    <row r="196" spans="2:42" x14ac:dyDescent="0.2">
      <c r="B196" s="74">
        <v>43658</v>
      </c>
      <c r="C196" s="76">
        <v>1.2636426966388661</v>
      </c>
      <c r="D196" s="76">
        <v>0.26309835976912793</v>
      </c>
      <c r="E196" s="76">
        <v>0.96428390497677308</v>
      </c>
      <c r="F196" s="76">
        <v>0.66893425495741365</v>
      </c>
      <c r="G196" s="76">
        <v>0.16050605096514881</v>
      </c>
      <c r="H196" s="76">
        <v>0.1204584172825942</v>
      </c>
      <c r="I196" s="76">
        <v>0.10059869235651721</v>
      </c>
      <c r="J196" s="76">
        <v>1.408619868063413</v>
      </c>
      <c r="K196" s="81">
        <v>4.9501422450098538</v>
      </c>
      <c r="L196" s="53"/>
      <c r="AK196" s="112">
        <v>43658</v>
      </c>
      <c r="AL196" s="131">
        <v>0.1147097666749524</v>
      </c>
      <c r="AM196" s="131">
        <v>8.5047994848502811E-2</v>
      </c>
      <c r="AN196" s="131">
        <v>0.11322363965893839</v>
      </c>
      <c r="AO196" s="131">
        <v>7.984041569988945E-2</v>
      </c>
      <c r="AP196" s="131">
        <v>5.6752277330782294E-2</v>
      </c>
    </row>
    <row r="197" spans="2:42" x14ac:dyDescent="0.2">
      <c r="B197" s="74">
        <v>43659</v>
      </c>
      <c r="C197" s="76">
        <v>1.261708558975988</v>
      </c>
      <c r="D197" s="76">
        <v>0.26613606008213969</v>
      </c>
      <c r="E197" s="76">
        <v>0.96406585857770977</v>
      </c>
      <c r="F197" s="76">
        <v>0.72070440535728963</v>
      </c>
      <c r="G197" s="76">
        <v>0.1463100941624105</v>
      </c>
      <c r="H197" s="76">
        <v>0.1188508889048563</v>
      </c>
      <c r="I197" s="76">
        <v>0.10059869235651721</v>
      </c>
      <c r="J197" s="76">
        <v>1.4797257064897356</v>
      </c>
      <c r="K197" s="81">
        <v>5.0581002649066464</v>
      </c>
      <c r="L197" s="53"/>
      <c r="AK197" s="112">
        <v>43659</v>
      </c>
      <c r="AL197" s="131">
        <v>0.1254490122104617</v>
      </c>
      <c r="AM197" s="131">
        <v>8.7892307280420093E-2</v>
      </c>
      <c r="AN197" s="131">
        <v>0.1306084313332862</v>
      </c>
      <c r="AO197" s="131">
        <v>7.9629167448314456E-2</v>
      </c>
      <c r="AP197" s="131">
        <v>5.6762540875094657E-2</v>
      </c>
    </row>
    <row r="198" spans="2:42" x14ac:dyDescent="0.2">
      <c r="B198" s="74">
        <v>43660</v>
      </c>
      <c r="C198" s="76">
        <v>1.262928411538315</v>
      </c>
      <c r="D198" s="76">
        <v>0.26765969925017119</v>
      </c>
      <c r="E198" s="76">
        <v>0.96377530452843985</v>
      </c>
      <c r="F198" s="76">
        <v>0.79144174284148316</v>
      </c>
      <c r="G198" s="76">
        <v>0.13678354408804172</v>
      </c>
      <c r="H198" s="76">
        <v>0.1192508336846459</v>
      </c>
      <c r="I198" s="76">
        <v>0.10059869235651721</v>
      </c>
      <c r="J198" s="76">
        <v>1.5044681305653849</v>
      </c>
      <c r="K198" s="81">
        <v>5.1469063588529984</v>
      </c>
      <c r="L198" s="53"/>
      <c r="AK198" s="112">
        <v>43660</v>
      </c>
      <c r="AL198" s="131">
        <v>0.1361732795587399</v>
      </c>
      <c r="AM198" s="131">
        <v>9.6770860558480165E-2</v>
      </c>
      <c r="AN198" s="131">
        <v>0.16724392287430662</v>
      </c>
      <c r="AO198" s="131">
        <v>8.0960930502061226E-2</v>
      </c>
      <c r="AP198" s="131">
        <v>5.6855536929738361E-2</v>
      </c>
    </row>
    <row r="199" spans="2:42" x14ac:dyDescent="0.2">
      <c r="B199" s="74">
        <v>43661</v>
      </c>
      <c r="C199" s="76">
        <v>1.2663380291910309</v>
      </c>
      <c r="D199" s="76">
        <v>0.26754667987436009</v>
      </c>
      <c r="E199" s="76">
        <v>0.96317582513138578</v>
      </c>
      <c r="F199" s="76">
        <v>0.80462224384888525</v>
      </c>
      <c r="G199" s="76">
        <v>0.13157677762721259</v>
      </c>
      <c r="H199" s="76">
        <v>0.1194613515929744</v>
      </c>
      <c r="I199" s="76">
        <v>0.10059869235651721</v>
      </c>
      <c r="J199" s="76">
        <v>1.4753869889137066</v>
      </c>
      <c r="K199" s="81">
        <v>5.1287065885360734</v>
      </c>
      <c r="L199" s="53"/>
      <c r="AK199" s="112">
        <v>43661</v>
      </c>
      <c r="AL199" s="131">
        <v>0.134284945330615</v>
      </c>
      <c r="AM199" s="131">
        <v>9.8560561660166995E-2</v>
      </c>
      <c r="AN199" s="131">
        <v>0.171869748853656</v>
      </c>
      <c r="AO199" s="131">
        <v>8.985038920900168E-2</v>
      </c>
      <c r="AP199" s="131">
        <v>5.6996759744816862E-2</v>
      </c>
    </row>
    <row r="200" spans="2:42" x14ac:dyDescent="0.2">
      <c r="B200" s="74">
        <v>43662</v>
      </c>
      <c r="C200" s="76">
        <v>1.259901571834924</v>
      </c>
      <c r="D200" s="76">
        <v>0.26686348409895921</v>
      </c>
      <c r="E200" s="76">
        <v>0.96387496913537252</v>
      </c>
      <c r="F200" s="76">
        <v>0.74575644424081211</v>
      </c>
      <c r="G200" s="76">
        <v>0.11708681569100721</v>
      </c>
      <c r="H200" s="76">
        <v>0.1185817360180394</v>
      </c>
      <c r="I200" s="76">
        <v>0.10059869235651721</v>
      </c>
      <c r="J200" s="76">
        <v>1.4827076661286582</v>
      </c>
      <c r="K200" s="81">
        <v>5.0553713795042903</v>
      </c>
      <c r="L200" s="53"/>
      <c r="AK200" s="112">
        <v>43662</v>
      </c>
      <c r="AL200" s="131">
        <v>0.1073057747649255</v>
      </c>
      <c r="AM200" s="131">
        <v>8.9717463284622392E-2</v>
      </c>
      <c r="AN200" s="131">
        <v>0.1548658692061762</v>
      </c>
      <c r="AO200" s="131">
        <v>7.9758854947808266E-2</v>
      </c>
      <c r="AP200" s="131">
        <v>5.703835446373752E-2</v>
      </c>
    </row>
    <row r="201" spans="2:42" x14ac:dyDescent="0.2">
      <c r="B201" s="74">
        <v>43663</v>
      </c>
      <c r="C201" s="76">
        <v>1.2572458418432191</v>
      </c>
      <c r="D201" s="76">
        <v>0.26253810833785179</v>
      </c>
      <c r="E201" s="76">
        <v>0.96454744283784877</v>
      </c>
      <c r="F201" s="76">
        <v>0.66215210048181461</v>
      </c>
      <c r="G201" s="76">
        <v>0.11625684381128509</v>
      </c>
      <c r="H201" s="76">
        <v>0.1179704863916521</v>
      </c>
      <c r="I201" s="76">
        <v>0.10059869235651721</v>
      </c>
      <c r="J201" s="76">
        <v>1.4496662548827632</v>
      </c>
      <c r="K201" s="81">
        <v>4.9309757709429523</v>
      </c>
      <c r="L201" s="53"/>
      <c r="AK201" s="112">
        <v>43663</v>
      </c>
      <c r="AL201" s="131">
        <v>0.1140845228186833</v>
      </c>
      <c r="AM201" s="131">
        <v>8.5893961869620769E-2</v>
      </c>
      <c r="AN201" s="131">
        <v>0.1081117431510219</v>
      </c>
      <c r="AO201" s="131">
        <v>7.8708920764282361E-2</v>
      </c>
      <c r="AP201" s="131">
        <v>5.7199286141669449E-2</v>
      </c>
    </row>
    <row r="202" spans="2:42" x14ac:dyDescent="0.2">
      <c r="B202" s="74">
        <v>43664</v>
      </c>
      <c r="C202" s="76">
        <v>1.258405686971708</v>
      </c>
      <c r="D202" s="76">
        <v>0.26481706166664021</v>
      </c>
      <c r="E202" s="76">
        <v>0.9668484728329787</v>
      </c>
      <c r="F202" s="76">
        <v>0.60738060163503527</v>
      </c>
      <c r="G202" s="76">
        <v>0.1119733359158885</v>
      </c>
      <c r="H202" s="76">
        <v>0.11798931887232141</v>
      </c>
      <c r="I202" s="76">
        <v>0.10059869235651721</v>
      </c>
      <c r="J202" s="76">
        <v>1.4338873894419315</v>
      </c>
      <c r="K202" s="81">
        <v>4.8619005596930212</v>
      </c>
      <c r="L202" s="53"/>
      <c r="AK202" s="112">
        <v>43664</v>
      </c>
      <c r="AL202" s="131">
        <v>0.11982842486378399</v>
      </c>
      <c r="AM202" s="131">
        <v>8.6608304255640353E-2</v>
      </c>
      <c r="AN202" s="131">
        <v>7.1207818367088657E-2</v>
      </c>
      <c r="AO202" s="131">
        <v>7.9311442206138047E-2</v>
      </c>
      <c r="AP202" s="131">
        <v>5.7119109917190984E-2</v>
      </c>
    </row>
    <row r="203" spans="2:42" x14ac:dyDescent="0.2">
      <c r="B203" s="74">
        <v>43665</v>
      </c>
      <c r="C203" s="76">
        <v>1.259002413036584</v>
      </c>
      <c r="D203" s="76">
        <v>0.26732230305911708</v>
      </c>
      <c r="E203" s="76">
        <v>0.97118419044930149</v>
      </c>
      <c r="F203" s="76">
        <v>0.60876073058180258</v>
      </c>
      <c r="G203" s="76">
        <v>0.1170305798187142</v>
      </c>
      <c r="H203" s="76">
        <v>0.1180340456206872</v>
      </c>
      <c r="I203" s="76">
        <v>0.10059869235651721</v>
      </c>
      <c r="J203" s="76">
        <v>1.4365214862737972</v>
      </c>
      <c r="K203" s="81">
        <v>4.8784544411965207</v>
      </c>
      <c r="L203" s="53"/>
      <c r="AK203" s="112">
        <v>43665</v>
      </c>
      <c r="AL203" s="131">
        <v>0.13814869944446281</v>
      </c>
      <c r="AM203" s="131">
        <v>8.4716881063145413E-2</v>
      </c>
      <c r="AN203" s="131">
        <v>7.1602795975885911E-2</v>
      </c>
      <c r="AO203" s="131">
        <v>7.8073849372735787E-2</v>
      </c>
      <c r="AP203" s="131">
        <v>5.6841085577672909E-2</v>
      </c>
    </row>
    <row r="204" spans="2:42" x14ac:dyDescent="0.2">
      <c r="B204" s="74">
        <v>43666</v>
      </c>
      <c r="C204" s="76">
        <v>1.25594621325128</v>
      </c>
      <c r="D204" s="76">
        <v>0.26303400150308037</v>
      </c>
      <c r="E204" s="76">
        <v>0.96872889630312586</v>
      </c>
      <c r="F204" s="76">
        <v>0.57911484629687249</v>
      </c>
      <c r="G204" s="76">
        <v>0.11083492942162959</v>
      </c>
      <c r="H204" s="76">
        <v>0.1180285317158638</v>
      </c>
      <c r="I204" s="76">
        <v>0.10059869235651721</v>
      </c>
      <c r="J204" s="76">
        <v>1.4302736980556987</v>
      </c>
      <c r="K204" s="81">
        <v>4.8265598089040678</v>
      </c>
      <c r="L204" s="53"/>
      <c r="AK204" s="112">
        <v>43666</v>
      </c>
      <c r="AL204" s="131">
        <v>0.11394391860036551</v>
      </c>
      <c r="AM204" s="131">
        <v>8.465501216394887E-2</v>
      </c>
      <c r="AN204" s="131">
        <v>7.0605884387579393E-2</v>
      </c>
      <c r="AO204" s="131">
        <v>7.6807410270220297E-2</v>
      </c>
      <c r="AP204" s="131">
        <v>5.678526700076076E-2</v>
      </c>
    </row>
    <row r="205" spans="2:42" x14ac:dyDescent="0.2">
      <c r="B205" s="74">
        <v>43667</v>
      </c>
      <c r="C205" s="76">
        <v>1.2602975520366611</v>
      </c>
      <c r="D205" s="76">
        <v>0.26154806379678941</v>
      </c>
      <c r="E205" s="76">
        <v>0.96634183385466965</v>
      </c>
      <c r="F205" s="76">
        <v>0.57915550158561613</v>
      </c>
      <c r="G205" s="76">
        <v>0.10861972219256001</v>
      </c>
      <c r="H205" s="76">
        <v>0.11812419782399439</v>
      </c>
      <c r="I205" s="76">
        <v>0.10059869235651721</v>
      </c>
      <c r="J205" s="76">
        <v>1.4365781579944357</v>
      </c>
      <c r="K205" s="81">
        <v>4.8312637216412435</v>
      </c>
      <c r="L205" s="53"/>
      <c r="AK205" s="112">
        <v>43667</v>
      </c>
      <c r="AL205" s="131">
        <v>0.11441221458365521</v>
      </c>
      <c r="AM205" s="131">
        <v>8.4751981810677446E-2</v>
      </c>
      <c r="AN205" s="131">
        <v>7.1594245878784574E-2</v>
      </c>
      <c r="AO205" s="131">
        <v>7.6044460792592319E-2</v>
      </c>
      <c r="AP205" s="131">
        <v>5.6765158327557387E-2</v>
      </c>
    </row>
    <row r="206" spans="2:42" x14ac:dyDescent="0.2">
      <c r="B206" s="74">
        <v>43668</v>
      </c>
      <c r="C206" s="76">
        <v>1.259859323610941</v>
      </c>
      <c r="D206" s="76">
        <v>0.26168863202568926</v>
      </c>
      <c r="E206" s="76">
        <v>0.96373858914439958</v>
      </c>
      <c r="F206" s="76">
        <v>0.56389610769884768</v>
      </c>
      <c r="G206" s="76">
        <v>0.1102717631347766</v>
      </c>
      <c r="H206" s="76">
        <v>0.1184428878648433</v>
      </c>
      <c r="I206" s="76">
        <v>0.10059869235651721</v>
      </c>
      <c r="J206" s="76">
        <v>1.4782405591027798</v>
      </c>
      <c r="K206" s="81">
        <v>4.8567365549387951</v>
      </c>
      <c r="L206" s="53"/>
      <c r="AK206" s="112">
        <v>43668</v>
      </c>
      <c r="AL206" s="131">
        <v>9.9911145145520283E-2</v>
      </c>
      <c r="AM206" s="131">
        <v>8.4490801499045032E-2</v>
      </c>
      <c r="AN206" s="131">
        <v>7.3621944291211175E-2</v>
      </c>
      <c r="AO206" s="131">
        <v>7.5304703414207391E-2</v>
      </c>
      <c r="AP206" s="131">
        <v>5.675138614205473E-2</v>
      </c>
    </row>
    <row r="207" spans="2:42" x14ac:dyDescent="0.2">
      <c r="B207" s="74">
        <v>43669</v>
      </c>
      <c r="C207" s="76">
        <v>1.258673163012751</v>
      </c>
      <c r="D207" s="76">
        <v>0.25967659875543608</v>
      </c>
      <c r="E207" s="76">
        <v>0.9638987411584875</v>
      </c>
      <c r="F207" s="76">
        <v>0.56138090022282494</v>
      </c>
      <c r="G207" s="76">
        <v>0.10967394333921369</v>
      </c>
      <c r="H207" s="76">
        <v>0.1182130846362095</v>
      </c>
      <c r="I207" s="76">
        <v>0.10059869235651721</v>
      </c>
      <c r="J207" s="76">
        <v>1.4885849035639329</v>
      </c>
      <c r="K207" s="81">
        <v>4.8607000270453735</v>
      </c>
      <c r="L207" s="53"/>
      <c r="AK207" s="112">
        <v>43669</v>
      </c>
      <c r="AL207" s="131">
        <v>9.9778455015431894E-2</v>
      </c>
      <c r="AM207" s="131">
        <v>8.4337830051043214E-2</v>
      </c>
      <c r="AN207" s="131">
        <v>7.0604380771102204E-2</v>
      </c>
      <c r="AO207" s="131">
        <v>7.4863445323039138E-2</v>
      </c>
      <c r="AP207" s="131">
        <v>5.677254959360313E-2</v>
      </c>
    </row>
    <row r="208" spans="2:42" x14ac:dyDescent="0.2">
      <c r="B208" s="74">
        <v>43670</v>
      </c>
      <c r="C208" s="76">
        <v>1.262872657918872</v>
      </c>
      <c r="D208" s="76">
        <v>0.25963898557384868</v>
      </c>
      <c r="E208" s="76">
        <v>0.9646092845412445</v>
      </c>
      <c r="F208" s="76">
        <v>0.55884575786654167</v>
      </c>
      <c r="G208" s="76">
        <v>0.11025398630269111</v>
      </c>
      <c r="H208" s="76">
        <v>0.117848905280889</v>
      </c>
      <c r="I208" s="76">
        <v>0.10059869235651721</v>
      </c>
      <c r="J208" s="76">
        <v>1.526283751386498</v>
      </c>
      <c r="K208" s="81">
        <v>4.9009520212271021</v>
      </c>
      <c r="L208" s="53"/>
      <c r="AK208" s="112">
        <v>43670</v>
      </c>
      <c r="AL208" s="131">
        <v>9.9842783795316026E-2</v>
      </c>
      <c r="AM208" s="131">
        <v>8.4341554198725466E-2</v>
      </c>
      <c r="AN208" s="131">
        <v>7.0602074578481722E-2</v>
      </c>
      <c r="AO208" s="131">
        <v>7.4664340883644695E-2</v>
      </c>
      <c r="AP208" s="131">
        <v>5.6761473919970079E-2</v>
      </c>
    </row>
    <row r="209" spans="2:42" x14ac:dyDescent="0.2">
      <c r="B209" s="74">
        <v>43671</v>
      </c>
      <c r="C209" s="76">
        <v>1.2589746117211049</v>
      </c>
      <c r="D209" s="76">
        <v>0.26383422950364782</v>
      </c>
      <c r="E209" s="76">
        <v>0.96356842974454537</v>
      </c>
      <c r="F209" s="76">
        <v>0.55790843686970182</v>
      </c>
      <c r="G209" s="76">
        <v>0.1030873125842728</v>
      </c>
      <c r="H209" s="76">
        <v>0.11792954315387669</v>
      </c>
      <c r="I209" s="76">
        <v>0.10059869235651721</v>
      </c>
      <c r="J209" s="76">
        <v>1.5095698737348549</v>
      </c>
      <c r="K209" s="81">
        <v>4.8754711296685214</v>
      </c>
      <c r="L209" s="53"/>
      <c r="AK209" s="112">
        <v>43671</v>
      </c>
      <c r="AL209" s="131">
        <v>9.9714016420943755E-2</v>
      </c>
      <c r="AM209" s="131">
        <v>8.4327544753338521E-2</v>
      </c>
      <c r="AN209" s="131">
        <v>7.0602074578481722E-2</v>
      </c>
      <c r="AO209" s="131">
        <v>7.4868820812025783E-2</v>
      </c>
      <c r="AP209" s="131">
        <v>5.6759850763200129E-2</v>
      </c>
    </row>
    <row r="210" spans="2:42" x14ac:dyDescent="0.2">
      <c r="B210" s="74">
        <v>43672</v>
      </c>
      <c r="C210" s="76">
        <v>1.255760664282944</v>
      </c>
      <c r="D210" s="76">
        <v>0.26261187980246148</v>
      </c>
      <c r="E210" s="76">
        <v>0.96402451388435695</v>
      </c>
      <c r="F210" s="76">
        <v>0.56116858890433263</v>
      </c>
      <c r="G210" s="76">
        <v>0.10188497245155539</v>
      </c>
      <c r="H210" s="76">
        <v>0.1178441615801495</v>
      </c>
      <c r="I210" s="76">
        <v>0.10059869235651721</v>
      </c>
      <c r="J210" s="76">
        <v>1.4735329782720585</v>
      </c>
      <c r="K210" s="81">
        <v>4.8374264515343759</v>
      </c>
      <c r="L210" s="53"/>
      <c r="AK210" s="112">
        <v>43672</v>
      </c>
      <c r="AL210" s="131">
        <v>9.9927848722789911E-2</v>
      </c>
      <c r="AM210" s="131">
        <v>8.4494418740311245E-2</v>
      </c>
      <c r="AN210" s="131">
        <v>7.0602074578481722E-2</v>
      </c>
      <c r="AO210" s="131">
        <v>7.5576900036885525E-2</v>
      </c>
      <c r="AP210" s="131">
        <v>5.7478363597021985E-2</v>
      </c>
    </row>
    <row r="211" spans="2:42" x14ac:dyDescent="0.2">
      <c r="B211" s="74">
        <v>43673</v>
      </c>
      <c r="C211" s="76">
        <v>1.2544988808416671</v>
      </c>
      <c r="D211" s="76">
        <v>0.26568159144154441</v>
      </c>
      <c r="E211" s="76">
        <v>0.96386128557709394</v>
      </c>
      <c r="F211" s="76">
        <v>0.60042134435212613</v>
      </c>
      <c r="G211" s="76">
        <v>0.10504678561362821</v>
      </c>
      <c r="H211" s="76">
        <v>0.1178434572403374</v>
      </c>
      <c r="I211" s="76">
        <v>0.10059869235651721</v>
      </c>
      <c r="J211" s="76">
        <v>1.4777009931500551</v>
      </c>
      <c r="K211" s="81">
        <v>4.8856530305729695</v>
      </c>
      <c r="L211" s="53"/>
      <c r="AK211" s="112">
        <v>43673</v>
      </c>
      <c r="AL211" s="131">
        <v>0.1257595372087241</v>
      </c>
      <c r="AM211" s="131">
        <v>8.7832561376390283E-2</v>
      </c>
      <c r="AN211" s="131">
        <v>7.0619331045105357E-2</v>
      </c>
      <c r="AO211" s="131">
        <v>7.9050820889154272E-2</v>
      </c>
      <c r="AP211" s="131">
        <v>5.9608302223419778E-2</v>
      </c>
    </row>
    <row r="212" spans="2:42" x14ac:dyDescent="0.2">
      <c r="B212" s="74">
        <v>43674</v>
      </c>
      <c r="C212" s="76">
        <v>1.2574119902197309</v>
      </c>
      <c r="D212" s="76">
        <v>0.26570689843815026</v>
      </c>
      <c r="E212" s="76">
        <v>0.96334856294483773</v>
      </c>
      <c r="F212" s="76">
        <v>0.61743959293613249</v>
      </c>
      <c r="G212" s="76">
        <v>0.11935350929065699</v>
      </c>
      <c r="H212" s="76">
        <v>0.1178465539353528</v>
      </c>
      <c r="I212" s="76">
        <v>0.10059869235651721</v>
      </c>
      <c r="J212" s="76">
        <v>1.4672886110698278</v>
      </c>
      <c r="K212" s="81">
        <v>4.9089944111912063</v>
      </c>
      <c r="L212" s="53"/>
      <c r="AK212" s="112">
        <v>43674</v>
      </c>
      <c r="AL212" s="131">
        <v>0.1292372743030305</v>
      </c>
      <c r="AM212" s="131">
        <v>9.1972721133901605E-2</v>
      </c>
      <c r="AN212" s="131">
        <v>7.5109491449572893E-2</v>
      </c>
      <c r="AO212" s="131">
        <v>8.0050513574727075E-2</v>
      </c>
      <c r="AP212" s="131">
        <v>5.7888556150702847E-2</v>
      </c>
    </row>
    <row r="213" spans="2:42" x14ac:dyDescent="0.2">
      <c r="B213" s="74">
        <v>43675</v>
      </c>
      <c r="C213" s="76">
        <v>1.257362013011968</v>
      </c>
      <c r="D213" s="76">
        <v>0.26001945060633608</v>
      </c>
      <c r="E213" s="76">
        <v>0.96363939194782688</v>
      </c>
      <c r="F213" s="76">
        <v>0.58090784600558276</v>
      </c>
      <c r="G213" s="76">
        <v>0.18620104375548199</v>
      </c>
      <c r="H213" s="76">
        <v>0.1178434572403374</v>
      </c>
      <c r="I213" s="76">
        <v>0.10059869235651721</v>
      </c>
      <c r="J213" s="76">
        <v>1.4034291432341532</v>
      </c>
      <c r="K213" s="81">
        <v>4.8700010381582031</v>
      </c>
      <c r="L213" s="53"/>
      <c r="AK213" s="112">
        <v>43675</v>
      </c>
      <c r="AL213" s="131">
        <v>0.1079118002030966</v>
      </c>
      <c r="AM213" s="131">
        <v>8.5417541609570491E-2</v>
      </c>
      <c r="AN213" s="131">
        <v>7.2709635768674882E-2</v>
      </c>
      <c r="AO213" s="131">
        <v>7.6889093952748039E-2</v>
      </c>
      <c r="AP213" s="131">
        <v>5.7619164203092946E-2</v>
      </c>
    </row>
    <row r="214" spans="2:42" x14ac:dyDescent="0.2">
      <c r="B214" s="74">
        <v>43676</v>
      </c>
      <c r="C214" s="76">
        <v>1.2581250702686</v>
      </c>
      <c r="D214" s="76">
        <v>0.25981778947872519</v>
      </c>
      <c r="E214" s="76">
        <v>0.96627559891378245</v>
      </c>
      <c r="F214" s="76">
        <v>0.5888518339087716</v>
      </c>
      <c r="G214" s="76">
        <v>0.2016727653917032</v>
      </c>
      <c r="H214" s="76">
        <v>0.1178434572403374</v>
      </c>
      <c r="I214" s="76">
        <v>0.10059869235651721</v>
      </c>
      <c r="J214" s="76">
        <v>1.4026413531398916</v>
      </c>
      <c r="K214" s="81">
        <v>4.8958265606983282</v>
      </c>
      <c r="L214" s="53"/>
      <c r="AK214" s="112">
        <v>43676</v>
      </c>
      <c r="AL214" s="131">
        <v>0.11308060703820461</v>
      </c>
      <c r="AM214" s="131">
        <v>8.6585748303476595E-2</v>
      </c>
      <c r="AN214" s="131">
        <v>7.060316609201274E-2</v>
      </c>
      <c r="AO214" s="131">
        <v>7.6124058743093567E-2</v>
      </c>
      <c r="AP214" s="131">
        <v>5.8798248733135577E-2</v>
      </c>
    </row>
    <row r="215" spans="2:42" x14ac:dyDescent="0.2">
      <c r="B215" s="74">
        <v>43677</v>
      </c>
      <c r="C215" s="76">
        <v>1.2587482657258999</v>
      </c>
      <c r="D215" s="76">
        <v>0.2610532897134461</v>
      </c>
      <c r="E215" s="76">
        <v>0.96487965038283574</v>
      </c>
      <c r="F215" s="76">
        <v>0.60172185500821951</v>
      </c>
      <c r="G215" s="76">
        <v>0.20911459650971012</v>
      </c>
      <c r="H215" s="76">
        <v>0.1178456083858557</v>
      </c>
      <c r="I215" s="76">
        <v>0.10059869235651721</v>
      </c>
      <c r="J215" s="76">
        <v>1.3868243610776279</v>
      </c>
      <c r="K215" s="81">
        <v>4.9007863191601118</v>
      </c>
      <c r="L215" s="53"/>
      <c r="AK215" s="112">
        <v>43677</v>
      </c>
      <c r="AL215" s="131">
        <v>0.11361458574768289</v>
      </c>
      <c r="AM215" s="131">
        <v>8.8605573012916272E-2</v>
      </c>
      <c r="AN215" s="131">
        <v>7.4090599313155009E-2</v>
      </c>
      <c r="AO215" s="131">
        <v>7.7196946520223131E-2</v>
      </c>
      <c r="AP215" s="131">
        <v>5.8069631979897632E-2</v>
      </c>
    </row>
    <row r="216" spans="2:42" x14ac:dyDescent="0.2">
      <c r="B216" s="74">
        <v>43678</v>
      </c>
      <c r="C216" s="76">
        <v>1.2572453026614618</v>
      </c>
      <c r="D216" s="76">
        <v>0.26489506358428971</v>
      </c>
      <c r="E216" s="76">
        <v>0.9641869292632832</v>
      </c>
      <c r="F216" s="76">
        <v>0.59266469016566825</v>
      </c>
      <c r="G216" s="76">
        <v>0.1981787108177675</v>
      </c>
      <c r="H216" s="76">
        <v>0.1178442659406423</v>
      </c>
      <c r="I216" s="76">
        <v>0.10059869235651721</v>
      </c>
      <c r="J216" s="76">
        <v>1.4008583271708863</v>
      </c>
      <c r="K216" s="81">
        <v>4.8964719819605165</v>
      </c>
      <c r="L216" s="53"/>
      <c r="AK216" s="112">
        <v>43678</v>
      </c>
      <c r="AL216" s="131">
        <v>0.10715980591458919</v>
      </c>
      <c r="AM216" s="131">
        <v>8.6449260584838025E-2</v>
      </c>
      <c r="AN216" s="131">
        <v>7.2959065283017682E-2</v>
      </c>
      <c r="AO216" s="131">
        <v>7.6890854398999592E-2</v>
      </c>
      <c r="AP216" s="131">
        <v>5.7018258672802406E-2</v>
      </c>
    </row>
    <row r="217" spans="2:42" x14ac:dyDescent="0.2">
      <c r="B217" s="74">
        <v>43679</v>
      </c>
      <c r="C217" s="76">
        <v>1.2627593465202449</v>
      </c>
      <c r="D217" s="76">
        <v>0.26244855011808899</v>
      </c>
      <c r="E217" s="76">
        <v>0.96313141210706965</v>
      </c>
      <c r="F217" s="76">
        <v>0.59286541511793645</v>
      </c>
      <c r="G217" s="76">
        <v>0.1904304885926334</v>
      </c>
      <c r="H217" s="76">
        <v>0.1178434572403374</v>
      </c>
      <c r="I217" s="76">
        <v>0.10059869235651721</v>
      </c>
      <c r="J217" s="76">
        <v>1.4333460203861323</v>
      </c>
      <c r="K217" s="81">
        <v>4.9234233824389602</v>
      </c>
      <c r="L217" s="53"/>
      <c r="AK217" s="112">
        <v>43679</v>
      </c>
      <c r="AL217" s="131">
        <v>0.1066738898845174</v>
      </c>
      <c r="AM217" s="131">
        <v>8.5363921566050091E-2</v>
      </c>
      <c r="AN217" s="131">
        <v>7.3312650951058572E-2</v>
      </c>
      <c r="AO217" s="131">
        <v>7.9443629414918893E-2</v>
      </c>
      <c r="AP217" s="131">
        <v>5.6803668632052939E-2</v>
      </c>
    </row>
    <row r="218" spans="2:42" x14ac:dyDescent="0.2">
      <c r="B218" s="74">
        <v>43680</v>
      </c>
      <c r="C218" s="76">
        <v>1.257105927795106</v>
      </c>
      <c r="D218" s="76">
        <v>0.26120855924554309</v>
      </c>
      <c r="E218" s="76">
        <v>0.96246748437013363</v>
      </c>
      <c r="F218" s="76">
        <v>0.6078299045005795</v>
      </c>
      <c r="G218" s="76">
        <v>0.18865184602147952</v>
      </c>
      <c r="H218" s="76">
        <v>0.1178434572403374</v>
      </c>
      <c r="I218" s="76">
        <v>0.10059869235651721</v>
      </c>
      <c r="J218" s="76">
        <v>1.4398365006533362</v>
      </c>
      <c r="K218" s="81">
        <v>4.9355423721830327</v>
      </c>
      <c r="L218" s="53"/>
      <c r="AK218" s="112">
        <v>43680</v>
      </c>
      <c r="AL218" s="131">
        <v>0.1053717746414992</v>
      </c>
      <c r="AM218" s="131">
        <v>8.4866832865157268E-2</v>
      </c>
      <c r="AN218" s="131">
        <v>8.2530972886321483E-2</v>
      </c>
      <c r="AO218" s="131">
        <v>7.8761276536336647E-2</v>
      </c>
      <c r="AP218" s="131">
        <v>5.6772264744749279E-2</v>
      </c>
    </row>
    <row r="219" spans="2:42" x14ac:dyDescent="0.2">
      <c r="B219" s="74">
        <v>43681</v>
      </c>
      <c r="C219" s="76">
        <v>1.2592432601421031</v>
      </c>
      <c r="D219" s="76">
        <v>0.25987457329130553</v>
      </c>
      <c r="E219" s="76">
        <v>0.96238385563612117</v>
      </c>
      <c r="F219" s="76">
        <v>0.59200338098536376</v>
      </c>
      <c r="G219" s="76">
        <v>0.20310451696145029</v>
      </c>
      <c r="H219" s="76">
        <v>0.1178464425249527</v>
      </c>
      <c r="I219" s="76">
        <v>0.10059869235651721</v>
      </c>
      <c r="J219" s="76">
        <v>1.4171988032957417</v>
      </c>
      <c r="K219" s="81">
        <v>4.9122535251935551</v>
      </c>
      <c r="L219" s="53"/>
      <c r="AK219" s="112">
        <v>43681</v>
      </c>
      <c r="AL219" s="131">
        <v>0.1033957534244577</v>
      </c>
      <c r="AM219" s="131">
        <v>8.5019860254884061E-2</v>
      </c>
      <c r="AN219" s="131">
        <v>7.2441474801426431E-2</v>
      </c>
      <c r="AO219" s="131">
        <v>7.7982533701675155E-2</v>
      </c>
      <c r="AP219" s="131">
        <v>5.6757255584874801E-2</v>
      </c>
    </row>
    <row r="220" spans="2:42" x14ac:dyDescent="0.2">
      <c r="B220" s="74">
        <v>43682</v>
      </c>
      <c r="C220" s="76">
        <v>1.2616803088122841</v>
      </c>
      <c r="D220" s="76">
        <v>0.2595571184817122</v>
      </c>
      <c r="E220" s="76">
        <v>0.96326172315195147</v>
      </c>
      <c r="F220" s="76">
        <v>0.584460418832635</v>
      </c>
      <c r="G220" s="76">
        <v>0.2059855968014922</v>
      </c>
      <c r="H220" s="76">
        <v>0.1178438658094394</v>
      </c>
      <c r="I220" s="76">
        <v>0.10059869235651721</v>
      </c>
      <c r="J220" s="76">
        <v>1.385030180412359</v>
      </c>
      <c r="K220" s="81">
        <v>4.8784179046583906</v>
      </c>
      <c r="L220" s="53"/>
      <c r="AK220" s="112">
        <v>43682</v>
      </c>
      <c r="AL220" s="131">
        <v>0.1087362188029725</v>
      </c>
      <c r="AM220" s="131">
        <v>8.4746901903308955E-2</v>
      </c>
      <c r="AN220" s="131">
        <v>7.0637840294853371E-2</v>
      </c>
      <c r="AO220" s="131">
        <v>7.6585109382057245E-2</v>
      </c>
      <c r="AP220" s="131">
        <v>5.6757448761045083E-2</v>
      </c>
    </row>
    <row r="221" spans="2:42" x14ac:dyDescent="0.2">
      <c r="B221" s="74">
        <v>43683</v>
      </c>
      <c r="C221" s="76">
        <v>1.2584113442535341</v>
      </c>
      <c r="D221" s="76">
        <v>0.26015495995958388</v>
      </c>
      <c r="E221" s="76">
        <v>0.96299565383786245</v>
      </c>
      <c r="F221" s="76">
        <v>0.58803766340356844</v>
      </c>
      <c r="G221" s="76">
        <v>0.1963416257621001</v>
      </c>
      <c r="H221" s="76">
        <v>0.1178441029750745</v>
      </c>
      <c r="I221" s="76">
        <v>0.10059869235651721</v>
      </c>
      <c r="J221" s="76">
        <v>1.3466607911160877</v>
      </c>
      <c r="K221" s="81">
        <v>4.831044833664329</v>
      </c>
      <c r="L221" s="53"/>
      <c r="AK221" s="112">
        <v>43683</v>
      </c>
      <c r="AL221" s="131">
        <v>0.1165728110178286</v>
      </c>
      <c r="AM221" s="131">
        <v>8.5334117510710156E-2</v>
      </c>
      <c r="AN221" s="131">
        <v>7.0695618962125964E-2</v>
      </c>
      <c r="AO221" s="131">
        <v>7.7665375718528482E-2</v>
      </c>
      <c r="AP221" s="131">
        <v>5.676928068612478E-2</v>
      </c>
    </row>
    <row r="222" spans="2:42" x14ac:dyDescent="0.2">
      <c r="B222" s="74">
        <v>43684</v>
      </c>
      <c r="C222" s="76">
        <v>1.258594682288567</v>
      </c>
      <c r="D222" s="76">
        <v>0.2608749335667308</v>
      </c>
      <c r="E222" s="76">
        <v>0.96346687337274883</v>
      </c>
      <c r="F222" s="76">
        <v>0.60043344200317095</v>
      </c>
      <c r="G222" s="76">
        <v>0.16018916874668071</v>
      </c>
      <c r="H222" s="76">
        <v>0.11784496655722469</v>
      </c>
      <c r="I222" s="76">
        <v>0.10059869235651721</v>
      </c>
      <c r="J222" s="76">
        <v>1.3562402302946976</v>
      </c>
      <c r="K222" s="81">
        <v>4.8182429891863379</v>
      </c>
      <c r="L222" s="53"/>
      <c r="AK222" s="112">
        <v>43684</v>
      </c>
      <c r="AL222" s="131">
        <v>0.1208947215379743</v>
      </c>
      <c r="AM222" s="131">
        <v>8.5354212769863103E-2</v>
      </c>
      <c r="AN222" s="131">
        <v>7.7587209524853054E-2</v>
      </c>
      <c r="AO222" s="131">
        <v>7.9897613163913292E-2</v>
      </c>
      <c r="AP222" s="131">
        <v>5.6831534256508359E-2</v>
      </c>
    </row>
    <row r="223" spans="2:42" x14ac:dyDescent="0.2">
      <c r="B223" s="74">
        <v>43685</v>
      </c>
      <c r="C223" s="76">
        <v>1.2654443620290519</v>
      </c>
      <c r="D223" s="76">
        <v>0.25915366641223764</v>
      </c>
      <c r="E223" s="76">
        <v>0.96560675910410987</v>
      </c>
      <c r="F223" s="76">
        <v>0.58462749061846087</v>
      </c>
      <c r="G223" s="76">
        <v>0.13453367997585289</v>
      </c>
      <c r="H223" s="76">
        <v>0.1179953382665923</v>
      </c>
      <c r="I223" s="76">
        <v>0.10059869235651721</v>
      </c>
      <c r="J223" s="76">
        <v>1.3940882986762451</v>
      </c>
      <c r="K223" s="81">
        <v>4.8220482874390669</v>
      </c>
      <c r="L223" s="53"/>
      <c r="AK223" s="112">
        <v>43685</v>
      </c>
      <c r="AL223" s="131">
        <v>0.1125711854964464</v>
      </c>
      <c r="AM223" s="131">
        <v>8.4495412657216176E-2</v>
      </c>
      <c r="AN223" s="131">
        <v>7.2457476500831369E-2</v>
      </c>
      <c r="AO223" s="131">
        <v>7.7137356567960808E-2</v>
      </c>
      <c r="AP223" s="131">
        <v>5.6753280069942146E-2</v>
      </c>
    </row>
    <row r="224" spans="2:42" x14ac:dyDescent="0.2">
      <c r="B224" s="74">
        <v>43686</v>
      </c>
      <c r="C224" s="76">
        <v>1.2647530011337589</v>
      </c>
      <c r="D224" s="76">
        <v>0.26178056337692118</v>
      </c>
      <c r="E224" s="76">
        <v>0.96475982828227391</v>
      </c>
      <c r="F224" s="76">
        <v>0.57293730306931923</v>
      </c>
      <c r="G224" s="76">
        <v>0.1387404219237689</v>
      </c>
      <c r="H224" s="76">
        <v>0.11917240236635761</v>
      </c>
      <c r="I224" s="76">
        <v>0.10059869235651721</v>
      </c>
      <c r="J224" s="76">
        <v>1.4623750225043042</v>
      </c>
      <c r="K224" s="81">
        <v>4.8851172350132206</v>
      </c>
      <c r="L224" s="53"/>
      <c r="AK224" s="112">
        <v>43686</v>
      </c>
      <c r="AL224" s="131">
        <v>0.1065984954332761</v>
      </c>
      <c r="AM224" s="131">
        <v>8.4344859048760323E-2</v>
      </c>
      <c r="AN224" s="131">
        <v>7.1111921707223247E-2</v>
      </c>
      <c r="AO224" s="131">
        <v>7.5793359853513861E-2</v>
      </c>
      <c r="AP224" s="131">
        <v>5.6825782700175909E-2</v>
      </c>
    </row>
    <row r="225" spans="2:42" x14ac:dyDescent="0.2">
      <c r="B225" s="74">
        <v>43687</v>
      </c>
      <c r="C225" s="76">
        <v>1.263609657208933</v>
      </c>
      <c r="D225" s="76">
        <v>0.26161003950483552</v>
      </c>
      <c r="E225" s="76">
        <v>0.96681797948494741</v>
      </c>
      <c r="F225" s="76">
        <v>0.58031513443110228</v>
      </c>
      <c r="G225" s="76">
        <v>0.15454877431480341</v>
      </c>
      <c r="H225" s="76">
        <v>0.1194046780198062</v>
      </c>
      <c r="I225" s="76">
        <v>0.10059869235651721</v>
      </c>
      <c r="J225" s="76">
        <v>1.4599390173521365</v>
      </c>
      <c r="K225" s="81">
        <v>4.9068439726730819</v>
      </c>
      <c r="L225" s="53"/>
      <c r="AK225" s="112">
        <v>43687</v>
      </c>
      <c r="AL225" s="131">
        <v>0.1137446929560007</v>
      </c>
      <c r="AM225" s="131">
        <v>8.4825562842821944E-2</v>
      </c>
      <c r="AN225" s="131">
        <v>7.068741482502866E-2</v>
      </c>
      <c r="AO225" s="131">
        <v>7.5538624200321147E-2</v>
      </c>
      <c r="AP225" s="131">
        <v>5.7121278593987482E-2</v>
      </c>
    </row>
    <row r="226" spans="2:42" x14ac:dyDescent="0.2">
      <c r="B226" s="74">
        <v>43688</v>
      </c>
      <c r="C226" s="76">
        <v>1.258406891192144</v>
      </c>
      <c r="D226" s="76">
        <v>0.26073867825289354</v>
      </c>
      <c r="E226" s="76">
        <v>0.96901596257612133</v>
      </c>
      <c r="F226" s="76">
        <v>0.63733529922670851</v>
      </c>
      <c r="G226" s="76">
        <v>0.16726381849263031</v>
      </c>
      <c r="H226" s="76">
        <v>0.1183856970540632</v>
      </c>
      <c r="I226" s="76">
        <v>0.10059869235651721</v>
      </c>
      <c r="J226" s="76">
        <v>1.4014710325741253</v>
      </c>
      <c r="K226" s="81">
        <v>4.9132160717252038</v>
      </c>
      <c r="L226" s="53"/>
      <c r="AK226" s="112">
        <v>43688</v>
      </c>
      <c r="AL226" s="131">
        <v>0.14047524658461291</v>
      </c>
      <c r="AM226" s="131">
        <v>0.10132924099433291</v>
      </c>
      <c r="AN226" s="131">
        <v>7.4954871867024306E-2</v>
      </c>
      <c r="AO226" s="131">
        <v>7.5732924481486955E-2</v>
      </c>
      <c r="AP226" s="131">
        <v>5.8767339821564471E-2</v>
      </c>
    </row>
    <row r="227" spans="2:42" x14ac:dyDescent="0.2">
      <c r="B227" s="74">
        <v>43689</v>
      </c>
      <c r="C227" s="76">
        <v>1.256488099716579</v>
      </c>
      <c r="D227" s="76">
        <v>0.26001153928597681</v>
      </c>
      <c r="E227" s="76">
        <v>0.96502685904796381</v>
      </c>
      <c r="F227" s="76">
        <v>0.76268771739221541</v>
      </c>
      <c r="G227" s="76">
        <v>0.17218647761853151</v>
      </c>
      <c r="H227" s="76">
        <v>0.11794340563841661</v>
      </c>
      <c r="I227" s="76">
        <v>0.10059869235651721</v>
      </c>
      <c r="J227" s="76">
        <v>1.4302251145477731</v>
      </c>
      <c r="K227" s="81">
        <v>5.0651679056039729</v>
      </c>
      <c r="L227" s="53"/>
      <c r="AK227" s="112">
        <v>43689</v>
      </c>
      <c r="AL227" s="131">
        <v>0.1730020682811575</v>
      </c>
      <c r="AM227" s="131">
        <v>0.1158796438180823</v>
      </c>
      <c r="AN227" s="131">
        <v>0.1220247989475217</v>
      </c>
      <c r="AO227" s="131">
        <v>7.7708867768562701E-2</v>
      </c>
      <c r="AP227" s="131">
        <v>6.0474786373234682E-2</v>
      </c>
    </row>
    <row r="228" spans="2:42" x14ac:dyDescent="0.2">
      <c r="B228" s="74">
        <v>43690</v>
      </c>
      <c r="C228" s="76">
        <v>1.260769494179659</v>
      </c>
      <c r="D228" s="76">
        <v>0.26039152701943813</v>
      </c>
      <c r="E228" s="76">
        <v>0.96361743286886625</v>
      </c>
      <c r="F228" s="76">
        <v>0.84534598805311723</v>
      </c>
      <c r="G228" s="76">
        <v>0.14920884119221178</v>
      </c>
      <c r="H228" s="76">
        <v>0.1183833806302844</v>
      </c>
      <c r="I228" s="76">
        <v>0.10059869235651721</v>
      </c>
      <c r="J228" s="76">
        <v>1.4798540225284644</v>
      </c>
      <c r="K228" s="81">
        <v>5.1781693788285583</v>
      </c>
      <c r="L228" s="53"/>
      <c r="AK228" s="112">
        <v>43690</v>
      </c>
      <c r="AL228" s="131">
        <v>0.1659015255469026</v>
      </c>
      <c r="AM228" s="131">
        <v>0.1270401957341992</v>
      </c>
      <c r="AN228" s="131">
        <v>0.1751051611210884</v>
      </c>
      <c r="AO228" s="131">
        <v>8.0464817175953343E-2</v>
      </c>
      <c r="AP228" s="131">
        <v>5.9108634727462084E-2</v>
      </c>
    </row>
    <row r="229" spans="2:42" x14ac:dyDescent="0.2">
      <c r="B229" s="74">
        <v>43691</v>
      </c>
      <c r="C229" s="76">
        <v>1.2590749869968541</v>
      </c>
      <c r="D229" s="76">
        <v>0.26200311526252396</v>
      </c>
      <c r="E229" s="76">
        <v>0.96312406742579648</v>
      </c>
      <c r="F229" s="76">
        <v>0.81049202641498352</v>
      </c>
      <c r="G229" s="76">
        <v>0.12613446526282379</v>
      </c>
      <c r="H229" s="76">
        <v>0.11832851997795041</v>
      </c>
      <c r="I229" s="76">
        <v>0.10059869235651721</v>
      </c>
      <c r="J229" s="76">
        <v>1.4902909191650366</v>
      </c>
      <c r="K229" s="81">
        <v>5.130046792862486</v>
      </c>
      <c r="L229" s="53"/>
      <c r="AK229" s="112">
        <v>43691</v>
      </c>
      <c r="AL229" s="131">
        <v>0.15668551231342931</v>
      </c>
      <c r="AM229" s="131">
        <v>9.8678280957770287E-2</v>
      </c>
      <c r="AN229" s="131">
        <v>0.1596364062169483</v>
      </c>
      <c r="AO229" s="131">
        <v>8.1924617915879738E-2</v>
      </c>
      <c r="AP229" s="131">
        <v>5.716159261168946E-2</v>
      </c>
    </row>
    <row r="230" spans="2:42" x14ac:dyDescent="0.2">
      <c r="B230" s="74">
        <v>43692</v>
      </c>
      <c r="C230" s="76">
        <v>1.257998558937244</v>
      </c>
      <c r="D230" s="76">
        <v>0.26040265197141033</v>
      </c>
      <c r="E230" s="76">
        <v>0.96264302349032749</v>
      </c>
      <c r="F230" s="76">
        <v>0.71001098136089358</v>
      </c>
      <c r="G230" s="76">
        <v>0.1163398393193254</v>
      </c>
      <c r="H230" s="76">
        <v>0.1180081571032444</v>
      </c>
      <c r="I230" s="76">
        <v>0.10059869235651721</v>
      </c>
      <c r="J230" s="76">
        <v>1.4263412752651479</v>
      </c>
      <c r="K230" s="81">
        <v>4.9523431798041102</v>
      </c>
      <c r="L230" s="53"/>
      <c r="AK230" s="112">
        <v>43692</v>
      </c>
      <c r="AL230" s="131">
        <v>0.13046204986900098</v>
      </c>
      <c r="AM230" s="131">
        <v>8.90736041879399E-2</v>
      </c>
      <c r="AN230" s="131">
        <v>0.1311184461445474</v>
      </c>
      <c r="AO230" s="131">
        <v>8.1462395912086122E-2</v>
      </c>
      <c r="AP230" s="131">
        <v>5.6980516553506916E-2</v>
      </c>
    </row>
    <row r="231" spans="2:42" x14ac:dyDescent="0.2">
      <c r="B231" s="74">
        <v>43693</v>
      </c>
      <c r="C231" s="76">
        <v>1.2635683152245119</v>
      </c>
      <c r="D231" s="76">
        <v>0.26257977250300718</v>
      </c>
      <c r="E231" s="76">
        <v>0.96357425621661974</v>
      </c>
      <c r="F231" s="76">
        <v>0.67009427657667797</v>
      </c>
      <c r="G231" s="76">
        <v>0.13152901866804048</v>
      </c>
      <c r="H231" s="76">
        <v>0.11784548493625099</v>
      </c>
      <c r="I231" s="76">
        <v>0.10059869235651721</v>
      </c>
      <c r="J231" s="76">
        <v>1.3558257572195416</v>
      </c>
      <c r="K231" s="81">
        <v>4.8656155737011675</v>
      </c>
      <c r="L231" s="53"/>
      <c r="AK231" s="112">
        <v>43693</v>
      </c>
      <c r="AL231" s="131">
        <v>0.1459285679193936</v>
      </c>
      <c r="AM231" s="131">
        <v>8.8824762578344124E-2</v>
      </c>
      <c r="AN231" s="131">
        <v>9.3777098360947136E-2</v>
      </c>
      <c r="AO231" s="131">
        <v>8.0686259146542247E-2</v>
      </c>
      <c r="AP231" s="131">
        <v>5.6806505187816027E-2</v>
      </c>
    </row>
    <row r="232" spans="2:42" x14ac:dyDescent="0.2">
      <c r="B232" s="74">
        <v>43694</v>
      </c>
      <c r="C232" s="76">
        <v>1.2619341713094621</v>
      </c>
      <c r="D232" s="76">
        <v>0.2755012747370576</v>
      </c>
      <c r="E232" s="76">
        <v>0.96577115591715235</v>
      </c>
      <c r="F232" s="76">
        <v>0.61680945107004848</v>
      </c>
      <c r="G232" s="76">
        <v>0.128874393072619</v>
      </c>
      <c r="H232" s="76">
        <v>0.1178536884396669</v>
      </c>
      <c r="I232" s="76">
        <v>0.10059869235651721</v>
      </c>
      <c r="J232" s="76">
        <v>1.348114851098297</v>
      </c>
      <c r="K232" s="81">
        <v>4.8154576780008203</v>
      </c>
      <c r="L232" s="53"/>
      <c r="AK232" s="112">
        <v>43694</v>
      </c>
      <c r="AL232" s="131">
        <v>0.12681637448027011</v>
      </c>
      <c r="AM232" s="131">
        <v>8.6153407616053293E-2</v>
      </c>
      <c r="AN232" s="131">
        <v>7.9169963476864336E-2</v>
      </c>
      <c r="AO232" s="131">
        <v>7.8662623503008691E-2</v>
      </c>
      <c r="AP232" s="131">
        <v>5.6758456793914537E-2</v>
      </c>
    </row>
    <row r="233" spans="2:42" x14ac:dyDescent="0.2">
      <c r="B233" s="74">
        <v>43695</v>
      </c>
      <c r="C233" s="76">
        <v>1.2590467176437909</v>
      </c>
      <c r="D233" s="76">
        <v>0.26806020138106784</v>
      </c>
      <c r="E233" s="76">
        <v>0.9669700055694983</v>
      </c>
      <c r="F233" s="76">
        <v>0.6535661439083208</v>
      </c>
      <c r="G233" s="76">
        <v>0.1166359912469402</v>
      </c>
      <c r="H233" s="76">
        <v>0.1178843260931826</v>
      </c>
      <c r="I233" s="76">
        <v>0.10059869235651721</v>
      </c>
      <c r="J233" s="76">
        <v>1.4026768960250593</v>
      </c>
      <c r="K233" s="81">
        <v>4.8854389742243773</v>
      </c>
      <c r="L233" s="53"/>
      <c r="AK233" s="112">
        <v>43695</v>
      </c>
      <c r="AL233" s="131">
        <v>0.14541096645555002</v>
      </c>
      <c r="AM233" s="131">
        <v>8.9311186629251332E-2</v>
      </c>
      <c r="AN233" s="131">
        <v>8.7772397252777606E-2</v>
      </c>
      <c r="AO233" s="131">
        <v>7.6817556223071112E-2</v>
      </c>
      <c r="AP233" s="131">
        <v>5.7247104703069221E-2</v>
      </c>
    </row>
    <row r="234" spans="2:42" x14ac:dyDescent="0.2">
      <c r="B234" s="74">
        <v>43696</v>
      </c>
      <c r="C234" s="76">
        <v>1.259565432485829</v>
      </c>
      <c r="D234" s="76">
        <v>0.27548612694289881</v>
      </c>
      <c r="E234" s="76">
        <v>0.96534820977164126</v>
      </c>
      <c r="F234" s="76">
        <v>0.68285450426925831</v>
      </c>
      <c r="G234" s="76">
        <v>0.1149705400885708</v>
      </c>
      <c r="H234" s="76">
        <v>0.11813222713727189</v>
      </c>
      <c r="I234" s="76">
        <v>0.10059869235651721</v>
      </c>
      <c r="J234" s="76">
        <v>1.4556812550640632</v>
      </c>
      <c r="K234" s="81">
        <v>4.9726369881160499</v>
      </c>
      <c r="L234" s="53"/>
      <c r="AK234" s="112">
        <v>43696</v>
      </c>
      <c r="AL234" s="131">
        <v>0.15257751459286728</v>
      </c>
      <c r="AM234" s="131">
        <v>0.10156960442615259</v>
      </c>
      <c r="AN234" s="131">
        <v>9.1247790028026146E-2</v>
      </c>
      <c r="AO234" s="131">
        <v>7.7915436768755716E-2</v>
      </c>
      <c r="AP234" s="131">
        <v>5.8677277482588386E-2</v>
      </c>
    </row>
    <row r="235" spans="2:42" x14ac:dyDescent="0.2">
      <c r="B235" s="74">
        <v>43697</v>
      </c>
      <c r="C235" s="76">
        <v>1.2699228254405779</v>
      </c>
      <c r="D235" s="76">
        <v>0.27348959519292204</v>
      </c>
      <c r="E235" s="76">
        <v>0.96434748609387988</v>
      </c>
      <c r="F235" s="76">
        <v>0.77082301421122557</v>
      </c>
      <c r="G235" s="76">
        <v>0.1151571345114052</v>
      </c>
      <c r="H235" s="76">
        <v>0.11877295095665601</v>
      </c>
      <c r="I235" s="76">
        <v>0.10059869235651721</v>
      </c>
      <c r="J235" s="76">
        <v>1.4642527342997549</v>
      </c>
      <c r="K235" s="81">
        <v>5.0773644330629386</v>
      </c>
      <c r="L235" s="53"/>
      <c r="AK235" s="112">
        <v>43697</v>
      </c>
      <c r="AL235" s="131">
        <v>0.1604547712320242</v>
      </c>
      <c r="AM235" s="131">
        <v>0.11877909302895</v>
      </c>
      <c r="AN235" s="131">
        <v>0.14193959906685891</v>
      </c>
      <c r="AO235" s="131">
        <v>7.8766613226651683E-2</v>
      </c>
      <c r="AP235" s="131">
        <v>5.8028175311083632E-2</v>
      </c>
    </row>
    <row r="236" spans="2:42" x14ac:dyDescent="0.2">
      <c r="B236" s="74">
        <v>43698</v>
      </c>
      <c r="C236" s="76">
        <v>1.268796976565532</v>
      </c>
      <c r="D236" s="76">
        <v>0.26935154832926334</v>
      </c>
      <c r="E236" s="76">
        <v>0.96446587814825979</v>
      </c>
      <c r="F236" s="76">
        <v>0.77198992539376809</v>
      </c>
      <c r="G236" s="76">
        <v>0.12394982642182831</v>
      </c>
      <c r="H236" s="76">
        <v>0.11847436157197409</v>
      </c>
      <c r="I236" s="76">
        <v>0.10059869235651721</v>
      </c>
      <c r="J236" s="76">
        <v>1.4342783710565656</v>
      </c>
      <c r="K236" s="81">
        <v>5.0519055798437087</v>
      </c>
      <c r="L236" s="53"/>
      <c r="AK236" s="112">
        <v>43698</v>
      </c>
      <c r="AL236" s="131">
        <v>0.1422161124144064</v>
      </c>
      <c r="AM236" s="131">
        <v>0.1076874514172327</v>
      </c>
      <c r="AN236" s="131">
        <v>0.1473322683961224</v>
      </c>
      <c r="AO236" s="131">
        <v>7.8696121538241237E-2</v>
      </c>
      <c r="AP236" s="131">
        <v>5.726121494794735E-2</v>
      </c>
    </row>
    <row r="237" spans="2:42" x14ac:dyDescent="0.2">
      <c r="B237" s="74">
        <v>43699</v>
      </c>
      <c r="C237" s="76">
        <v>1.269015757819884</v>
      </c>
      <c r="D237" s="76">
        <v>0.26683180939423601</v>
      </c>
      <c r="E237" s="76">
        <v>0.97090705072482031</v>
      </c>
      <c r="F237" s="76">
        <v>0.64768085121921892</v>
      </c>
      <c r="G237" s="76">
        <v>0.12082869762061139</v>
      </c>
      <c r="H237" s="76">
        <v>0.11896363468731361</v>
      </c>
      <c r="I237" s="76">
        <v>0.10059869235651721</v>
      </c>
      <c r="J237" s="76">
        <v>1.4241938518242094</v>
      </c>
      <c r="K237" s="81">
        <v>4.9190203456468113</v>
      </c>
      <c r="L237" s="53"/>
      <c r="AK237" s="112">
        <v>43699</v>
      </c>
      <c r="AL237" s="131">
        <v>0.1226283397747516</v>
      </c>
      <c r="AM237" s="131">
        <v>9.0540652563946888E-2</v>
      </c>
      <c r="AN237" s="131">
        <v>8.8753289722700857E-2</v>
      </c>
      <c r="AO237" s="131">
        <v>7.8664637277438734E-2</v>
      </c>
      <c r="AP237" s="131">
        <v>5.7042598735989505E-2</v>
      </c>
    </row>
    <row r="238" spans="2:42" x14ac:dyDescent="0.2">
      <c r="B238" s="74">
        <v>43700</v>
      </c>
      <c r="C238" s="76">
        <v>1.2660480279740709</v>
      </c>
      <c r="D238" s="76">
        <v>0.26514208313961191</v>
      </c>
      <c r="E238" s="76">
        <v>0.97184460475366208</v>
      </c>
      <c r="F238" s="76">
        <v>0.58045136722662827</v>
      </c>
      <c r="G238" s="76">
        <v>0.13339644650603028</v>
      </c>
      <c r="H238" s="76">
        <v>0.1195344706074019</v>
      </c>
      <c r="I238" s="76">
        <v>0.10059869235651721</v>
      </c>
      <c r="J238" s="76">
        <v>1.4181095473921459</v>
      </c>
      <c r="K238" s="81">
        <v>4.8551252399560685</v>
      </c>
      <c r="L238" s="53"/>
      <c r="AK238" s="112">
        <v>43700</v>
      </c>
      <c r="AL238" s="131">
        <v>0.10360294194482379</v>
      </c>
      <c r="AM238" s="131">
        <v>8.5239431085616033E-2</v>
      </c>
      <c r="AN238" s="131">
        <v>7.4407373991742673E-2</v>
      </c>
      <c r="AO238" s="131">
        <v>7.9603030898033611E-2</v>
      </c>
      <c r="AP238" s="131">
        <v>5.6843526826855791E-2</v>
      </c>
    </row>
    <row r="239" spans="2:42" x14ac:dyDescent="0.2">
      <c r="B239" s="74">
        <v>43701</v>
      </c>
      <c r="C239" s="76">
        <v>1.268214334248307</v>
      </c>
      <c r="D239" s="76">
        <v>0.26361237561358369</v>
      </c>
      <c r="E239" s="76">
        <v>0.9772312991417611</v>
      </c>
      <c r="F239" s="76">
        <v>0.57003969733270154</v>
      </c>
      <c r="G239" s="76">
        <v>0.13626243263716548</v>
      </c>
      <c r="H239" s="76">
        <v>0.1187456500166385</v>
      </c>
      <c r="I239" s="76">
        <v>0.10059869235651721</v>
      </c>
      <c r="J239" s="76">
        <v>1.3565554535427344</v>
      </c>
      <c r="K239" s="81">
        <v>4.7912599348894087</v>
      </c>
      <c r="L239" s="53"/>
      <c r="AK239" s="112">
        <v>43701</v>
      </c>
      <c r="AL239" s="131">
        <v>0.1013071997080964</v>
      </c>
      <c r="AM239" s="131">
        <v>8.4656918994383643E-2</v>
      </c>
      <c r="AN239" s="131">
        <v>7.0952180520195932E-2</v>
      </c>
      <c r="AO239" s="131">
        <v>7.8663723538595437E-2</v>
      </c>
      <c r="AP239" s="131">
        <v>5.6873105112059424E-2</v>
      </c>
    </row>
    <row r="240" spans="2:42" x14ac:dyDescent="0.2">
      <c r="B240" s="74">
        <v>43702</v>
      </c>
      <c r="C240" s="76">
        <v>1.2586372761778408</v>
      </c>
      <c r="D240" s="76">
        <v>0.2627701623825926</v>
      </c>
      <c r="E240" s="76">
        <v>0.97187083376899464</v>
      </c>
      <c r="F240" s="76">
        <v>0.57052032983427292</v>
      </c>
      <c r="G240" s="76">
        <v>0.1634347259986895</v>
      </c>
      <c r="H240" s="76">
        <v>0.1202766788866009</v>
      </c>
      <c r="I240" s="76">
        <v>0.10059869235651721</v>
      </c>
      <c r="J240" s="76">
        <v>1.3301588883385349</v>
      </c>
      <c r="K240" s="81">
        <v>4.7782675877440433</v>
      </c>
      <c r="L240" s="53"/>
      <c r="AK240" s="112">
        <v>43702</v>
      </c>
      <c r="AL240" s="131">
        <v>0.10117138366765051</v>
      </c>
      <c r="AM240" s="131">
        <v>8.4877427167007372E-2</v>
      </c>
      <c r="AN240" s="131">
        <v>7.0684984254285321E-2</v>
      </c>
      <c r="AO240" s="131">
        <v>7.8124392218366201E-2</v>
      </c>
      <c r="AP240" s="131">
        <v>5.6886756855610288E-2</v>
      </c>
    </row>
    <row r="241" spans="2:42" x14ac:dyDescent="0.2">
      <c r="B241" s="74">
        <v>43703</v>
      </c>
      <c r="C241" s="76">
        <v>1.268770763973436</v>
      </c>
      <c r="D241" s="76">
        <v>0.26390705545186971</v>
      </c>
      <c r="E241" s="76">
        <v>0.97747626432243884</v>
      </c>
      <c r="F241" s="76">
        <v>0.57587925459351041</v>
      </c>
      <c r="G241" s="76">
        <v>0.176480821634625</v>
      </c>
      <c r="H241" s="76">
        <v>0.1195477037431459</v>
      </c>
      <c r="I241" s="76">
        <v>0.10059869235651721</v>
      </c>
      <c r="J241" s="76">
        <v>1.3035891711466452</v>
      </c>
      <c r="K241" s="81">
        <v>4.786249727222188</v>
      </c>
      <c r="L241" s="53"/>
      <c r="AK241" s="112">
        <v>43703</v>
      </c>
      <c r="AL241" s="131">
        <v>0.1064554943486358</v>
      </c>
      <c r="AM241" s="131">
        <v>8.4888918696127108E-2</v>
      </c>
      <c r="AN241" s="131">
        <v>7.0639980448059012E-2</v>
      </c>
      <c r="AO241" s="131">
        <v>7.8217141361140691E-2</v>
      </c>
      <c r="AP241" s="131">
        <v>5.6893814893199932E-2</v>
      </c>
    </row>
    <row r="242" spans="2:42" x14ac:dyDescent="0.2">
      <c r="B242" s="74">
        <v>43704</v>
      </c>
      <c r="C242" s="76">
        <v>1.2631546421001241</v>
      </c>
      <c r="D242" s="76">
        <v>0.26248969648243309</v>
      </c>
      <c r="E242" s="76">
        <v>0.97608048045081031</v>
      </c>
      <c r="F242" s="76">
        <v>0.5748365150102327</v>
      </c>
      <c r="G242" s="76">
        <v>0.1718692724728324</v>
      </c>
      <c r="H242" s="76">
        <v>0.1180712483546346</v>
      </c>
      <c r="I242" s="76">
        <v>0.10059869235651721</v>
      </c>
      <c r="J242" s="76">
        <v>1.2955137238275252</v>
      </c>
      <c r="K242" s="81">
        <v>4.76261427105511</v>
      </c>
      <c r="L242" s="53"/>
      <c r="AK242" s="112">
        <v>43704</v>
      </c>
      <c r="AL242" s="131">
        <v>0.1078761303832412</v>
      </c>
      <c r="AM242" s="131">
        <v>8.4928387557413734E-2</v>
      </c>
      <c r="AN242" s="131">
        <v>7.0612609052285655E-2</v>
      </c>
      <c r="AO242" s="131">
        <v>7.7459366344347386E-2</v>
      </c>
      <c r="AP242" s="131">
        <v>5.6997874314438264E-2</v>
      </c>
    </row>
    <row r="243" spans="2:42" x14ac:dyDescent="0.2">
      <c r="B243" s="74">
        <v>43705</v>
      </c>
      <c r="C243" s="76">
        <v>1.2725723683379631</v>
      </c>
      <c r="D243" s="76">
        <v>0.26154250725420386</v>
      </c>
      <c r="E243" s="76">
        <v>0.96985205376887829</v>
      </c>
      <c r="F243" s="76">
        <v>0.59999868183793803</v>
      </c>
      <c r="G243" s="76">
        <v>0.22132270720560501</v>
      </c>
      <c r="H243" s="76">
        <v>0.1183568401819427</v>
      </c>
      <c r="I243" s="76">
        <v>0.10059869235651721</v>
      </c>
      <c r="J243" s="76">
        <v>1.2920303943592941</v>
      </c>
      <c r="K243" s="81">
        <v>4.8362742453023415</v>
      </c>
      <c r="L243" s="53"/>
      <c r="AK243" s="112">
        <v>43705</v>
      </c>
      <c r="AL243" s="131">
        <v>0.13065139708300008</v>
      </c>
      <c r="AM243" s="131">
        <v>8.5466252474966919E-2</v>
      </c>
      <c r="AN243" s="131">
        <v>7.0604448214793489E-2</v>
      </c>
      <c r="AO243" s="131">
        <v>7.7901839373518397E-2</v>
      </c>
      <c r="AP243" s="131">
        <v>5.6876513768678479E-2</v>
      </c>
    </row>
    <row r="244" spans="2:42" x14ac:dyDescent="0.2">
      <c r="B244" s="74">
        <v>43706</v>
      </c>
      <c r="C244" s="76">
        <v>1.2701816048968479</v>
      </c>
      <c r="D244" s="76">
        <v>0.26115868836889305</v>
      </c>
      <c r="E244" s="76">
        <v>0.965316316878154</v>
      </c>
      <c r="F244" s="76">
        <v>0.61453481270515919</v>
      </c>
      <c r="G244" s="76">
        <v>0.21006260875427651</v>
      </c>
      <c r="H244" s="76">
        <v>0.11807282338417691</v>
      </c>
      <c r="I244" s="76">
        <v>0.10059869235651721</v>
      </c>
      <c r="J244" s="76">
        <v>1.3147074355204118</v>
      </c>
      <c r="K244" s="81">
        <v>4.8546329828644366</v>
      </c>
      <c r="L244" s="53"/>
      <c r="AK244" s="112">
        <v>43706</v>
      </c>
      <c r="AL244" s="131">
        <v>0.14396603401971589</v>
      </c>
      <c r="AM244" s="131">
        <v>8.8099850824055137E-2</v>
      </c>
      <c r="AN244" s="131">
        <v>7.0674840657713622E-2</v>
      </c>
      <c r="AO244" s="131">
        <v>7.7723285821586427E-2</v>
      </c>
      <c r="AP244" s="131">
        <v>5.6848453564767483E-2</v>
      </c>
    </row>
    <row r="245" spans="2:42" x14ac:dyDescent="0.2">
      <c r="B245" s="74">
        <v>43707</v>
      </c>
      <c r="C245" s="76">
        <v>1.2793485084512339</v>
      </c>
      <c r="D245" s="76">
        <v>0.2635306657850307</v>
      </c>
      <c r="E245" s="76">
        <v>0.97035079304292859</v>
      </c>
      <c r="F245" s="76">
        <v>0.59328127191900959</v>
      </c>
      <c r="G245" s="76">
        <v>0.19882518854797479</v>
      </c>
      <c r="H245" s="76">
        <v>0.1182558116490503</v>
      </c>
      <c r="I245" s="76">
        <v>0.10059869235651721</v>
      </c>
      <c r="J245" s="76">
        <v>1.378312085173854</v>
      </c>
      <c r="K245" s="81">
        <v>4.902503016925599</v>
      </c>
      <c r="L245" s="53"/>
      <c r="AK245" s="112">
        <v>43707</v>
      </c>
      <c r="AL245" s="131">
        <v>0.1146858593823373</v>
      </c>
      <c r="AM245" s="131">
        <v>8.781488648028872E-2</v>
      </c>
      <c r="AN245" s="131">
        <v>7.13279149262077E-2</v>
      </c>
      <c r="AO245" s="131">
        <v>7.7442629213540518E-2</v>
      </c>
      <c r="AP245" s="131">
        <v>5.6822754087413031E-2</v>
      </c>
    </row>
    <row r="246" spans="2:42" x14ac:dyDescent="0.2">
      <c r="B246" s="74">
        <v>43708</v>
      </c>
      <c r="C246" s="76">
        <v>1.2779773187484409</v>
      </c>
      <c r="D246" s="76">
        <v>0.26310401010977352</v>
      </c>
      <c r="E246" s="76">
        <v>0.97719281173675621</v>
      </c>
      <c r="F246" s="76">
        <v>0.61744289501193506</v>
      </c>
      <c r="G246" s="76">
        <v>0.199053993730266</v>
      </c>
      <c r="H246" s="76">
        <v>0.11789881118368391</v>
      </c>
      <c r="I246" s="76">
        <v>0.10059869235651721</v>
      </c>
      <c r="J246" s="76">
        <v>1.4470184959689414</v>
      </c>
      <c r="K246" s="81">
        <v>5.0002870288463139</v>
      </c>
      <c r="L246" s="53"/>
      <c r="AK246" s="112">
        <v>43708</v>
      </c>
      <c r="AL246" s="131">
        <v>0.14408321886527592</v>
      </c>
      <c r="AM246" s="131">
        <v>8.6885657192050811E-2</v>
      </c>
      <c r="AN246" s="131">
        <v>7.061830033993946E-2</v>
      </c>
      <c r="AO246" s="131">
        <v>7.8188065664403797E-2</v>
      </c>
      <c r="AP246" s="131">
        <v>5.6866340621859843E-2</v>
      </c>
    </row>
    <row r="247" spans="2:42" x14ac:dyDescent="0.2">
      <c r="B247" s="74">
        <v>43709</v>
      </c>
      <c r="C247" s="76">
        <v>1.3138367351491069</v>
      </c>
      <c r="D247" s="76">
        <v>0.2712890467038595</v>
      </c>
      <c r="E247" s="76">
        <v>1.0085276984170239</v>
      </c>
      <c r="F247" s="76">
        <v>0.72715352379555398</v>
      </c>
      <c r="G247" s="76">
        <v>0.19599615209159199</v>
      </c>
      <c r="H247" s="76">
        <v>0.12194132865177179</v>
      </c>
      <c r="I247" s="76">
        <v>0.10395198210173449</v>
      </c>
      <c r="J247" s="76">
        <v>1.5344918315467888</v>
      </c>
      <c r="K247" s="81">
        <v>5.2771882984574319</v>
      </c>
      <c r="L247" s="53"/>
      <c r="AK247" s="112">
        <v>43709</v>
      </c>
      <c r="AL247" s="131">
        <v>0.18322716780363141</v>
      </c>
      <c r="AM247" s="131">
        <v>0.10276434289538371</v>
      </c>
      <c r="AN247" s="131">
        <v>9.0355110115920914E-2</v>
      </c>
      <c r="AO247" s="131">
        <v>8.1019849514168407E-2</v>
      </c>
      <c r="AP247" s="131">
        <v>5.9844082346421287E-2</v>
      </c>
    </row>
    <row r="248" spans="2:42" x14ac:dyDescent="0.2">
      <c r="B248" s="74">
        <v>43710</v>
      </c>
      <c r="C248" s="76">
        <v>1.314111512598277</v>
      </c>
      <c r="D248" s="76">
        <v>0.27016377976206107</v>
      </c>
      <c r="E248" s="76">
        <v>0.99824287544099366</v>
      </c>
      <c r="F248" s="76">
        <v>0.86395153558812665</v>
      </c>
      <c r="G248" s="76">
        <v>0.18537005400869941</v>
      </c>
      <c r="H248" s="76">
        <v>0.12179888888244819</v>
      </c>
      <c r="I248" s="76">
        <v>0.10395198210173449</v>
      </c>
      <c r="J248" s="76">
        <v>1.47629450961222</v>
      </c>
      <c r="K248" s="81">
        <v>5.3338851379945602</v>
      </c>
      <c r="L248" s="53"/>
      <c r="AK248" s="112">
        <v>43710</v>
      </c>
      <c r="AL248" s="131">
        <v>0.16862505136568048</v>
      </c>
      <c r="AM248" s="131">
        <v>0.1206986341360221</v>
      </c>
      <c r="AN248" s="131">
        <v>0.18158247862097848</v>
      </c>
      <c r="AO248" s="131">
        <v>8.3185288197903509E-2</v>
      </c>
      <c r="AP248" s="131">
        <v>5.9999635496002818E-2</v>
      </c>
    </row>
    <row r="249" spans="2:42" x14ac:dyDescent="0.2">
      <c r="B249" s="74">
        <v>43711</v>
      </c>
      <c r="C249" s="76">
        <v>1.309637443221493</v>
      </c>
      <c r="D249" s="76">
        <v>0.26950694089701449</v>
      </c>
      <c r="E249" s="76">
        <v>0.99834676589111604</v>
      </c>
      <c r="F249" s="76">
        <v>0.83016967476174008</v>
      </c>
      <c r="G249" s="76">
        <v>0.1889289262658306</v>
      </c>
      <c r="H249" s="76">
        <v>0.1227902392173868</v>
      </c>
      <c r="I249" s="76">
        <v>0.10395198210173449</v>
      </c>
      <c r="J249" s="76">
        <v>1.5132193054747234</v>
      </c>
      <c r="K249" s="81">
        <v>5.3365512778310391</v>
      </c>
      <c r="L249" s="53"/>
      <c r="AK249" s="112">
        <v>43711</v>
      </c>
      <c r="AL249" s="131">
        <v>0.1313999246373394</v>
      </c>
      <c r="AM249" s="131">
        <v>0.11402255760463161</v>
      </c>
      <c r="AN249" s="131">
        <v>0.16689949495968551</v>
      </c>
      <c r="AO249" s="131">
        <v>8.320698930762932E-2</v>
      </c>
      <c r="AP249" s="131">
        <v>5.9630341490672527E-2</v>
      </c>
    </row>
    <row r="250" spans="2:42" x14ac:dyDescent="0.2">
      <c r="B250" s="74">
        <v>43712</v>
      </c>
      <c r="C250" s="76">
        <v>1.305899128067681</v>
      </c>
      <c r="D250" s="76">
        <v>0.26971949850940891</v>
      </c>
      <c r="E250" s="76">
        <v>1.004086468434918</v>
      </c>
      <c r="F250" s="76">
        <v>0.77979575819587266</v>
      </c>
      <c r="G250" s="76">
        <v>0.19415635678463</v>
      </c>
      <c r="H250" s="76">
        <v>0.122490114222069</v>
      </c>
      <c r="I250" s="76">
        <v>0.10395198210173449</v>
      </c>
      <c r="J250" s="76">
        <v>1.4795056998722511</v>
      </c>
      <c r="K250" s="81">
        <v>5.2596050061885649</v>
      </c>
      <c r="L250" s="53"/>
      <c r="AK250" s="112">
        <v>43712</v>
      </c>
      <c r="AL250" s="131">
        <v>0.15750026596121008</v>
      </c>
      <c r="AM250" s="131">
        <v>0.11262379007928079</v>
      </c>
      <c r="AN250" s="131">
        <v>0.1099395656421471</v>
      </c>
      <c r="AO250" s="131">
        <v>8.2764318699324685E-2</v>
      </c>
      <c r="AP250" s="131">
        <v>5.9982174729167351E-2</v>
      </c>
    </row>
    <row r="251" spans="2:42" x14ac:dyDescent="0.2">
      <c r="B251" s="74">
        <v>43713</v>
      </c>
      <c r="C251" s="76">
        <v>1.303643935184968</v>
      </c>
      <c r="D251" s="76">
        <v>0.27048572203619359</v>
      </c>
      <c r="E251" s="76">
        <v>1.0224896072474059</v>
      </c>
      <c r="F251" s="76">
        <v>0.97183866723290546</v>
      </c>
      <c r="G251" s="76">
        <v>0.20237734140408531</v>
      </c>
      <c r="H251" s="76">
        <v>0.12180842018213719</v>
      </c>
      <c r="I251" s="76">
        <v>0.10395198210173449</v>
      </c>
      <c r="J251" s="76">
        <v>1.515070428952634</v>
      </c>
      <c r="K251" s="81">
        <v>5.5116661043420638</v>
      </c>
      <c r="L251" s="53"/>
      <c r="AK251" s="112">
        <v>43713</v>
      </c>
      <c r="AL251" s="131">
        <v>0.18805636652611019</v>
      </c>
      <c r="AM251" s="131">
        <v>0.14819046589998641</v>
      </c>
      <c r="AN251" s="131">
        <v>0.21124577495945102</v>
      </c>
      <c r="AO251" s="131">
        <v>8.7019887940155249E-2</v>
      </c>
      <c r="AP251" s="131">
        <v>6.1884628529945092E-2</v>
      </c>
    </row>
    <row r="252" spans="2:42" x14ac:dyDescent="0.2">
      <c r="B252" s="74">
        <v>43714</v>
      </c>
      <c r="C252" s="76">
        <v>1.304556568165941</v>
      </c>
      <c r="D252" s="76">
        <v>0.27059960466596195</v>
      </c>
      <c r="E252" s="76">
        <v>1.0268705667217</v>
      </c>
      <c r="F252" s="76">
        <v>1.0775181283420425</v>
      </c>
      <c r="G252" s="76">
        <v>0.18688693256012642</v>
      </c>
      <c r="H252" s="76">
        <v>0.1217721506120457</v>
      </c>
      <c r="I252" s="76">
        <v>0.10395198210173449</v>
      </c>
      <c r="J252" s="76">
        <v>1.5384764743654171</v>
      </c>
      <c r="K252" s="81">
        <v>5.6306324075349687</v>
      </c>
      <c r="L252" s="53"/>
      <c r="AK252" s="112">
        <v>43714</v>
      </c>
      <c r="AL252" s="131">
        <v>0.18146520025331389</v>
      </c>
      <c r="AM252" s="131">
        <v>0.1567563918052978</v>
      </c>
      <c r="AN252" s="131">
        <v>0.24748231459059908</v>
      </c>
      <c r="AO252" s="131">
        <v>0.11034242669321939</v>
      </c>
      <c r="AP252" s="131">
        <v>6.3978209397356697E-2</v>
      </c>
    </row>
    <row r="253" spans="2:42" x14ac:dyDescent="0.2">
      <c r="B253" s="74">
        <v>43715</v>
      </c>
      <c r="C253" s="76">
        <v>1.3034556505516079</v>
      </c>
      <c r="D253" s="76">
        <v>0.27524305348240641</v>
      </c>
      <c r="E253" s="76">
        <v>1.0271577983057201</v>
      </c>
      <c r="F253" s="76">
        <v>1.0833279006099947</v>
      </c>
      <c r="G253" s="76">
        <v>0.1993304958177575</v>
      </c>
      <c r="H253" s="76">
        <v>0.1217715724816819</v>
      </c>
      <c r="I253" s="76">
        <v>0.10395198210173449</v>
      </c>
      <c r="J253" s="76">
        <v>1.5319820787645029</v>
      </c>
      <c r="K253" s="81">
        <v>5.6462205321154055</v>
      </c>
      <c r="L253" s="53"/>
      <c r="AK253" s="112">
        <v>43715</v>
      </c>
      <c r="AL253" s="131">
        <v>0.19451401117481659</v>
      </c>
      <c r="AM253" s="131">
        <v>0.14341988129065161</v>
      </c>
      <c r="AN253" s="131">
        <v>0.25938003622602046</v>
      </c>
      <c r="AO253" s="131">
        <v>9.7165741451996454E-2</v>
      </c>
      <c r="AP253" s="131">
        <v>6.2839422981311135E-2</v>
      </c>
    </row>
    <row r="254" spans="2:42" x14ac:dyDescent="0.2">
      <c r="B254" s="74">
        <v>43716</v>
      </c>
      <c r="C254" s="76">
        <v>1.305151776371976</v>
      </c>
      <c r="D254" s="76">
        <v>0.27292134209374319</v>
      </c>
      <c r="E254" s="76">
        <v>1.039793570771915</v>
      </c>
      <c r="F254" s="76">
        <v>1.1905041703078942</v>
      </c>
      <c r="G254" s="76">
        <v>0.19191559977331848</v>
      </c>
      <c r="H254" s="76">
        <v>0.1217715724816819</v>
      </c>
      <c r="I254" s="76">
        <v>0.10395198210173449</v>
      </c>
      <c r="J254" s="76">
        <v>1.6049705763642583</v>
      </c>
      <c r="K254" s="81">
        <v>5.8309805902665213</v>
      </c>
      <c r="L254" s="53"/>
      <c r="AK254" s="112">
        <v>43716</v>
      </c>
      <c r="AL254" s="131">
        <v>0.21418768118223427</v>
      </c>
      <c r="AM254" s="131">
        <v>0.1773214004100456</v>
      </c>
      <c r="AN254" s="131">
        <v>0.28847427159993611</v>
      </c>
      <c r="AO254" s="131">
        <v>0.1167332149050164</v>
      </c>
      <c r="AP254" s="131">
        <v>6.1743384248846331E-2</v>
      </c>
    </row>
    <row r="255" spans="2:42" x14ac:dyDescent="0.2">
      <c r="B255" s="74">
        <v>43717</v>
      </c>
      <c r="C255" s="76">
        <v>1.3367820491883819</v>
      </c>
      <c r="D255" s="76">
        <v>0.27160442229795528</v>
      </c>
      <c r="E255" s="76">
        <v>1.0517117729030598</v>
      </c>
      <c r="F255" s="76">
        <v>1.1908304906060125</v>
      </c>
      <c r="G255" s="76">
        <v>0.18357791323035222</v>
      </c>
      <c r="H255" s="76">
        <v>0.1217715724816819</v>
      </c>
      <c r="I255" s="76">
        <v>0.10395198210173449</v>
      </c>
      <c r="J255" s="76">
        <v>1.6299060954937847</v>
      </c>
      <c r="K255" s="81">
        <v>5.8901362983029628</v>
      </c>
      <c r="L255" s="53"/>
      <c r="AK255" s="112">
        <v>43717</v>
      </c>
      <c r="AL255" s="131">
        <v>0.1995301290572859</v>
      </c>
      <c r="AM255" s="131">
        <v>0.1849681592938828</v>
      </c>
      <c r="AN255" s="131">
        <v>0.29746473574208648</v>
      </c>
      <c r="AO255" s="131">
        <v>0.10991801857352</v>
      </c>
      <c r="AP255" s="131">
        <v>6.3082474776402386E-2</v>
      </c>
    </row>
    <row r="256" spans="2:42" x14ac:dyDescent="0.2">
      <c r="B256" s="74">
        <v>43718</v>
      </c>
      <c r="C256" s="76">
        <v>1.3668906830681511</v>
      </c>
      <c r="D256" s="76">
        <v>0.27149561331952149</v>
      </c>
      <c r="E256" s="76">
        <v>1.025943804962522</v>
      </c>
      <c r="F256" s="76">
        <v>1.1187771200961918</v>
      </c>
      <c r="G256" s="76">
        <v>0.18256547740756301</v>
      </c>
      <c r="H256" s="76">
        <v>0.12182064382099411</v>
      </c>
      <c r="I256" s="76">
        <v>0.10395198210173449</v>
      </c>
      <c r="J256" s="76">
        <v>1.5830728236773437</v>
      </c>
      <c r="K256" s="81">
        <v>5.774518148454022</v>
      </c>
      <c r="L256" s="53"/>
      <c r="AK256" s="112">
        <v>43718</v>
      </c>
      <c r="AL256" s="131">
        <v>0.18048305786899418</v>
      </c>
      <c r="AM256" s="131">
        <v>0.15031720616000299</v>
      </c>
      <c r="AN256" s="131">
        <v>0.27037183301581302</v>
      </c>
      <c r="AO256" s="131">
        <v>0.1047097373502054</v>
      </c>
      <c r="AP256" s="131">
        <v>7.3172287653718707E-2</v>
      </c>
    </row>
    <row r="257" spans="2:42" x14ac:dyDescent="0.2">
      <c r="B257" s="74">
        <v>43719</v>
      </c>
      <c r="C257" s="76">
        <v>1.3592103556970181</v>
      </c>
      <c r="D257" s="76">
        <v>0.27150142466115473</v>
      </c>
      <c r="E257" s="76">
        <v>1.0233820042038739</v>
      </c>
      <c r="F257" s="76">
        <v>0.91751057609810172</v>
      </c>
      <c r="G257" s="76">
        <v>0.18781726107286612</v>
      </c>
      <c r="H257" s="76">
        <v>0.12581765196763439</v>
      </c>
      <c r="I257" s="76">
        <v>0.10395198210173449</v>
      </c>
      <c r="J257" s="76">
        <v>1.5379292814320062</v>
      </c>
      <c r="K257" s="81">
        <v>5.5271205372343903</v>
      </c>
      <c r="L257" s="53"/>
      <c r="AK257" s="112">
        <v>43719</v>
      </c>
      <c r="AL257" s="131">
        <v>0.1387035660943142</v>
      </c>
      <c r="AM257" s="131">
        <v>0.1215380869757246</v>
      </c>
      <c r="AN257" s="131">
        <v>0.21492005726815319</v>
      </c>
      <c r="AO257" s="131">
        <v>8.9576558610286031E-2</v>
      </c>
      <c r="AP257" s="131">
        <v>6.5375707546190903E-2</v>
      </c>
    </row>
    <row r="258" spans="2:42" x14ac:dyDescent="0.2">
      <c r="B258" s="74">
        <v>43720</v>
      </c>
      <c r="C258" s="76">
        <v>1.360627883746756</v>
      </c>
      <c r="D258" s="76">
        <v>0.27204510467184967</v>
      </c>
      <c r="E258" s="76">
        <v>1.03237080930761</v>
      </c>
      <c r="F258" s="76">
        <v>0.70120780408545003</v>
      </c>
      <c r="G258" s="76">
        <v>0.1816807049408638</v>
      </c>
      <c r="H258" s="76">
        <v>0.1268015943922785</v>
      </c>
      <c r="I258" s="76">
        <v>0.10395198210173449</v>
      </c>
      <c r="J258" s="76">
        <v>1.5367731881133668</v>
      </c>
      <c r="K258" s="81">
        <v>5.3154590713599088</v>
      </c>
      <c r="L258" s="53"/>
      <c r="AK258" s="112">
        <v>43720</v>
      </c>
      <c r="AL258" s="131">
        <v>0.1326220400034597</v>
      </c>
      <c r="AM258" s="131">
        <v>9.2732323339827644E-2</v>
      </c>
      <c r="AN258" s="131">
        <v>0.1005551783958681</v>
      </c>
      <c r="AO258" s="131">
        <v>8.4294183559883121E-2</v>
      </c>
      <c r="AP258" s="131">
        <v>6.1335501217765681E-2</v>
      </c>
    </row>
    <row r="259" spans="2:42" x14ac:dyDescent="0.2">
      <c r="B259" s="74">
        <v>43721</v>
      </c>
      <c r="C259" s="76">
        <v>1.3955424611515208</v>
      </c>
      <c r="D259" s="76">
        <v>0.27536529257345516</v>
      </c>
      <c r="E259" s="76">
        <v>1.049058760105098</v>
      </c>
      <c r="F259" s="76">
        <v>0.75796019942251069</v>
      </c>
      <c r="G259" s="76">
        <v>0.18970759649497609</v>
      </c>
      <c r="H259" s="76">
        <v>0.12786103714248309</v>
      </c>
      <c r="I259" s="76">
        <v>0.10395198210173449</v>
      </c>
      <c r="J259" s="76">
        <v>1.5537791637835767</v>
      </c>
      <c r="K259" s="81">
        <v>5.4532264927753547</v>
      </c>
      <c r="L259" s="53"/>
      <c r="AK259" s="112">
        <v>43721</v>
      </c>
      <c r="AL259" s="131">
        <v>0.17272367625667392</v>
      </c>
      <c r="AM259" s="131">
        <v>9.2412622943182518E-2</v>
      </c>
      <c r="AN259" s="131">
        <v>0.1151353926797523</v>
      </c>
      <c r="AO259" s="131">
        <v>8.1763454071797484E-2</v>
      </c>
      <c r="AP259" s="131">
        <v>6.0602987736517365E-2</v>
      </c>
    </row>
    <row r="260" spans="2:42" x14ac:dyDescent="0.2">
      <c r="B260" s="74">
        <v>43722</v>
      </c>
      <c r="C260" s="76">
        <v>1.3916188024863629</v>
      </c>
      <c r="D260" s="76">
        <v>0.27478600624266009</v>
      </c>
      <c r="E260" s="76">
        <v>1.032522949241385</v>
      </c>
      <c r="F260" s="76">
        <v>0.94707003487447672</v>
      </c>
      <c r="G260" s="76">
        <v>0.22896147372331449</v>
      </c>
      <c r="H260" s="76">
        <v>0.12197139788003131</v>
      </c>
      <c r="I260" s="76">
        <v>0.10395198210173449</v>
      </c>
      <c r="J260" s="76">
        <v>1.4838277173984369</v>
      </c>
      <c r="K260" s="81">
        <v>5.5847103639484015</v>
      </c>
      <c r="L260" s="53"/>
      <c r="AK260" s="112">
        <v>43722</v>
      </c>
      <c r="AL260" s="131">
        <v>0.17542136979201642</v>
      </c>
      <c r="AM260" s="131">
        <v>9.2208362963131979E-2</v>
      </c>
      <c r="AN260" s="131">
        <v>0.1997410100645719</v>
      </c>
      <c r="AO260" s="131">
        <v>8.1466877801772017E-2</v>
      </c>
      <c r="AP260" s="131">
        <v>6.0360999458413944E-2</v>
      </c>
    </row>
    <row r="261" spans="2:42" x14ac:dyDescent="0.2">
      <c r="B261" s="74">
        <v>43723</v>
      </c>
      <c r="C261" s="76">
        <v>1.3963254483285121</v>
      </c>
      <c r="D261" s="76">
        <v>0.27479051051816533</v>
      </c>
      <c r="E261" s="76">
        <v>1.0109343762252301</v>
      </c>
      <c r="F261" s="76">
        <v>0.822721374030147</v>
      </c>
      <c r="G261" s="76">
        <v>0.27612787599929711</v>
      </c>
      <c r="H261" s="76">
        <v>0.12201158174660731</v>
      </c>
      <c r="I261" s="76">
        <v>0.10395198210173449</v>
      </c>
      <c r="J261" s="76">
        <v>1.4152186227460177</v>
      </c>
      <c r="K261" s="81">
        <v>5.4220817716957104</v>
      </c>
      <c r="L261" s="53"/>
      <c r="AK261" s="112">
        <v>43723</v>
      </c>
      <c r="AL261" s="131">
        <v>0.15407072707155459</v>
      </c>
      <c r="AM261" s="131">
        <v>9.2326397543959771E-2</v>
      </c>
      <c r="AN261" s="131">
        <v>0.13627421094439299</v>
      </c>
      <c r="AO261" s="131">
        <v>8.0494926570239211E-2</v>
      </c>
      <c r="AP261" s="131">
        <v>6.0077422040758256E-2</v>
      </c>
    </row>
    <row r="262" spans="2:42" x14ac:dyDescent="0.2">
      <c r="B262" s="74">
        <v>43724</v>
      </c>
      <c r="C262" s="76">
        <v>1.4146069457763799</v>
      </c>
      <c r="D262" s="76">
        <v>0.28347371915960351</v>
      </c>
      <c r="E262" s="76">
        <v>1.0202787776043929</v>
      </c>
      <c r="F262" s="76">
        <v>0.90451330511922701</v>
      </c>
      <c r="G262" s="76">
        <v>0.27309116852305693</v>
      </c>
      <c r="H262" s="76">
        <v>0.1219135412676748</v>
      </c>
      <c r="I262" s="76">
        <v>0.10395198210173449</v>
      </c>
      <c r="J262" s="76">
        <v>1.4190373405138514</v>
      </c>
      <c r="K262" s="81">
        <v>5.5408667800659206</v>
      </c>
      <c r="L262" s="53"/>
      <c r="AK262" s="112">
        <v>43724</v>
      </c>
      <c r="AL262" s="131">
        <v>0.17253911097550229</v>
      </c>
      <c r="AM262" s="131">
        <v>9.4445516677608768E-2</v>
      </c>
      <c r="AN262" s="131">
        <v>0.19098075895023792</v>
      </c>
      <c r="AO262" s="131">
        <v>8.028129509289389E-2</v>
      </c>
      <c r="AP262" s="131">
        <v>5.9175851620738448E-2</v>
      </c>
    </row>
    <row r="263" spans="2:42" x14ac:dyDescent="0.2">
      <c r="B263" s="74">
        <v>43725</v>
      </c>
      <c r="C263" s="76">
        <v>1.4265453555303571</v>
      </c>
      <c r="D263" s="76">
        <v>0.28671347673491815</v>
      </c>
      <c r="E263" s="76">
        <v>1.043320328031766</v>
      </c>
      <c r="F263" s="76">
        <v>1.0894448713979668</v>
      </c>
      <c r="G263" s="76">
        <v>0.27953072578099486</v>
      </c>
      <c r="H263" s="76">
        <v>0.1247175616576236</v>
      </c>
      <c r="I263" s="76">
        <v>0.10395198210173449</v>
      </c>
      <c r="J263" s="76">
        <v>1.4659382068069526</v>
      </c>
      <c r="K263" s="81">
        <v>5.8201625080423138</v>
      </c>
      <c r="L263" s="53"/>
      <c r="AK263" s="112">
        <v>43725</v>
      </c>
      <c r="AL263" s="131">
        <v>0.20017254331071149</v>
      </c>
      <c r="AM263" s="131">
        <v>0.1012053488356128</v>
      </c>
      <c r="AN263" s="131">
        <v>0.2577634246591628</v>
      </c>
      <c r="AO263" s="131">
        <v>8.0144667362051503E-2</v>
      </c>
      <c r="AP263" s="131">
        <v>5.8931736979000497E-2</v>
      </c>
    </row>
    <row r="264" spans="2:42" x14ac:dyDescent="0.2">
      <c r="B264" s="74">
        <v>43726</v>
      </c>
      <c r="C264" s="76">
        <v>1.4591435574626872</v>
      </c>
      <c r="D264" s="76">
        <v>0.2820291664472066</v>
      </c>
      <c r="E264" s="76">
        <v>1.0669268193063211</v>
      </c>
      <c r="F264" s="76">
        <v>1.3019156357156434</v>
      </c>
      <c r="G264" s="76">
        <v>0.30636459112727682</v>
      </c>
      <c r="H264" s="76">
        <v>0.12886153760387878</v>
      </c>
      <c r="I264" s="76">
        <v>0.10395198210173449</v>
      </c>
      <c r="J264" s="76">
        <v>1.4527055176538224</v>
      </c>
      <c r="K264" s="81">
        <v>6.1018988074185714</v>
      </c>
      <c r="L264" s="53"/>
      <c r="AK264" s="112">
        <v>43726</v>
      </c>
      <c r="AL264" s="131">
        <v>0.20749703183970009</v>
      </c>
      <c r="AM264" s="131">
        <v>0.13712471113968319</v>
      </c>
      <c r="AN264" s="131">
        <v>0.34608403482761058</v>
      </c>
      <c r="AO264" s="131">
        <v>8.3764896279278661E-2</v>
      </c>
      <c r="AP264" s="131">
        <v>5.9197336898890569E-2</v>
      </c>
    </row>
    <row r="265" spans="2:42" x14ac:dyDescent="0.2">
      <c r="B265" s="74">
        <v>43727</v>
      </c>
      <c r="C265" s="76">
        <v>1.4503336334381811</v>
      </c>
      <c r="D265" s="76">
        <v>0.28095067053948919</v>
      </c>
      <c r="E265" s="76">
        <v>1.0991695361577221</v>
      </c>
      <c r="F265" s="76">
        <v>1.3714541692190376</v>
      </c>
      <c r="G265" s="76">
        <v>0.335613298685148</v>
      </c>
      <c r="H265" s="76">
        <v>0.1378313112775969</v>
      </c>
      <c r="I265" s="76">
        <v>0.10395198210173449</v>
      </c>
      <c r="J265" s="76">
        <v>1.4363463284781115</v>
      </c>
      <c r="K265" s="81">
        <v>6.2156509298970208</v>
      </c>
      <c r="L265" s="53"/>
      <c r="AK265" s="112">
        <v>43727</v>
      </c>
      <c r="AL265" s="131">
        <v>0.1804632263823337</v>
      </c>
      <c r="AM265" s="131">
        <v>0.1439954818243179</v>
      </c>
      <c r="AN265" s="131">
        <v>0.38051104701406702</v>
      </c>
      <c r="AO265" s="131">
        <v>9.8267015409004441E-2</v>
      </c>
      <c r="AP265" s="131">
        <v>5.9371398491690305E-2</v>
      </c>
    </row>
    <row r="266" spans="2:42" x14ac:dyDescent="0.2">
      <c r="B266" s="74">
        <v>43728</v>
      </c>
      <c r="C266" s="76">
        <v>1.422750569785586</v>
      </c>
      <c r="D266" s="76">
        <v>0.28628105945908838</v>
      </c>
      <c r="E266" s="76">
        <v>1.0653281862020711</v>
      </c>
      <c r="F266" s="76">
        <v>1.3287121884395641</v>
      </c>
      <c r="G266" s="76">
        <v>0.36958609637169909</v>
      </c>
      <c r="H266" s="76">
        <v>0.13608995025178661</v>
      </c>
      <c r="I266" s="76">
        <v>0.10395198210173449</v>
      </c>
      <c r="J266" s="76">
        <v>1.4908952311789903</v>
      </c>
      <c r="K266" s="81">
        <v>6.2035952637905201</v>
      </c>
      <c r="L266" s="53"/>
      <c r="AK266" s="112">
        <v>43728</v>
      </c>
      <c r="AL266" s="131">
        <v>0.169202817388797</v>
      </c>
      <c r="AM266" s="131">
        <v>0.1238278013165752</v>
      </c>
      <c r="AN266" s="131">
        <v>0.35795669122640733</v>
      </c>
      <c r="AO266" s="131">
        <v>0.1158230585478618</v>
      </c>
      <c r="AP266" s="131">
        <v>5.982903149515658E-2</v>
      </c>
    </row>
    <row r="267" spans="2:42" x14ac:dyDescent="0.2">
      <c r="B267" s="74">
        <v>43729</v>
      </c>
      <c r="C267" s="76">
        <v>1.4294006798741541</v>
      </c>
      <c r="D267" s="76">
        <v>0.28785513409396085</v>
      </c>
      <c r="E267" s="76">
        <v>1.0308606489959771</v>
      </c>
      <c r="F267" s="76">
        <v>1.0369222313965298</v>
      </c>
      <c r="G267" s="76">
        <v>0.41065924591968966</v>
      </c>
      <c r="H267" s="76">
        <v>0.13279552194439462</v>
      </c>
      <c r="I267" s="76">
        <v>0.10395198210173449</v>
      </c>
      <c r="J267" s="76">
        <v>1.5269374703501923</v>
      </c>
      <c r="K267" s="81">
        <v>5.9593829146766328</v>
      </c>
      <c r="L267" s="53"/>
      <c r="AK267" s="112">
        <v>43729</v>
      </c>
      <c r="AL267" s="131">
        <v>0.13379769691464738</v>
      </c>
      <c r="AM267" s="131">
        <v>9.3767554732649763E-2</v>
      </c>
      <c r="AN267" s="131">
        <v>0.2320168949992174</v>
      </c>
      <c r="AO267" s="131">
        <v>0.1216270953718175</v>
      </c>
      <c r="AP267" s="131">
        <v>6.1608951363112403E-2</v>
      </c>
    </row>
    <row r="268" spans="2:42" x14ac:dyDescent="0.2">
      <c r="B268" s="74">
        <v>43730</v>
      </c>
      <c r="C268" s="76">
        <v>1.3987831739015288</v>
      </c>
      <c r="D268" s="76">
        <v>0.28512851351986213</v>
      </c>
      <c r="E268" s="76">
        <v>1.0329912845171749</v>
      </c>
      <c r="F268" s="76">
        <v>0.90295336862559794</v>
      </c>
      <c r="G268" s="76">
        <v>0.41106893592598392</v>
      </c>
      <c r="H268" s="76">
        <v>0.1282474197930048</v>
      </c>
      <c r="I268" s="76">
        <v>0.10395198210173449</v>
      </c>
      <c r="J268" s="76">
        <v>1.5791349732550743</v>
      </c>
      <c r="K268" s="81">
        <v>5.8422596516399619</v>
      </c>
      <c r="L268" s="53"/>
      <c r="AK268" s="112">
        <v>43730</v>
      </c>
      <c r="AL268" s="131">
        <v>0.13857373175848972</v>
      </c>
      <c r="AM268" s="131">
        <v>9.7455484716317153E-2</v>
      </c>
      <c r="AN268" s="131">
        <v>0.14379388059289511</v>
      </c>
      <c r="AO268" s="131">
        <v>0.12260890169673441</v>
      </c>
      <c r="AP268" s="131">
        <v>6.3186189433215995E-2</v>
      </c>
    </row>
    <row r="269" spans="2:42" x14ac:dyDescent="0.2">
      <c r="B269" s="74">
        <v>43731</v>
      </c>
      <c r="C269" s="76">
        <v>1.385648026447865</v>
      </c>
      <c r="D269" s="76">
        <v>0.27747395865794</v>
      </c>
      <c r="E269" s="76">
        <v>1.0299398614060151</v>
      </c>
      <c r="F269" s="76">
        <v>1.0257522664502148</v>
      </c>
      <c r="G269" s="76">
        <v>0.42759682275366956</v>
      </c>
      <c r="H269" s="76">
        <v>0.12724418681664981</v>
      </c>
      <c r="I269" s="76">
        <v>0.10395198210173449</v>
      </c>
      <c r="J269" s="76">
        <v>1.5954655140662131</v>
      </c>
      <c r="K269" s="81">
        <v>5.9730726187003018</v>
      </c>
      <c r="L269" s="53"/>
      <c r="AK269" s="112">
        <v>43731</v>
      </c>
      <c r="AL269" s="131">
        <v>0.1555471505209991</v>
      </c>
      <c r="AM269" s="131">
        <v>0.12733105382119869</v>
      </c>
      <c r="AN269" s="131">
        <v>0.19671020808833681</v>
      </c>
      <c r="AO269" s="131">
        <v>0.1157735386975265</v>
      </c>
      <c r="AP269" s="131">
        <v>6.5064193253444272E-2</v>
      </c>
    </row>
    <row r="270" spans="2:42" x14ac:dyDescent="0.2">
      <c r="B270" s="74">
        <v>43732</v>
      </c>
      <c r="C270" s="76">
        <v>1.4127636251757369</v>
      </c>
      <c r="D270" s="76">
        <v>0.27707404164929855</v>
      </c>
      <c r="E270" s="76">
        <v>1.0230070953484649</v>
      </c>
      <c r="F270" s="76">
        <v>1.0359664777866018</v>
      </c>
      <c r="G270" s="76">
        <v>0.44694165325205143</v>
      </c>
      <c r="H270" s="76">
        <v>0.1281308929527549</v>
      </c>
      <c r="I270" s="76">
        <v>0.10395198210173449</v>
      </c>
      <c r="J270" s="76">
        <v>1.5482202093014934</v>
      </c>
      <c r="K270" s="81">
        <v>5.9760559775681363</v>
      </c>
      <c r="L270" s="53"/>
      <c r="AK270" s="112">
        <v>43732</v>
      </c>
      <c r="AL270" s="131">
        <v>0.14194340676296879</v>
      </c>
      <c r="AM270" s="131">
        <v>0.1313124826827268</v>
      </c>
      <c r="AN270" s="131">
        <v>0.21241237201193353</v>
      </c>
      <c r="AO270" s="131">
        <v>0.1073557052504627</v>
      </c>
      <c r="AP270" s="131">
        <v>6.0635980890657741E-2</v>
      </c>
    </row>
    <row r="271" spans="2:42" x14ac:dyDescent="0.2">
      <c r="B271" s="74">
        <v>43733</v>
      </c>
      <c r="C271" s="76">
        <v>1.393240013663688</v>
      </c>
      <c r="D271" s="76">
        <v>0.27696390337500398</v>
      </c>
      <c r="E271" s="76">
        <v>1.0373691818349331</v>
      </c>
      <c r="F271" s="76">
        <v>1.0175233095704386</v>
      </c>
      <c r="G271" s="76">
        <v>0.4427959338863548</v>
      </c>
      <c r="H271" s="76">
        <v>0.13788330722813852</v>
      </c>
      <c r="I271" s="76">
        <v>0.10395198210173449</v>
      </c>
      <c r="J271" s="76">
        <v>1.5219443380731925</v>
      </c>
      <c r="K271" s="81">
        <v>5.9316719697334843</v>
      </c>
      <c r="L271" s="53"/>
      <c r="AK271" s="112">
        <v>43733</v>
      </c>
      <c r="AL271" s="131">
        <v>0.1489553227818321</v>
      </c>
      <c r="AM271" s="131">
        <v>0.12958809160211682</v>
      </c>
      <c r="AN271" s="131">
        <v>0.2093788750777239</v>
      </c>
      <c r="AO271" s="131">
        <v>0.1025995075683139</v>
      </c>
      <c r="AP271" s="131">
        <v>6.3210462149779018E-2</v>
      </c>
    </row>
    <row r="272" spans="2:42" x14ac:dyDescent="0.2">
      <c r="B272" s="74">
        <v>43734</v>
      </c>
      <c r="C272" s="76">
        <v>1.3746204585939341</v>
      </c>
      <c r="D272" s="76">
        <v>0.27738869382212511</v>
      </c>
      <c r="E272" s="76">
        <v>1.0474808523800569</v>
      </c>
      <c r="F272" s="76">
        <v>0.92468877837909991</v>
      </c>
      <c r="G272" s="76">
        <v>0.42231773721097671</v>
      </c>
      <c r="H272" s="76">
        <v>0.1297846973456899</v>
      </c>
      <c r="I272" s="76">
        <v>0.10395198210173449</v>
      </c>
      <c r="J272" s="76">
        <v>1.4886255767326897</v>
      </c>
      <c r="K272" s="81">
        <v>5.7688587765663071</v>
      </c>
      <c r="L272" s="53"/>
      <c r="AK272" s="112">
        <v>43734</v>
      </c>
      <c r="AL272" s="131">
        <v>0.1499487399894327</v>
      </c>
      <c r="AM272" s="131">
        <v>0.1047280708931326</v>
      </c>
      <c r="AN272" s="131">
        <v>0.18173333683407902</v>
      </c>
      <c r="AO272" s="131">
        <v>9.4487077494030361E-2</v>
      </c>
      <c r="AP272" s="131">
        <v>6.0776407037403696E-2</v>
      </c>
    </row>
    <row r="273" spans="2:42" x14ac:dyDescent="0.2">
      <c r="B273" s="74">
        <v>43735</v>
      </c>
      <c r="C273" s="76">
        <v>1.3604592071541359</v>
      </c>
      <c r="D273" s="76">
        <v>0.28119767354216901</v>
      </c>
      <c r="E273" s="76">
        <v>1.0771303747661249</v>
      </c>
      <c r="F273" s="76">
        <v>0.96095924368961072</v>
      </c>
      <c r="G273" s="76">
        <v>0.3963891196156451</v>
      </c>
      <c r="H273" s="76">
        <v>0.12729709365776759</v>
      </c>
      <c r="I273" s="76">
        <v>0.10395198210173449</v>
      </c>
      <c r="J273" s="76">
        <v>1.481697205542633</v>
      </c>
      <c r="K273" s="81">
        <v>5.7890819000698208</v>
      </c>
      <c r="L273" s="53"/>
      <c r="AK273" s="112">
        <v>43735</v>
      </c>
      <c r="AL273" s="131">
        <v>0.18221334174168832</v>
      </c>
      <c r="AM273" s="131">
        <v>0.1202133118903851</v>
      </c>
      <c r="AN273" s="131">
        <v>0.1782206749768466</v>
      </c>
      <c r="AO273" s="131">
        <v>9.2402792678153892E-2</v>
      </c>
      <c r="AP273" s="131">
        <v>6.118731480652502E-2</v>
      </c>
    </row>
    <row r="274" spans="2:42" x14ac:dyDescent="0.2">
      <c r="B274" s="74">
        <v>43736</v>
      </c>
      <c r="C274" s="76">
        <v>1.3457636627059961</v>
      </c>
      <c r="D274" s="76">
        <v>0.29106394917588196</v>
      </c>
      <c r="E274" s="76">
        <v>1.1029082839368809</v>
      </c>
      <c r="F274" s="76">
        <v>0.98872209955884127</v>
      </c>
      <c r="G274" s="76">
        <v>0.4037426534430934</v>
      </c>
      <c r="H274" s="76">
        <v>0.12434579105757471</v>
      </c>
      <c r="I274" s="76">
        <v>0.10395198210173449</v>
      </c>
      <c r="J274" s="76">
        <v>1.4614635233760973</v>
      </c>
      <c r="K274" s="81">
        <v>5.8219619453561009</v>
      </c>
      <c r="L274" s="53"/>
      <c r="AK274" s="112">
        <v>43736</v>
      </c>
      <c r="AL274" s="131">
        <v>0.1747305163349944</v>
      </c>
      <c r="AM274" s="131">
        <v>0.12882314455819222</v>
      </c>
      <c r="AN274" s="131">
        <v>0.20802571992830432</v>
      </c>
      <c r="AO274" s="131">
        <v>8.8437806030984945E-2</v>
      </c>
      <c r="AP274" s="131">
        <v>6.1741407088638935E-2</v>
      </c>
    </row>
    <row r="275" spans="2:42" x14ac:dyDescent="0.2">
      <c r="B275" s="74">
        <v>43737</v>
      </c>
      <c r="C275" s="76">
        <v>1.3676656468006141</v>
      </c>
      <c r="D275" s="76">
        <v>0.29389656317404078</v>
      </c>
      <c r="E275" s="76">
        <v>1.154215471246669</v>
      </c>
      <c r="F275" s="76">
        <v>0.93842086343132824</v>
      </c>
      <c r="G275" s="76">
        <v>0.39165857070689919</v>
      </c>
      <c r="H275" s="76">
        <v>0.12349601235077839</v>
      </c>
      <c r="I275" s="76">
        <v>0.10395198210173449</v>
      </c>
      <c r="J275" s="76">
        <v>1.5290552167347691</v>
      </c>
      <c r="K275" s="81">
        <v>5.9023603265468338</v>
      </c>
      <c r="L275" s="53"/>
      <c r="AK275" s="112">
        <v>43737</v>
      </c>
      <c r="AL275" s="131">
        <v>0.17049266101813079</v>
      </c>
      <c r="AM275" s="131">
        <v>0.1183106027377447</v>
      </c>
      <c r="AN275" s="131">
        <v>0.1870289396875035</v>
      </c>
      <c r="AO275" s="131">
        <v>9.0607072849752154E-2</v>
      </c>
      <c r="AP275" s="131">
        <v>5.9883545603893709E-2</v>
      </c>
    </row>
    <row r="276" spans="2:42" x14ac:dyDescent="0.2">
      <c r="B276" s="74">
        <v>43738</v>
      </c>
      <c r="C276" s="76">
        <v>1.3384373263103151</v>
      </c>
      <c r="D276" s="76">
        <v>0.29181767596948577</v>
      </c>
      <c r="E276" s="76">
        <v>1.1603511367748198</v>
      </c>
      <c r="F276" s="76">
        <v>1.0072702656507697</v>
      </c>
      <c r="G276" s="76">
        <v>0.34237363622232969</v>
      </c>
      <c r="H276" s="76">
        <v>0.1239264088384507</v>
      </c>
      <c r="I276" s="76">
        <v>0.10395198210173449</v>
      </c>
      <c r="J276" s="76">
        <v>1.6109916517889094</v>
      </c>
      <c r="K276" s="81">
        <v>5.9791200836568148</v>
      </c>
      <c r="L276" s="53"/>
      <c r="AK276" s="112">
        <v>43738</v>
      </c>
      <c r="AL276" s="131">
        <v>0.19630425170801669</v>
      </c>
      <c r="AM276" s="131">
        <v>0.12730108345304061</v>
      </c>
      <c r="AN276" s="131">
        <v>0.2219207293936101</v>
      </c>
      <c r="AO276" s="131">
        <v>8.5585611656118998E-2</v>
      </c>
      <c r="AP276" s="131">
        <v>5.9020556863069472E-2</v>
      </c>
    </row>
    <row r="277" spans="2:42" x14ac:dyDescent="0.2">
      <c r="B277" s="74">
        <v>43739</v>
      </c>
      <c r="C277" s="76">
        <v>1.291238007897993</v>
      </c>
      <c r="D277" s="76">
        <v>0.29675704801781411</v>
      </c>
      <c r="E277" s="76">
        <v>1.115673901492406</v>
      </c>
      <c r="F277" s="76">
        <v>1.0135736790466063</v>
      </c>
      <c r="G277" s="76">
        <v>0.3147448495230093</v>
      </c>
      <c r="H277" s="76">
        <v>0.1201097631102632</v>
      </c>
      <c r="I277" s="76">
        <v>0.10059869235651721</v>
      </c>
      <c r="J277" s="76">
        <v>1.6419856209146426</v>
      </c>
      <c r="K277" s="81">
        <v>5.8946815623592519</v>
      </c>
      <c r="L277" s="53"/>
      <c r="AK277" s="112">
        <v>43739</v>
      </c>
      <c r="AL277" s="131">
        <v>0.19492761464408881</v>
      </c>
      <c r="AM277" s="131">
        <v>0.114122354264053</v>
      </c>
      <c r="AN277" s="131">
        <v>0.22578993673809691</v>
      </c>
      <c r="AO277" s="131">
        <v>8.805009879544623E-2</v>
      </c>
      <c r="AP277" s="131">
        <v>5.8785751983691008E-2</v>
      </c>
    </row>
    <row r="278" spans="2:42" x14ac:dyDescent="0.2">
      <c r="B278" s="74">
        <v>43740</v>
      </c>
      <c r="C278" s="76">
        <v>1.3111639177091661</v>
      </c>
      <c r="D278" s="76">
        <v>0.29516235833867932</v>
      </c>
      <c r="E278" s="76">
        <v>1.1215705485911389</v>
      </c>
      <c r="F278" s="76">
        <v>1.3859846092727335</v>
      </c>
      <c r="G278" s="76">
        <v>0.31085165133285736</v>
      </c>
      <c r="H278" s="76">
        <v>0.1189132059844427</v>
      </c>
      <c r="I278" s="76">
        <v>0.10059869235651721</v>
      </c>
      <c r="J278" s="76">
        <v>1.6035896725491225</v>
      </c>
      <c r="K278" s="81">
        <v>6.2478346561346578</v>
      </c>
      <c r="L278" s="53"/>
      <c r="AK278" s="112">
        <v>43740</v>
      </c>
      <c r="AL278" s="131">
        <v>0.26180961879966458</v>
      </c>
      <c r="AM278" s="131">
        <v>0.1743806667349494</v>
      </c>
      <c r="AN278" s="131">
        <v>0.36171236615319768</v>
      </c>
      <c r="AO278" s="131">
        <v>9.6340776531516473E-2</v>
      </c>
      <c r="AP278" s="131">
        <v>6.4475977110948421E-2</v>
      </c>
    </row>
    <row r="279" spans="2:42" x14ac:dyDescent="0.2">
      <c r="B279" s="74">
        <v>43741</v>
      </c>
      <c r="C279" s="76">
        <v>1.428557399815219</v>
      </c>
      <c r="D279" s="76">
        <v>0.30240074331063482</v>
      </c>
      <c r="E279" s="76">
        <v>1.2035364617766391</v>
      </c>
      <c r="F279" s="76">
        <v>1.6657727971825678</v>
      </c>
      <c r="G279" s="76">
        <v>0.28009924981966011</v>
      </c>
      <c r="H279" s="76">
        <v>0.1192257241271395</v>
      </c>
      <c r="I279" s="76">
        <v>0.10059869235651721</v>
      </c>
      <c r="J279" s="76">
        <v>1.6580348101134943</v>
      </c>
      <c r="K279" s="81">
        <v>6.7582258785018725</v>
      </c>
      <c r="L279" s="53"/>
      <c r="AK279" s="112">
        <v>43741</v>
      </c>
      <c r="AL279" s="131">
        <v>0.26572991029323284</v>
      </c>
      <c r="AM279" s="131">
        <v>0.2292607999186585</v>
      </c>
      <c r="AN279" s="131">
        <v>0.4201300702671949</v>
      </c>
      <c r="AO279" s="131">
        <v>0.14456280488388001</v>
      </c>
      <c r="AP279" s="131">
        <v>6.3643037136911829E-2</v>
      </c>
    </row>
    <row r="280" spans="2:42" x14ac:dyDescent="0.2">
      <c r="B280" s="74">
        <v>43742</v>
      </c>
      <c r="C280" s="76">
        <v>1.6534537493068189</v>
      </c>
      <c r="D280" s="76">
        <v>0.31678901620844868</v>
      </c>
      <c r="E280" s="76">
        <v>1.2562327881348609</v>
      </c>
      <c r="F280" s="76">
        <v>1.5721381053993932</v>
      </c>
      <c r="G280" s="76">
        <v>0.30028089042549461</v>
      </c>
      <c r="H280" s="76">
        <v>0.12331298564869329</v>
      </c>
      <c r="I280" s="76">
        <v>0.10059869235651721</v>
      </c>
      <c r="J280" s="76">
        <v>1.6877052816829659</v>
      </c>
      <c r="K280" s="81">
        <v>7.0105115091631935</v>
      </c>
      <c r="L280" s="53"/>
      <c r="AK280" s="112">
        <v>43742</v>
      </c>
      <c r="AL280" s="131">
        <v>0.1980952403668961</v>
      </c>
      <c r="AM280" s="131">
        <v>0.17480325896621268</v>
      </c>
      <c r="AN280" s="131">
        <v>0.4117126965310931</v>
      </c>
      <c r="AO280" s="131">
        <v>0.171451903504031</v>
      </c>
      <c r="AP280" s="131">
        <v>6.1072317146155561E-2</v>
      </c>
    </row>
    <row r="281" spans="2:42" x14ac:dyDescent="0.2">
      <c r="B281" s="74">
        <v>43743</v>
      </c>
      <c r="C281" s="76">
        <v>1.705605229203276</v>
      </c>
      <c r="D281" s="76">
        <v>0.30667076532181431</v>
      </c>
      <c r="E281" s="76">
        <v>1.3438966859887609</v>
      </c>
      <c r="F281" s="76">
        <v>1.5472560532684168</v>
      </c>
      <c r="G281" s="76">
        <v>0.33301274504726847</v>
      </c>
      <c r="H281" s="76">
        <v>0.131030783672689</v>
      </c>
      <c r="I281" s="76">
        <v>0.10059869235651721</v>
      </c>
      <c r="J281" s="76">
        <v>1.7185127876266493</v>
      </c>
      <c r="K281" s="81">
        <v>7.1865837424853929</v>
      </c>
      <c r="L281" s="53"/>
      <c r="AK281" s="112">
        <v>43743</v>
      </c>
      <c r="AL281" s="131">
        <v>0.20177502642322179</v>
      </c>
      <c r="AM281" s="131">
        <v>0.1573192263453459</v>
      </c>
      <c r="AN281" s="131">
        <v>0.41317199287425288</v>
      </c>
      <c r="AO281" s="131">
        <v>0.13351891529194962</v>
      </c>
      <c r="AP281" s="131">
        <v>6.0932931259297905E-2</v>
      </c>
    </row>
    <row r="282" spans="2:42" x14ac:dyDescent="0.2">
      <c r="B282" s="74">
        <v>43744</v>
      </c>
      <c r="C282" s="76">
        <v>1.742284013365424</v>
      </c>
      <c r="D282" s="76">
        <v>0.30249968064375032</v>
      </c>
      <c r="E282" s="76">
        <v>1.1962425955021878</v>
      </c>
      <c r="F282" s="76">
        <v>1.6639426091586325</v>
      </c>
      <c r="G282" s="76">
        <v>0.3897669762563527</v>
      </c>
      <c r="H282" s="76">
        <v>0.1473009222032389</v>
      </c>
      <c r="I282" s="76">
        <v>0.10059869235651721</v>
      </c>
      <c r="J282" s="76">
        <v>1.6842471781051933</v>
      </c>
      <c r="K282" s="81">
        <v>7.2268826675912976</v>
      </c>
      <c r="L282" s="53"/>
      <c r="AK282" s="112">
        <v>43744</v>
      </c>
      <c r="AL282" s="131">
        <v>0.1929482099650531</v>
      </c>
      <c r="AM282" s="131">
        <v>0.16257918852288999</v>
      </c>
      <c r="AN282" s="131">
        <v>0.47174904663843581</v>
      </c>
      <c r="AO282" s="131">
        <v>0.1366228435651651</v>
      </c>
      <c r="AP282" s="131">
        <v>6.172218363859415E-2</v>
      </c>
    </row>
    <row r="283" spans="2:42" x14ac:dyDescent="0.2">
      <c r="B283" s="74">
        <v>43745</v>
      </c>
      <c r="C283" s="76">
        <v>1.6037126744491099</v>
      </c>
      <c r="D283" s="76">
        <v>0.31762181890498153</v>
      </c>
      <c r="E283" s="76">
        <v>1.1454703975625129</v>
      </c>
      <c r="F283" s="76">
        <v>1.7115104787206836</v>
      </c>
      <c r="G283" s="76">
        <v>0.42286117309393828</v>
      </c>
      <c r="H283" s="76">
        <v>0.1356086877330481</v>
      </c>
      <c r="I283" s="76">
        <v>0.10059869235651721</v>
      </c>
      <c r="J283" s="76">
        <v>1.6535413643622199</v>
      </c>
      <c r="K283" s="81">
        <v>7.090925287183012</v>
      </c>
      <c r="L283" s="53"/>
      <c r="AK283" s="112">
        <v>43745</v>
      </c>
      <c r="AL283" s="131">
        <v>0.2031733393186731</v>
      </c>
      <c r="AM283" s="131">
        <v>0.18744537942654441</v>
      </c>
      <c r="AN283" s="131">
        <v>0.44852190618583071</v>
      </c>
      <c r="AO283" s="131">
        <v>0.1460712995740707</v>
      </c>
      <c r="AP283" s="131">
        <v>6.0256422625453734E-2</v>
      </c>
    </row>
    <row r="284" spans="2:42" x14ac:dyDescent="0.2">
      <c r="B284" s="74">
        <v>43746</v>
      </c>
      <c r="C284" s="76">
        <v>1.5906157358151241</v>
      </c>
      <c r="D284" s="76">
        <v>0.3114730297956087</v>
      </c>
      <c r="E284" s="76">
        <v>1.208524066483091</v>
      </c>
      <c r="F284" s="76">
        <v>1.4442376408177104</v>
      </c>
      <c r="G284" s="76">
        <v>0.4520665692241882</v>
      </c>
      <c r="H284" s="76">
        <v>0.1384152496680105</v>
      </c>
      <c r="I284" s="76">
        <v>0.10059869235651721</v>
      </c>
      <c r="J284" s="76">
        <v>1.7240811286081708</v>
      </c>
      <c r="K284" s="81">
        <v>6.9700121127684209</v>
      </c>
      <c r="L284" s="53"/>
      <c r="AK284" s="112">
        <v>43746</v>
      </c>
      <c r="AL284" s="131">
        <v>0.19798250250767391</v>
      </c>
      <c r="AM284" s="131">
        <v>0.15532874697225929</v>
      </c>
      <c r="AN284" s="131">
        <v>0.31627482736921081</v>
      </c>
      <c r="AO284" s="131">
        <v>0.146304058185147</v>
      </c>
      <c r="AP284" s="131">
        <v>5.9320250565565752E-2</v>
      </c>
    </row>
    <row r="285" spans="2:42" x14ac:dyDescent="0.2">
      <c r="B285" s="74">
        <v>43747</v>
      </c>
      <c r="C285" s="76">
        <v>1.49194034385451</v>
      </c>
      <c r="D285" s="76">
        <v>0.31563355634502871</v>
      </c>
      <c r="E285" s="76">
        <v>1.2550295849601079</v>
      </c>
      <c r="F285" s="76">
        <v>1.4112299345130497</v>
      </c>
      <c r="G285" s="76">
        <v>0.46671614692427316</v>
      </c>
      <c r="H285" s="76">
        <v>0.16624535655374462</v>
      </c>
      <c r="I285" s="76">
        <v>0.10059869235651721</v>
      </c>
      <c r="J285" s="76">
        <v>1.7024662389153635</v>
      </c>
      <c r="K285" s="81">
        <v>6.9098598544225958</v>
      </c>
      <c r="L285" s="53"/>
      <c r="AK285" s="112">
        <v>43747</v>
      </c>
      <c r="AL285" s="131">
        <v>0.22218920584396909</v>
      </c>
      <c r="AM285" s="131">
        <v>0.18203082944007512</v>
      </c>
      <c r="AN285" s="131">
        <v>0.33155924271278336</v>
      </c>
      <c r="AO285" s="131">
        <v>0.1388548775505743</v>
      </c>
      <c r="AP285" s="131">
        <v>6.3556529621396227E-2</v>
      </c>
    </row>
    <row r="286" spans="2:42" x14ac:dyDescent="0.2">
      <c r="B286" s="74">
        <v>43748</v>
      </c>
      <c r="C286" s="76">
        <v>1.5193160811582571</v>
      </c>
      <c r="D286" s="76">
        <v>0.31230161252626787</v>
      </c>
      <c r="E286" s="76">
        <v>1.266157165338027</v>
      </c>
      <c r="F286" s="76">
        <v>1.393524359808179</v>
      </c>
      <c r="G286" s="76">
        <v>0.42564268622465157</v>
      </c>
      <c r="H286" s="76">
        <v>0.13120574813238492</v>
      </c>
      <c r="I286" s="76">
        <v>0.10059869235651721</v>
      </c>
      <c r="J286" s="76">
        <v>1.6620945291946145</v>
      </c>
      <c r="K286" s="81">
        <v>6.8108408747388989</v>
      </c>
      <c r="L286" s="53"/>
      <c r="AK286" s="112">
        <v>43748</v>
      </c>
      <c r="AL286" s="131">
        <v>0.2005567144493812</v>
      </c>
      <c r="AM286" s="131">
        <v>0.1769737738135474</v>
      </c>
      <c r="AN286" s="131">
        <v>0.3526369282210674</v>
      </c>
      <c r="AO286" s="131">
        <v>0.13147797737905539</v>
      </c>
      <c r="AP286" s="131">
        <v>6.4874345090092031E-2</v>
      </c>
    </row>
    <row r="287" spans="2:42" x14ac:dyDescent="0.2">
      <c r="B287" s="74">
        <v>43749</v>
      </c>
      <c r="C287" s="76">
        <v>1.5563335567521899</v>
      </c>
      <c r="D287" s="76">
        <v>0.31032303511308534</v>
      </c>
      <c r="E287" s="76">
        <v>1.3584884721825989</v>
      </c>
      <c r="F287" s="76">
        <v>1.228547116047245</v>
      </c>
      <c r="G287" s="76">
        <v>0.39157516796208619</v>
      </c>
      <c r="H287" s="76">
        <v>0.12207674768922751</v>
      </c>
      <c r="I287" s="76">
        <v>0.10059869235651721</v>
      </c>
      <c r="J287" s="76">
        <v>1.6340969608842408</v>
      </c>
      <c r="K287" s="81">
        <v>6.7020397489871923</v>
      </c>
      <c r="L287" s="53"/>
      <c r="AK287" s="112">
        <v>43749</v>
      </c>
      <c r="AL287" s="131">
        <v>0.17710597906859801</v>
      </c>
      <c r="AM287" s="131">
        <v>0.15162965730091241</v>
      </c>
      <c r="AN287" s="131">
        <v>0.27865613684621138</v>
      </c>
      <c r="AO287" s="131">
        <v>0.13604890291666549</v>
      </c>
      <c r="AP287" s="131">
        <v>6.0418709079948223E-2</v>
      </c>
    </row>
    <row r="288" spans="2:42" x14ac:dyDescent="0.2">
      <c r="B288" s="74">
        <v>43750</v>
      </c>
      <c r="C288" s="76">
        <v>1.600359081590691</v>
      </c>
      <c r="D288" s="76">
        <v>0.31020061777366481</v>
      </c>
      <c r="E288" s="76">
        <v>1.5586533340308391</v>
      </c>
      <c r="F288" s="76">
        <v>1.1111661680169038</v>
      </c>
      <c r="G288" s="76">
        <v>0.38795804985504495</v>
      </c>
      <c r="H288" s="76">
        <v>0.13472123462231578</v>
      </c>
      <c r="I288" s="76">
        <v>0.10059869235651721</v>
      </c>
      <c r="J288" s="76">
        <v>1.6404193890750589</v>
      </c>
      <c r="K288" s="81">
        <v>6.8440765673210358</v>
      </c>
      <c r="L288" s="53"/>
      <c r="AK288" s="112">
        <v>43750</v>
      </c>
      <c r="AL288" s="131">
        <v>0.21988630312099439</v>
      </c>
      <c r="AM288" s="131">
        <v>0.12660067118854759</v>
      </c>
      <c r="AN288" s="131">
        <v>0.19470237108176369</v>
      </c>
      <c r="AO288" s="131">
        <v>0.1392643226562664</v>
      </c>
      <c r="AP288" s="131">
        <v>5.825535110338715E-2</v>
      </c>
    </row>
    <row r="289" spans="2:42" x14ac:dyDescent="0.2">
      <c r="B289" s="74">
        <v>43751</v>
      </c>
      <c r="C289" s="76">
        <v>1.7557840140987859</v>
      </c>
      <c r="D289" s="76">
        <v>0.3044304865558915</v>
      </c>
      <c r="E289" s="76">
        <v>1.475935568546427</v>
      </c>
      <c r="F289" s="76">
        <v>0.92123896199012656</v>
      </c>
      <c r="G289" s="76">
        <v>0.36426970255879809</v>
      </c>
      <c r="H289" s="76">
        <v>0.15877123166394758</v>
      </c>
      <c r="I289" s="76">
        <v>0.10059869235651721</v>
      </c>
      <c r="J289" s="76">
        <v>1.7645521424635093</v>
      </c>
      <c r="K289" s="81">
        <v>6.8455808002340035</v>
      </c>
      <c r="L289" s="53"/>
      <c r="AK289" s="112">
        <v>43751</v>
      </c>
      <c r="AL289" s="131">
        <v>0.21756631001596061</v>
      </c>
      <c r="AM289" s="131">
        <v>9.9366254347360697E-2</v>
      </c>
      <c r="AN289" s="131">
        <v>0.10629168967666691</v>
      </c>
      <c r="AO289" s="131">
        <v>0.12770404934671389</v>
      </c>
      <c r="AP289" s="131">
        <v>6.0146753862579845E-2</v>
      </c>
    </row>
    <row r="290" spans="2:42" x14ac:dyDescent="0.2">
      <c r="B290" s="74">
        <v>43752</v>
      </c>
      <c r="C290" s="76">
        <v>1.97497853680964</v>
      </c>
      <c r="D290" s="76">
        <v>0.30132622734717779</v>
      </c>
      <c r="E290" s="76">
        <v>1.4091755608022341</v>
      </c>
      <c r="F290" s="76">
        <v>0.97625849036292212</v>
      </c>
      <c r="G290" s="76">
        <v>0.33757971891127442</v>
      </c>
      <c r="H290" s="76">
        <v>0.17641861979592369</v>
      </c>
      <c r="I290" s="76">
        <v>0.10059869235651721</v>
      </c>
      <c r="J290" s="76">
        <v>1.9328319580832287</v>
      </c>
      <c r="K290" s="81">
        <v>7.2091678044689189</v>
      </c>
      <c r="L290" s="53"/>
      <c r="AK290" s="112">
        <v>43752</v>
      </c>
      <c r="AL290" s="131">
        <v>0.22651786274876032</v>
      </c>
      <c r="AM290" s="131">
        <v>0.10858739463615351</v>
      </c>
      <c r="AN290" s="131">
        <v>0.13231123217974911</v>
      </c>
      <c r="AO290" s="131">
        <v>0.1132551635443456</v>
      </c>
      <c r="AP290" s="131">
        <v>7.1164858692389366E-2</v>
      </c>
    </row>
    <row r="291" spans="2:42" x14ac:dyDescent="0.2">
      <c r="B291" s="74">
        <v>43753</v>
      </c>
      <c r="C291" s="76">
        <v>1.9545685084330109</v>
      </c>
      <c r="D291" s="76">
        <v>0.30271801960148875</v>
      </c>
      <c r="E291" s="76">
        <v>1.3841276182222588</v>
      </c>
      <c r="F291" s="76">
        <v>1.1472314626275952</v>
      </c>
      <c r="G291" s="76">
        <v>0.37596809468569609</v>
      </c>
      <c r="H291" s="76">
        <v>0.21599238018461811</v>
      </c>
      <c r="I291" s="76">
        <v>0.10059869235651721</v>
      </c>
      <c r="J291" s="76">
        <v>1.9313683965037849</v>
      </c>
      <c r="K291" s="81">
        <v>7.4125731726149713</v>
      </c>
      <c r="L291" s="53"/>
      <c r="AK291" s="112">
        <v>43753</v>
      </c>
      <c r="AL291" s="131">
        <v>0.21623126107760859</v>
      </c>
      <c r="AM291" s="131">
        <v>0.17858534931455111</v>
      </c>
      <c r="AN291" s="131">
        <v>0.20162269762703453</v>
      </c>
      <c r="AO291" s="131">
        <v>0.1143881668559104</v>
      </c>
      <c r="AP291" s="131">
        <v>9.1675584339373936E-2</v>
      </c>
    </row>
    <row r="292" spans="2:42" x14ac:dyDescent="0.2">
      <c r="B292" s="74">
        <v>43754</v>
      </c>
      <c r="C292" s="76">
        <v>1.922908436090349</v>
      </c>
      <c r="D292" s="76">
        <v>0.30237930708267879</v>
      </c>
      <c r="E292" s="76">
        <v>1.4096482964779109</v>
      </c>
      <c r="F292" s="76">
        <v>1.3117256578896335</v>
      </c>
      <c r="G292" s="76">
        <v>0.43621754457549838</v>
      </c>
      <c r="H292" s="76">
        <v>0.23193984635798559</v>
      </c>
      <c r="I292" s="76">
        <v>0.10059869235651721</v>
      </c>
      <c r="J292" s="76">
        <v>1.815934089416072</v>
      </c>
      <c r="K292" s="81">
        <v>7.5313518702466453</v>
      </c>
      <c r="L292" s="53"/>
      <c r="AK292" s="112">
        <v>43754</v>
      </c>
      <c r="AL292" s="131">
        <v>0.21688509833460362</v>
      </c>
      <c r="AM292" s="131">
        <v>0.17807129516397779</v>
      </c>
      <c r="AN292" s="131">
        <v>0.28943741582850957</v>
      </c>
      <c r="AO292" s="131">
        <v>0.1363830136129294</v>
      </c>
      <c r="AP292" s="131">
        <v>8.5764851910617917E-2</v>
      </c>
    </row>
    <row r="293" spans="2:42" x14ac:dyDescent="0.2">
      <c r="B293" s="74">
        <v>43755</v>
      </c>
      <c r="C293" s="76">
        <v>1.8298742253152509</v>
      </c>
      <c r="D293" s="76">
        <v>0.3124288000514906</v>
      </c>
      <c r="E293" s="76">
        <v>1.5345416619607049</v>
      </c>
      <c r="F293" s="76">
        <v>1.3101390404042776</v>
      </c>
      <c r="G293" s="76">
        <v>0.38671795577293949</v>
      </c>
      <c r="H293" s="76">
        <v>0.18092475037932412</v>
      </c>
      <c r="I293" s="76">
        <v>0.10059869235651721</v>
      </c>
      <c r="J293" s="76">
        <v>1.795802812129093</v>
      </c>
      <c r="K293" s="81">
        <v>7.4510279383695988</v>
      </c>
      <c r="L293" s="53"/>
      <c r="AK293" s="112">
        <v>43755</v>
      </c>
      <c r="AL293" s="131">
        <v>0.24399217040988269</v>
      </c>
      <c r="AM293" s="131">
        <v>0.16398777848277232</v>
      </c>
      <c r="AN293" s="131">
        <v>0.24834988052962542</v>
      </c>
      <c r="AO293" s="131">
        <v>0.14878691489337997</v>
      </c>
      <c r="AP293" s="131">
        <v>7.8621349603070143E-2</v>
      </c>
    </row>
    <row r="294" spans="2:42" x14ac:dyDescent="0.2">
      <c r="B294" s="74">
        <v>43756</v>
      </c>
      <c r="C294" s="76">
        <v>1.7325051940813729</v>
      </c>
      <c r="D294" s="76">
        <v>0.33224505775214103</v>
      </c>
      <c r="E294" s="76">
        <v>1.533022091957968</v>
      </c>
      <c r="F294" s="76">
        <v>1.3058205213057803</v>
      </c>
      <c r="G294" s="76">
        <v>0.40066208367622869</v>
      </c>
      <c r="H294" s="76">
        <v>0.18041619380949531</v>
      </c>
      <c r="I294" s="76">
        <v>0.10059869235651721</v>
      </c>
      <c r="J294" s="76">
        <v>1.7795803002720383</v>
      </c>
      <c r="K294" s="81">
        <v>7.3648501352115439</v>
      </c>
      <c r="L294" s="53"/>
      <c r="AK294" s="112">
        <v>43756</v>
      </c>
      <c r="AL294" s="131">
        <v>0.2345708385293355</v>
      </c>
      <c r="AM294" s="131">
        <v>0.16742067906610522</v>
      </c>
      <c r="AN294" s="131">
        <v>0.26292095889225736</v>
      </c>
      <c r="AO294" s="131">
        <v>0.13940607975671621</v>
      </c>
      <c r="AP294" s="131">
        <v>7.0364997036346702E-2</v>
      </c>
    </row>
    <row r="295" spans="2:42" x14ac:dyDescent="0.2">
      <c r="B295" s="74">
        <v>43757</v>
      </c>
      <c r="C295" s="76">
        <v>1.585480007278002</v>
      </c>
      <c r="D295" s="76">
        <v>0.33351929519896156</v>
      </c>
      <c r="E295" s="76">
        <v>1.525586763406618</v>
      </c>
      <c r="F295" s="76">
        <v>1.3631016699405381</v>
      </c>
      <c r="G295" s="76">
        <v>0.43023522711296391</v>
      </c>
      <c r="H295" s="76">
        <v>0.1427280799001992</v>
      </c>
      <c r="I295" s="76">
        <v>0.10059869235651721</v>
      </c>
      <c r="J295" s="76">
        <v>1.7924914649980395</v>
      </c>
      <c r="K295" s="81">
        <v>7.2737412001918393</v>
      </c>
      <c r="L295" s="53"/>
      <c r="AK295" s="112">
        <v>43757</v>
      </c>
      <c r="AL295" s="131">
        <v>0.242500235208571</v>
      </c>
      <c r="AM295" s="131">
        <v>0.17315527722160498</v>
      </c>
      <c r="AN295" s="131">
        <v>0.303824005352128</v>
      </c>
      <c r="AO295" s="131">
        <v>0.126161315258146</v>
      </c>
      <c r="AP295" s="131">
        <v>7.5916632864812456E-2</v>
      </c>
    </row>
    <row r="296" spans="2:42" x14ac:dyDescent="0.2">
      <c r="B296" s="74">
        <v>43758</v>
      </c>
      <c r="C296" s="76">
        <v>1.601363272817276</v>
      </c>
      <c r="D296" s="76">
        <v>0.33271978799580809</v>
      </c>
      <c r="E296" s="76">
        <v>1.4136652306064521</v>
      </c>
      <c r="F296" s="76">
        <v>1.3492978682672838</v>
      </c>
      <c r="G296" s="76">
        <v>0.43133810632646824</v>
      </c>
      <c r="H296" s="76">
        <v>0.1520824171184729</v>
      </c>
      <c r="I296" s="76">
        <v>0.10059869235651721</v>
      </c>
      <c r="J296" s="76">
        <v>1.9068738537154126</v>
      </c>
      <c r="K296" s="81">
        <v>7.2879392292036922</v>
      </c>
      <c r="L296" s="53"/>
      <c r="AK296" s="112">
        <v>43758</v>
      </c>
      <c r="AL296" s="131">
        <v>0.26269888007456843</v>
      </c>
      <c r="AM296" s="131">
        <v>0.1844551783422807</v>
      </c>
      <c r="AN296" s="131">
        <v>0.2778516170786326</v>
      </c>
      <c r="AO296" s="131">
        <v>0.1061950667918513</v>
      </c>
      <c r="AP296" s="131">
        <v>9.58290634434706E-2</v>
      </c>
    </row>
    <row r="297" spans="2:42" x14ac:dyDescent="0.2">
      <c r="B297" s="74">
        <v>43759</v>
      </c>
      <c r="C297" s="76">
        <v>1.6492885788337268</v>
      </c>
      <c r="D297" s="76">
        <v>0.33455375515690688</v>
      </c>
      <c r="E297" s="76">
        <v>1.3205453201175661</v>
      </c>
      <c r="F297" s="76">
        <v>1.3265390269037474</v>
      </c>
      <c r="G297" s="76">
        <v>0.41098632386406925</v>
      </c>
      <c r="H297" s="76">
        <v>0.1676328522573875</v>
      </c>
      <c r="I297" s="76">
        <v>0.10059869235651721</v>
      </c>
      <c r="J297" s="76">
        <v>2.0104802015696555</v>
      </c>
      <c r="K297" s="81">
        <v>7.3206247510595768</v>
      </c>
      <c r="L297" s="53"/>
      <c r="AK297" s="112">
        <v>43759</v>
      </c>
      <c r="AL297" s="131">
        <v>0.2455770359958552</v>
      </c>
      <c r="AM297" s="131">
        <v>0.20879960828798619</v>
      </c>
      <c r="AN297" s="131">
        <v>0.25441959413556253</v>
      </c>
      <c r="AO297" s="131">
        <v>9.8610278180546032E-2</v>
      </c>
      <c r="AP297" s="131">
        <v>0.11233304111839329</v>
      </c>
    </row>
    <row r="298" spans="2:42" x14ac:dyDescent="0.2">
      <c r="B298" s="74">
        <v>43760</v>
      </c>
      <c r="C298" s="76">
        <v>1.6534625793126161</v>
      </c>
      <c r="D298" s="76">
        <v>0.32829623017230608</v>
      </c>
      <c r="E298" s="76">
        <v>1.35647829076513</v>
      </c>
      <c r="F298" s="76">
        <v>1.437291804145729</v>
      </c>
      <c r="G298" s="76">
        <v>0.43566633207346556</v>
      </c>
      <c r="H298" s="76">
        <v>0.19429775396145932</v>
      </c>
      <c r="I298" s="76">
        <v>0.10059869235651721</v>
      </c>
      <c r="J298" s="76">
        <v>2.1189646220304685</v>
      </c>
      <c r="K298" s="81">
        <v>7.6250563048176918</v>
      </c>
      <c r="L298" s="53"/>
      <c r="AK298" s="112">
        <v>43760</v>
      </c>
      <c r="AL298" s="131">
        <v>0.255340404969704</v>
      </c>
      <c r="AM298" s="131">
        <v>0.22492765425701258</v>
      </c>
      <c r="AN298" s="131">
        <v>0.31436450233248442</v>
      </c>
      <c r="AO298" s="131">
        <v>9.8783448543081201E-2</v>
      </c>
      <c r="AP298" s="131">
        <v>0.1149493161603887</v>
      </c>
    </row>
    <row r="299" spans="2:42" x14ac:dyDescent="0.2">
      <c r="B299" s="74">
        <v>43761</v>
      </c>
      <c r="C299" s="76">
        <v>1.6386209925169439</v>
      </c>
      <c r="D299" s="76">
        <v>0.33287236981791263</v>
      </c>
      <c r="E299" s="76">
        <v>1.4352007484414231</v>
      </c>
      <c r="F299" s="76">
        <v>1.3956139517030961</v>
      </c>
      <c r="G299" s="76">
        <v>0.3976791726119393</v>
      </c>
      <c r="H299" s="76">
        <v>0.14410574241564969</v>
      </c>
      <c r="I299" s="76">
        <v>0.10059869235651721</v>
      </c>
      <c r="J299" s="76">
        <v>2.0981507147878826</v>
      </c>
      <c r="K299" s="81">
        <v>7.5428423846513644</v>
      </c>
      <c r="L299" s="53"/>
      <c r="AK299" s="112">
        <v>43761</v>
      </c>
      <c r="AL299" s="131">
        <v>0.2466824381738601</v>
      </c>
      <c r="AM299" s="131">
        <v>0.18008975958896209</v>
      </c>
      <c r="AN299" s="131">
        <v>0.31015143711112431</v>
      </c>
      <c r="AO299" s="131">
        <v>0.10672375234925401</v>
      </c>
      <c r="AP299" s="131">
        <v>0.10979019777209589</v>
      </c>
    </row>
    <row r="300" spans="2:42" x14ac:dyDescent="0.2">
      <c r="B300" s="74">
        <v>43762</v>
      </c>
      <c r="C300" s="76">
        <v>1.7928215184266652</v>
      </c>
      <c r="D300" s="76">
        <v>0.34179311752807096</v>
      </c>
      <c r="E300" s="76">
        <v>1.5477606215690831</v>
      </c>
      <c r="F300" s="76">
        <v>1.2727486625151989</v>
      </c>
      <c r="G300" s="76">
        <v>0.40284692168482017</v>
      </c>
      <c r="H300" s="76">
        <v>0.1754142308018003</v>
      </c>
      <c r="I300" s="76">
        <v>0.10059869235651721</v>
      </c>
      <c r="J300" s="76">
        <v>2.0752677434463984</v>
      </c>
      <c r="K300" s="81">
        <v>7.7092515083285544</v>
      </c>
      <c r="L300" s="53"/>
      <c r="AK300" s="112">
        <v>43762</v>
      </c>
      <c r="AL300" s="131">
        <v>0.23202619371634009</v>
      </c>
      <c r="AM300" s="131">
        <v>0.17306643873308339</v>
      </c>
      <c r="AN300" s="131">
        <v>0.25116596149262238</v>
      </c>
      <c r="AO300" s="131">
        <v>0.1271303672871377</v>
      </c>
      <c r="AP300" s="131">
        <v>9.9271252931868906E-2</v>
      </c>
    </row>
    <row r="301" spans="2:42" x14ac:dyDescent="0.2">
      <c r="B301" s="74">
        <v>43763</v>
      </c>
      <c r="C301" s="76">
        <v>2.1733882592782603</v>
      </c>
      <c r="D301" s="76">
        <v>0.3417702011940717</v>
      </c>
      <c r="E301" s="76">
        <v>1.603977226497403</v>
      </c>
      <c r="F301" s="76">
        <v>1.3101195163905655</v>
      </c>
      <c r="G301" s="76">
        <v>0.41208716827488623</v>
      </c>
      <c r="H301" s="76">
        <v>0.1999459743405648</v>
      </c>
      <c r="I301" s="76">
        <v>0.10059869235651721</v>
      </c>
      <c r="J301" s="76">
        <v>2.1424041263838705</v>
      </c>
      <c r="K301" s="81">
        <v>8.284291164716139</v>
      </c>
      <c r="L301" s="53"/>
      <c r="AK301" s="112">
        <v>43763</v>
      </c>
      <c r="AL301" s="131">
        <v>0.23459385927538448</v>
      </c>
      <c r="AM301" s="131">
        <v>0.17786800843869</v>
      </c>
      <c r="AN301" s="131">
        <v>0.25489770764152431</v>
      </c>
      <c r="AO301" s="131">
        <v>0.1215688776215829</v>
      </c>
      <c r="AP301" s="131">
        <v>8.7175036034635389E-2</v>
      </c>
    </row>
    <row r="302" spans="2:42" x14ac:dyDescent="0.2">
      <c r="B302" s="74">
        <v>43764</v>
      </c>
      <c r="C302" s="76">
        <v>2.1905686117653898</v>
      </c>
      <c r="D302" s="76">
        <v>0.3403649659565044</v>
      </c>
      <c r="E302" s="76">
        <v>1.5281290239443519</v>
      </c>
      <c r="F302" s="76">
        <v>1.2572209281251772</v>
      </c>
      <c r="G302" s="76">
        <v>0.398129338646459</v>
      </c>
      <c r="H302" s="76">
        <v>0.15400676847528819</v>
      </c>
      <c r="I302" s="76">
        <v>0.10059869235651721</v>
      </c>
      <c r="J302" s="76">
        <v>2.3108080233975783</v>
      </c>
      <c r="K302" s="81">
        <v>8.279826352667266</v>
      </c>
      <c r="L302" s="53"/>
      <c r="AK302" s="112">
        <v>43764</v>
      </c>
      <c r="AL302" s="131">
        <v>0.25373854972320459</v>
      </c>
      <c r="AM302" s="131">
        <v>0.15518690882856581</v>
      </c>
      <c r="AN302" s="131">
        <v>0.2334818737171469</v>
      </c>
      <c r="AO302" s="131">
        <v>0.12645079320959859</v>
      </c>
      <c r="AP302" s="131">
        <v>8.2184300902394355E-2</v>
      </c>
    </row>
    <row r="303" spans="2:42" x14ac:dyDescent="0.2">
      <c r="B303" s="74">
        <v>43765</v>
      </c>
      <c r="C303" s="76">
        <v>1.9933961341577791</v>
      </c>
      <c r="D303" s="76">
        <v>0.33151153034530845</v>
      </c>
      <c r="E303" s="76">
        <v>1.453602924463457</v>
      </c>
      <c r="F303" s="76">
        <v>1.56157751355314</v>
      </c>
      <c r="G303" s="76">
        <v>0.37693447246284761</v>
      </c>
      <c r="H303" s="76">
        <v>0.20363048407961651</v>
      </c>
      <c r="I303" s="76">
        <v>0.10059869235651721</v>
      </c>
      <c r="J303" s="76">
        <v>2.302063472327267</v>
      </c>
      <c r="K303" s="81">
        <v>8.3233152237459347</v>
      </c>
      <c r="L303" s="53"/>
      <c r="AK303" s="112">
        <v>43765</v>
      </c>
      <c r="AL303" s="131">
        <v>0.29342909681373036</v>
      </c>
      <c r="AM303" s="131">
        <v>0.20263877728192439</v>
      </c>
      <c r="AN303" s="131">
        <v>0.3504611832684183</v>
      </c>
      <c r="AO303" s="131">
        <v>0.13598903914454952</v>
      </c>
      <c r="AP303" s="131">
        <v>7.9285194815012464E-2</v>
      </c>
    </row>
    <row r="304" spans="2:42" x14ac:dyDescent="0.2">
      <c r="B304" s="74">
        <v>43766</v>
      </c>
      <c r="C304" s="76">
        <v>2.0126781668788611</v>
      </c>
      <c r="D304" s="76">
        <v>0.325625894750248</v>
      </c>
      <c r="E304" s="76">
        <v>1.604131019152645</v>
      </c>
      <c r="F304" s="76">
        <v>1.9251349824690545</v>
      </c>
      <c r="G304" s="76">
        <v>0.44697043539512193</v>
      </c>
      <c r="H304" s="76">
        <v>0.21175634765163401</v>
      </c>
      <c r="I304" s="76">
        <v>0.10059869235651721</v>
      </c>
      <c r="J304" s="76">
        <v>2.302106979983376</v>
      </c>
      <c r="K304" s="81">
        <v>8.9290025186374589</v>
      </c>
      <c r="L304" s="53"/>
      <c r="AK304" s="112">
        <v>43766</v>
      </c>
      <c r="AL304" s="131">
        <v>0.32223331050063941</v>
      </c>
      <c r="AM304" s="131">
        <v>0.22754706139726699</v>
      </c>
      <c r="AN304" s="131">
        <v>0.51158252633786017</v>
      </c>
      <c r="AO304" s="131">
        <v>0.1404359835592848</v>
      </c>
      <c r="AP304" s="131">
        <v>7.6604474471102607E-2</v>
      </c>
    </row>
    <row r="305" spans="2:42" x14ac:dyDescent="0.2">
      <c r="B305" s="74">
        <v>43767</v>
      </c>
      <c r="C305" s="76">
        <v>1.954679536134468</v>
      </c>
      <c r="D305" s="76">
        <v>0.3248296210101117</v>
      </c>
      <c r="E305" s="76">
        <v>1.712021469129843</v>
      </c>
      <c r="F305" s="76">
        <v>1.9989633615776714</v>
      </c>
      <c r="G305" s="76">
        <v>0.53325577651969491</v>
      </c>
      <c r="H305" s="76">
        <v>0.2635291233948675</v>
      </c>
      <c r="I305" s="76">
        <v>0.10059869235651721</v>
      </c>
      <c r="J305" s="76">
        <v>2.2854315868021149</v>
      </c>
      <c r="K305" s="81">
        <v>9.1733091669252893</v>
      </c>
      <c r="L305" s="53"/>
      <c r="AK305" s="112">
        <v>43767</v>
      </c>
      <c r="AL305" s="131">
        <v>0.29592007907365508</v>
      </c>
      <c r="AM305" s="131">
        <v>0.22623770001521271</v>
      </c>
      <c r="AN305" s="131">
        <v>0.55731640870450194</v>
      </c>
      <c r="AO305" s="131">
        <v>0.13814210220999498</v>
      </c>
      <c r="AP305" s="131">
        <v>7.7304936627403092E-2</v>
      </c>
    </row>
    <row r="306" spans="2:42" x14ac:dyDescent="0.2">
      <c r="B306" s="74">
        <v>43768</v>
      </c>
      <c r="C306" s="76">
        <v>1.73754720163521</v>
      </c>
      <c r="D306" s="76">
        <v>0.33178888644910159</v>
      </c>
      <c r="E306" s="76">
        <v>1.766893101329436</v>
      </c>
      <c r="F306" s="76">
        <v>2.1798799361974717</v>
      </c>
      <c r="G306" s="76">
        <v>0.60262505121702381</v>
      </c>
      <c r="H306" s="76">
        <v>0.22291741791425421</v>
      </c>
      <c r="I306" s="76">
        <v>0.10059869235651721</v>
      </c>
      <c r="J306" s="76">
        <v>2.3102791974514161</v>
      </c>
      <c r="K306" s="81">
        <v>9.2525294845504309</v>
      </c>
      <c r="L306" s="53"/>
      <c r="AK306" s="112">
        <v>43768</v>
      </c>
      <c r="AL306" s="131">
        <v>0.28498384513286285</v>
      </c>
      <c r="AM306" s="131">
        <v>0.23280742925173001</v>
      </c>
      <c r="AN306" s="131">
        <v>0.63116509818702937</v>
      </c>
      <c r="AO306" s="131">
        <v>0.16222523474136011</v>
      </c>
      <c r="AP306" s="131">
        <v>7.4396844269735543E-2</v>
      </c>
    </row>
    <row r="307" spans="2:42" x14ac:dyDescent="0.2">
      <c r="B307" s="74">
        <v>43769</v>
      </c>
      <c r="C307" s="76">
        <v>1.7272638239016811</v>
      </c>
      <c r="D307" s="76">
        <v>0.33501524874668598</v>
      </c>
      <c r="E307" s="76">
        <v>1.792970085036282</v>
      </c>
      <c r="F307" s="76">
        <v>2.2677762537185604</v>
      </c>
      <c r="G307" s="76">
        <v>0.66066016450398413</v>
      </c>
      <c r="H307" s="76">
        <v>0.22454286280921618</v>
      </c>
      <c r="I307" s="76">
        <v>0.10059869235651721</v>
      </c>
      <c r="J307" s="76">
        <v>2.3723399134047289</v>
      </c>
      <c r="K307" s="81">
        <v>9.4811670444776563</v>
      </c>
      <c r="L307" s="53"/>
      <c r="AK307" s="112">
        <v>43769</v>
      </c>
      <c r="AL307" s="131">
        <v>0.28298208796496788</v>
      </c>
      <c r="AM307" s="131">
        <v>0.22177643025622021</v>
      </c>
      <c r="AN307" s="131">
        <v>0.66420240166356326</v>
      </c>
      <c r="AO307" s="131">
        <v>0.18908050653820069</v>
      </c>
      <c r="AP307" s="131">
        <v>6.7292289391147814E-2</v>
      </c>
    </row>
    <row r="308" spans="2:42" x14ac:dyDescent="0.2">
      <c r="B308" s="74">
        <v>43770</v>
      </c>
      <c r="C308" s="76">
        <v>1.782378771086097</v>
      </c>
      <c r="D308" s="76">
        <v>0.3405822887759809</v>
      </c>
      <c r="E308" s="76">
        <v>2.105504180389389</v>
      </c>
      <c r="F308" s="76">
        <v>2.0091158538605232</v>
      </c>
      <c r="G308" s="76">
        <v>0.66940532971818112</v>
      </c>
      <c r="H308" s="76">
        <v>0.2280794630750736</v>
      </c>
      <c r="I308" s="76">
        <v>0.10395198210173449</v>
      </c>
      <c r="J308" s="76">
        <v>2.5884311963398532</v>
      </c>
      <c r="K308" s="81">
        <v>9.8274490653468316</v>
      </c>
      <c r="L308" s="53"/>
      <c r="AK308" s="112">
        <v>43770</v>
      </c>
      <c r="AL308" s="131">
        <v>0.21599106577199542</v>
      </c>
      <c r="AM308" s="131">
        <v>0.1855620160201723</v>
      </c>
      <c r="AN308" s="131">
        <v>0.57745894283377441</v>
      </c>
      <c r="AO308" s="131">
        <v>0.1983381160969864</v>
      </c>
      <c r="AP308" s="131">
        <v>6.7919324275161091E-2</v>
      </c>
    </row>
    <row r="309" spans="2:42" x14ac:dyDescent="0.2">
      <c r="B309" s="74">
        <v>43771</v>
      </c>
      <c r="C309" s="76">
        <v>1.866026352989852</v>
      </c>
      <c r="D309" s="76">
        <v>0.34095201692599025</v>
      </c>
      <c r="E309" s="76">
        <v>2.1045777962144778</v>
      </c>
      <c r="F309" s="76">
        <v>1.5872643178288748</v>
      </c>
      <c r="G309" s="76">
        <v>0.66669291386420459</v>
      </c>
      <c r="H309" s="76">
        <v>0.26905002944091017</v>
      </c>
      <c r="I309" s="76">
        <v>0.10395198210173449</v>
      </c>
      <c r="J309" s="76">
        <v>2.5952272287931892</v>
      </c>
      <c r="K309" s="81">
        <v>9.5337426381592323</v>
      </c>
      <c r="L309" s="53"/>
      <c r="AK309" s="112">
        <v>43771</v>
      </c>
      <c r="AL309" s="131">
        <v>0.23788666312540618</v>
      </c>
      <c r="AM309" s="131">
        <v>0.1806712622006838</v>
      </c>
      <c r="AN309" s="131">
        <v>0.30362595179766033</v>
      </c>
      <c r="AO309" s="131">
        <v>0.19436641780561259</v>
      </c>
      <c r="AP309" s="131">
        <v>7.2183787646523084E-2</v>
      </c>
    </row>
    <row r="310" spans="2:42" x14ac:dyDescent="0.2">
      <c r="B310" s="74">
        <v>43772</v>
      </c>
      <c r="C310" s="76">
        <v>2.037158797465402</v>
      </c>
      <c r="D310" s="76">
        <v>0.35288388797313136</v>
      </c>
      <c r="E310" s="76">
        <v>2.0271291792732291</v>
      </c>
      <c r="F310" s="76">
        <v>1.6137248045308896</v>
      </c>
      <c r="G310" s="76">
        <v>0.64713533364099707</v>
      </c>
      <c r="H310" s="76">
        <v>0.24692710910006421</v>
      </c>
      <c r="I310" s="76">
        <v>0.10395198210173449</v>
      </c>
      <c r="J310" s="76">
        <v>2.6783190341985357</v>
      </c>
      <c r="K310" s="81">
        <v>9.7072301282839835</v>
      </c>
      <c r="L310" s="53"/>
      <c r="AK310" s="112">
        <v>43772</v>
      </c>
      <c r="AL310" s="131">
        <v>0.26632205641562107</v>
      </c>
      <c r="AM310" s="131">
        <v>0.2202413624322283</v>
      </c>
      <c r="AN310" s="131">
        <v>0.35234303288384711</v>
      </c>
      <c r="AO310" s="131">
        <v>0.17491677197185582</v>
      </c>
      <c r="AP310" s="131">
        <v>8.4574552160036898E-2</v>
      </c>
    </row>
    <row r="311" spans="2:42" x14ac:dyDescent="0.2">
      <c r="B311" s="74">
        <v>43773</v>
      </c>
      <c r="C311" s="76">
        <v>2.083035609926533</v>
      </c>
      <c r="D311" s="76">
        <v>0.36069805586784165</v>
      </c>
      <c r="E311" s="76">
        <v>1.86883556749963</v>
      </c>
      <c r="F311" s="76">
        <v>1.6472472659796318</v>
      </c>
      <c r="G311" s="76">
        <v>0.5725283538980992</v>
      </c>
      <c r="H311" s="76">
        <v>0.33293629958218529</v>
      </c>
      <c r="I311" s="76">
        <v>0.10395198210173449</v>
      </c>
      <c r="J311" s="76">
        <v>2.8240501033265231</v>
      </c>
      <c r="K311" s="81">
        <v>9.7932832381821768</v>
      </c>
      <c r="L311" s="53"/>
      <c r="AK311" s="112">
        <v>43773</v>
      </c>
      <c r="AL311" s="131">
        <v>0.2652878840168269</v>
      </c>
      <c r="AM311" s="131">
        <v>0.22712147414546061</v>
      </c>
      <c r="AN311" s="131">
        <v>0.38973281420821371</v>
      </c>
      <c r="AO311" s="131">
        <v>0.1752393159299338</v>
      </c>
      <c r="AP311" s="131">
        <v>8.5590761345589239E-2</v>
      </c>
    </row>
    <row r="312" spans="2:42" x14ac:dyDescent="0.2">
      <c r="B312" s="74">
        <v>43774</v>
      </c>
      <c r="C312" s="76">
        <v>2.0974452689409331</v>
      </c>
      <c r="D312" s="76">
        <v>0.35396883282773001</v>
      </c>
      <c r="E312" s="76">
        <v>1.747995385496125</v>
      </c>
      <c r="F312" s="76">
        <v>1.8347913447338737</v>
      </c>
      <c r="G312" s="76">
        <v>0.49009201445006673</v>
      </c>
      <c r="H312" s="76">
        <v>0.34698512491431382</v>
      </c>
      <c r="I312" s="76">
        <v>0.10395198210173449</v>
      </c>
      <c r="J312" s="76">
        <v>2.8208251881099473</v>
      </c>
      <c r="K312" s="81">
        <v>9.7960551415747226</v>
      </c>
      <c r="L312" s="53"/>
      <c r="AK312" s="112">
        <v>43774</v>
      </c>
      <c r="AL312" s="131">
        <v>0.2648836358270017</v>
      </c>
      <c r="AM312" s="131">
        <v>0.26075507251378022</v>
      </c>
      <c r="AN312" s="131">
        <v>0.45446083331933279</v>
      </c>
      <c r="AO312" s="131">
        <v>0.16527450061272059</v>
      </c>
      <c r="AP312" s="131">
        <v>0.1098288827173243</v>
      </c>
    </row>
    <row r="313" spans="2:42" x14ac:dyDescent="0.2">
      <c r="B313" s="74">
        <v>43775</v>
      </c>
      <c r="C313" s="76">
        <v>2.1185878679320282</v>
      </c>
      <c r="D313" s="76">
        <v>0.37482989657706667</v>
      </c>
      <c r="E313" s="76">
        <v>1.8240473950748519</v>
      </c>
      <c r="F313" s="76">
        <v>2.0484938173329845</v>
      </c>
      <c r="G313" s="76">
        <v>0.4517793459664825</v>
      </c>
      <c r="H313" s="76">
        <v>0.32821963477415028</v>
      </c>
      <c r="I313" s="76">
        <v>0.10395198210173449</v>
      </c>
      <c r="J313" s="76">
        <v>2.8966304049055047</v>
      </c>
      <c r="K313" s="81">
        <v>10.146540344664803</v>
      </c>
      <c r="L313" s="53"/>
      <c r="AK313" s="112">
        <v>43775</v>
      </c>
      <c r="AL313" s="131">
        <v>0.31434093940745117</v>
      </c>
      <c r="AM313" s="131">
        <v>0.26412445461007489</v>
      </c>
      <c r="AN313" s="131">
        <v>0.49582055356084798</v>
      </c>
      <c r="AO313" s="131">
        <v>0.22393461126765832</v>
      </c>
      <c r="AP313" s="131">
        <v>0.11709123223484109</v>
      </c>
    </row>
    <row r="314" spans="2:42" x14ac:dyDescent="0.2">
      <c r="B314" s="74">
        <v>43776</v>
      </c>
      <c r="C314" s="76">
        <v>2.2370989242457449</v>
      </c>
      <c r="D314" s="76">
        <v>0.41389049698310948</v>
      </c>
      <c r="E314" s="76">
        <v>1.952794487314222</v>
      </c>
      <c r="F314" s="76">
        <v>2.1575510235764108</v>
      </c>
      <c r="G314" s="76">
        <v>0.49376929077357751</v>
      </c>
      <c r="H314" s="76">
        <v>0.27938419096646494</v>
      </c>
      <c r="I314" s="76">
        <v>0.10395198210173449</v>
      </c>
      <c r="J314" s="76">
        <v>2.9424249981450528</v>
      </c>
      <c r="K314" s="81">
        <v>10.580865394106317</v>
      </c>
      <c r="L314" s="53"/>
      <c r="AK314" s="112">
        <v>43776</v>
      </c>
      <c r="AL314" s="131">
        <v>0.29976663231150047</v>
      </c>
      <c r="AM314" s="131">
        <v>0.29671558570016077</v>
      </c>
      <c r="AN314" s="131">
        <v>0.51169265977308742</v>
      </c>
      <c r="AO314" s="131">
        <v>0.25030774666347227</v>
      </c>
      <c r="AP314" s="131">
        <v>0.12375952945927431</v>
      </c>
    </row>
    <row r="315" spans="2:42" x14ac:dyDescent="0.2">
      <c r="B315" s="74">
        <v>43777</v>
      </c>
      <c r="C315" s="76">
        <v>2.2466097047869349</v>
      </c>
      <c r="D315" s="76">
        <v>0.39968553754431951</v>
      </c>
      <c r="E315" s="76">
        <v>2.2904606630032789</v>
      </c>
      <c r="F315" s="76">
        <v>2.3180860389962281</v>
      </c>
      <c r="G315" s="76">
        <v>0.56568488767872471</v>
      </c>
      <c r="H315" s="76">
        <v>0.34748582597828959</v>
      </c>
      <c r="I315" s="76">
        <v>0.10395198210173449</v>
      </c>
      <c r="J315" s="76">
        <v>3.002098805481269</v>
      </c>
      <c r="K315" s="81">
        <v>11.274063445570778</v>
      </c>
      <c r="L315" s="53"/>
      <c r="AK315" s="112">
        <v>43777</v>
      </c>
      <c r="AL315" s="131">
        <v>0.33058201032068901</v>
      </c>
      <c r="AM315" s="131">
        <v>0.33216426999621412</v>
      </c>
      <c r="AN315" s="131">
        <v>0.56647352241300086</v>
      </c>
      <c r="AO315" s="131">
        <v>0.24485157033217272</v>
      </c>
      <c r="AP315" s="131">
        <v>0.1401066960448375</v>
      </c>
    </row>
    <row r="316" spans="2:42" x14ac:dyDescent="0.2">
      <c r="B316" s="74">
        <v>43778</v>
      </c>
      <c r="C316" s="76">
        <v>2.0873547420298468</v>
      </c>
      <c r="D316" s="76">
        <v>0.40305596610505201</v>
      </c>
      <c r="E316" s="76">
        <v>2.2900710311949211</v>
      </c>
      <c r="F316" s="76">
        <v>2.3598606494743115</v>
      </c>
      <c r="G316" s="76">
        <v>0.62064246822980518</v>
      </c>
      <c r="H316" s="76">
        <v>0.34829691304348753</v>
      </c>
      <c r="I316" s="76">
        <v>0.10395198210173449</v>
      </c>
      <c r="J316" s="76">
        <v>3.019284489322493</v>
      </c>
      <c r="K316" s="81">
        <v>11.232518241501651</v>
      </c>
      <c r="L316" s="53"/>
      <c r="AK316" s="112">
        <v>43778</v>
      </c>
      <c r="AL316" s="131">
        <v>0.352548819247406</v>
      </c>
      <c r="AM316" s="131">
        <v>0.33470369024944591</v>
      </c>
      <c r="AN316" s="131">
        <v>0.6004844961377177</v>
      </c>
      <c r="AO316" s="131">
        <v>0.27437250273152108</v>
      </c>
      <c r="AP316" s="131">
        <v>0.13395539946276322</v>
      </c>
    </row>
    <row r="317" spans="2:42" x14ac:dyDescent="0.2">
      <c r="B317" s="74">
        <v>43779</v>
      </c>
      <c r="C317" s="76">
        <v>2.062036829863187</v>
      </c>
      <c r="D317" s="76">
        <v>0.40389697444329237</v>
      </c>
      <c r="E317" s="76">
        <v>1.9727476459830879</v>
      </c>
      <c r="F317" s="76">
        <v>2.5307657098682967</v>
      </c>
      <c r="G317" s="76">
        <v>0.59936952482186279</v>
      </c>
      <c r="H317" s="76">
        <v>0.32569473714270297</v>
      </c>
      <c r="I317" s="76">
        <v>0.10395198210173449</v>
      </c>
      <c r="J317" s="76">
        <v>3.0086327792620478</v>
      </c>
      <c r="K317" s="81">
        <v>11.007096183486212</v>
      </c>
      <c r="L317" s="53"/>
      <c r="AK317" s="112">
        <v>43779</v>
      </c>
      <c r="AL317" s="131">
        <v>0.3230111547889401</v>
      </c>
      <c r="AM317" s="131">
        <v>0.3350385734328602</v>
      </c>
      <c r="AN317" s="131">
        <v>0.68643964958754511</v>
      </c>
      <c r="AO317" s="131">
        <v>0.28840357484455964</v>
      </c>
      <c r="AP317" s="131">
        <v>0.1385533397328414</v>
      </c>
    </row>
    <row r="318" spans="2:42" x14ac:dyDescent="0.2">
      <c r="B318" s="74">
        <v>43780</v>
      </c>
      <c r="C318" s="76">
        <v>1.9599768768327519</v>
      </c>
      <c r="D318" s="76">
        <v>0.40059171349177969</v>
      </c>
      <c r="E318" s="76">
        <v>1.990802178099492</v>
      </c>
      <c r="F318" s="76">
        <v>2.5007981415655745</v>
      </c>
      <c r="G318" s="76">
        <v>0.58740765088417657</v>
      </c>
      <c r="H318" s="76">
        <v>0.29933029593264016</v>
      </c>
      <c r="I318" s="76">
        <v>0.10395198210173449</v>
      </c>
      <c r="J318" s="76">
        <v>3.1415034934736132</v>
      </c>
      <c r="K318" s="81">
        <v>10.984362332381764</v>
      </c>
      <c r="L318" s="53"/>
      <c r="AK318" s="112">
        <v>43780</v>
      </c>
      <c r="AL318" s="131">
        <v>0.30439839573033783</v>
      </c>
      <c r="AM318" s="131">
        <v>0.33272924443549484</v>
      </c>
      <c r="AN318" s="131">
        <v>0.68143361977709904</v>
      </c>
      <c r="AO318" s="131">
        <v>0.26764819100049747</v>
      </c>
      <c r="AP318" s="131">
        <v>0.13532054028039339</v>
      </c>
    </row>
    <row r="319" spans="2:42" x14ac:dyDescent="0.2">
      <c r="B319" s="74">
        <v>43781</v>
      </c>
      <c r="C319" s="76">
        <v>1.928763610037294</v>
      </c>
      <c r="D319" s="76">
        <v>0.3878494192895261</v>
      </c>
      <c r="E319" s="76">
        <v>2.5149130865451972</v>
      </c>
      <c r="F319" s="76">
        <v>2.356310987219731</v>
      </c>
      <c r="G319" s="76">
        <v>0.58869223192704168</v>
      </c>
      <c r="H319" s="76">
        <v>0.2941596457168727</v>
      </c>
      <c r="I319" s="76">
        <v>0.10395198210173449</v>
      </c>
      <c r="J319" s="76">
        <v>3.268337426677173</v>
      </c>
      <c r="K319" s="81">
        <v>11.44297838951457</v>
      </c>
      <c r="L319" s="53"/>
      <c r="AK319" s="112">
        <v>43781</v>
      </c>
      <c r="AL319" s="131">
        <v>0.31128860809898495</v>
      </c>
      <c r="AM319" s="131">
        <v>0.33247121319482109</v>
      </c>
      <c r="AN319" s="131">
        <v>0.6073387603829693</v>
      </c>
      <c r="AO319" s="131">
        <v>0.25779704852711183</v>
      </c>
      <c r="AP319" s="131">
        <v>0.12957446236123341</v>
      </c>
    </row>
    <row r="320" spans="2:42" x14ac:dyDescent="0.2">
      <c r="B320" s="74">
        <v>43782</v>
      </c>
      <c r="C320" s="76">
        <v>2.5335330439278199</v>
      </c>
      <c r="D320" s="76">
        <v>0.37363247170787589</v>
      </c>
      <c r="E320" s="76">
        <v>2.7996298996007583</v>
      </c>
      <c r="F320" s="76">
        <v>2.353221889227687</v>
      </c>
      <c r="G320" s="76">
        <v>0.63257695401491265</v>
      </c>
      <c r="H320" s="76">
        <v>0.24625714454962669</v>
      </c>
      <c r="I320" s="76">
        <v>0.10395198210173449</v>
      </c>
      <c r="J320" s="76">
        <v>3.3112579587543336</v>
      </c>
      <c r="K320" s="81">
        <v>12.35406134388475</v>
      </c>
      <c r="L320" s="53"/>
      <c r="AK320" s="112">
        <v>43782</v>
      </c>
      <c r="AL320" s="131">
        <v>0.33216007551031668</v>
      </c>
      <c r="AM320" s="131">
        <v>0.33708576774698379</v>
      </c>
      <c r="AN320" s="131">
        <v>0.62698734005191947</v>
      </c>
      <c r="AO320" s="131">
        <v>0.27312773598298179</v>
      </c>
      <c r="AP320" s="131">
        <v>0.1156145661626084</v>
      </c>
    </row>
    <row r="321" spans="2:42" x14ac:dyDescent="0.2">
      <c r="B321" s="74">
        <v>43783</v>
      </c>
      <c r="C321" s="76">
        <v>2.4716515702897284</v>
      </c>
      <c r="D321" s="76">
        <v>0.37265588584151671</v>
      </c>
      <c r="E321" s="76">
        <v>2.488346820397815</v>
      </c>
      <c r="F321" s="76">
        <v>2.5087528622417632</v>
      </c>
      <c r="G321" s="76">
        <v>0.68064295413164699</v>
      </c>
      <c r="H321" s="76">
        <v>0.39837341649831609</v>
      </c>
      <c r="I321" s="76">
        <v>0.10395198210173449</v>
      </c>
      <c r="J321" s="76">
        <v>3.2872670919258775</v>
      </c>
      <c r="K321" s="81">
        <v>12.311642583428398</v>
      </c>
      <c r="L321" s="53"/>
      <c r="AK321" s="112">
        <v>43783</v>
      </c>
      <c r="AL321" s="131">
        <v>0.3327198872515707</v>
      </c>
      <c r="AM321" s="131">
        <v>0.35964063378297312</v>
      </c>
      <c r="AN321" s="131">
        <v>0.62612747506176314</v>
      </c>
      <c r="AO321" s="131">
        <v>0.29087490937104044</v>
      </c>
      <c r="AP321" s="131">
        <v>0.14361156232158298</v>
      </c>
    </row>
    <row r="322" spans="2:42" x14ac:dyDescent="0.2">
      <c r="B322" s="74">
        <v>43784</v>
      </c>
      <c r="C322" s="76">
        <v>2.3273642319551389</v>
      </c>
      <c r="D322" s="76">
        <v>0.37370666368264643</v>
      </c>
      <c r="E322" s="76">
        <v>2.261382815962258</v>
      </c>
      <c r="F322" s="76">
        <v>2.410759613847179</v>
      </c>
      <c r="G322" s="76">
        <v>0.70109818393605938</v>
      </c>
      <c r="H322" s="76">
        <v>0.43076369512158458</v>
      </c>
      <c r="I322" s="76">
        <v>0.10395198210173449</v>
      </c>
      <c r="J322" s="76">
        <v>3.3916610741229718</v>
      </c>
      <c r="K322" s="81">
        <v>12.000688260729572</v>
      </c>
      <c r="L322" s="53"/>
      <c r="AK322" s="112">
        <v>43784</v>
      </c>
      <c r="AL322" s="131">
        <v>0.30865134567766767</v>
      </c>
      <c r="AM322" s="131">
        <v>0.38086538729500641</v>
      </c>
      <c r="AN322" s="131">
        <v>0.60660659239804382</v>
      </c>
      <c r="AO322" s="131">
        <v>0.24497909162668019</v>
      </c>
      <c r="AP322" s="131">
        <v>0.16016325172668722</v>
      </c>
    </row>
    <row r="323" spans="2:42" x14ac:dyDescent="0.2">
      <c r="B323" s="74">
        <v>43785</v>
      </c>
      <c r="C323" s="76">
        <v>2.1784335208367289</v>
      </c>
      <c r="D323" s="76">
        <v>0.38380288073589042</v>
      </c>
      <c r="E323" s="76">
        <v>2.228556210898978</v>
      </c>
      <c r="F323" s="76">
        <v>2.3712452965640565</v>
      </c>
      <c r="G323" s="76">
        <v>0.66801352419712579</v>
      </c>
      <c r="H323" s="76">
        <v>0.36707060573507905</v>
      </c>
      <c r="I323" s="76">
        <v>0.10395198210173449</v>
      </c>
      <c r="J323" s="76">
        <v>3.7428218810830161</v>
      </c>
      <c r="K323" s="81">
        <v>12.043895902152608</v>
      </c>
      <c r="L323" s="53"/>
      <c r="AK323" s="112">
        <v>43785</v>
      </c>
      <c r="AL323" s="131">
        <v>0.30689237818933379</v>
      </c>
      <c r="AM323" s="131">
        <v>0.36525027736959154</v>
      </c>
      <c r="AN323" s="131">
        <v>0.62271157962973578</v>
      </c>
      <c r="AO323" s="131">
        <v>0.24998563642896532</v>
      </c>
      <c r="AP323" s="131">
        <v>0.16351688889269808</v>
      </c>
    </row>
    <row r="324" spans="2:42" x14ac:dyDescent="0.2">
      <c r="B324" s="74">
        <v>43786</v>
      </c>
      <c r="C324" s="76">
        <v>2.5388630931389571</v>
      </c>
      <c r="D324" s="76">
        <v>0.39179048270609423</v>
      </c>
      <c r="E324" s="76">
        <v>2.2235582217164427</v>
      </c>
      <c r="F324" s="76">
        <v>2.4016801494959701</v>
      </c>
      <c r="G324" s="76">
        <v>0.61963611777824146</v>
      </c>
      <c r="H324" s="76">
        <v>0.33667356559681411</v>
      </c>
      <c r="I324" s="76">
        <v>0.10395198210173449</v>
      </c>
      <c r="J324" s="76">
        <v>3.7502945753368464</v>
      </c>
      <c r="K324" s="81">
        <v>12.366448187871102</v>
      </c>
      <c r="L324" s="53"/>
      <c r="AK324" s="112">
        <v>43786</v>
      </c>
      <c r="AL324" s="131">
        <v>0.31800129790759307</v>
      </c>
      <c r="AM324" s="131">
        <v>0.36859315338668769</v>
      </c>
      <c r="AN324" s="131">
        <v>0.64501180473030095</v>
      </c>
      <c r="AO324" s="131">
        <v>0.2628938983008739</v>
      </c>
      <c r="AP324" s="131">
        <v>0.15187072123786022</v>
      </c>
    </row>
    <row r="325" spans="2:42" x14ac:dyDescent="0.2">
      <c r="B325" s="74">
        <v>43787</v>
      </c>
      <c r="C325" s="76">
        <v>3.1388013885428174</v>
      </c>
      <c r="D325" s="76">
        <v>0.40270457040256541</v>
      </c>
      <c r="E325" s="76">
        <v>2.0365234427546981</v>
      </c>
      <c r="F325" s="76">
        <v>2.3745146071292371</v>
      </c>
      <c r="G325" s="76">
        <v>0.64633035074492595</v>
      </c>
      <c r="H325" s="76">
        <v>0.2345065136084778</v>
      </c>
      <c r="I325" s="76">
        <v>0.10395198210173449</v>
      </c>
      <c r="J325" s="76">
        <v>3.8071557079978389</v>
      </c>
      <c r="K325" s="81">
        <v>12.744488563282296</v>
      </c>
      <c r="L325" s="53"/>
      <c r="AK325" s="112">
        <v>43787</v>
      </c>
      <c r="AL325" s="131">
        <v>0.34622659594592781</v>
      </c>
      <c r="AM325" s="131">
        <v>0.3562332220300658</v>
      </c>
      <c r="AN325" s="131">
        <v>0.58636668691091942</v>
      </c>
      <c r="AO325" s="131">
        <v>0.28929514466381945</v>
      </c>
      <c r="AP325" s="131">
        <v>0.14909657069144358</v>
      </c>
    </row>
    <row r="326" spans="2:42" x14ac:dyDescent="0.2">
      <c r="B326" s="74">
        <v>43788</v>
      </c>
      <c r="C326" s="76">
        <v>2.9871559534281467</v>
      </c>
      <c r="D326" s="76">
        <v>0.40490462642160452</v>
      </c>
      <c r="E326" s="76">
        <v>1.9399523275917692</v>
      </c>
      <c r="F326" s="76">
        <v>2.4933737972619392</v>
      </c>
      <c r="G326" s="76">
        <v>0.74608627572390618</v>
      </c>
      <c r="H326" s="76">
        <v>0.39800092755303057</v>
      </c>
      <c r="I326" s="76">
        <v>0.10395198210173449</v>
      </c>
      <c r="J326" s="76">
        <v>3.8229754472981003</v>
      </c>
      <c r="K326" s="81">
        <v>12.896401337380231</v>
      </c>
      <c r="L326" s="53"/>
      <c r="AK326" s="112">
        <v>43788</v>
      </c>
      <c r="AL326" s="131">
        <v>0.37104219814257799</v>
      </c>
      <c r="AM326" s="131">
        <v>0.36512893290620141</v>
      </c>
      <c r="AN326" s="131">
        <v>0.61492211641915251</v>
      </c>
      <c r="AO326" s="131">
        <v>0.2650611824759897</v>
      </c>
      <c r="AP326" s="131">
        <v>0.1619474943054986</v>
      </c>
    </row>
    <row r="327" spans="2:42" x14ac:dyDescent="0.2">
      <c r="B327" s="74">
        <v>43789</v>
      </c>
      <c r="C327" s="76">
        <v>2.7153261786267451</v>
      </c>
      <c r="D327" s="76">
        <v>0.40773210513473113</v>
      </c>
      <c r="E327" s="76">
        <v>1.9292188737948741</v>
      </c>
      <c r="F327" s="76">
        <v>2.5746266433620577</v>
      </c>
      <c r="G327" s="76">
        <v>0.84505906799493413</v>
      </c>
      <c r="H327" s="76">
        <v>0.49393640109474901</v>
      </c>
      <c r="I327" s="76">
        <v>0.10395198210173449</v>
      </c>
      <c r="J327" s="76">
        <v>3.8994773092414676</v>
      </c>
      <c r="K327" s="81">
        <v>12.96932856135129</v>
      </c>
      <c r="L327" s="53"/>
      <c r="AK327" s="112">
        <v>43789</v>
      </c>
      <c r="AL327" s="131">
        <v>0.32290981413132541</v>
      </c>
      <c r="AM327" s="131">
        <v>0.38903426381258538</v>
      </c>
      <c r="AN327" s="131">
        <v>0.6861716991969361</v>
      </c>
      <c r="AO327" s="131">
        <v>0.26563170520634943</v>
      </c>
      <c r="AP327" s="131">
        <v>0.15708877962841319</v>
      </c>
    </row>
    <row r="328" spans="2:42" x14ac:dyDescent="0.2">
      <c r="B328" s="74">
        <v>43790</v>
      </c>
      <c r="C328" s="76">
        <v>2.5078720638790628</v>
      </c>
      <c r="D328" s="76">
        <v>0.40522339267613472</v>
      </c>
      <c r="E328" s="76">
        <v>1.962002403239552</v>
      </c>
      <c r="F328" s="76">
        <v>2.4575726086722711</v>
      </c>
      <c r="G328" s="76">
        <v>0.90655104465945746</v>
      </c>
      <c r="H328" s="76">
        <v>0.4596742493312605</v>
      </c>
      <c r="I328" s="76">
        <v>0.10395198210173449</v>
      </c>
      <c r="J328" s="76">
        <v>4.0648851571288498</v>
      </c>
      <c r="K328" s="81">
        <v>12.867732901688321</v>
      </c>
      <c r="L328" s="53"/>
      <c r="AK328" s="112">
        <v>43790</v>
      </c>
      <c r="AL328" s="131">
        <v>0.33252595455683809</v>
      </c>
      <c r="AM328" s="131">
        <v>0.34471272128890518</v>
      </c>
      <c r="AN328" s="131">
        <v>0.62964237443224913</v>
      </c>
      <c r="AO328" s="131">
        <v>0.27961569343590542</v>
      </c>
      <c r="AP328" s="131">
        <v>0.14085318817408152</v>
      </c>
    </row>
    <row r="329" spans="2:42" x14ac:dyDescent="0.2">
      <c r="B329" s="74">
        <v>43791</v>
      </c>
      <c r="C329" s="76">
        <v>2.1644532379763151</v>
      </c>
      <c r="D329" s="76">
        <v>0.4043293878773892</v>
      </c>
      <c r="E329" s="76">
        <v>2.0105062697590692</v>
      </c>
      <c r="F329" s="76">
        <v>2.316195240805885</v>
      </c>
      <c r="G329" s="76">
        <v>0.87597967798382292</v>
      </c>
      <c r="H329" s="76">
        <v>0.42059917661519908</v>
      </c>
      <c r="I329" s="76">
        <v>0.10395198210173449</v>
      </c>
      <c r="J329" s="76">
        <v>4.0767619606277838</v>
      </c>
      <c r="K329" s="81">
        <v>12.372776933747197</v>
      </c>
      <c r="L329" s="53"/>
      <c r="AK329" s="112">
        <v>43791</v>
      </c>
      <c r="AL329" s="131">
        <v>0.29207415344427212</v>
      </c>
      <c r="AM329" s="131">
        <v>0.28591653085254032</v>
      </c>
      <c r="AN329" s="131">
        <v>0.59593755953223693</v>
      </c>
      <c r="AO329" s="131">
        <v>0.27077533707927054</v>
      </c>
      <c r="AP329" s="131">
        <v>0.12567930674344971</v>
      </c>
    </row>
    <row r="330" spans="2:42" x14ac:dyDescent="0.2">
      <c r="B330" s="74">
        <v>43792</v>
      </c>
      <c r="C330" s="76">
        <v>2.1738331708009584</v>
      </c>
      <c r="D330" s="76">
        <v>0.39632064081085239</v>
      </c>
      <c r="E330" s="76">
        <v>2.2191574765875712</v>
      </c>
      <c r="F330" s="76">
        <v>2.2441679301177277</v>
      </c>
      <c r="G330" s="76">
        <v>0.85147589445331351</v>
      </c>
      <c r="H330" s="76">
        <v>0.29015904867274339</v>
      </c>
      <c r="I330" s="76">
        <v>0.10395198210173449</v>
      </c>
      <c r="J330" s="76">
        <v>4.0201046629276336</v>
      </c>
      <c r="K330" s="81">
        <v>12.299170806472535</v>
      </c>
      <c r="L330" s="53"/>
      <c r="AK330" s="112">
        <v>43792</v>
      </c>
      <c r="AL330" s="131">
        <v>0.26585443627899047</v>
      </c>
      <c r="AM330" s="131">
        <v>0.27129722517785348</v>
      </c>
      <c r="AN330" s="131">
        <v>0.55071522866742961</v>
      </c>
      <c r="AO330" s="131">
        <v>0.22425708522535859</v>
      </c>
      <c r="AP330" s="131">
        <v>0.128843687035854</v>
      </c>
    </row>
    <row r="331" spans="2:42" x14ac:dyDescent="0.2">
      <c r="B331" s="74">
        <v>43793</v>
      </c>
      <c r="C331" s="76">
        <v>2.8758950111165182</v>
      </c>
      <c r="D331" s="76">
        <v>0.40384398528164539</v>
      </c>
      <c r="E331" s="76">
        <v>2.1362721462875669</v>
      </c>
      <c r="F331" s="76">
        <v>2.3126229352552841</v>
      </c>
      <c r="G331" s="76">
        <v>0.83692844667024779</v>
      </c>
      <c r="H331" s="76">
        <v>0.21951249663087369</v>
      </c>
      <c r="I331" s="76">
        <v>0.10395198210173449</v>
      </c>
      <c r="J331" s="76">
        <v>4.1058987943055474</v>
      </c>
      <c r="K331" s="81">
        <v>12.994925797649417</v>
      </c>
      <c r="L331" s="53"/>
      <c r="AK331" s="112">
        <v>43793</v>
      </c>
      <c r="AL331" s="131">
        <v>0.26453116905100899</v>
      </c>
      <c r="AM331" s="131">
        <v>0.29861869348979836</v>
      </c>
      <c r="AN331" s="131">
        <v>0.59247712176223544</v>
      </c>
      <c r="AO331" s="131">
        <v>0.2216112741878995</v>
      </c>
      <c r="AP331" s="131">
        <v>0.13539637502661028</v>
      </c>
    </row>
    <row r="332" spans="2:42" x14ac:dyDescent="0.2">
      <c r="B332" s="74">
        <v>43794</v>
      </c>
      <c r="C332" s="76">
        <v>3.3154057299904123</v>
      </c>
      <c r="D332" s="76">
        <v>0.41980367872356272</v>
      </c>
      <c r="E332" s="76">
        <v>2.0486948569186403</v>
      </c>
      <c r="F332" s="76">
        <v>2.2364241785358581</v>
      </c>
      <c r="G332" s="76">
        <v>0.84411087193588474</v>
      </c>
      <c r="H332" s="76">
        <v>0.3276783559395095</v>
      </c>
      <c r="I332" s="76">
        <v>0.10395198210173449</v>
      </c>
      <c r="J332" s="76">
        <v>4.0739305325912492</v>
      </c>
      <c r="K332" s="81">
        <v>13.370000186736849</v>
      </c>
      <c r="L332" s="53"/>
      <c r="AK332" s="112">
        <v>43794</v>
      </c>
      <c r="AL332" s="131">
        <v>0.24753679918164381</v>
      </c>
      <c r="AM332" s="131">
        <v>0.27188733679744209</v>
      </c>
      <c r="AN332" s="131">
        <v>0.60886995565036617</v>
      </c>
      <c r="AO332" s="131">
        <v>0.2180791897454481</v>
      </c>
      <c r="AP332" s="131">
        <v>0.11330867729970301</v>
      </c>
    </row>
    <row r="333" spans="2:42" x14ac:dyDescent="0.2">
      <c r="B333" s="74">
        <v>43795</v>
      </c>
      <c r="C333" s="76">
        <v>3.1022160869331894</v>
      </c>
      <c r="D333" s="76">
        <v>0.41637353895731921</v>
      </c>
      <c r="E333" s="76">
        <v>2.007646420059876</v>
      </c>
      <c r="F333" s="76">
        <v>2.0912384404664217</v>
      </c>
      <c r="G333" s="76">
        <v>0.81844221255615035</v>
      </c>
      <c r="H333" s="76">
        <v>0.45091802462428698</v>
      </c>
      <c r="I333" s="76">
        <v>0.10395198210173449</v>
      </c>
      <c r="J333" s="76">
        <v>3.8252094324388812</v>
      </c>
      <c r="K333" s="81">
        <v>12.815996138137859</v>
      </c>
      <c r="L333" s="53"/>
      <c r="AK333" s="112">
        <v>43795</v>
      </c>
      <c r="AL333" s="131">
        <v>0.2402545614440878</v>
      </c>
      <c r="AM333" s="131">
        <v>0.2420082705072184</v>
      </c>
      <c r="AN333" s="131">
        <v>0.51162201592357603</v>
      </c>
      <c r="AO333" s="131">
        <v>0.24673927218509689</v>
      </c>
      <c r="AP333" s="131">
        <v>0.1068983382714961</v>
      </c>
    </row>
    <row r="334" spans="2:42" x14ac:dyDescent="0.2">
      <c r="B334" s="74">
        <v>43796</v>
      </c>
      <c r="C334" s="76">
        <v>3.275725469360109</v>
      </c>
      <c r="D334" s="76">
        <v>0.42835837287214878</v>
      </c>
      <c r="E334" s="76">
        <v>1.9622353640384169</v>
      </c>
      <c r="F334" s="76">
        <v>1.9948551818121625</v>
      </c>
      <c r="G334" s="76">
        <v>0.7707168665280516</v>
      </c>
      <c r="H334" s="76">
        <v>0.39488986220271449</v>
      </c>
      <c r="I334" s="76">
        <v>0.10395198210173449</v>
      </c>
      <c r="J334" s="76">
        <v>3.8037143137033436</v>
      </c>
      <c r="K334" s="81">
        <v>12.73444741261868</v>
      </c>
      <c r="L334" s="53"/>
      <c r="AK334" s="112">
        <v>43796</v>
      </c>
      <c r="AL334" s="131">
        <v>0.261143908342297</v>
      </c>
      <c r="AM334" s="131">
        <v>0.23191332743435</v>
      </c>
      <c r="AN334" s="131">
        <v>0.45403712179787942</v>
      </c>
      <c r="AO334" s="131">
        <v>0.23860758730693082</v>
      </c>
      <c r="AP334" s="131">
        <v>0.10572763285454541</v>
      </c>
    </row>
    <row r="335" spans="2:42" x14ac:dyDescent="0.2">
      <c r="B335" s="74">
        <v>43797</v>
      </c>
      <c r="C335" s="76">
        <v>3.3443091372334219</v>
      </c>
      <c r="D335" s="76">
        <v>0.47149748859267038</v>
      </c>
      <c r="E335" s="76">
        <v>2.2140387778084709</v>
      </c>
      <c r="F335" s="76">
        <v>1.9573262825999378</v>
      </c>
      <c r="G335" s="76">
        <v>0.74763517946471203</v>
      </c>
      <c r="H335" s="76">
        <v>0.57593319435338641</v>
      </c>
      <c r="I335" s="76">
        <v>0.10395198210173449</v>
      </c>
      <c r="J335" s="76">
        <v>3.7193577083778462</v>
      </c>
      <c r="K335" s="81">
        <v>13.13404975053218</v>
      </c>
      <c r="L335" s="53"/>
      <c r="AK335" s="112">
        <v>43797</v>
      </c>
      <c r="AL335" s="131">
        <v>0.28412928984407759</v>
      </c>
      <c r="AM335" s="131">
        <v>0.24678546922329511</v>
      </c>
      <c r="AN335" s="131">
        <v>0.4249440867818382</v>
      </c>
      <c r="AO335" s="131">
        <v>0.2386095453464826</v>
      </c>
      <c r="AP335" s="131">
        <v>0.1126411957195789</v>
      </c>
    </row>
    <row r="336" spans="2:42" x14ac:dyDescent="0.2">
      <c r="B336" s="74">
        <v>43798</v>
      </c>
      <c r="C336" s="76">
        <v>3.1812466875114103</v>
      </c>
      <c r="D336" s="76">
        <v>0.50491734308669911</v>
      </c>
      <c r="E336" s="76">
        <v>2.3375423748966941</v>
      </c>
      <c r="F336" s="76">
        <v>2.3035084911854637</v>
      </c>
      <c r="G336" s="76">
        <v>0.69862386120073383</v>
      </c>
      <c r="H336" s="76">
        <v>0.58001398253906178</v>
      </c>
      <c r="I336" s="76">
        <v>0.10395198210173449</v>
      </c>
      <c r="J336" s="76">
        <v>3.664231479175764</v>
      </c>
      <c r="K336" s="81">
        <v>13.37403620169756</v>
      </c>
      <c r="L336" s="53"/>
      <c r="AK336" s="112">
        <v>43798</v>
      </c>
      <c r="AL336" s="131">
        <v>0.35995855245995423</v>
      </c>
      <c r="AM336" s="131">
        <v>0.28234518480720211</v>
      </c>
      <c r="AN336" s="131">
        <v>0.57624020269386034</v>
      </c>
      <c r="AO336" s="131">
        <v>0.2588769903522426</v>
      </c>
      <c r="AP336" s="131">
        <v>0.1062491992186932</v>
      </c>
    </row>
    <row r="337" spans="2:42" x14ac:dyDescent="0.2">
      <c r="B337" s="74">
        <v>43799</v>
      </c>
      <c r="C337" s="76">
        <v>3.1456097303243302</v>
      </c>
      <c r="D337" s="76">
        <v>0.57960203699556878</v>
      </c>
      <c r="E337" s="76">
        <v>2.2300966410544603</v>
      </c>
      <c r="F337" s="76">
        <v>2.7333145527309322</v>
      </c>
      <c r="G337" s="76">
        <v>0.68517530567102858</v>
      </c>
      <c r="H337" s="76">
        <v>0.56342492395285304</v>
      </c>
      <c r="I337" s="76">
        <v>0.10395198210173449</v>
      </c>
      <c r="J337" s="76">
        <v>3.5300488944297159</v>
      </c>
      <c r="K337" s="81">
        <v>13.571224067260623</v>
      </c>
      <c r="L337" s="53"/>
      <c r="AK337" s="112">
        <v>43799</v>
      </c>
      <c r="AL337" s="131">
        <v>0.37971528006353494</v>
      </c>
      <c r="AM337" s="131">
        <v>0.33769342446820771</v>
      </c>
      <c r="AN337" s="131">
        <v>0.71197979957604673</v>
      </c>
      <c r="AO337" s="131">
        <v>0.28662255330771097</v>
      </c>
      <c r="AP337" s="131">
        <v>0.1126828501360016</v>
      </c>
    </row>
    <row r="338" spans="2:42" x14ac:dyDescent="0.2">
      <c r="B338" s="74">
        <v>43800</v>
      </c>
      <c r="C338" s="76">
        <v>3.3118657098967961</v>
      </c>
      <c r="D338" s="76">
        <v>0.651008513596254</v>
      </c>
      <c r="E338" s="76">
        <v>2.2097216346949149</v>
      </c>
      <c r="F338" s="76">
        <v>2.870935215300368</v>
      </c>
      <c r="G338" s="76">
        <v>0.73850505633909835</v>
      </c>
      <c r="H338" s="76">
        <v>0.40409166194230539</v>
      </c>
      <c r="I338" s="76">
        <v>0.10059869235651721</v>
      </c>
      <c r="J338" s="76">
        <v>3.5767580228252878</v>
      </c>
      <c r="K338" s="81">
        <v>13.86348450695154</v>
      </c>
      <c r="L338" s="53"/>
      <c r="AK338" s="112">
        <v>43800</v>
      </c>
      <c r="AL338" s="131">
        <v>0.3682207655572004</v>
      </c>
      <c r="AM338" s="131">
        <v>0.34776122840033746</v>
      </c>
      <c r="AN338" s="131">
        <v>0.75837953272590963</v>
      </c>
      <c r="AO338" s="131">
        <v>0.29308760046205029</v>
      </c>
      <c r="AP338" s="131">
        <v>0.12973790624892498</v>
      </c>
    </row>
    <row r="339" spans="2:42" x14ac:dyDescent="0.2">
      <c r="B339" s="74">
        <v>43801</v>
      </c>
      <c r="C339" s="76">
        <v>3.4767948965923821</v>
      </c>
      <c r="D339" s="76">
        <v>0.76776969602239931</v>
      </c>
      <c r="E339" s="76">
        <v>2.3786283580664742</v>
      </c>
      <c r="F339" s="76">
        <v>2.7751670308071201</v>
      </c>
      <c r="G339" s="76">
        <v>0.7884432568390739</v>
      </c>
      <c r="H339" s="76">
        <v>0.39776610540577662</v>
      </c>
      <c r="I339" s="76">
        <v>0.10059869235651721</v>
      </c>
      <c r="J339" s="76">
        <v>3.847868948537092</v>
      </c>
      <c r="K339" s="81">
        <v>14.533036984626836</v>
      </c>
      <c r="L339" s="53"/>
      <c r="AK339" s="112">
        <v>43801</v>
      </c>
      <c r="AL339" s="131">
        <v>0.36464111701532737</v>
      </c>
      <c r="AM339" s="131">
        <v>0.37446151408583961</v>
      </c>
      <c r="AN339" s="131">
        <v>0.70364496261938925</v>
      </c>
      <c r="AO339" s="131">
        <v>0.26350347370822158</v>
      </c>
      <c r="AP339" s="131">
        <v>0.139307928809665</v>
      </c>
    </row>
    <row r="340" spans="2:42" x14ac:dyDescent="0.2">
      <c r="B340" s="74">
        <v>43802</v>
      </c>
      <c r="C340" s="76">
        <v>3.3084914455283521</v>
      </c>
      <c r="D340" s="76">
        <v>0.85710151612511076</v>
      </c>
      <c r="E340" s="76">
        <v>2.428592775047937</v>
      </c>
      <c r="F340" s="76">
        <v>2.7850949866098968</v>
      </c>
      <c r="G340" s="76">
        <v>0.79161472026994306</v>
      </c>
      <c r="H340" s="76">
        <v>0.52426573519332598</v>
      </c>
      <c r="I340" s="76">
        <v>0.10059869235651721</v>
      </c>
      <c r="J340" s="76">
        <v>4.0147410166813025</v>
      </c>
      <c r="K340" s="81">
        <v>14.810500887812385</v>
      </c>
      <c r="L340" s="53"/>
      <c r="AK340" s="112">
        <v>43802</v>
      </c>
      <c r="AL340" s="131">
        <v>0.32739967767879102</v>
      </c>
      <c r="AM340" s="131">
        <v>0.40636129216327616</v>
      </c>
      <c r="AN340" s="131">
        <v>0.66157289257741048</v>
      </c>
      <c r="AO340" s="131">
        <v>0.2895493158461539</v>
      </c>
      <c r="AP340" s="131">
        <v>0.1503137769997169</v>
      </c>
    </row>
    <row r="341" spans="2:42" x14ac:dyDescent="0.2">
      <c r="B341" s="74">
        <v>43803</v>
      </c>
      <c r="C341" s="76">
        <v>3.2839085619078192</v>
      </c>
      <c r="D341" s="76">
        <v>0.90368857725088014</v>
      </c>
      <c r="E341" s="76">
        <v>2.2514164706831363</v>
      </c>
      <c r="F341" s="76">
        <v>2.9423677835032338</v>
      </c>
      <c r="G341" s="76">
        <v>0.77335608499341724</v>
      </c>
      <c r="H341" s="76">
        <v>0.53331242912040056</v>
      </c>
      <c r="I341" s="76">
        <v>0.10059869235651721</v>
      </c>
      <c r="J341" s="76">
        <v>4.1038010469173827</v>
      </c>
      <c r="K341" s="81">
        <v>14.892449646732786</v>
      </c>
      <c r="L341" s="53"/>
      <c r="AK341" s="112">
        <v>43803</v>
      </c>
      <c r="AL341" s="131">
        <v>0.33985550543106191</v>
      </c>
      <c r="AM341" s="131">
        <v>0.41857046302606898</v>
      </c>
      <c r="AN341" s="131">
        <v>0.72110821946861758</v>
      </c>
      <c r="AO341" s="131">
        <v>0.35179858143255965</v>
      </c>
      <c r="AP341" s="131">
        <v>0.14355770922531841</v>
      </c>
    </row>
    <row r="342" spans="2:42" x14ac:dyDescent="0.2">
      <c r="B342" s="74">
        <v>43804</v>
      </c>
      <c r="C342" s="76">
        <v>3.4361247974404319</v>
      </c>
      <c r="D342" s="76">
        <v>0.85848129535545237</v>
      </c>
      <c r="E342" s="76">
        <v>2.1582315524587261</v>
      </c>
      <c r="F342" s="76">
        <v>2.9909708548420997</v>
      </c>
      <c r="G342" s="76">
        <v>0.71878923789021565</v>
      </c>
      <c r="H342" s="76">
        <v>0.54572058552804115</v>
      </c>
      <c r="I342" s="76">
        <v>0.10059869235651721</v>
      </c>
      <c r="J342" s="76">
        <v>4.3323398774010036</v>
      </c>
      <c r="K342" s="81">
        <v>15.141256893272487</v>
      </c>
      <c r="L342" s="53"/>
      <c r="AK342" s="112">
        <v>43804</v>
      </c>
      <c r="AL342" s="131">
        <v>0.30338892576968984</v>
      </c>
      <c r="AM342" s="131">
        <v>0.42050843308986169</v>
      </c>
      <c r="AN342" s="131">
        <v>0.78715598905430528</v>
      </c>
      <c r="AO342" s="131">
        <v>0.35342203501414243</v>
      </c>
      <c r="AP342" s="131">
        <v>0.1347249825595821</v>
      </c>
    </row>
    <row r="343" spans="2:42" x14ac:dyDescent="0.2">
      <c r="B343" s="74">
        <v>43805</v>
      </c>
      <c r="C343" s="76">
        <v>3.5141490922546992</v>
      </c>
      <c r="D343" s="76">
        <v>0.75603762931333174</v>
      </c>
      <c r="E343" s="76">
        <v>2.1227674297189099</v>
      </c>
      <c r="F343" s="76">
        <v>2.6531295797019023</v>
      </c>
      <c r="G343" s="76">
        <v>0.66527235431244225</v>
      </c>
      <c r="H343" s="76">
        <v>0.59393127424180481</v>
      </c>
      <c r="I343" s="76">
        <v>0.10059869235651721</v>
      </c>
      <c r="J343" s="76">
        <v>4.5439862485897882</v>
      </c>
      <c r="K343" s="81">
        <v>14.949872300489396</v>
      </c>
      <c r="L343" s="53"/>
      <c r="AK343" s="112">
        <v>43805</v>
      </c>
      <c r="AL343" s="131">
        <v>0.23448555018156</v>
      </c>
      <c r="AM343" s="131">
        <v>0.35195573263112612</v>
      </c>
      <c r="AN343" s="131">
        <v>0.67239285358353784</v>
      </c>
      <c r="AO343" s="131">
        <v>0.33292771531713167</v>
      </c>
      <c r="AP343" s="131">
        <v>0.13464868318473219</v>
      </c>
    </row>
    <row r="344" spans="2:42" x14ac:dyDescent="0.2">
      <c r="B344" s="74">
        <v>43806</v>
      </c>
      <c r="C344" s="76">
        <v>3.460167169514647</v>
      </c>
      <c r="D344" s="76">
        <v>0.74137515932105857</v>
      </c>
      <c r="E344" s="76">
        <v>2.2343703547850149</v>
      </c>
      <c r="F344" s="76">
        <v>2.2613343932259555</v>
      </c>
      <c r="G344" s="76">
        <v>0.66357143736915125</v>
      </c>
      <c r="H344" s="76">
        <v>0.60644052867309883</v>
      </c>
      <c r="I344" s="76">
        <v>0.10059869235651721</v>
      </c>
      <c r="J344" s="76">
        <v>4.5261201767854011</v>
      </c>
      <c r="K344" s="81">
        <v>14.593977912030844</v>
      </c>
      <c r="L344" s="53"/>
      <c r="AK344" s="112">
        <v>43806</v>
      </c>
      <c r="AL344" s="131">
        <v>0.25919405993292416</v>
      </c>
      <c r="AM344" s="131">
        <v>0.27697054571223301</v>
      </c>
      <c r="AN344" s="131">
        <v>0.48481272600052977</v>
      </c>
      <c r="AO344" s="131">
        <v>0.303758597818237</v>
      </c>
      <c r="AP344" s="131">
        <v>0.141692302727943</v>
      </c>
    </row>
    <row r="345" spans="2:42" x14ac:dyDescent="0.2">
      <c r="B345" s="74">
        <v>43807</v>
      </c>
      <c r="C345" s="76">
        <v>3.218562742823273</v>
      </c>
      <c r="D345" s="76">
        <v>0.78823490714154854</v>
      </c>
      <c r="E345" s="76">
        <v>2.2005120629168959</v>
      </c>
      <c r="F345" s="76">
        <v>2.1686971515924398</v>
      </c>
      <c r="G345" s="76">
        <v>0.64970144261161167</v>
      </c>
      <c r="H345" s="76">
        <v>0.57375219572591529</v>
      </c>
      <c r="I345" s="76">
        <v>0.10059869235651721</v>
      </c>
      <c r="J345" s="76">
        <v>4.456852547036867</v>
      </c>
      <c r="K345" s="81">
        <v>14.156911742205068</v>
      </c>
      <c r="L345" s="53"/>
      <c r="AK345" s="112">
        <v>43807</v>
      </c>
      <c r="AL345" s="131">
        <v>0.27004975138098841</v>
      </c>
      <c r="AM345" s="131">
        <v>0.26350900533569599</v>
      </c>
      <c r="AN345" s="131">
        <v>0.45369677579215739</v>
      </c>
      <c r="AO345" s="131">
        <v>0.30772471836349768</v>
      </c>
      <c r="AP345" s="131">
        <v>0.14204072445496418</v>
      </c>
    </row>
    <row r="346" spans="2:42" x14ac:dyDescent="0.2">
      <c r="B346" s="74">
        <v>43808</v>
      </c>
      <c r="C346" s="76">
        <v>3.0805733165783251</v>
      </c>
      <c r="D346" s="76">
        <v>0.82576218463723994</v>
      </c>
      <c r="E346" s="76">
        <v>1.9276978336342512</v>
      </c>
      <c r="F346" s="76">
        <v>2.3374718213078296</v>
      </c>
      <c r="G346" s="76">
        <v>0.62682033193481479</v>
      </c>
      <c r="H346" s="76">
        <v>0.52060746816169789</v>
      </c>
      <c r="I346" s="76">
        <v>0.10059869235651721</v>
      </c>
      <c r="J346" s="76">
        <v>4.3066181208076015</v>
      </c>
      <c r="K346" s="81">
        <v>13.726149769418278</v>
      </c>
      <c r="L346" s="53"/>
      <c r="AK346" s="112">
        <v>43808</v>
      </c>
      <c r="AL346" s="131">
        <v>0.30951701733666659</v>
      </c>
      <c r="AM346" s="131">
        <v>0.2979610845832148</v>
      </c>
      <c r="AN346" s="131">
        <v>0.53585635219770567</v>
      </c>
      <c r="AO346" s="131">
        <v>0.29537357093338118</v>
      </c>
      <c r="AP346" s="131">
        <v>0.1287009693138127</v>
      </c>
    </row>
    <row r="347" spans="2:42" x14ac:dyDescent="0.2">
      <c r="B347" s="74">
        <v>43809</v>
      </c>
      <c r="C347" s="76">
        <v>3.0202391747418478</v>
      </c>
      <c r="D347" s="76">
        <v>0.88636113160858054</v>
      </c>
      <c r="E347" s="76">
        <v>2.13211057014732</v>
      </c>
      <c r="F347" s="76">
        <v>2.6717073119712267</v>
      </c>
      <c r="G347" s="76">
        <v>0.64842264505375458</v>
      </c>
      <c r="H347" s="76">
        <v>0.43384118031367591</v>
      </c>
      <c r="I347" s="76">
        <v>0.10059869235651721</v>
      </c>
      <c r="J347" s="76">
        <v>4.3077091682686266</v>
      </c>
      <c r="K347" s="81">
        <v>14.200989874461548</v>
      </c>
      <c r="L347" s="53"/>
      <c r="AK347" s="112">
        <v>43809</v>
      </c>
      <c r="AL347" s="131">
        <v>0.28821052951727288</v>
      </c>
      <c r="AM347" s="131">
        <v>0.36130529299960817</v>
      </c>
      <c r="AN347" s="131">
        <v>0.67366603272526315</v>
      </c>
      <c r="AO347" s="131">
        <v>0.3270310423503065</v>
      </c>
      <c r="AP347" s="131">
        <v>0.14442664479429002</v>
      </c>
    </row>
    <row r="348" spans="2:42" x14ac:dyDescent="0.2">
      <c r="B348" s="74">
        <v>43810</v>
      </c>
      <c r="C348" s="76">
        <v>3.15259284055564</v>
      </c>
      <c r="D348" s="76">
        <v>0.73058042000484302</v>
      </c>
      <c r="E348" s="76">
        <v>2.5976538166538949</v>
      </c>
      <c r="F348" s="76">
        <v>2.8380319918514463</v>
      </c>
      <c r="G348" s="76">
        <v>0.69268687294254749</v>
      </c>
      <c r="H348" s="76">
        <v>0.40525799586210531</v>
      </c>
      <c r="I348" s="76">
        <v>0.10059869235651721</v>
      </c>
      <c r="J348" s="76">
        <v>4.4638008138375627</v>
      </c>
      <c r="K348" s="81">
        <v>14.981203444064555</v>
      </c>
      <c r="L348" s="53"/>
      <c r="AK348" s="112">
        <v>43810</v>
      </c>
      <c r="AL348" s="131">
        <v>0.3329937479682521</v>
      </c>
      <c r="AM348" s="131">
        <v>0.3465616897496529</v>
      </c>
      <c r="AN348" s="131">
        <v>0.68688525143462731</v>
      </c>
      <c r="AO348" s="131">
        <v>0.37299281179031868</v>
      </c>
      <c r="AP348" s="131">
        <v>0.14872485866967389</v>
      </c>
    </row>
    <row r="349" spans="2:42" x14ac:dyDescent="0.2">
      <c r="B349" s="74">
        <v>43811</v>
      </c>
      <c r="C349" s="76">
        <v>3.0717675044589559</v>
      </c>
      <c r="D349" s="76">
        <v>0.72152081251213596</v>
      </c>
      <c r="E349" s="76">
        <v>2.5367413178881821</v>
      </c>
      <c r="F349" s="76">
        <v>2.8182881736147896</v>
      </c>
      <c r="G349" s="76">
        <v>0.72324324520078598</v>
      </c>
      <c r="H349" s="76">
        <v>0.51231424444528573</v>
      </c>
      <c r="I349" s="76">
        <v>0.10059869235651721</v>
      </c>
      <c r="J349" s="76">
        <v>4.61603539901839</v>
      </c>
      <c r="K349" s="81">
        <v>15.100509389495041</v>
      </c>
      <c r="L349" s="53"/>
      <c r="AK349" s="112">
        <v>43811</v>
      </c>
      <c r="AL349" s="131">
        <v>0.3287250781508651</v>
      </c>
      <c r="AM349" s="131">
        <v>0.34437029036026623</v>
      </c>
      <c r="AN349" s="131">
        <v>0.67523976518578643</v>
      </c>
      <c r="AO349" s="131">
        <v>0.39879533569446129</v>
      </c>
      <c r="AP349" s="131">
        <v>0.14070253826402329</v>
      </c>
    </row>
    <row r="350" spans="2:42" x14ac:dyDescent="0.2">
      <c r="B350" s="74">
        <v>43812</v>
      </c>
      <c r="C350" s="76">
        <v>2.8998516328409951</v>
      </c>
      <c r="D350" s="76">
        <v>0.9874043656570527</v>
      </c>
      <c r="E350" s="76">
        <v>2.2881202977696238</v>
      </c>
      <c r="F350" s="76">
        <v>2.639507414101987</v>
      </c>
      <c r="G350" s="76">
        <v>0.74319705174613571</v>
      </c>
      <c r="H350" s="76">
        <v>0.56774282457973801</v>
      </c>
      <c r="I350" s="76">
        <v>0.10059869235651721</v>
      </c>
      <c r="J350" s="76">
        <v>4.3406059048921177</v>
      </c>
      <c r="K350" s="81">
        <v>14.567028183944167</v>
      </c>
      <c r="L350" s="53"/>
      <c r="AK350" s="112">
        <v>43812</v>
      </c>
      <c r="AL350" s="131">
        <v>0.30736734676014588</v>
      </c>
      <c r="AM350" s="131">
        <v>0.29458834526573874</v>
      </c>
      <c r="AN350" s="131">
        <v>0.6873680527738093</v>
      </c>
      <c r="AO350" s="131">
        <v>0.3824820741031989</v>
      </c>
      <c r="AP350" s="131">
        <v>0.10068676271518</v>
      </c>
    </row>
    <row r="351" spans="2:42" x14ac:dyDescent="0.2">
      <c r="B351" s="74">
        <v>43813</v>
      </c>
      <c r="C351" s="76">
        <v>2.9111578714099919</v>
      </c>
      <c r="D351" s="76">
        <v>0.99330298353183955</v>
      </c>
      <c r="E351" s="76">
        <v>2.1359486721002781</v>
      </c>
      <c r="F351" s="76">
        <v>2.4204926326815666</v>
      </c>
      <c r="G351" s="76">
        <v>0.75441341896710956</v>
      </c>
      <c r="H351" s="76">
        <v>0.48169560081760893</v>
      </c>
      <c r="I351" s="76">
        <v>0.10059869235651721</v>
      </c>
      <c r="J351" s="76">
        <v>4.2880296091159966</v>
      </c>
      <c r="K351" s="81">
        <v>14.085639480980909</v>
      </c>
      <c r="L351" s="53"/>
      <c r="AK351" s="112">
        <v>43813</v>
      </c>
      <c r="AL351" s="131">
        <v>0.32340619210498484</v>
      </c>
      <c r="AM351" s="131">
        <v>0.25985253736104619</v>
      </c>
      <c r="AN351" s="131">
        <v>0.58228777460643133</v>
      </c>
      <c r="AO351" s="131">
        <v>0.33263700442056643</v>
      </c>
      <c r="AP351" s="131">
        <v>0.1153665929222184</v>
      </c>
    </row>
    <row r="352" spans="2:42" x14ac:dyDescent="0.2">
      <c r="B352" s="74">
        <v>43814</v>
      </c>
      <c r="C352" s="76">
        <v>2.7692828119337189</v>
      </c>
      <c r="D352" s="76">
        <v>1.1435813063960161</v>
      </c>
      <c r="E352" s="76">
        <v>2.3027538228088242</v>
      </c>
      <c r="F352" s="76">
        <v>2.2719329112540252</v>
      </c>
      <c r="G352" s="76">
        <v>0.73306198203954709</v>
      </c>
      <c r="H352" s="76">
        <v>0.57379833032398819</v>
      </c>
      <c r="I352" s="76">
        <v>0.10059869235651721</v>
      </c>
      <c r="J352" s="76">
        <v>4.3243521060163648</v>
      </c>
      <c r="K352" s="81">
        <v>14.219361963129002</v>
      </c>
      <c r="L352" s="53"/>
      <c r="AK352" s="112">
        <v>43814</v>
      </c>
      <c r="AL352" s="131">
        <v>0.32139209213931252</v>
      </c>
      <c r="AM352" s="131">
        <v>0.26040600723297963</v>
      </c>
      <c r="AN352" s="131">
        <v>0.50150820343120184</v>
      </c>
      <c r="AO352" s="131">
        <v>0.30381184608694478</v>
      </c>
      <c r="AP352" s="131">
        <v>0.1277424511628813</v>
      </c>
    </row>
    <row r="353" spans="2:42" x14ac:dyDescent="0.2">
      <c r="B353" s="74">
        <v>43815</v>
      </c>
      <c r="C353" s="76">
        <v>2.7142638802399719</v>
      </c>
      <c r="D353" s="76">
        <v>1.4220279303480441</v>
      </c>
      <c r="E353" s="76">
        <v>2.419555782761222</v>
      </c>
      <c r="F353" s="76">
        <v>2.2463975239777794</v>
      </c>
      <c r="G353" s="76">
        <v>0.7010642621086236</v>
      </c>
      <c r="H353" s="76">
        <v>0.4821714220850542</v>
      </c>
      <c r="I353" s="76">
        <v>0.10059869235651721</v>
      </c>
      <c r="J353" s="76">
        <v>4.2821763142450822</v>
      </c>
      <c r="K353" s="81">
        <v>14.368255808122296</v>
      </c>
      <c r="L353" s="53"/>
      <c r="AK353" s="112">
        <v>43815</v>
      </c>
      <c r="AL353" s="131">
        <v>0.32097868745774111</v>
      </c>
      <c r="AM353" s="131">
        <v>0.25381354219842611</v>
      </c>
      <c r="AN353" s="131">
        <v>0.51664824762330075</v>
      </c>
      <c r="AO353" s="131">
        <v>0.26888431845059702</v>
      </c>
      <c r="AP353" s="131">
        <v>0.12803331169205961</v>
      </c>
    </row>
    <row r="354" spans="2:42" x14ac:dyDescent="0.2">
      <c r="B354" s="74">
        <v>43816</v>
      </c>
      <c r="C354" s="76">
        <v>3.0884312986596352</v>
      </c>
      <c r="D354" s="76">
        <v>1.8689975322434829</v>
      </c>
      <c r="E354" s="76">
        <v>2.5284429855859831</v>
      </c>
      <c r="F354" s="76">
        <v>2.0690351724371348</v>
      </c>
      <c r="G354" s="76">
        <v>0.67856785258595553</v>
      </c>
      <c r="H354" s="76">
        <v>0.39863017015252361</v>
      </c>
      <c r="I354" s="76">
        <v>0.10059869235651721</v>
      </c>
      <c r="J354" s="76">
        <v>4.2952082425376981</v>
      </c>
      <c r="K354" s="81">
        <v>15.02791194655893</v>
      </c>
      <c r="L354" s="53"/>
      <c r="AK354" s="112">
        <v>43816</v>
      </c>
      <c r="AL354" s="131">
        <v>0.34436812068333761</v>
      </c>
      <c r="AM354" s="131">
        <v>0.22650538984234669</v>
      </c>
      <c r="AN354" s="131">
        <v>0.42470115581837342</v>
      </c>
      <c r="AO354" s="131">
        <v>0.2460216735925119</v>
      </c>
      <c r="AP354" s="131">
        <v>0.13197944897212591</v>
      </c>
    </row>
    <row r="355" spans="2:42" x14ac:dyDescent="0.2">
      <c r="B355" s="74">
        <v>43817</v>
      </c>
      <c r="C355" s="76">
        <v>3.48707452825276</v>
      </c>
      <c r="D355" s="76">
        <v>2.178540186238572</v>
      </c>
      <c r="E355" s="76">
        <v>2.7622067455619872</v>
      </c>
      <c r="F355" s="76">
        <v>2.1405616128421001</v>
      </c>
      <c r="G355" s="76">
        <v>0.6621598285357182</v>
      </c>
      <c r="H355" s="76">
        <v>0.43096027316461893</v>
      </c>
      <c r="I355" s="76">
        <v>0.10059869235651721</v>
      </c>
      <c r="J355" s="76">
        <v>4.6797404409372083</v>
      </c>
      <c r="K355" s="81">
        <v>16.441842307889484</v>
      </c>
      <c r="L355" s="53"/>
      <c r="AK355" s="112">
        <v>43817</v>
      </c>
      <c r="AL355" s="131">
        <v>0.32347104838811391</v>
      </c>
      <c r="AM355" s="131">
        <v>0.25806412229104669</v>
      </c>
      <c r="AN355" s="131">
        <v>0.49461194018618881</v>
      </c>
      <c r="AO355" s="131">
        <v>0.23700839521305689</v>
      </c>
      <c r="AP355" s="131">
        <v>0.13488709142921579</v>
      </c>
    </row>
    <row r="356" spans="2:42" x14ac:dyDescent="0.2">
      <c r="B356" s="74">
        <v>43818</v>
      </c>
      <c r="C356" s="76">
        <v>3.5979070816401331</v>
      </c>
      <c r="D356" s="76">
        <v>2.2243613621728291</v>
      </c>
      <c r="E356" s="76">
        <v>2.8848043844264999</v>
      </c>
      <c r="F356" s="76">
        <v>2.0462097029341169</v>
      </c>
      <c r="G356" s="76">
        <v>0.65066611231995874</v>
      </c>
      <c r="H356" s="76">
        <v>0.49404332615453889</v>
      </c>
      <c r="I356" s="76">
        <v>0.10059869235651721</v>
      </c>
      <c r="J356" s="76">
        <v>4.898352913780406</v>
      </c>
      <c r="K356" s="81">
        <v>16.896943575785002</v>
      </c>
      <c r="L356" s="53"/>
      <c r="AK356" s="112">
        <v>43818</v>
      </c>
      <c r="AL356" s="131">
        <v>0.23581591971242841</v>
      </c>
      <c r="AM356" s="131">
        <v>0.2142467343071166</v>
      </c>
      <c r="AN356" s="131">
        <v>0.52591824463987225</v>
      </c>
      <c r="AO356" s="131">
        <v>0.24600557448068519</v>
      </c>
      <c r="AP356" s="131">
        <v>0.1189057383885483</v>
      </c>
    </row>
    <row r="357" spans="2:42" x14ac:dyDescent="0.2">
      <c r="B357" s="74">
        <v>43819</v>
      </c>
      <c r="C357" s="76">
        <v>3.490721406220648</v>
      </c>
      <c r="D357" s="76">
        <v>1.9431898016594409</v>
      </c>
      <c r="E357" s="76">
        <v>2.626710905639511</v>
      </c>
      <c r="F357" s="76">
        <v>2.0251594477281811</v>
      </c>
      <c r="G357" s="76">
        <v>0.71472239932151183</v>
      </c>
      <c r="H357" s="76">
        <v>0.51404996100315248</v>
      </c>
      <c r="I357" s="76">
        <v>0.10059869235651721</v>
      </c>
      <c r="J357" s="76">
        <v>4.8329865229232274</v>
      </c>
      <c r="K357" s="81">
        <v>16.248139136852188</v>
      </c>
      <c r="L357" s="53"/>
      <c r="AK357" s="112">
        <v>43819</v>
      </c>
      <c r="AL357" s="131">
        <v>0.28571601694178006</v>
      </c>
      <c r="AM357" s="131">
        <v>0.24739917426099489</v>
      </c>
      <c r="AN357" s="131">
        <v>0.4982099098806464</v>
      </c>
      <c r="AO357" s="131">
        <v>0.2526510008622454</v>
      </c>
      <c r="AP357" s="131">
        <v>0.10017629436727531</v>
      </c>
    </row>
    <row r="358" spans="2:42" x14ac:dyDescent="0.2">
      <c r="B358" s="74">
        <v>43820</v>
      </c>
      <c r="C358" s="76">
        <v>3.3601068749201271</v>
      </c>
      <c r="D358" s="76">
        <v>1.702232821175603</v>
      </c>
      <c r="E358" s="76">
        <v>2.4502954040201237</v>
      </c>
      <c r="F358" s="76">
        <v>2.1325424978017988</v>
      </c>
      <c r="G358" s="76">
        <v>0.74549683503165476</v>
      </c>
      <c r="H358" s="76">
        <v>0.54329976071385588</v>
      </c>
      <c r="I358" s="76">
        <v>0.10059869235651721</v>
      </c>
      <c r="J358" s="76">
        <v>4.8425330015011285</v>
      </c>
      <c r="K358" s="81">
        <v>15.877105887520809</v>
      </c>
      <c r="L358" s="53"/>
      <c r="AK358" s="112">
        <v>43820</v>
      </c>
      <c r="AL358" s="131">
        <v>0.29698545138692178</v>
      </c>
      <c r="AM358" s="131">
        <v>0.27919497412370142</v>
      </c>
      <c r="AN358" s="131">
        <v>0.54670486953051556</v>
      </c>
      <c r="AO358" s="131">
        <v>0.23311578057993351</v>
      </c>
      <c r="AP358" s="131">
        <v>9.3174709398547384E-2</v>
      </c>
    </row>
    <row r="359" spans="2:42" x14ac:dyDescent="0.2">
      <c r="B359" s="74">
        <v>43821</v>
      </c>
      <c r="C359" s="76">
        <v>3.3088843333800018</v>
      </c>
      <c r="D359" s="76">
        <v>1.648377458726098</v>
      </c>
      <c r="E359" s="76">
        <v>2.3368112859100902</v>
      </c>
      <c r="F359" s="76">
        <v>2.2006257881367794</v>
      </c>
      <c r="G359" s="76">
        <v>0.72608866719097198</v>
      </c>
      <c r="H359" s="76">
        <v>0.57902877375157924</v>
      </c>
      <c r="I359" s="76">
        <v>0.10059869235651721</v>
      </c>
      <c r="J359" s="76">
        <v>4.6605463584551448</v>
      </c>
      <c r="K359" s="81">
        <v>15.560961357907182</v>
      </c>
      <c r="L359" s="53"/>
      <c r="AK359" s="112">
        <v>43821</v>
      </c>
      <c r="AL359" s="131">
        <v>0.2976057207434552</v>
      </c>
      <c r="AM359" s="131">
        <v>0.27222227398157323</v>
      </c>
      <c r="AN359" s="131">
        <v>0.55698799817828104</v>
      </c>
      <c r="AO359" s="131">
        <v>0.25372161345807759</v>
      </c>
      <c r="AP359" s="131">
        <v>0.1062633629862572</v>
      </c>
    </row>
    <row r="360" spans="2:42" x14ac:dyDescent="0.2">
      <c r="B360" s="74">
        <v>43822</v>
      </c>
      <c r="C360" s="76">
        <v>3.333366672472835</v>
      </c>
      <c r="D360" s="76">
        <v>1.890834681469318</v>
      </c>
      <c r="E360" s="76">
        <v>2.1804739009404268</v>
      </c>
      <c r="F360" s="76">
        <v>2.2232609928329619</v>
      </c>
      <c r="G360" s="76">
        <v>0.67866454078245686</v>
      </c>
      <c r="H360" s="76">
        <v>0.53467680144662466</v>
      </c>
      <c r="I360" s="76">
        <v>0.10059869235651721</v>
      </c>
      <c r="J360" s="76">
        <v>4.5668038242569615</v>
      </c>
      <c r="K360" s="81">
        <v>15.508680106558101</v>
      </c>
      <c r="L360" s="53"/>
      <c r="AK360" s="112">
        <v>43822</v>
      </c>
      <c r="AL360" s="131">
        <v>0.28909533763140072</v>
      </c>
      <c r="AM360" s="131">
        <v>0.28179604801467989</v>
      </c>
      <c r="AN360" s="131">
        <v>0.5247932223196331</v>
      </c>
      <c r="AO360" s="131">
        <v>0.27691572166722411</v>
      </c>
      <c r="AP360" s="131">
        <v>0.12190392513109399</v>
      </c>
    </row>
    <row r="361" spans="2:42" x14ac:dyDescent="0.2">
      <c r="B361" s="74">
        <v>43823</v>
      </c>
      <c r="C361" s="76">
        <v>3.2057183374055178</v>
      </c>
      <c r="D361" s="76">
        <v>2.0943791188805929</v>
      </c>
      <c r="E361" s="76">
        <v>2.1241524819387321</v>
      </c>
      <c r="F361" s="76">
        <v>2.2380258250462712</v>
      </c>
      <c r="G361" s="76">
        <v>0.7059301697141096</v>
      </c>
      <c r="H361" s="76">
        <v>0.58319479961554821</v>
      </c>
      <c r="I361" s="76">
        <v>0.10059869235651721</v>
      </c>
      <c r="J361" s="76">
        <v>4.5963551275338999</v>
      </c>
      <c r="K361" s="81">
        <v>15.648354552491188</v>
      </c>
      <c r="L361" s="53"/>
      <c r="AK361" s="112">
        <v>43823</v>
      </c>
      <c r="AL361" s="131">
        <v>0.2819914950208301</v>
      </c>
      <c r="AM361" s="131">
        <v>0.25052435234490461</v>
      </c>
      <c r="AN361" s="131">
        <v>0.53482579603722158</v>
      </c>
      <c r="AO361" s="131">
        <v>0.30587897487527771</v>
      </c>
      <c r="AP361" s="131">
        <v>0.11992058918055611</v>
      </c>
    </row>
    <row r="362" spans="2:42" x14ac:dyDescent="0.2">
      <c r="B362" s="74">
        <v>43824</v>
      </c>
      <c r="C362" s="76">
        <v>3.2188378405306364</v>
      </c>
      <c r="D362" s="76">
        <v>2.3017022984862519</v>
      </c>
      <c r="E362" s="76">
        <v>2.1606218420017429</v>
      </c>
      <c r="F362" s="76">
        <v>2.3937495947095013</v>
      </c>
      <c r="G362" s="76">
        <v>0.75079137181762823</v>
      </c>
      <c r="H362" s="76">
        <v>0.53219844944920935</v>
      </c>
      <c r="I362" s="76">
        <v>0.10059869235651721</v>
      </c>
      <c r="J362" s="76">
        <v>4.4279574843428948</v>
      </c>
      <c r="K362" s="81">
        <v>15.886457573694383</v>
      </c>
      <c r="L362" s="53"/>
      <c r="AK362" s="112">
        <v>43824</v>
      </c>
      <c r="AL362" s="131">
        <v>0.32434219015837656</v>
      </c>
      <c r="AM362" s="131">
        <v>0.29761202532873382</v>
      </c>
      <c r="AN362" s="131">
        <v>0.54826539390231377</v>
      </c>
      <c r="AO362" s="131">
        <v>0.30620667182631101</v>
      </c>
      <c r="AP362" s="131">
        <v>0.12324622677588949</v>
      </c>
    </row>
    <row r="363" spans="2:42" x14ac:dyDescent="0.2">
      <c r="B363" s="74">
        <v>43825</v>
      </c>
      <c r="C363" s="76">
        <v>3.6061559493423059</v>
      </c>
      <c r="D363" s="76">
        <v>2.7692482231238502</v>
      </c>
      <c r="E363" s="76">
        <v>2.08055357196899</v>
      </c>
      <c r="F363" s="76">
        <v>2.5664859132495037</v>
      </c>
      <c r="G363" s="76">
        <v>0.80777462559208535</v>
      </c>
      <c r="H363" s="76">
        <v>0.4845145044378989</v>
      </c>
      <c r="I363" s="76">
        <v>0.10059869235651721</v>
      </c>
      <c r="J363" s="76">
        <v>4.4560190301497915</v>
      </c>
      <c r="K363" s="81">
        <v>16.871350510220942</v>
      </c>
      <c r="L363" s="53"/>
      <c r="AK363" s="112">
        <v>43825</v>
      </c>
      <c r="AL363" s="131">
        <v>0.30945751693621232</v>
      </c>
      <c r="AM363" s="131">
        <v>0.3169583148369518</v>
      </c>
      <c r="AN363" s="131">
        <v>0.63044413428882795</v>
      </c>
      <c r="AO363" s="131">
        <v>0.33717588682040761</v>
      </c>
      <c r="AP363" s="131">
        <v>0.12640279753765732</v>
      </c>
    </row>
    <row r="364" spans="2:42" x14ac:dyDescent="0.2">
      <c r="B364" s="74">
        <v>43826</v>
      </c>
      <c r="C364" s="76">
        <v>3.5121061669341711</v>
      </c>
      <c r="D364" s="76">
        <v>3.0642685147338846</v>
      </c>
      <c r="E364" s="76">
        <v>2.0438561522587269</v>
      </c>
      <c r="F364" s="76">
        <v>2.6099377587964896</v>
      </c>
      <c r="G364" s="76">
        <v>0.84925019831267035</v>
      </c>
      <c r="H364" s="76">
        <v>0.59625638646428913</v>
      </c>
      <c r="I364" s="76">
        <v>0.10059869235651721</v>
      </c>
      <c r="J364" s="76">
        <v>4.7983641693856844</v>
      </c>
      <c r="K364" s="81">
        <v>17.574638039242434</v>
      </c>
      <c r="L364" s="53"/>
      <c r="AK364" s="112">
        <v>43826</v>
      </c>
      <c r="AL364" s="131">
        <v>0.29074394008491472</v>
      </c>
      <c r="AM364" s="131">
        <v>0.2793121432773773</v>
      </c>
      <c r="AN364" s="131">
        <v>0.65888589652208507</v>
      </c>
      <c r="AO364" s="131">
        <v>0.35121746553500771</v>
      </c>
      <c r="AP364" s="131">
        <v>0.14159131049965482</v>
      </c>
    </row>
    <row r="365" spans="2:42" x14ac:dyDescent="0.2">
      <c r="B365" s="74">
        <v>43827</v>
      </c>
      <c r="C365" s="76">
        <v>3.2198601120384778</v>
      </c>
      <c r="D365" s="76">
        <v>3.2736217156416041</v>
      </c>
      <c r="E365" s="76">
        <v>2.0243334660967172</v>
      </c>
      <c r="F365" s="76">
        <v>2.8822265685995916</v>
      </c>
      <c r="G365" s="76">
        <v>0.85302124222905373</v>
      </c>
      <c r="H365" s="76">
        <v>0.61950071916759031</v>
      </c>
      <c r="I365" s="76">
        <v>0.10059869235651721</v>
      </c>
      <c r="J365" s="76">
        <v>4.9709037264329723</v>
      </c>
      <c r="K365" s="81">
        <v>17.944066242562524</v>
      </c>
      <c r="L365" s="53"/>
      <c r="AK365" s="112">
        <v>43827</v>
      </c>
      <c r="AL365" s="131">
        <v>0.26810024339990307</v>
      </c>
      <c r="AM365" s="131">
        <v>0.32758250923973498</v>
      </c>
      <c r="AN365" s="131">
        <v>0.7847056610243518</v>
      </c>
      <c r="AO365" s="131">
        <v>0.37836686033915229</v>
      </c>
      <c r="AP365" s="131">
        <v>0.14557670166134659</v>
      </c>
    </row>
    <row r="366" spans="2:42" x14ac:dyDescent="0.2">
      <c r="B366" s="74">
        <v>43828</v>
      </c>
      <c r="C366" s="76">
        <v>3.1561333229175403</v>
      </c>
      <c r="D366" s="76">
        <v>3.2235240960365661</v>
      </c>
      <c r="E366" s="76">
        <v>1.9884280076457861</v>
      </c>
      <c r="F366" s="76">
        <v>3.0596719485462636</v>
      </c>
      <c r="G366" s="76">
        <v>0.87313933645184494</v>
      </c>
      <c r="H366" s="76">
        <v>0.5405753785714752</v>
      </c>
      <c r="I366" s="76">
        <v>0.10059869235651721</v>
      </c>
      <c r="J366" s="76">
        <v>4.9417757566538221</v>
      </c>
      <c r="K366" s="81">
        <v>17.883846539179814</v>
      </c>
      <c r="L366" s="53"/>
      <c r="AK366" s="112">
        <v>43828</v>
      </c>
      <c r="AL366" s="131">
        <v>0.281038567905947</v>
      </c>
      <c r="AM366" s="131">
        <v>0.40238105530858481</v>
      </c>
      <c r="AN366" s="131">
        <v>0.80201148612881124</v>
      </c>
      <c r="AO366" s="131">
        <v>0.40911332806042622</v>
      </c>
      <c r="AP366" s="131">
        <v>0.1483392043229409</v>
      </c>
    </row>
    <row r="367" spans="2:42" x14ac:dyDescent="0.2">
      <c r="B367" s="74">
        <v>43829</v>
      </c>
      <c r="C367" s="76">
        <v>3.6217940806771463</v>
      </c>
      <c r="D367" s="76">
        <v>3.2736816264688633</v>
      </c>
      <c r="E367" s="76">
        <v>2.1212339526824611</v>
      </c>
      <c r="F367" s="76">
        <v>2.8851728401622587</v>
      </c>
      <c r="G367" s="76">
        <v>0.84838129343421786</v>
      </c>
      <c r="H367" s="76">
        <v>0.47979108635928452</v>
      </c>
      <c r="I367" s="76">
        <v>0.10059869235651721</v>
      </c>
      <c r="J367" s="76">
        <v>4.9688181225317569</v>
      </c>
      <c r="K367" s="81">
        <v>18.299471694672505</v>
      </c>
      <c r="L367" s="53"/>
      <c r="AK367" s="112">
        <v>43829</v>
      </c>
      <c r="AL367" s="131">
        <v>0.29974247426895312</v>
      </c>
      <c r="AM367" s="131">
        <v>0.40244381537985918</v>
      </c>
      <c r="AN367" s="131">
        <v>0.67738271238024728</v>
      </c>
      <c r="AO367" s="131">
        <v>0.41347552138132021</v>
      </c>
      <c r="AP367" s="131">
        <v>0.15372703519015141</v>
      </c>
    </row>
    <row r="368" spans="2:42" x14ac:dyDescent="0.2">
      <c r="B368" s="75">
        <v>43830</v>
      </c>
      <c r="C368" s="77">
        <v>3.799853887250169</v>
      </c>
      <c r="D368" s="77">
        <v>2.7310304220224459</v>
      </c>
      <c r="E368" s="77">
        <v>2.3719796948535539</v>
      </c>
      <c r="F368" s="77">
        <v>2.8531800868345809</v>
      </c>
      <c r="G368" s="77">
        <v>0.75056504345728725</v>
      </c>
      <c r="H368" s="77">
        <v>0.61147109959681323</v>
      </c>
      <c r="I368" s="77">
        <v>0.10059869235651721</v>
      </c>
      <c r="J368" s="77">
        <v>5.0085333324375396</v>
      </c>
      <c r="K368" s="82">
        <v>18.227212258808905</v>
      </c>
      <c r="AK368" s="114">
        <v>43830</v>
      </c>
      <c r="AL368" s="131">
        <v>0.31784548152490649</v>
      </c>
      <c r="AM368" s="131">
        <v>0.4085929492762555</v>
      </c>
      <c r="AN368" s="131">
        <v>0.67371636148705394</v>
      </c>
      <c r="AO368" s="131">
        <v>0.40176651951349862</v>
      </c>
      <c r="AP368" s="131">
        <v>0.1576881805074126</v>
      </c>
    </row>
  </sheetData>
  <phoneticPr fontId="12" type="noConversion"/>
  <pageMargins left="0.7" right="0.7" top="0.75" bottom="0.75" header="0.3" footer="0.3"/>
  <drawing r:id="rId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CDC804-6F95-7B46-9125-D1D22B81538C}">
  <dimension ref="B1:BH368"/>
  <sheetViews>
    <sheetView topLeftCell="AL134" zoomScaleNormal="50" workbookViewId="0">
      <selection activeCell="BA154" sqref="AV3:BA154"/>
    </sheetView>
  </sheetViews>
  <sheetFormatPr baseColWidth="10" defaultColWidth="10.83203125" defaultRowHeight="16" x14ac:dyDescent="0.2"/>
  <cols>
    <col min="2" max="2" width="12.1640625" bestFit="1" customWidth="1"/>
    <col min="12" max="12" width="12.1640625" customWidth="1"/>
    <col min="24" max="24" width="12.33203125" customWidth="1"/>
    <col min="27" max="27" width="13" bestFit="1" customWidth="1"/>
    <col min="28" max="28" width="12" bestFit="1" customWidth="1"/>
    <col min="29" max="29" width="11.5" bestFit="1" customWidth="1"/>
    <col min="30" max="31" width="9.83203125" bestFit="1" customWidth="1"/>
    <col min="32" max="32" width="12.83203125" bestFit="1" customWidth="1"/>
    <col min="33" max="34" width="12.1640625" bestFit="1" customWidth="1"/>
    <col min="35" max="35" width="11.83203125" bestFit="1" customWidth="1"/>
    <col min="36" max="36" width="23" bestFit="1" customWidth="1"/>
    <col min="37" max="37" width="25.6640625" bestFit="1" customWidth="1"/>
    <col min="38" max="38" width="14.33203125" bestFit="1" customWidth="1"/>
    <col min="39" max="39" width="13" bestFit="1" customWidth="1"/>
    <col min="40" max="40" width="12" bestFit="1" customWidth="1"/>
    <col min="41" max="41" width="12.1640625" style="88" bestFit="1" customWidth="1"/>
    <col min="42" max="46" width="10.83203125" style="88"/>
    <col min="55" max="55" width="13" bestFit="1" customWidth="1"/>
    <col min="56" max="56" width="10" bestFit="1" customWidth="1"/>
    <col min="57" max="57" width="13" bestFit="1" customWidth="1"/>
    <col min="58" max="58" width="15.1640625" bestFit="1" customWidth="1"/>
    <col min="59" max="59" width="11.1640625" bestFit="1" customWidth="1"/>
    <col min="60" max="60" width="12" bestFit="1" customWidth="1"/>
  </cols>
  <sheetData>
    <row r="1" spans="2:60" x14ac:dyDescent="0.2">
      <c r="K1" s="67"/>
      <c r="L1" s="67"/>
    </row>
    <row r="2" spans="2:60" s="53" customFormat="1" ht="34" x14ac:dyDescent="0.2">
      <c r="B2" s="101" t="s">
        <v>532</v>
      </c>
      <c r="C2" s="102" t="s">
        <v>438</v>
      </c>
      <c r="D2" s="103" t="s">
        <v>422</v>
      </c>
      <c r="E2" s="103" t="s">
        <v>531</v>
      </c>
      <c r="F2" s="103" t="s">
        <v>282</v>
      </c>
      <c r="G2" s="103" t="s">
        <v>529</v>
      </c>
      <c r="H2" s="103" t="s">
        <v>473</v>
      </c>
      <c r="I2" s="103" t="s">
        <v>134</v>
      </c>
      <c r="J2" s="103" t="s">
        <v>533</v>
      </c>
      <c r="K2" s="104" t="s">
        <v>516</v>
      </c>
      <c r="L2" s="104" t="s">
        <v>559</v>
      </c>
      <c r="N2" s="70" t="s">
        <v>532</v>
      </c>
      <c r="O2" s="102" t="s">
        <v>438</v>
      </c>
      <c r="P2" s="103" t="s">
        <v>422</v>
      </c>
      <c r="Q2" s="103" t="s">
        <v>531</v>
      </c>
      <c r="R2" s="103" t="s">
        <v>282</v>
      </c>
      <c r="S2" s="103" t="s">
        <v>529</v>
      </c>
      <c r="T2" s="103" t="s">
        <v>473</v>
      </c>
      <c r="U2" s="103" t="s">
        <v>134</v>
      </c>
      <c r="V2" s="103" t="s">
        <v>533</v>
      </c>
      <c r="W2" s="104" t="s">
        <v>516</v>
      </c>
      <c r="X2" s="104" t="s">
        <v>559</v>
      </c>
      <c r="AA2" s="91" t="s">
        <v>546</v>
      </c>
      <c r="AB2" t="s">
        <v>553</v>
      </c>
      <c r="AC2" t="s">
        <v>547</v>
      </c>
      <c r="AD2" t="s">
        <v>548</v>
      </c>
      <c r="AE2" t="s">
        <v>549</v>
      </c>
      <c r="AF2" t="s">
        <v>550</v>
      </c>
      <c r="AG2" t="s">
        <v>551</v>
      </c>
      <c r="AH2" t="s">
        <v>554</v>
      </c>
      <c r="AI2" t="s">
        <v>555</v>
      </c>
      <c r="AJ2" t="s">
        <v>564</v>
      </c>
      <c r="AK2" t="s">
        <v>560</v>
      </c>
      <c r="AL2" t="s">
        <v>575</v>
      </c>
      <c r="AO2" s="98" t="s">
        <v>532</v>
      </c>
      <c r="AP2" s="87" t="s">
        <v>580</v>
      </c>
      <c r="AQ2" s="89" t="s">
        <v>296</v>
      </c>
      <c r="AR2" s="89" t="s">
        <v>288</v>
      </c>
      <c r="AS2" s="89" t="s">
        <v>312</v>
      </c>
      <c r="AT2" s="89" t="s">
        <v>292</v>
      </c>
      <c r="AU2"/>
      <c r="AV2" s="70" t="s">
        <v>532</v>
      </c>
      <c r="AW2" s="71" t="s">
        <v>580</v>
      </c>
      <c r="AX2" s="72" t="s">
        <v>296</v>
      </c>
      <c r="AY2" s="72" t="s">
        <v>288</v>
      </c>
      <c r="AZ2" s="72" t="s">
        <v>312</v>
      </c>
      <c r="BA2" s="72" t="s">
        <v>292</v>
      </c>
      <c r="BC2" s="91" t="s">
        <v>546</v>
      </c>
      <c r="BD2" t="s">
        <v>585</v>
      </c>
      <c r="BE2" t="s">
        <v>581</v>
      </c>
      <c r="BF2" t="s">
        <v>582</v>
      </c>
      <c r="BG2" t="s">
        <v>583</v>
      </c>
      <c r="BH2" t="s">
        <v>584</v>
      </c>
    </row>
    <row r="3" spans="2:60" x14ac:dyDescent="0.2">
      <c r="B3" s="74">
        <v>43466</v>
      </c>
      <c r="C3" s="129">
        <v>0.1983856968392439</v>
      </c>
      <c r="D3" s="129">
        <v>4.0049616848342948E-2</v>
      </c>
      <c r="E3" s="129">
        <v>0.46401900866832441</v>
      </c>
      <c r="F3" s="129">
        <v>3.03123669577724E-2</v>
      </c>
      <c r="G3" s="129">
        <v>1.8562710211723791E-2</v>
      </c>
      <c r="H3" s="129">
        <v>2.468228553690175E-2</v>
      </c>
      <c r="I3" s="129">
        <v>2.4729877783069169E-2</v>
      </c>
      <c r="J3" s="129">
        <f>K3-SUM(C3:I3)</f>
        <v>0.42551068047506513</v>
      </c>
      <c r="K3" s="81">
        <v>1.2262522433204435</v>
      </c>
      <c r="L3" s="81">
        <v>0.97803247976243757</v>
      </c>
      <c r="M3" s="53"/>
      <c r="N3" s="74">
        <v>43831</v>
      </c>
      <c r="O3" s="128">
        <v>0.2078618949739553</v>
      </c>
      <c r="P3" s="128">
        <v>4.2070910610425477E-2</v>
      </c>
      <c r="Q3" s="128">
        <v>0.48369822867244311</v>
      </c>
      <c r="R3" s="128">
        <v>3.048070473288652E-2</v>
      </c>
      <c r="S3" s="128">
        <v>2.222302548516434E-2</v>
      </c>
      <c r="T3" s="128">
        <v>2.6390351139034571E-2</v>
      </c>
      <c r="U3" s="128">
        <v>2.3548409605138099E-2</v>
      </c>
      <c r="V3" s="128">
        <v>0.45599134249231699</v>
      </c>
      <c r="W3" s="83">
        <v>1.2922648677113644</v>
      </c>
      <c r="X3" s="83">
        <v>1.0073894348149977</v>
      </c>
      <c r="AA3" s="92" t="s">
        <v>552</v>
      </c>
      <c r="AB3" s="67">
        <v>75.998086621579048</v>
      </c>
      <c r="AC3" s="67">
        <v>14.295059819715316</v>
      </c>
      <c r="AD3" s="67">
        <v>213.20632369131494</v>
      </c>
      <c r="AE3" s="67">
        <v>15.050420956483205</v>
      </c>
      <c r="AF3" s="67">
        <v>13.80922909422228</v>
      </c>
      <c r="AG3" s="67">
        <v>8.7956081692416728</v>
      </c>
      <c r="AH3" s="67">
        <v>10.496120293738656</v>
      </c>
      <c r="AI3" s="67">
        <v>165.68292651248845</v>
      </c>
      <c r="AJ3" s="67">
        <v>517.33377515878362</v>
      </c>
      <c r="AK3" s="67">
        <v>428.20622484121662</v>
      </c>
      <c r="AL3" s="67">
        <v>945.54000000000019</v>
      </c>
      <c r="AO3" s="112">
        <v>43466</v>
      </c>
      <c r="AP3" s="131">
        <v>3.3162535053388358E-3</v>
      </c>
      <c r="AQ3" s="131">
        <v>4.6155764280009868E-3</v>
      </c>
      <c r="AR3" s="131">
        <v>3.299888634795117E-3</v>
      </c>
      <c r="AS3" s="131">
        <v>5.2045974969909736E-3</v>
      </c>
      <c r="AT3" s="131">
        <v>8.8301815372575573E-3</v>
      </c>
      <c r="AU3" s="53"/>
      <c r="AV3" s="74">
        <v>43831</v>
      </c>
      <c r="AW3" s="128">
        <v>3.033742876662522E-3</v>
      </c>
      <c r="AX3" s="128">
        <v>4.9708844253827959E-3</v>
      </c>
      <c r="AY3" s="128">
        <v>2.2091461754777031E-3</v>
      </c>
      <c r="AZ3" s="128">
        <v>5.7370580559087054E-3</v>
      </c>
      <c r="BA3" s="128">
        <v>9.6055557941540828E-3</v>
      </c>
      <c r="BC3" s="92" t="s">
        <v>552</v>
      </c>
      <c r="BD3" s="67">
        <v>1.898202480122732</v>
      </c>
      <c r="BE3" s="67">
        <v>2.7304667317147686</v>
      </c>
      <c r="BF3" s="67">
        <v>1.9024267722085257</v>
      </c>
      <c r="BG3" s="67">
        <v>2.7607809096203009</v>
      </c>
      <c r="BH3" s="67">
        <v>3.701466265958353</v>
      </c>
    </row>
    <row r="4" spans="2:60" x14ac:dyDescent="0.2">
      <c r="B4" s="74">
        <v>43467</v>
      </c>
      <c r="C4" s="129">
        <v>0.20221315811711271</v>
      </c>
      <c r="D4" s="129">
        <v>4.1017389535936498E-2</v>
      </c>
      <c r="E4" s="129">
        <v>0.57073010446259176</v>
      </c>
      <c r="F4" s="129">
        <v>3.9565931730862203E-2</v>
      </c>
      <c r="G4" s="129">
        <v>3.1189473973385722E-2</v>
      </c>
      <c r="H4" s="129">
        <v>2.5295967932599969E-2</v>
      </c>
      <c r="I4" s="129">
        <v>3.4262651051134727E-2</v>
      </c>
      <c r="J4" s="129">
        <f t="shared" ref="J4:J67" si="0">K4-SUM(C4:I4)</f>
        <v>0.46740891856523836</v>
      </c>
      <c r="K4" s="81">
        <v>1.4116835953688618</v>
      </c>
      <c r="L4" s="81">
        <v>1.0698506449807432</v>
      </c>
      <c r="M4" s="53"/>
      <c r="N4" s="74">
        <v>43832</v>
      </c>
      <c r="O4" s="128">
        <v>0.2136818179087337</v>
      </c>
      <c r="P4" s="128">
        <v>4.2198913967398832E-2</v>
      </c>
      <c r="Q4" s="128">
        <v>0.58791632211576095</v>
      </c>
      <c r="R4" s="128">
        <v>3.9260943494401582E-2</v>
      </c>
      <c r="S4" s="128">
        <v>3.5651311775653227E-2</v>
      </c>
      <c r="T4" s="128">
        <v>2.656929152459565E-2</v>
      </c>
      <c r="U4" s="128">
        <v>3.4432754587781618E-2</v>
      </c>
      <c r="V4" s="128">
        <v>0.49052087016704116</v>
      </c>
      <c r="W4" s="83">
        <v>1.4702322255413667</v>
      </c>
      <c r="X4" s="83">
        <v>1.1269026231419415</v>
      </c>
      <c r="AA4" s="93" t="s">
        <v>534</v>
      </c>
      <c r="AB4" s="67">
        <v>6.2951135751411593</v>
      </c>
      <c r="AC4" s="67">
        <v>1.2334068483929161</v>
      </c>
      <c r="AD4" s="67">
        <v>16.139739487767685</v>
      </c>
      <c r="AE4" s="67">
        <v>0.56264462626813383</v>
      </c>
      <c r="AF4" s="67">
        <v>0.98289180542380017</v>
      </c>
      <c r="AG4" s="67">
        <v>0.72710269480458967</v>
      </c>
      <c r="AH4" s="67">
        <v>1.009111863608509</v>
      </c>
      <c r="AI4" s="67">
        <v>14.555089748223118</v>
      </c>
      <c r="AJ4" s="67">
        <v>41.505100649629931</v>
      </c>
      <c r="AK4" s="67">
        <v>32.51444100034437</v>
      </c>
      <c r="AL4" s="67">
        <v>74.0195416499743</v>
      </c>
      <c r="AO4" s="112">
        <v>43467</v>
      </c>
      <c r="AP4" s="131">
        <v>4.5725291839388577E-3</v>
      </c>
      <c r="AQ4" s="131">
        <v>6.4483146601084524E-3</v>
      </c>
      <c r="AR4" s="131">
        <v>4.2029343291789638E-3</v>
      </c>
      <c r="AS4" s="131">
        <v>7.2119500144486714E-3</v>
      </c>
      <c r="AT4" s="131">
        <v>1.0433613558015869E-2</v>
      </c>
      <c r="AU4" s="53"/>
      <c r="AV4" s="74">
        <v>43832</v>
      </c>
      <c r="AW4" s="128">
        <v>4.4910828648246047E-3</v>
      </c>
      <c r="AX4" s="128">
        <v>6.4266975642162409E-3</v>
      </c>
      <c r="AY4" s="128">
        <v>3.787279326256672E-3</v>
      </c>
      <c r="AZ4" s="128">
        <v>7.4822215442605904E-3</v>
      </c>
      <c r="BA4" s="128">
        <v>1.072589951986353E-2</v>
      </c>
      <c r="BC4" s="93" t="s">
        <v>534</v>
      </c>
      <c r="BD4" s="67">
        <v>0.14178747020140015</v>
      </c>
      <c r="BE4" s="67">
        <v>0.19552548994923297</v>
      </c>
      <c r="BF4" s="67">
        <v>0.147133995236954</v>
      </c>
      <c r="BG4" s="67">
        <v>0.20407657359165204</v>
      </c>
      <c r="BH4" s="67">
        <v>0.2817847095952955</v>
      </c>
    </row>
    <row r="5" spans="2:60" x14ac:dyDescent="0.2">
      <c r="B5" s="74">
        <v>43468</v>
      </c>
      <c r="C5" s="129">
        <v>0.19842900718115419</v>
      </c>
      <c r="D5" s="129">
        <v>3.9553326095453208E-2</v>
      </c>
      <c r="E5" s="129">
        <v>0.59574587177171245</v>
      </c>
      <c r="F5" s="129">
        <v>4.0173960011083032E-2</v>
      </c>
      <c r="G5" s="129">
        <v>3.3601330685911292E-2</v>
      </c>
      <c r="H5" s="129">
        <v>2.5004432586237919E-2</v>
      </c>
      <c r="I5" s="129">
        <v>3.4759938937910698E-2</v>
      </c>
      <c r="J5" s="129">
        <f t="shared" si="0"/>
        <v>0.47933496135217446</v>
      </c>
      <c r="K5" s="81">
        <v>1.4466028286216375</v>
      </c>
      <c r="L5" s="81">
        <v>1.0957993594523145</v>
      </c>
      <c r="M5" s="53"/>
      <c r="N5" s="74">
        <v>43833</v>
      </c>
      <c r="O5" s="128">
        <v>0.21315646303814581</v>
      </c>
      <c r="P5" s="128">
        <v>4.2540725023103659E-2</v>
      </c>
      <c r="Q5" s="128">
        <v>0.62081687280381448</v>
      </c>
      <c r="R5" s="128">
        <v>4.0812086555672707E-2</v>
      </c>
      <c r="S5" s="128">
        <v>3.9379026461841111E-2</v>
      </c>
      <c r="T5" s="128">
        <v>2.662154580652808E-2</v>
      </c>
      <c r="U5" s="128">
        <v>3.6139173584111471E-2</v>
      </c>
      <c r="V5" s="128">
        <v>0.51156300493204721</v>
      </c>
      <c r="W5" s="83">
        <v>1.5310288982052644</v>
      </c>
      <c r="X5" s="83">
        <v>1.1579213188570447</v>
      </c>
      <c r="AA5" s="93" t="s">
        <v>535</v>
      </c>
      <c r="AB5" s="67">
        <v>6.0644613404802854</v>
      </c>
      <c r="AC5" s="67">
        <v>1.0885042691969788</v>
      </c>
      <c r="AD5" s="67">
        <v>14.987567330006405</v>
      </c>
      <c r="AE5" s="67">
        <v>1.1163838951914988</v>
      </c>
      <c r="AF5" s="67">
        <v>0.89753130485914867</v>
      </c>
      <c r="AG5" s="67">
        <v>0.66529523629565579</v>
      </c>
      <c r="AH5" s="67">
        <v>0.83505436319888049</v>
      </c>
      <c r="AI5" s="67">
        <v>12.725438907773198</v>
      </c>
      <c r="AJ5" s="67">
        <v>38.380236647002043</v>
      </c>
      <c r="AK5" s="67">
        <v>29.360430004814763</v>
      </c>
      <c r="AL5" s="67">
        <v>67.740666651816809</v>
      </c>
      <c r="AO5" s="112">
        <v>43468</v>
      </c>
      <c r="AP5" s="131">
        <v>5.6358129590313964E-3</v>
      </c>
      <c r="AQ5" s="131">
        <v>6.0704093711615109E-3</v>
      </c>
      <c r="AR5" s="131">
        <v>4.5038600158427439E-3</v>
      </c>
      <c r="AS5" s="131">
        <v>7.1485444096862126E-3</v>
      </c>
      <c r="AT5" s="131">
        <v>9.9479136887147546E-3</v>
      </c>
      <c r="AU5" s="53"/>
      <c r="AV5" s="74">
        <v>43833</v>
      </c>
      <c r="AW5" s="128">
        <v>5.0702872228289356E-3</v>
      </c>
      <c r="AX5" s="128">
        <v>6.9429319260249289E-3</v>
      </c>
      <c r="AY5" s="128">
        <v>3.782092021397768E-3</v>
      </c>
      <c r="AZ5" s="128">
        <v>7.9304143309020855E-3</v>
      </c>
      <c r="BA5" s="128">
        <v>1.0457347428397981E-2</v>
      </c>
      <c r="BC5" s="93" t="s">
        <v>535</v>
      </c>
      <c r="BD5" s="67">
        <v>0.13727339981352374</v>
      </c>
      <c r="BE5" s="67">
        <v>0.18392727014556742</v>
      </c>
      <c r="BF5" s="67">
        <v>0.15105437673003816</v>
      </c>
      <c r="BG5" s="67">
        <v>0.18801571262880523</v>
      </c>
      <c r="BH5" s="67">
        <v>0.25650020617726504</v>
      </c>
    </row>
    <row r="6" spans="2:60" x14ac:dyDescent="0.2">
      <c r="B6" s="74">
        <v>43469</v>
      </c>
      <c r="C6" s="129">
        <v>0.1998291288672091</v>
      </c>
      <c r="D6" s="129">
        <v>4.0599241216825538E-2</v>
      </c>
      <c r="E6" s="129">
        <v>0.57334973021906399</v>
      </c>
      <c r="F6" s="129">
        <v>4.0118851576256158E-2</v>
      </c>
      <c r="G6" s="129">
        <v>3.6038981344893799E-2</v>
      </c>
      <c r="H6" s="129">
        <v>2.4982471136753351E-2</v>
      </c>
      <c r="I6" s="129">
        <v>3.4209379960728481E-2</v>
      </c>
      <c r="J6" s="129">
        <f t="shared" si="0"/>
        <v>0.47433006968651215</v>
      </c>
      <c r="K6" s="81">
        <v>1.4234578540082425</v>
      </c>
      <c r="L6" s="81">
        <v>1.1153555696820361</v>
      </c>
      <c r="M6" s="53"/>
      <c r="N6" s="74">
        <v>43834</v>
      </c>
      <c r="O6" s="128">
        <v>0.21556294978094201</v>
      </c>
      <c r="P6" s="128">
        <v>4.243110610995942E-2</v>
      </c>
      <c r="Q6" s="128">
        <v>0.58642377208533192</v>
      </c>
      <c r="R6" s="128">
        <v>3.3027570868936602E-2</v>
      </c>
      <c r="S6" s="128">
        <v>3.6317271324377391E-2</v>
      </c>
      <c r="T6" s="128">
        <v>2.6771518187210529E-2</v>
      </c>
      <c r="U6" s="128">
        <v>3.3873250322061572E-2</v>
      </c>
      <c r="V6" s="128">
        <v>0.4991427087900705</v>
      </c>
      <c r="W6" s="83">
        <v>1.4735501474688899</v>
      </c>
      <c r="X6" s="83">
        <v>1.214703206462471</v>
      </c>
      <c r="AA6" s="93" t="s">
        <v>536</v>
      </c>
      <c r="AB6" s="67">
        <v>6.1682901882193901</v>
      </c>
      <c r="AC6" s="67">
        <v>1.1523356168470322</v>
      </c>
      <c r="AD6" s="67">
        <v>18.08489622844813</v>
      </c>
      <c r="AE6" s="67">
        <v>1.2685197477357841</v>
      </c>
      <c r="AF6" s="67">
        <v>1.0160438066609951</v>
      </c>
      <c r="AG6" s="67">
        <v>0.74295528652197718</v>
      </c>
      <c r="AH6" s="67">
        <v>0.86852238191122466</v>
      </c>
      <c r="AI6" s="67">
        <v>14.17413749648022</v>
      </c>
      <c r="AJ6" s="67">
        <v>43.475700752824736</v>
      </c>
      <c r="AK6" s="67">
        <v>33.509649655047035</v>
      </c>
      <c r="AL6" s="67">
        <v>76.985350407871778</v>
      </c>
      <c r="AO6" s="112">
        <v>43469</v>
      </c>
      <c r="AP6" s="131">
        <v>5.7214567716510978E-3</v>
      </c>
      <c r="AQ6" s="131">
        <v>6.5082227374476699E-3</v>
      </c>
      <c r="AR6" s="131">
        <v>4.1616780977902041E-3</v>
      </c>
      <c r="AS6" s="131">
        <v>7.2835652749431001E-3</v>
      </c>
      <c r="AT6" s="131">
        <v>9.7961759911740533E-3</v>
      </c>
      <c r="AU6" s="53"/>
      <c r="AV6" s="74">
        <v>43834</v>
      </c>
      <c r="AW6" s="128">
        <v>2.8828703548711139E-3</v>
      </c>
      <c r="AX6" s="128">
        <v>5.1645176778594998E-3</v>
      </c>
      <c r="AY6" s="128">
        <v>2.6068087841513042E-3</v>
      </c>
      <c r="AZ6" s="128">
        <v>6.6201351334795374E-3</v>
      </c>
      <c r="BA6" s="128">
        <v>1.0579834527225379E-2</v>
      </c>
      <c r="BC6" s="93" t="s">
        <v>536</v>
      </c>
      <c r="BD6" s="67">
        <v>0.15644557569356382</v>
      </c>
      <c r="BE6" s="67">
        <v>0.21630342659747384</v>
      </c>
      <c r="BF6" s="67">
        <v>0.16495700523701612</v>
      </c>
      <c r="BG6" s="67">
        <v>0.20427298203391869</v>
      </c>
      <c r="BH6" s="67">
        <v>0.29518575230424582</v>
      </c>
    </row>
    <row r="7" spans="2:60" x14ac:dyDescent="0.2">
      <c r="B7" s="74">
        <v>43470</v>
      </c>
      <c r="C7" s="129">
        <v>0.19393627762224791</v>
      </c>
      <c r="D7" s="129">
        <v>4.0173658845973508E-2</v>
      </c>
      <c r="E7" s="129">
        <v>0.53531520741087391</v>
      </c>
      <c r="F7" s="129">
        <v>3.0756720187051969E-2</v>
      </c>
      <c r="G7" s="129">
        <v>3.3768142098884721E-2</v>
      </c>
      <c r="H7" s="129">
        <v>2.3909059488021529E-2</v>
      </c>
      <c r="I7" s="129">
        <v>3.2493675951961273E-2</v>
      </c>
      <c r="J7" s="129">
        <f t="shared" si="0"/>
        <v>0.4577622382317198</v>
      </c>
      <c r="K7" s="81">
        <v>1.3481149798367347</v>
      </c>
      <c r="L7" s="81">
        <v>1.1608549077199657</v>
      </c>
      <c r="M7" s="53"/>
      <c r="N7" s="74">
        <v>43835</v>
      </c>
      <c r="O7" s="128">
        <v>0.21145243143824291</v>
      </c>
      <c r="P7" s="128">
        <v>4.2047504139488823E-2</v>
      </c>
      <c r="Q7" s="128">
        <v>0.59757289772258881</v>
      </c>
      <c r="R7" s="128">
        <v>3.7256787448871821E-2</v>
      </c>
      <c r="S7" s="128">
        <v>3.8065074868300727E-2</v>
      </c>
      <c r="T7" s="128">
        <v>2.6570103274389491E-2</v>
      </c>
      <c r="U7" s="128">
        <v>3.2300913759220763E-2</v>
      </c>
      <c r="V7" s="128">
        <v>0.50875824894065791</v>
      </c>
      <c r="W7" s="83">
        <v>1.4940239615917612</v>
      </c>
      <c r="X7" s="83">
        <v>1.209032168254941</v>
      </c>
      <c r="AA7" s="93" t="s">
        <v>537</v>
      </c>
      <c r="AB7" s="67">
        <v>6.0178871532990783</v>
      </c>
      <c r="AC7" s="67">
        <v>1.0714333234553648</v>
      </c>
      <c r="AD7" s="67">
        <v>17.381088565089843</v>
      </c>
      <c r="AE7" s="67">
        <v>1.2985134981150379</v>
      </c>
      <c r="AF7" s="67">
        <v>1.0349342962046051</v>
      </c>
      <c r="AG7" s="67">
        <v>0.70479787182965992</v>
      </c>
      <c r="AH7" s="67">
        <v>0.80086107205403612</v>
      </c>
      <c r="AI7" s="67">
        <v>13.157648838923823</v>
      </c>
      <c r="AJ7" s="67">
        <v>41.467164618971438</v>
      </c>
      <c r="AK7" s="67">
        <v>34.71431484279676</v>
      </c>
      <c r="AL7" s="67">
        <v>76.181479461768191</v>
      </c>
      <c r="AO7" s="112">
        <v>43470</v>
      </c>
      <c r="AP7" s="131">
        <v>2.7088011605289979E-3</v>
      </c>
      <c r="AQ7" s="131">
        <v>4.8453653895636582E-3</v>
      </c>
      <c r="AR7" s="131">
        <v>2.507239741618135E-3</v>
      </c>
      <c r="AS7" s="131">
        <v>6.5946543074514958E-3</v>
      </c>
      <c r="AT7" s="131">
        <v>9.1355546525699691E-3</v>
      </c>
      <c r="AU7" s="53"/>
      <c r="AV7" s="74">
        <v>43835</v>
      </c>
      <c r="AW7" s="128">
        <v>4.1611184287549509E-3</v>
      </c>
      <c r="AX7" s="128">
        <v>6.4146469380808417E-3</v>
      </c>
      <c r="AY7" s="128">
        <v>3.1594021803627152E-3</v>
      </c>
      <c r="AZ7" s="128">
        <v>7.0117057306607871E-3</v>
      </c>
      <c r="BA7" s="128">
        <v>1.029835663711676E-2</v>
      </c>
      <c r="BC7" s="93" t="s">
        <v>537</v>
      </c>
      <c r="BD7" s="67">
        <v>0.16154257461794322</v>
      </c>
      <c r="BE7" s="67">
        <v>0.23645153867052188</v>
      </c>
      <c r="BF7" s="67">
        <v>0.15699391228061263</v>
      </c>
      <c r="BG7" s="67">
        <v>0.22058428560868137</v>
      </c>
      <c r="BH7" s="67">
        <v>0.3059400515419668</v>
      </c>
    </row>
    <row r="8" spans="2:60" x14ac:dyDescent="0.2">
      <c r="B8" s="74">
        <v>43471</v>
      </c>
      <c r="C8" s="129">
        <v>0.20025379250898639</v>
      </c>
      <c r="D8" s="129">
        <v>3.9691514269077757E-2</v>
      </c>
      <c r="E8" s="129">
        <v>0.51673185540143063</v>
      </c>
      <c r="F8" s="129">
        <v>3.7092729859609673E-2</v>
      </c>
      <c r="G8" s="129">
        <v>3.3294419485531017E-2</v>
      </c>
      <c r="H8" s="129">
        <v>2.4752835776687208E-2</v>
      </c>
      <c r="I8" s="129">
        <v>3.0885220591129671E-2</v>
      </c>
      <c r="J8" s="129">
        <f t="shared" si="0"/>
        <v>0.46277590803424451</v>
      </c>
      <c r="K8" s="81">
        <v>1.3454782759266968</v>
      </c>
      <c r="L8" s="81">
        <v>1.1848079734049652</v>
      </c>
      <c r="M8" s="53"/>
      <c r="N8" s="74">
        <v>43836</v>
      </c>
      <c r="O8" s="128">
        <v>0.2059437496595814</v>
      </c>
      <c r="P8" s="128">
        <v>4.2622895225800199E-2</v>
      </c>
      <c r="Q8" s="128">
        <v>0.60695378093189156</v>
      </c>
      <c r="R8" s="128">
        <v>4.2084806481876347E-2</v>
      </c>
      <c r="S8" s="128">
        <v>3.8144872896928098E-2</v>
      </c>
      <c r="T8" s="128">
        <v>2.5780875507782151E-2</v>
      </c>
      <c r="U8" s="128">
        <v>3.62484375869144E-2</v>
      </c>
      <c r="V8" s="128">
        <v>0.50162691824259298</v>
      </c>
      <c r="W8" s="83">
        <v>1.4994063365333672</v>
      </c>
      <c r="X8" s="83">
        <v>1.1231664585921712</v>
      </c>
      <c r="AA8" s="93" t="s">
        <v>538</v>
      </c>
      <c r="AB8" s="67">
        <v>6.3025029841398164</v>
      </c>
      <c r="AC8" s="67">
        <v>1.1780264532410425</v>
      </c>
      <c r="AD8" s="67">
        <v>18.505099393002343</v>
      </c>
      <c r="AE8" s="67">
        <v>1.3819963748292987</v>
      </c>
      <c r="AF8" s="67">
        <v>1.1504482309036821</v>
      </c>
      <c r="AG8" s="67">
        <v>0.75475126217244681</v>
      </c>
      <c r="AH8" s="67">
        <v>0.76993431056990158</v>
      </c>
      <c r="AI8" s="67">
        <v>13.186737186140631</v>
      </c>
      <c r="AJ8" s="67">
        <v>43.229496194999172</v>
      </c>
      <c r="AK8" s="67">
        <v>36.808252061597194</v>
      </c>
      <c r="AL8" s="67">
        <v>80.037748256596359</v>
      </c>
      <c r="AO8" s="112">
        <v>43471</v>
      </c>
      <c r="AP8" s="131">
        <v>3.9708850673839851E-3</v>
      </c>
      <c r="AQ8" s="131">
        <v>5.9079852118223341E-3</v>
      </c>
      <c r="AR8" s="131">
        <v>3.6416699771554999E-3</v>
      </c>
      <c r="AS8" s="131">
        <v>7.3268482256164027E-3</v>
      </c>
      <c r="AT8" s="131">
        <v>9.6711022442581718E-3</v>
      </c>
      <c r="AU8" s="53"/>
      <c r="AV8" s="74">
        <v>43836</v>
      </c>
      <c r="AW8" s="128">
        <v>4.9529147858674008E-3</v>
      </c>
      <c r="AX8" s="128">
        <v>7.5391530290394382E-3</v>
      </c>
      <c r="AY8" s="128">
        <v>4.588915721822474E-3</v>
      </c>
      <c r="AZ8" s="128">
        <v>8.1213250419906458E-3</v>
      </c>
      <c r="BA8" s="128">
        <v>1.0703985460938059E-2</v>
      </c>
      <c r="BC8" s="93" t="s">
        <v>538</v>
      </c>
      <c r="BD8" s="67">
        <v>0.173107366970602</v>
      </c>
      <c r="BE8" s="67">
        <v>0.2508905505129882</v>
      </c>
      <c r="BF8" s="67">
        <v>0.17282007217231338</v>
      </c>
      <c r="BG8" s="67">
        <v>0.23848858913628407</v>
      </c>
      <c r="BH8" s="67">
        <v>0.31460891736016977</v>
      </c>
    </row>
    <row r="9" spans="2:60" x14ac:dyDescent="0.2">
      <c r="B9" s="74">
        <v>43472</v>
      </c>
      <c r="C9" s="129">
        <v>0.19866495853367019</v>
      </c>
      <c r="D9" s="129">
        <v>4.0745401688090488E-2</v>
      </c>
      <c r="E9" s="129">
        <v>0.54959110476888551</v>
      </c>
      <c r="F9" s="129">
        <v>4.2231986548579382E-2</v>
      </c>
      <c r="G9" s="129">
        <v>3.6429508858385723E-2</v>
      </c>
      <c r="H9" s="129">
        <v>2.4195138789680819E-2</v>
      </c>
      <c r="I9" s="129">
        <v>3.4145051535270809E-2</v>
      </c>
      <c r="J9" s="129">
        <f t="shared" si="0"/>
        <v>0.46507197863013283</v>
      </c>
      <c r="K9" s="81">
        <v>1.3910751293526957</v>
      </c>
      <c r="L9" s="81">
        <v>1.0862814741735884</v>
      </c>
      <c r="M9" s="53"/>
      <c r="N9" s="74">
        <v>43837</v>
      </c>
      <c r="O9" s="128">
        <v>0.21325662551968569</v>
      </c>
      <c r="P9" s="128">
        <v>4.1728215984936111E-2</v>
      </c>
      <c r="Q9" s="128">
        <v>0.58050766244319185</v>
      </c>
      <c r="R9" s="128">
        <v>3.9824955486934807E-2</v>
      </c>
      <c r="S9" s="128">
        <v>3.7745330884277187E-2</v>
      </c>
      <c r="T9" s="128">
        <v>2.4755882127200091E-2</v>
      </c>
      <c r="U9" s="128">
        <v>3.5461288585714047E-2</v>
      </c>
      <c r="V9" s="128">
        <v>0.48321266976291877</v>
      </c>
      <c r="W9" s="83">
        <v>1.4564926307948585</v>
      </c>
      <c r="X9" s="83">
        <v>1.0553395497256024</v>
      </c>
      <c r="AA9" s="93" t="s">
        <v>539</v>
      </c>
      <c r="AB9" s="67">
        <v>6.1157501912676686</v>
      </c>
      <c r="AC9" s="67">
        <v>1.1795118533333333</v>
      </c>
      <c r="AD9" s="67">
        <v>18.773779910519671</v>
      </c>
      <c r="AE9" s="67">
        <v>1.4091013074142003</v>
      </c>
      <c r="AF9" s="67">
        <v>1.2590743344816899</v>
      </c>
      <c r="AG9" s="67">
        <v>0.72004011517218947</v>
      </c>
      <c r="AH9" s="67">
        <v>0.75913302056507581</v>
      </c>
      <c r="AI9" s="67">
        <v>13.368071114745266</v>
      </c>
      <c r="AJ9" s="67">
        <v>43.584461847499085</v>
      </c>
      <c r="AK9" s="67">
        <v>38.740157417796368</v>
      </c>
      <c r="AL9" s="67">
        <v>82.324619265295453</v>
      </c>
      <c r="AO9" s="112">
        <v>43472</v>
      </c>
      <c r="AP9" s="131">
        <v>5.2379167110431068E-3</v>
      </c>
      <c r="AQ9" s="131">
        <v>6.8296626100878659E-3</v>
      </c>
      <c r="AR9" s="131">
        <v>5.2151564663926028E-3</v>
      </c>
      <c r="AS9" s="131">
        <v>7.6108753709970773E-3</v>
      </c>
      <c r="AT9" s="131">
        <v>9.9919907478009801E-3</v>
      </c>
      <c r="AU9" s="53"/>
      <c r="AV9" s="74">
        <v>43837</v>
      </c>
      <c r="AW9" s="128">
        <v>4.5475817318473269E-3</v>
      </c>
      <c r="AX9" s="128">
        <v>6.6577744977010809E-3</v>
      </c>
      <c r="AY9" s="128">
        <v>4.9872615762686324E-3</v>
      </c>
      <c r="AZ9" s="128">
        <v>7.1506608834324354E-3</v>
      </c>
      <c r="BA9" s="128">
        <v>9.9870149457425492E-3</v>
      </c>
      <c r="BC9" s="93" t="s">
        <v>539</v>
      </c>
      <c r="BD9" s="67">
        <v>0.1625581715718491</v>
      </c>
      <c r="BE9" s="67">
        <v>0.26492739306239427</v>
      </c>
      <c r="BF9" s="67">
        <v>0.16135638028756771</v>
      </c>
      <c r="BG9" s="67">
        <v>0.26321032799459138</v>
      </c>
      <c r="BH9" s="67">
        <v>0.32485090611156769</v>
      </c>
    </row>
    <row r="10" spans="2:60" x14ac:dyDescent="0.2">
      <c r="B10" s="74">
        <v>43473</v>
      </c>
      <c r="C10" s="129">
        <v>0.1964456658562565</v>
      </c>
      <c r="D10" s="129">
        <v>3.9999926922784597E-2</v>
      </c>
      <c r="E10" s="129">
        <v>0.55280142867288085</v>
      </c>
      <c r="F10" s="129">
        <v>3.914224926523116E-2</v>
      </c>
      <c r="G10" s="129">
        <v>3.6047927424245278E-2</v>
      </c>
      <c r="H10" s="129">
        <v>2.3563586144345311E-2</v>
      </c>
      <c r="I10" s="129">
        <v>3.3889454459338698E-2</v>
      </c>
      <c r="J10" s="129">
        <f t="shared" si="0"/>
        <v>0.45508226704996391</v>
      </c>
      <c r="K10" s="81">
        <v>1.3769725057950462</v>
      </c>
      <c r="L10" s="81">
        <v>1.0210629819142258</v>
      </c>
      <c r="M10" s="53"/>
      <c r="N10" s="74">
        <v>43838</v>
      </c>
      <c r="O10" s="128">
        <v>0.19973185709445901</v>
      </c>
      <c r="P10" s="128">
        <v>3.8123047068326123E-2</v>
      </c>
      <c r="Q10" s="128">
        <v>0.47905470950793738</v>
      </c>
      <c r="R10" s="128">
        <v>2.1721695961900839E-2</v>
      </c>
      <c r="S10" s="128">
        <v>3.7449660710415153E-2</v>
      </c>
      <c r="T10" s="128">
        <v>2.262015713148265E-2</v>
      </c>
      <c r="U10" s="128">
        <v>2.8420554277094778E-2</v>
      </c>
      <c r="V10" s="128">
        <v>0.44018484062737084</v>
      </c>
      <c r="W10" s="83">
        <v>1.2673065223789868</v>
      </c>
      <c r="X10" s="83">
        <v>1.0031307260072471</v>
      </c>
      <c r="AA10" s="93" t="s">
        <v>540</v>
      </c>
      <c r="AB10" s="67">
        <v>6.7399503520771411</v>
      </c>
      <c r="AC10" s="67">
        <v>1.1981226533301628</v>
      </c>
      <c r="AD10" s="67">
        <v>19.114495178184434</v>
      </c>
      <c r="AE10" s="67">
        <v>1.4435491842684773</v>
      </c>
      <c r="AF10" s="67">
        <v>1.3744432537734015</v>
      </c>
      <c r="AG10" s="67">
        <v>0.76653928127477433</v>
      </c>
      <c r="AH10" s="67">
        <v>0.92639829555868625</v>
      </c>
      <c r="AI10" s="67">
        <v>14.316423150174092</v>
      </c>
      <c r="AJ10" s="67">
        <v>45.879921348641176</v>
      </c>
      <c r="AK10" s="67">
        <v>41.344486798369857</v>
      </c>
      <c r="AL10" s="67">
        <v>87.224408147011033</v>
      </c>
      <c r="AO10" s="112">
        <v>43473</v>
      </c>
      <c r="AP10" s="131">
        <v>4.9512749097606812E-3</v>
      </c>
      <c r="AQ10" s="131">
        <v>6.4997748018029416E-3</v>
      </c>
      <c r="AR10" s="131">
        <v>5.5397191466209214E-3</v>
      </c>
      <c r="AS10" s="131">
        <v>6.5621184901174436E-3</v>
      </c>
      <c r="AT10" s="131">
        <v>8.7254451769894787E-3</v>
      </c>
      <c r="AU10" s="53"/>
      <c r="AV10" s="74">
        <v>43838</v>
      </c>
      <c r="AW10" s="128">
        <v>2.02637739819455E-3</v>
      </c>
      <c r="AX10" s="128">
        <v>3.8448316241315879E-3</v>
      </c>
      <c r="AY10" s="128">
        <v>2.4846820843256539E-3</v>
      </c>
      <c r="AZ10" s="128">
        <v>3.8269011557587672E-3</v>
      </c>
      <c r="BA10" s="128">
        <v>5.6394334153625379E-3</v>
      </c>
      <c r="BC10" s="93" t="s">
        <v>540</v>
      </c>
      <c r="BD10" s="67">
        <v>0.16929891812194625</v>
      </c>
      <c r="BE10" s="67">
        <v>0.26302301850319598</v>
      </c>
      <c r="BF10" s="67">
        <v>0.16138838448591131</v>
      </c>
      <c r="BG10" s="67">
        <v>0.27716638111738806</v>
      </c>
      <c r="BH10" s="67">
        <v>0.34719155391826578</v>
      </c>
    </row>
    <row r="11" spans="2:60" x14ac:dyDescent="0.2">
      <c r="B11" s="74">
        <v>43474</v>
      </c>
      <c r="C11" s="129">
        <v>0.19907425990092681</v>
      </c>
      <c r="D11" s="129">
        <v>4.141745879622586E-2</v>
      </c>
      <c r="E11" s="129">
        <v>0.53278498472009583</v>
      </c>
      <c r="F11" s="129">
        <v>3.9990012325591281E-2</v>
      </c>
      <c r="G11" s="129">
        <v>3.4787214541941822E-2</v>
      </c>
      <c r="H11" s="129">
        <v>2.3685233138087191E-2</v>
      </c>
      <c r="I11" s="129">
        <v>3.3989742335522398E-2</v>
      </c>
      <c r="J11" s="129">
        <f t="shared" si="0"/>
        <v>0.45603582551466459</v>
      </c>
      <c r="K11" s="81">
        <v>1.3617647312730559</v>
      </c>
      <c r="L11" s="81">
        <v>1.0143157695277671</v>
      </c>
      <c r="M11" s="53"/>
      <c r="N11" s="74">
        <v>43839</v>
      </c>
      <c r="O11" s="128">
        <v>0.20223730596028189</v>
      </c>
      <c r="P11" s="128">
        <v>3.9901509245514687E-2</v>
      </c>
      <c r="Q11" s="128">
        <v>0.5707534921938614</v>
      </c>
      <c r="R11" s="128">
        <v>3.8671388852846787E-2</v>
      </c>
      <c r="S11" s="128">
        <v>3.6770724158893708E-2</v>
      </c>
      <c r="T11" s="128">
        <v>2.1195641985017302E-2</v>
      </c>
      <c r="U11" s="128">
        <v>3.437484152150249E-2</v>
      </c>
      <c r="V11" s="128">
        <v>0.47391340143248084</v>
      </c>
      <c r="W11" s="83">
        <v>1.4178183053503992</v>
      </c>
      <c r="X11" s="83">
        <v>1.053702834439729</v>
      </c>
      <c r="AA11" s="93" t="s">
        <v>541</v>
      </c>
      <c r="AB11" s="67">
        <v>6.6885373438812517</v>
      </c>
      <c r="AC11" s="67">
        <v>1.2015707951712935</v>
      </c>
      <c r="AD11" s="67">
        <v>18.896650979369081</v>
      </c>
      <c r="AE11" s="67">
        <v>1.4097245599103914</v>
      </c>
      <c r="AF11" s="67">
        <v>1.3986712790407589</v>
      </c>
      <c r="AG11" s="67">
        <v>0.76854538747157908</v>
      </c>
      <c r="AH11" s="67">
        <v>0.86153815776699616</v>
      </c>
      <c r="AI11" s="67">
        <v>14.285947522824259</v>
      </c>
      <c r="AJ11" s="67">
        <v>45.511186025435613</v>
      </c>
      <c r="AK11" s="67">
        <v>40.991374813035975</v>
      </c>
      <c r="AL11" s="67">
        <v>86.502560838471595</v>
      </c>
      <c r="AO11" s="112">
        <v>43474</v>
      </c>
      <c r="AP11" s="131">
        <v>4.9294558393182444E-3</v>
      </c>
      <c r="AQ11" s="131">
        <v>6.8753152792099172E-3</v>
      </c>
      <c r="AR11" s="131">
        <v>5.1953845356394503E-3</v>
      </c>
      <c r="AS11" s="131">
        <v>6.7233973414773471E-3</v>
      </c>
      <c r="AT11" s="131">
        <v>9.1010708344570965E-3</v>
      </c>
      <c r="AU11" s="53"/>
      <c r="AV11" s="74">
        <v>43839</v>
      </c>
      <c r="AW11" s="128">
        <v>4.838623273911072E-3</v>
      </c>
      <c r="AX11" s="128">
        <v>6.3946379919277343E-3</v>
      </c>
      <c r="AY11" s="128">
        <v>5.2916517446448368E-3</v>
      </c>
      <c r="AZ11" s="128">
        <v>6.8989479926857998E-3</v>
      </c>
      <c r="BA11" s="128">
        <v>8.8038370641260744E-3</v>
      </c>
      <c r="BC11" s="93" t="s">
        <v>541</v>
      </c>
      <c r="BD11" s="67">
        <v>0.1670093442220037</v>
      </c>
      <c r="BE11" s="67">
        <v>0.23158572419846121</v>
      </c>
      <c r="BF11" s="67">
        <v>0.15475425706786503</v>
      </c>
      <c r="BG11" s="67">
        <v>0.27125819821642777</v>
      </c>
      <c r="BH11" s="67">
        <v>0.34381227822342086</v>
      </c>
    </row>
    <row r="12" spans="2:60" x14ac:dyDescent="0.2">
      <c r="B12" s="74">
        <v>43475</v>
      </c>
      <c r="C12" s="129">
        <v>0.2081296556454908</v>
      </c>
      <c r="D12" s="129">
        <v>4.1670259438985398E-2</v>
      </c>
      <c r="E12" s="129">
        <v>0.61034651705499876</v>
      </c>
      <c r="F12" s="129">
        <v>4.0064918760241541E-2</v>
      </c>
      <c r="G12" s="129">
        <v>3.5494622164230237E-2</v>
      </c>
      <c r="H12" s="129">
        <v>2.5154807609402179E-2</v>
      </c>
      <c r="I12" s="129">
        <v>3.5815697797414253E-2</v>
      </c>
      <c r="J12" s="129">
        <f t="shared" si="0"/>
        <v>0.4959734002788363</v>
      </c>
      <c r="K12" s="81">
        <v>1.4926498787495994</v>
      </c>
      <c r="L12" s="81">
        <v>1.0932075575787688</v>
      </c>
      <c r="M12" s="53"/>
      <c r="N12" s="74">
        <v>43840</v>
      </c>
      <c r="O12" s="128">
        <v>0.22406349230299119</v>
      </c>
      <c r="P12" s="128">
        <v>4.2800205938229502E-2</v>
      </c>
      <c r="Q12" s="128">
        <v>0.59479887230347761</v>
      </c>
      <c r="R12" s="128">
        <v>4.2459542339133002E-2</v>
      </c>
      <c r="S12" s="128">
        <v>4.0042231349018242E-2</v>
      </c>
      <c r="T12" s="128">
        <v>2.521443546452087E-2</v>
      </c>
      <c r="U12" s="128">
        <v>3.6857514812910941E-2</v>
      </c>
      <c r="V12" s="128">
        <v>0.49828957606659197</v>
      </c>
      <c r="W12" s="83">
        <v>1.5045258705768734</v>
      </c>
      <c r="X12" s="83">
        <v>1.1123335189330215</v>
      </c>
      <c r="AA12" s="93" t="s">
        <v>542</v>
      </c>
      <c r="AB12" s="67">
        <v>6.3541499483693062</v>
      </c>
      <c r="AC12" s="67">
        <v>1.16611337877945</v>
      </c>
      <c r="AD12" s="67">
        <v>17.220980416490736</v>
      </c>
      <c r="AE12" s="67">
        <v>1.4035159310141827</v>
      </c>
      <c r="AF12" s="67">
        <v>1.2907400696937459</v>
      </c>
      <c r="AG12" s="67">
        <v>0.72250040566190132</v>
      </c>
      <c r="AH12" s="67">
        <v>0.84148653341097546</v>
      </c>
      <c r="AI12" s="67">
        <v>13.105029432458839</v>
      </c>
      <c r="AJ12" s="67">
        <v>42.104516115879143</v>
      </c>
      <c r="AK12" s="67">
        <v>38.000566001431103</v>
      </c>
      <c r="AL12" s="67">
        <v>80.105082117310246</v>
      </c>
      <c r="AO12" s="112">
        <v>43475</v>
      </c>
      <c r="AP12" s="131">
        <v>5.4821916166939433E-3</v>
      </c>
      <c r="AQ12" s="131">
        <v>6.8706593597927081E-3</v>
      </c>
      <c r="AR12" s="131">
        <v>3.754219153525612E-3</v>
      </c>
      <c r="AS12" s="131">
        <v>7.0159706574819689E-3</v>
      </c>
      <c r="AT12" s="131">
        <v>9.2779053012764026E-3</v>
      </c>
      <c r="AU12" s="53"/>
      <c r="AV12" s="74">
        <v>43840</v>
      </c>
      <c r="AW12" s="128">
        <v>5.7201745474619236E-3</v>
      </c>
      <c r="AX12" s="128">
        <v>7.6610020065421124E-3</v>
      </c>
      <c r="AY12" s="128">
        <v>4.9050380677240204E-3</v>
      </c>
      <c r="AZ12" s="128">
        <v>7.4079381535846929E-3</v>
      </c>
      <c r="BA12" s="128">
        <v>9.4707964994440261E-3</v>
      </c>
      <c r="BC12" s="93" t="s">
        <v>542</v>
      </c>
      <c r="BD12" s="67">
        <v>0.16248994723129589</v>
      </c>
      <c r="BE12" s="67">
        <v>0.24896890260233495</v>
      </c>
      <c r="BF12" s="67">
        <v>0.16961073475014718</v>
      </c>
      <c r="BG12" s="67">
        <v>0.25360317680826427</v>
      </c>
      <c r="BH12" s="67">
        <v>0.32381141585413464</v>
      </c>
    </row>
    <row r="13" spans="2:60" x14ac:dyDescent="0.2">
      <c r="B13" s="74">
        <v>43476</v>
      </c>
      <c r="C13" s="129">
        <v>0.16331862637888231</v>
      </c>
      <c r="D13" s="129">
        <v>3.5663764833499298E-2</v>
      </c>
      <c r="E13" s="129">
        <v>0.46284217078948031</v>
      </c>
      <c r="F13" s="129">
        <v>4.1243006939287133E-2</v>
      </c>
      <c r="G13" s="129">
        <v>3.140034403762143E-2</v>
      </c>
      <c r="H13" s="129">
        <v>1.7398972969605731E-2</v>
      </c>
      <c r="I13" s="129">
        <v>2.962049481459857E-2</v>
      </c>
      <c r="J13" s="129">
        <f t="shared" si="0"/>
        <v>0.38922100769304835</v>
      </c>
      <c r="K13" s="81">
        <v>1.1707083884560232</v>
      </c>
      <c r="L13" s="81">
        <v>1.0150546924645618</v>
      </c>
      <c r="M13" s="53"/>
      <c r="N13" s="74">
        <v>43841</v>
      </c>
      <c r="O13" s="128">
        <v>0.22868478402779041</v>
      </c>
      <c r="P13" s="128">
        <v>4.2167475376900507E-2</v>
      </c>
      <c r="Q13" s="128">
        <v>0.49560790248539438</v>
      </c>
      <c r="R13" s="128">
        <v>2.7400982098876519E-2</v>
      </c>
      <c r="S13" s="128">
        <v>3.6789354251250177E-2</v>
      </c>
      <c r="T13" s="128">
        <v>2.55518641825952E-2</v>
      </c>
      <c r="U13" s="128">
        <v>3.4571682178737968E-2</v>
      </c>
      <c r="V13" s="128">
        <v>0.46106873788193548</v>
      </c>
      <c r="W13" s="83">
        <v>1.3518427824834807</v>
      </c>
      <c r="X13" s="83">
        <v>1.1463643383749675</v>
      </c>
      <c r="AA13" s="93" t="s">
        <v>543</v>
      </c>
      <c r="AB13" s="67">
        <v>6.5626427600872024</v>
      </c>
      <c r="AC13" s="67">
        <v>1.2848493165005377</v>
      </c>
      <c r="AD13" s="67">
        <v>18.212149479760168</v>
      </c>
      <c r="AE13" s="67">
        <v>1.3480490669565732</v>
      </c>
      <c r="AF13" s="67">
        <v>1.1710933705775446</v>
      </c>
      <c r="AG13" s="67">
        <v>0.73082537960014049</v>
      </c>
      <c r="AH13" s="67">
        <v>0.90474634580583679</v>
      </c>
      <c r="AI13" s="67">
        <v>13.847360143379236</v>
      </c>
      <c r="AJ13" s="67">
        <v>44.061715862667235</v>
      </c>
      <c r="AK13" s="67">
        <v>36.651388013224924</v>
      </c>
      <c r="AL13" s="67">
        <v>80.713103875892159</v>
      </c>
      <c r="AO13" s="112">
        <v>43476</v>
      </c>
      <c r="AP13" s="131">
        <v>5.5509356114934278E-3</v>
      </c>
      <c r="AQ13" s="131">
        <v>7.3420237895060417E-3</v>
      </c>
      <c r="AR13" s="131">
        <v>5.0397763454648392E-3</v>
      </c>
      <c r="AS13" s="131">
        <v>5.947516154420387E-3</v>
      </c>
      <c r="AT13" s="131">
        <v>9.8834300638747305E-3</v>
      </c>
      <c r="AU13" s="53"/>
      <c r="AV13" s="74">
        <v>43841</v>
      </c>
      <c r="AW13" s="128">
        <v>2.335351001648214E-3</v>
      </c>
      <c r="AX13" s="128">
        <v>4.1526704614629813E-3</v>
      </c>
      <c r="AY13" s="128">
        <v>2.8852627390364999E-3</v>
      </c>
      <c r="AZ13" s="128">
        <v>5.3457921032390981E-3</v>
      </c>
      <c r="BA13" s="128">
        <v>8.1062709659814932E-3</v>
      </c>
      <c r="BC13" s="93" t="s">
        <v>543</v>
      </c>
      <c r="BD13" s="67">
        <v>0.1697280193306884</v>
      </c>
      <c r="BE13" s="67">
        <v>0.2348882172857378</v>
      </c>
      <c r="BF13" s="67">
        <v>0.16878340300401581</v>
      </c>
      <c r="BG13" s="67">
        <v>0.22529077901316469</v>
      </c>
      <c r="BH13" s="67">
        <v>0.31769582029824323</v>
      </c>
    </row>
    <row r="14" spans="2:60" x14ac:dyDescent="0.2">
      <c r="B14" s="74">
        <v>43477</v>
      </c>
      <c r="C14" s="129">
        <v>0.19756056594609731</v>
      </c>
      <c r="D14" s="129">
        <v>4.1218102048876812E-2</v>
      </c>
      <c r="E14" s="129">
        <v>0.48353249351027561</v>
      </c>
      <c r="F14" s="129">
        <v>2.7200282268756142E-2</v>
      </c>
      <c r="G14" s="129">
        <v>3.2149187177243632E-2</v>
      </c>
      <c r="H14" s="129">
        <v>2.409926892138475E-2</v>
      </c>
      <c r="I14" s="129">
        <v>3.3510490594872058E-2</v>
      </c>
      <c r="J14" s="129">
        <f t="shared" si="0"/>
        <v>0.43175880241038267</v>
      </c>
      <c r="K14" s="81">
        <v>1.271029192877889</v>
      </c>
      <c r="L14" s="81">
        <v>1.1131460067232224</v>
      </c>
      <c r="M14" s="53"/>
      <c r="N14" s="74">
        <v>43842</v>
      </c>
      <c r="O14" s="128">
        <v>0.22670746332700209</v>
      </c>
      <c r="P14" s="128">
        <v>4.1169522365510192E-2</v>
      </c>
      <c r="Q14" s="128">
        <v>0.49364971536537411</v>
      </c>
      <c r="R14" s="128">
        <v>3.4715516325038213E-2</v>
      </c>
      <c r="S14" s="128">
        <v>3.8197152826115813E-2</v>
      </c>
      <c r="T14" s="128">
        <v>2.530577154154616E-2</v>
      </c>
      <c r="U14" s="128">
        <v>3.2322852946429427E-2</v>
      </c>
      <c r="V14" s="128">
        <v>0.4676184162052327</v>
      </c>
      <c r="W14" s="83">
        <v>1.3596864109022486</v>
      </c>
      <c r="X14" s="83">
        <v>1.1512064020652062</v>
      </c>
      <c r="AA14" s="93" t="s">
        <v>544</v>
      </c>
      <c r="AB14" s="67">
        <v>6.3104994783833535</v>
      </c>
      <c r="AC14" s="67">
        <v>1.2556988772073638</v>
      </c>
      <c r="AD14" s="67">
        <v>17.167583418097696</v>
      </c>
      <c r="AE14" s="67">
        <v>1.1990705878388432</v>
      </c>
      <c r="AF14" s="67">
        <v>1.0919087972924675</v>
      </c>
      <c r="AG14" s="67">
        <v>0.72573806548153508</v>
      </c>
      <c r="AH14" s="67">
        <v>0.90069869235051092</v>
      </c>
      <c r="AI14" s="67">
        <v>13.886896553098344</v>
      </c>
      <c r="AJ14" s="67">
        <v>42.538094469750106</v>
      </c>
      <c r="AK14" s="67">
        <v>31.823598550602856</v>
      </c>
      <c r="AL14" s="67">
        <v>74.361693020352959</v>
      </c>
      <c r="AO14" s="112">
        <v>43477</v>
      </c>
      <c r="AP14" s="131">
        <v>2.289925681633948E-3</v>
      </c>
      <c r="AQ14" s="131">
        <v>3.638238832813819E-3</v>
      </c>
      <c r="AR14" s="131">
        <v>3.06439921464599E-3</v>
      </c>
      <c r="AS14" s="131">
        <v>5.428955205493035E-3</v>
      </c>
      <c r="AT14" s="131">
        <v>8.078594123311935E-3</v>
      </c>
      <c r="AU14" s="53"/>
      <c r="AV14" s="74">
        <v>43842</v>
      </c>
      <c r="AW14" s="128">
        <v>3.9190372582087298E-3</v>
      </c>
      <c r="AX14" s="128">
        <v>5.5976556425680907E-3</v>
      </c>
      <c r="AY14" s="128">
        <v>3.269805945558047E-3</v>
      </c>
      <c r="AZ14" s="128">
        <v>6.5488265043147911E-3</v>
      </c>
      <c r="BA14" s="128">
        <v>9.3130473878387347E-3</v>
      </c>
      <c r="BC14" s="93" t="s">
        <v>544</v>
      </c>
      <c r="BD14" s="67">
        <v>0.15102921092078528</v>
      </c>
      <c r="BE14" s="67">
        <v>0.20227307941922476</v>
      </c>
      <c r="BF14" s="67">
        <v>0.15047164481517356</v>
      </c>
      <c r="BG14" s="67">
        <v>0.20156407244654048</v>
      </c>
      <c r="BH14" s="67">
        <v>0.28746487876322135</v>
      </c>
    </row>
    <row r="15" spans="2:60" x14ac:dyDescent="0.2">
      <c r="B15" s="74">
        <v>43478</v>
      </c>
      <c r="C15" s="129">
        <v>0.1972197044099</v>
      </c>
      <c r="D15" s="129">
        <v>4.0577052953594463E-2</v>
      </c>
      <c r="E15" s="129">
        <v>0.43645634547734002</v>
      </c>
      <c r="F15" s="129">
        <v>3.4771301898161078E-2</v>
      </c>
      <c r="G15" s="129">
        <v>3.3629362332159712E-2</v>
      </c>
      <c r="H15" s="129">
        <v>2.3840026182095141E-2</v>
      </c>
      <c r="I15" s="129">
        <v>3.0866185234056251E-2</v>
      </c>
      <c r="J15" s="129">
        <f t="shared" si="0"/>
        <v>0.4281168499286383</v>
      </c>
      <c r="K15" s="81">
        <v>1.225476828415945</v>
      </c>
      <c r="L15" s="81">
        <v>1.1306491200569131</v>
      </c>
      <c r="M15" s="53"/>
      <c r="N15" s="74">
        <v>43843</v>
      </c>
      <c r="O15" s="128">
        <v>0.2286330555918645</v>
      </c>
      <c r="P15" s="128">
        <v>4.1492096075681113E-2</v>
      </c>
      <c r="Q15" s="128">
        <v>0.56860145973663179</v>
      </c>
      <c r="R15" s="128">
        <v>4.0919101427320227E-2</v>
      </c>
      <c r="S15" s="128">
        <v>3.8180026258889027E-2</v>
      </c>
      <c r="T15" s="128">
        <v>2.546961416596831E-2</v>
      </c>
      <c r="U15" s="128">
        <v>3.5498766131066901E-2</v>
      </c>
      <c r="V15" s="128">
        <v>0.48449109082887509</v>
      </c>
      <c r="W15" s="83">
        <v>1.463285210216297</v>
      </c>
      <c r="X15" s="83">
        <v>1.068328684084179</v>
      </c>
      <c r="AA15" s="93" t="s">
        <v>545</v>
      </c>
      <c r="AB15" s="67">
        <v>6.3783013062333946</v>
      </c>
      <c r="AC15" s="67">
        <v>1.285486434259842</v>
      </c>
      <c r="AD15" s="67">
        <v>18.722293304578741</v>
      </c>
      <c r="AE15" s="67">
        <v>1.209352176940782</v>
      </c>
      <c r="AF15" s="67">
        <v>1.1414485453104413</v>
      </c>
      <c r="AG15" s="67">
        <v>0.76651718295522508</v>
      </c>
      <c r="AH15" s="67">
        <v>1.0186352569380206</v>
      </c>
      <c r="AI15" s="67">
        <v>15.074146418267432</v>
      </c>
      <c r="AJ15" s="67">
        <v>45.596180625483882</v>
      </c>
      <c r="AK15" s="67">
        <v>33.74756568215544</v>
      </c>
      <c r="AL15" s="67">
        <v>79.343746307639321</v>
      </c>
      <c r="AO15" s="112">
        <v>43478</v>
      </c>
      <c r="AP15" s="131">
        <v>3.778503332259407E-3</v>
      </c>
      <c r="AQ15" s="131">
        <v>5.1948264354751469E-3</v>
      </c>
      <c r="AR15" s="131">
        <v>3.783355282087144E-3</v>
      </c>
      <c r="AS15" s="131">
        <v>6.4177808017795209E-3</v>
      </c>
      <c r="AT15" s="131">
        <v>9.2270597239868021E-3</v>
      </c>
      <c r="AU15" s="53"/>
      <c r="AV15" s="74">
        <v>43843</v>
      </c>
      <c r="AW15" s="128">
        <v>4.8228994483964123E-3</v>
      </c>
      <c r="AX15" s="128">
        <v>7.4848694376805254E-3</v>
      </c>
      <c r="AY15" s="128">
        <v>5.2714546859284842E-3</v>
      </c>
      <c r="AZ15" s="128">
        <v>7.1305035443588374E-3</v>
      </c>
      <c r="BA15" s="128">
        <v>9.168493868660409E-3</v>
      </c>
      <c r="BC15" s="93" t="s">
        <v>545</v>
      </c>
      <c r="BD15" s="67">
        <v>0.14593248142713011</v>
      </c>
      <c r="BE15" s="67">
        <v>0.20170212076763527</v>
      </c>
      <c r="BF15" s="67">
        <v>0.14310260614091086</v>
      </c>
      <c r="BG15" s="67">
        <v>0.21324983102458284</v>
      </c>
      <c r="BH15" s="67">
        <v>0.30261977581055632</v>
      </c>
    </row>
    <row r="16" spans="2:60" x14ac:dyDescent="0.2">
      <c r="B16" s="74">
        <v>43479</v>
      </c>
      <c r="C16" s="129">
        <v>0.2046250103863872</v>
      </c>
      <c r="D16" s="129">
        <v>4.0925369709342747E-2</v>
      </c>
      <c r="E16" s="129">
        <v>0.52590745144432705</v>
      </c>
      <c r="F16" s="129">
        <v>4.2236003794104179E-2</v>
      </c>
      <c r="G16" s="129">
        <v>3.4280784001312743E-2</v>
      </c>
      <c r="H16" s="129">
        <v>2.412253436259738E-2</v>
      </c>
      <c r="I16" s="129">
        <v>3.4097036593319259E-2</v>
      </c>
      <c r="J16" s="129">
        <f t="shared" si="0"/>
        <v>0.45703051346131462</v>
      </c>
      <c r="K16" s="81">
        <v>1.3632247037527052</v>
      </c>
      <c r="L16" s="81">
        <v>1.044084663520376</v>
      </c>
      <c r="M16" s="53"/>
      <c r="N16" s="74">
        <v>43844</v>
      </c>
      <c r="O16" s="128">
        <v>0.22977551176610059</v>
      </c>
      <c r="P16" s="128">
        <v>4.1448842625413582E-2</v>
      </c>
      <c r="Q16" s="128">
        <v>0.57130219067095334</v>
      </c>
      <c r="R16" s="128">
        <v>3.6296191135335457E-2</v>
      </c>
      <c r="S16" s="128">
        <v>3.598872434780271E-2</v>
      </c>
      <c r="T16" s="128">
        <v>2.4900706728559621E-2</v>
      </c>
      <c r="U16" s="128">
        <v>3.6537948695006983E-2</v>
      </c>
      <c r="V16" s="128">
        <v>0.49196742315156738</v>
      </c>
      <c r="W16" s="83">
        <v>1.4682175391207397</v>
      </c>
      <c r="X16" s="83">
        <v>0.97635533831590948</v>
      </c>
      <c r="AO16" s="112">
        <v>43479</v>
      </c>
      <c r="AP16" s="131">
        <v>5.2916194197386779E-3</v>
      </c>
      <c r="AQ16" s="131">
        <v>7.2974488910157514E-3</v>
      </c>
      <c r="AR16" s="131">
        <v>5.7574091367697143E-3</v>
      </c>
      <c r="AS16" s="131">
        <v>7.1291578378356434E-3</v>
      </c>
      <c r="AT16" s="131">
        <v>9.4746068843698968E-3</v>
      </c>
      <c r="AU16" s="53"/>
      <c r="AV16" s="74">
        <v>43844</v>
      </c>
      <c r="AW16" s="128">
        <v>4.610527851482739E-3</v>
      </c>
      <c r="AX16" s="128">
        <v>6.8283423643159336E-3</v>
      </c>
      <c r="AY16" s="128">
        <v>5.4626119610787401E-3</v>
      </c>
      <c r="AZ16" s="128">
        <v>4.7101180805328748E-3</v>
      </c>
      <c r="BA16" s="128">
        <v>8.0476227213109527E-3</v>
      </c>
    </row>
    <row r="17" spans="2:60" x14ac:dyDescent="0.2">
      <c r="B17" s="74">
        <v>43480</v>
      </c>
      <c r="C17" s="129">
        <v>0.20497529705010459</v>
      </c>
      <c r="D17" s="129">
        <v>4.0549771664628677E-2</v>
      </c>
      <c r="E17" s="129">
        <v>0.53432127169460164</v>
      </c>
      <c r="F17" s="129">
        <v>3.7744304145546408E-2</v>
      </c>
      <c r="G17" s="129">
        <v>3.1309618008646338E-2</v>
      </c>
      <c r="H17" s="129">
        <v>2.3793042150232421E-2</v>
      </c>
      <c r="I17" s="129">
        <v>3.4890253557420252E-2</v>
      </c>
      <c r="J17" s="129">
        <f t="shared" si="0"/>
        <v>0.45251602266025248</v>
      </c>
      <c r="K17" s="81">
        <v>1.3600995809314327</v>
      </c>
      <c r="L17" s="81">
        <v>0.97597425529765969</v>
      </c>
      <c r="M17" s="53"/>
      <c r="N17" s="74">
        <v>43845</v>
      </c>
      <c r="O17" s="128">
        <v>0.23142272032354311</v>
      </c>
      <c r="P17" s="128">
        <v>4.1282483723563627E-2</v>
      </c>
      <c r="Q17" s="128">
        <v>0.57735320842803883</v>
      </c>
      <c r="R17" s="128">
        <v>3.9215739298427137E-2</v>
      </c>
      <c r="S17" s="128">
        <v>3.6690759972661233E-2</v>
      </c>
      <c r="T17" s="128">
        <v>2.5102526493985752E-2</v>
      </c>
      <c r="U17" s="128">
        <v>3.6129535745044128E-2</v>
      </c>
      <c r="V17" s="128">
        <v>0.49958679019823782</v>
      </c>
      <c r="W17" s="83">
        <v>1.4867837641835016</v>
      </c>
      <c r="X17" s="83">
        <v>0.99429675170303145</v>
      </c>
      <c r="AA17" s="91" t="s">
        <v>546</v>
      </c>
      <c r="AB17" t="s">
        <v>553</v>
      </c>
      <c r="AC17" t="s">
        <v>547</v>
      </c>
      <c r="AD17" t="s">
        <v>548</v>
      </c>
      <c r="AE17" t="s">
        <v>549</v>
      </c>
      <c r="AF17" t="s">
        <v>550</v>
      </c>
      <c r="AG17" t="s">
        <v>551</v>
      </c>
      <c r="AH17" t="s">
        <v>554</v>
      </c>
      <c r="AI17" t="s">
        <v>555</v>
      </c>
      <c r="AJ17" t="s">
        <v>564</v>
      </c>
      <c r="AK17" t="s">
        <v>560</v>
      </c>
      <c r="AL17" t="s">
        <v>575</v>
      </c>
      <c r="AO17" s="112">
        <v>43480</v>
      </c>
      <c r="AP17" s="131">
        <v>4.8610303838506801E-3</v>
      </c>
      <c r="AQ17" s="131">
        <v>6.7683461514815458E-3</v>
      </c>
      <c r="AR17" s="131">
        <v>4.0461109302274614E-3</v>
      </c>
      <c r="AS17" s="131">
        <v>6.515924339897409E-3</v>
      </c>
      <c r="AT17" s="131">
        <v>8.6081613087252151E-3</v>
      </c>
      <c r="AU17" s="53"/>
      <c r="AV17" s="74">
        <v>43845</v>
      </c>
      <c r="AW17" s="128">
        <v>5.1223673316089938E-3</v>
      </c>
      <c r="AX17" s="128">
        <v>7.255150008175496E-3</v>
      </c>
      <c r="AY17" s="128">
        <v>5.7436149429950746E-3</v>
      </c>
      <c r="AZ17" s="128">
        <v>6.3289442684828206E-3</v>
      </c>
      <c r="BA17" s="128">
        <v>7.870845631572863E-3</v>
      </c>
      <c r="BC17" s="91" t="s">
        <v>546</v>
      </c>
      <c r="BD17" t="s">
        <v>585</v>
      </c>
      <c r="BE17" t="s">
        <v>581</v>
      </c>
      <c r="BF17" t="s">
        <v>582</v>
      </c>
      <c r="BG17" t="s">
        <v>583</v>
      </c>
      <c r="BH17" t="s">
        <v>584</v>
      </c>
    </row>
    <row r="18" spans="2:60" x14ac:dyDescent="0.2">
      <c r="B18" s="74">
        <v>43481</v>
      </c>
      <c r="C18" s="129">
        <v>0.1642327399227097</v>
      </c>
      <c r="D18" s="129">
        <v>3.3890588813204107E-2</v>
      </c>
      <c r="E18" s="129">
        <v>0.48455393866685148</v>
      </c>
      <c r="F18" s="129">
        <v>0</v>
      </c>
      <c r="G18" s="129">
        <v>2.796012987869485E-2</v>
      </c>
      <c r="H18" s="129">
        <v>1.8928941553356719E-2</v>
      </c>
      <c r="I18" s="129">
        <v>3.0038911707459891E-2</v>
      </c>
      <c r="J18" s="129">
        <f t="shared" si="0"/>
        <v>0.43751057257987813</v>
      </c>
      <c r="K18" s="81">
        <v>1.1971158231221548</v>
      </c>
      <c r="L18" s="81">
        <v>0.84668158961101048</v>
      </c>
      <c r="M18" s="53"/>
      <c r="N18" s="74">
        <v>43846</v>
      </c>
      <c r="O18" s="128">
        <v>0.23170999465120351</v>
      </c>
      <c r="P18" s="128">
        <v>4.1798889098325132E-2</v>
      </c>
      <c r="Q18" s="128">
        <v>0.59620878442645542</v>
      </c>
      <c r="R18" s="128">
        <v>4.1260762268442219E-2</v>
      </c>
      <c r="S18" s="128">
        <v>3.6698679525364777E-2</v>
      </c>
      <c r="T18" s="128">
        <v>2.49970654367805E-2</v>
      </c>
      <c r="U18" s="128">
        <v>3.5980138911052797E-2</v>
      </c>
      <c r="V18" s="128">
        <v>0.50038251491827301</v>
      </c>
      <c r="W18" s="83">
        <v>1.5090368292358973</v>
      </c>
      <c r="X18" s="83">
        <v>1.0425971649875148</v>
      </c>
      <c r="AA18" s="92" t="s">
        <v>557</v>
      </c>
      <c r="AB18" s="67">
        <v>17.898232146462668</v>
      </c>
      <c r="AC18" s="67">
        <v>3.5269719501993562</v>
      </c>
      <c r="AD18" s="67">
        <v>62.605952722637213</v>
      </c>
      <c r="AE18" s="67">
        <v>3.2743570422917938</v>
      </c>
      <c r="AF18" s="67">
        <v>3.9870018970224268</v>
      </c>
      <c r="AG18" s="67">
        <v>2.7848571635931085</v>
      </c>
      <c r="AH18" s="67">
        <v>2.9257125195639064</v>
      </c>
      <c r="AI18" s="67">
        <v>44.058925283685724</v>
      </c>
      <c r="AJ18" s="67">
        <v>141.06201072545619</v>
      </c>
      <c r="AK18" s="67">
        <v>94.40402383349381</v>
      </c>
      <c r="AL18" s="67">
        <v>235.46603455895007</v>
      </c>
      <c r="AO18" s="112">
        <v>43481</v>
      </c>
      <c r="AP18" s="131">
        <v>4.249135654627095E-3</v>
      </c>
      <c r="AQ18" s="131">
        <v>6.2625053187822764E-3</v>
      </c>
      <c r="AR18" s="131">
        <v>5.1520520087977861E-3</v>
      </c>
      <c r="AS18" s="131">
        <v>5.7146378358194742E-3</v>
      </c>
      <c r="AT18" s="131">
        <v>7.7993883455005934E-3</v>
      </c>
      <c r="AU18" s="53"/>
      <c r="AV18" s="74">
        <v>43846</v>
      </c>
      <c r="AW18" s="128">
        <v>5.1630861002897772E-3</v>
      </c>
      <c r="AX18" s="128">
        <v>7.3703773821726676E-3</v>
      </c>
      <c r="AY18" s="128">
        <v>5.8328127598565116E-3</v>
      </c>
      <c r="AZ18" s="128">
        <v>6.7918615281696007E-3</v>
      </c>
      <c r="BA18" s="128">
        <v>8.8048726954825483E-3</v>
      </c>
      <c r="BC18" s="92" t="s">
        <v>557</v>
      </c>
      <c r="BD18" s="67">
        <v>0.40280024053591118</v>
      </c>
      <c r="BE18" s="67">
        <v>0.55677894995190169</v>
      </c>
      <c r="BF18" s="67">
        <v>0.42460917990313074</v>
      </c>
      <c r="BG18" s="67">
        <v>0.5001654943591014</v>
      </c>
      <c r="BH18" s="67">
        <v>0.7659849255926694</v>
      </c>
    </row>
    <row r="19" spans="2:60" x14ac:dyDescent="0.2">
      <c r="B19" s="74">
        <v>43482</v>
      </c>
      <c r="C19" s="129">
        <v>0.20521806233191389</v>
      </c>
      <c r="D19" s="129">
        <v>4.1241639188589398E-2</v>
      </c>
      <c r="E19" s="129">
        <v>0.55783842340173317</v>
      </c>
      <c r="F19" s="129">
        <v>0</v>
      </c>
      <c r="G19" s="129">
        <v>3.1314388752138593E-2</v>
      </c>
      <c r="H19" s="129">
        <v>2.33234279928431E-2</v>
      </c>
      <c r="I19" s="129">
        <v>3.4213607248910469E-2</v>
      </c>
      <c r="J19" s="129">
        <f t="shared" si="0"/>
        <v>0.50362210015731457</v>
      </c>
      <c r="K19" s="81">
        <v>1.3967716490734432</v>
      </c>
      <c r="L19" s="81">
        <v>1.018192746291817</v>
      </c>
      <c r="M19" s="53"/>
      <c r="N19" s="74">
        <v>43847</v>
      </c>
      <c r="O19" s="128">
        <v>0.22811008239484071</v>
      </c>
      <c r="P19" s="128">
        <v>4.2865919033203581E-2</v>
      </c>
      <c r="Q19" s="128">
        <v>0.61590661082492903</v>
      </c>
      <c r="R19" s="128">
        <v>4.3128020311425173E-2</v>
      </c>
      <c r="S19" s="128">
        <v>3.8219649275405498E-2</v>
      </c>
      <c r="T19" s="128">
        <v>2.5432019986418371E-2</v>
      </c>
      <c r="U19" s="128">
        <v>3.6387091755460232E-2</v>
      </c>
      <c r="V19" s="128">
        <v>0.50258608136464278</v>
      </c>
      <c r="W19" s="83">
        <v>1.5326354749463256</v>
      </c>
      <c r="X19" s="83">
        <v>1.0972249431657113</v>
      </c>
      <c r="AA19" s="93" t="s">
        <v>534</v>
      </c>
      <c r="AB19" s="67">
        <v>6.4477455994319248</v>
      </c>
      <c r="AC19" s="67">
        <v>1.2878010201427681</v>
      </c>
      <c r="AD19" s="67">
        <v>17.506386128835334</v>
      </c>
      <c r="AE19" s="67">
        <v>1.1677844656150382</v>
      </c>
      <c r="AF19" s="67">
        <v>1.124565701063585</v>
      </c>
      <c r="AG19" s="67">
        <v>0.77981034215265788</v>
      </c>
      <c r="AH19" s="67">
        <v>1.0739647686355214</v>
      </c>
      <c r="AI19" s="67">
        <v>15.04142070961294</v>
      </c>
      <c r="AJ19" s="67">
        <v>44.429478735489766</v>
      </c>
      <c r="AK19" s="67">
        <v>33.354107295378235</v>
      </c>
      <c r="AL19" s="67">
        <v>77.783586030868008</v>
      </c>
      <c r="AO19" s="112">
        <v>43482</v>
      </c>
      <c r="AP19" s="131">
        <v>5.5699292821312241E-3</v>
      </c>
      <c r="AQ19" s="131">
        <v>7.3988428000017342E-3</v>
      </c>
      <c r="AR19" s="131">
        <v>6.1748718423512089E-3</v>
      </c>
      <c r="AS19" s="131">
        <v>6.890680955557245E-3</v>
      </c>
      <c r="AT19" s="131">
        <v>9.1387178147020135E-3</v>
      </c>
      <c r="AU19" s="53"/>
      <c r="AV19" s="74">
        <v>43847</v>
      </c>
      <c r="AW19" s="128">
        <v>5.4074204414458846E-3</v>
      </c>
      <c r="AX19" s="128">
        <v>7.7821419412099123E-3</v>
      </c>
      <c r="AY19" s="128">
        <v>5.3772816571849239E-3</v>
      </c>
      <c r="AZ19" s="128">
        <v>7.4677473859398498E-3</v>
      </c>
      <c r="BA19" s="128">
        <v>9.527689389228166E-3</v>
      </c>
      <c r="BC19" s="93" t="s">
        <v>534</v>
      </c>
      <c r="BD19" s="67">
        <v>0.13892556329572181</v>
      </c>
      <c r="BE19" s="67">
        <v>0.20564474631332924</v>
      </c>
      <c r="BF19" s="67">
        <v>0.14031083552800613</v>
      </c>
      <c r="BG19" s="67">
        <v>0.20353117116311267</v>
      </c>
      <c r="BH19" s="67">
        <v>0.27886932026927624</v>
      </c>
    </row>
    <row r="20" spans="2:60" x14ac:dyDescent="0.2">
      <c r="B20" s="74">
        <v>43483</v>
      </c>
      <c r="C20" s="129">
        <v>0.20616088906701679</v>
      </c>
      <c r="D20" s="129">
        <v>3.856461887005172E-2</v>
      </c>
      <c r="E20" s="129">
        <v>0.58497902861096263</v>
      </c>
      <c r="F20" s="129">
        <v>0</v>
      </c>
      <c r="G20" s="129">
        <v>3.4157369565844503E-2</v>
      </c>
      <c r="H20" s="129">
        <v>2.3956727211272951E-2</v>
      </c>
      <c r="I20" s="129">
        <v>3.4457139534679278E-2</v>
      </c>
      <c r="J20" s="129">
        <f t="shared" si="0"/>
        <v>0.51304676032861507</v>
      </c>
      <c r="K20" s="81">
        <v>1.4353225331884429</v>
      </c>
      <c r="L20" s="81">
        <v>1.0680211999752249</v>
      </c>
      <c r="M20" s="53"/>
      <c r="N20" s="74">
        <v>43848</v>
      </c>
      <c r="O20" s="128">
        <v>0.2337601997495671</v>
      </c>
      <c r="P20" s="128">
        <v>4.091225715967442E-2</v>
      </c>
      <c r="Q20" s="128">
        <v>0.50108601579806145</v>
      </c>
      <c r="R20" s="128">
        <v>2.7397400266696272E-2</v>
      </c>
      <c r="S20" s="128">
        <v>3.5013971885671492E-2</v>
      </c>
      <c r="T20" s="128">
        <v>2.53714473960262E-2</v>
      </c>
      <c r="U20" s="128">
        <v>3.4797105896800927E-2</v>
      </c>
      <c r="V20" s="128">
        <v>0.47044707445614808</v>
      </c>
      <c r="W20" s="83">
        <v>1.3687854726086459</v>
      </c>
      <c r="X20" s="83">
        <v>1.129945923509809</v>
      </c>
      <c r="AA20" s="93" t="s">
        <v>535</v>
      </c>
      <c r="AB20" s="67">
        <v>1.7490251218527737</v>
      </c>
      <c r="AC20" s="67">
        <v>1.2144553583175854</v>
      </c>
      <c r="AD20" s="67">
        <v>16.797807091111824</v>
      </c>
      <c r="AE20" s="67">
        <v>1.1194366452122506</v>
      </c>
      <c r="AF20" s="67">
        <v>1.014748612945553</v>
      </c>
      <c r="AG20" s="67">
        <v>0.73384590363808877</v>
      </c>
      <c r="AH20" s="67">
        <v>0.91471594831787528</v>
      </c>
      <c r="AI20" s="67">
        <v>12.702669461824522</v>
      </c>
      <c r="AJ20" s="67">
        <v>36.246704143220477</v>
      </c>
      <c r="AK20" s="67">
        <v>28.725927025406826</v>
      </c>
      <c r="AL20" s="67">
        <v>64.972631168627302</v>
      </c>
      <c r="AO20" s="112">
        <v>43483</v>
      </c>
      <c r="AP20" s="131">
        <v>5.7039730476055603E-3</v>
      </c>
      <c r="AQ20" s="131">
        <v>7.857783794245031E-3</v>
      </c>
      <c r="AR20" s="131">
        <v>5.9568758783468219E-3</v>
      </c>
      <c r="AS20" s="131">
        <v>7.5837520802864936E-3</v>
      </c>
      <c r="AT20" s="131">
        <v>9.8617119543325301E-3</v>
      </c>
      <c r="AU20" s="53"/>
      <c r="AV20" s="74">
        <v>43848</v>
      </c>
      <c r="AW20" s="128">
        <v>2.6451621563886021E-3</v>
      </c>
      <c r="AX20" s="128">
        <v>4.1777821898324203E-3</v>
      </c>
      <c r="AY20" s="128">
        <v>2.7582960890561508E-3</v>
      </c>
      <c r="AZ20" s="128">
        <v>5.2900648412974793E-3</v>
      </c>
      <c r="BA20" s="128">
        <v>7.9853107438439212E-3</v>
      </c>
      <c r="BC20" s="93" t="s">
        <v>535</v>
      </c>
      <c r="BD20" s="67">
        <v>0.13506852148071102</v>
      </c>
      <c r="BE20" s="67">
        <v>0.19537404722223775</v>
      </c>
      <c r="BF20" s="67">
        <v>0.13869921071927882</v>
      </c>
      <c r="BG20" s="67">
        <v>0.18633972884090835</v>
      </c>
      <c r="BH20" s="67">
        <v>0.2646353941716833</v>
      </c>
    </row>
    <row r="21" spans="2:60" x14ac:dyDescent="0.2">
      <c r="B21" s="74">
        <v>43484</v>
      </c>
      <c r="C21" s="129">
        <v>0.20734476042463559</v>
      </c>
      <c r="D21" s="129">
        <v>4.0073928292007129E-2</v>
      </c>
      <c r="E21" s="129">
        <v>0.47431816125727089</v>
      </c>
      <c r="F21" s="129">
        <v>0</v>
      </c>
      <c r="G21" s="129">
        <v>3.1322503502336813E-2</v>
      </c>
      <c r="H21" s="129">
        <v>2.4126322786669228E-2</v>
      </c>
      <c r="I21" s="129">
        <v>3.2267750251610612E-2</v>
      </c>
      <c r="J21" s="129">
        <f t="shared" si="0"/>
        <v>0.4632809430795668</v>
      </c>
      <c r="K21" s="81">
        <v>1.2727343695940971</v>
      </c>
      <c r="L21" s="81">
        <v>1.1030846754421297</v>
      </c>
      <c r="M21" s="53"/>
      <c r="N21" s="74">
        <v>43849</v>
      </c>
      <c r="O21" s="128">
        <v>0.23319617253963329</v>
      </c>
      <c r="P21" s="128">
        <v>4.1406533029363542E-2</v>
      </c>
      <c r="Q21" s="128">
        <v>0.46479010386734182</v>
      </c>
      <c r="R21" s="128">
        <v>3.5512296901380289E-2</v>
      </c>
      <c r="S21" s="128">
        <v>3.5830815891357073E-2</v>
      </c>
      <c r="T21" s="128">
        <v>2.5178064788986081E-2</v>
      </c>
      <c r="U21" s="128">
        <v>3.2293933851869988E-2</v>
      </c>
      <c r="V21" s="128">
        <v>0.46512943166578191</v>
      </c>
      <c r="W21" s="83">
        <v>1.3333373525357139</v>
      </c>
      <c r="X21" s="83">
        <v>1.1373703365998642</v>
      </c>
      <c r="AA21" s="93" t="s">
        <v>536</v>
      </c>
      <c r="AB21" s="67">
        <v>2.6916612684796579</v>
      </c>
      <c r="AC21" s="67">
        <v>0.93542453554445082</v>
      </c>
      <c r="AD21" s="67">
        <v>15.702005154915598</v>
      </c>
      <c r="AE21" s="67">
        <v>0.70246493118403441</v>
      </c>
      <c r="AF21" s="67">
        <v>1.0784524592564544</v>
      </c>
      <c r="AG21" s="67">
        <v>0.71338355730495562</v>
      </c>
      <c r="AH21" s="67">
        <v>0.70928934501075558</v>
      </c>
      <c r="AI21" s="67">
        <v>9.9538905227752501</v>
      </c>
      <c r="AJ21" s="67">
        <v>32.486571774471159</v>
      </c>
      <c r="AK21" s="67">
        <v>19.975262873054831</v>
      </c>
      <c r="AL21" s="67">
        <v>52.46183464752599</v>
      </c>
      <c r="AO21" s="112">
        <v>43484</v>
      </c>
      <c r="AP21" s="131">
        <v>2.2489768792650191E-3</v>
      </c>
      <c r="AQ21" s="131">
        <v>3.76477024133941E-3</v>
      </c>
      <c r="AR21" s="131">
        <v>3.2078546589162761E-3</v>
      </c>
      <c r="AS21" s="131">
        <v>5.4335052471854751E-3</v>
      </c>
      <c r="AT21" s="131">
        <v>8.2213696173175001E-3</v>
      </c>
      <c r="AU21" s="53"/>
      <c r="AV21" s="74">
        <v>43849</v>
      </c>
      <c r="AW21" s="128">
        <v>4.2976322346217656E-3</v>
      </c>
      <c r="AX21" s="128">
        <v>5.8578046947280272E-3</v>
      </c>
      <c r="AY21" s="128">
        <v>3.4995301287251541E-3</v>
      </c>
      <c r="AZ21" s="128">
        <v>6.4866457875187968E-3</v>
      </c>
      <c r="BA21" s="128">
        <v>9.0803365595727836E-3</v>
      </c>
      <c r="BC21" s="93" t="s">
        <v>536</v>
      </c>
      <c r="BD21" s="67">
        <v>9.4569522466497649E-2</v>
      </c>
      <c r="BE21" s="67">
        <v>0.12628347993093256</v>
      </c>
      <c r="BF21" s="67">
        <v>8.8989721835958907E-2</v>
      </c>
      <c r="BG21" s="67">
        <v>7.1025504339736228E-2</v>
      </c>
      <c r="BH21" s="67">
        <v>0.17388733102130924</v>
      </c>
    </row>
    <row r="22" spans="2:60" x14ac:dyDescent="0.2">
      <c r="B22" s="74">
        <v>43485</v>
      </c>
      <c r="C22" s="129">
        <v>0.20902730151605869</v>
      </c>
      <c r="D22" s="129">
        <v>3.9381832123002003E-2</v>
      </c>
      <c r="E22" s="129">
        <v>0.38687568387102789</v>
      </c>
      <c r="F22" s="129">
        <v>0</v>
      </c>
      <c r="G22" s="129">
        <v>3.0946227874671651E-2</v>
      </c>
      <c r="H22" s="129">
        <v>2.3812932620534029E-2</v>
      </c>
      <c r="I22" s="129">
        <v>3.045063978702265E-2</v>
      </c>
      <c r="J22" s="129">
        <f t="shared" si="0"/>
        <v>0.45272866245050281</v>
      </c>
      <c r="K22" s="81">
        <v>1.1732232802428197</v>
      </c>
      <c r="L22" s="81">
        <v>1.1185275968990012</v>
      </c>
      <c r="M22" s="53"/>
      <c r="N22" s="74">
        <v>43850</v>
      </c>
      <c r="O22" s="128">
        <v>0.23281580643399821</v>
      </c>
      <c r="P22" s="128">
        <v>4.1341149991696843E-2</v>
      </c>
      <c r="Q22" s="128">
        <v>0.56494711411520182</v>
      </c>
      <c r="R22" s="128">
        <v>4.1848239166224883E-2</v>
      </c>
      <c r="S22" s="128">
        <v>3.7331977824359701E-2</v>
      </c>
      <c r="T22" s="128">
        <v>2.5187051939476891E-2</v>
      </c>
      <c r="U22" s="128">
        <v>3.565785647519748E-2</v>
      </c>
      <c r="V22" s="128">
        <v>0.49126379148562571</v>
      </c>
      <c r="W22" s="83">
        <v>1.4703929874317816</v>
      </c>
      <c r="X22" s="83">
        <v>1.0831355458206953</v>
      </c>
      <c r="AA22" s="93" t="s">
        <v>537</v>
      </c>
      <c r="AB22" s="67">
        <v>2.9052710216434461</v>
      </c>
      <c r="AC22" s="67">
        <v>1.5291998682507394E-2</v>
      </c>
      <c r="AD22" s="67">
        <v>6.0102326533534409</v>
      </c>
      <c r="AE22" s="67">
        <v>0.1179107405758302</v>
      </c>
      <c r="AF22" s="67">
        <v>0.35602633379122478</v>
      </c>
      <c r="AG22" s="67">
        <v>0.37144089266481572</v>
      </c>
      <c r="AH22" s="67">
        <v>9.8114569935804238E-2</v>
      </c>
      <c r="AI22" s="67">
        <v>2.8651303021639536</v>
      </c>
      <c r="AJ22" s="67">
        <v>12.739418512811021</v>
      </c>
      <c r="AK22" s="67">
        <v>5.1766712371994457</v>
      </c>
      <c r="AL22" s="67">
        <v>17.916089750010467</v>
      </c>
      <c r="AO22" s="112">
        <v>43485</v>
      </c>
      <c r="AP22" s="131">
        <v>3.880337427771548E-3</v>
      </c>
      <c r="AQ22" s="131">
        <v>5.4557376087639416E-3</v>
      </c>
      <c r="AR22" s="131">
        <v>3.8721347312571722E-3</v>
      </c>
      <c r="AS22" s="131">
        <v>6.4469077021835136E-3</v>
      </c>
      <c r="AT22" s="131">
        <v>9.3682024770792415E-3</v>
      </c>
      <c r="AU22" s="53"/>
      <c r="AV22" s="74">
        <v>43850</v>
      </c>
      <c r="AW22" s="128">
        <v>5.4048947972603631E-3</v>
      </c>
      <c r="AX22" s="128">
        <v>7.8856274517486082E-3</v>
      </c>
      <c r="AY22" s="128">
        <v>5.3606138170718921E-3</v>
      </c>
      <c r="AZ22" s="128">
        <v>7.1225714789491801E-3</v>
      </c>
      <c r="BA22" s="128">
        <v>9.0603036024857145E-3</v>
      </c>
      <c r="BC22" s="93" t="s">
        <v>537</v>
      </c>
      <c r="BD22" s="67">
        <v>1.543849826926349E-2</v>
      </c>
      <c r="BE22" s="67">
        <v>9.3777546495214872E-3</v>
      </c>
      <c r="BF22" s="67">
        <v>2.0664813545890184E-2</v>
      </c>
      <c r="BG22" s="67">
        <v>1.6737489892051902E-2</v>
      </c>
      <c r="BH22" s="67">
        <v>2.3551435588586078E-2</v>
      </c>
    </row>
    <row r="23" spans="2:60" x14ac:dyDescent="0.2">
      <c r="B23" s="74">
        <v>43486</v>
      </c>
      <c r="C23" s="129">
        <v>0.2128889417874506</v>
      </c>
      <c r="D23" s="129">
        <v>4.0309192669163503E-2</v>
      </c>
      <c r="E23" s="129">
        <v>0.50059955787240851</v>
      </c>
      <c r="F23" s="129">
        <v>0</v>
      </c>
      <c r="G23" s="129">
        <v>3.2181011695018233E-2</v>
      </c>
      <c r="H23" s="129">
        <v>2.3591271596021871E-2</v>
      </c>
      <c r="I23" s="129">
        <v>3.3153205240989532E-2</v>
      </c>
      <c r="J23" s="129">
        <f t="shared" si="0"/>
        <v>0.48997808676350973</v>
      </c>
      <c r="K23" s="81">
        <v>1.332701267624562</v>
      </c>
      <c r="L23" s="81">
        <v>1.0548138779625191</v>
      </c>
      <c r="M23" s="53"/>
      <c r="N23" s="74">
        <v>43851</v>
      </c>
      <c r="O23" s="128">
        <v>0.23210296528574609</v>
      </c>
      <c r="P23" s="128">
        <v>4.02204707183016E-2</v>
      </c>
      <c r="Q23" s="128">
        <v>0.59301921399841206</v>
      </c>
      <c r="R23" s="128">
        <v>3.8802710021877913E-2</v>
      </c>
      <c r="S23" s="128">
        <v>3.4816660880107847E-2</v>
      </c>
      <c r="T23" s="128">
        <v>2.496419854089138E-2</v>
      </c>
      <c r="U23" s="128">
        <v>3.6705445185716369E-2</v>
      </c>
      <c r="V23" s="128">
        <v>0.49816397542103363</v>
      </c>
      <c r="W23" s="83">
        <v>1.4987956400520868</v>
      </c>
      <c r="X23" s="83">
        <v>0.99972263126830796</v>
      </c>
      <c r="AA23" s="93" t="s">
        <v>538</v>
      </c>
      <c r="AB23" s="67">
        <v>4.1045291350548654</v>
      </c>
      <c r="AC23" s="67">
        <v>7.3999037512044091E-2</v>
      </c>
      <c r="AD23" s="67">
        <v>6.5895216944210127</v>
      </c>
      <c r="AE23" s="67">
        <v>0.16676025970464031</v>
      </c>
      <c r="AF23" s="67">
        <v>0.41320878996560978</v>
      </c>
      <c r="AG23" s="67">
        <v>0.18637646783259049</v>
      </c>
      <c r="AH23" s="67">
        <v>0.12962788766395017</v>
      </c>
      <c r="AI23" s="67">
        <v>3.495814287309055</v>
      </c>
      <c r="AJ23" s="67">
        <v>15.159837559463769</v>
      </c>
      <c r="AK23" s="67">
        <v>7.1720554024544816</v>
      </c>
      <c r="AL23" s="67">
        <v>22.33189296191825</v>
      </c>
      <c r="AO23" s="112">
        <v>43486</v>
      </c>
      <c r="AP23" s="131">
        <v>5.2107431966424657E-3</v>
      </c>
      <c r="AQ23" s="131">
        <v>7.5748143385199144E-3</v>
      </c>
      <c r="AR23" s="131">
        <v>5.8807631822523692E-3</v>
      </c>
      <c r="AS23" s="131">
        <v>7.2060078666865207E-3</v>
      </c>
      <c r="AT23" s="131">
        <v>9.6443621971898461E-3</v>
      </c>
      <c r="AU23" s="53"/>
      <c r="AV23" s="74">
        <v>43851</v>
      </c>
      <c r="AW23" s="128">
        <v>4.9774905731584272E-3</v>
      </c>
      <c r="AX23" s="128">
        <v>7.4650226039682417E-3</v>
      </c>
      <c r="AY23" s="128">
        <v>5.6793203039189411E-3</v>
      </c>
      <c r="AZ23" s="128">
        <v>5.9443071866060026E-3</v>
      </c>
      <c r="BA23" s="128">
        <v>7.9235060064844764E-3</v>
      </c>
      <c r="BC23" s="93" t="s">
        <v>538</v>
      </c>
      <c r="BD23" s="67">
        <v>1.8798135023717251E-2</v>
      </c>
      <c r="BE23" s="67">
        <v>2.0098921835880572E-2</v>
      </c>
      <c r="BF23" s="67">
        <v>3.5944598273996715E-2</v>
      </c>
      <c r="BG23" s="67">
        <v>2.2531600123292271E-2</v>
      </c>
      <c r="BH23" s="67">
        <v>2.5041444541814551E-2</v>
      </c>
    </row>
    <row r="24" spans="2:60" x14ac:dyDescent="0.2">
      <c r="B24" s="74">
        <v>43487</v>
      </c>
      <c r="C24" s="129">
        <v>0.21211772747685381</v>
      </c>
      <c r="D24" s="129">
        <v>3.9008338665530558E-2</v>
      </c>
      <c r="E24" s="129">
        <v>0.54444889604184499</v>
      </c>
      <c r="F24" s="129">
        <v>0</v>
      </c>
      <c r="G24" s="129">
        <v>3.038758446503545E-2</v>
      </c>
      <c r="H24" s="129">
        <v>2.374101176838371E-2</v>
      </c>
      <c r="I24" s="129">
        <v>3.4321931140962839E-2</v>
      </c>
      <c r="J24" s="129">
        <f t="shared" si="0"/>
        <v>0.49704215873168278</v>
      </c>
      <c r="K24" s="81">
        <v>1.3810676482902942</v>
      </c>
      <c r="L24" s="81">
        <v>0.97809222638461779</v>
      </c>
      <c r="M24" s="53"/>
      <c r="N24" s="74">
        <v>43852</v>
      </c>
      <c r="O24" s="128">
        <v>0.23140272808835949</v>
      </c>
      <c r="P24" s="128">
        <v>4.0067320939847592E-2</v>
      </c>
      <c r="Q24" s="128">
        <v>0.56633921445892144</v>
      </c>
      <c r="R24" s="128">
        <v>3.9707763855586387E-2</v>
      </c>
      <c r="S24" s="128">
        <v>3.4745261180439177E-2</v>
      </c>
      <c r="T24" s="128">
        <v>2.505536123285184E-2</v>
      </c>
      <c r="U24" s="128">
        <v>3.608471626213184E-2</v>
      </c>
      <c r="V24" s="128">
        <v>0.50116430968046954</v>
      </c>
      <c r="W24" s="83">
        <v>1.4745666756986073</v>
      </c>
      <c r="X24" s="83">
        <v>0.99931615433691245</v>
      </c>
      <c r="AO24" s="112">
        <v>43487</v>
      </c>
      <c r="AP24" s="131">
        <v>4.7853200938669117E-3</v>
      </c>
      <c r="AQ24" s="131">
        <v>6.5169353448606953E-3</v>
      </c>
      <c r="AR24" s="131">
        <v>5.9879217250267949E-3</v>
      </c>
      <c r="AS24" s="131">
        <v>6.4359603042661723E-3</v>
      </c>
      <c r="AT24" s="131">
        <v>8.4902822642526528E-3</v>
      </c>
      <c r="AU24" s="53"/>
      <c r="AV24" s="74">
        <v>43852</v>
      </c>
      <c r="AW24" s="128">
        <v>4.8467507215371889E-3</v>
      </c>
      <c r="AX24" s="128">
        <v>7.7494606431044886E-3</v>
      </c>
      <c r="AY24" s="128">
        <v>5.5759046063678739E-3</v>
      </c>
      <c r="AZ24" s="128">
        <v>6.1294826155492664E-3</v>
      </c>
      <c r="BA24" s="128">
        <v>8.2300572103993584E-3</v>
      </c>
    </row>
    <row r="25" spans="2:60" x14ac:dyDescent="0.2">
      <c r="B25" s="74">
        <v>43488</v>
      </c>
      <c r="C25" s="129">
        <v>0.21483871335161731</v>
      </c>
      <c r="D25" s="129">
        <v>4.0534840081997529E-2</v>
      </c>
      <c r="E25" s="129">
        <v>0.51947382913433049</v>
      </c>
      <c r="F25" s="129">
        <v>0</v>
      </c>
      <c r="G25" s="129">
        <v>2.9997260377861278E-2</v>
      </c>
      <c r="H25" s="129">
        <v>2.3241437129701781E-2</v>
      </c>
      <c r="I25" s="129">
        <v>3.3043354964129093E-2</v>
      </c>
      <c r="J25" s="129">
        <f t="shared" si="0"/>
        <v>0.49591810041268336</v>
      </c>
      <c r="K25" s="81">
        <v>1.357047535452321</v>
      </c>
      <c r="L25" s="81">
        <v>0.99773543499236306</v>
      </c>
      <c r="M25" s="53"/>
      <c r="N25" s="74">
        <v>43853</v>
      </c>
      <c r="O25" s="128">
        <v>0.2271902076543989</v>
      </c>
      <c r="P25" s="128">
        <v>4.1520892715848808E-2</v>
      </c>
      <c r="Q25" s="128">
        <v>0.59573418680011259</v>
      </c>
      <c r="R25" s="128">
        <v>4.2237219844723832E-2</v>
      </c>
      <c r="S25" s="128">
        <v>3.5306023081678323E-2</v>
      </c>
      <c r="T25" s="128">
        <v>2.5155721236255341E-2</v>
      </c>
      <c r="U25" s="128">
        <v>3.6309527177586169E-2</v>
      </c>
      <c r="V25" s="128">
        <v>0.50272820561873721</v>
      </c>
      <c r="W25" s="83">
        <v>1.5061819841293411</v>
      </c>
      <c r="X25" s="83">
        <v>1.0364823686270181</v>
      </c>
      <c r="AA25" s="94" t="s">
        <v>558</v>
      </c>
      <c r="AB25" s="87" t="s">
        <v>438</v>
      </c>
      <c r="AC25" s="89" t="s">
        <v>422</v>
      </c>
      <c r="AD25" s="89" t="s">
        <v>531</v>
      </c>
      <c r="AE25" s="89" t="s">
        <v>282</v>
      </c>
      <c r="AF25" s="87" t="s">
        <v>529</v>
      </c>
      <c r="AG25" s="87" t="s">
        <v>473</v>
      </c>
      <c r="AH25" s="87" t="s">
        <v>134</v>
      </c>
      <c r="AI25" s="87" t="s">
        <v>533</v>
      </c>
      <c r="AJ25" s="87" t="s">
        <v>516</v>
      </c>
      <c r="AK25" s="87" t="s">
        <v>559</v>
      </c>
      <c r="AL25" s="90" t="s">
        <v>570</v>
      </c>
      <c r="AO25" s="112">
        <v>43488</v>
      </c>
      <c r="AP25" s="131">
        <v>4.9006355470269866E-3</v>
      </c>
      <c r="AQ25" s="131">
        <v>7.2232139318409872E-3</v>
      </c>
      <c r="AR25" s="131">
        <v>5.9883240073660918E-3</v>
      </c>
      <c r="AS25" s="131">
        <v>6.6938860233915374E-3</v>
      </c>
      <c r="AT25" s="131">
        <v>8.8308182323800655E-3</v>
      </c>
      <c r="AU25" s="53"/>
      <c r="AV25" s="74">
        <v>43853</v>
      </c>
      <c r="AW25" s="128">
        <v>5.2252164051112661E-3</v>
      </c>
      <c r="AX25" s="128">
        <v>7.8309695937480404E-3</v>
      </c>
      <c r="AY25" s="128">
        <v>5.998206659559354E-3</v>
      </c>
      <c r="AZ25" s="128">
        <v>6.8623494851641946E-3</v>
      </c>
      <c r="BA25" s="128">
        <v>8.837475762396841E-3</v>
      </c>
      <c r="BC25" s="94" t="s">
        <v>558</v>
      </c>
      <c r="BD25" s="87" t="s">
        <v>580</v>
      </c>
      <c r="BE25" s="89" t="s">
        <v>296</v>
      </c>
      <c r="BF25" s="89" t="s">
        <v>288</v>
      </c>
      <c r="BG25" s="89" t="s">
        <v>312</v>
      </c>
      <c r="BH25" s="162" t="s">
        <v>292</v>
      </c>
    </row>
    <row r="26" spans="2:60" x14ac:dyDescent="0.2">
      <c r="B26" s="74">
        <v>43489</v>
      </c>
      <c r="C26" s="129">
        <v>0.2148456709615563</v>
      </c>
      <c r="D26" s="129">
        <v>4.0202113558041402E-2</v>
      </c>
      <c r="E26" s="129">
        <v>0.5589024067852576</v>
      </c>
      <c r="F26" s="129">
        <v>0</v>
      </c>
      <c r="G26" s="129">
        <v>3.101989934014858E-2</v>
      </c>
      <c r="H26" s="129">
        <v>2.3364828198066151E-2</v>
      </c>
      <c r="I26" s="129">
        <v>3.3599385224192382E-2</v>
      </c>
      <c r="J26" s="129">
        <f t="shared" si="0"/>
        <v>0.50682484855479204</v>
      </c>
      <c r="K26" s="81">
        <v>1.4087591526220544</v>
      </c>
      <c r="L26" s="81">
        <v>1.019957153548311</v>
      </c>
      <c r="M26" s="53"/>
      <c r="N26" s="74">
        <v>43854</v>
      </c>
      <c r="O26" s="128">
        <v>0.19147871074403991</v>
      </c>
      <c r="P26" s="128">
        <v>4.1712702475547987E-2</v>
      </c>
      <c r="Q26" s="128">
        <v>0.61141238673666121</v>
      </c>
      <c r="R26" s="128">
        <v>4.3630940454666201E-2</v>
      </c>
      <c r="S26" s="128">
        <v>3.7994856630346768E-2</v>
      </c>
      <c r="T26" s="128">
        <v>2.5507482145836001E-2</v>
      </c>
      <c r="U26" s="128">
        <v>3.6186595880328097E-2</v>
      </c>
      <c r="V26" s="128">
        <v>0.49715622188434339</v>
      </c>
      <c r="W26" s="83">
        <v>1.4850798969517696</v>
      </c>
      <c r="X26" s="83">
        <v>1.0997256086502865</v>
      </c>
      <c r="AA26" s="95" t="s">
        <v>534</v>
      </c>
      <c r="AB26" s="134">
        <f>AB19-AB4</f>
        <v>0.1526320242907655</v>
      </c>
      <c r="AC26" s="134">
        <f t="shared" ref="AC26:AJ26" si="1">AC19-AC4</f>
        <v>5.4394171749851949E-2</v>
      </c>
      <c r="AD26" s="134">
        <f t="shared" si="1"/>
        <v>1.3666466410676499</v>
      </c>
      <c r="AE26" s="134">
        <f>AE19-AE4</f>
        <v>0.60513983934690441</v>
      </c>
      <c r="AF26" s="134">
        <f t="shared" si="1"/>
        <v>0.14167389563978483</v>
      </c>
      <c r="AG26" s="134">
        <f t="shared" si="1"/>
        <v>5.270764734806821E-2</v>
      </c>
      <c r="AH26" s="134">
        <f>AH19-AH4</f>
        <v>6.4852905027012353E-2</v>
      </c>
      <c r="AI26" s="134">
        <f>AI19-AI4</f>
        <v>0.48633096138982168</v>
      </c>
      <c r="AJ26" s="134">
        <f t="shared" si="1"/>
        <v>2.9243780858598356</v>
      </c>
      <c r="AK26" s="134">
        <f>AK19-AK4</f>
        <v>0.83966629503386514</v>
      </c>
      <c r="AL26" s="135">
        <f t="shared" ref="AL26" si="2">AL19-AL4</f>
        <v>3.7640443808937079</v>
      </c>
      <c r="AO26" s="112">
        <v>43489</v>
      </c>
      <c r="AP26" s="131">
        <v>5.6377425018586409E-3</v>
      </c>
      <c r="AQ26" s="131">
        <v>7.5731100242188796E-3</v>
      </c>
      <c r="AR26" s="131">
        <v>6.1947344658902703E-3</v>
      </c>
      <c r="AS26" s="131">
        <v>6.9621236131726201E-3</v>
      </c>
      <c r="AT26" s="131">
        <v>9.1332590613642708E-3</v>
      </c>
      <c r="AU26" s="53"/>
      <c r="AV26" s="74">
        <v>43854</v>
      </c>
      <c r="AW26" s="128">
        <v>5.5295889661226482E-3</v>
      </c>
      <c r="AX26" s="128">
        <v>7.7534168367934921E-3</v>
      </c>
      <c r="AY26" s="128">
        <v>5.4390238843943662E-3</v>
      </c>
      <c r="AZ26" s="128">
        <v>7.4977232706011599E-3</v>
      </c>
      <c r="BA26" s="128">
        <v>9.5494144713519618E-3</v>
      </c>
      <c r="BC26" s="95" t="s">
        <v>534</v>
      </c>
      <c r="BD26" s="134">
        <f>BD19-BD4</f>
        <v>-2.8619069056783353E-3</v>
      </c>
      <c r="BE26" s="134">
        <f t="shared" ref="BE26:BF26" si="3">BE19-BE4</f>
        <v>1.0119256364096274E-2</v>
      </c>
      <c r="BF26" s="134">
        <f t="shared" si="3"/>
        <v>-6.8231597089478679E-3</v>
      </c>
      <c r="BG26" s="134">
        <f>BG19-BG4</f>
        <v>-5.4540242853937104E-4</v>
      </c>
      <c r="BH26" s="135">
        <f t="shared" ref="BH26" si="4">BH19-BH4</f>
        <v>-2.9153893260192576E-3</v>
      </c>
    </row>
    <row r="27" spans="2:60" x14ac:dyDescent="0.2">
      <c r="B27" s="74">
        <v>43490</v>
      </c>
      <c r="C27" s="129">
        <v>0.212096072985925</v>
      </c>
      <c r="D27" s="129">
        <v>4.2184460602112082E-2</v>
      </c>
      <c r="E27" s="129">
        <v>0.57780248197502793</v>
      </c>
      <c r="F27" s="129">
        <v>0</v>
      </c>
      <c r="G27" s="129">
        <v>3.3229970249755887E-2</v>
      </c>
      <c r="H27" s="129">
        <v>2.3878426102862071E-2</v>
      </c>
      <c r="I27" s="129">
        <v>3.2750374007288918E-2</v>
      </c>
      <c r="J27" s="129">
        <f t="shared" si="0"/>
        <v>0.51698267204037163</v>
      </c>
      <c r="K27" s="81">
        <v>1.4389244579633436</v>
      </c>
      <c r="L27" s="81">
        <v>1.0687842655302566</v>
      </c>
      <c r="M27" s="53"/>
      <c r="N27" s="74">
        <v>43855</v>
      </c>
      <c r="O27" s="128">
        <v>0.19176229966306979</v>
      </c>
      <c r="P27" s="128">
        <v>4.1435921414904917E-2</v>
      </c>
      <c r="Q27" s="128">
        <v>0.52357380366943296</v>
      </c>
      <c r="R27" s="128">
        <v>2.7145899415322489E-2</v>
      </c>
      <c r="S27" s="128">
        <v>3.45311514798523E-2</v>
      </c>
      <c r="T27" s="128">
        <v>2.5538144608979178E-2</v>
      </c>
      <c r="U27" s="128">
        <v>3.4212779000652213E-2</v>
      </c>
      <c r="V27" s="128">
        <v>0.4633741192167079</v>
      </c>
      <c r="W27" s="83">
        <v>1.3415741184689218</v>
      </c>
      <c r="X27" s="83">
        <v>1.103204925504327</v>
      </c>
      <c r="AA27" s="95" t="s">
        <v>535</v>
      </c>
      <c r="AB27" s="134">
        <f t="shared" ref="AB27:AJ30" si="5">AB20-AB5</f>
        <v>-4.3154362186275117</v>
      </c>
      <c r="AC27" s="134">
        <f t="shared" si="5"/>
        <v>0.1259510891206066</v>
      </c>
      <c r="AD27" s="134">
        <f t="shared" si="5"/>
        <v>1.8102397611054197</v>
      </c>
      <c r="AE27" s="134">
        <f t="shared" si="5"/>
        <v>3.0527500207517821E-3</v>
      </c>
      <c r="AF27" s="134">
        <f t="shared" si="5"/>
        <v>0.11721730808640429</v>
      </c>
      <c r="AG27" s="134">
        <f t="shared" si="5"/>
        <v>6.855066734243298E-2</v>
      </c>
      <c r="AH27" s="134">
        <f t="shared" si="5"/>
        <v>7.9661585118994793E-2</v>
      </c>
      <c r="AI27" s="134">
        <f t="shared" si="5"/>
        <v>-2.2769445948675582E-2</v>
      </c>
      <c r="AJ27" s="134">
        <f t="shared" si="5"/>
        <v>-2.1335325037815664</v>
      </c>
      <c r="AK27" s="134">
        <f t="shared" ref="AK27:AL27" si="6">AK20-AK5</f>
        <v>-0.63450297940793732</v>
      </c>
      <c r="AL27" s="135">
        <f t="shared" si="6"/>
        <v>-2.7680354831895073</v>
      </c>
      <c r="AO27" s="112">
        <v>43490</v>
      </c>
      <c r="AP27" s="131">
        <v>5.7877876281362964E-3</v>
      </c>
      <c r="AQ27" s="131">
        <v>7.9367050917306566E-3</v>
      </c>
      <c r="AR27" s="131">
        <v>5.6335608416314782E-3</v>
      </c>
      <c r="AS27" s="131">
        <v>7.5402924530888786E-3</v>
      </c>
      <c r="AT27" s="131">
        <v>9.9673558086154079E-3</v>
      </c>
      <c r="AU27" s="53"/>
      <c r="AV27" s="74">
        <v>43855</v>
      </c>
      <c r="AW27" s="128">
        <v>2.3654327657780588E-3</v>
      </c>
      <c r="AX27" s="128">
        <v>4.1430324167701822E-3</v>
      </c>
      <c r="AY27" s="128">
        <v>2.796704399098546E-3</v>
      </c>
      <c r="AZ27" s="128">
        <v>5.388592042802E-3</v>
      </c>
      <c r="BA27" s="128">
        <v>7.9743864683911748E-3</v>
      </c>
      <c r="BC27" s="95" t="s">
        <v>535</v>
      </c>
      <c r="BD27" s="134">
        <f t="shared" ref="BD27:BH27" si="7">BD20-BD5</f>
        <v>-2.2048783328127153E-3</v>
      </c>
      <c r="BE27" s="134">
        <f t="shared" si="7"/>
        <v>1.1446777076670328E-2</v>
      </c>
      <c r="BF27" s="134">
        <f t="shared" si="7"/>
        <v>-1.2355166010759339E-2</v>
      </c>
      <c r="BG27" s="134">
        <f t="shared" si="7"/>
        <v>-1.6759837878968786E-3</v>
      </c>
      <c r="BH27" s="135">
        <f t="shared" si="7"/>
        <v>8.1351879944182581E-3</v>
      </c>
    </row>
    <row r="28" spans="2:60" x14ac:dyDescent="0.2">
      <c r="B28" s="74">
        <v>43491</v>
      </c>
      <c r="C28" s="129">
        <v>0.21599028813285359</v>
      </c>
      <c r="D28" s="129">
        <v>3.8985111093531047E-2</v>
      </c>
      <c r="E28" s="129">
        <v>0.50123789367462857</v>
      </c>
      <c r="F28" s="129">
        <v>0</v>
      </c>
      <c r="G28" s="129">
        <v>2.913834705484443E-2</v>
      </c>
      <c r="H28" s="129">
        <v>2.3813579427825689E-2</v>
      </c>
      <c r="I28" s="129">
        <v>3.0609402339535661E-2</v>
      </c>
      <c r="J28" s="129">
        <f t="shared" si="0"/>
        <v>0.46901340586952911</v>
      </c>
      <c r="K28" s="81">
        <v>1.3087880275927481</v>
      </c>
      <c r="L28" s="81">
        <v>1.0890108515827792</v>
      </c>
      <c r="M28" s="53"/>
      <c r="N28" s="74">
        <v>43856</v>
      </c>
      <c r="O28" s="128">
        <v>0.1997486644963769</v>
      </c>
      <c r="P28" s="128">
        <v>4.0112688744867953E-2</v>
      </c>
      <c r="Q28" s="128">
        <v>0.49896435421400842</v>
      </c>
      <c r="R28" s="128">
        <v>3.5225946353658499E-2</v>
      </c>
      <c r="S28" s="128">
        <v>3.4824691000060852E-2</v>
      </c>
      <c r="T28" s="128">
        <v>2.5363862722777838E-2</v>
      </c>
      <c r="U28" s="128">
        <v>3.1900895226348737E-2</v>
      </c>
      <c r="V28" s="128">
        <v>0.46371193995099103</v>
      </c>
      <c r="W28" s="83">
        <v>1.3298530427090902</v>
      </c>
      <c r="X28" s="83">
        <v>1.1204279759881752</v>
      </c>
      <c r="AA28" s="95" t="s">
        <v>536</v>
      </c>
      <c r="AB28" s="134">
        <f t="shared" si="5"/>
        <v>-3.4766289197397322</v>
      </c>
      <c r="AC28" s="134">
        <f t="shared" si="5"/>
        <v>-0.21691108130258141</v>
      </c>
      <c r="AD28" s="134">
        <f t="shared" si="5"/>
        <v>-2.3828910735325319</v>
      </c>
      <c r="AE28" s="134">
        <f t="shared" si="5"/>
        <v>-0.56605481655174972</v>
      </c>
      <c r="AF28" s="134">
        <f t="shared" si="5"/>
        <v>6.2408652595459246E-2</v>
      </c>
      <c r="AG28" s="134">
        <f t="shared" si="5"/>
        <v>-2.9571729217021558E-2</v>
      </c>
      <c r="AH28" s="134">
        <f t="shared" si="5"/>
        <v>-0.15923303690046908</v>
      </c>
      <c r="AI28" s="134">
        <f t="shared" si="5"/>
        <v>-4.2202469737049704</v>
      </c>
      <c r="AJ28" s="134">
        <f t="shared" si="5"/>
        <v>-10.989128978353577</v>
      </c>
      <c r="AK28" s="134">
        <f t="shared" ref="AK28:AL28" si="8">AK21-AK6</f>
        <v>-13.534386781992204</v>
      </c>
      <c r="AL28" s="135">
        <f t="shared" si="8"/>
        <v>-24.523515760345788</v>
      </c>
      <c r="AO28" s="112">
        <v>43491</v>
      </c>
      <c r="AP28" s="131">
        <v>2.363102491897633E-3</v>
      </c>
      <c r="AQ28" s="131">
        <v>3.9267807353847292E-3</v>
      </c>
      <c r="AR28" s="131">
        <v>3.1481396605255751E-3</v>
      </c>
      <c r="AS28" s="131">
        <v>5.0470345229145161E-3</v>
      </c>
      <c r="AT28" s="131">
        <v>7.9902548605936818E-3</v>
      </c>
      <c r="AU28" s="53"/>
      <c r="AV28" s="74">
        <v>43856</v>
      </c>
      <c r="AW28" s="128">
        <v>3.9238303468779132E-3</v>
      </c>
      <c r="AX28" s="128">
        <v>5.7427813765682434E-3</v>
      </c>
      <c r="AY28" s="128">
        <v>3.5210000122471428E-3</v>
      </c>
      <c r="AZ28" s="128">
        <v>6.5601298301387794E-3</v>
      </c>
      <c r="BA28" s="128">
        <v>9.2640944469483972E-3</v>
      </c>
      <c r="BC28" s="95" t="s">
        <v>536</v>
      </c>
      <c r="BD28" s="134">
        <f t="shared" ref="BD28:BH28" si="9">BD21-BD6</f>
        <v>-6.1876053227066172E-2</v>
      </c>
      <c r="BE28" s="134">
        <f t="shared" si="9"/>
        <v>-9.0019946666541284E-2</v>
      </c>
      <c r="BF28" s="134">
        <f t="shared" si="9"/>
        <v>-7.5967283401057212E-2</v>
      </c>
      <c r="BG28" s="134">
        <f t="shared" si="9"/>
        <v>-0.13324747769418246</v>
      </c>
      <c r="BH28" s="135">
        <f t="shared" si="9"/>
        <v>-0.12129842128293658</v>
      </c>
    </row>
    <row r="29" spans="2:60" x14ac:dyDescent="0.2">
      <c r="B29" s="74">
        <v>43492</v>
      </c>
      <c r="C29" s="129">
        <v>0.2223285163732634</v>
      </c>
      <c r="D29" s="129">
        <v>4.0711030849047557E-2</v>
      </c>
      <c r="E29" s="129">
        <v>0.45946766264934569</v>
      </c>
      <c r="F29" s="129">
        <v>0</v>
      </c>
      <c r="G29" s="129">
        <v>3.019084839376825E-2</v>
      </c>
      <c r="H29" s="129">
        <v>2.4000645201407191E-2</v>
      </c>
      <c r="I29" s="129">
        <v>2.9635558396880791E-2</v>
      </c>
      <c r="J29" s="129">
        <f t="shared" si="0"/>
        <v>0.47460378868080488</v>
      </c>
      <c r="K29" s="81">
        <v>1.2809380505445178</v>
      </c>
      <c r="L29" s="81">
        <v>1.140361637941163</v>
      </c>
      <c r="M29" s="53"/>
      <c r="N29" s="74">
        <v>43857</v>
      </c>
      <c r="O29" s="128">
        <v>0.1936115451429018</v>
      </c>
      <c r="P29" s="128">
        <v>4.2646886499466588E-2</v>
      </c>
      <c r="Q29" s="128">
        <v>0.5752323905887935</v>
      </c>
      <c r="R29" s="128">
        <v>4.2307349522529819E-2</v>
      </c>
      <c r="S29" s="128">
        <v>3.6571023321197167E-2</v>
      </c>
      <c r="T29" s="128">
        <v>2.3399619360274449E-2</v>
      </c>
      <c r="U29" s="128">
        <v>3.6018308604483823E-2</v>
      </c>
      <c r="V29" s="128">
        <v>0.48591515548029551</v>
      </c>
      <c r="W29" s="83">
        <v>1.4357022785199427</v>
      </c>
      <c r="X29" s="83">
        <v>1.0490013585469613</v>
      </c>
      <c r="AA29" s="95" t="s">
        <v>537</v>
      </c>
      <c r="AB29" s="134">
        <f t="shared" si="5"/>
        <v>-3.1126161316556322</v>
      </c>
      <c r="AC29" s="134">
        <f t="shared" si="5"/>
        <v>-1.0561413247728575</v>
      </c>
      <c r="AD29" s="134">
        <f t="shared" si="5"/>
        <v>-11.370855911736403</v>
      </c>
      <c r="AE29" s="134">
        <f t="shared" si="5"/>
        <v>-1.1806027575392077</v>
      </c>
      <c r="AF29" s="134">
        <f t="shared" si="5"/>
        <v>-0.67890796241338025</v>
      </c>
      <c r="AG29" s="134">
        <f t="shared" si="5"/>
        <v>-0.33335697916484419</v>
      </c>
      <c r="AH29" s="134">
        <f t="shared" si="5"/>
        <v>-0.70274650211823186</v>
      </c>
      <c r="AI29" s="134">
        <f t="shared" si="5"/>
        <v>-10.29251853675987</v>
      </c>
      <c r="AJ29" s="134">
        <f t="shared" si="5"/>
        <v>-28.727746106160417</v>
      </c>
      <c r="AK29" s="134">
        <f t="shared" ref="AK29:AL29" si="10">AK22-AK7</f>
        <v>-29.537643605597314</v>
      </c>
      <c r="AL29" s="135">
        <f t="shared" si="10"/>
        <v>-58.26538971175772</v>
      </c>
      <c r="AO29" s="112">
        <v>43492</v>
      </c>
      <c r="AP29" s="131">
        <v>3.9440625796680132E-3</v>
      </c>
      <c r="AQ29" s="131">
        <v>5.5559610490074941E-3</v>
      </c>
      <c r="AR29" s="131">
        <v>3.8158867650565872E-3</v>
      </c>
      <c r="AS29" s="131">
        <v>6.4958010986155878E-3</v>
      </c>
      <c r="AT29" s="131">
        <v>9.2093119962409764E-3</v>
      </c>
      <c r="AU29" s="53"/>
      <c r="AV29" s="74">
        <v>43857</v>
      </c>
      <c r="AW29" s="128">
        <v>5.4758075097247954E-3</v>
      </c>
      <c r="AX29" s="128">
        <v>7.7728941491159494E-3</v>
      </c>
      <c r="AY29" s="128">
        <v>5.5725268184348446E-3</v>
      </c>
      <c r="AZ29" s="128">
        <v>7.0807441533691359E-3</v>
      </c>
      <c r="BA29" s="128">
        <v>9.2700969864477241E-3</v>
      </c>
      <c r="BC29" s="95" t="s">
        <v>537</v>
      </c>
      <c r="BD29" s="134">
        <f t="shared" ref="BD29:BH29" si="11">BD22-BD7</f>
        <v>-0.14610407634867972</v>
      </c>
      <c r="BE29" s="134">
        <f t="shared" si="11"/>
        <v>-0.2270737840210004</v>
      </c>
      <c r="BF29" s="134">
        <f t="shared" si="11"/>
        <v>-0.13632909873472243</v>
      </c>
      <c r="BG29" s="134">
        <f t="shared" si="11"/>
        <v>-0.20384679571662948</v>
      </c>
      <c r="BH29" s="135">
        <f t="shared" si="11"/>
        <v>-0.28238861595338072</v>
      </c>
    </row>
    <row r="30" spans="2:60" x14ac:dyDescent="0.2">
      <c r="B30" s="74">
        <v>43493</v>
      </c>
      <c r="C30" s="129">
        <v>0.17172429007795109</v>
      </c>
      <c r="D30" s="129">
        <v>3.2823038836548607E-2</v>
      </c>
      <c r="E30" s="129">
        <v>0.49040041171776572</v>
      </c>
      <c r="F30" s="129">
        <v>0</v>
      </c>
      <c r="G30" s="129">
        <v>2.8578606027686849E-2</v>
      </c>
      <c r="H30" s="129">
        <v>1.8116608816164968E-2</v>
      </c>
      <c r="I30" s="129">
        <v>2.792857013129257E-2</v>
      </c>
      <c r="J30" s="129">
        <f t="shared" si="0"/>
        <v>0.44410607917548195</v>
      </c>
      <c r="K30" s="81">
        <v>1.2136776047828917</v>
      </c>
      <c r="L30" s="81">
        <v>0.92918895697209247</v>
      </c>
      <c r="M30" s="53"/>
      <c r="N30" s="74">
        <v>43858</v>
      </c>
      <c r="O30" s="128">
        <v>0.17323420964939379</v>
      </c>
      <c r="P30" s="128">
        <v>4.1573692416535607E-2</v>
      </c>
      <c r="Q30" s="128">
        <v>0.57717911710869041</v>
      </c>
      <c r="R30" s="128">
        <v>3.8659368782579411E-2</v>
      </c>
      <c r="S30" s="128">
        <v>3.5344535715226832E-2</v>
      </c>
      <c r="T30" s="128">
        <v>2.5060230823167131E-2</v>
      </c>
      <c r="U30" s="128">
        <v>3.6088360641623053E-2</v>
      </c>
      <c r="V30" s="128">
        <v>0.4829723482176832</v>
      </c>
      <c r="W30" s="83">
        <v>1.4101118633548992</v>
      </c>
      <c r="X30" s="83">
        <v>0.96410829151864463</v>
      </c>
      <c r="AA30" s="95" t="s">
        <v>538</v>
      </c>
      <c r="AB30" s="134">
        <f>AB23-AB8</f>
        <v>-2.197973849084951</v>
      </c>
      <c r="AC30" s="134">
        <f t="shared" si="5"/>
        <v>-1.1040274157289984</v>
      </c>
      <c r="AD30" s="134">
        <f t="shared" si="5"/>
        <v>-11.91557769858133</v>
      </c>
      <c r="AE30" s="134">
        <f t="shared" si="5"/>
        <v>-1.2152361151246585</v>
      </c>
      <c r="AF30" s="134">
        <f t="shared" si="5"/>
        <v>-0.73723944093807225</v>
      </c>
      <c r="AG30" s="134">
        <f t="shared" si="5"/>
        <v>-0.56837479433985627</v>
      </c>
      <c r="AH30" s="134">
        <f t="shared" si="5"/>
        <v>-0.64030642290595141</v>
      </c>
      <c r="AI30" s="134">
        <f t="shared" si="5"/>
        <v>-9.6909228988315768</v>
      </c>
      <c r="AJ30" s="134">
        <f t="shared" si="5"/>
        <v>-28.069658635535404</v>
      </c>
      <c r="AK30" s="134">
        <f t="shared" ref="AK30:AL30" si="12">AK23-AK8</f>
        <v>-29.636196659142712</v>
      </c>
      <c r="AL30" s="135">
        <f t="shared" si="12"/>
        <v>-57.705855294678109</v>
      </c>
      <c r="AO30" s="112">
        <v>43493</v>
      </c>
      <c r="AP30" s="131">
        <v>3.9474007013725037E-3</v>
      </c>
      <c r="AQ30" s="131">
        <v>5.7985083532641236E-3</v>
      </c>
      <c r="AR30" s="131">
        <v>4.5392262439910456E-3</v>
      </c>
      <c r="AS30" s="131">
        <v>5.4319234964626158E-3</v>
      </c>
      <c r="AT30" s="131">
        <v>7.4492041132710168E-3</v>
      </c>
      <c r="AU30" s="53"/>
      <c r="AV30" s="74">
        <v>43858</v>
      </c>
      <c r="AW30" s="128">
        <v>5.0240374779568246E-3</v>
      </c>
      <c r="AX30" s="128">
        <v>7.3931642886208189E-3</v>
      </c>
      <c r="AY30" s="128">
        <v>5.3360440120237889E-3</v>
      </c>
      <c r="AZ30" s="128">
        <v>6.1553316290389511E-3</v>
      </c>
      <c r="BA30" s="128">
        <v>7.8060351771740864E-3</v>
      </c>
      <c r="BC30" s="95" t="s">
        <v>538</v>
      </c>
      <c r="BD30" s="134">
        <f>BD23-BD8</f>
        <v>-0.15430923194688476</v>
      </c>
      <c r="BE30" s="134">
        <f t="shared" ref="BE30:BH30" si="13">BE23-BE8</f>
        <v>-0.23079162867710762</v>
      </c>
      <c r="BF30" s="134">
        <f t="shared" si="13"/>
        <v>-0.13687547389831667</v>
      </c>
      <c r="BG30" s="134">
        <f t="shared" si="13"/>
        <v>-0.21595698901299179</v>
      </c>
      <c r="BH30" s="135">
        <f t="shared" si="13"/>
        <v>-0.28956747281835521</v>
      </c>
    </row>
    <row r="31" spans="2:60" x14ac:dyDescent="0.2">
      <c r="B31" s="74">
        <v>43494</v>
      </c>
      <c r="C31" s="129">
        <v>0.21972036000675499</v>
      </c>
      <c r="D31" s="129">
        <v>3.983148084915486E-2</v>
      </c>
      <c r="E31" s="129">
        <v>0.51919351584663676</v>
      </c>
      <c r="F31" s="129">
        <v>0</v>
      </c>
      <c r="G31" s="129">
        <v>2.9184267267226931E-2</v>
      </c>
      <c r="H31" s="129">
        <v>2.351559210679811E-2</v>
      </c>
      <c r="I31" s="129">
        <v>3.3381298994230903E-2</v>
      </c>
      <c r="J31" s="129">
        <f t="shared" si="0"/>
        <v>0.4860020260658402</v>
      </c>
      <c r="K31" s="81">
        <v>1.3508285411366427</v>
      </c>
      <c r="L31" s="81">
        <v>0.97714005698473849</v>
      </c>
      <c r="M31" s="53"/>
      <c r="N31" s="74">
        <v>43859</v>
      </c>
      <c r="O31" s="128">
        <v>0.149907888358077</v>
      </c>
      <c r="P31" s="128">
        <v>4.176445721901937E-2</v>
      </c>
      <c r="Q31" s="128">
        <v>0.57349189363199893</v>
      </c>
      <c r="R31" s="128">
        <v>4.0178636025411857E-2</v>
      </c>
      <c r="S31" s="128">
        <v>3.5132601995509889E-2</v>
      </c>
      <c r="T31" s="128">
        <v>2.5137178449748429E-2</v>
      </c>
      <c r="U31" s="128">
        <v>3.6361961558259617E-2</v>
      </c>
      <c r="V31" s="128">
        <v>0.48250363705049037</v>
      </c>
      <c r="W31" s="83">
        <v>1.3844782542885155</v>
      </c>
      <c r="X31" s="83">
        <v>0.98565490339624573</v>
      </c>
      <c r="AA31" s="136" t="s">
        <v>578</v>
      </c>
      <c r="AB31" s="137">
        <f t="shared" ref="AB31:AL31" si="14">SUM(AB26:AB27)</f>
        <v>-4.1628041943367462</v>
      </c>
      <c r="AC31" s="137">
        <f t="shared" si="14"/>
        <v>0.18034526087045855</v>
      </c>
      <c r="AD31" s="137">
        <f t="shared" si="14"/>
        <v>3.1768864021730696</v>
      </c>
      <c r="AE31" s="137">
        <f t="shared" si="14"/>
        <v>0.60819258936765619</v>
      </c>
      <c r="AF31" s="137">
        <f t="shared" si="14"/>
        <v>0.25889120372618912</v>
      </c>
      <c r="AG31" s="137">
        <f t="shared" si="14"/>
        <v>0.12125831469050119</v>
      </c>
      <c r="AH31" s="137">
        <f t="shared" si="14"/>
        <v>0.14451449014600715</v>
      </c>
      <c r="AI31" s="137">
        <f t="shared" si="14"/>
        <v>0.4635615154411461</v>
      </c>
      <c r="AJ31" s="137">
        <f t="shared" si="14"/>
        <v>0.79084558207826916</v>
      </c>
      <c r="AK31" s="137">
        <f t="shared" si="14"/>
        <v>0.20516331562592782</v>
      </c>
      <c r="AL31" s="138">
        <f t="shared" si="14"/>
        <v>0.99600889770420054</v>
      </c>
      <c r="AO31" s="112">
        <v>43494</v>
      </c>
      <c r="AP31" s="131">
        <v>4.8918773669794861E-3</v>
      </c>
      <c r="AQ31" s="131">
        <v>6.7850223542100657E-3</v>
      </c>
      <c r="AR31" s="131">
        <v>6.0250981350979879E-3</v>
      </c>
      <c r="AS31" s="131">
        <v>6.4989304318728508E-3</v>
      </c>
      <c r="AT31" s="131">
        <v>8.4340934205809209E-3</v>
      </c>
      <c r="AU31" s="53"/>
      <c r="AV31" s="74">
        <v>43859</v>
      </c>
      <c r="AW31" s="128">
        <v>5.4071159473922277E-3</v>
      </c>
      <c r="AX31" s="128">
        <v>7.3344544174416713E-3</v>
      </c>
      <c r="AY31" s="128">
        <v>5.7738186808859596E-3</v>
      </c>
      <c r="AZ31" s="128">
        <v>6.2602160925472423E-3</v>
      </c>
      <c r="BA31" s="128">
        <v>8.098732427275282E-3</v>
      </c>
      <c r="BC31" s="136" t="s">
        <v>578</v>
      </c>
      <c r="BD31" s="137">
        <f t="shared" ref="BD31:BH31" si="15">SUM(BD26:BD27)</f>
        <v>-5.0667852384910506E-3</v>
      </c>
      <c r="BE31" s="137">
        <f t="shared" si="15"/>
        <v>2.1566033440766602E-2</v>
      </c>
      <c r="BF31" s="137">
        <f t="shared" si="15"/>
        <v>-1.9178325719707207E-2</v>
      </c>
      <c r="BG31" s="137">
        <f t="shared" si="15"/>
        <v>-2.2213862164362497E-3</v>
      </c>
      <c r="BH31" s="138">
        <f t="shared" si="15"/>
        <v>5.2197986683990005E-3</v>
      </c>
    </row>
    <row r="32" spans="2:60" x14ac:dyDescent="0.2">
      <c r="B32" s="74">
        <v>43495</v>
      </c>
      <c r="C32" s="129">
        <v>0.2214368514739547</v>
      </c>
      <c r="D32" s="129">
        <v>4.1197207559393267E-2</v>
      </c>
      <c r="E32" s="129">
        <v>0.50204414597701041</v>
      </c>
      <c r="F32" s="129">
        <v>0</v>
      </c>
      <c r="G32" s="129">
        <v>3.015267467170836E-2</v>
      </c>
      <c r="H32" s="129">
        <v>2.3719447791874512E-2</v>
      </c>
      <c r="I32" s="129">
        <v>3.3086517157946707E-2</v>
      </c>
      <c r="J32" s="129">
        <f t="shared" si="0"/>
        <v>0.5017367312890566</v>
      </c>
      <c r="K32" s="81">
        <v>1.3533735759209446</v>
      </c>
      <c r="L32" s="81">
        <v>0.97834738959690926</v>
      </c>
      <c r="M32" s="53"/>
      <c r="N32" s="74">
        <v>43860</v>
      </c>
      <c r="O32" s="128">
        <v>0.13252136390284219</v>
      </c>
      <c r="P32" s="128">
        <v>4.1870581230928489E-2</v>
      </c>
      <c r="Q32" s="128">
        <v>0.61264707743671021</v>
      </c>
      <c r="R32" s="128">
        <v>4.2650339488850351E-2</v>
      </c>
      <c r="S32" s="128">
        <v>3.5528061170943162E-2</v>
      </c>
      <c r="T32" s="128">
        <v>2.4455215375587699E-2</v>
      </c>
      <c r="U32" s="128">
        <v>3.6047960993626817E-2</v>
      </c>
      <c r="V32" s="128">
        <v>0.48351722549908771</v>
      </c>
      <c r="W32" s="83">
        <v>1.4092378250985766</v>
      </c>
      <c r="X32" s="83">
        <v>1.0243694160591366</v>
      </c>
      <c r="AA32" s="139" t="s">
        <v>569</v>
      </c>
      <c r="AB32" s="140">
        <f t="shared" ref="AB32:AL32" si="16">SUM(AB26:AB28)</f>
        <v>-7.6394331140764784</v>
      </c>
      <c r="AC32" s="140">
        <f t="shared" si="16"/>
        <v>-3.6565820432122864E-2</v>
      </c>
      <c r="AD32" s="140">
        <f t="shared" si="16"/>
        <v>0.79399532864053768</v>
      </c>
      <c r="AE32" s="140">
        <f t="shared" si="16"/>
        <v>4.2137772815906471E-2</v>
      </c>
      <c r="AF32" s="140">
        <f t="shared" si="16"/>
        <v>0.32129985632164837</v>
      </c>
      <c r="AG32" s="140">
        <f t="shared" si="16"/>
        <v>9.1686585473479632E-2</v>
      </c>
      <c r="AH32" s="140">
        <f t="shared" si="16"/>
        <v>-1.4718546754461936E-2</v>
      </c>
      <c r="AI32" s="140">
        <f t="shared" si="16"/>
        <v>-3.7566854582638243</v>
      </c>
      <c r="AJ32" s="140">
        <f t="shared" si="16"/>
        <v>-10.198283396275308</v>
      </c>
      <c r="AK32" s="140">
        <f t="shared" si="16"/>
        <v>-13.329223466366276</v>
      </c>
      <c r="AL32" s="141">
        <f t="shared" si="16"/>
        <v>-23.527506862641587</v>
      </c>
      <c r="AO32" s="112">
        <v>43495</v>
      </c>
      <c r="AP32" s="131">
        <v>4.9777200236807437E-3</v>
      </c>
      <c r="AQ32" s="131">
        <v>6.7702521393383083E-3</v>
      </c>
      <c r="AR32" s="131">
        <v>5.9691747855929803E-3</v>
      </c>
      <c r="AS32" s="131">
        <v>6.5834587841313574E-3</v>
      </c>
      <c r="AT32" s="131">
        <v>8.851509433915241E-3</v>
      </c>
      <c r="AU32" s="53"/>
      <c r="AV32" s="74">
        <v>43860</v>
      </c>
      <c r="AW32" s="128">
        <v>5.3147861623178581E-3</v>
      </c>
      <c r="AX32" s="128">
        <v>7.8269136860316668E-3</v>
      </c>
      <c r="AY32" s="128">
        <v>5.88390402511107E-3</v>
      </c>
      <c r="AZ32" s="128">
        <v>6.7899828799655509E-3</v>
      </c>
      <c r="BA32" s="128">
        <v>8.9989819936151221E-3</v>
      </c>
      <c r="BC32" s="139" t="s">
        <v>569</v>
      </c>
      <c r="BD32" s="140">
        <f t="shared" ref="BD32:BH32" si="17">SUM(BD26:BD28)</f>
        <v>-6.6942838465557222E-2</v>
      </c>
      <c r="BE32" s="140">
        <f t="shared" si="17"/>
        <v>-6.8453913225774682E-2</v>
      </c>
      <c r="BF32" s="140">
        <f t="shared" si="17"/>
        <v>-9.5145609120764418E-2</v>
      </c>
      <c r="BG32" s="140">
        <f t="shared" si="17"/>
        <v>-0.13546886391061871</v>
      </c>
      <c r="BH32" s="141">
        <f t="shared" si="17"/>
        <v>-0.11607862261453758</v>
      </c>
    </row>
    <row r="33" spans="2:60" x14ac:dyDescent="0.2">
      <c r="B33" s="74">
        <v>43496</v>
      </c>
      <c r="C33" s="129">
        <v>0.2220815840069755</v>
      </c>
      <c r="D33" s="129">
        <v>4.0615571473903447E-2</v>
      </c>
      <c r="E33" s="129">
        <v>0.53312790421870371</v>
      </c>
      <c r="F33" s="129">
        <v>0</v>
      </c>
      <c r="G33" s="129">
        <v>3.1147089960942499E-2</v>
      </c>
      <c r="H33" s="129">
        <v>2.3491831776174931E-2</v>
      </c>
      <c r="I33" s="129">
        <v>3.4009066283629923E-2</v>
      </c>
      <c r="J33" s="129">
        <f t="shared" si="0"/>
        <v>0.50476336807130107</v>
      </c>
      <c r="K33" s="81">
        <v>1.389236415791631</v>
      </c>
      <c r="L33" s="81">
        <v>1.0280238843698992</v>
      </c>
      <c r="M33" s="53"/>
      <c r="N33" s="74">
        <v>43861</v>
      </c>
      <c r="O33" s="128">
        <v>0.1130206379641556</v>
      </c>
      <c r="P33" s="128">
        <v>4.2525203974983779E-2</v>
      </c>
      <c r="Q33" s="128">
        <v>0.6208427736929123</v>
      </c>
      <c r="R33" s="128">
        <v>4.3943560427203772E-2</v>
      </c>
      <c r="S33" s="128">
        <v>3.9041192634476002E-2</v>
      </c>
      <c r="T33" s="128">
        <v>2.5187392848184331E-2</v>
      </c>
      <c r="U33" s="128">
        <v>3.6214166875647429E-2</v>
      </c>
      <c r="V33" s="128">
        <v>0.48246863798269402</v>
      </c>
      <c r="W33" s="83">
        <v>1.4032435664002572</v>
      </c>
      <c r="X33" s="83">
        <v>1.0816463936261671</v>
      </c>
      <c r="AA33" s="142" t="s">
        <v>579</v>
      </c>
      <c r="AB33" s="143">
        <f t="shared" ref="AB33:AL33" si="18">SUM(AB26:AB29)</f>
        <v>-10.75204924573211</v>
      </c>
      <c r="AC33" s="143">
        <f t="shared" si="18"/>
        <v>-1.0927071452049804</v>
      </c>
      <c r="AD33" s="143">
        <f t="shared" si="18"/>
        <v>-10.576860583095865</v>
      </c>
      <c r="AE33" s="143">
        <f t="shared" si="18"/>
        <v>-1.1384649847233013</v>
      </c>
      <c r="AF33" s="143">
        <f t="shared" si="18"/>
        <v>-0.35760810609173188</v>
      </c>
      <c r="AG33" s="143">
        <f t="shared" si="18"/>
        <v>-0.24167039369136456</v>
      </c>
      <c r="AH33" s="143">
        <f t="shared" si="18"/>
        <v>-0.7174650488726938</v>
      </c>
      <c r="AI33" s="143">
        <f t="shared" si="18"/>
        <v>-14.049203995023694</v>
      </c>
      <c r="AJ33" s="143">
        <f t="shared" si="18"/>
        <v>-38.926029502435725</v>
      </c>
      <c r="AK33" s="143">
        <f t="shared" si="18"/>
        <v>-42.86686707196359</v>
      </c>
      <c r="AL33" s="144">
        <f t="shared" si="18"/>
        <v>-81.792896574399307</v>
      </c>
      <c r="AO33" s="112">
        <v>43496</v>
      </c>
      <c r="AP33" s="131">
        <v>5.3901336252047006E-3</v>
      </c>
      <c r="AQ33" s="131">
        <v>7.4123768744344164E-3</v>
      </c>
      <c r="AR33" s="131">
        <v>5.8745752970991447E-3</v>
      </c>
      <c r="AS33" s="131">
        <v>6.9898152473804624E-3</v>
      </c>
      <c r="AT33" s="131">
        <v>9.2120621611766554E-3</v>
      </c>
      <c r="AU33" s="53"/>
      <c r="AV33" s="74">
        <v>43861</v>
      </c>
      <c r="AW33" s="128">
        <v>5.3823543131687173E-3</v>
      </c>
      <c r="AX33" s="128">
        <v>8.2231370463654776E-3</v>
      </c>
      <c r="AY33" s="128">
        <v>5.4708197170409709E-3</v>
      </c>
      <c r="AZ33" s="128">
        <v>7.4519284318630514E-3</v>
      </c>
      <c r="BA33" s="128">
        <v>9.6796844604432469E-3</v>
      </c>
      <c r="BC33" s="142" t="s">
        <v>579</v>
      </c>
      <c r="BD33" s="143">
        <f t="shared" ref="BD33:BH33" si="19">SUM(BD26:BD29)</f>
        <v>-0.21304691481423693</v>
      </c>
      <c r="BE33" s="143">
        <f t="shared" si="19"/>
        <v>-0.29552769724677508</v>
      </c>
      <c r="BF33" s="143">
        <f t="shared" si="19"/>
        <v>-0.23147470785548685</v>
      </c>
      <c r="BG33" s="143">
        <f t="shared" si="19"/>
        <v>-0.33931565962724819</v>
      </c>
      <c r="BH33" s="144">
        <f t="shared" si="19"/>
        <v>-0.39846723856791832</v>
      </c>
    </row>
    <row r="34" spans="2:60" x14ac:dyDescent="0.2">
      <c r="B34" s="74">
        <v>43497</v>
      </c>
      <c r="C34" s="129">
        <v>0.22317486174862741</v>
      </c>
      <c r="D34" s="129">
        <v>4.2003695556293193E-2</v>
      </c>
      <c r="E34" s="129">
        <v>0.56529397581128038</v>
      </c>
      <c r="F34" s="129">
        <v>4.3696143596522539E-2</v>
      </c>
      <c r="G34" s="129">
        <v>3.339450632593103E-2</v>
      </c>
      <c r="H34" s="129">
        <v>2.3351781162081069E-2</v>
      </c>
      <c r="I34" s="129">
        <v>3.2909819013209288E-2</v>
      </c>
      <c r="J34" s="129">
        <f t="shared" si="0"/>
        <v>0.47207405978174355</v>
      </c>
      <c r="K34" s="81">
        <v>1.4358988429956885</v>
      </c>
      <c r="L34" s="81">
        <v>1.0736971856135955</v>
      </c>
      <c r="M34" s="53"/>
      <c r="N34" s="74">
        <v>43862</v>
      </c>
      <c r="O34" s="128">
        <v>0.10163508773127861</v>
      </c>
      <c r="P34" s="128">
        <v>4.1542808624534328E-2</v>
      </c>
      <c r="Q34" s="128">
        <v>0.52949152673398436</v>
      </c>
      <c r="R34" s="128">
        <v>2.7509377437503649E-2</v>
      </c>
      <c r="S34" s="128">
        <v>3.47619827867474E-2</v>
      </c>
      <c r="T34" s="128">
        <v>2.5651135847666151E-2</v>
      </c>
      <c r="U34" s="128">
        <v>3.3759876489805128E-2</v>
      </c>
      <c r="V34" s="128">
        <v>0.44384607911116059</v>
      </c>
      <c r="W34" s="83">
        <v>1.2381978747626803</v>
      </c>
      <c r="X34" s="83">
        <v>1.0920230039220049</v>
      </c>
      <c r="AA34" s="145" t="s">
        <v>577</v>
      </c>
      <c r="AB34" s="146">
        <f t="shared" ref="AB34:AL34" si="20">SUM(AB26:AB30)</f>
        <v>-12.950023094817061</v>
      </c>
      <c r="AC34" s="146">
        <f t="shared" si="20"/>
        <v>-2.1967345609339786</v>
      </c>
      <c r="AD34" s="146">
        <f t="shared" si="20"/>
        <v>-22.492438281677195</v>
      </c>
      <c r="AE34" s="146">
        <f t="shared" si="20"/>
        <v>-2.3537010998479597</v>
      </c>
      <c r="AF34" s="146">
        <f t="shared" si="20"/>
        <v>-1.0948475470298042</v>
      </c>
      <c r="AG34" s="146">
        <f t="shared" si="20"/>
        <v>-0.81004518803122083</v>
      </c>
      <c r="AH34" s="146">
        <f t="shared" si="20"/>
        <v>-1.3577714717786451</v>
      </c>
      <c r="AI34" s="146">
        <f t="shared" si="20"/>
        <v>-23.740126893855269</v>
      </c>
      <c r="AJ34" s="146">
        <f t="shared" si="20"/>
        <v>-66.995688137971129</v>
      </c>
      <c r="AK34" s="146">
        <f t="shared" si="20"/>
        <v>-72.503063731106295</v>
      </c>
      <c r="AL34" s="147">
        <f t="shared" si="20"/>
        <v>-139.49875186907741</v>
      </c>
      <c r="AO34" s="112">
        <v>43497</v>
      </c>
      <c r="AP34" s="131">
        <v>5.1309311766590069E-3</v>
      </c>
      <c r="AQ34" s="131">
        <v>7.5160387844918283E-3</v>
      </c>
      <c r="AR34" s="131">
        <v>5.9412812895759011E-3</v>
      </c>
      <c r="AS34" s="131">
        <v>7.3816453402838506E-3</v>
      </c>
      <c r="AT34" s="131">
        <v>9.8624086531918873E-3</v>
      </c>
      <c r="AU34" s="53"/>
      <c r="AV34" s="74">
        <v>43862</v>
      </c>
      <c r="AW34" s="128">
        <v>2.5178641336484112E-3</v>
      </c>
      <c r="AX34" s="128">
        <v>4.2295837903687274E-3</v>
      </c>
      <c r="AY34" s="128">
        <v>2.7846345854861802E-3</v>
      </c>
      <c r="AZ34" s="128">
        <v>5.3562275010577394E-3</v>
      </c>
      <c r="BA34" s="128">
        <v>7.9155103910025712E-3</v>
      </c>
      <c r="BC34" s="145" t="s">
        <v>577</v>
      </c>
      <c r="BD34" s="146">
        <f t="shared" ref="BD34:BH34" si="21">SUM(BD26:BD30)</f>
        <v>-0.36735614676112172</v>
      </c>
      <c r="BE34" s="146">
        <f t="shared" si="21"/>
        <v>-0.52631932592388275</v>
      </c>
      <c r="BF34" s="146">
        <f t="shared" si="21"/>
        <v>-0.36835018175380352</v>
      </c>
      <c r="BG34" s="146">
        <f t="shared" si="21"/>
        <v>-0.55527264864023995</v>
      </c>
      <c r="BH34" s="147">
        <f t="shared" si="21"/>
        <v>-0.68803471138627348</v>
      </c>
    </row>
    <row r="35" spans="2:60" x14ac:dyDescent="0.2">
      <c r="B35" s="74">
        <v>43498</v>
      </c>
      <c r="C35" s="129">
        <v>0.22273157908252481</v>
      </c>
      <c r="D35" s="129">
        <v>4.0598939454083112E-2</v>
      </c>
      <c r="E35" s="129">
        <v>0.49311608711583282</v>
      </c>
      <c r="F35" s="129">
        <v>2.875330429125247E-2</v>
      </c>
      <c r="G35" s="129">
        <v>3.0851947995803541E-2</v>
      </c>
      <c r="H35" s="129">
        <v>2.3753034778543191E-2</v>
      </c>
      <c r="I35" s="129">
        <v>3.0596726033561238E-2</v>
      </c>
      <c r="J35" s="129">
        <f t="shared" si="0"/>
        <v>0.44477650594918328</v>
      </c>
      <c r="K35" s="81">
        <v>1.3151781247007845</v>
      </c>
      <c r="L35" s="81">
        <v>1.1041488835624544</v>
      </c>
      <c r="M35" s="53"/>
      <c r="N35" s="74">
        <v>43863</v>
      </c>
      <c r="O35" s="128">
        <v>0.1007840786261589</v>
      </c>
      <c r="P35" s="128">
        <v>4.1015499354335502E-2</v>
      </c>
      <c r="Q35" s="128">
        <v>0.48804265482875148</v>
      </c>
      <c r="R35" s="128">
        <v>3.5515673886285723E-2</v>
      </c>
      <c r="S35" s="128">
        <v>3.4499208504917223E-2</v>
      </c>
      <c r="T35" s="128">
        <v>2.5579213840464611E-2</v>
      </c>
      <c r="U35" s="128">
        <v>3.0642852847440661E-2</v>
      </c>
      <c r="V35" s="128">
        <v>0.43676413782343237</v>
      </c>
      <c r="W35" s="83">
        <v>1.1928433197117865</v>
      </c>
      <c r="X35" s="83">
        <v>1.0933442792372616</v>
      </c>
      <c r="AO35" s="112">
        <v>43498</v>
      </c>
      <c r="AP35" s="131">
        <v>2.6011381004539952E-3</v>
      </c>
      <c r="AQ35" s="131">
        <v>4.3384400881460944E-3</v>
      </c>
      <c r="AR35" s="131">
        <v>3.2167660197290351E-3</v>
      </c>
      <c r="AS35" s="131">
        <v>5.5889751760449429E-3</v>
      </c>
      <c r="AT35" s="131">
        <v>8.1121899241291817E-3</v>
      </c>
      <c r="AU35" s="53"/>
      <c r="AV35" s="74">
        <v>43863</v>
      </c>
      <c r="AW35" s="128">
        <v>4.0618452024873001E-3</v>
      </c>
      <c r="AX35" s="128">
        <v>5.8611055712934753E-3</v>
      </c>
      <c r="AY35" s="128">
        <v>3.4970439286808948E-3</v>
      </c>
      <c r="AZ35" s="128">
        <v>6.4387811668058922E-3</v>
      </c>
      <c r="BA35" s="128">
        <v>9.2133116442496589E-3</v>
      </c>
    </row>
    <row r="36" spans="2:60" x14ac:dyDescent="0.2">
      <c r="B36" s="74">
        <v>43499</v>
      </c>
      <c r="C36" s="129">
        <v>0.22140596565512491</v>
      </c>
      <c r="D36" s="129">
        <v>4.0436095306802922E-2</v>
      </c>
      <c r="E36" s="129">
        <v>0.43128056870065601</v>
      </c>
      <c r="F36" s="129">
        <v>3.3897903690422379E-2</v>
      </c>
      <c r="G36" s="129">
        <v>3.1286872456640212E-2</v>
      </c>
      <c r="H36" s="129">
        <v>2.4012890893638499E-2</v>
      </c>
      <c r="I36" s="129">
        <v>2.859052777541481E-2</v>
      </c>
      <c r="J36" s="129">
        <f t="shared" si="0"/>
        <v>0.43906369427889758</v>
      </c>
      <c r="K36" s="81">
        <v>1.2499745187575972</v>
      </c>
      <c r="L36" s="81">
        <v>1.103990259273874</v>
      </c>
      <c r="M36" s="53"/>
      <c r="N36" s="74">
        <v>43864</v>
      </c>
      <c r="O36" s="128">
        <v>7.2829108856554178E-2</v>
      </c>
      <c r="P36" s="128">
        <v>4.1795504357312413E-2</v>
      </c>
      <c r="Q36" s="128">
        <v>0.57852900488685377</v>
      </c>
      <c r="R36" s="128">
        <v>4.2075051532690082E-2</v>
      </c>
      <c r="S36" s="128">
        <v>3.5520642545863228E-2</v>
      </c>
      <c r="T36" s="128">
        <v>2.4892038299621961E-2</v>
      </c>
      <c r="U36" s="128">
        <v>3.4100126680851557E-2</v>
      </c>
      <c r="V36" s="128">
        <v>0.45238772664390281</v>
      </c>
      <c r="W36" s="83">
        <v>1.28212920380365</v>
      </c>
      <c r="X36" s="83">
        <v>1.0196749124203701</v>
      </c>
      <c r="AA36" s="94" t="s">
        <v>558</v>
      </c>
      <c r="AB36" s="87" t="s">
        <v>438</v>
      </c>
      <c r="AC36" s="89" t="s">
        <v>422</v>
      </c>
      <c r="AD36" s="89" t="s">
        <v>531</v>
      </c>
      <c r="AE36" s="89" t="s">
        <v>282</v>
      </c>
      <c r="AF36" s="87" t="s">
        <v>529</v>
      </c>
      <c r="AG36" s="87" t="s">
        <v>473</v>
      </c>
      <c r="AH36" s="87" t="s">
        <v>134</v>
      </c>
      <c r="AI36" s="87" t="s">
        <v>533</v>
      </c>
      <c r="AJ36" s="87" t="s">
        <v>516</v>
      </c>
      <c r="AK36" s="87" t="s">
        <v>559</v>
      </c>
      <c r="AL36" s="90" t="s">
        <v>570</v>
      </c>
      <c r="AO36" s="112">
        <v>43499</v>
      </c>
      <c r="AP36" s="131">
        <v>4.101646111878755E-3</v>
      </c>
      <c r="AQ36" s="131">
        <v>5.4654963994958507E-3</v>
      </c>
      <c r="AR36" s="131">
        <v>2.9013411435294179E-3</v>
      </c>
      <c r="AS36" s="131">
        <v>6.3553349735134719E-3</v>
      </c>
      <c r="AT36" s="131">
        <v>9.2927031764299152E-3</v>
      </c>
      <c r="AU36" s="53"/>
      <c r="AV36" s="74">
        <v>43864</v>
      </c>
      <c r="AW36" s="128">
        <v>5.4342609611707036E-3</v>
      </c>
      <c r="AX36" s="128">
        <v>7.7757127674708193E-3</v>
      </c>
      <c r="AY36" s="128">
        <v>5.5266303182608676E-3</v>
      </c>
      <c r="AZ36" s="128">
        <v>6.9710793011980082E-3</v>
      </c>
      <c r="BA36" s="128">
        <v>9.1824410287423275E-3</v>
      </c>
      <c r="BC36" s="94" t="s">
        <v>558</v>
      </c>
      <c r="BD36" s="87" t="s">
        <v>580</v>
      </c>
      <c r="BE36" s="89" t="s">
        <v>296</v>
      </c>
      <c r="BF36" s="89" t="s">
        <v>288</v>
      </c>
      <c r="BG36" s="89" t="s">
        <v>312</v>
      </c>
      <c r="BH36" s="162" t="s">
        <v>292</v>
      </c>
    </row>
    <row r="37" spans="2:60" x14ac:dyDescent="0.2">
      <c r="B37" s="74">
        <v>43500</v>
      </c>
      <c r="C37" s="129">
        <v>0.18572835191399201</v>
      </c>
      <c r="D37" s="129">
        <v>4.0563787579561597E-2</v>
      </c>
      <c r="E37" s="129">
        <v>0.5160011761557638</v>
      </c>
      <c r="F37" s="129">
        <v>4.1807493798949977E-2</v>
      </c>
      <c r="G37" s="129">
        <v>3.2823110971061817E-2</v>
      </c>
      <c r="H37" s="129">
        <v>2.331478760980453E-2</v>
      </c>
      <c r="I37" s="129">
        <v>3.100523534520282E-2</v>
      </c>
      <c r="J37" s="129">
        <f t="shared" si="0"/>
        <v>0.44703793512175083</v>
      </c>
      <c r="K37" s="81">
        <v>1.3182818784960875</v>
      </c>
      <c r="L37" s="81">
        <v>1.0419116136394486</v>
      </c>
      <c r="M37" s="53"/>
      <c r="N37" s="74">
        <v>43865</v>
      </c>
      <c r="O37" s="128">
        <v>5.9644824629176002E-2</v>
      </c>
      <c r="P37" s="128">
        <v>4.0776160842449803E-2</v>
      </c>
      <c r="Q37" s="128">
        <v>0.58949190317910871</v>
      </c>
      <c r="R37" s="128">
        <v>3.862632830280071E-2</v>
      </c>
      <c r="S37" s="128">
        <v>3.4135898964265853E-2</v>
      </c>
      <c r="T37" s="128">
        <v>2.5215271359847181E-2</v>
      </c>
      <c r="U37" s="128">
        <v>3.4231346698527308E-2</v>
      </c>
      <c r="V37" s="128">
        <v>0.44957810887397409</v>
      </c>
      <c r="W37" s="83">
        <v>1.2716998428501496</v>
      </c>
      <c r="X37" s="83">
        <v>0.93682027586906857</v>
      </c>
      <c r="AA37" s="95" t="s">
        <v>534</v>
      </c>
      <c r="AB37" s="132">
        <f t="shared" ref="AB37:AL37" si="22">AB26/AB4</f>
        <v>2.4246111284392979E-2</v>
      </c>
      <c r="AC37" s="132">
        <f t="shared" si="22"/>
        <v>4.4100753794845196E-2</v>
      </c>
      <c r="AD37" s="132">
        <f t="shared" si="22"/>
        <v>8.4675879812275284E-2</v>
      </c>
      <c r="AE37" s="132">
        <f t="shared" si="22"/>
        <v>1.0755276263111755</v>
      </c>
      <c r="AF37" s="132">
        <f t="shared" si="22"/>
        <v>0.14413986855725014</v>
      </c>
      <c r="AG37" s="132">
        <f t="shared" si="22"/>
        <v>7.2489962868633698E-2</v>
      </c>
      <c r="AH37" s="132">
        <f t="shared" si="22"/>
        <v>6.4267310063230443E-2</v>
      </c>
      <c r="AI37" s="132">
        <f t="shared" si="22"/>
        <v>3.3413120070193508E-2</v>
      </c>
      <c r="AJ37" s="132">
        <f t="shared" si="22"/>
        <v>7.0458281996381808E-2</v>
      </c>
      <c r="AK37" s="132">
        <f t="shared" si="22"/>
        <v>2.5824411221616019E-2</v>
      </c>
      <c r="AL37" s="133">
        <f t="shared" si="22"/>
        <v>5.0852035786620071E-2</v>
      </c>
      <c r="AO37" s="112">
        <v>43500</v>
      </c>
      <c r="AP37" s="131">
        <v>5.3622904101578222E-3</v>
      </c>
      <c r="AQ37" s="131">
        <v>7.4202246431060654E-3</v>
      </c>
      <c r="AR37" s="131">
        <v>4.7659932925363706E-3</v>
      </c>
      <c r="AS37" s="131">
        <v>7.2754365057519617E-3</v>
      </c>
      <c r="AT37" s="131">
        <v>9.6332225964817601E-3</v>
      </c>
      <c r="AU37" s="53"/>
      <c r="AV37" s="74">
        <v>43865</v>
      </c>
      <c r="AW37" s="128">
        <v>4.9952647869843962E-3</v>
      </c>
      <c r="AX37" s="128">
        <v>7.3974242009119543E-3</v>
      </c>
      <c r="AY37" s="128">
        <v>5.3834574574136169E-3</v>
      </c>
      <c r="AZ37" s="128">
        <v>6.0567179564524551E-3</v>
      </c>
      <c r="BA37" s="128">
        <v>8.0214807134525151E-3</v>
      </c>
      <c r="BC37" s="95" t="s">
        <v>534</v>
      </c>
      <c r="BD37" s="132">
        <f t="shared" ref="BD37:BH37" si="23">BD26/BD4</f>
        <v>-2.018448387303319E-2</v>
      </c>
      <c r="BE37" s="132">
        <f t="shared" si="23"/>
        <v>5.1754154236993234E-2</v>
      </c>
      <c r="BF37" s="132">
        <f t="shared" si="23"/>
        <v>-4.6373781245859703E-2</v>
      </c>
      <c r="BG37" s="132">
        <f t="shared" si="23"/>
        <v>-2.6725381504625638E-3</v>
      </c>
      <c r="BH37" s="133">
        <f t="shared" si="23"/>
        <v>-1.0346158704659294E-2</v>
      </c>
    </row>
    <row r="38" spans="2:60" x14ac:dyDescent="0.2">
      <c r="B38" s="74">
        <v>43501</v>
      </c>
      <c r="C38" s="129">
        <v>0.19656997426050071</v>
      </c>
      <c r="D38" s="129">
        <v>4.0196223503947318E-2</v>
      </c>
      <c r="E38" s="129">
        <v>0.54614192471109024</v>
      </c>
      <c r="F38" s="129">
        <v>3.9647231133917139E-2</v>
      </c>
      <c r="G38" s="129">
        <v>3.007008486994555E-2</v>
      </c>
      <c r="H38" s="129">
        <v>2.3464956935709769E-2</v>
      </c>
      <c r="I38" s="129">
        <v>3.1674217247284503E-2</v>
      </c>
      <c r="J38" s="129">
        <f t="shared" si="0"/>
        <v>0.45316854328110712</v>
      </c>
      <c r="K38" s="81">
        <v>1.3609331559435023</v>
      </c>
      <c r="L38" s="81">
        <v>0.97409195315119645</v>
      </c>
      <c r="M38" s="53"/>
      <c r="N38" s="74">
        <v>43866</v>
      </c>
      <c r="O38" s="128">
        <v>6.2139129044662358E-2</v>
      </c>
      <c r="P38" s="128">
        <v>4.2008500188894078E-2</v>
      </c>
      <c r="Q38" s="128">
        <v>0.56364448767464226</v>
      </c>
      <c r="R38" s="128">
        <v>4.0503578565955059E-2</v>
      </c>
      <c r="S38" s="128">
        <v>3.4503114335952823E-2</v>
      </c>
      <c r="T38" s="128">
        <v>2.5202294802864459E-2</v>
      </c>
      <c r="U38" s="128">
        <v>3.2815070403132592E-2</v>
      </c>
      <c r="V38" s="128">
        <v>0.45164210244097569</v>
      </c>
      <c r="W38" s="83">
        <v>1.2524582774570794</v>
      </c>
      <c r="X38" s="83">
        <v>0.9384007174674015</v>
      </c>
      <c r="AA38" s="95" t="s">
        <v>535</v>
      </c>
      <c r="AB38" s="132">
        <f t="shared" ref="AB38:AL38" si="24">AB27/AB5</f>
        <v>-0.71159431585819022</v>
      </c>
      <c r="AC38" s="132">
        <f t="shared" si="24"/>
        <v>0.1157102389809866</v>
      </c>
      <c r="AD38" s="132">
        <f t="shared" si="24"/>
        <v>0.12078276088749662</v>
      </c>
      <c r="AE38" s="132">
        <f t="shared" si="24"/>
        <v>2.7344984408146883E-3</v>
      </c>
      <c r="AF38" s="132">
        <f t="shared" si="24"/>
        <v>0.13059968766749527</v>
      </c>
      <c r="AG38" s="132">
        <f t="shared" si="24"/>
        <v>0.10303796510571918</v>
      </c>
      <c r="AH38" s="132">
        <f t="shared" si="24"/>
        <v>9.5396885076836871E-2</v>
      </c>
      <c r="AI38" s="132">
        <f t="shared" si="24"/>
        <v>-1.7892857066617255E-3</v>
      </c>
      <c r="AJ38" s="132">
        <f t="shared" si="24"/>
        <v>-5.5589352494214518E-2</v>
      </c>
      <c r="AK38" s="132">
        <f t="shared" si="24"/>
        <v>-2.1610820390024477E-2</v>
      </c>
      <c r="AL38" s="133">
        <f t="shared" si="24"/>
        <v>-4.0862241545644259E-2</v>
      </c>
      <c r="AO38" s="112">
        <v>43501</v>
      </c>
      <c r="AP38" s="131">
        <v>5.0347037557680408E-3</v>
      </c>
      <c r="AQ38" s="131">
        <v>6.7326752034155574E-3</v>
      </c>
      <c r="AR38" s="131">
        <v>6.0515503376174619E-3</v>
      </c>
      <c r="AS38" s="131">
        <v>6.3214710657133466E-3</v>
      </c>
      <c r="AT38" s="131">
        <v>8.4588562743038061E-3</v>
      </c>
      <c r="AU38" s="53"/>
      <c r="AV38" s="74">
        <v>43866</v>
      </c>
      <c r="AW38" s="128">
        <v>5.4098913738552671E-3</v>
      </c>
      <c r="AX38" s="128">
        <v>7.7275905802239257E-3</v>
      </c>
      <c r="AY38" s="128">
        <v>5.9832579869439706E-3</v>
      </c>
      <c r="AZ38" s="128">
        <v>6.0727332133683823E-3</v>
      </c>
      <c r="BA38" s="128">
        <v>8.1434779451842881E-3</v>
      </c>
      <c r="BC38" s="95" t="s">
        <v>535</v>
      </c>
      <c r="BD38" s="132">
        <f t="shared" ref="BD38:BH38" si="25">BD27/BD5</f>
        <v>-1.6061948897658888E-2</v>
      </c>
      <c r="BE38" s="132">
        <f t="shared" si="25"/>
        <v>6.2235344805644584E-2</v>
      </c>
      <c r="BF38" s="132">
        <f t="shared" si="25"/>
        <v>-8.1792836978436465E-2</v>
      </c>
      <c r="BG38" s="132">
        <f t="shared" si="25"/>
        <v>-8.9140623645946656E-3</v>
      </c>
      <c r="BH38" s="133">
        <f t="shared" si="25"/>
        <v>3.1716107038121055E-2</v>
      </c>
    </row>
    <row r="39" spans="2:60" x14ac:dyDescent="0.2">
      <c r="B39" s="74">
        <v>43502</v>
      </c>
      <c r="C39" s="129">
        <v>0.20677248686873209</v>
      </c>
      <c r="D39" s="129">
        <v>4.0931409887063973E-2</v>
      </c>
      <c r="E39" s="129">
        <v>0.5282554586700644</v>
      </c>
      <c r="F39" s="129">
        <v>4.1690136494530433E-2</v>
      </c>
      <c r="G39" s="129">
        <v>3.1641280805839521E-2</v>
      </c>
      <c r="H39" s="129">
        <v>2.4007591723363461E-2</v>
      </c>
      <c r="I39" s="129">
        <v>3.06942290440834E-2</v>
      </c>
      <c r="J39" s="129">
        <f t="shared" si="0"/>
        <v>0.46038189452277045</v>
      </c>
      <c r="K39" s="81">
        <v>1.3643744880164477</v>
      </c>
      <c r="L39" s="81">
        <v>0.96812407852084736</v>
      </c>
      <c r="M39" s="53"/>
      <c r="N39" s="74">
        <v>43867</v>
      </c>
      <c r="O39" s="128">
        <v>5.827912778596487E-2</v>
      </c>
      <c r="P39" s="128">
        <v>4.1666672003274299E-2</v>
      </c>
      <c r="Q39" s="128">
        <v>0.57261494186993622</v>
      </c>
      <c r="R39" s="128">
        <v>4.2440672038370382E-2</v>
      </c>
      <c r="S39" s="128">
        <v>3.4913597955609582E-2</v>
      </c>
      <c r="T39" s="128">
        <v>2.509672406916048E-2</v>
      </c>
      <c r="U39" s="128">
        <v>3.4174122923072252E-2</v>
      </c>
      <c r="V39" s="128">
        <v>0.44982712016245285</v>
      </c>
      <c r="W39" s="83">
        <v>1.259012978807841</v>
      </c>
      <c r="X39" s="83">
        <v>0.97274136231917008</v>
      </c>
      <c r="AA39" s="95" t="s">
        <v>536</v>
      </c>
      <c r="AB39" s="132">
        <f t="shared" ref="AB39:AL39" si="26">AB28/AB6</f>
        <v>-0.56362927385933115</v>
      </c>
      <c r="AC39" s="132">
        <f t="shared" si="26"/>
        <v>-0.18823602961790206</v>
      </c>
      <c r="AD39" s="132">
        <f t="shared" si="26"/>
        <v>-0.13176139046815025</v>
      </c>
      <c r="AE39" s="132">
        <f t="shared" si="26"/>
        <v>-0.44623256166261233</v>
      </c>
      <c r="AF39" s="132">
        <f t="shared" si="26"/>
        <v>6.1423190797797962E-2</v>
      </c>
      <c r="AG39" s="132">
        <f t="shared" si="26"/>
        <v>-3.9802838412331301E-2</v>
      </c>
      <c r="AH39" s="132">
        <f t="shared" si="26"/>
        <v>-0.18333786234739194</v>
      </c>
      <c r="AI39" s="132">
        <f t="shared" si="26"/>
        <v>-0.29774277092718759</v>
      </c>
      <c r="AJ39" s="132">
        <f t="shared" si="26"/>
        <v>-0.25276484997518028</v>
      </c>
      <c r="AK39" s="132">
        <f t="shared" si="26"/>
        <v>-0.4038952039581748</v>
      </c>
      <c r="AL39" s="133">
        <f t="shared" si="26"/>
        <v>-0.31854782280549637</v>
      </c>
      <c r="AO39" s="112">
        <v>43502</v>
      </c>
      <c r="AP39" s="131">
        <v>5.0915414184955574E-3</v>
      </c>
      <c r="AQ39" s="131">
        <v>7.3773393869952207E-3</v>
      </c>
      <c r="AR39" s="131">
        <v>6.0922111456903393E-3</v>
      </c>
      <c r="AS39" s="131">
        <v>6.5490964462145097E-3</v>
      </c>
      <c r="AT39" s="131">
        <v>8.8215527710095616E-3</v>
      </c>
      <c r="AU39" s="53"/>
      <c r="AV39" s="74">
        <v>43867</v>
      </c>
      <c r="AW39" s="128">
        <v>5.6158892622649803E-3</v>
      </c>
      <c r="AX39" s="128">
        <v>7.1461930914193473E-3</v>
      </c>
      <c r="AY39" s="128">
        <v>5.9670729098969619E-3</v>
      </c>
      <c r="AZ39" s="128">
        <v>6.8097704844333863E-3</v>
      </c>
      <c r="BA39" s="128">
        <v>9.0596766723511843E-3</v>
      </c>
      <c r="BC39" s="95" t="s">
        <v>536</v>
      </c>
      <c r="BD39" s="132">
        <f t="shared" ref="BD39:BH39" si="27">BD28/BD6</f>
        <v>-0.39551168483195243</v>
      </c>
      <c r="BE39" s="132">
        <f t="shared" si="27"/>
        <v>-0.41617439021926528</v>
      </c>
      <c r="BF39" s="132">
        <f t="shared" si="27"/>
        <v>-0.46052777990182781</v>
      </c>
      <c r="BG39" s="132">
        <f t="shared" si="27"/>
        <v>-0.6523010354450951</v>
      </c>
      <c r="BH39" s="133">
        <f t="shared" si="27"/>
        <v>-0.4109223441039091</v>
      </c>
    </row>
    <row r="40" spans="2:60" x14ac:dyDescent="0.2">
      <c r="B40" s="74">
        <v>43503</v>
      </c>
      <c r="C40" s="129">
        <v>0.21527128902209941</v>
      </c>
      <c r="D40" s="129">
        <v>3.7932652716197869E-2</v>
      </c>
      <c r="E40" s="129">
        <v>0.551010734459773</v>
      </c>
      <c r="F40" s="129">
        <v>4.3901198858116441E-2</v>
      </c>
      <c r="G40" s="129">
        <v>3.1476510386667621E-2</v>
      </c>
      <c r="H40" s="129">
        <v>2.3770240056588971E-2</v>
      </c>
      <c r="I40" s="129">
        <v>3.110413824477868E-2</v>
      </c>
      <c r="J40" s="129">
        <f t="shared" si="0"/>
        <v>0.45861194417971163</v>
      </c>
      <c r="K40" s="81">
        <v>1.3930787079239337</v>
      </c>
      <c r="L40" s="81">
        <v>1.0020952677633039</v>
      </c>
      <c r="M40" s="53"/>
      <c r="N40" s="74">
        <v>43868</v>
      </c>
      <c r="O40" s="128">
        <v>6.5182646218533147E-2</v>
      </c>
      <c r="P40" s="128">
        <v>4.2493145336268502E-2</v>
      </c>
      <c r="Q40" s="128">
        <v>0.60370105050360334</v>
      </c>
      <c r="R40" s="128">
        <v>4.3123101758653748E-2</v>
      </c>
      <c r="S40" s="128">
        <v>3.8130941190564573E-2</v>
      </c>
      <c r="T40" s="128">
        <v>2.5494484850234179E-2</v>
      </c>
      <c r="U40" s="128">
        <v>3.4995348281223228E-2</v>
      </c>
      <c r="V40" s="128">
        <v>0.45540032653881668</v>
      </c>
      <c r="W40" s="83">
        <v>1.3085210446778974</v>
      </c>
      <c r="X40" s="83">
        <v>1.0156073962554284</v>
      </c>
      <c r="AA40" s="95" t="s">
        <v>537</v>
      </c>
      <c r="AB40" s="132">
        <f t="shared" ref="AB40:AL40" si="28">AB29/AB7</f>
        <v>-0.51722740097398778</v>
      </c>
      <c r="AC40" s="132">
        <f t="shared" si="28"/>
        <v>-0.9857275311979371</v>
      </c>
      <c r="AD40" s="132">
        <f t="shared" si="28"/>
        <v>-0.65420850191022695</v>
      </c>
      <c r="AE40" s="132">
        <f t="shared" si="28"/>
        <v>-0.90919559885438772</v>
      </c>
      <c r="AF40" s="132">
        <f t="shared" si="28"/>
        <v>-0.65599136573512595</v>
      </c>
      <c r="AG40" s="132">
        <f t="shared" si="28"/>
        <v>-0.47298238614064947</v>
      </c>
      <c r="AH40" s="132">
        <f t="shared" si="28"/>
        <v>-0.87748865145341437</v>
      </c>
      <c r="AI40" s="132">
        <f t="shared" si="28"/>
        <v>-0.78224602759665263</v>
      </c>
      <c r="AJ40" s="132">
        <f t="shared" si="28"/>
        <v>-0.69278298552916562</v>
      </c>
      <c r="AK40" s="132">
        <f t="shared" si="28"/>
        <v>-0.85087790841784083</v>
      </c>
      <c r="AL40" s="133">
        <f t="shared" si="28"/>
        <v>-0.76482355191064921</v>
      </c>
      <c r="AO40" s="112">
        <v>43503</v>
      </c>
      <c r="AP40" s="131">
        <v>5.8704548150091806E-3</v>
      </c>
      <c r="AQ40" s="131">
        <v>7.4914256030527036E-3</v>
      </c>
      <c r="AR40" s="131">
        <v>6.0550216369854694E-3</v>
      </c>
      <c r="AS40" s="131">
        <v>7.0989063379301564E-3</v>
      </c>
      <c r="AT40" s="131">
        <v>9.2916079063140415E-3</v>
      </c>
      <c r="AU40" s="53"/>
      <c r="AV40" s="74">
        <v>43868</v>
      </c>
      <c r="AW40" s="128">
        <v>5.816880315616251E-3</v>
      </c>
      <c r="AX40" s="128">
        <v>6.9795410771708753E-3</v>
      </c>
      <c r="AY40" s="128">
        <v>5.6702347957927014E-3</v>
      </c>
      <c r="AZ40" s="128">
        <v>7.201911847870739E-3</v>
      </c>
      <c r="BA40" s="128">
        <v>9.4223670333556352E-3</v>
      </c>
      <c r="BC40" s="95" t="s">
        <v>537</v>
      </c>
      <c r="BD40" s="132">
        <f t="shared" ref="BD40:BH40" si="29">BD29/BD7</f>
        <v>-0.90443077742337363</v>
      </c>
      <c r="BE40" s="132">
        <f t="shared" si="29"/>
        <v>-0.9603396336422716</v>
      </c>
      <c r="BF40" s="132">
        <f t="shared" si="29"/>
        <v>-0.8683718798665665</v>
      </c>
      <c r="BG40" s="132">
        <f t="shared" si="29"/>
        <v>-0.92412202054254955</v>
      </c>
      <c r="BH40" s="133">
        <f t="shared" si="29"/>
        <v>-0.92301944295987204</v>
      </c>
    </row>
    <row r="41" spans="2:60" x14ac:dyDescent="0.2">
      <c r="B41" s="74">
        <v>43504</v>
      </c>
      <c r="C41" s="129">
        <v>0.21506331620021371</v>
      </c>
      <c r="D41" s="129">
        <v>4.1681819165576811E-2</v>
      </c>
      <c r="E41" s="129">
        <v>0.5764034406354861</v>
      </c>
      <c r="F41" s="129">
        <v>4.5467943846625933E-2</v>
      </c>
      <c r="G41" s="129">
        <v>3.449156518846945E-2</v>
      </c>
      <c r="H41" s="129">
        <v>2.343156608380929E-2</v>
      </c>
      <c r="I41" s="129">
        <v>3.195227746221279E-2</v>
      </c>
      <c r="J41" s="129">
        <f t="shared" si="0"/>
        <v>0.46667387737731947</v>
      </c>
      <c r="K41" s="81">
        <v>1.4351658059597134</v>
      </c>
      <c r="L41" s="81">
        <v>1.0461226447127976</v>
      </c>
      <c r="M41" s="53"/>
      <c r="N41" s="74">
        <v>43869</v>
      </c>
      <c r="O41" s="128">
        <v>7.0723136132826742E-2</v>
      </c>
      <c r="P41" s="128">
        <v>4.2008430318008952E-2</v>
      </c>
      <c r="Q41" s="128">
        <v>0.54496279056166219</v>
      </c>
      <c r="R41" s="128">
        <v>2.909941093636615E-2</v>
      </c>
      <c r="S41" s="128">
        <v>3.4509356033648832E-2</v>
      </c>
      <c r="T41" s="128">
        <v>2.573526695449127E-2</v>
      </c>
      <c r="U41" s="128">
        <v>3.2101946631137523E-2</v>
      </c>
      <c r="V41" s="128">
        <v>0.43158529728663164</v>
      </c>
      <c r="W41" s="83">
        <v>1.2107256348547732</v>
      </c>
      <c r="X41" s="83">
        <v>1.0564440727806195</v>
      </c>
      <c r="AA41" s="95" t="s">
        <v>538</v>
      </c>
      <c r="AB41" s="132">
        <f t="shared" ref="AB41:AL41" si="30">AB30/AB8</f>
        <v>-0.34874618141651492</v>
      </c>
      <c r="AC41" s="132">
        <f t="shared" si="30"/>
        <v>-0.93718389149203363</v>
      </c>
      <c r="AD41" s="132">
        <f t="shared" si="30"/>
        <v>-0.64390779241570439</v>
      </c>
      <c r="AE41" s="132">
        <f t="shared" si="30"/>
        <v>-0.87933379367566133</v>
      </c>
      <c r="AF41" s="132">
        <f t="shared" si="30"/>
        <v>-0.64082800175977273</v>
      </c>
      <c r="AG41" s="132">
        <f t="shared" si="30"/>
        <v>-0.75306239661510244</v>
      </c>
      <c r="AH41" s="132">
        <f t="shared" si="30"/>
        <v>-0.83163773079809855</v>
      </c>
      <c r="AI41" s="132">
        <f t="shared" si="30"/>
        <v>-0.73489922200139213</v>
      </c>
      <c r="AJ41" s="132">
        <f t="shared" si="30"/>
        <v>-0.64931727422681662</v>
      </c>
      <c r="AK41" s="132">
        <f t="shared" si="30"/>
        <v>-0.80515088327333983</v>
      </c>
      <c r="AL41" s="133">
        <f t="shared" si="30"/>
        <v>-0.72098299304568758</v>
      </c>
      <c r="AO41" s="112">
        <v>43504</v>
      </c>
      <c r="AP41" s="131">
        <v>5.7029884299815538E-3</v>
      </c>
      <c r="AQ41" s="131">
        <v>7.9100222852265985E-3</v>
      </c>
      <c r="AR41" s="131">
        <v>6.1839068854852922E-3</v>
      </c>
      <c r="AS41" s="131">
        <v>7.588122714079772E-3</v>
      </c>
      <c r="AT41" s="131">
        <v>9.809089500452485E-3</v>
      </c>
      <c r="AU41" s="53"/>
      <c r="AV41" s="74">
        <v>43869</v>
      </c>
      <c r="AW41" s="128">
        <v>2.7348415332609979E-3</v>
      </c>
      <c r="AX41" s="128">
        <v>4.7604299657326189E-3</v>
      </c>
      <c r="AY41" s="128">
        <v>3.194876196171276E-3</v>
      </c>
      <c r="AZ41" s="128">
        <v>5.3325714780037654E-3</v>
      </c>
      <c r="BA41" s="128">
        <v>8.0440426101200096E-3</v>
      </c>
      <c r="BC41" s="95" t="s">
        <v>538</v>
      </c>
      <c r="BD41" s="132">
        <f t="shared" ref="BD41:BH41" si="31">BD30/BD8</f>
        <v>-0.8914076543783972</v>
      </c>
      <c r="BE41" s="132">
        <f t="shared" si="31"/>
        <v>-0.91988968179636521</v>
      </c>
      <c r="BF41" s="132">
        <f t="shared" si="31"/>
        <v>-0.792011438126484</v>
      </c>
      <c r="BG41" s="132">
        <f t="shared" si="31"/>
        <v>-0.90552336191474292</v>
      </c>
      <c r="BH41" s="133">
        <f t="shared" si="31"/>
        <v>-0.92040453032312919</v>
      </c>
    </row>
    <row r="42" spans="2:60" x14ac:dyDescent="0.2">
      <c r="B42" s="74">
        <v>43505</v>
      </c>
      <c r="C42" s="129">
        <v>0.22229895820098131</v>
      </c>
      <c r="D42" s="129">
        <v>3.7416489518598127E-2</v>
      </c>
      <c r="E42" s="129">
        <v>0.49148594720397659</v>
      </c>
      <c r="F42" s="129">
        <v>2.8911336868268911E-2</v>
      </c>
      <c r="G42" s="129">
        <v>3.085096228398557E-2</v>
      </c>
      <c r="H42" s="129">
        <v>2.2685614556730689E-2</v>
      </c>
      <c r="I42" s="129">
        <v>2.8979093303890851E-2</v>
      </c>
      <c r="J42" s="129">
        <f t="shared" si="0"/>
        <v>0.4383572476135098</v>
      </c>
      <c r="K42" s="81">
        <v>1.3009856495499419</v>
      </c>
      <c r="L42" s="81">
        <v>1.0862919417729273</v>
      </c>
      <c r="M42" s="53"/>
      <c r="N42" s="74">
        <v>43870</v>
      </c>
      <c r="O42" s="128">
        <v>9.2958744368685217E-2</v>
      </c>
      <c r="P42" s="128">
        <v>4.1413253638642289E-2</v>
      </c>
      <c r="Q42" s="128">
        <v>0.48908532505675811</v>
      </c>
      <c r="R42" s="128">
        <v>3.1560054825551527E-2</v>
      </c>
      <c r="S42" s="128">
        <v>3.437825369521412E-2</v>
      </c>
      <c r="T42" s="128">
        <v>2.5571532058619961E-2</v>
      </c>
      <c r="U42" s="128">
        <v>2.984791186518098E-2</v>
      </c>
      <c r="V42" s="128">
        <v>0.43676089115784711</v>
      </c>
      <c r="W42" s="83">
        <v>1.1815759666664993</v>
      </c>
      <c r="X42" s="83">
        <v>0.9978410343616656</v>
      </c>
      <c r="AA42" s="136" t="s">
        <v>578</v>
      </c>
      <c r="AB42" s="148">
        <f>AB31/SUM(AB$4:AB5)</f>
        <v>-0.33680803933437214</v>
      </c>
      <c r="AC42" s="148">
        <f>AC31/SUM(AC$4:AC5)</f>
        <v>7.7671044125777688E-2</v>
      </c>
      <c r="AD42" s="148">
        <f>AD31/SUM(AD$4:AD5)</f>
        <v>0.10206107520869832</v>
      </c>
      <c r="AE42" s="148">
        <f>AE31/SUM(AE$4:AE5)</f>
        <v>0.36222886126969134</v>
      </c>
      <c r="AF42" s="148">
        <f>AF31/SUM(AF$4:AF5)</f>
        <v>0.13767710166422786</v>
      </c>
      <c r="AG42" s="148">
        <f>AG31/SUM(AG$4:AG5)</f>
        <v>8.7085962986662338E-2</v>
      </c>
      <c r="AH42" s="148">
        <f>AH31/SUM(AH$4:AH5)</f>
        <v>7.8363049949239039E-2</v>
      </c>
      <c r="AI42" s="148">
        <f>AI31/SUM(AI$4:AI5)</f>
        <v>1.6992394879387879E-2</v>
      </c>
      <c r="AJ42" s="148">
        <f>AJ31/SUM(AJ$4:AJ5)</f>
        <v>9.8997589400127844E-3</v>
      </c>
      <c r="AK42" s="148">
        <f>AK31/SUM(AK$4:AK5)</f>
        <v>3.3157776702083352E-3</v>
      </c>
      <c r="AL42" s="149">
        <f>AL31/SUM(AL$4:AL5)</f>
        <v>7.0260118099136288E-3</v>
      </c>
      <c r="AO42" s="112">
        <v>43505</v>
      </c>
      <c r="AP42" s="131">
        <v>2.6046653799693012E-3</v>
      </c>
      <c r="AQ42" s="131">
        <v>4.5341874248584057E-3</v>
      </c>
      <c r="AR42" s="131">
        <v>3.2140662227467249E-3</v>
      </c>
      <c r="AS42" s="131">
        <v>5.5769837512853757E-3</v>
      </c>
      <c r="AT42" s="131">
        <v>8.1004795905378364E-3</v>
      </c>
      <c r="AU42" s="53"/>
      <c r="AV42" s="74">
        <v>43870</v>
      </c>
      <c r="AW42" s="128">
        <v>1.7621533863999301E-3</v>
      </c>
      <c r="AX42" s="128">
        <v>5.3207108288278789E-3</v>
      </c>
      <c r="AY42" s="128">
        <v>2.26093136810344E-3</v>
      </c>
      <c r="AZ42" s="128">
        <v>6.3011087420741657E-3</v>
      </c>
      <c r="BA42" s="128">
        <v>9.4437267816621494E-3</v>
      </c>
      <c r="BC42" s="136" t="s">
        <v>578</v>
      </c>
      <c r="BD42" s="148">
        <f>BD31/SUM(BD$4:BD5)</f>
        <v>-1.8156559313457613E-2</v>
      </c>
      <c r="BE42" s="148">
        <f>BE31/SUM(BE$4:BE5)</f>
        <v>5.6834567326321896E-2</v>
      </c>
      <c r="BF42" s="148">
        <f>BF31/SUM(BF$4:BF5)</f>
        <v>-6.431614215268644E-2</v>
      </c>
      <c r="BG42" s="148">
        <f>BG31/SUM(BG$4:BG5)</f>
        <v>-5.6654677852735315E-3</v>
      </c>
      <c r="BH42" s="149">
        <f>BH31/SUM(BH$4:BH5)</f>
        <v>9.6970925906541688E-3</v>
      </c>
    </row>
    <row r="43" spans="2:60" x14ac:dyDescent="0.2">
      <c r="B43" s="74">
        <v>43506</v>
      </c>
      <c r="C43" s="129">
        <v>0.2247072822770087</v>
      </c>
      <c r="D43" s="129">
        <v>3.9281234597144797E-2</v>
      </c>
      <c r="E43" s="129">
        <v>0.45191434897313759</v>
      </c>
      <c r="F43" s="129">
        <v>3.5788359253810131E-2</v>
      </c>
      <c r="G43" s="129">
        <v>3.1653030935658258E-2</v>
      </c>
      <c r="H43" s="129">
        <v>2.3971570855360291E-2</v>
      </c>
      <c r="I43" s="129">
        <v>2.5604607564201649E-2</v>
      </c>
      <c r="J43" s="129">
        <f t="shared" si="0"/>
        <v>0.44094008721310041</v>
      </c>
      <c r="K43" s="81">
        <v>1.2738605216694219</v>
      </c>
      <c r="L43" s="81">
        <v>1.0978988266770637</v>
      </c>
      <c r="M43" s="53"/>
      <c r="N43" s="74">
        <v>43871</v>
      </c>
      <c r="O43" s="128">
        <v>5.7978800435409143E-2</v>
      </c>
      <c r="P43" s="128">
        <v>4.2146210239101881E-2</v>
      </c>
      <c r="Q43" s="128">
        <v>0.57834537305785849</v>
      </c>
      <c r="R43" s="128">
        <v>3.8189084323931928E-2</v>
      </c>
      <c r="S43" s="128">
        <v>3.5958382269944397E-2</v>
      </c>
      <c r="T43" s="128">
        <v>2.5688970921210069E-2</v>
      </c>
      <c r="U43" s="128">
        <v>3.1625821651044571E-2</v>
      </c>
      <c r="V43" s="128">
        <v>0.4476345346992483</v>
      </c>
      <c r="W43" s="83">
        <v>1.2575671775977488</v>
      </c>
      <c r="X43" s="83">
        <v>0.95613131658081496</v>
      </c>
      <c r="AA43" s="139" t="s">
        <v>569</v>
      </c>
      <c r="AB43" s="150">
        <f>AB32/SUM(AB$4:AB6)</f>
        <v>-0.41232128317324701</v>
      </c>
      <c r="AC43" s="150">
        <f>AC32/SUM(AC$4:AC6)</f>
        <v>-1.0524819688158707E-2</v>
      </c>
      <c r="AD43" s="150">
        <f>AD32/SUM(AD$4:AD6)</f>
        <v>1.6134114701078981E-2</v>
      </c>
      <c r="AE43" s="150">
        <f>AE32/SUM(AE$4:AE6)</f>
        <v>1.4295872015493302E-2</v>
      </c>
      <c r="AF43" s="150">
        <f>AF32/SUM(AF$4:AF6)</f>
        <v>0.11092819822732557</v>
      </c>
      <c r="AG43" s="150">
        <f>AG32/SUM(AG$4:AG6)</f>
        <v>4.2937432887836365E-2</v>
      </c>
      <c r="AH43" s="150">
        <f>AH32/SUM(AH$4:AH6)</f>
        <v>-5.4258150777632009E-3</v>
      </c>
      <c r="AI43" s="150">
        <f>AI32/SUM(AI$4:AI6)</f>
        <v>-9.0621534484107688E-2</v>
      </c>
      <c r="AJ43" s="150">
        <f>AJ32/SUM(AJ$4:AJ6)</f>
        <v>-8.2670213849746557E-2</v>
      </c>
      <c r="AK43" s="150">
        <f>AK32/SUM(AK$4:AK6)</f>
        <v>-0.13974199769635312</v>
      </c>
      <c r="AL43" s="151">
        <f>AL32/SUM(AL$4:AL6)</f>
        <v>-0.1075565008104655</v>
      </c>
      <c r="AO43" s="112">
        <v>43506</v>
      </c>
      <c r="AP43" s="131">
        <v>4.0694941420432208E-3</v>
      </c>
      <c r="AQ43" s="131">
        <v>5.3701530313211097E-3</v>
      </c>
      <c r="AR43" s="131">
        <v>3.9145164578970361E-3</v>
      </c>
      <c r="AS43" s="131">
        <v>6.3758176837225176E-3</v>
      </c>
      <c r="AT43" s="131">
        <v>9.3583188073347659E-3</v>
      </c>
      <c r="AU43" s="53"/>
      <c r="AV43" s="74">
        <v>43871</v>
      </c>
      <c r="AW43" s="128">
        <v>5.3414579972858936E-3</v>
      </c>
      <c r="AX43" s="128">
        <v>7.1711347877082589E-3</v>
      </c>
      <c r="AY43" s="128">
        <v>1.9393064563871039E-3</v>
      </c>
      <c r="AZ43" s="128">
        <v>7.1155769020787088E-3</v>
      </c>
      <c r="BA43" s="128">
        <v>9.4476778540513225E-3</v>
      </c>
      <c r="BC43" s="139" t="s">
        <v>569</v>
      </c>
      <c r="BD43" s="150">
        <f>BD32/SUM(BD$4:BD6)</f>
        <v>-0.15371262383190154</v>
      </c>
      <c r="BE43" s="150">
        <f>BE32/SUM(BE$4:BE6)</f>
        <v>-0.11490256375823951</v>
      </c>
      <c r="BF43" s="150">
        <f>BF32/SUM(BF$4:BF6)</f>
        <v>-0.20543357184121103</v>
      </c>
      <c r="BG43" s="150">
        <f>BG32/SUM(BG$4:BG6)</f>
        <v>-0.22715753435331734</v>
      </c>
      <c r="BH43" s="151">
        <f>BH32/SUM(BH$4:BH6)</f>
        <v>-0.13927139497588253</v>
      </c>
    </row>
    <row r="44" spans="2:60" x14ac:dyDescent="0.2">
      <c r="B44" s="74">
        <v>43507</v>
      </c>
      <c r="C44" s="129">
        <v>0.2244077148942614</v>
      </c>
      <c r="D44" s="129">
        <v>4.0331035576768703E-2</v>
      </c>
      <c r="E44" s="129">
        <v>0.53304856255503674</v>
      </c>
      <c r="F44" s="129">
        <v>4.3810613276886103E-2</v>
      </c>
      <c r="G44" s="129">
        <v>3.349013984166014E-2</v>
      </c>
      <c r="H44" s="129">
        <v>2.4301030311670701E-2</v>
      </c>
      <c r="I44" s="129">
        <v>3.060568201325908E-2</v>
      </c>
      <c r="J44" s="129">
        <f t="shared" si="0"/>
        <v>0.45829369202361725</v>
      </c>
      <c r="K44" s="81">
        <v>1.3882884704931602</v>
      </c>
      <c r="L44" s="81">
        <v>1.0269048934059679</v>
      </c>
      <c r="M44" s="53"/>
      <c r="N44" s="74">
        <v>43872</v>
      </c>
      <c r="O44" s="128">
        <v>4.2586544399558543E-2</v>
      </c>
      <c r="P44" s="128">
        <v>4.0912491220141983E-2</v>
      </c>
      <c r="Q44" s="128">
        <v>0.57466750581030113</v>
      </c>
      <c r="R44" s="128">
        <v>3.8468616969844258E-2</v>
      </c>
      <c r="S44" s="128">
        <v>3.4482655233550888E-2</v>
      </c>
      <c r="T44" s="128">
        <v>2.562750930092679E-2</v>
      </c>
      <c r="U44" s="128">
        <v>3.2514965559869741E-2</v>
      </c>
      <c r="V44" s="128">
        <v>0.43426060044246639</v>
      </c>
      <c r="W44" s="83">
        <v>1.2235208889366598</v>
      </c>
      <c r="X44" s="83">
        <v>0.90789088010160823</v>
      </c>
      <c r="AA44" s="142" t="s">
        <v>579</v>
      </c>
      <c r="AB44" s="152">
        <f>AB33/SUM(AB$4:AB7)</f>
        <v>-0.43804113775345932</v>
      </c>
      <c r="AC44" s="152">
        <f>AC33/SUM(AC$4:AC7)</f>
        <v>-0.24038364585466204</v>
      </c>
      <c r="AD44" s="152">
        <f>AD33/SUM(AD$4:AD7)</f>
        <v>-0.15882771863613954</v>
      </c>
      <c r="AE44" s="152">
        <f>AE33/SUM(AE$4:AE7)</f>
        <v>-0.26812256794945993</v>
      </c>
      <c r="AF44" s="152">
        <f>AF33/SUM(AF$4:AF7)</f>
        <v>-9.0961997187087792E-2</v>
      </c>
      <c r="AG44" s="152">
        <f>AG33/SUM(AG$4:AG7)</f>
        <v>-8.5090682178462634E-2</v>
      </c>
      <c r="AH44" s="152">
        <f>AH33/SUM(AH$4:AH7)</f>
        <v>-0.20419948885280001</v>
      </c>
      <c r="AI44" s="152">
        <f>AI33/SUM(AI$4:AI7)</f>
        <v>-0.25725340515662048</v>
      </c>
      <c r="AJ44" s="152">
        <f>AJ33/SUM(AJ$4:AJ7)</f>
        <v>-0.23616122042378959</v>
      </c>
      <c r="AK44" s="152">
        <f>AK33/SUM(AK$4:AK7)</f>
        <v>-0.32949462542248614</v>
      </c>
      <c r="AL44" s="153">
        <f>AL33/SUM(AL$4:AL7)</f>
        <v>-0.27733264837812488</v>
      </c>
      <c r="AO44" s="112">
        <v>43507</v>
      </c>
      <c r="AP44" s="131">
        <v>6.026006352517415E-3</v>
      </c>
      <c r="AQ44" s="131">
        <v>7.2600579683474989E-3</v>
      </c>
      <c r="AR44" s="131">
        <v>6.0444788870082063E-3</v>
      </c>
      <c r="AS44" s="131">
        <v>7.3215340243683903E-3</v>
      </c>
      <c r="AT44" s="131">
        <v>9.5030725819482947E-3</v>
      </c>
      <c r="AU44" s="53"/>
      <c r="AV44" s="74">
        <v>43872</v>
      </c>
      <c r="AW44" s="128">
        <v>4.9205575756753484E-3</v>
      </c>
      <c r="AX44" s="128">
        <v>7.0882126840032247E-3</v>
      </c>
      <c r="AY44" s="128">
        <v>5.347044389067376E-3</v>
      </c>
      <c r="AZ44" s="128">
        <v>6.247095837482149E-3</v>
      </c>
      <c r="BA44" s="128">
        <v>8.0021755613728235E-3</v>
      </c>
      <c r="BC44" s="142" t="s">
        <v>579</v>
      </c>
      <c r="BD44" s="152">
        <f>BD33/SUM(BD$4:BD7)</f>
        <v>-0.35683320390971507</v>
      </c>
      <c r="BE44" s="152">
        <f>BE33/SUM(BE$4:BE7)</f>
        <v>-0.35511289818649722</v>
      </c>
      <c r="BF44" s="152">
        <f>BF33/SUM(BF$4:BF7)</f>
        <v>-0.37326244568032207</v>
      </c>
      <c r="BG44" s="152">
        <f>BG33/SUM(BG$4:BG7)</f>
        <v>-0.41534469052923506</v>
      </c>
      <c r="BH44" s="153">
        <f>BH33/SUM(BH$4:BH7)</f>
        <v>-0.3497134366975575</v>
      </c>
    </row>
    <row r="45" spans="2:60" x14ac:dyDescent="0.2">
      <c r="B45" s="74">
        <v>43508</v>
      </c>
      <c r="C45" s="129">
        <v>0.22546424932871781</v>
      </c>
      <c r="D45" s="129">
        <v>3.7078072957403743E-2</v>
      </c>
      <c r="E45" s="129">
        <v>0.50456182950304529</v>
      </c>
      <c r="F45" s="129">
        <v>4.0539160754200297E-2</v>
      </c>
      <c r="G45" s="129">
        <v>2.9856943259578571E-2</v>
      </c>
      <c r="H45" s="129">
        <v>2.3790193254933641E-2</v>
      </c>
      <c r="I45" s="129">
        <v>3.114168932435547E-2</v>
      </c>
      <c r="J45" s="129">
        <f t="shared" si="0"/>
        <v>0.44529486073480196</v>
      </c>
      <c r="K45" s="81">
        <v>1.3377269991170366</v>
      </c>
      <c r="L45" s="81">
        <v>0.96856013420294018</v>
      </c>
      <c r="M45" s="53"/>
      <c r="N45" s="74">
        <v>43873</v>
      </c>
      <c r="O45" s="128">
        <v>4.0301058113913657E-2</v>
      </c>
      <c r="P45" s="128">
        <v>4.1996866841331942E-2</v>
      </c>
      <c r="Q45" s="128">
        <v>0.57448591666077609</v>
      </c>
      <c r="R45" s="128">
        <v>4.0824581082740688E-2</v>
      </c>
      <c r="S45" s="128">
        <v>3.3305773285193158E-2</v>
      </c>
      <c r="T45" s="128">
        <v>2.51403626598816E-2</v>
      </c>
      <c r="U45" s="128">
        <v>3.2909230628754803E-2</v>
      </c>
      <c r="V45" s="128">
        <v>0.44240040276701798</v>
      </c>
      <c r="W45" s="83">
        <v>1.2313641920396099</v>
      </c>
      <c r="X45" s="83">
        <v>0.92332516527725705</v>
      </c>
      <c r="AA45" s="145" t="s">
        <v>577</v>
      </c>
      <c r="AB45" s="154">
        <f t="shared" ref="AB45:AL45" si="32">AB34/SUM(AB4:AB8)</f>
        <v>-0.4197975863960024</v>
      </c>
      <c r="AC45" s="154">
        <f t="shared" si="32"/>
        <v>-0.38379580725549978</v>
      </c>
      <c r="AD45" s="154">
        <f t="shared" si="32"/>
        <v>-0.26431097011618998</v>
      </c>
      <c r="AE45" s="154">
        <f t="shared" si="32"/>
        <v>-0.41820838385175191</v>
      </c>
      <c r="AF45" s="154">
        <f t="shared" si="32"/>
        <v>-0.2154427357762847</v>
      </c>
      <c r="AG45" s="154">
        <f t="shared" si="32"/>
        <v>-0.2253316248396032</v>
      </c>
      <c r="AH45" s="154">
        <f t="shared" si="32"/>
        <v>-0.31697829956242823</v>
      </c>
      <c r="AI45" s="154">
        <f t="shared" si="32"/>
        <v>-0.35015425926145011</v>
      </c>
      <c r="AJ45" s="154">
        <f t="shared" si="32"/>
        <v>-0.32200533075177507</v>
      </c>
      <c r="AK45" s="154">
        <f t="shared" si="32"/>
        <v>-0.43439176124288031</v>
      </c>
      <c r="AL45" s="155">
        <f t="shared" si="32"/>
        <v>-0.3720316064822089</v>
      </c>
      <c r="AO45" s="112">
        <v>43508</v>
      </c>
      <c r="AP45" s="131">
        <v>5.3616250155994923E-3</v>
      </c>
      <c r="AQ45" s="131">
        <v>6.8822466595562654E-3</v>
      </c>
      <c r="AR45" s="131">
        <v>6.074898086060071E-3</v>
      </c>
      <c r="AS45" s="131">
        <v>6.4828376623960434E-3</v>
      </c>
      <c r="AT45" s="131">
        <v>8.290677915667094E-3</v>
      </c>
      <c r="AU45" s="53"/>
      <c r="AV45" s="74">
        <v>43873</v>
      </c>
      <c r="AW45" s="128">
        <v>5.3710601460789523E-3</v>
      </c>
      <c r="AX45" s="128">
        <v>7.7174736014347716E-3</v>
      </c>
      <c r="AY45" s="128">
        <v>5.7468165294204754E-3</v>
      </c>
      <c r="AZ45" s="128">
        <v>6.4528946748196809E-3</v>
      </c>
      <c r="BA45" s="128">
        <v>8.4039923062106912E-3</v>
      </c>
      <c r="BC45" s="145" t="s">
        <v>577</v>
      </c>
      <c r="BD45" s="154">
        <f t="shared" ref="BD45:BH45" si="33">BD34/SUM(BD4:BD8)</f>
        <v>-0.47698902822893846</v>
      </c>
      <c r="BE45" s="154">
        <f t="shared" si="33"/>
        <v>-0.48593866101236777</v>
      </c>
      <c r="BF45" s="154">
        <f t="shared" si="33"/>
        <v>-0.46452592599968118</v>
      </c>
      <c r="BG45" s="154">
        <f t="shared" si="33"/>
        <v>-0.52610629274991672</v>
      </c>
      <c r="BH45" s="155">
        <f t="shared" si="33"/>
        <v>-0.47319492384285972</v>
      </c>
    </row>
    <row r="46" spans="2:60" x14ac:dyDescent="0.2">
      <c r="B46" s="74">
        <v>43509</v>
      </c>
      <c r="C46" s="129">
        <v>0.21903250676691091</v>
      </c>
      <c r="D46" s="129">
        <v>4.0562400085543737E-2</v>
      </c>
      <c r="E46" s="129">
        <v>0.53233276025778398</v>
      </c>
      <c r="F46" s="129">
        <v>4.1691555261502138E-2</v>
      </c>
      <c r="G46" s="129">
        <v>3.1482207802829773E-2</v>
      </c>
      <c r="H46" s="129">
        <v>2.389475564456817E-2</v>
      </c>
      <c r="I46" s="129">
        <v>3.1013066129621219E-2</v>
      </c>
      <c r="J46" s="129">
        <f t="shared" si="0"/>
        <v>0.45819673171252195</v>
      </c>
      <c r="K46" s="81">
        <v>1.3782059836612819</v>
      </c>
      <c r="L46" s="81">
        <v>0.94868203759734604</v>
      </c>
      <c r="M46" s="53"/>
      <c r="N46" s="74">
        <v>43874</v>
      </c>
      <c r="O46" s="128">
        <v>3.4156391020832552E-2</v>
      </c>
      <c r="P46" s="128">
        <v>4.181471681317895E-2</v>
      </c>
      <c r="Q46" s="128">
        <v>0.60057556513506427</v>
      </c>
      <c r="R46" s="128">
        <v>4.2688450509488003E-2</v>
      </c>
      <c r="S46" s="128">
        <v>3.4977245246436597E-2</v>
      </c>
      <c r="T46" s="128">
        <v>2.498731754533183E-2</v>
      </c>
      <c r="U46" s="128">
        <v>3.3194293799730788E-2</v>
      </c>
      <c r="V46" s="128">
        <v>0.44097700444759336</v>
      </c>
      <c r="W46" s="83">
        <v>1.2533709845176564</v>
      </c>
      <c r="X46" s="83">
        <v>0.96697904781729815</v>
      </c>
      <c r="AO46" s="112">
        <v>43509</v>
      </c>
      <c r="AP46" s="131">
        <v>5.3269457387949901E-3</v>
      </c>
      <c r="AQ46" s="131">
        <v>6.9886615058733746E-3</v>
      </c>
      <c r="AR46" s="131">
        <v>6.2563136846542798E-3</v>
      </c>
      <c r="AS46" s="131">
        <v>6.775763020811839E-3</v>
      </c>
      <c r="AT46" s="131">
        <v>8.8957879301930776E-3</v>
      </c>
      <c r="AU46" s="53"/>
      <c r="AV46" s="74">
        <v>43874</v>
      </c>
      <c r="AW46" s="128">
        <v>5.4812771650947518E-3</v>
      </c>
      <c r="AX46" s="128">
        <v>7.3808627169127108E-3</v>
      </c>
      <c r="AY46" s="128">
        <v>6.0666527718213183E-3</v>
      </c>
      <c r="AZ46" s="128">
        <v>6.9414980087854636E-3</v>
      </c>
      <c r="BA46" s="128">
        <v>9.0171895351555276E-3</v>
      </c>
    </row>
    <row r="47" spans="2:60" x14ac:dyDescent="0.2">
      <c r="B47" s="74">
        <v>43510</v>
      </c>
      <c r="C47" s="129">
        <v>0.20896671899233701</v>
      </c>
      <c r="D47" s="129">
        <v>3.6972873025727833E-2</v>
      </c>
      <c r="E47" s="129">
        <v>0.5855085821365692</v>
      </c>
      <c r="F47" s="129">
        <v>4.3110557670211283E-2</v>
      </c>
      <c r="G47" s="129">
        <v>3.2808057371867212E-2</v>
      </c>
      <c r="H47" s="129">
        <v>2.368736517785108E-2</v>
      </c>
      <c r="I47" s="129">
        <v>3.1587690669183023E-2</v>
      </c>
      <c r="J47" s="129">
        <f t="shared" si="0"/>
        <v>0.46640473095353241</v>
      </c>
      <c r="K47" s="81">
        <v>1.429046575997279</v>
      </c>
      <c r="L47" s="81">
        <v>1.0315565645507501</v>
      </c>
      <c r="M47" s="53"/>
      <c r="N47" s="74">
        <v>43875</v>
      </c>
      <c r="O47" s="128">
        <v>3.9749749109727027E-2</v>
      </c>
      <c r="P47" s="128">
        <v>4.2227119787533227E-2</v>
      </c>
      <c r="Q47" s="128">
        <v>0.6728489070274124</v>
      </c>
      <c r="R47" s="128">
        <v>4.4547580705129833E-2</v>
      </c>
      <c r="S47" s="128">
        <v>3.7394811882057753E-2</v>
      </c>
      <c r="T47" s="128">
        <v>2.563073689767327E-2</v>
      </c>
      <c r="U47" s="128">
        <v>3.370820287482424E-2</v>
      </c>
      <c r="V47" s="128">
        <v>0.4613711531962037</v>
      </c>
      <c r="W47" s="83">
        <v>1.3574782614805614</v>
      </c>
      <c r="X47" s="83">
        <v>1.0195785043893666</v>
      </c>
      <c r="AO47" s="112">
        <v>43510</v>
      </c>
      <c r="AP47" s="131">
        <v>5.6451985686174983E-3</v>
      </c>
      <c r="AQ47" s="131">
        <v>7.0379441079198727E-3</v>
      </c>
      <c r="AR47" s="131">
        <v>6.6189120010403104E-3</v>
      </c>
      <c r="AS47" s="131">
        <v>7.0413779642231489E-3</v>
      </c>
      <c r="AT47" s="131">
        <v>8.9807256632093591E-3</v>
      </c>
      <c r="AU47" s="53"/>
      <c r="AV47" s="74">
        <v>43875</v>
      </c>
      <c r="AW47" s="128">
        <v>5.5663654789537042E-3</v>
      </c>
      <c r="AX47" s="128">
        <v>7.9834341202235301E-3</v>
      </c>
      <c r="AY47" s="128">
        <v>5.7068034180233953E-3</v>
      </c>
      <c r="AZ47" s="128">
        <v>7.4846377456001213E-3</v>
      </c>
      <c r="BA47" s="128">
        <v>9.9604757809043949E-3</v>
      </c>
    </row>
    <row r="48" spans="2:60" x14ac:dyDescent="0.2">
      <c r="B48" s="74">
        <v>43511</v>
      </c>
      <c r="C48" s="129">
        <v>0.21802541575391321</v>
      </c>
      <c r="D48" s="129">
        <v>3.9183339800652819E-2</v>
      </c>
      <c r="E48" s="129">
        <v>0.61081263162430899</v>
      </c>
      <c r="F48" s="129">
        <v>4.5395096294285238E-2</v>
      </c>
      <c r="G48" s="129">
        <v>3.585983050372242E-2</v>
      </c>
      <c r="H48" s="129">
        <v>2.3976569286656469E-2</v>
      </c>
      <c r="I48" s="129">
        <v>3.1101077452616251E-2</v>
      </c>
      <c r="J48" s="129">
        <f t="shared" si="0"/>
        <v>0.4748388272468731</v>
      </c>
      <c r="K48" s="81">
        <v>1.4791927879630284</v>
      </c>
      <c r="L48" s="81">
        <v>1.0810576067655078</v>
      </c>
      <c r="M48" s="53"/>
      <c r="N48" s="74">
        <v>43876</v>
      </c>
      <c r="O48" s="128">
        <v>4.2623583778460303E-2</v>
      </c>
      <c r="P48" s="128">
        <v>4.1780044753546117E-2</v>
      </c>
      <c r="Q48" s="128">
        <v>0.56798212794338732</v>
      </c>
      <c r="R48" s="128">
        <v>2.9845775859698848E-2</v>
      </c>
      <c r="S48" s="128">
        <v>3.4525354173456438E-2</v>
      </c>
      <c r="T48" s="128">
        <v>2.558836162958588E-2</v>
      </c>
      <c r="U48" s="128">
        <v>3.0848811381460801E-2</v>
      </c>
      <c r="V48" s="128">
        <v>0.42230287355321317</v>
      </c>
      <c r="W48" s="83">
        <v>1.1954969330728089</v>
      </c>
      <c r="X48" s="83">
        <v>1.0520916905370634</v>
      </c>
      <c r="AO48" s="112">
        <v>43511</v>
      </c>
      <c r="AP48" s="131">
        <v>5.8316128553722304E-3</v>
      </c>
      <c r="AQ48" s="131">
        <v>7.7353151063653406E-3</v>
      </c>
      <c r="AR48" s="131">
        <v>6.3237165046879096E-3</v>
      </c>
      <c r="AS48" s="131">
        <v>7.4821639657255508E-3</v>
      </c>
      <c r="AT48" s="131">
        <v>9.9236769463441239E-3</v>
      </c>
      <c r="AU48" s="53"/>
      <c r="AV48" s="74">
        <v>43876</v>
      </c>
      <c r="AW48" s="128">
        <v>2.157607114051577E-3</v>
      </c>
      <c r="AX48" s="128">
        <v>5.1690459061807803E-3</v>
      </c>
      <c r="AY48" s="128">
        <v>3.0734448446154221E-3</v>
      </c>
      <c r="AZ48" s="128">
        <v>5.6020128760896444E-3</v>
      </c>
      <c r="BA48" s="128">
        <v>8.7362430491650083E-3</v>
      </c>
    </row>
    <row r="49" spans="2:53" x14ac:dyDescent="0.2">
      <c r="B49" s="74">
        <v>43512</v>
      </c>
      <c r="C49" s="129">
        <v>0.2200680894254616</v>
      </c>
      <c r="D49" s="129">
        <v>3.7031555352144037E-2</v>
      </c>
      <c r="E49" s="129">
        <v>0.52602188068434352</v>
      </c>
      <c r="F49" s="129">
        <v>2.982803472097402E-2</v>
      </c>
      <c r="G49" s="129">
        <v>3.1842546452055337E-2</v>
      </c>
      <c r="H49" s="129">
        <v>2.42086724483952E-2</v>
      </c>
      <c r="I49" s="129">
        <v>2.8168839319712771E-2</v>
      </c>
      <c r="J49" s="129">
        <f t="shared" si="0"/>
        <v>0.44250221803331335</v>
      </c>
      <c r="K49" s="81">
        <v>1.3396718364364</v>
      </c>
      <c r="L49" s="81">
        <v>1.1209038448896751</v>
      </c>
      <c r="M49" s="53"/>
      <c r="N49" s="74">
        <v>43877</v>
      </c>
      <c r="O49" s="128">
        <v>5.0376565564823353E-2</v>
      </c>
      <c r="P49" s="128">
        <v>4.1271245329191832E-2</v>
      </c>
      <c r="Q49" s="128">
        <v>0.4978303756928717</v>
      </c>
      <c r="R49" s="128">
        <v>3.5466185774352628E-2</v>
      </c>
      <c r="S49" s="128">
        <v>3.4794107123878613E-2</v>
      </c>
      <c r="T49" s="128">
        <v>2.487132867960171E-2</v>
      </c>
      <c r="U49" s="128">
        <v>2.8405021867037049E-2</v>
      </c>
      <c r="V49" s="128">
        <v>0.41124599297606335</v>
      </c>
      <c r="W49" s="83">
        <v>1.1242608230078204</v>
      </c>
      <c r="X49" s="83">
        <v>1.0606024797274085</v>
      </c>
      <c r="AO49" s="112">
        <v>43512</v>
      </c>
      <c r="AP49" s="131">
        <v>2.75160436459652E-3</v>
      </c>
      <c r="AQ49" s="131">
        <v>4.4644731505346907E-3</v>
      </c>
      <c r="AR49" s="131">
        <v>3.3773735033564159E-3</v>
      </c>
      <c r="AS49" s="131">
        <v>5.7170199967206481E-3</v>
      </c>
      <c r="AT49" s="131">
        <v>8.4147376273284741E-3</v>
      </c>
      <c r="AU49" s="53"/>
      <c r="AV49" s="74">
        <v>43877</v>
      </c>
      <c r="AW49" s="128">
        <v>3.598541899380284E-3</v>
      </c>
      <c r="AX49" s="128">
        <v>5.7997382917131107E-3</v>
      </c>
      <c r="AY49" s="128">
        <v>3.5687900563414771E-3</v>
      </c>
      <c r="AZ49" s="128">
        <v>6.5090496308103972E-3</v>
      </c>
      <c r="BA49" s="128">
        <v>9.5923036781868018E-3</v>
      </c>
    </row>
    <row r="50" spans="2:53" x14ac:dyDescent="0.2">
      <c r="B50" s="74">
        <v>43513</v>
      </c>
      <c r="C50" s="129">
        <v>0.21961013601341761</v>
      </c>
      <c r="D50" s="129">
        <v>3.8941800646290992E-2</v>
      </c>
      <c r="E50" s="129">
        <v>0.44671588376832538</v>
      </c>
      <c r="F50" s="129">
        <v>3.6358536171428597E-2</v>
      </c>
      <c r="G50" s="129">
        <v>3.2152946078832553E-2</v>
      </c>
      <c r="H50" s="129">
        <v>2.3820650594937841E-2</v>
      </c>
      <c r="I50" s="129">
        <v>2.3225391695745289E-2</v>
      </c>
      <c r="J50" s="129">
        <f t="shared" si="0"/>
        <v>0.43280283814242448</v>
      </c>
      <c r="K50" s="81">
        <v>1.2536281831114029</v>
      </c>
      <c r="L50" s="81">
        <v>1.1367596628676571</v>
      </c>
      <c r="M50" s="53"/>
      <c r="N50" s="74">
        <v>43878</v>
      </c>
      <c r="O50" s="128">
        <v>3.8141246667468251E-2</v>
      </c>
      <c r="P50" s="128">
        <v>4.1866213343961359E-2</v>
      </c>
      <c r="Q50" s="128">
        <v>0.58246727220673544</v>
      </c>
      <c r="R50" s="128">
        <v>4.3145487921170719E-2</v>
      </c>
      <c r="S50" s="128">
        <v>3.6919986898251961E-2</v>
      </c>
      <c r="T50" s="128">
        <v>2.4962433858951728E-2</v>
      </c>
      <c r="U50" s="128">
        <v>3.2682435094062011E-2</v>
      </c>
      <c r="V50" s="128">
        <v>0.42947567258422015</v>
      </c>
      <c r="W50" s="83">
        <v>1.2296607485748214</v>
      </c>
      <c r="X50" s="83">
        <v>0.99193461294948326</v>
      </c>
      <c r="AO50" s="112">
        <v>43513</v>
      </c>
      <c r="AP50" s="131">
        <v>4.0388963695888336E-3</v>
      </c>
      <c r="AQ50" s="131">
        <v>5.5780210175459402E-3</v>
      </c>
      <c r="AR50" s="131">
        <v>4.1590287425721717E-3</v>
      </c>
      <c r="AS50" s="131">
        <v>6.411562734431866E-3</v>
      </c>
      <c r="AT50" s="131">
        <v>9.2330429347599798E-3</v>
      </c>
      <c r="AU50" s="53"/>
      <c r="AV50" s="74">
        <v>43878</v>
      </c>
      <c r="AW50" s="128">
        <v>5.4250659276501691E-3</v>
      </c>
      <c r="AX50" s="128">
        <v>7.5010492439307741E-3</v>
      </c>
      <c r="AY50" s="128">
        <v>5.6147667369696001E-3</v>
      </c>
      <c r="AZ50" s="128">
        <v>7.2893604864836181E-3</v>
      </c>
      <c r="BA50" s="128">
        <v>1.00036054390125E-2</v>
      </c>
    </row>
    <row r="51" spans="2:53" x14ac:dyDescent="0.2">
      <c r="B51" s="74">
        <v>43514</v>
      </c>
      <c r="C51" s="129">
        <v>0.21799800104653461</v>
      </c>
      <c r="D51" s="129">
        <v>3.8433011820858003E-2</v>
      </c>
      <c r="E51" s="129">
        <v>0.54552634146317991</v>
      </c>
      <c r="F51" s="129">
        <v>4.3179285073510917E-2</v>
      </c>
      <c r="G51" s="129">
        <v>3.3758902692068611E-2</v>
      </c>
      <c r="H51" s="129">
        <v>2.3685365172081949E-2</v>
      </c>
      <c r="I51" s="129">
        <v>3.1143262980549761E-2</v>
      </c>
      <c r="J51" s="129">
        <f t="shared" si="0"/>
        <v>0.46279917254349567</v>
      </c>
      <c r="K51" s="81">
        <v>1.3965233427922794</v>
      </c>
      <c r="L51" s="81">
        <v>1.052423012461285</v>
      </c>
      <c r="M51" s="53"/>
      <c r="N51" s="74">
        <v>43879</v>
      </c>
      <c r="O51" s="128">
        <v>3.6972340999186587E-2</v>
      </c>
      <c r="P51" s="128">
        <v>4.0957440145653383E-2</v>
      </c>
      <c r="Q51" s="128">
        <v>0.61767479399055791</v>
      </c>
      <c r="R51" s="128">
        <v>4.067234305044904E-2</v>
      </c>
      <c r="S51" s="128">
        <v>3.3150397968552472E-2</v>
      </c>
      <c r="T51" s="128">
        <v>2.5234771932694751E-2</v>
      </c>
      <c r="U51" s="128">
        <v>3.3152689472446983E-2</v>
      </c>
      <c r="V51" s="128">
        <v>0.436398648730148</v>
      </c>
      <c r="W51" s="83">
        <v>1.2642134262896891</v>
      </c>
      <c r="X51" s="83">
        <v>0.91496343967787885</v>
      </c>
      <c r="AO51" s="112">
        <v>43514</v>
      </c>
      <c r="AP51" s="131">
        <v>5.6158020960490572E-3</v>
      </c>
      <c r="AQ51" s="131">
        <v>7.0543279279617161E-3</v>
      </c>
      <c r="AR51" s="131">
        <v>6.0086292060036166E-3</v>
      </c>
      <c r="AS51" s="131">
        <v>7.3605331050870058E-3</v>
      </c>
      <c r="AT51" s="131">
        <v>9.5983159899243747E-3</v>
      </c>
      <c r="AU51" s="53"/>
      <c r="AV51" s="74">
        <v>43879</v>
      </c>
      <c r="AW51" s="128">
        <v>5.3522442905932941E-3</v>
      </c>
      <c r="AX51" s="128">
        <v>7.2721521979391187E-3</v>
      </c>
      <c r="AY51" s="128">
        <v>5.8815112416437986E-3</v>
      </c>
      <c r="AZ51" s="128">
        <v>6.3755177979909934E-3</v>
      </c>
      <c r="BA51" s="128">
        <v>8.6770633048958053E-3</v>
      </c>
    </row>
    <row r="52" spans="2:53" x14ac:dyDescent="0.2">
      <c r="B52" s="74">
        <v>43515</v>
      </c>
      <c r="C52" s="129">
        <v>0.21124523139455281</v>
      </c>
      <c r="D52" s="129">
        <v>3.5850281624173821E-2</v>
      </c>
      <c r="E52" s="129">
        <v>0.58494971768322157</v>
      </c>
      <c r="F52" s="129">
        <v>4.0774345895119593E-2</v>
      </c>
      <c r="G52" s="129">
        <v>3.0246616059725701E-2</v>
      </c>
      <c r="H52" s="129">
        <v>2.3217958388731131E-2</v>
      </c>
      <c r="I52" s="129">
        <v>3.05676537771516E-2</v>
      </c>
      <c r="J52" s="129">
        <f t="shared" si="0"/>
        <v>0.45882303757930742</v>
      </c>
      <c r="K52" s="81">
        <v>1.4156748424019836</v>
      </c>
      <c r="L52" s="81">
        <v>0.99419229107078866</v>
      </c>
      <c r="M52" s="53"/>
      <c r="N52" s="74">
        <v>43880</v>
      </c>
      <c r="O52" s="128">
        <v>4.4440399464485948E-2</v>
      </c>
      <c r="P52" s="128">
        <v>4.2076770795714043E-2</v>
      </c>
      <c r="Q52" s="128">
        <v>0.61251765636845346</v>
      </c>
      <c r="R52" s="128">
        <v>4.1733903125647703E-2</v>
      </c>
      <c r="S52" s="128">
        <v>3.3877327362356879E-2</v>
      </c>
      <c r="T52" s="128">
        <v>2.517778574557766E-2</v>
      </c>
      <c r="U52" s="128">
        <v>3.3152019349415342E-2</v>
      </c>
      <c r="V52" s="128">
        <v>0.44545483259918539</v>
      </c>
      <c r="W52" s="83">
        <v>1.2784306948108364</v>
      </c>
      <c r="X52" s="83">
        <v>0.91701503134171458</v>
      </c>
      <c r="AO52" s="112">
        <v>43515</v>
      </c>
      <c r="AP52" s="131">
        <v>5.4963609933696613E-3</v>
      </c>
      <c r="AQ52" s="131">
        <v>6.6109875447695728E-3</v>
      </c>
      <c r="AR52" s="131">
        <v>6.157499430453359E-3</v>
      </c>
      <c r="AS52" s="131">
        <v>6.6386304682393123E-3</v>
      </c>
      <c r="AT52" s="131">
        <v>8.6473691607016692E-3</v>
      </c>
      <c r="AU52" s="53"/>
      <c r="AV52" s="74">
        <v>43880</v>
      </c>
      <c r="AW52" s="128">
        <v>5.3713927193517041E-3</v>
      </c>
      <c r="AX52" s="128">
        <v>7.3363051683055678E-3</v>
      </c>
      <c r="AY52" s="128">
        <v>5.9038804998722896E-3</v>
      </c>
      <c r="AZ52" s="128">
        <v>6.7247190183447473E-3</v>
      </c>
      <c r="BA52" s="128">
        <v>9.0830337612104184E-3</v>
      </c>
    </row>
    <row r="53" spans="2:53" x14ac:dyDescent="0.2">
      <c r="B53" s="74">
        <v>43516</v>
      </c>
      <c r="C53" s="129">
        <v>0.22145078917612751</v>
      </c>
      <c r="D53" s="129">
        <v>3.8317410318600212E-2</v>
      </c>
      <c r="E53" s="129">
        <v>0.52855034671012735</v>
      </c>
      <c r="F53" s="129">
        <v>4.0966469702404813E-2</v>
      </c>
      <c r="G53" s="129">
        <v>3.116695523915294E-2</v>
      </c>
      <c r="H53" s="129">
        <v>2.3446844896192569E-2</v>
      </c>
      <c r="I53" s="129">
        <v>2.9371725208802869E-2</v>
      </c>
      <c r="J53" s="129">
        <f t="shared" si="0"/>
        <v>0.45364896190400095</v>
      </c>
      <c r="K53" s="81">
        <v>1.3669195031554091</v>
      </c>
      <c r="L53" s="81">
        <v>0.99667018831321685</v>
      </c>
      <c r="M53" s="53"/>
      <c r="N53" s="74">
        <v>43881</v>
      </c>
      <c r="O53" s="128">
        <v>4.2753834033339683E-2</v>
      </c>
      <c r="P53" s="128">
        <v>4.2093160339672878E-2</v>
      </c>
      <c r="Q53" s="128">
        <v>0.61653118939608464</v>
      </c>
      <c r="R53" s="128">
        <v>4.2787779907777601E-2</v>
      </c>
      <c r="S53" s="128">
        <v>3.5097515500181281E-2</v>
      </c>
      <c r="T53" s="128">
        <v>2.493394483935639E-2</v>
      </c>
      <c r="U53" s="128">
        <v>3.4549519175520738E-2</v>
      </c>
      <c r="V53" s="128">
        <v>0.44565314409062062</v>
      </c>
      <c r="W53" s="83">
        <v>1.2844000872825538</v>
      </c>
      <c r="X53" s="83">
        <v>0.95685349557306199</v>
      </c>
      <c r="AO53" s="112">
        <v>43516</v>
      </c>
      <c r="AP53" s="131">
        <v>5.2418579253347992E-3</v>
      </c>
      <c r="AQ53" s="131">
        <v>6.6851075237539899E-3</v>
      </c>
      <c r="AR53" s="131">
        <v>6.3284381915719732E-3</v>
      </c>
      <c r="AS53" s="131">
        <v>6.3877922172849927E-3</v>
      </c>
      <c r="AT53" s="131">
        <v>8.9007192753117349E-3</v>
      </c>
      <c r="AU53" s="53"/>
      <c r="AV53" s="74">
        <v>43881</v>
      </c>
      <c r="AW53" s="128">
        <v>5.4804111732408766E-3</v>
      </c>
      <c r="AX53" s="128">
        <v>6.9938154206838389E-3</v>
      </c>
      <c r="AY53" s="128">
        <v>6.0447620142979443E-3</v>
      </c>
      <c r="AZ53" s="128">
        <v>7.1131964757887691E-3</v>
      </c>
      <c r="BA53" s="128">
        <v>9.4485205418465053E-3</v>
      </c>
    </row>
    <row r="54" spans="2:53" x14ac:dyDescent="0.2">
      <c r="B54" s="74">
        <v>43517</v>
      </c>
      <c r="C54" s="129">
        <v>0.22065081071425091</v>
      </c>
      <c r="D54" s="129">
        <v>3.5894362708560681E-2</v>
      </c>
      <c r="E54" s="129">
        <v>0.57579473488616539</v>
      </c>
      <c r="F54" s="129">
        <v>4.2841293773880157E-2</v>
      </c>
      <c r="G54" s="129">
        <v>3.0672916503733501E-2</v>
      </c>
      <c r="H54" s="129">
        <v>2.3995921203101719E-2</v>
      </c>
      <c r="I54" s="129">
        <v>3.0244882258231971E-2</v>
      </c>
      <c r="J54" s="129">
        <f t="shared" si="0"/>
        <v>0.46343329509225351</v>
      </c>
      <c r="K54" s="81">
        <v>1.4235282171401777</v>
      </c>
      <c r="L54" s="81">
        <v>1.0326153003810596</v>
      </c>
      <c r="M54" s="53"/>
      <c r="N54" s="74">
        <v>43882</v>
      </c>
      <c r="O54" s="128">
        <v>5.2746875769499622E-2</v>
      </c>
      <c r="P54" s="128">
        <v>4.2784565346413637E-2</v>
      </c>
      <c r="Q54" s="128">
        <v>0.63095940710028109</v>
      </c>
      <c r="R54" s="128">
        <v>4.4737087196150369E-2</v>
      </c>
      <c r="S54" s="128">
        <v>3.7559658869535578E-2</v>
      </c>
      <c r="T54" s="128">
        <v>2.5607470085557311E-2</v>
      </c>
      <c r="U54" s="128">
        <v>3.5227000292112738E-2</v>
      </c>
      <c r="V54" s="128">
        <v>0.44619472326579379</v>
      </c>
      <c r="W54" s="83">
        <v>1.3158167879253442</v>
      </c>
      <c r="X54" s="83">
        <v>1.019299785397302</v>
      </c>
      <c r="AO54" s="112">
        <v>43517</v>
      </c>
      <c r="AP54" s="131">
        <v>5.7056642886962666E-3</v>
      </c>
      <c r="AQ54" s="131">
        <v>6.9083687147254557E-3</v>
      </c>
      <c r="AR54" s="131">
        <v>6.4082855543001419E-3</v>
      </c>
      <c r="AS54" s="131">
        <v>6.6210753822996127E-3</v>
      </c>
      <c r="AT54" s="131">
        <v>9.3451441989454691E-3</v>
      </c>
      <c r="AU54" s="53"/>
      <c r="AV54" s="74">
        <v>43882</v>
      </c>
      <c r="AW54" s="128">
        <v>5.3820803680826867E-3</v>
      </c>
      <c r="AX54" s="128">
        <v>7.9161365357892262E-3</v>
      </c>
      <c r="AY54" s="128">
        <v>5.7464457706784726E-3</v>
      </c>
      <c r="AZ54" s="128">
        <v>7.6089590318289416E-3</v>
      </c>
      <c r="BA54" s="128">
        <v>1.0244571301513549E-2</v>
      </c>
    </row>
    <row r="55" spans="2:53" x14ac:dyDescent="0.2">
      <c r="B55" s="74">
        <v>43518</v>
      </c>
      <c r="C55" s="129">
        <v>0.22034656852914761</v>
      </c>
      <c r="D55" s="129">
        <v>3.9022663895349613E-2</v>
      </c>
      <c r="E55" s="129">
        <v>0.58806069029910102</v>
      </c>
      <c r="F55" s="129">
        <v>4.4847202617712537E-2</v>
      </c>
      <c r="G55" s="129">
        <v>3.4480662974609909E-2</v>
      </c>
      <c r="H55" s="129">
        <v>2.381755368039196E-2</v>
      </c>
      <c r="I55" s="129">
        <v>3.0318186761686551E-2</v>
      </c>
      <c r="J55" s="129">
        <f t="shared" si="0"/>
        <v>0.47079826793543522</v>
      </c>
      <c r="K55" s="81">
        <v>1.4516917966934344</v>
      </c>
      <c r="L55" s="81">
        <v>1.0842611628664367</v>
      </c>
      <c r="M55" s="53"/>
      <c r="N55" s="74">
        <v>43883</v>
      </c>
      <c r="O55" s="128">
        <v>5.1574038792483207E-2</v>
      </c>
      <c r="P55" s="128">
        <v>4.2368974535251583E-2</v>
      </c>
      <c r="Q55" s="128">
        <v>0.56195220061103046</v>
      </c>
      <c r="R55" s="128">
        <v>2.974209451649297E-2</v>
      </c>
      <c r="S55" s="128">
        <v>3.4444908184218283E-2</v>
      </c>
      <c r="T55" s="128">
        <v>2.5422872560605499E-2</v>
      </c>
      <c r="U55" s="128">
        <v>3.3483576954034408E-2</v>
      </c>
      <c r="V55" s="128">
        <v>0.42051123719512284</v>
      </c>
      <c r="W55" s="83">
        <v>1.1994999033492393</v>
      </c>
      <c r="X55" s="83">
        <v>1.0460180411924915</v>
      </c>
      <c r="AO55" s="112">
        <v>43518</v>
      </c>
      <c r="AP55" s="131">
        <v>5.4771832938108542E-3</v>
      </c>
      <c r="AQ55" s="131">
        <v>7.4592884279432239E-3</v>
      </c>
      <c r="AR55" s="131">
        <v>6.2405076411390916E-3</v>
      </c>
      <c r="AS55" s="131">
        <v>7.475617139312456E-3</v>
      </c>
      <c r="AT55" s="131">
        <v>1.012734468884448E-2</v>
      </c>
      <c r="AU55" s="53"/>
      <c r="AV55" s="74">
        <v>43883</v>
      </c>
      <c r="AW55" s="128">
        <v>2.495401952112516E-3</v>
      </c>
      <c r="AX55" s="128">
        <v>5.0635105422506361E-3</v>
      </c>
      <c r="AY55" s="128">
        <v>2.9548796444999201E-3</v>
      </c>
      <c r="AZ55" s="128">
        <v>5.5756841781364986E-3</v>
      </c>
      <c r="BA55" s="128">
        <v>8.5658667778212658E-3</v>
      </c>
    </row>
    <row r="56" spans="2:53" x14ac:dyDescent="0.2">
      <c r="B56" s="74">
        <v>43519</v>
      </c>
      <c r="C56" s="129">
        <v>0.2192768485574639</v>
      </c>
      <c r="D56" s="129">
        <v>3.617535492243993E-2</v>
      </c>
      <c r="E56" s="129">
        <v>0.51603052759399992</v>
      </c>
      <c r="F56" s="129">
        <v>2.9752118082951941E-2</v>
      </c>
      <c r="G56" s="129">
        <v>3.1920981624610781E-2</v>
      </c>
      <c r="H56" s="129">
        <v>2.4678541081123689E-2</v>
      </c>
      <c r="I56" s="129">
        <v>2.8427326993800951E-2</v>
      </c>
      <c r="J56" s="129">
        <f t="shared" si="0"/>
        <v>0.43647427834099661</v>
      </c>
      <c r="K56" s="81">
        <v>1.3227359771973877</v>
      </c>
      <c r="L56" s="81">
        <v>1.1279041707500865</v>
      </c>
      <c r="M56" s="53"/>
      <c r="N56" s="74">
        <v>43884</v>
      </c>
      <c r="O56" s="128">
        <v>6.5210871631795286E-2</v>
      </c>
      <c r="P56" s="128">
        <v>4.1733008931460161E-2</v>
      </c>
      <c r="Q56" s="128">
        <v>0.53667755672405471</v>
      </c>
      <c r="R56" s="128">
        <v>3.5204849595969881E-2</v>
      </c>
      <c r="S56" s="128">
        <v>3.3902649473710952E-2</v>
      </c>
      <c r="T56" s="128">
        <v>2.503925986100556E-2</v>
      </c>
      <c r="U56" s="128">
        <v>2.091111778023521E-2</v>
      </c>
      <c r="V56" s="128">
        <v>0.42050714269341993</v>
      </c>
      <c r="W56" s="83">
        <v>1.1791864566916517</v>
      </c>
      <c r="X56" s="83">
        <v>1.0435271689847343</v>
      </c>
      <c r="AO56" s="112">
        <v>43519</v>
      </c>
      <c r="AP56" s="131">
        <v>2.5919613870562211E-3</v>
      </c>
      <c r="AQ56" s="131">
        <v>4.7553591241095072E-3</v>
      </c>
      <c r="AR56" s="131">
        <v>3.3378289093239661E-3</v>
      </c>
      <c r="AS56" s="131">
        <v>5.6198180209803671E-3</v>
      </c>
      <c r="AT56" s="131">
        <v>8.576280096549484E-3</v>
      </c>
      <c r="AU56" s="53"/>
      <c r="AV56" s="74">
        <v>43884</v>
      </c>
      <c r="AW56" s="128">
        <v>4.2267465882838244E-3</v>
      </c>
      <c r="AX56" s="128">
        <v>6.3965846191379721E-3</v>
      </c>
      <c r="AY56" s="128">
        <v>3.5596380956602011E-3</v>
      </c>
      <c r="AZ56" s="128">
        <v>6.6403478718330203E-3</v>
      </c>
      <c r="BA56" s="128">
        <v>7.8124642163377583E-3</v>
      </c>
    </row>
    <row r="57" spans="2:53" x14ac:dyDescent="0.2">
      <c r="B57" s="74">
        <v>43520</v>
      </c>
      <c r="C57" s="129">
        <v>0.2187961626229617</v>
      </c>
      <c r="D57" s="129">
        <v>3.7708242538899178E-2</v>
      </c>
      <c r="E57" s="129">
        <v>0.48531120983461268</v>
      </c>
      <c r="F57" s="129">
        <v>3.6542091752285823E-2</v>
      </c>
      <c r="G57" s="129">
        <v>3.1998453485859987E-2</v>
      </c>
      <c r="H57" s="129">
        <v>2.41903333285181E-2</v>
      </c>
      <c r="I57" s="129">
        <v>2.457116131254182E-2</v>
      </c>
      <c r="J57" s="129">
        <f t="shared" si="0"/>
        <v>0.44032042758542833</v>
      </c>
      <c r="K57" s="81">
        <v>1.2994380824611076</v>
      </c>
      <c r="L57" s="81">
        <v>1.1458034643684096</v>
      </c>
      <c r="M57" s="53"/>
      <c r="N57" s="74">
        <v>43885</v>
      </c>
      <c r="O57" s="128">
        <v>6.0191874089479042E-2</v>
      </c>
      <c r="P57" s="128">
        <v>4.2173304483340043E-2</v>
      </c>
      <c r="Q57" s="128">
        <v>0.59503858145221311</v>
      </c>
      <c r="R57" s="128">
        <v>4.3650667043177382E-2</v>
      </c>
      <c r="S57" s="128">
        <v>3.5920006554344547E-2</v>
      </c>
      <c r="T57" s="128">
        <v>2.564511680799933E-2</v>
      </c>
      <c r="U57" s="128">
        <v>2.033930522082501E-2</v>
      </c>
      <c r="V57" s="128">
        <v>0.4302102354606836</v>
      </c>
      <c r="W57" s="83">
        <v>1.2531690911120621</v>
      </c>
      <c r="X57" s="83">
        <v>0.98801544676392172</v>
      </c>
      <c r="AO57" s="112">
        <v>43520</v>
      </c>
      <c r="AP57" s="131">
        <v>4.1127350530100739E-3</v>
      </c>
      <c r="AQ57" s="131">
        <v>5.7343359458595696E-3</v>
      </c>
      <c r="AR57" s="131">
        <v>4.1202738469607947E-3</v>
      </c>
      <c r="AS57" s="131">
        <v>6.4381300055717941E-3</v>
      </c>
      <c r="AT57" s="131">
        <v>9.2508540223011273E-3</v>
      </c>
      <c r="AU57" s="53"/>
      <c r="AV57" s="74">
        <v>43885</v>
      </c>
      <c r="AW57" s="128">
        <v>5.6274416119931449E-3</v>
      </c>
      <c r="AX57" s="128">
        <v>7.3774531310310211E-3</v>
      </c>
      <c r="AY57" s="128">
        <v>5.3492458856430379E-3</v>
      </c>
      <c r="AZ57" s="128">
        <v>7.1215238759835863E-3</v>
      </c>
      <c r="BA57" s="128">
        <v>1.0693007590110619E-2</v>
      </c>
    </row>
    <row r="58" spans="2:53" x14ac:dyDescent="0.2">
      <c r="B58" s="74">
        <v>43521</v>
      </c>
      <c r="C58" s="129">
        <v>0.21835236321959289</v>
      </c>
      <c r="D58" s="129">
        <v>4.0461059885978257E-2</v>
      </c>
      <c r="E58" s="129">
        <v>0.54316416708069259</v>
      </c>
      <c r="F58" s="129">
        <v>4.3781223538518023E-2</v>
      </c>
      <c r="G58" s="129">
        <v>3.3656210755843012E-2</v>
      </c>
      <c r="H58" s="129">
        <v>2.3945206637851071E-2</v>
      </c>
      <c r="I58" s="129">
        <v>2.971340286139058E-2</v>
      </c>
      <c r="J58" s="129">
        <f t="shared" si="0"/>
        <v>0.45745268777567127</v>
      </c>
      <c r="K58" s="81">
        <v>1.3905263217555377</v>
      </c>
      <c r="L58" s="81">
        <v>1.0602992080385274</v>
      </c>
      <c r="M58" s="53"/>
      <c r="N58" s="74">
        <v>43886</v>
      </c>
      <c r="O58" s="128">
        <v>6.1801533249334059E-2</v>
      </c>
      <c r="P58" s="128">
        <v>4.1493021806553551E-2</v>
      </c>
      <c r="Q58" s="128">
        <v>0.59685044506494356</v>
      </c>
      <c r="R58" s="128">
        <v>3.9536846645241937E-2</v>
      </c>
      <c r="S58" s="128">
        <v>3.4032282859567567E-2</v>
      </c>
      <c r="T58" s="128">
        <v>2.513224128842402E-2</v>
      </c>
      <c r="U58" s="128">
        <v>2.517977459821032E-2</v>
      </c>
      <c r="V58" s="128">
        <v>0.42384006371402183</v>
      </c>
      <c r="W58" s="83">
        <v>1.2478662092262969</v>
      </c>
      <c r="X58" s="83">
        <v>0.92419379125706802</v>
      </c>
      <c r="AO58" s="112">
        <v>43521</v>
      </c>
      <c r="AP58" s="131">
        <v>5.5371580897031428E-3</v>
      </c>
      <c r="AQ58" s="131">
        <v>7.2838440562436298E-3</v>
      </c>
      <c r="AR58" s="131">
        <v>6.1360867928228228E-3</v>
      </c>
      <c r="AS58" s="131">
        <v>7.3138876246202659E-3</v>
      </c>
      <c r="AT58" s="131">
        <v>9.964241180573017E-3</v>
      </c>
      <c r="AU58" s="53"/>
      <c r="AV58" s="74">
        <v>43886</v>
      </c>
      <c r="AW58" s="128">
        <v>5.4763904131526608E-3</v>
      </c>
      <c r="AX58" s="128">
        <v>7.0403357132318252E-3</v>
      </c>
      <c r="AY58" s="128">
        <v>5.6001821138347103E-3</v>
      </c>
      <c r="AZ58" s="128">
        <v>4.4839933264719843E-3</v>
      </c>
      <c r="BA58" s="128">
        <v>9.7675060181869888E-3</v>
      </c>
    </row>
    <row r="59" spans="2:53" x14ac:dyDescent="0.2">
      <c r="B59" s="74">
        <v>43522</v>
      </c>
      <c r="C59" s="129">
        <v>0.21649787568614959</v>
      </c>
      <c r="D59" s="129">
        <v>3.7785543601189978E-2</v>
      </c>
      <c r="E59" s="129">
        <v>0.56546791510807726</v>
      </c>
      <c r="F59" s="129">
        <v>4.1852041028017789E-2</v>
      </c>
      <c r="G59" s="129">
        <v>3.0615240224907549E-2</v>
      </c>
      <c r="H59" s="129">
        <v>2.3757280575549499E-2</v>
      </c>
      <c r="I59" s="129">
        <v>2.9601639763417922E-2</v>
      </c>
      <c r="J59" s="129">
        <f>K59-SUM(C59:I59)</f>
        <v>0.45525311136044055</v>
      </c>
      <c r="K59" s="81">
        <v>1.4008306473477501</v>
      </c>
      <c r="L59" s="81">
        <v>1.0072263869365552</v>
      </c>
      <c r="M59" s="53"/>
      <c r="N59" s="74">
        <v>43887</v>
      </c>
      <c r="O59" s="128">
        <v>7.0873229956945727E-2</v>
      </c>
      <c r="P59" s="128">
        <v>4.2668066850094437E-2</v>
      </c>
      <c r="Q59" s="128">
        <v>0.59437676753906432</v>
      </c>
      <c r="R59" s="128">
        <v>4.1375726693352738E-2</v>
      </c>
      <c r="S59" s="128">
        <v>3.3626277129732783E-2</v>
      </c>
      <c r="T59" s="128">
        <v>2.4990257920461559E-2</v>
      </c>
      <c r="U59" s="128">
        <v>3.3405620596080897E-2</v>
      </c>
      <c r="V59" s="128">
        <v>0.43550791609155315</v>
      </c>
      <c r="W59" s="83">
        <v>1.2768238627772857</v>
      </c>
      <c r="X59" s="83">
        <v>0.92753664954501047</v>
      </c>
      <c r="AO59" s="112">
        <v>43522</v>
      </c>
      <c r="AP59" s="131">
        <v>5.5734104091715369E-3</v>
      </c>
      <c r="AQ59" s="131">
        <v>6.8263359273208974E-3</v>
      </c>
      <c r="AR59" s="131">
        <v>6.3069515324815674E-3</v>
      </c>
      <c r="AS59" s="131">
        <v>6.714375287254451E-3</v>
      </c>
      <c r="AT59" s="131">
        <v>8.8258032918065495E-3</v>
      </c>
      <c r="AU59" s="53"/>
      <c r="AV59" s="74">
        <v>43887</v>
      </c>
      <c r="AW59" s="128">
        <v>5.5167457732801734E-3</v>
      </c>
      <c r="AX59" s="128">
        <v>6.8417368244946602E-3</v>
      </c>
      <c r="AY59" s="128">
        <v>5.9013210944523966E-3</v>
      </c>
      <c r="AZ59" s="128">
        <v>6.0700303298184552E-3</v>
      </c>
      <c r="BA59" s="128">
        <v>9.7583308912931963E-3</v>
      </c>
    </row>
    <row r="60" spans="2:53" x14ac:dyDescent="0.2">
      <c r="B60" s="74">
        <v>43523</v>
      </c>
      <c r="C60" s="129">
        <v>0.21625706453541629</v>
      </c>
      <c r="D60" s="129">
        <v>3.9626087082991618E-2</v>
      </c>
      <c r="E60" s="129">
        <v>0.57051426616785583</v>
      </c>
      <c r="F60" s="129">
        <v>4.3125711346274249E-2</v>
      </c>
      <c r="G60" s="129">
        <v>3.1824049887705118E-2</v>
      </c>
      <c r="H60" s="129">
        <v>2.34253249638053E-2</v>
      </c>
      <c r="I60" s="129">
        <v>3.0906374881909501E-2</v>
      </c>
      <c r="J60" s="129">
        <f t="shared" si="0"/>
        <v>0.46181494111366184</v>
      </c>
      <c r="K60" s="81">
        <v>1.4174938199796199</v>
      </c>
      <c r="L60" s="81">
        <v>1.0013488098227725</v>
      </c>
      <c r="M60" s="53"/>
      <c r="N60" s="74">
        <v>43888</v>
      </c>
      <c r="O60" s="128">
        <v>7.0058256941144162E-2</v>
      </c>
      <c r="P60" s="128">
        <v>4.2231683033569577E-2</v>
      </c>
      <c r="Q60" s="128">
        <v>0.62813771811302521</v>
      </c>
      <c r="R60" s="128">
        <v>4.2877453732121207E-2</v>
      </c>
      <c r="S60" s="128">
        <v>3.4768149151910191E-2</v>
      </c>
      <c r="T60" s="128">
        <v>2.489790147813704E-2</v>
      </c>
      <c r="U60" s="128">
        <v>3.1976799722953642E-2</v>
      </c>
      <c r="V60" s="128">
        <v>0.43802855537252761</v>
      </c>
      <c r="W60" s="83">
        <v>1.3129765175453887</v>
      </c>
      <c r="X60" s="83">
        <v>0.94522862028753729</v>
      </c>
      <c r="AO60" s="112">
        <v>43523</v>
      </c>
      <c r="AP60" s="131">
        <v>5.5193803418999536E-3</v>
      </c>
      <c r="AQ60" s="131">
        <v>7.3227843851318194E-3</v>
      </c>
      <c r="AR60" s="131">
        <v>6.4535999388478623E-3</v>
      </c>
      <c r="AS60" s="131">
        <v>6.8545793640329231E-3</v>
      </c>
      <c r="AT60" s="131">
        <v>9.4367116326479362E-3</v>
      </c>
      <c r="AU60" s="53"/>
      <c r="AV60" s="74">
        <v>43888</v>
      </c>
      <c r="AW60" s="128">
        <v>5.8500504785530729E-3</v>
      </c>
      <c r="AX60" s="128">
        <v>7.4210086763938279E-3</v>
      </c>
      <c r="AY60" s="128">
        <v>5.5660012813180341E-3</v>
      </c>
      <c r="AZ60" s="128">
        <v>6.5362883313546932E-3</v>
      </c>
      <c r="BA60" s="128">
        <v>9.7672425986221247E-3</v>
      </c>
    </row>
    <row r="61" spans="2:53" x14ac:dyDescent="0.2">
      <c r="B61" s="74">
        <v>43524</v>
      </c>
      <c r="C61" s="129">
        <v>0.2142907285932612</v>
      </c>
      <c r="D61" s="129">
        <v>3.8086826068135897E-2</v>
      </c>
      <c r="E61" s="129">
        <v>0.59429162021289528</v>
      </c>
      <c r="F61" s="129">
        <v>4.4427506398918779E-2</v>
      </c>
      <c r="G61" s="129">
        <v>3.1157771880382889E-2</v>
      </c>
      <c r="H61" s="129">
        <v>2.3691634993666048E-2</v>
      </c>
      <c r="I61" s="129">
        <v>3.023443876106386E-2</v>
      </c>
      <c r="J61" s="129">
        <f t="shared" si="0"/>
        <v>0.46520103837632798</v>
      </c>
      <c r="K61" s="81">
        <v>1.441381565284652</v>
      </c>
      <c r="L61" s="81">
        <v>1.0448886108382711</v>
      </c>
      <c r="M61" s="53"/>
      <c r="N61" s="74">
        <v>43889</v>
      </c>
      <c r="O61" s="128">
        <v>8.1161089803514413E-2</v>
      </c>
      <c r="P61" s="128">
        <v>4.3035006644934537E-2</v>
      </c>
      <c r="Q61" s="128">
        <v>0.6399154253909487</v>
      </c>
      <c r="R61" s="128">
        <v>4.4348309653526083E-2</v>
      </c>
      <c r="S61" s="128">
        <v>3.6818581678085577E-2</v>
      </c>
      <c r="T61" s="128">
        <v>2.5268901167618731E-2</v>
      </c>
      <c r="U61" s="128">
        <v>3.0899149871411121E-2</v>
      </c>
      <c r="V61" s="128">
        <v>0.44962007253138736</v>
      </c>
      <c r="W61" s="83">
        <v>1.3510665367414265</v>
      </c>
      <c r="X61" s="83">
        <v>0.9969977483370468</v>
      </c>
      <c r="AO61" s="112">
        <v>43524</v>
      </c>
      <c r="AP61" s="131">
        <v>5.8501429299187904E-3</v>
      </c>
      <c r="AQ61" s="131">
        <v>7.1838082014956516E-3</v>
      </c>
      <c r="AR61" s="131">
        <v>6.3648998449605601E-3</v>
      </c>
      <c r="AS61" s="131">
        <v>7.2472246509046262E-3</v>
      </c>
      <c r="AT61" s="131">
        <v>9.8452718400234649E-3</v>
      </c>
      <c r="AU61" s="53"/>
      <c r="AV61" s="74">
        <v>43889</v>
      </c>
      <c r="AW61" s="128">
        <v>5.5622052433525289E-3</v>
      </c>
      <c r="AX61" s="128">
        <v>7.8838501399331445E-3</v>
      </c>
      <c r="AY61" s="128">
        <v>5.8151471604876671E-3</v>
      </c>
      <c r="AZ61" s="128">
        <v>7.0175249127002459E-3</v>
      </c>
      <c r="BA61" s="128">
        <v>1.01980152753564E-2</v>
      </c>
    </row>
    <row r="62" spans="2:53" x14ac:dyDescent="0.2">
      <c r="B62" s="74"/>
      <c r="C62" s="129"/>
      <c r="D62" s="129"/>
      <c r="E62" s="129"/>
      <c r="F62" s="129"/>
      <c r="G62" s="129"/>
      <c r="H62" s="129"/>
      <c r="I62" s="129"/>
      <c r="J62" s="129"/>
      <c r="K62" s="81"/>
      <c r="L62" s="81"/>
      <c r="M62" s="53"/>
      <c r="N62" s="74">
        <v>43890</v>
      </c>
      <c r="O62" s="128">
        <v>8.1150954637532621E-2</v>
      </c>
      <c r="P62" s="128">
        <v>4.2105472413220157E-2</v>
      </c>
      <c r="Q62" s="128">
        <v>0.55840862053146434</v>
      </c>
      <c r="R62" s="128">
        <v>2.9140571621809531E-2</v>
      </c>
      <c r="S62" s="128">
        <v>3.3839546087803422E-2</v>
      </c>
      <c r="T62" s="128">
        <v>2.5560396374517711E-2</v>
      </c>
      <c r="U62" s="128">
        <v>2.9881989607473701E-2</v>
      </c>
      <c r="V62" s="128">
        <v>0.4132828653748376</v>
      </c>
      <c r="W62" s="83">
        <v>1.213370416648659</v>
      </c>
      <c r="X62" s="83">
        <v>1.0448470550357651</v>
      </c>
      <c r="AO62" s="112"/>
      <c r="AP62" s="131"/>
      <c r="AQ62" s="131"/>
      <c r="AR62" s="131"/>
      <c r="AS62" s="131"/>
      <c r="AT62" s="131"/>
      <c r="AU62" s="53"/>
      <c r="AV62" s="74">
        <v>43890</v>
      </c>
      <c r="AW62" s="128">
        <v>2.5165866088556212E-3</v>
      </c>
      <c r="AX62" s="128">
        <v>4.821915027520135E-3</v>
      </c>
      <c r="AY62" s="128">
        <v>3.044431167494283E-3</v>
      </c>
      <c r="AZ62" s="128">
        <v>4.8889158372420992E-3</v>
      </c>
      <c r="BA62" s="128">
        <v>9.0100738703092573E-3</v>
      </c>
    </row>
    <row r="63" spans="2:53" x14ac:dyDescent="0.2">
      <c r="B63" s="74">
        <v>43525</v>
      </c>
      <c r="C63" s="129">
        <v>0.21085321471603491</v>
      </c>
      <c r="D63" s="129">
        <v>4.0206486431924107E-2</v>
      </c>
      <c r="E63" s="129">
        <v>0.59599012113865135</v>
      </c>
      <c r="F63" s="129">
        <v>4.5377378003654198E-2</v>
      </c>
      <c r="G63" s="129">
        <v>3.3861565051668117E-2</v>
      </c>
      <c r="H63" s="129">
        <v>2.431298919812647E-2</v>
      </c>
      <c r="I63" s="129">
        <v>3.2854439723529201E-2</v>
      </c>
      <c r="J63" s="129">
        <f>K63-SUM(C63:I63)</f>
        <v>0.46635056880834702</v>
      </c>
      <c r="K63" s="81">
        <v>1.4498067630719353</v>
      </c>
      <c r="L63" s="81">
        <v>1.0884578800424258</v>
      </c>
      <c r="M63" s="53"/>
      <c r="N63" s="74">
        <v>43891</v>
      </c>
      <c r="O63" s="128">
        <v>0.1149742061962063</v>
      </c>
      <c r="P63" s="128">
        <v>4.170245857905553E-2</v>
      </c>
      <c r="Q63" s="128">
        <v>0.53159241429039428</v>
      </c>
      <c r="R63" s="128">
        <v>3.5939461864503003E-2</v>
      </c>
      <c r="S63" s="128">
        <v>3.4738192794471517E-2</v>
      </c>
      <c r="T63" s="128">
        <v>2.536256602408625E-2</v>
      </c>
      <c r="U63" s="128">
        <v>2.7821486689661518E-2</v>
      </c>
      <c r="V63" s="128">
        <v>0.4252897549153285</v>
      </c>
      <c r="W63" s="83">
        <v>1.2374205413537069</v>
      </c>
      <c r="X63" s="83">
        <v>1.0362779569519003</v>
      </c>
      <c r="AO63" s="112">
        <v>43525</v>
      </c>
      <c r="AP63" s="131">
        <v>5.8785756343736097E-3</v>
      </c>
      <c r="AQ63" s="131">
        <v>7.3605665028935703E-3</v>
      </c>
      <c r="AR63" s="131">
        <v>5.9515995852090671E-3</v>
      </c>
      <c r="AS63" s="131">
        <v>7.491017110477464E-3</v>
      </c>
      <c r="AT63" s="131">
        <v>1.043530451773687E-2</v>
      </c>
      <c r="AU63" s="53"/>
      <c r="AV63" s="74">
        <v>43891</v>
      </c>
      <c r="AW63" s="128">
        <v>4.1725161398668822E-3</v>
      </c>
      <c r="AX63" s="128">
        <v>5.9291174066305108E-3</v>
      </c>
      <c r="AY63" s="128">
        <v>3.734524955971865E-3</v>
      </c>
      <c r="AZ63" s="128">
        <v>5.8119677981394906E-3</v>
      </c>
      <c r="BA63" s="128">
        <v>9.7347705834476897E-3</v>
      </c>
    </row>
    <row r="64" spans="2:53" x14ac:dyDescent="0.2">
      <c r="B64" s="74">
        <v>43526</v>
      </c>
      <c r="C64" s="129">
        <v>0.2038182045472639</v>
      </c>
      <c r="D64" s="129">
        <v>3.7343602072731713E-2</v>
      </c>
      <c r="E64" s="129">
        <v>0.52725203113359709</v>
      </c>
      <c r="F64" s="129">
        <v>3.037824523907038E-2</v>
      </c>
      <c r="G64" s="129">
        <v>3.207931442169859E-2</v>
      </c>
      <c r="H64" s="129">
        <v>2.4034402285949469E-2</v>
      </c>
      <c r="I64" s="129">
        <v>3.1132037832282768E-2</v>
      </c>
      <c r="J64" s="129">
        <f t="shared" si="0"/>
        <v>0.4369223797446965</v>
      </c>
      <c r="K64" s="81">
        <v>1.3229602172772905</v>
      </c>
      <c r="L64" s="81">
        <v>1.1295724024645744</v>
      </c>
      <c r="M64" s="53"/>
      <c r="N64" s="74">
        <v>43892</v>
      </c>
      <c r="O64" s="128">
        <v>9.890140633645858E-2</v>
      </c>
      <c r="P64" s="128">
        <v>4.2463947129861367E-2</v>
      </c>
      <c r="Q64" s="128">
        <v>0.59071085929608014</v>
      </c>
      <c r="R64" s="128">
        <v>4.2534403710638713E-2</v>
      </c>
      <c r="S64" s="128">
        <v>3.5777920409814763E-2</v>
      </c>
      <c r="T64" s="128">
        <v>2.5221105853808011E-2</v>
      </c>
      <c r="U64" s="128">
        <v>3.2572811774694933E-2</v>
      </c>
      <c r="V64" s="128">
        <v>0.42730587183863977</v>
      </c>
      <c r="W64" s="83">
        <v>1.2954883263499963</v>
      </c>
      <c r="X64" s="83">
        <v>0.96427838951155465</v>
      </c>
      <c r="AO64" s="112">
        <v>43526</v>
      </c>
      <c r="AP64" s="131">
        <v>2.7546093300405291E-3</v>
      </c>
      <c r="AQ64" s="131">
        <v>4.5442993197699266E-3</v>
      </c>
      <c r="AR64" s="131">
        <v>3.3022766719299698E-3</v>
      </c>
      <c r="AS64" s="131">
        <v>5.7381096389677059E-3</v>
      </c>
      <c r="AT64" s="131">
        <v>8.9620634414704775E-3</v>
      </c>
      <c r="AU64" s="53"/>
      <c r="AV64" s="74">
        <v>43892</v>
      </c>
      <c r="AW64" s="128">
        <v>5.8814701864363331E-3</v>
      </c>
      <c r="AX64" s="128">
        <v>7.2502028329787926E-3</v>
      </c>
      <c r="AY64" s="128">
        <v>5.7600681596515196E-3</v>
      </c>
      <c r="AZ64" s="128">
        <v>6.1549216589425523E-3</v>
      </c>
      <c r="BA64" s="128">
        <v>1.008197747003048E-2</v>
      </c>
    </row>
    <row r="65" spans="2:53" x14ac:dyDescent="0.2">
      <c r="B65" s="74">
        <v>43527</v>
      </c>
      <c r="C65" s="129">
        <v>0.20729035514216909</v>
      </c>
      <c r="D65" s="129">
        <v>3.8719352289288522E-2</v>
      </c>
      <c r="E65" s="129">
        <v>0.49620555657273269</v>
      </c>
      <c r="F65" s="129">
        <v>3.635124959816842E-2</v>
      </c>
      <c r="G65" s="129">
        <v>3.1896818368909632E-2</v>
      </c>
      <c r="H65" s="129">
        <v>2.370203688996397E-2</v>
      </c>
      <c r="I65" s="129">
        <v>1.85644771115882E-2</v>
      </c>
      <c r="J65" s="129">
        <f t="shared" si="0"/>
        <v>0.4439777545402912</v>
      </c>
      <c r="K65" s="81">
        <v>1.2967076005131117</v>
      </c>
      <c r="L65" s="81">
        <v>1.1392232461487986</v>
      </c>
      <c r="M65" s="53"/>
      <c r="N65" s="74">
        <v>43893</v>
      </c>
      <c r="O65" s="128">
        <v>8.1561831332215382E-2</v>
      </c>
      <c r="P65" s="128">
        <v>4.153145276405535E-2</v>
      </c>
      <c r="Q65" s="128">
        <v>0.59751357830608431</v>
      </c>
      <c r="R65" s="128">
        <v>3.9530209052870503E-2</v>
      </c>
      <c r="S65" s="128">
        <v>3.452848145079656E-2</v>
      </c>
      <c r="T65" s="128">
        <v>2.533871904480435E-2</v>
      </c>
      <c r="U65" s="128">
        <v>3.1545101363211647E-2</v>
      </c>
      <c r="V65" s="128">
        <v>0.41777105158050387</v>
      </c>
      <c r="W65" s="83">
        <v>1.269320424894542</v>
      </c>
      <c r="X65" s="83">
        <v>0.89236924744044199</v>
      </c>
      <c r="AO65" s="112">
        <v>43527</v>
      </c>
      <c r="AP65" s="131">
        <v>4.0466485917338606E-3</v>
      </c>
      <c r="AQ65" s="131">
        <v>5.662722473700605E-3</v>
      </c>
      <c r="AR65" s="131">
        <v>3.8928690404138161E-3</v>
      </c>
      <c r="AS65" s="131">
        <v>6.3881884771985076E-3</v>
      </c>
      <c r="AT65" s="131">
        <v>9.4045420267865037E-3</v>
      </c>
      <c r="AU65" s="53"/>
      <c r="AV65" s="74">
        <v>43893</v>
      </c>
      <c r="AW65" s="128">
        <v>5.6550916175953682E-3</v>
      </c>
      <c r="AX65" s="128">
        <v>7.0692860338930404E-3</v>
      </c>
      <c r="AY65" s="128">
        <v>5.7515838632758807E-3</v>
      </c>
      <c r="AZ65" s="128">
        <v>5.2439561022774583E-3</v>
      </c>
      <c r="BA65" s="128">
        <v>8.6708953837290586E-3</v>
      </c>
    </row>
    <row r="66" spans="2:53" x14ac:dyDescent="0.2">
      <c r="B66" s="74">
        <v>43528</v>
      </c>
      <c r="C66" s="129">
        <v>0.2059346062919771</v>
      </c>
      <c r="D66" s="129">
        <v>3.9390674041915798E-2</v>
      </c>
      <c r="E66" s="129">
        <v>0.54850553269298119</v>
      </c>
      <c r="F66" s="129">
        <v>4.3751526241646202E-2</v>
      </c>
      <c r="G66" s="129">
        <v>3.4387323903174713E-2</v>
      </c>
      <c r="H66" s="129">
        <v>2.3839299981285401E-2</v>
      </c>
      <c r="I66" s="129">
        <v>1.8038170202809949E-2</v>
      </c>
      <c r="J66" s="129">
        <f t="shared" si="0"/>
        <v>0.44933284662847506</v>
      </c>
      <c r="K66" s="81">
        <v>1.3631799799842654</v>
      </c>
      <c r="L66" s="81">
        <v>1.0623081036114383</v>
      </c>
      <c r="M66" s="53"/>
      <c r="N66" s="74">
        <v>43894</v>
      </c>
      <c r="O66" s="128">
        <v>8.0177515162329696E-2</v>
      </c>
      <c r="P66" s="128">
        <v>4.2722460011653862E-2</v>
      </c>
      <c r="Q66" s="128">
        <v>0.60270885394106521</v>
      </c>
      <c r="R66" s="128">
        <v>4.0439112152625641E-2</v>
      </c>
      <c r="S66" s="128">
        <v>3.3553459585366797E-2</v>
      </c>
      <c r="T66" s="128">
        <v>2.50007130873015E-2</v>
      </c>
      <c r="U66" s="128">
        <v>3.1827581183214833E-2</v>
      </c>
      <c r="V66" s="128">
        <v>0.42459985794573196</v>
      </c>
      <c r="W66" s="83">
        <v>1.2810295530692895</v>
      </c>
      <c r="X66" s="83">
        <v>0.89557673884278577</v>
      </c>
      <c r="AO66" s="112">
        <v>43528</v>
      </c>
      <c r="AP66" s="131">
        <v>5.7484231011182274E-3</v>
      </c>
      <c r="AQ66" s="131">
        <v>7.302128082297089E-3</v>
      </c>
      <c r="AR66" s="131">
        <v>5.5399045013510111E-3</v>
      </c>
      <c r="AS66" s="131">
        <v>7.1888495056974342E-3</v>
      </c>
      <c r="AT66" s="131">
        <v>1.016250144580177E-2</v>
      </c>
      <c r="AU66" s="53"/>
      <c r="AV66" s="74">
        <v>43894</v>
      </c>
      <c r="AW66" s="128">
        <v>5.3679453156587134E-3</v>
      </c>
      <c r="AX66" s="128">
        <v>7.1618299597735113E-3</v>
      </c>
      <c r="AY66" s="128">
        <v>6.1147109573916796E-3</v>
      </c>
      <c r="AZ66" s="128">
        <v>5.3952507180977634E-3</v>
      </c>
      <c r="BA66" s="128">
        <v>8.9355202929328574E-3</v>
      </c>
    </row>
    <row r="67" spans="2:53" x14ac:dyDescent="0.2">
      <c r="B67" s="74">
        <v>43529</v>
      </c>
      <c r="C67" s="129">
        <v>0.20306488116860991</v>
      </c>
      <c r="D67" s="129">
        <v>3.6586103140144967E-2</v>
      </c>
      <c r="E67" s="129">
        <v>0.58015781291725144</v>
      </c>
      <c r="F67" s="129">
        <v>4.2094326766413899E-2</v>
      </c>
      <c r="G67" s="129">
        <v>3.2495168318678012E-2</v>
      </c>
      <c r="H67" s="129">
        <v>2.3639363076391411E-2</v>
      </c>
      <c r="I67" s="129">
        <v>2.22408156208872E-2</v>
      </c>
      <c r="J67" s="129">
        <f t="shared" si="0"/>
        <v>0.45249287342703248</v>
      </c>
      <c r="K67" s="81">
        <v>1.3927713444354093</v>
      </c>
      <c r="L67" s="81">
        <v>1.0175356243396627</v>
      </c>
      <c r="M67" s="53"/>
      <c r="N67" s="74">
        <v>43895</v>
      </c>
      <c r="O67" s="128">
        <v>8.0441533951874727E-2</v>
      </c>
      <c r="P67" s="128">
        <v>4.2801080911949591E-2</v>
      </c>
      <c r="Q67" s="128">
        <v>0.63100693383984263</v>
      </c>
      <c r="R67" s="128">
        <v>4.015215525733442E-2</v>
      </c>
      <c r="S67" s="128">
        <v>3.5032264722157633E-2</v>
      </c>
      <c r="T67" s="128">
        <v>2.3434760901846621E-2</v>
      </c>
      <c r="U67" s="128">
        <v>3.2462982100645951E-2</v>
      </c>
      <c r="V67" s="128">
        <v>0.42637924917906234</v>
      </c>
      <c r="W67" s="83">
        <v>1.3117109608647137</v>
      </c>
      <c r="X67" s="83">
        <v>0.92234120569467826</v>
      </c>
      <c r="AO67" s="112">
        <v>43529</v>
      </c>
      <c r="AP67" s="131">
        <v>5.5211111460353821E-3</v>
      </c>
      <c r="AQ67" s="131">
        <v>7.1007019632733474E-3</v>
      </c>
      <c r="AR67" s="131">
        <v>6.0716842251084648E-3</v>
      </c>
      <c r="AS67" s="131">
        <v>6.4632353505498204E-3</v>
      </c>
      <c r="AT67" s="131">
        <v>9.2330421201003206E-3</v>
      </c>
      <c r="AU67" s="53"/>
      <c r="AV67" s="74">
        <v>43895</v>
      </c>
      <c r="AW67" s="128">
        <v>4.4415391760836767E-3</v>
      </c>
      <c r="AX67" s="128">
        <v>6.8645443309437787E-3</v>
      </c>
      <c r="AY67" s="128">
        <v>5.6498784760445784E-3</v>
      </c>
      <c r="AZ67" s="128">
        <v>5.7319675096472768E-3</v>
      </c>
      <c r="BA67" s="128">
        <v>9.3855161590912662E-3</v>
      </c>
    </row>
    <row r="68" spans="2:53" x14ac:dyDescent="0.2">
      <c r="B68" s="74">
        <v>43530</v>
      </c>
      <c r="C68" s="129">
        <v>0.20562266457499459</v>
      </c>
      <c r="D68" s="129">
        <v>3.9559214728391218E-2</v>
      </c>
      <c r="E68" s="129">
        <v>0.58376963048794606</v>
      </c>
      <c r="F68" s="129">
        <v>4.2919897620766277E-2</v>
      </c>
      <c r="G68" s="129">
        <v>3.2092857944715551E-2</v>
      </c>
      <c r="H68" s="129">
        <v>2.3241030280569199E-2</v>
      </c>
      <c r="I68" s="129">
        <v>3.1696602728598269E-2</v>
      </c>
      <c r="J68" s="129">
        <f t="shared" ref="J68:J131" si="34">K68-SUM(C68:I68)</f>
        <v>0.46496397585538607</v>
      </c>
      <c r="K68" s="81">
        <v>1.4238658742213672</v>
      </c>
      <c r="L68" s="81">
        <v>1.0171713160304388</v>
      </c>
      <c r="M68" s="53"/>
      <c r="N68" s="74">
        <v>43896</v>
      </c>
      <c r="O68" s="128">
        <v>8.595550194090773E-2</v>
      </c>
      <c r="P68" s="128">
        <v>4.3164028929693253E-2</v>
      </c>
      <c r="Q68" s="128">
        <v>0.64116749575529597</v>
      </c>
      <c r="R68" s="128">
        <v>4.170661186852704E-2</v>
      </c>
      <c r="S68" s="128">
        <v>3.8726862783609893E-2</v>
      </c>
      <c r="T68" s="128">
        <v>2.5048709253312079E-2</v>
      </c>
      <c r="U68" s="128">
        <v>3.2908013776788751E-2</v>
      </c>
      <c r="V68" s="128">
        <v>0.4323554254170846</v>
      </c>
      <c r="W68" s="83">
        <v>1.3410326497252194</v>
      </c>
      <c r="X68" s="83">
        <v>0.9640771112884029</v>
      </c>
      <c r="AO68" s="112">
        <v>43530</v>
      </c>
      <c r="AP68" s="131">
        <v>5.3537722599417093E-3</v>
      </c>
      <c r="AQ68" s="131">
        <v>7.182665272459721E-3</v>
      </c>
      <c r="AR68" s="131">
        <v>6.108818692403247E-3</v>
      </c>
      <c r="AS68" s="131">
        <v>6.7233062719566777E-3</v>
      </c>
      <c r="AT68" s="131">
        <v>9.4035018254176039E-3</v>
      </c>
      <c r="AU68" s="53"/>
      <c r="AV68" s="74">
        <v>43896</v>
      </c>
      <c r="AW68" s="128">
        <v>4.6374934288161192E-3</v>
      </c>
      <c r="AX68" s="128">
        <v>7.5707908543783502E-3</v>
      </c>
      <c r="AY68" s="128">
        <v>5.2012319241820102E-3</v>
      </c>
      <c r="AZ68" s="128">
        <v>6.2391409364812994E-3</v>
      </c>
      <c r="BA68" s="128">
        <v>1.015515945510052E-2</v>
      </c>
    </row>
    <row r="69" spans="2:53" x14ac:dyDescent="0.2">
      <c r="B69" s="74">
        <v>43531</v>
      </c>
      <c r="C69" s="129">
        <v>0.2038019887120319</v>
      </c>
      <c r="D69" s="129">
        <v>3.7172822801591801E-2</v>
      </c>
      <c r="E69" s="129">
        <v>0.6033191566659003</v>
      </c>
      <c r="F69" s="129">
        <v>4.437959924939304E-2</v>
      </c>
      <c r="G69" s="129">
        <v>3.2468772035682908E-2</v>
      </c>
      <c r="H69" s="129">
        <v>2.352881902519733E-2</v>
      </c>
      <c r="I69" s="129">
        <v>2.9272973265000991E-2</v>
      </c>
      <c r="J69" s="129">
        <f t="shared" si="34"/>
        <v>0.45768508026767885</v>
      </c>
      <c r="K69" s="81">
        <v>1.4316292120224772</v>
      </c>
      <c r="L69" s="81">
        <v>1.0489042180801307</v>
      </c>
      <c r="M69" s="53"/>
      <c r="N69" s="74">
        <v>43897</v>
      </c>
      <c r="O69" s="128">
        <v>7.5466115427048508E-2</v>
      </c>
      <c r="P69" s="128">
        <v>4.2942692724196971E-2</v>
      </c>
      <c r="Q69" s="128">
        <v>0.57375917950815292</v>
      </c>
      <c r="R69" s="128">
        <v>2.7557306971683741E-2</v>
      </c>
      <c r="S69" s="128">
        <v>3.4983117844585458E-2</v>
      </c>
      <c r="T69" s="128">
        <v>2.443538605666646E-2</v>
      </c>
      <c r="U69" s="128">
        <v>3.054299752340553E-2</v>
      </c>
      <c r="V69" s="128">
        <v>0.39972174161543117</v>
      </c>
      <c r="W69" s="83">
        <v>1.2094085376711707</v>
      </c>
      <c r="X69" s="83">
        <v>0.99376502768965436</v>
      </c>
      <c r="AO69" s="112">
        <v>43531</v>
      </c>
      <c r="AP69" s="131">
        <v>5.9625482826614106E-3</v>
      </c>
      <c r="AQ69" s="131">
        <v>7.3687668891398526E-3</v>
      </c>
      <c r="AR69" s="131">
        <v>6.3199109509126418E-3</v>
      </c>
      <c r="AS69" s="131">
        <v>6.8978445425358957E-3</v>
      </c>
      <c r="AT69" s="131">
        <v>9.5375926700706423E-3</v>
      </c>
      <c r="AU69" s="53"/>
      <c r="AV69" s="74">
        <v>43897</v>
      </c>
      <c r="AW69" s="128">
        <v>1.843332230767032E-3</v>
      </c>
      <c r="AX69" s="128">
        <v>4.0915140891771042E-3</v>
      </c>
      <c r="AY69" s="128">
        <v>2.8217090025721169E-3</v>
      </c>
      <c r="AZ69" s="128">
        <v>4.5736262686111133E-3</v>
      </c>
      <c r="BA69" s="128">
        <v>9.0620050108008738E-3</v>
      </c>
    </row>
    <row r="70" spans="2:53" x14ac:dyDescent="0.2">
      <c r="B70" s="74">
        <v>43532</v>
      </c>
      <c r="C70" s="129">
        <v>0.2043279895020832</v>
      </c>
      <c r="D70" s="129">
        <v>3.9694505248515359E-2</v>
      </c>
      <c r="E70" s="129">
        <v>0.6154496696635543</v>
      </c>
      <c r="F70" s="129">
        <v>4.617008680800759E-2</v>
      </c>
      <c r="G70" s="129">
        <v>3.3430194673265572E-2</v>
      </c>
      <c r="H70" s="129">
        <v>2.3833479816985581E-2</v>
      </c>
      <c r="I70" s="129">
        <v>2.819817566490582E-2</v>
      </c>
      <c r="J70" s="129">
        <f t="shared" si="34"/>
        <v>0.46659329280742368</v>
      </c>
      <c r="K70" s="81">
        <v>1.4576973941847411</v>
      </c>
      <c r="L70" s="81">
        <v>1.0963389658865379</v>
      </c>
      <c r="M70" s="53"/>
      <c r="N70" s="74">
        <v>43898</v>
      </c>
      <c r="O70" s="128">
        <v>8.2897847521742798E-2</v>
      </c>
      <c r="P70" s="128">
        <v>4.1859236048480568E-2</v>
      </c>
      <c r="Q70" s="128">
        <v>0.58764918560203316</v>
      </c>
      <c r="R70" s="128">
        <v>3.390707056675258E-2</v>
      </c>
      <c r="S70" s="128">
        <v>3.4310183281296057E-2</v>
      </c>
      <c r="T70" s="128">
        <v>2.4502865724682261E-2</v>
      </c>
      <c r="U70" s="128">
        <v>2.8018543479183391E-2</v>
      </c>
      <c r="V70" s="128">
        <v>0.41232257525211458</v>
      </c>
      <c r="W70" s="83">
        <v>1.2454675074762855</v>
      </c>
      <c r="X70" s="83">
        <v>0.99305897222599149</v>
      </c>
      <c r="AO70" s="112">
        <v>43532</v>
      </c>
      <c r="AP70" s="131">
        <v>6.1879795378661029E-3</v>
      </c>
      <c r="AQ70" s="131">
        <v>8.037303432349643E-3</v>
      </c>
      <c r="AR70" s="131">
        <v>6.1474418697677457E-3</v>
      </c>
      <c r="AS70" s="131">
        <v>7.2520713952584099E-3</v>
      </c>
      <c r="AT70" s="131">
        <v>1.023270084151693E-2</v>
      </c>
      <c r="AU70" s="53"/>
      <c r="AV70" s="74">
        <v>43898</v>
      </c>
      <c r="AW70" s="128">
        <v>3.0530532456394229E-3</v>
      </c>
      <c r="AX70" s="128">
        <v>5.6075085049939691E-3</v>
      </c>
      <c r="AY70" s="128">
        <v>3.5094618759417689E-3</v>
      </c>
      <c r="AZ70" s="128">
        <v>5.3519214118052296E-3</v>
      </c>
      <c r="BA70" s="128">
        <v>9.7652998864570951E-3</v>
      </c>
    </row>
    <row r="71" spans="2:53" x14ac:dyDescent="0.2">
      <c r="B71" s="74">
        <v>43533</v>
      </c>
      <c r="C71" s="129">
        <v>0.19957328041077849</v>
      </c>
      <c r="D71" s="129">
        <v>3.6876769794661923E-2</v>
      </c>
      <c r="E71" s="129">
        <v>0.55166971912161955</v>
      </c>
      <c r="F71" s="129">
        <v>2.9775295464386779E-2</v>
      </c>
      <c r="G71" s="129">
        <v>3.0043109102973531E-2</v>
      </c>
      <c r="H71" s="129">
        <v>2.4068490349565239E-2</v>
      </c>
      <c r="I71" s="129">
        <v>2.7989789772325861E-2</v>
      </c>
      <c r="J71" s="129">
        <f t="shared" si="34"/>
        <v>0.44099644168281626</v>
      </c>
      <c r="K71" s="81">
        <v>1.3409928956991277</v>
      </c>
      <c r="L71" s="81">
        <v>1.1316595601757617</v>
      </c>
      <c r="M71" s="53"/>
      <c r="N71" s="74">
        <v>43899</v>
      </c>
      <c r="O71" s="128">
        <v>7.7113694008294709E-2</v>
      </c>
      <c r="P71" s="128">
        <v>4.1959264971880413E-2</v>
      </c>
      <c r="Q71" s="128">
        <v>0.6048485768389763</v>
      </c>
      <c r="R71" s="128">
        <v>3.8933934564411722E-2</v>
      </c>
      <c r="S71" s="128">
        <v>3.665395667428744E-2</v>
      </c>
      <c r="T71" s="128">
        <v>2.3592741663950791E-2</v>
      </c>
      <c r="U71" s="128">
        <v>3.298022474377784E-2</v>
      </c>
      <c r="V71" s="128">
        <v>0.40656835012863068</v>
      </c>
      <c r="W71" s="83">
        <v>1.2626507435942098</v>
      </c>
      <c r="X71" s="83">
        <v>0.90608022999049609</v>
      </c>
      <c r="AO71" s="112">
        <v>43533</v>
      </c>
      <c r="AP71" s="131">
        <v>2.6021213846998052E-3</v>
      </c>
      <c r="AQ71" s="131">
        <v>4.6375658472271042E-3</v>
      </c>
      <c r="AR71" s="131">
        <v>3.1397114471205432E-3</v>
      </c>
      <c r="AS71" s="131">
        <v>5.5609576755582387E-3</v>
      </c>
      <c r="AT71" s="131">
        <v>8.7605957727158387E-3</v>
      </c>
      <c r="AU71" s="53"/>
      <c r="AV71" s="74">
        <v>43899</v>
      </c>
      <c r="AW71" s="128">
        <v>4.3896053971450941E-3</v>
      </c>
      <c r="AX71" s="128">
        <v>7.6507953564451522E-3</v>
      </c>
      <c r="AY71" s="128">
        <v>4.4703306327698129E-3</v>
      </c>
      <c r="AZ71" s="128">
        <v>5.0023750440104193E-3</v>
      </c>
      <c r="BA71" s="128">
        <v>9.6724238907148659E-3</v>
      </c>
    </row>
    <row r="72" spans="2:53" x14ac:dyDescent="0.2">
      <c r="B72" s="74">
        <v>43534</v>
      </c>
      <c r="C72" s="129">
        <v>0.2026547549283024</v>
      </c>
      <c r="D72" s="129">
        <v>3.8375485506156277E-2</v>
      </c>
      <c r="E72" s="129">
        <v>0.56322693642997745</v>
      </c>
      <c r="F72" s="129">
        <v>3.674938183695356E-2</v>
      </c>
      <c r="G72" s="129">
        <v>3.2455539044410238E-2</v>
      </c>
      <c r="H72" s="129">
        <v>2.3957122402630739E-2</v>
      </c>
      <c r="I72" s="129">
        <v>2.587411767201982E-2</v>
      </c>
      <c r="J72" s="129">
        <f t="shared" si="34"/>
        <v>0.46228576296804458</v>
      </c>
      <c r="K72" s="81">
        <v>1.385579100788495</v>
      </c>
      <c r="L72" s="81">
        <v>1.1376351512936742</v>
      </c>
      <c r="M72" s="53"/>
      <c r="N72" s="74">
        <v>43900</v>
      </c>
      <c r="O72" s="128">
        <v>7.7191039957168889E-2</v>
      </c>
      <c r="P72" s="128">
        <v>4.0822364636145601E-2</v>
      </c>
      <c r="Q72" s="128">
        <v>0.6127667527070263</v>
      </c>
      <c r="R72" s="128">
        <v>3.5237639003363908E-2</v>
      </c>
      <c r="S72" s="128">
        <v>3.5159807965844128E-2</v>
      </c>
      <c r="T72" s="128">
        <v>2.3234680718214749E-2</v>
      </c>
      <c r="U72" s="128">
        <v>3.2677469499692559E-2</v>
      </c>
      <c r="V72" s="128">
        <v>0.40135466464519298</v>
      </c>
      <c r="W72" s="83">
        <v>1.2584444191326492</v>
      </c>
      <c r="X72" s="83">
        <v>0.83239000833540977</v>
      </c>
      <c r="AO72" s="112">
        <v>43534</v>
      </c>
      <c r="AP72" s="131">
        <v>4.2119161707761948E-3</v>
      </c>
      <c r="AQ72" s="131">
        <v>5.7994180982070542E-3</v>
      </c>
      <c r="AR72" s="131">
        <v>3.7823753937963681E-3</v>
      </c>
      <c r="AS72" s="131">
        <v>6.349701062815287E-3</v>
      </c>
      <c r="AT72" s="131">
        <v>9.7752230892889647E-3</v>
      </c>
      <c r="AU72" s="53"/>
      <c r="AV72" s="74">
        <v>43900</v>
      </c>
      <c r="AW72" s="128">
        <v>3.986776776349516E-3</v>
      </c>
      <c r="AX72" s="128">
        <v>7.242590438003702E-3</v>
      </c>
      <c r="AY72" s="128">
        <v>4.3246308146407571E-3</v>
      </c>
      <c r="AZ72" s="128">
        <v>4.0439397380836236E-3</v>
      </c>
      <c r="BA72" s="128">
        <v>8.2183955300992283E-3</v>
      </c>
    </row>
    <row r="73" spans="2:53" x14ac:dyDescent="0.2">
      <c r="B73" s="74">
        <v>43535</v>
      </c>
      <c r="C73" s="129">
        <v>0.2004027839250454</v>
      </c>
      <c r="D73" s="129">
        <v>3.9218859788117212E-2</v>
      </c>
      <c r="E73" s="129">
        <v>0.5995184180195402</v>
      </c>
      <c r="F73" s="129">
        <v>4.530159202789618E-2</v>
      </c>
      <c r="G73" s="129">
        <v>3.445980964307753E-2</v>
      </c>
      <c r="H73" s="129">
        <v>2.3769163453853149E-2</v>
      </c>
      <c r="I73" s="129">
        <v>2.9659966340050251E-2</v>
      </c>
      <c r="J73" s="129">
        <f t="shared" si="34"/>
        <v>0.46498084194455591</v>
      </c>
      <c r="K73" s="81">
        <v>1.4373114351421359</v>
      </c>
      <c r="L73" s="81">
        <v>1.0732163870376545</v>
      </c>
      <c r="M73" s="53"/>
      <c r="N73" s="74">
        <v>43901</v>
      </c>
      <c r="O73" s="128">
        <v>8.2926026089353594E-2</v>
      </c>
      <c r="P73" s="128">
        <v>4.341844980463181E-2</v>
      </c>
      <c r="Q73" s="128">
        <v>0.61804342138313184</v>
      </c>
      <c r="R73" s="128">
        <v>3.5410117199192653E-2</v>
      </c>
      <c r="S73" s="128">
        <v>3.4348578218430272E-2</v>
      </c>
      <c r="T73" s="128">
        <v>2.3647049287688571E-2</v>
      </c>
      <c r="U73" s="128">
        <v>3.2292690549476422E-2</v>
      </c>
      <c r="V73" s="128">
        <v>0.41221697767318433</v>
      </c>
      <c r="W73" s="83">
        <v>1.2823033102050894</v>
      </c>
      <c r="X73" s="83">
        <v>0.82063644793131152</v>
      </c>
      <c r="AO73" s="112">
        <v>43535</v>
      </c>
      <c r="AP73" s="131">
        <v>6.0503963834506024E-3</v>
      </c>
      <c r="AQ73" s="131">
        <v>7.8690216521798053E-3</v>
      </c>
      <c r="AR73" s="131">
        <v>5.8841509805529187E-3</v>
      </c>
      <c r="AS73" s="131">
        <v>7.1781498255784259E-3</v>
      </c>
      <c r="AT73" s="131">
        <v>1.0155290308406541E-2</v>
      </c>
      <c r="AU73" s="53"/>
      <c r="AV73" s="74">
        <v>43901</v>
      </c>
      <c r="AW73" s="128">
        <v>4.1502922510299762E-3</v>
      </c>
      <c r="AX73" s="128">
        <v>7.6174270195444966E-3</v>
      </c>
      <c r="AY73" s="128">
        <v>4.5577170193021642E-3</v>
      </c>
      <c r="AZ73" s="128">
        <v>2.5670584285273691E-3</v>
      </c>
      <c r="BA73" s="128">
        <v>8.9538541354689753E-3</v>
      </c>
    </row>
    <row r="74" spans="2:53" x14ac:dyDescent="0.2">
      <c r="B74" s="74">
        <v>43536</v>
      </c>
      <c r="C74" s="129">
        <v>0.19954675681406869</v>
      </c>
      <c r="D74" s="129">
        <v>3.5956855215700433E-2</v>
      </c>
      <c r="E74" s="129">
        <v>0.59552976057309359</v>
      </c>
      <c r="F74" s="129">
        <v>4.2333473523893557E-2</v>
      </c>
      <c r="G74" s="129">
        <v>3.1689299825179158E-2</v>
      </c>
      <c r="H74" s="129">
        <v>2.362087042504073E-2</v>
      </c>
      <c r="I74" s="129">
        <v>2.973137109703668E-2</v>
      </c>
      <c r="J74" s="129">
        <f t="shared" si="34"/>
        <v>0.45453430341659706</v>
      </c>
      <c r="K74" s="81">
        <v>1.41294269089061</v>
      </c>
      <c r="L74" s="81">
        <v>1.018095324196943</v>
      </c>
      <c r="M74" s="53"/>
      <c r="N74" s="74">
        <v>43902</v>
      </c>
      <c r="O74" s="128">
        <v>7.7658727922256185E-2</v>
      </c>
      <c r="P74" s="128">
        <v>4.311305124541933E-2</v>
      </c>
      <c r="Q74" s="128">
        <v>0.64601944593613292</v>
      </c>
      <c r="R74" s="128">
        <v>3.4849670098574211E-2</v>
      </c>
      <c r="S74" s="128">
        <v>3.5884436057329432E-2</v>
      </c>
      <c r="T74" s="128">
        <v>2.2539927559121729E-2</v>
      </c>
      <c r="U74" s="128">
        <v>3.3273821756753877E-2</v>
      </c>
      <c r="V74" s="128">
        <v>0.41051969099202479</v>
      </c>
      <c r="W74" s="83">
        <v>1.3038587715676124</v>
      </c>
      <c r="X74" s="83">
        <v>0.84363986047613337</v>
      </c>
      <c r="AO74" s="112">
        <v>43536</v>
      </c>
      <c r="AP74" s="131">
        <v>5.3164416514698909E-3</v>
      </c>
      <c r="AQ74" s="131">
        <v>7.8333660192010761E-3</v>
      </c>
      <c r="AR74" s="131">
        <v>5.9088703079539454E-3</v>
      </c>
      <c r="AS74" s="131">
        <v>6.3989644195595842E-3</v>
      </c>
      <c r="AT74" s="131">
        <v>9.0332866412034234E-3</v>
      </c>
      <c r="AU74" s="53"/>
      <c r="AV74" s="74">
        <v>43902</v>
      </c>
      <c r="AW74" s="128">
        <v>4.4611760338095141E-3</v>
      </c>
      <c r="AX74" s="128">
        <v>7.5082261499821402E-3</v>
      </c>
      <c r="AY74" s="128">
        <v>4.4502383550466184E-3</v>
      </c>
      <c r="AZ74" s="128">
        <v>1.6412036470659301E-3</v>
      </c>
      <c r="BA74" s="128">
        <v>9.4606058017615673E-3</v>
      </c>
    </row>
    <row r="75" spans="2:53" x14ac:dyDescent="0.2">
      <c r="B75" s="74">
        <v>43537</v>
      </c>
      <c r="C75" s="129">
        <v>0.19996207162595181</v>
      </c>
      <c r="D75" s="129">
        <v>3.8123521945699783E-2</v>
      </c>
      <c r="E75" s="129">
        <v>0.5777480528800274</v>
      </c>
      <c r="F75" s="129">
        <v>4.2761108931723101E-2</v>
      </c>
      <c r="G75" s="129">
        <v>3.2240677584842108E-2</v>
      </c>
      <c r="H75" s="129">
        <v>2.3813092914255599E-2</v>
      </c>
      <c r="I75" s="129">
        <v>3.048848757159927E-2</v>
      </c>
      <c r="J75" s="129">
        <f t="shared" si="34"/>
        <v>0.45760296733548822</v>
      </c>
      <c r="K75" s="81">
        <v>1.4027399807895873</v>
      </c>
      <c r="L75" s="81">
        <v>1.0172942081384946</v>
      </c>
      <c r="M75" s="53"/>
      <c r="N75" s="74">
        <v>43903</v>
      </c>
      <c r="O75" s="128">
        <v>8.3068843183977253E-2</v>
      </c>
      <c r="P75" s="128">
        <v>4.3526478762502589E-2</v>
      </c>
      <c r="Q75" s="128">
        <v>0.65364359208969436</v>
      </c>
      <c r="R75" s="128">
        <v>3.6370491225271272E-2</v>
      </c>
      <c r="S75" s="128">
        <v>3.7235317504228892E-2</v>
      </c>
      <c r="T75" s="128">
        <v>2.210521889459512E-2</v>
      </c>
      <c r="U75" s="128">
        <v>3.3685453438778733E-2</v>
      </c>
      <c r="V75" s="128">
        <v>0.41916754219771912</v>
      </c>
      <c r="W75" s="83">
        <v>1.3288029372967674</v>
      </c>
      <c r="X75" s="83">
        <v>0.89144091544269566</v>
      </c>
      <c r="AO75" s="112">
        <v>43537</v>
      </c>
      <c r="AP75" s="131">
        <v>5.3871234856831237E-3</v>
      </c>
      <c r="AQ75" s="131">
        <v>7.7756699627026856E-3</v>
      </c>
      <c r="AR75" s="131">
        <v>5.8770214367192446E-3</v>
      </c>
      <c r="AS75" s="131">
        <v>6.5795356500768223E-3</v>
      </c>
      <c r="AT75" s="131">
        <v>9.2066894221343992E-3</v>
      </c>
      <c r="AU75" s="53"/>
      <c r="AV75" s="74">
        <v>43903</v>
      </c>
      <c r="AW75" s="128">
        <v>4.6701241466540373E-3</v>
      </c>
      <c r="AX75" s="128">
        <v>7.7666772429483789E-3</v>
      </c>
      <c r="AY75" s="128">
        <v>4.1840186345272392E-3</v>
      </c>
      <c r="AZ75" s="128">
        <v>1.6385905724727999E-3</v>
      </c>
      <c r="BA75" s="128">
        <v>1.0319819578728261E-2</v>
      </c>
    </row>
    <row r="76" spans="2:53" x14ac:dyDescent="0.2">
      <c r="B76" s="74">
        <v>43538</v>
      </c>
      <c r="C76" s="129">
        <v>0.20200672759212571</v>
      </c>
      <c r="D76" s="129">
        <v>3.564904363618835E-2</v>
      </c>
      <c r="E76" s="129">
        <v>0.58394964679521733</v>
      </c>
      <c r="F76" s="129">
        <v>4.4503713213189099E-2</v>
      </c>
      <c r="G76" s="129">
        <v>3.3136619803543189E-2</v>
      </c>
      <c r="H76" s="129">
        <v>2.3570749666197429E-2</v>
      </c>
      <c r="I76" s="129">
        <v>2.990242170922849E-2</v>
      </c>
      <c r="J76" s="129">
        <f t="shared" si="34"/>
        <v>0.46034745969625945</v>
      </c>
      <c r="K76" s="81">
        <v>1.4130663821119491</v>
      </c>
      <c r="L76" s="81">
        <v>1.0539766754220325</v>
      </c>
      <c r="M76" s="53"/>
      <c r="N76" s="74">
        <v>43904</v>
      </c>
      <c r="O76" s="128">
        <v>8.1174138809047225E-2</v>
      </c>
      <c r="P76" s="128">
        <v>4.3089011202715417E-2</v>
      </c>
      <c r="Q76" s="128">
        <v>0.60447527558317493</v>
      </c>
      <c r="R76" s="128">
        <v>2.1620663418898449E-2</v>
      </c>
      <c r="S76" s="128">
        <v>3.3402084552547312E-2</v>
      </c>
      <c r="T76" s="128">
        <v>2.2029409718294621E-2</v>
      </c>
      <c r="U76" s="128">
        <v>3.116429258498114E-2</v>
      </c>
      <c r="V76" s="128">
        <v>0.39782014042717717</v>
      </c>
      <c r="W76" s="83">
        <v>1.2347750162968363</v>
      </c>
      <c r="X76" s="83">
        <v>0.88646762179220773</v>
      </c>
      <c r="AO76" s="112">
        <v>43538</v>
      </c>
      <c r="AP76" s="131">
        <v>5.8442995639286736E-3</v>
      </c>
      <c r="AQ76" s="131">
        <v>7.9951567850340497E-3</v>
      </c>
      <c r="AR76" s="131">
        <v>5.9696871536060129E-3</v>
      </c>
      <c r="AS76" s="131">
        <v>6.7221811294279109E-3</v>
      </c>
      <c r="AT76" s="131">
        <v>9.7522836388760758E-3</v>
      </c>
      <c r="AU76" s="53"/>
      <c r="AV76" s="74">
        <v>43904</v>
      </c>
      <c r="AW76" s="128">
        <v>2.0069460484803052E-3</v>
      </c>
      <c r="AX76" s="128">
        <v>4.0269453065644636E-3</v>
      </c>
      <c r="AY76" s="128">
        <v>2.7921616748409071E-3</v>
      </c>
      <c r="AZ76" s="128">
        <v>6.7643890099593998E-4</v>
      </c>
      <c r="BA76" s="128">
        <v>7.4786554723687828E-3</v>
      </c>
    </row>
    <row r="77" spans="2:53" x14ac:dyDescent="0.2">
      <c r="B77" s="74">
        <v>43539</v>
      </c>
      <c r="C77" s="129">
        <v>0.20280633533128159</v>
      </c>
      <c r="D77" s="129">
        <v>3.8152590806825787E-2</v>
      </c>
      <c r="E77" s="129">
        <v>0.63297514923035925</v>
      </c>
      <c r="F77" s="129">
        <v>4.6907861574448727E-2</v>
      </c>
      <c r="G77" s="129">
        <v>3.5380721967568841E-2</v>
      </c>
      <c r="H77" s="129">
        <v>2.3876472601281739E-2</v>
      </c>
      <c r="I77" s="129">
        <v>3.140535174151167E-2</v>
      </c>
      <c r="J77" s="129">
        <f t="shared" si="34"/>
        <v>0.47099376879241994</v>
      </c>
      <c r="K77" s="81">
        <v>1.4824982520456975</v>
      </c>
      <c r="L77" s="81">
        <v>1.0978690934629527</v>
      </c>
      <c r="M77" s="53"/>
      <c r="N77" s="74">
        <v>43905</v>
      </c>
      <c r="O77" s="128">
        <v>9.8652645648920109E-2</v>
      </c>
      <c r="P77" s="128">
        <v>4.2422686049282343E-2</v>
      </c>
      <c r="Q77" s="128">
        <v>0.57758646566318206</v>
      </c>
      <c r="R77" s="128">
        <v>2.721389979236551E-2</v>
      </c>
      <c r="S77" s="128">
        <v>3.7711421566536077E-2</v>
      </c>
      <c r="T77" s="128">
        <v>2.1952156658819111E-2</v>
      </c>
      <c r="U77" s="128">
        <v>2.82870489491195E-2</v>
      </c>
      <c r="V77" s="128">
        <v>0.40010022278926449</v>
      </c>
      <c r="W77" s="83">
        <v>1.2339265471174892</v>
      </c>
      <c r="X77" s="83">
        <v>0.86165208995000686</v>
      </c>
      <c r="AO77" s="112">
        <v>43539</v>
      </c>
      <c r="AP77" s="131">
        <v>5.8516137041864256E-3</v>
      </c>
      <c r="AQ77" s="131">
        <v>8.3308988206685641E-3</v>
      </c>
      <c r="AR77" s="131">
        <v>6.0903660966681161E-3</v>
      </c>
      <c r="AS77" s="131">
        <v>7.6290525776017996E-3</v>
      </c>
      <c r="AT77" s="131">
        <v>1.0541936521712101E-2</v>
      </c>
      <c r="AU77" s="53"/>
      <c r="AV77" s="74">
        <v>43905</v>
      </c>
      <c r="AW77" s="128">
        <v>2.9940093950660451E-3</v>
      </c>
      <c r="AX77" s="128">
        <v>5.8341636439155596E-3</v>
      </c>
      <c r="AY77" s="128">
        <v>3.39443306516543E-3</v>
      </c>
      <c r="AZ77" s="128">
        <v>7.4528324726059049E-4</v>
      </c>
      <c r="BA77" s="128">
        <v>8.5736356184679015E-3</v>
      </c>
    </row>
    <row r="78" spans="2:53" x14ac:dyDescent="0.2">
      <c r="B78" s="74">
        <v>43540</v>
      </c>
      <c r="C78" s="129">
        <v>0.19932979688531119</v>
      </c>
      <c r="D78" s="129">
        <v>3.5424911591503003E-2</v>
      </c>
      <c r="E78" s="129">
        <v>0.57165198218184399</v>
      </c>
      <c r="F78" s="129">
        <v>3.0167574669283111E-2</v>
      </c>
      <c r="G78" s="129">
        <v>3.2480254313455068E-2</v>
      </c>
      <c r="H78" s="129">
        <v>2.4321269904361981E-2</v>
      </c>
      <c r="I78" s="129">
        <v>2.8732591139156029E-2</v>
      </c>
      <c r="J78" s="129">
        <f t="shared" si="34"/>
        <v>0.4488576404657163</v>
      </c>
      <c r="K78" s="81">
        <v>1.3709660211506307</v>
      </c>
      <c r="L78" s="81">
        <v>1.1346425179166801</v>
      </c>
      <c r="M78" s="53"/>
      <c r="N78" s="74">
        <v>43906</v>
      </c>
      <c r="O78" s="128">
        <v>9.0056173059882394E-2</v>
      </c>
      <c r="P78" s="128">
        <v>4.3012481129820701E-2</v>
      </c>
      <c r="Q78" s="128">
        <v>0.59113610880955847</v>
      </c>
      <c r="R78" s="128">
        <v>2.8321087261455529E-2</v>
      </c>
      <c r="S78" s="128">
        <v>3.6943914354605069E-2</v>
      </c>
      <c r="T78" s="128">
        <v>2.164869131170747E-2</v>
      </c>
      <c r="U78" s="128">
        <v>3.1574187048085851E-2</v>
      </c>
      <c r="V78" s="128">
        <v>0.38920019721911459</v>
      </c>
      <c r="W78" s="83">
        <v>1.2318928401942302</v>
      </c>
      <c r="X78" s="83">
        <v>0.76115911948215387</v>
      </c>
      <c r="AO78" s="112">
        <v>43540</v>
      </c>
      <c r="AP78" s="131">
        <v>2.602169824718426E-3</v>
      </c>
      <c r="AQ78" s="131">
        <v>4.6574005594431436E-3</v>
      </c>
      <c r="AR78" s="131">
        <v>3.4382070374898649E-3</v>
      </c>
      <c r="AS78" s="131">
        <v>5.5114435807316169E-3</v>
      </c>
      <c r="AT78" s="131">
        <v>8.9171047604147645E-3</v>
      </c>
      <c r="AU78" s="53"/>
      <c r="AV78" s="74">
        <v>43906</v>
      </c>
      <c r="AW78" s="128">
        <v>4.5031594623733346E-3</v>
      </c>
      <c r="AX78" s="128">
        <v>5.7450792128099946E-3</v>
      </c>
      <c r="AY78" s="128">
        <v>3.7506643324045439E-3</v>
      </c>
      <c r="AZ78" s="128">
        <v>8.2840297955820972E-4</v>
      </c>
      <c r="BA78" s="128">
        <v>7.7706917874642636E-3</v>
      </c>
    </row>
    <row r="79" spans="2:53" x14ac:dyDescent="0.2">
      <c r="B79" s="74">
        <v>43541</v>
      </c>
      <c r="C79" s="129">
        <v>0.19745135154722579</v>
      </c>
      <c r="D79" s="129">
        <v>3.7106609727511397E-2</v>
      </c>
      <c r="E79" s="129">
        <v>0.55666063976467628</v>
      </c>
      <c r="F79" s="129">
        <v>3.713681415412344E-2</v>
      </c>
      <c r="G79" s="129">
        <v>3.2645572061613962E-2</v>
      </c>
      <c r="H79" s="129">
        <v>2.4285767369760979E-2</v>
      </c>
      <c r="I79" s="129">
        <v>2.42357101164772E-2</v>
      </c>
      <c r="J79" s="129">
        <f t="shared" si="34"/>
        <v>0.45315057793743596</v>
      </c>
      <c r="K79" s="81">
        <v>1.3626730426788249</v>
      </c>
      <c r="L79" s="81">
        <v>1.1326966914714589</v>
      </c>
      <c r="M79" s="53"/>
      <c r="N79" s="74">
        <v>43907</v>
      </c>
      <c r="O79" s="128">
        <v>8.5854911339798098E-2</v>
      </c>
      <c r="P79" s="128">
        <v>4.0681605852106117E-2</v>
      </c>
      <c r="Q79" s="128">
        <v>0.60450490780584354</v>
      </c>
      <c r="R79" s="128">
        <v>2.1962835224025479E-2</v>
      </c>
      <c r="S79" s="128">
        <v>3.38569695751176E-2</v>
      </c>
      <c r="T79" s="128">
        <v>2.101565522107612E-2</v>
      </c>
      <c r="U79" s="128">
        <v>2.8664994942466149E-2</v>
      </c>
      <c r="V79" s="128">
        <v>0.3719884358472777</v>
      </c>
      <c r="W79" s="83">
        <v>1.2085303158077108</v>
      </c>
      <c r="X79" s="83">
        <v>0.64962277057802331</v>
      </c>
      <c r="AO79" s="112">
        <v>43541</v>
      </c>
      <c r="AP79" s="131">
        <v>4.227777113614546E-3</v>
      </c>
      <c r="AQ79" s="131">
        <v>5.8647192289811006E-3</v>
      </c>
      <c r="AR79" s="131">
        <v>4.0046249874097642E-3</v>
      </c>
      <c r="AS79" s="131">
        <v>6.26002410398078E-3</v>
      </c>
      <c r="AT79" s="131">
        <v>9.7946898175926642E-3</v>
      </c>
      <c r="AU79" s="53"/>
      <c r="AV79" s="74">
        <v>43907</v>
      </c>
      <c r="AW79" s="128">
        <v>3.5871622870581842E-3</v>
      </c>
      <c r="AX79" s="128">
        <v>4.2677971629252291E-3</v>
      </c>
      <c r="AY79" s="128">
        <v>3.46638093364077E-3</v>
      </c>
      <c r="AZ79" s="128">
        <v>7.1560599643344673E-4</v>
      </c>
      <c r="BA79" s="128">
        <v>5.4219096498260748E-3</v>
      </c>
    </row>
    <row r="80" spans="2:53" x14ac:dyDescent="0.2">
      <c r="B80" s="74">
        <v>43542</v>
      </c>
      <c r="C80" s="129">
        <v>0.19729500073765049</v>
      </c>
      <c r="D80" s="129">
        <v>3.7655133227321967E-2</v>
      </c>
      <c r="E80" s="129">
        <v>0.59358822090132413</v>
      </c>
      <c r="F80" s="129">
        <v>4.4482020489816587E-2</v>
      </c>
      <c r="G80" s="129">
        <v>3.3886796928470762E-2</v>
      </c>
      <c r="H80" s="129">
        <v>2.3852850474485109E-2</v>
      </c>
      <c r="I80" s="129">
        <v>2.9615307220407269E-2</v>
      </c>
      <c r="J80" s="129">
        <f t="shared" si="34"/>
        <v>0.46489371125229706</v>
      </c>
      <c r="K80" s="81">
        <v>1.4252690412317734</v>
      </c>
      <c r="L80" s="81">
        <v>1.0673186029319544</v>
      </c>
      <c r="M80" s="53"/>
      <c r="N80" s="74">
        <v>43908</v>
      </c>
      <c r="O80" s="128">
        <v>9.1299702357583362E-2</v>
      </c>
      <c r="P80" s="128">
        <v>3.8329726853198173E-2</v>
      </c>
      <c r="Q80" s="128">
        <v>0.55736802867599089</v>
      </c>
      <c r="R80" s="128">
        <v>1.867312424540107E-2</v>
      </c>
      <c r="S80" s="128">
        <v>3.5477800418492467E-2</v>
      </c>
      <c r="T80" s="128">
        <v>2.127270710041711E-2</v>
      </c>
      <c r="U80" s="128">
        <v>2.586960364760817E-2</v>
      </c>
      <c r="V80" s="128">
        <v>0.35712551840208318</v>
      </c>
      <c r="W80" s="83">
        <v>1.1454162117007742</v>
      </c>
      <c r="X80" s="83">
        <v>0.61417519107623764</v>
      </c>
      <c r="AO80" s="112">
        <v>43542</v>
      </c>
      <c r="AP80" s="131">
        <v>5.7326888232906723E-3</v>
      </c>
      <c r="AQ80" s="131">
        <v>7.797671990689049E-3</v>
      </c>
      <c r="AR80" s="131">
        <v>6.0773132803384616E-3</v>
      </c>
      <c r="AS80" s="131">
        <v>7.128644449159941E-3</v>
      </c>
      <c r="AT80" s="131">
        <v>9.8084265215778576E-3</v>
      </c>
      <c r="AU80" s="53"/>
      <c r="AV80" s="74">
        <v>43908</v>
      </c>
      <c r="AW80" s="128">
        <v>3.607819104369886E-3</v>
      </c>
      <c r="AX80" s="128">
        <v>3.6688985126647291E-3</v>
      </c>
      <c r="AY80" s="128">
        <v>2.8692244226548149E-3</v>
      </c>
      <c r="AZ80" s="128">
        <v>7.7772583792714981E-4</v>
      </c>
      <c r="BA80" s="128">
        <v>3.4461086034582879E-3</v>
      </c>
    </row>
    <row r="81" spans="2:53" x14ac:dyDescent="0.2">
      <c r="B81" s="74">
        <v>43543</v>
      </c>
      <c r="C81" s="129">
        <v>0.19824914731607951</v>
      </c>
      <c r="D81" s="129">
        <v>3.4996660914053512E-2</v>
      </c>
      <c r="E81" s="129">
        <v>0.5943464186140176</v>
      </c>
      <c r="F81" s="129">
        <v>4.1999669309533492E-2</v>
      </c>
      <c r="G81" s="129">
        <v>3.1502917548459651E-2</v>
      </c>
      <c r="H81" s="129">
        <v>2.389811145591781E-2</v>
      </c>
      <c r="I81" s="129">
        <v>2.9568167227907258E-2</v>
      </c>
      <c r="J81" s="129">
        <f t="shared" si="34"/>
        <v>0.45501484786526558</v>
      </c>
      <c r="K81" s="81">
        <v>1.4095759402512344</v>
      </c>
      <c r="L81" s="81">
        <v>1.0146663067232657</v>
      </c>
      <c r="M81" s="53"/>
      <c r="N81" s="74">
        <v>43909</v>
      </c>
      <c r="O81" s="128">
        <v>8.3685290199964874E-2</v>
      </c>
      <c r="P81" s="128">
        <v>3.6214733478296221E-2</v>
      </c>
      <c r="Q81" s="128">
        <v>0.53023727585598979</v>
      </c>
      <c r="R81" s="128">
        <v>1.6108031824612349E-2</v>
      </c>
      <c r="S81" s="128">
        <v>3.5546872662259268E-2</v>
      </c>
      <c r="T81" s="128">
        <v>2.2549809252746741E-2</v>
      </c>
      <c r="U81" s="128">
        <v>2.5160242700841409E-2</v>
      </c>
      <c r="V81" s="128">
        <v>0.33384887177432165</v>
      </c>
      <c r="W81" s="83">
        <v>1.0833511277490324</v>
      </c>
      <c r="X81" s="83">
        <v>0.58631369238353459</v>
      </c>
      <c r="AO81" s="112">
        <v>43543</v>
      </c>
      <c r="AP81" s="131">
        <v>5.5163104651272006E-3</v>
      </c>
      <c r="AQ81" s="131">
        <v>7.11701004825441E-3</v>
      </c>
      <c r="AR81" s="131">
        <v>6.1627047418112571E-3</v>
      </c>
      <c r="AS81" s="131">
        <v>6.2290771578128283E-3</v>
      </c>
      <c r="AT81" s="131">
        <v>8.9901426864000579E-3</v>
      </c>
      <c r="AU81" s="53"/>
      <c r="AV81" s="74">
        <v>43909</v>
      </c>
      <c r="AW81" s="128">
        <v>3.7767843048346918E-3</v>
      </c>
      <c r="AX81" s="128">
        <v>3.2013379644823159E-3</v>
      </c>
      <c r="AY81" s="128">
        <v>2.2633494635925862E-3</v>
      </c>
      <c r="AZ81" s="128">
        <v>7.5757339353344215E-4</v>
      </c>
      <c r="BA81" s="128">
        <v>2.3430715222833511E-3</v>
      </c>
    </row>
    <row r="82" spans="2:53" x14ac:dyDescent="0.2">
      <c r="B82" s="74">
        <v>43544</v>
      </c>
      <c r="C82" s="129">
        <v>0.1989023384281865</v>
      </c>
      <c r="D82" s="129">
        <v>3.8153682874383962E-2</v>
      </c>
      <c r="E82" s="129">
        <v>0.60458363784468827</v>
      </c>
      <c r="F82" s="129">
        <v>4.4093335049575973E-2</v>
      </c>
      <c r="G82" s="129">
        <v>3.2992783481318753E-2</v>
      </c>
      <c r="H82" s="129">
        <v>2.3786527708820261E-2</v>
      </c>
      <c r="I82" s="129">
        <v>2.993228962035939E-2</v>
      </c>
      <c r="J82" s="129">
        <f t="shared" si="34"/>
        <v>0.46719519512012897</v>
      </c>
      <c r="K82" s="81">
        <v>1.4396397901274622</v>
      </c>
      <c r="L82" s="81">
        <v>1.0210683915750305</v>
      </c>
      <c r="M82" s="53"/>
      <c r="N82" s="74">
        <v>43910</v>
      </c>
      <c r="O82" s="128">
        <v>9.4165363053746273E-2</v>
      </c>
      <c r="P82" s="128">
        <v>3.5349230622608467E-2</v>
      </c>
      <c r="Q82" s="128">
        <v>0.50655455540206085</v>
      </c>
      <c r="R82" s="128">
        <v>1.4981594673017091E-2</v>
      </c>
      <c r="S82" s="128">
        <v>3.7626620386055833E-2</v>
      </c>
      <c r="T82" s="128">
        <v>2.3952802055724299E-2</v>
      </c>
      <c r="U82" s="128">
        <v>2.5286927030615011E-2</v>
      </c>
      <c r="V82" s="128">
        <v>0.31476481926093358</v>
      </c>
      <c r="W82" s="83">
        <v>1.0526819124847613</v>
      </c>
      <c r="X82" s="83">
        <v>0.56968734415019662</v>
      </c>
      <c r="AO82" s="112">
        <v>43544</v>
      </c>
      <c r="AP82" s="131">
        <v>5.407779116151144E-3</v>
      </c>
      <c r="AQ82" s="131">
        <v>8.0713664049710428E-3</v>
      </c>
      <c r="AR82" s="131">
        <v>6.3793986200771594E-3</v>
      </c>
      <c r="AS82" s="131">
        <v>6.8756517196627322E-3</v>
      </c>
      <c r="AT82" s="131">
        <v>9.247621434968727E-3</v>
      </c>
      <c r="AU82" s="53"/>
      <c r="AV82" s="74">
        <v>43910</v>
      </c>
      <c r="AW82" s="128">
        <v>3.8015710439021611E-3</v>
      </c>
      <c r="AX82" s="128">
        <v>3.022334723823239E-3</v>
      </c>
      <c r="AY82" s="128">
        <v>1.782275207293225E-3</v>
      </c>
      <c r="AZ82" s="128">
        <v>6.105056633276155E-4</v>
      </c>
      <c r="BA82" s="128">
        <v>2.137967149424074E-3</v>
      </c>
    </row>
    <row r="83" spans="2:53" x14ac:dyDescent="0.2">
      <c r="B83" s="74">
        <v>43545</v>
      </c>
      <c r="C83" s="129">
        <v>0.19819780315377819</v>
      </c>
      <c r="D83" s="129">
        <v>3.6103764471758518E-2</v>
      </c>
      <c r="E83" s="129">
        <v>0.6165723175009048</v>
      </c>
      <c r="F83" s="129">
        <v>4.5227589894981289E-2</v>
      </c>
      <c r="G83" s="129">
        <v>3.3058932172629431E-2</v>
      </c>
      <c r="H83" s="129">
        <v>2.4298167342887211E-2</v>
      </c>
      <c r="I83" s="129">
        <v>3.0000826371535151E-2</v>
      </c>
      <c r="J83" s="129">
        <f t="shared" si="34"/>
        <v>0.4672585003900539</v>
      </c>
      <c r="K83" s="81">
        <v>1.4507179012985285</v>
      </c>
      <c r="L83" s="81">
        <v>1.0596467508890746</v>
      </c>
      <c r="M83" s="53"/>
      <c r="N83" s="74">
        <v>43911</v>
      </c>
      <c r="O83" s="128">
        <v>8.5195235531078717E-2</v>
      </c>
      <c r="P83" s="128">
        <v>3.3153355552321982E-2</v>
      </c>
      <c r="Q83" s="128">
        <v>0.46671119280615853</v>
      </c>
      <c r="R83" s="128">
        <v>7.3733819935528017E-3</v>
      </c>
      <c r="S83" s="128">
        <v>3.5159666064822362E-2</v>
      </c>
      <c r="T83" s="128">
        <v>2.2327778717015079E-2</v>
      </c>
      <c r="U83" s="128">
        <v>2.4530984666072082E-2</v>
      </c>
      <c r="V83" s="128">
        <v>0.2856292938733842</v>
      </c>
      <c r="W83" s="83">
        <v>0.96008088920440571</v>
      </c>
      <c r="X83" s="83">
        <v>0.5169448908887585</v>
      </c>
      <c r="AO83" s="112">
        <v>43545</v>
      </c>
      <c r="AP83" s="131">
        <v>6.0177471735395381E-3</v>
      </c>
      <c r="AQ83" s="131">
        <v>7.9552237481663023E-3</v>
      </c>
      <c r="AR83" s="131">
        <v>6.4482791955725446E-3</v>
      </c>
      <c r="AS83" s="131">
        <v>7.0190809766355307E-3</v>
      </c>
      <c r="AT83" s="131">
        <v>9.6140826947161799E-3</v>
      </c>
      <c r="AU83" s="53"/>
      <c r="AV83" s="74">
        <v>43911</v>
      </c>
      <c r="AW83" s="128">
        <v>1.495228692709011E-3</v>
      </c>
      <c r="AX83" s="128">
        <v>1.0513360116832309E-3</v>
      </c>
      <c r="AY83" s="128">
        <v>7.5171022961963835E-4</v>
      </c>
      <c r="AZ83" s="128">
        <v>4.5896349900038718E-4</v>
      </c>
      <c r="BA83" s="128">
        <v>1.5238288824649391E-3</v>
      </c>
    </row>
    <row r="84" spans="2:53" x14ac:dyDescent="0.2">
      <c r="B84" s="74">
        <v>43546</v>
      </c>
      <c r="C84" s="129">
        <v>0.20081810663873381</v>
      </c>
      <c r="D84" s="129">
        <v>3.7196408011353488E-2</v>
      </c>
      <c r="E84" s="129">
        <v>0.62001064154583652</v>
      </c>
      <c r="F84" s="129">
        <v>4.7457591916446218E-2</v>
      </c>
      <c r="G84" s="129">
        <v>3.5262287489930023E-2</v>
      </c>
      <c r="H84" s="129">
        <v>2.411827115138673E-2</v>
      </c>
      <c r="I84" s="129">
        <v>3.128640267682866E-2</v>
      </c>
      <c r="J84" s="129">
        <f t="shared" si="34"/>
        <v>0.47450955355515756</v>
      </c>
      <c r="K84" s="81">
        <v>1.470659262985673</v>
      </c>
      <c r="L84" s="81">
        <v>1.0969525675536771</v>
      </c>
      <c r="M84" s="53"/>
      <c r="N84" s="74">
        <v>43912</v>
      </c>
      <c r="O84" s="128">
        <v>9.5035012737260796E-2</v>
      </c>
      <c r="P84" s="128">
        <v>2.252739716626187E-2</v>
      </c>
      <c r="Q84" s="128">
        <v>0.40889030275487298</v>
      </c>
      <c r="R84" s="128">
        <v>8.5903746114412687E-3</v>
      </c>
      <c r="S84" s="128">
        <v>3.5298206432014638E-2</v>
      </c>
      <c r="T84" s="128">
        <v>2.439750094224262E-2</v>
      </c>
      <c r="U84" s="128">
        <v>1.6701398513236348E-2</v>
      </c>
      <c r="V84" s="128">
        <v>0.26429520405757401</v>
      </c>
      <c r="W84" s="83">
        <v>0.87573539721490457</v>
      </c>
      <c r="X84" s="83">
        <v>0.43645143341593939</v>
      </c>
      <c r="AO84" s="112">
        <v>43546</v>
      </c>
      <c r="AP84" s="131">
        <v>5.993912577054031E-3</v>
      </c>
      <c r="AQ84" s="131">
        <v>8.4883269269316244E-3</v>
      </c>
      <c r="AR84" s="131">
        <v>6.162132042095759E-3</v>
      </c>
      <c r="AS84" s="131">
        <v>7.5351258939921383E-3</v>
      </c>
      <c r="AT84" s="131">
        <v>1.0378161229435171E-2</v>
      </c>
      <c r="AU84" s="53"/>
      <c r="AV84" s="74">
        <v>43912</v>
      </c>
      <c r="AW84" s="128">
        <v>2.3403414554722451E-3</v>
      </c>
      <c r="AX84" s="128">
        <v>1.206607340220398E-3</v>
      </c>
      <c r="AY84" s="128">
        <v>7.7249454509408942E-4</v>
      </c>
      <c r="AZ84" s="128">
        <v>4.4641051098452862E-4</v>
      </c>
      <c r="BA84" s="128">
        <v>1.145778586113909E-3</v>
      </c>
    </row>
    <row r="85" spans="2:53" x14ac:dyDescent="0.2">
      <c r="B85" s="74">
        <v>43547</v>
      </c>
      <c r="C85" s="129">
        <v>0.19826036891528601</v>
      </c>
      <c r="D85" s="129">
        <v>3.5009212476962107E-2</v>
      </c>
      <c r="E85" s="129">
        <v>0.56992978268310934</v>
      </c>
      <c r="F85" s="129">
        <v>2.9920982289583949E-2</v>
      </c>
      <c r="G85" s="129">
        <v>3.1621202826929463E-2</v>
      </c>
      <c r="H85" s="129">
        <v>2.430453272820492E-2</v>
      </c>
      <c r="I85" s="129">
        <v>2.845337604812527E-2</v>
      </c>
      <c r="J85" s="129">
        <f t="shared" si="34"/>
        <v>0.44717625566152952</v>
      </c>
      <c r="K85" s="81">
        <v>1.3646757136297305</v>
      </c>
      <c r="L85" s="81">
        <v>1.1257991068359412</v>
      </c>
      <c r="M85" s="53"/>
      <c r="N85" s="74">
        <v>43913</v>
      </c>
      <c r="O85" s="128">
        <v>8.5772102622613575E-2</v>
      </c>
      <c r="P85" s="128">
        <v>2.4720157882851489E-2</v>
      </c>
      <c r="Q85" s="128">
        <v>0.38152051991191732</v>
      </c>
      <c r="R85" s="128">
        <v>8.4549155669842186E-3</v>
      </c>
      <c r="S85" s="128">
        <v>3.6209698403979702E-2</v>
      </c>
      <c r="T85" s="128">
        <v>2.2100467168853249E-2</v>
      </c>
      <c r="U85" s="128">
        <v>1.3312363140330101E-2</v>
      </c>
      <c r="V85" s="128">
        <v>0.23010735121492099</v>
      </c>
      <c r="W85" s="83">
        <v>0.80219757591245067</v>
      </c>
      <c r="X85" s="83">
        <v>0.34202165453605432</v>
      </c>
      <c r="AO85" s="112">
        <v>43547</v>
      </c>
      <c r="AP85" s="131">
        <v>2.844298616649108E-3</v>
      </c>
      <c r="AQ85" s="131">
        <v>4.647732901875941E-3</v>
      </c>
      <c r="AR85" s="131">
        <v>3.375883346003299E-3</v>
      </c>
      <c r="AS85" s="131">
        <v>5.4119822790371207E-3</v>
      </c>
      <c r="AT85" s="131">
        <v>8.597751005284749E-3</v>
      </c>
      <c r="AU85" s="53"/>
      <c r="AV85" s="74">
        <v>43913</v>
      </c>
      <c r="AW85" s="128">
        <v>2.2336699376165011E-3</v>
      </c>
      <c r="AX85" s="128">
        <v>8.2581104621569162E-4</v>
      </c>
      <c r="AY85" s="128">
        <v>7.0628816288038194E-4</v>
      </c>
      <c r="AZ85" s="128">
        <v>6.5168700244817499E-4</v>
      </c>
      <c r="BA85" s="128">
        <v>1.4946870529879419E-3</v>
      </c>
    </row>
    <row r="86" spans="2:53" x14ac:dyDescent="0.2">
      <c r="B86" s="74">
        <v>43548</v>
      </c>
      <c r="C86" s="129">
        <v>0.2015261849859559</v>
      </c>
      <c r="D86" s="129">
        <v>3.6478618410818717E-2</v>
      </c>
      <c r="E86" s="129">
        <v>0.55430275478236968</v>
      </c>
      <c r="F86" s="129">
        <v>3.7187007478052432E-2</v>
      </c>
      <c r="G86" s="129">
        <v>3.1948320410356133E-2</v>
      </c>
      <c r="H86" s="129">
        <v>2.4594333594840749E-2</v>
      </c>
      <c r="I86" s="129">
        <v>2.424625263928357E-2</v>
      </c>
      <c r="J86" s="129">
        <f t="shared" si="34"/>
        <v>0.45358827974921478</v>
      </c>
      <c r="K86" s="81">
        <v>1.3638717520508921</v>
      </c>
      <c r="L86" s="81">
        <v>1.1392824371600998</v>
      </c>
      <c r="M86" s="53"/>
      <c r="N86" s="74">
        <v>43914</v>
      </c>
      <c r="O86" s="128">
        <v>7.9907951412041836E-2</v>
      </c>
      <c r="P86" s="128">
        <v>2.1188953799742571E-2</v>
      </c>
      <c r="Q86" s="128">
        <v>0.394229097022886</v>
      </c>
      <c r="R86" s="128">
        <v>7.6408883116422651E-3</v>
      </c>
      <c r="S86" s="128">
        <v>3.2860716523773252E-2</v>
      </c>
      <c r="T86" s="128">
        <v>2.1165336516153582E-2</v>
      </c>
      <c r="U86" s="128">
        <v>9.6401467360651086E-3</v>
      </c>
      <c r="V86" s="128">
        <v>0.20311016641209834</v>
      </c>
      <c r="W86" s="83">
        <v>0.7697432567344028</v>
      </c>
      <c r="X86" s="83">
        <v>0.29167167106467323</v>
      </c>
      <c r="AO86" s="112">
        <v>43548</v>
      </c>
      <c r="AP86" s="131">
        <v>4.2799860067902467E-3</v>
      </c>
      <c r="AQ86" s="131">
        <v>5.8667941430076099E-3</v>
      </c>
      <c r="AR86" s="131">
        <v>4.1613488418437697E-3</v>
      </c>
      <c r="AS86" s="131">
        <v>6.4037117896589791E-3</v>
      </c>
      <c r="AT86" s="131">
        <v>9.6313547031358169E-3</v>
      </c>
      <c r="AU86" s="53"/>
      <c r="AV86" s="74">
        <v>43914</v>
      </c>
      <c r="AW86" s="128">
        <v>1.563064058947447E-3</v>
      </c>
      <c r="AX86" s="128">
        <v>8.8803687795919637E-4</v>
      </c>
      <c r="AY86" s="128">
        <v>8.5726633756334411E-4</v>
      </c>
      <c r="AZ86" s="128">
        <v>8.1216710797207142E-4</v>
      </c>
      <c r="BA86" s="128">
        <v>1.4299288970257751E-3</v>
      </c>
    </row>
    <row r="87" spans="2:53" x14ac:dyDescent="0.2">
      <c r="B87" s="74">
        <v>43549</v>
      </c>
      <c r="C87" s="129">
        <v>0.19887032933297941</v>
      </c>
      <c r="D87" s="129">
        <v>3.6848196951067912E-2</v>
      </c>
      <c r="E87" s="129">
        <v>0.58258465650767566</v>
      </c>
      <c r="F87" s="129">
        <v>4.4289581164365689E-2</v>
      </c>
      <c r="G87" s="129">
        <v>3.4251541308810557E-2</v>
      </c>
      <c r="H87" s="129">
        <v>2.4998329359949691E-2</v>
      </c>
      <c r="I87" s="129">
        <v>2.9003995201167809E-2</v>
      </c>
      <c r="J87" s="129">
        <f t="shared" si="34"/>
        <v>0.45917499253040295</v>
      </c>
      <c r="K87" s="81">
        <v>1.4100216223564197</v>
      </c>
      <c r="L87" s="81">
        <v>1.1020878603016222</v>
      </c>
      <c r="M87" s="53"/>
      <c r="N87" s="74">
        <v>43915</v>
      </c>
      <c r="O87" s="128">
        <v>9.0612139719297782E-2</v>
      </c>
      <c r="P87" s="128">
        <v>2.7788000920806702E-4</v>
      </c>
      <c r="Q87" s="128">
        <v>0.36889294852935972</v>
      </c>
      <c r="R87" s="128">
        <v>6.7358112574260271E-3</v>
      </c>
      <c r="S87" s="128">
        <v>3.3644081308836393E-2</v>
      </c>
      <c r="T87" s="128">
        <v>2.1688827435032261E-2</v>
      </c>
      <c r="U87" s="128">
        <v>7.3259595641255448E-3</v>
      </c>
      <c r="V87" s="128">
        <v>0.18136170623924253</v>
      </c>
      <c r="W87" s="83">
        <v>0.71053935406252833</v>
      </c>
      <c r="X87" s="83">
        <v>0.26606941520524935</v>
      </c>
      <c r="AO87" s="112">
        <v>43549</v>
      </c>
      <c r="AP87" s="131">
        <v>5.9852645531588136E-3</v>
      </c>
      <c r="AQ87" s="131">
        <v>8.306097345284839E-3</v>
      </c>
      <c r="AR87" s="131">
        <v>5.762048536817721E-3</v>
      </c>
      <c r="AS87" s="131">
        <v>6.2886762768506179E-3</v>
      </c>
      <c r="AT87" s="131">
        <v>9.9210999004375831E-3</v>
      </c>
      <c r="AU87" s="53"/>
      <c r="AV87" s="74">
        <v>43915</v>
      </c>
      <c r="AW87" s="128">
        <v>1.117262431494574E-3</v>
      </c>
      <c r="AX87" s="128">
        <v>6.9583092181836246E-4</v>
      </c>
      <c r="AY87" s="128">
        <v>8.5182257948587196E-4</v>
      </c>
      <c r="AZ87" s="128">
        <v>6.9903893498360695E-4</v>
      </c>
      <c r="BA87" s="128">
        <v>1.459977328626703E-3</v>
      </c>
    </row>
    <row r="88" spans="2:53" x14ac:dyDescent="0.2">
      <c r="B88" s="74">
        <v>43550</v>
      </c>
      <c r="C88" s="129">
        <v>0.12747316189789881</v>
      </c>
      <c r="D88" s="129">
        <v>3.431653375223416E-2</v>
      </c>
      <c r="E88" s="129">
        <v>0.5885275762895017</v>
      </c>
      <c r="F88" s="129">
        <v>4.1155544256171767E-2</v>
      </c>
      <c r="G88" s="129">
        <v>3.0282380659180042E-2</v>
      </c>
      <c r="H88" s="129">
        <v>2.1911125750032179E-2</v>
      </c>
      <c r="I88" s="129">
        <v>2.2315935845214629E-2</v>
      </c>
      <c r="J88" s="129">
        <f t="shared" si="34"/>
        <v>0.41462968922521581</v>
      </c>
      <c r="K88" s="81">
        <v>1.2806119476754492</v>
      </c>
      <c r="L88" s="81">
        <v>0.98891985308007269</v>
      </c>
      <c r="M88" s="53"/>
      <c r="N88" s="74">
        <v>43916</v>
      </c>
      <c r="O88" s="128">
        <v>8.5128438865099063E-2</v>
      </c>
      <c r="P88" s="128">
        <v>2.9502608122096842E-4</v>
      </c>
      <c r="Q88" s="128">
        <v>0.3558941055063467</v>
      </c>
      <c r="R88" s="128">
        <v>6.7635358775378508E-3</v>
      </c>
      <c r="S88" s="128">
        <v>3.2831060025545582E-2</v>
      </c>
      <c r="T88" s="128">
        <v>2.187203580121784E-2</v>
      </c>
      <c r="U88" s="128">
        <v>7.0763109743707921E-3</v>
      </c>
      <c r="V88" s="128">
        <v>0.16027783513706506</v>
      </c>
      <c r="W88" s="83">
        <v>0.67013834826840391</v>
      </c>
      <c r="X88" s="83">
        <v>0.25452391139961289</v>
      </c>
      <c r="AO88" s="112">
        <v>43550</v>
      </c>
      <c r="AP88" s="131">
        <v>5.6201092464951028E-3</v>
      </c>
      <c r="AQ88" s="131">
        <v>7.064087798310332E-3</v>
      </c>
      <c r="AR88" s="131">
        <v>6.0513724168657244E-3</v>
      </c>
      <c r="AS88" s="131">
        <v>6.2330353041301009E-3</v>
      </c>
      <c r="AT88" s="131">
        <v>8.4098060643093275E-3</v>
      </c>
      <c r="AU88" s="53"/>
      <c r="AV88" s="74">
        <v>43916</v>
      </c>
      <c r="AW88" s="128">
        <v>1.128542359913521E-3</v>
      </c>
      <c r="AX88" s="128">
        <v>6.002774949494951E-4</v>
      </c>
      <c r="AY88" s="128">
        <v>8.5790336484212768E-4</v>
      </c>
      <c r="AZ88" s="128">
        <v>6.7102285816829485E-4</v>
      </c>
      <c r="BA88" s="128">
        <v>1.4717540410406169E-3</v>
      </c>
    </row>
    <row r="89" spans="2:53" x14ac:dyDescent="0.2">
      <c r="B89" s="74">
        <v>43551</v>
      </c>
      <c r="C89" s="129">
        <v>0.20024538239504011</v>
      </c>
      <c r="D89" s="129">
        <v>3.7295959821342282E-2</v>
      </c>
      <c r="E89" s="129">
        <v>0.60611133443784337</v>
      </c>
      <c r="F89" s="129">
        <v>4.4230531235530252E-2</v>
      </c>
      <c r="G89" s="129">
        <v>3.2595033501852028E-2</v>
      </c>
      <c r="H89" s="129">
        <v>2.4297504614495671E-2</v>
      </c>
      <c r="I89" s="129">
        <v>3.0051333876237471E-2</v>
      </c>
      <c r="J89" s="129">
        <f t="shared" si="34"/>
        <v>0.46547564352650028</v>
      </c>
      <c r="K89" s="81">
        <v>1.4403027234088415</v>
      </c>
      <c r="L89" s="81">
        <v>1.0283276686767584</v>
      </c>
      <c r="M89" s="53"/>
      <c r="N89" s="74">
        <v>43917</v>
      </c>
      <c r="O89" s="128">
        <v>9.0332433946238314E-2</v>
      </c>
      <c r="P89" s="128">
        <v>3.8275635295481321E-4</v>
      </c>
      <c r="Q89" s="128">
        <v>0.32373798748790822</v>
      </c>
      <c r="R89" s="128">
        <v>6.8402033556330729E-3</v>
      </c>
      <c r="S89" s="128">
        <v>3.4942834220806428E-2</v>
      </c>
      <c r="T89" s="128">
        <v>2.2593048239765861E-2</v>
      </c>
      <c r="U89" s="128">
        <v>6.5715300165634597E-3</v>
      </c>
      <c r="V89" s="128">
        <v>0.15643339373199766</v>
      </c>
      <c r="W89" s="83">
        <v>0.64183418735186781</v>
      </c>
      <c r="X89" s="83">
        <v>0.23716407835631437</v>
      </c>
      <c r="AO89" s="112">
        <v>43551</v>
      </c>
      <c r="AP89" s="131">
        <v>5.6874446926094384E-3</v>
      </c>
      <c r="AQ89" s="131">
        <v>7.9755166773271373E-3</v>
      </c>
      <c r="AR89" s="131">
        <v>6.3109729644375738E-3</v>
      </c>
      <c r="AS89" s="131">
        <v>6.6974651805915622E-3</v>
      </c>
      <c r="AT89" s="131">
        <v>9.1485957580053623E-3</v>
      </c>
      <c r="AU89" s="53"/>
      <c r="AV89" s="74">
        <v>43917</v>
      </c>
      <c r="AW89" s="128">
        <v>1.1208632237163819E-3</v>
      </c>
      <c r="AX89" s="128">
        <v>5.592327096243467E-4</v>
      </c>
      <c r="AY89" s="128">
        <v>8.4503340934900264E-4</v>
      </c>
      <c r="AZ89" s="128">
        <v>5.7106066683518416E-4</v>
      </c>
      <c r="BA89" s="128">
        <v>1.5639009875681191E-3</v>
      </c>
    </row>
    <row r="90" spans="2:53" x14ac:dyDescent="0.2">
      <c r="B90" s="74">
        <v>43552</v>
      </c>
      <c r="C90" s="129">
        <v>0.1983587416108579</v>
      </c>
      <c r="D90" s="129">
        <v>3.5929573855316782E-2</v>
      </c>
      <c r="E90" s="129">
        <v>0.62744483839569465</v>
      </c>
      <c r="F90" s="129">
        <v>4.5553345451809377E-2</v>
      </c>
      <c r="G90" s="129">
        <v>3.2297932260326283E-2</v>
      </c>
      <c r="H90" s="129">
        <v>2.4323218306153849E-2</v>
      </c>
      <c r="I90" s="129">
        <v>2.9770169140008549E-2</v>
      </c>
      <c r="J90" s="129">
        <f t="shared" si="34"/>
        <v>0.47517210732400217</v>
      </c>
      <c r="K90" s="81">
        <v>1.4688499263441694</v>
      </c>
      <c r="L90" s="81">
        <v>1.0728104620948287</v>
      </c>
      <c r="M90" s="53"/>
      <c r="N90" s="74">
        <v>43918</v>
      </c>
      <c r="O90" s="128">
        <v>9.060532160906537E-2</v>
      </c>
      <c r="P90" s="128">
        <v>4.2828748058366072E-4</v>
      </c>
      <c r="Q90" s="128">
        <v>0.293494837242188</v>
      </c>
      <c r="R90" s="128">
        <v>4.1452276701428028E-3</v>
      </c>
      <c r="S90" s="128">
        <v>3.2756039174039041E-2</v>
      </c>
      <c r="T90" s="128">
        <v>2.2697125145643159E-2</v>
      </c>
      <c r="U90" s="128">
        <v>4.1972881424490478E-3</v>
      </c>
      <c r="V90" s="128">
        <v>0.1349740564214022</v>
      </c>
      <c r="W90" s="83">
        <v>0.58329818288551327</v>
      </c>
      <c r="X90" s="83">
        <v>0.22405340912964047</v>
      </c>
      <c r="AO90" s="112">
        <v>43552</v>
      </c>
      <c r="AP90" s="131">
        <v>6.2410978746157324E-3</v>
      </c>
      <c r="AQ90" s="131">
        <v>8.077881584492316E-3</v>
      </c>
      <c r="AR90" s="131">
        <v>6.5073199401762356E-3</v>
      </c>
      <c r="AS90" s="131">
        <v>6.921383740048883E-3</v>
      </c>
      <c r="AT90" s="131">
        <v>9.3596641898500803E-3</v>
      </c>
      <c r="AU90" s="53"/>
      <c r="AV90" s="74">
        <v>43918</v>
      </c>
      <c r="AW90" s="128">
        <v>6.1255274261338131E-4</v>
      </c>
      <c r="AX90" s="128">
        <v>3.3343270030692989E-4</v>
      </c>
      <c r="AY90" s="128">
        <v>5.4283609871350188E-4</v>
      </c>
      <c r="AZ90" s="128">
        <v>4.757787421640559E-4</v>
      </c>
      <c r="BA90" s="128">
        <v>1.0431489197091439E-3</v>
      </c>
    </row>
    <row r="91" spans="2:53" x14ac:dyDescent="0.2">
      <c r="B91" s="74">
        <v>43553</v>
      </c>
      <c r="C91" s="129">
        <v>0.19943480306162031</v>
      </c>
      <c r="D91" s="129">
        <v>3.7265545677236708E-2</v>
      </c>
      <c r="E91" s="129">
        <v>0.62587908826932748</v>
      </c>
      <c r="F91" s="129">
        <v>4.7017435889842307E-2</v>
      </c>
      <c r="G91" s="129">
        <v>3.5028569026143E-2</v>
      </c>
      <c r="H91" s="129">
        <v>2.448286038371824E-2</v>
      </c>
      <c r="I91" s="129">
        <v>3.1256146385707062E-2</v>
      </c>
      <c r="J91" s="129">
        <f t="shared" si="34"/>
        <v>0.47778448715626443</v>
      </c>
      <c r="K91" s="81">
        <v>1.4781489358498596</v>
      </c>
      <c r="L91" s="81">
        <v>1.1025150811511675</v>
      </c>
      <c r="M91" s="53"/>
      <c r="N91" s="74">
        <v>43919</v>
      </c>
      <c r="O91" s="128">
        <v>9.3681731858161671E-2</v>
      </c>
      <c r="P91" s="128">
        <v>3.4360399031757458E-4</v>
      </c>
      <c r="Q91" s="128">
        <v>0.28325142293248928</v>
      </c>
      <c r="R91" s="128">
        <v>4.1227057300153146E-3</v>
      </c>
      <c r="S91" s="128">
        <v>3.3320086393059639E-2</v>
      </c>
      <c r="T91" s="128">
        <v>2.2756313581132809E-2</v>
      </c>
      <c r="U91" s="128">
        <v>3.018554253568033E-3</v>
      </c>
      <c r="V91" s="128">
        <v>0.12627988001987089</v>
      </c>
      <c r="W91" s="83">
        <v>0.56677429875861529</v>
      </c>
      <c r="X91" s="83">
        <v>0.1881076794473702</v>
      </c>
      <c r="AO91" s="112">
        <v>43553</v>
      </c>
      <c r="AP91" s="131">
        <v>6.2992595796885426E-3</v>
      </c>
      <c r="AQ91" s="131">
        <v>8.4095633784907354E-3</v>
      </c>
      <c r="AR91" s="131">
        <v>6.2569659312466724E-3</v>
      </c>
      <c r="AS91" s="131">
        <v>7.3448601511959238E-3</v>
      </c>
      <c r="AT91" s="131">
        <v>1.005368367086905E-2</v>
      </c>
      <c r="AU91" s="53"/>
      <c r="AV91" s="74">
        <v>43919</v>
      </c>
      <c r="AW91" s="128">
        <v>5.0463507850507703E-4</v>
      </c>
      <c r="AX91" s="128">
        <v>3.0422000571473409E-4</v>
      </c>
      <c r="AY91" s="128">
        <v>3.66248342520056E-4</v>
      </c>
      <c r="AZ91" s="128">
        <v>4.2339903488386568E-4</v>
      </c>
      <c r="BA91" s="128">
        <v>1.0383654770328521E-3</v>
      </c>
    </row>
    <row r="92" spans="2:53" x14ac:dyDescent="0.2">
      <c r="B92" s="74">
        <v>43554</v>
      </c>
      <c r="C92" s="129">
        <v>0.19509971456772709</v>
      </c>
      <c r="D92" s="129">
        <v>3.5300023950619833E-2</v>
      </c>
      <c r="E92" s="129">
        <v>0.56151554317220509</v>
      </c>
      <c r="F92" s="129">
        <v>3.0605271210195871E-2</v>
      </c>
      <c r="G92" s="129">
        <v>3.2072569708249392E-2</v>
      </c>
      <c r="H92" s="129">
        <v>2.4573207726660499E-2</v>
      </c>
      <c r="I92" s="129">
        <v>2.9176881407635E-2</v>
      </c>
      <c r="J92" s="129">
        <f t="shared" si="34"/>
        <v>0.44643435708491463</v>
      </c>
      <c r="K92" s="81">
        <v>1.3547775688282073</v>
      </c>
      <c r="L92" s="81">
        <v>1.1311592445454486</v>
      </c>
      <c r="M92" s="53"/>
      <c r="N92" s="74">
        <v>43920</v>
      </c>
      <c r="O92" s="128">
        <v>8.0195446912318002E-2</v>
      </c>
      <c r="P92" s="128">
        <v>2.8953469413816392E-4</v>
      </c>
      <c r="Q92" s="128">
        <v>0.27306011879723341</v>
      </c>
      <c r="R92" s="128">
        <v>5.0207664424022792E-3</v>
      </c>
      <c r="S92" s="128">
        <v>3.130269256722875E-2</v>
      </c>
      <c r="T92" s="128">
        <v>2.2188508075470629E-2</v>
      </c>
      <c r="U92" s="128">
        <v>4.0197257146214228E-3</v>
      </c>
      <c r="V92" s="128">
        <v>0.1142736746328476</v>
      </c>
      <c r="W92" s="83">
        <v>0.53035046783626028</v>
      </c>
      <c r="X92" s="83">
        <v>0.16501533013758288</v>
      </c>
      <c r="AO92" s="112">
        <v>43554</v>
      </c>
      <c r="AP92" s="131">
        <v>2.9787813581169122E-3</v>
      </c>
      <c r="AQ92" s="131">
        <v>4.7756414169052557E-3</v>
      </c>
      <c r="AR92" s="131">
        <v>3.5665071639724732E-3</v>
      </c>
      <c r="AS92" s="131">
        <v>5.4879909674698264E-3</v>
      </c>
      <c r="AT92" s="131">
        <v>8.7767066092323074E-3</v>
      </c>
      <c r="AU92" s="53"/>
      <c r="AV92" s="74">
        <v>43920</v>
      </c>
      <c r="AW92" s="128">
        <v>7.2079933145118556E-4</v>
      </c>
      <c r="AX92" s="128">
        <v>3.757364540594715E-4</v>
      </c>
      <c r="AY92" s="128">
        <v>7.1323004577224019E-4</v>
      </c>
      <c r="AZ92" s="128">
        <v>5.9571478012985103E-4</v>
      </c>
      <c r="BA92" s="128">
        <v>1.020238781753694E-3</v>
      </c>
    </row>
    <row r="93" spans="2:53" x14ac:dyDescent="0.2">
      <c r="B93" s="74">
        <v>43555</v>
      </c>
      <c r="C93" s="129">
        <v>0.20711134146234109</v>
      </c>
      <c r="D93" s="129">
        <v>3.6228893685695013E-2</v>
      </c>
      <c r="E93" s="129">
        <v>0.55591960123465822</v>
      </c>
      <c r="F93" s="129">
        <v>3.8240717176861283E-2</v>
      </c>
      <c r="G93" s="129">
        <v>3.1998921273882958E-2</v>
      </c>
      <c r="H93" s="129">
        <v>2.4101826283007981E-2</v>
      </c>
      <c r="I93" s="129">
        <v>2.3827798941799861E-2</v>
      </c>
      <c r="J93" s="129">
        <f t="shared" si="34"/>
        <v>0.45376133972060639</v>
      </c>
      <c r="K93" s="81">
        <v>1.3711904397788528</v>
      </c>
      <c r="L93" s="81">
        <v>1.1624979558084241</v>
      </c>
      <c r="M93" s="53"/>
      <c r="N93" s="74">
        <v>43921</v>
      </c>
      <c r="O93" s="128">
        <v>9.1972939767706402E-2</v>
      </c>
      <c r="P93" s="128">
        <v>6.9114082729605959E-4</v>
      </c>
      <c r="Q93" s="128">
        <v>0.28902971463452543</v>
      </c>
      <c r="R93" s="128">
        <v>5.3277003917316969E-3</v>
      </c>
      <c r="S93" s="128">
        <v>2.862911533451604E-2</v>
      </c>
      <c r="T93" s="128">
        <v>2.1710940293564369E-2</v>
      </c>
      <c r="U93" s="128">
        <v>4.2786085063507683E-3</v>
      </c>
      <c r="V93" s="128">
        <v>0.11672700193402902</v>
      </c>
      <c r="W93" s="83">
        <v>0.55836716168971978</v>
      </c>
      <c r="X93" s="83">
        <v>0.16822945823982222</v>
      </c>
      <c r="AO93" s="112">
        <v>43555</v>
      </c>
      <c r="AP93" s="131">
        <v>4.2933684439788221E-3</v>
      </c>
      <c r="AQ93" s="131">
        <v>6.4281413232388637E-3</v>
      </c>
      <c r="AR93" s="131">
        <v>4.3052378373446987E-3</v>
      </c>
      <c r="AS93" s="131">
        <v>6.3636638297001344E-3</v>
      </c>
      <c r="AT93" s="131">
        <v>9.9403069747777354E-3</v>
      </c>
      <c r="AU93" s="53"/>
      <c r="AV93" s="74">
        <v>43921</v>
      </c>
      <c r="AW93" s="128">
        <v>7.4469556212202403E-4</v>
      </c>
      <c r="AX93" s="128">
        <v>3.4589162150222889E-4</v>
      </c>
      <c r="AY93" s="128">
        <v>8.7629494920834757E-4</v>
      </c>
      <c r="AZ93" s="128">
        <v>7.1280534896747531E-4</v>
      </c>
      <c r="BA93" s="128">
        <v>1.1074390853300429E-3</v>
      </c>
    </row>
    <row r="94" spans="2:53" x14ac:dyDescent="0.2">
      <c r="B94" s="74">
        <v>43556</v>
      </c>
      <c r="C94" s="129">
        <v>0.20829284024110781</v>
      </c>
      <c r="D94" s="129">
        <v>3.6606586677401222E-2</v>
      </c>
      <c r="E94" s="129">
        <v>0.58936626374695134</v>
      </c>
      <c r="F94" s="129">
        <v>4.5642671974431732E-2</v>
      </c>
      <c r="G94" s="129">
        <v>3.5692210787568117E-2</v>
      </c>
      <c r="H94" s="129">
        <v>2.359586986899077E-2</v>
      </c>
      <c r="I94" s="129">
        <v>2.9867335667236299E-2</v>
      </c>
      <c r="J94" s="129">
        <f t="shared" si="34"/>
        <v>0.45460475514354104</v>
      </c>
      <c r="K94" s="81">
        <v>1.4236685341072284</v>
      </c>
      <c r="L94" s="81">
        <v>1.1226240632773503</v>
      </c>
      <c r="M94" s="53"/>
      <c r="N94" s="74">
        <v>43922</v>
      </c>
      <c r="O94" s="128">
        <v>8.5731684399041885E-2</v>
      </c>
      <c r="P94" s="128">
        <v>3.5647942322501042E-4</v>
      </c>
      <c r="Q94" s="128">
        <v>0.28894907814003451</v>
      </c>
      <c r="R94" s="128">
        <v>5.0908522159831158E-3</v>
      </c>
      <c r="S94" s="128">
        <v>2.2482478397539089E-2</v>
      </c>
      <c r="T94" s="128">
        <v>2.079438733570171E-2</v>
      </c>
      <c r="U94" s="128">
        <v>4.0018650049807678E-3</v>
      </c>
      <c r="V94" s="128">
        <v>0.11512405033020168</v>
      </c>
      <c r="W94" s="83">
        <v>0.54253087524670773</v>
      </c>
      <c r="X94" s="83">
        <v>0.16979014152007516</v>
      </c>
      <c r="AO94" s="112">
        <v>43556</v>
      </c>
      <c r="AP94" s="131">
        <v>6.1452219705962693E-3</v>
      </c>
      <c r="AQ94" s="131">
        <v>7.8530108825843343E-3</v>
      </c>
      <c r="AR94" s="131">
        <v>6.1054833441978873E-3</v>
      </c>
      <c r="AS94" s="131">
        <v>7.4029862856322256E-3</v>
      </c>
      <c r="AT94" s="131">
        <v>9.9651519477172382E-3</v>
      </c>
      <c r="AU94" s="53"/>
      <c r="AV94" s="74">
        <v>43922</v>
      </c>
      <c r="AW94" s="128">
        <v>7.0031260422746128E-4</v>
      </c>
      <c r="AX94" s="128">
        <v>4.1990518897098918E-4</v>
      </c>
      <c r="AY94" s="128">
        <v>8.5864729987559271E-4</v>
      </c>
      <c r="AZ94" s="128">
        <v>6.8483041694114121E-4</v>
      </c>
      <c r="BA94" s="128">
        <v>9.7323664249022318E-4</v>
      </c>
    </row>
    <row r="95" spans="2:53" x14ac:dyDescent="0.2">
      <c r="B95" s="74">
        <v>43557</v>
      </c>
      <c r="C95" s="129">
        <v>0.2047860793973473</v>
      </c>
      <c r="D95" s="129">
        <v>3.5494442217625689E-2</v>
      </c>
      <c r="E95" s="129">
        <v>0.60185038789419143</v>
      </c>
      <c r="F95" s="129">
        <v>4.4301266616973957E-2</v>
      </c>
      <c r="G95" s="129">
        <v>3.3910063556220227E-2</v>
      </c>
      <c r="H95" s="129">
        <v>2.362366666593093E-2</v>
      </c>
      <c r="I95" s="129">
        <v>2.886962658548162E-2</v>
      </c>
      <c r="J95" s="129">
        <f t="shared" si="34"/>
        <v>0.44718065194690593</v>
      </c>
      <c r="K95" s="81">
        <v>1.4200161848806772</v>
      </c>
      <c r="L95" s="81">
        <v>1.0942512363945549</v>
      </c>
      <c r="M95" s="53"/>
      <c r="N95" s="74">
        <v>43923</v>
      </c>
      <c r="O95" s="128">
        <v>8.5385510861440722E-2</v>
      </c>
      <c r="P95" s="128">
        <v>3.0566061807676449E-4</v>
      </c>
      <c r="Q95" s="128">
        <v>0.26081288322416668</v>
      </c>
      <c r="R95" s="128">
        <v>5.0150968547522587E-3</v>
      </c>
      <c r="S95" s="128">
        <v>1.9028153838796288E-2</v>
      </c>
      <c r="T95" s="128">
        <v>2.1017216231415919E-2</v>
      </c>
      <c r="U95" s="128">
        <v>4.0781923669288376E-3</v>
      </c>
      <c r="V95" s="128">
        <v>0.10741499559360168</v>
      </c>
      <c r="W95" s="83">
        <v>0.50305770958917917</v>
      </c>
      <c r="X95" s="83">
        <v>0.16892398249328339</v>
      </c>
      <c r="AO95" s="112">
        <v>43557</v>
      </c>
      <c r="AP95" s="131">
        <v>5.6393788385363996E-3</v>
      </c>
      <c r="AQ95" s="131">
        <v>7.526949547861401E-3</v>
      </c>
      <c r="AR95" s="131">
        <v>6.184219695622376E-3</v>
      </c>
      <c r="AS95" s="131">
        <v>7.214042136634017E-3</v>
      </c>
      <c r="AT95" s="131">
        <v>9.6363624982059391E-3</v>
      </c>
      <c r="AU95" s="53"/>
      <c r="AV95" s="74">
        <v>43923</v>
      </c>
      <c r="AW95" s="128">
        <v>5.7407511321086089E-4</v>
      </c>
      <c r="AX95" s="128">
        <v>4.1573375395478689E-4</v>
      </c>
      <c r="AY95" s="128">
        <v>9.2940601589670379E-4</v>
      </c>
      <c r="AZ95" s="128">
        <v>7.0326057002163974E-4</v>
      </c>
      <c r="BA95" s="128">
        <v>1.00809591101364E-3</v>
      </c>
    </row>
    <row r="96" spans="2:53" x14ac:dyDescent="0.2">
      <c r="B96" s="74">
        <v>43558</v>
      </c>
      <c r="C96" s="129">
        <v>0.20853332433938421</v>
      </c>
      <c r="D96" s="129">
        <v>3.6725767796548348E-2</v>
      </c>
      <c r="E96" s="129">
        <v>0.59754363923783349</v>
      </c>
      <c r="F96" s="129">
        <v>4.5035699608171331E-2</v>
      </c>
      <c r="G96" s="129">
        <v>3.4643276062100541E-2</v>
      </c>
      <c r="H96" s="129">
        <v>2.379891194567996E-2</v>
      </c>
      <c r="I96" s="129">
        <v>2.877809008494538E-2</v>
      </c>
      <c r="J96" s="129">
        <f t="shared" si="34"/>
        <v>0.4570096518543989</v>
      </c>
      <c r="K96" s="81">
        <v>1.4320683609290621</v>
      </c>
      <c r="L96" s="81">
        <v>1.1065702224548399</v>
      </c>
      <c r="M96" s="53"/>
      <c r="N96" s="74">
        <v>43924</v>
      </c>
      <c r="O96" s="128">
        <v>9.4949584755876157E-2</v>
      </c>
      <c r="P96" s="128">
        <v>5.7885943116263948E-4</v>
      </c>
      <c r="Q96" s="128">
        <v>0.25342622186980041</v>
      </c>
      <c r="R96" s="128">
        <v>4.7115399719191596E-3</v>
      </c>
      <c r="S96" s="128">
        <v>1.860278340730475E-2</v>
      </c>
      <c r="T96" s="128">
        <v>2.0957657017548571E-2</v>
      </c>
      <c r="U96" s="128">
        <v>4.2293590821087627E-3</v>
      </c>
      <c r="V96" s="128">
        <v>0.11242532829391627</v>
      </c>
      <c r="W96" s="83">
        <v>0.50988133382963674</v>
      </c>
      <c r="X96" s="83">
        <v>0.17029721332745892</v>
      </c>
      <c r="AO96" s="112">
        <v>43558</v>
      </c>
      <c r="AP96" s="131">
        <v>5.6315673297817172E-3</v>
      </c>
      <c r="AQ96" s="131">
        <v>7.8227837450959604E-3</v>
      </c>
      <c r="AR96" s="131">
        <v>6.1584268458738066E-3</v>
      </c>
      <c r="AS96" s="131">
        <v>7.2465743829133386E-3</v>
      </c>
      <c r="AT96" s="131">
        <v>9.8797149595188753E-3</v>
      </c>
      <c r="AU96" s="53"/>
      <c r="AV96" s="74">
        <v>43924</v>
      </c>
      <c r="AW96" s="128">
        <v>6.961578674726847E-4</v>
      </c>
      <c r="AX96" s="128">
        <v>3.0282444521590048E-4</v>
      </c>
      <c r="AY96" s="128">
        <v>8.0453720728580552E-4</v>
      </c>
      <c r="AZ96" s="128">
        <v>5.8709976859770609E-4</v>
      </c>
      <c r="BA96" s="128">
        <v>1.0028996638449699E-3</v>
      </c>
    </row>
    <row r="97" spans="2:53" x14ac:dyDescent="0.2">
      <c r="B97" s="74">
        <v>43559</v>
      </c>
      <c r="C97" s="129">
        <v>0.2079935276361683</v>
      </c>
      <c r="D97" s="129">
        <v>3.6621967241355698E-2</v>
      </c>
      <c r="E97" s="129">
        <v>0.61286123589906261</v>
      </c>
      <c r="F97" s="129">
        <v>4.607967332561401E-2</v>
      </c>
      <c r="G97" s="129">
        <v>3.4088499332654787E-2</v>
      </c>
      <c r="H97" s="129">
        <v>2.3492417655406671E-2</v>
      </c>
      <c r="I97" s="129">
        <v>2.8887387737010169E-2</v>
      </c>
      <c r="J97" s="129">
        <f t="shared" si="34"/>
        <v>0.45990812592388708</v>
      </c>
      <c r="K97" s="81">
        <v>1.4499328347511593</v>
      </c>
      <c r="L97" s="81">
        <v>1.130069327950235</v>
      </c>
      <c r="M97" s="53"/>
      <c r="N97" s="74">
        <v>43925</v>
      </c>
      <c r="O97" s="128">
        <v>6.5585664034079921E-2</v>
      </c>
      <c r="P97" s="128">
        <v>4.0009889991653332E-4</v>
      </c>
      <c r="Q97" s="128">
        <v>0.23551075177531161</v>
      </c>
      <c r="R97" s="128">
        <v>2.7160647605940862E-3</v>
      </c>
      <c r="S97" s="128">
        <v>1.5785383794883059E-2</v>
      </c>
      <c r="T97" s="128">
        <v>2.0857842204559239E-2</v>
      </c>
      <c r="U97" s="128">
        <v>2.5904360113987628E-3</v>
      </c>
      <c r="V97" s="128">
        <v>9.720543255760844E-2</v>
      </c>
      <c r="W97" s="83">
        <v>0.44065167403835159</v>
      </c>
      <c r="X97" s="83">
        <v>0.15236030552885768</v>
      </c>
      <c r="AO97" s="112">
        <v>43559</v>
      </c>
      <c r="AP97" s="131">
        <v>6.0695601268429241E-3</v>
      </c>
      <c r="AQ97" s="131">
        <v>7.89790366820157E-3</v>
      </c>
      <c r="AR97" s="131">
        <v>6.348628519509238E-3</v>
      </c>
      <c r="AS97" s="131">
        <v>7.510675673361623E-3</v>
      </c>
      <c r="AT97" s="131">
        <v>9.9544765562660335E-3</v>
      </c>
      <c r="AU97" s="53"/>
      <c r="AV97" s="74">
        <v>43925</v>
      </c>
      <c r="AW97" s="128">
        <v>2.9947194627287879E-4</v>
      </c>
      <c r="AX97" s="128">
        <v>1.4657558116427759E-4</v>
      </c>
      <c r="AY97" s="128">
        <v>4.5861570232551041E-4</v>
      </c>
      <c r="AZ97" s="128">
        <v>4.5977097680035471E-4</v>
      </c>
      <c r="BA97" s="128">
        <v>6.863994544365861E-4</v>
      </c>
    </row>
    <row r="98" spans="2:53" x14ac:dyDescent="0.2">
      <c r="B98" s="74">
        <v>43560</v>
      </c>
      <c r="C98" s="129">
        <v>0.19631470583603949</v>
      </c>
      <c r="D98" s="129">
        <v>3.6793606816353013E-2</v>
      </c>
      <c r="E98" s="129">
        <v>0.62287644267622044</v>
      </c>
      <c r="F98" s="129">
        <v>4.79945723507147E-2</v>
      </c>
      <c r="G98" s="129">
        <v>3.5326140889879551E-2</v>
      </c>
      <c r="H98" s="129">
        <v>2.3617187739603529E-2</v>
      </c>
      <c r="I98" s="129">
        <v>2.9710336981075929E-2</v>
      </c>
      <c r="J98" s="129">
        <f t="shared" si="34"/>
        <v>0.45453629032071097</v>
      </c>
      <c r="K98" s="81">
        <v>1.4471692836105976</v>
      </c>
      <c r="L98" s="81">
        <v>1.1620202947379934</v>
      </c>
      <c r="M98" s="53"/>
      <c r="N98" s="74">
        <v>43926</v>
      </c>
      <c r="O98" s="128">
        <v>7.3813111348999511E-2</v>
      </c>
      <c r="P98" s="128">
        <v>1.8094909351723331E-4</v>
      </c>
      <c r="Q98" s="128">
        <v>0.21950461577500741</v>
      </c>
      <c r="R98" s="128">
        <v>3.4928397673995889E-3</v>
      </c>
      <c r="S98" s="128">
        <v>1.495785308733695E-2</v>
      </c>
      <c r="T98" s="128">
        <v>2.123374475313836E-2</v>
      </c>
      <c r="U98" s="128">
        <v>2.6871686637480502E-3</v>
      </c>
      <c r="V98" s="128">
        <v>9.5111118557600349E-2</v>
      </c>
      <c r="W98" s="83">
        <v>0.43098140104674748</v>
      </c>
      <c r="X98" s="83">
        <v>0.15491867501598464</v>
      </c>
      <c r="AO98" s="112">
        <v>43560</v>
      </c>
      <c r="AP98" s="131">
        <v>6.1037052645838922E-3</v>
      </c>
      <c r="AQ98" s="131">
        <v>8.760876131822139E-3</v>
      </c>
      <c r="AR98" s="131">
        <v>6.2746224076766239E-3</v>
      </c>
      <c r="AS98" s="131">
        <v>7.8414646391960427E-3</v>
      </c>
      <c r="AT98" s="131">
        <v>1.0431164966253721E-2</v>
      </c>
      <c r="AU98" s="53"/>
      <c r="AV98" s="74">
        <v>43926</v>
      </c>
      <c r="AW98" s="128">
        <v>2.3842759605397781E-4</v>
      </c>
      <c r="AX98" s="128">
        <v>1.513657045162637E-4</v>
      </c>
      <c r="AY98" s="128">
        <v>6.4271153633851464E-4</v>
      </c>
      <c r="AZ98" s="128">
        <v>5.1536859447697306E-4</v>
      </c>
      <c r="BA98" s="128">
        <v>1.0234744368777179E-3</v>
      </c>
    </row>
    <row r="99" spans="2:53" x14ac:dyDescent="0.2">
      <c r="B99" s="74">
        <v>43561</v>
      </c>
      <c r="C99" s="129">
        <v>0.19040266087208771</v>
      </c>
      <c r="D99" s="129">
        <v>3.6286970476622479E-2</v>
      </c>
      <c r="E99" s="129">
        <v>0.54100112372035369</v>
      </c>
      <c r="F99" s="129">
        <v>3.4199990798039329E-2</v>
      </c>
      <c r="G99" s="129">
        <v>3.2850237915771879E-2</v>
      </c>
      <c r="H99" s="129">
        <v>2.3970776671031681E-2</v>
      </c>
      <c r="I99" s="129">
        <v>2.683304989387076E-2</v>
      </c>
      <c r="J99" s="129">
        <f t="shared" si="34"/>
        <v>0.41734640130100664</v>
      </c>
      <c r="K99" s="81">
        <v>1.3028912116487843</v>
      </c>
      <c r="L99" s="81">
        <v>1.1837749261843635</v>
      </c>
      <c r="M99" s="53"/>
      <c r="N99" s="74">
        <v>43927</v>
      </c>
      <c r="O99" s="128">
        <v>9.5495866736507271E-2</v>
      </c>
      <c r="P99" s="128">
        <v>3.8331929638503671E-4</v>
      </c>
      <c r="Q99" s="128">
        <v>0.22293641535103001</v>
      </c>
      <c r="R99" s="128">
        <v>4.2056068669510636E-3</v>
      </c>
      <c r="S99" s="128">
        <v>1.2201030577301489E-2</v>
      </c>
      <c r="T99" s="128">
        <v>1.9539398982902481E-2</v>
      </c>
      <c r="U99" s="128">
        <v>3.767933661133119E-3</v>
      </c>
      <c r="V99" s="128">
        <v>9.2553039948359395E-2</v>
      </c>
      <c r="W99" s="83">
        <v>0.45108261142056977</v>
      </c>
      <c r="X99" s="83">
        <v>0.14762874629168893</v>
      </c>
      <c r="AO99" s="112">
        <v>43561</v>
      </c>
      <c r="AP99" s="131">
        <v>3.2397193645588539E-3</v>
      </c>
      <c r="AQ99" s="131">
        <v>6.1381437097909192E-3</v>
      </c>
      <c r="AR99" s="131">
        <v>3.6884919593955482E-3</v>
      </c>
      <c r="AS99" s="131">
        <v>6.8238222376991071E-3</v>
      </c>
      <c r="AT99" s="131">
        <v>9.2412394529823236E-3</v>
      </c>
      <c r="AU99" s="53"/>
      <c r="AV99" s="74">
        <v>43927</v>
      </c>
      <c r="AW99" s="128">
        <v>5.2079648843224606E-4</v>
      </c>
      <c r="AX99" s="128">
        <v>2.869597508490394E-4</v>
      </c>
      <c r="AY99" s="128">
        <v>6.8147487667341968E-4</v>
      </c>
      <c r="AZ99" s="128">
        <v>6.2025590826350087E-4</v>
      </c>
      <c r="BA99" s="128">
        <v>8.7397756519065162E-4</v>
      </c>
    </row>
    <row r="100" spans="2:53" x14ac:dyDescent="0.2">
      <c r="B100" s="74">
        <v>43562</v>
      </c>
      <c r="C100" s="129">
        <v>0.20708737907042529</v>
      </c>
      <c r="D100" s="129">
        <v>3.602761150274348E-2</v>
      </c>
      <c r="E100" s="129">
        <v>0.52903979552145153</v>
      </c>
      <c r="F100" s="129">
        <v>3.946630155671968E-2</v>
      </c>
      <c r="G100" s="129">
        <v>3.3804575624365667E-2</v>
      </c>
      <c r="H100" s="129">
        <v>2.362998641606457E-2</v>
      </c>
      <c r="I100" s="129">
        <v>2.3003941813992679E-2</v>
      </c>
      <c r="J100" s="129">
        <f t="shared" si="34"/>
        <v>0.4283926271768066</v>
      </c>
      <c r="K100" s="81">
        <v>1.3204522186825696</v>
      </c>
      <c r="L100" s="81">
        <v>1.2006560360425493</v>
      </c>
      <c r="M100" s="53"/>
      <c r="N100" s="74">
        <v>43928</v>
      </c>
      <c r="O100" s="128">
        <v>9.0356487984241091E-2</v>
      </c>
      <c r="P100" s="128">
        <v>5.0853815891019078E-4</v>
      </c>
      <c r="Q100" s="128">
        <v>0.23721710196781909</v>
      </c>
      <c r="R100" s="128">
        <v>4.5892057893929363E-3</v>
      </c>
      <c r="S100" s="128">
        <v>1.010038396626056E-2</v>
      </c>
      <c r="T100" s="128">
        <v>1.9113691210730321E-2</v>
      </c>
      <c r="U100" s="128">
        <v>3.5279431945871732E-3</v>
      </c>
      <c r="V100" s="128">
        <v>0.10019882718135287</v>
      </c>
      <c r="W100" s="83">
        <v>0.46561217945329419</v>
      </c>
      <c r="X100" s="83">
        <v>0.14973233029698163</v>
      </c>
      <c r="AO100" s="112">
        <v>43562</v>
      </c>
      <c r="AP100" s="131">
        <v>4.2489861862511817E-3</v>
      </c>
      <c r="AQ100" s="131">
        <v>6.7481925546313054E-3</v>
      </c>
      <c r="AR100" s="131">
        <v>4.7684892949030611E-3</v>
      </c>
      <c r="AS100" s="131">
        <v>6.9241737740669083E-3</v>
      </c>
      <c r="AT100" s="131">
        <v>9.8430258870349455E-3</v>
      </c>
      <c r="AU100" s="53"/>
      <c r="AV100" s="74">
        <v>43928</v>
      </c>
      <c r="AW100" s="128">
        <v>6.473716530492207E-4</v>
      </c>
      <c r="AX100" s="128">
        <v>3.4406891564840329E-4</v>
      </c>
      <c r="AY100" s="128">
        <v>7.0265138967671309E-4</v>
      </c>
      <c r="AZ100" s="128">
        <v>8.032258248763922E-4</v>
      </c>
      <c r="BA100" s="128">
        <v>7.8541059992843696E-4</v>
      </c>
    </row>
    <row r="101" spans="2:53" x14ac:dyDescent="0.2">
      <c r="B101" s="74">
        <v>43563</v>
      </c>
      <c r="C101" s="129">
        <v>0.203938286896298</v>
      </c>
      <c r="D101" s="129">
        <v>3.656114710935604E-2</v>
      </c>
      <c r="E101" s="129">
        <v>0.59306832781592778</v>
      </c>
      <c r="F101" s="129">
        <v>4.6145726932427043E-2</v>
      </c>
      <c r="G101" s="129">
        <v>3.510877849223553E-2</v>
      </c>
      <c r="H101" s="129">
        <v>2.3505968934873819E-2</v>
      </c>
      <c r="I101" s="129">
        <v>2.9298686998060961E-2</v>
      </c>
      <c r="J101" s="129">
        <f t="shared" si="34"/>
        <v>0.44472099814471022</v>
      </c>
      <c r="K101" s="81">
        <v>1.4123479213238892</v>
      </c>
      <c r="L101" s="81">
        <v>1.1295014605462337</v>
      </c>
      <c r="M101" s="53"/>
      <c r="N101" s="74">
        <v>43929</v>
      </c>
      <c r="O101" s="128">
        <v>9.5649859752122188E-2</v>
      </c>
      <c r="P101" s="128">
        <v>4.479907779683004E-4</v>
      </c>
      <c r="Q101" s="128">
        <v>0.23109243303837571</v>
      </c>
      <c r="R101" s="128">
        <v>4.7560026020322926E-3</v>
      </c>
      <c r="S101" s="128">
        <v>9.9626497151303704E-3</v>
      </c>
      <c r="T101" s="128">
        <v>1.7641636108607028E-2</v>
      </c>
      <c r="U101" s="128">
        <v>3.7178656453985752E-3</v>
      </c>
      <c r="V101" s="128">
        <v>0.10489885393842979</v>
      </c>
      <c r="W101" s="83">
        <v>0.46816729157806425</v>
      </c>
      <c r="X101" s="83">
        <v>0.16054828616266342</v>
      </c>
      <c r="AO101" s="112">
        <v>43563</v>
      </c>
      <c r="AP101" s="131">
        <v>5.8947965343589519E-3</v>
      </c>
      <c r="AQ101" s="131">
        <v>8.2546570338794152E-3</v>
      </c>
      <c r="AR101" s="131">
        <v>6.1869642187396094E-3</v>
      </c>
      <c r="AS101" s="131">
        <v>7.7399641641213227E-3</v>
      </c>
      <c r="AT101" s="131">
        <v>1.004544224857554E-2</v>
      </c>
      <c r="AU101" s="53"/>
      <c r="AV101" s="74">
        <v>43929</v>
      </c>
      <c r="AW101" s="128">
        <v>6.9748442389552464E-4</v>
      </c>
      <c r="AX101" s="128">
        <v>3.3806156275051162E-4</v>
      </c>
      <c r="AY101" s="128">
        <v>7.4809544678876305E-4</v>
      </c>
      <c r="AZ101" s="128">
        <v>8.5309097840382284E-4</v>
      </c>
      <c r="BA101" s="128">
        <v>7.6446401330678012E-4</v>
      </c>
    </row>
    <row r="102" spans="2:53" x14ac:dyDescent="0.2">
      <c r="B102" s="74">
        <v>43564</v>
      </c>
      <c r="C102" s="129">
        <v>0.20203226092394469</v>
      </c>
      <c r="D102" s="129">
        <v>3.5625342046718862E-2</v>
      </c>
      <c r="E102" s="129">
        <v>0.60491394282285715</v>
      </c>
      <c r="F102" s="129">
        <v>4.5896345686385898E-2</v>
      </c>
      <c r="G102" s="129">
        <v>3.308596376449234E-2</v>
      </c>
      <c r="H102" s="129">
        <v>2.3569730023395859E-2</v>
      </c>
      <c r="I102" s="129">
        <v>2.7402266631155279E-2</v>
      </c>
      <c r="J102" s="129">
        <f t="shared" si="34"/>
        <v>0.44111686701318242</v>
      </c>
      <c r="K102" s="81">
        <v>1.4136427189121326</v>
      </c>
      <c r="L102" s="81">
        <v>1.1107861986593592</v>
      </c>
      <c r="M102" s="53"/>
      <c r="N102" s="74">
        <v>43930</v>
      </c>
      <c r="O102" s="128">
        <v>8.795357744901959E-2</v>
      </c>
      <c r="P102" s="128">
        <v>8.2515087540170032E-4</v>
      </c>
      <c r="Q102" s="128">
        <v>0.2283090656640567</v>
      </c>
      <c r="R102" s="128">
        <v>4.570555557169155E-3</v>
      </c>
      <c r="S102" s="128">
        <v>9.9990051529108403E-3</v>
      </c>
      <c r="T102" s="128">
        <v>1.6586161203799431E-2</v>
      </c>
      <c r="U102" s="128">
        <v>3.9640457486579744E-3</v>
      </c>
      <c r="V102" s="128">
        <v>0.10169490738589343</v>
      </c>
      <c r="W102" s="83">
        <v>0.45390246903690884</v>
      </c>
      <c r="X102" s="83">
        <v>0.16480742450450384</v>
      </c>
      <c r="AO102" s="112">
        <v>43564</v>
      </c>
      <c r="AP102" s="131">
        <v>5.9110245970420512E-3</v>
      </c>
      <c r="AQ102" s="131">
        <v>8.2540509020883803E-3</v>
      </c>
      <c r="AR102" s="131">
        <v>6.3209165502633594E-3</v>
      </c>
      <c r="AS102" s="131">
        <v>7.4112016247044974E-3</v>
      </c>
      <c r="AT102" s="131">
        <v>9.8449974981867673E-3</v>
      </c>
      <c r="AU102" s="53"/>
      <c r="AV102" s="74">
        <v>43930</v>
      </c>
      <c r="AW102" s="128">
        <v>6.7470941987217924E-4</v>
      </c>
      <c r="AX102" s="128">
        <v>3.2575292812662678E-4</v>
      </c>
      <c r="AY102" s="128">
        <v>8.0015312717352405E-4</v>
      </c>
      <c r="AZ102" s="128">
        <v>6.9308833037716791E-4</v>
      </c>
      <c r="BA102" s="128">
        <v>8.4397200689660743E-4</v>
      </c>
    </row>
    <row r="103" spans="2:53" x14ac:dyDescent="0.2">
      <c r="B103" s="74">
        <v>43565</v>
      </c>
      <c r="C103" s="129">
        <v>0.2046530575345531</v>
      </c>
      <c r="D103" s="129">
        <v>3.6952223663586158E-2</v>
      </c>
      <c r="E103" s="129">
        <v>0.64019437682632152</v>
      </c>
      <c r="F103" s="129">
        <v>4.6746590965357597E-2</v>
      </c>
      <c r="G103" s="129">
        <v>3.6377931877203271E-2</v>
      </c>
      <c r="H103" s="129">
        <v>2.3103388400510051E-2</v>
      </c>
      <c r="I103" s="129">
        <v>2.9635704862579489E-2</v>
      </c>
      <c r="J103" s="129">
        <f t="shared" si="34"/>
        <v>0.48048876964295317</v>
      </c>
      <c r="K103" s="81">
        <v>1.4981520437730644</v>
      </c>
      <c r="L103" s="81">
        <v>1.2973192960424067</v>
      </c>
      <c r="M103" s="53"/>
      <c r="N103" s="74">
        <v>43931</v>
      </c>
      <c r="O103" s="128">
        <v>0.10399620626926789</v>
      </c>
      <c r="P103" s="128">
        <v>6.6495356016549746E-4</v>
      </c>
      <c r="Q103" s="128">
        <v>0.2278924067843624</v>
      </c>
      <c r="R103" s="128">
        <v>3.4894425169767428E-3</v>
      </c>
      <c r="S103" s="128">
        <v>1.159227826379689E-2</v>
      </c>
      <c r="T103" s="128">
        <v>1.3787758940198271E-2</v>
      </c>
      <c r="U103" s="128">
        <v>3.6330328956634731E-3</v>
      </c>
      <c r="V103" s="128">
        <v>9.6582702354501115E-2</v>
      </c>
      <c r="W103" s="83">
        <v>0.46163878158493227</v>
      </c>
      <c r="X103" s="83">
        <v>0.16364483284826511</v>
      </c>
      <c r="AO103" s="112">
        <v>43565</v>
      </c>
      <c r="AP103" s="131">
        <v>5.9285647047955838E-3</v>
      </c>
      <c r="AQ103" s="131">
        <v>8.2375661570122955E-3</v>
      </c>
      <c r="AR103" s="131">
        <v>6.6177996474351712E-3</v>
      </c>
      <c r="AS103" s="131">
        <v>7.3299945125309216E-3</v>
      </c>
      <c r="AT103" s="131">
        <v>1.0079462193008639E-2</v>
      </c>
      <c r="AU103" s="53"/>
      <c r="AV103" s="74">
        <v>43931</v>
      </c>
      <c r="AW103" s="128">
        <v>5.2132618554615127E-4</v>
      </c>
      <c r="AX103" s="128">
        <v>3.7311410153644068E-4</v>
      </c>
      <c r="AY103" s="128">
        <v>4.5552984464095449E-4</v>
      </c>
      <c r="AZ103" s="128">
        <v>4.8789708174950191E-4</v>
      </c>
      <c r="BA103" s="128">
        <v>7.5092478879465886E-4</v>
      </c>
    </row>
    <row r="104" spans="2:53" x14ac:dyDescent="0.2">
      <c r="B104" s="74">
        <v>43566</v>
      </c>
      <c r="C104" s="129">
        <v>0.1147680689477462</v>
      </c>
      <c r="D104" s="129">
        <v>2.1691556246276021E-2</v>
      </c>
      <c r="E104" s="129">
        <v>0.42726418577126851</v>
      </c>
      <c r="F104" s="129">
        <v>3.8211344780424421E-2</v>
      </c>
      <c r="G104" s="129">
        <v>2.2949928214800051E-2</v>
      </c>
      <c r="H104" s="129">
        <v>9.8868305158545632E-3</v>
      </c>
      <c r="I104" s="129">
        <v>2.2690425245500759E-2</v>
      </c>
      <c r="J104" s="129">
        <f t="shared" si="34"/>
        <v>0.28897596853157637</v>
      </c>
      <c r="K104" s="81">
        <v>0.94643830825344688</v>
      </c>
      <c r="L104" s="81">
        <v>0.8385920822650359</v>
      </c>
      <c r="M104" s="53"/>
      <c r="N104" s="74">
        <v>43932</v>
      </c>
      <c r="O104" s="128">
        <v>8.9436505492694454E-2</v>
      </c>
      <c r="P104" s="128">
        <v>5.4102518494047352E-4</v>
      </c>
      <c r="Q104" s="128">
        <v>0.2009396114533904</v>
      </c>
      <c r="R104" s="128">
        <v>2.409535120601766E-3</v>
      </c>
      <c r="S104" s="128">
        <v>1.179943905961167E-2</v>
      </c>
      <c r="T104" s="128">
        <v>1.2650018525554391E-2</v>
      </c>
      <c r="U104" s="128">
        <v>2.413772020080389E-3</v>
      </c>
      <c r="V104" s="128">
        <v>8.7554481018218056E-2</v>
      </c>
      <c r="W104" s="83">
        <v>0.40774438787509154</v>
      </c>
      <c r="X104" s="83">
        <v>0.15639223403020036</v>
      </c>
      <c r="AO104" s="112">
        <v>43566</v>
      </c>
      <c r="AP104" s="131">
        <v>5.523131317193359E-3</v>
      </c>
      <c r="AQ104" s="131">
        <v>6.3674799048758042E-3</v>
      </c>
      <c r="AR104" s="131">
        <v>4.9970825552410761E-3</v>
      </c>
      <c r="AS104" s="131">
        <v>6.0265214923233444E-3</v>
      </c>
      <c r="AT104" s="131">
        <v>8.7249852698801419E-3</v>
      </c>
      <c r="AU104" s="53"/>
      <c r="AV104" s="74">
        <v>43932</v>
      </c>
      <c r="AW104" s="128">
        <v>1.743900560769058E-4</v>
      </c>
      <c r="AX104" s="128">
        <v>1.464974039559866E-4</v>
      </c>
      <c r="AY104" s="128">
        <v>4.7507197803347011E-4</v>
      </c>
      <c r="AZ104" s="128">
        <v>4.6337943340183188E-4</v>
      </c>
      <c r="BA104" s="128">
        <v>5.0383376417617619E-4</v>
      </c>
    </row>
    <row r="105" spans="2:53" x14ac:dyDescent="0.2">
      <c r="B105" s="74">
        <v>43567</v>
      </c>
      <c r="C105" s="129">
        <v>0.2048194255174591</v>
      </c>
      <c r="D105" s="129">
        <v>3.6541785007122712E-2</v>
      </c>
      <c r="E105" s="129">
        <v>0.62825679773503695</v>
      </c>
      <c r="F105" s="129">
        <v>4.9436405071164299E-2</v>
      </c>
      <c r="G105" s="129">
        <v>3.5773167739934518E-2</v>
      </c>
      <c r="H105" s="129">
        <v>2.4354613968086389E-2</v>
      </c>
      <c r="I105" s="129">
        <v>2.9803796777071991E-2</v>
      </c>
      <c r="J105" s="129">
        <f t="shared" si="34"/>
        <v>0.46250409323712804</v>
      </c>
      <c r="K105" s="81">
        <v>1.4714900850530039</v>
      </c>
      <c r="L105" s="81">
        <v>1.1764431859190612</v>
      </c>
      <c r="M105" s="53"/>
      <c r="N105" s="74">
        <v>43933</v>
      </c>
      <c r="O105" s="128">
        <v>0.104418744987634</v>
      </c>
      <c r="P105" s="128">
        <v>3.3913817381416039E-4</v>
      </c>
      <c r="Q105" s="128">
        <v>0.16158423941893149</v>
      </c>
      <c r="R105" s="128">
        <v>2.538816031314044E-3</v>
      </c>
      <c r="S105" s="128">
        <v>1.1281449092764869E-2</v>
      </c>
      <c r="T105" s="128">
        <v>1.2456646657168551E-2</v>
      </c>
      <c r="U105" s="128">
        <v>2.0450406214174328E-3</v>
      </c>
      <c r="V105" s="128">
        <v>8.4057747225728563E-2</v>
      </c>
      <c r="W105" s="83">
        <v>0.3787218222087731</v>
      </c>
      <c r="X105" s="83">
        <v>0.1542851687762824</v>
      </c>
      <c r="AO105" s="112">
        <v>43567</v>
      </c>
      <c r="AP105" s="131">
        <v>6.2746401699910184E-3</v>
      </c>
      <c r="AQ105" s="131">
        <v>8.746686412717709E-3</v>
      </c>
      <c r="AR105" s="131">
        <v>6.4500795358406419E-3</v>
      </c>
      <c r="AS105" s="131">
        <v>7.8065202349336628E-3</v>
      </c>
      <c r="AT105" s="131">
        <v>1.1473106555839789E-2</v>
      </c>
      <c r="AU105" s="53"/>
      <c r="AV105" s="74">
        <v>43933</v>
      </c>
      <c r="AW105" s="128">
        <v>2.1252866277750171E-4</v>
      </c>
      <c r="AX105" s="128">
        <v>1.594703608174887E-4</v>
      </c>
      <c r="AY105" s="128">
        <v>3.4692306139608918E-4</v>
      </c>
      <c r="AZ105" s="128">
        <v>2.1375246658544481E-4</v>
      </c>
      <c r="BA105" s="128">
        <v>9.9089567352309243E-4</v>
      </c>
    </row>
    <row r="106" spans="2:53" x14ac:dyDescent="0.2">
      <c r="B106" s="74">
        <v>43568</v>
      </c>
      <c r="C106" s="129">
        <v>0.2025739753957366</v>
      </c>
      <c r="D106" s="129">
        <v>3.5857827323606532E-2</v>
      </c>
      <c r="E106" s="129">
        <v>0.53469489536296222</v>
      </c>
      <c r="F106" s="129">
        <v>3.5406844237942298E-2</v>
      </c>
      <c r="G106" s="129">
        <v>3.3752283167757149E-2</v>
      </c>
      <c r="H106" s="129">
        <v>2.424041549986691E-2</v>
      </c>
      <c r="I106" s="129">
        <v>2.69342109839097E-2</v>
      </c>
      <c r="J106" s="129">
        <f t="shared" si="34"/>
        <v>0.42939441979660453</v>
      </c>
      <c r="K106" s="81">
        <v>1.3228548717683859</v>
      </c>
      <c r="L106" s="81">
        <v>1.2336111446411571</v>
      </c>
      <c r="M106" s="53"/>
      <c r="N106" s="74">
        <v>43934</v>
      </c>
      <c r="O106" s="128">
        <v>9.4047107592131168E-2</v>
      </c>
      <c r="P106" s="128">
        <v>2.969129149244309E-4</v>
      </c>
      <c r="Q106" s="128">
        <v>0.18508534298291221</v>
      </c>
      <c r="R106" s="128">
        <v>2.6819642342533951E-3</v>
      </c>
      <c r="S106" s="128">
        <v>9.8525763757010033E-3</v>
      </c>
      <c r="T106" s="128">
        <v>1.20239480842662E-2</v>
      </c>
      <c r="U106" s="128">
        <v>3.7271865926533261E-3</v>
      </c>
      <c r="V106" s="128">
        <v>8.2627392888326545E-2</v>
      </c>
      <c r="W106" s="83">
        <v>0.3903424316651683</v>
      </c>
      <c r="X106" s="83">
        <v>0.14263069398263431</v>
      </c>
      <c r="AO106" s="112">
        <v>43568</v>
      </c>
      <c r="AP106" s="131">
        <v>3.2924465417035679E-3</v>
      </c>
      <c r="AQ106" s="131">
        <v>6.5929047774639154E-3</v>
      </c>
      <c r="AR106" s="131">
        <v>3.2767398445449768E-3</v>
      </c>
      <c r="AS106" s="131">
        <v>6.7397570405742053E-3</v>
      </c>
      <c r="AT106" s="131">
        <v>1.033565927708241E-2</v>
      </c>
      <c r="AU106" s="53"/>
      <c r="AV106" s="74">
        <v>43934</v>
      </c>
      <c r="AW106" s="128">
        <v>2.9119342434954419E-4</v>
      </c>
      <c r="AX106" s="128">
        <v>1.6945961695057131E-4</v>
      </c>
      <c r="AY106" s="128">
        <v>3.1505777179899742E-4</v>
      </c>
      <c r="AZ106" s="128">
        <v>2.5923109251514139E-4</v>
      </c>
      <c r="BA106" s="128">
        <v>8.3204416684449676E-4</v>
      </c>
    </row>
    <row r="107" spans="2:53" x14ac:dyDescent="0.2">
      <c r="B107" s="74">
        <v>43569</v>
      </c>
      <c r="C107" s="129">
        <v>0.208369300434775</v>
      </c>
      <c r="D107" s="129">
        <v>3.5577267243083292E-2</v>
      </c>
      <c r="E107" s="129">
        <v>0.49840633823636149</v>
      </c>
      <c r="F107" s="129">
        <v>3.9847380691714132E-2</v>
      </c>
      <c r="G107" s="129">
        <v>3.298834453280769E-2</v>
      </c>
      <c r="H107" s="129">
        <v>2.3943192051852798E-2</v>
      </c>
      <c r="I107" s="129">
        <v>2.269610612752564E-2</v>
      </c>
      <c r="J107" s="129">
        <f t="shared" si="34"/>
        <v>0.42751452036994286</v>
      </c>
      <c r="K107" s="81">
        <v>1.2893424496880628</v>
      </c>
      <c r="L107" s="81">
        <v>1.2245859009586941</v>
      </c>
      <c r="M107" s="53"/>
      <c r="N107" s="74">
        <v>43935</v>
      </c>
      <c r="O107" s="128">
        <v>9.1360349440743546E-2</v>
      </c>
      <c r="P107" s="128">
        <v>6.208832991698288E-4</v>
      </c>
      <c r="Q107" s="128">
        <v>0.20638152131407819</v>
      </c>
      <c r="R107" s="128">
        <v>4.1871199130172039E-3</v>
      </c>
      <c r="S107" s="128">
        <v>9.8514169878120162E-3</v>
      </c>
      <c r="T107" s="128">
        <v>1.202704534828973E-2</v>
      </c>
      <c r="U107" s="128">
        <v>3.4515116683639748E-3</v>
      </c>
      <c r="V107" s="128">
        <v>9.070404994512915E-2</v>
      </c>
      <c r="W107" s="83">
        <v>0.41858389791660366</v>
      </c>
      <c r="X107" s="83">
        <v>0.14703721836621769</v>
      </c>
      <c r="AO107" s="112">
        <v>43569</v>
      </c>
      <c r="AP107" s="131">
        <v>4.5196509440200454E-3</v>
      </c>
      <c r="AQ107" s="131">
        <v>7.3767179606362646E-3</v>
      </c>
      <c r="AR107" s="131">
        <v>4.1073533777760459E-3</v>
      </c>
      <c r="AS107" s="131">
        <v>6.8754747723045514E-3</v>
      </c>
      <c r="AT107" s="131">
        <v>1.0163755543390621E-2</v>
      </c>
      <c r="AU107" s="53"/>
      <c r="AV107" s="74">
        <v>43935</v>
      </c>
      <c r="AW107" s="128">
        <v>5.1394444968193384E-4</v>
      </c>
      <c r="AX107" s="128">
        <v>4.2169036743080102E-4</v>
      </c>
      <c r="AY107" s="128">
        <v>6.3493949683868863E-4</v>
      </c>
      <c r="AZ107" s="128">
        <v>5.89411524782732E-4</v>
      </c>
      <c r="BA107" s="128">
        <v>8.5475761103629517E-4</v>
      </c>
    </row>
    <row r="108" spans="2:53" x14ac:dyDescent="0.2">
      <c r="B108" s="74">
        <v>43570</v>
      </c>
      <c r="C108" s="129">
        <v>0.20797364421303369</v>
      </c>
      <c r="D108" s="129">
        <v>3.635199267558728E-2</v>
      </c>
      <c r="E108" s="129">
        <v>0.58813592718601759</v>
      </c>
      <c r="F108" s="129">
        <v>4.5468756188306633E-2</v>
      </c>
      <c r="G108" s="129">
        <v>3.6030397336191927E-2</v>
      </c>
      <c r="H108" s="129">
        <v>2.39898739144335E-2</v>
      </c>
      <c r="I108" s="129">
        <v>2.8852529626522499E-2</v>
      </c>
      <c r="J108" s="129">
        <f t="shared" si="34"/>
        <v>0.44772240499749438</v>
      </c>
      <c r="K108" s="81">
        <v>1.4145255261375875</v>
      </c>
      <c r="L108" s="81">
        <v>1.1441980952642148</v>
      </c>
      <c r="M108" s="53"/>
      <c r="N108" s="74">
        <v>43936</v>
      </c>
      <c r="O108" s="128">
        <v>0.1008228084732767</v>
      </c>
      <c r="P108" s="128">
        <v>4.8961060803508075E-4</v>
      </c>
      <c r="Q108" s="128">
        <v>0.19952526995552189</v>
      </c>
      <c r="R108" s="128">
        <v>4.5769216420746446E-3</v>
      </c>
      <c r="S108" s="128">
        <v>1.04343894782858E-2</v>
      </c>
      <c r="T108" s="128">
        <v>1.206441316922246E-2</v>
      </c>
      <c r="U108" s="128">
        <v>3.565051669852987E-3</v>
      </c>
      <c r="V108" s="128">
        <v>9.8217351697616362E-2</v>
      </c>
      <c r="W108" s="83">
        <v>0.4296958166938859</v>
      </c>
      <c r="X108" s="83">
        <v>0.16588186689844686</v>
      </c>
      <c r="AO108" s="112">
        <v>43570</v>
      </c>
      <c r="AP108" s="131">
        <v>6.0380741041855526E-3</v>
      </c>
      <c r="AQ108" s="131">
        <v>8.4772481288654215E-3</v>
      </c>
      <c r="AR108" s="131">
        <v>5.3828728915049379E-3</v>
      </c>
      <c r="AS108" s="131">
        <v>7.8184998715995421E-3</v>
      </c>
      <c r="AT108" s="131">
        <v>9.9610026976587728E-3</v>
      </c>
      <c r="AU108" s="53"/>
      <c r="AV108" s="74">
        <v>43936</v>
      </c>
      <c r="AW108" s="128">
        <v>7.025646125368752E-4</v>
      </c>
      <c r="AX108" s="128">
        <v>4.718794251927485E-4</v>
      </c>
      <c r="AY108" s="128">
        <v>7.4508267647486689E-4</v>
      </c>
      <c r="AZ108" s="128">
        <v>8.2961508707542371E-4</v>
      </c>
      <c r="BA108" s="128">
        <v>5.7194075099222018E-4</v>
      </c>
    </row>
    <row r="109" spans="2:53" x14ac:dyDescent="0.2">
      <c r="B109" s="74">
        <v>43571</v>
      </c>
      <c r="C109" s="129">
        <v>0.2045530445301105</v>
      </c>
      <c r="D109" s="129">
        <v>3.5014086816854723E-2</v>
      </c>
      <c r="E109" s="129">
        <v>0.61059438079367645</v>
      </c>
      <c r="F109" s="129">
        <v>4.4780931798298611E-2</v>
      </c>
      <c r="G109" s="129">
        <v>3.3829817889814588E-2</v>
      </c>
      <c r="H109" s="129">
        <v>2.3968465096562211E-2</v>
      </c>
      <c r="I109" s="129">
        <v>2.761493583330419E-2</v>
      </c>
      <c r="J109" s="129">
        <f t="shared" si="34"/>
        <v>0.44563320540066398</v>
      </c>
      <c r="K109" s="81">
        <v>1.4259888681592852</v>
      </c>
      <c r="L109" s="81">
        <v>1.120802010919804</v>
      </c>
      <c r="M109" s="53"/>
      <c r="N109" s="74">
        <v>43937</v>
      </c>
      <c r="O109" s="128">
        <v>9.4907191329970511E-2</v>
      </c>
      <c r="P109" s="128">
        <v>4.0972879975454139E-4</v>
      </c>
      <c r="Q109" s="128">
        <v>0.187106175231643</v>
      </c>
      <c r="R109" s="128">
        <v>3.7175763413391772E-3</v>
      </c>
      <c r="S109" s="128">
        <v>9.1429961317671671E-3</v>
      </c>
      <c r="T109" s="128">
        <v>1.1444457867850991E-2</v>
      </c>
      <c r="U109" s="128">
        <v>2.7040891549978772E-3</v>
      </c>
      <c r="V109" s="128">
        <v>8.5866783531237445E-2</v>
      </c>
      <c r="W109" s="83">
        <v>0.3952989983885607</v>
      </c>
      <c r="X109" s="83">
        <v>0.16240571780181182</v>
      </c>
      <c r="AO109" s="112">
        <v>43571</v>
      </c>
      <c r="AP109" s="131">
        <v>5.7681516727032187E-3</v>
      </c>
      <c r="AQ109" s="131">
        <v>8.2751579918848503E-3</v>
      </c>
      <c r="AR109" s="131">
        <v>5.6398569714091714E-3</v>
      </c>
      <c r="AS109" s="131">
        <v>7.5174885211502819E-3</v>
      </c>
      <c r="AT109" s="131">
        <v>9.900250250945531E-3</v>
      </c>
      <c r="AU109" s="53"/>
      <c r="AV109" s="74">
        <v>43937</v>
      </c>
      <c r="AW109" s="128">
        <v>5.9782188009348855E-4</v>
      </c>
      <c r="AX109" s="128">
        <v>2.364198689041424E-4</v>
      </c>
      <c r="AY109" s="128">
        <v>5.9095373214101011E-4</v>
      </c>
      <c r="AZ109" s="128">
        <v>6.3446627749518339E-4</v>
      </c>
      <c r="BA109" s="128">
        <v>7.7652018208258637E-4</v>
      </c>
    </row>
    <row r="110" spans="2:53" x14ac:dyDescent="0.2">
      <c r="B110" s="74">
        <v>43572</v>
      </c>
      <c r="C110" s="129">
        <v>0.20843107925318399</v>
      </c>
      <c r="D110" s="129">
        <v>3.6424061351537182E-2</v>
      </c>
      <c r="E110" s="129">
        <v>0.60924819951973819</v>
      </c>
      <c r="F110" s="129">
        <v>4.7032229622754378E-2</v>
      </c>
      <c r="G110" s="129">
        <v>3.454694706490994E-2</v>
      </c>
      <c r="H110" s="129">
        <v>2.3684410153035219E-2</v>
      </c>
      <c r="I110" s="129">
        <v>2.830250955725569E-2</v>
      </c>
      <c r="J110" s="129">
        <f t="shared" si="34"/>
        <v>0.45057696030418393</v>
      </c>
      <c r="K110" s="81">
        <v>1.4382463968265984</v>
      </c>
      <c r="L110" s="81">
        <v>1.1340715014191178</v>
      </c>
      <c r="M110" s="53"/>
      <c r="N110" s="74">
        <v>43938</v>
      </c>
      <c r="O110" s="128">
        <v>0.1050301434535615</v>
      </c>
      <c r="P110" s="128">
        <v>2.729592826860822E-4</v>
      </c>
      <c r="Q110" s="128">
        <v>0.1811280510859859</v>
      </c>
      <c r="R110" s="128">
        <v>3.2311615723519729E-3</v>
      </c>
      <c r="S110" s="128">
        <v>1.090869871330865E-2</v>
      </c>
      <c r="T110" s="128">
        <v>9.2379903738762995E-3</v>
      </c>
      <c r="U110" s="128">
        <v>2.535551424399189E-3</v>
      </c>
      <c r="V110" s="128">
        <v>8.6738509494310223E-2</v>
      </c>
      <c r="W110" s="83">
        <v>0.39908306540047983</v>
      </c>
      <c r="X110" s="83">
        <v>0.15545082480725383</v>
      </c>
      <c r="AO110" s="112">
        <v>43572</v>
      </c>
      <c r="AP110" s="131">
        <v>5.8576863815986832E-3</v>
      </c>
      <c r="AQ110" s="131">
        <v>8.576439231981885E-3</v>
      </c>
      <c r="AR110" s="131">
        <v>5.5384153791026812E-3</v>
      </c>
      <c r="AS110" s="131">
        <v>8.1734370398139355E-3</v>
      </c>
      <c r="AT110" s="131">
        <v>1.074781861864452E-2</v>
      </c>
      <c r="AU110" s="53"/>
      <c r="AV110" s="74">
        <v>43938</v>
      </c>
      <c r="AW110" s="128">
        <v>5.5708686373052811E-4</v>
      </c>
      <c r="AX110" s="128">
        <v>2.6243798603902882E-4</v>
      </c>
      <c r="AY110" s="128">
        <v>5.5034681370908184E-4</v>
      </c>
      <c r="AZ110" s="128">
        <v>3.535141909301542E-4</v>
      </c>
      <c r="BA110" s="128">
        <v>7.0810859146814848E-4</v>
      </c>
    </row>
    <row r="111" spans="2:53" x14ac:dyDescent="0.2">
      <c r="B111" s="74">
        <v>43573</v>
      </c>
      <c r="C111" s="129">
        <v>0.20576135238457149</v>
      </c>
      <c r="D111" s="129">
        <v>3.6095501918052553E-2</v>
      </c>
      <c r="E111" s="129">
        <v>0.61846141144506783</v>
      </c>
      <c r="F111" s="129">
        <v>4.6860702800103647E-2</v>
      </c>
      <c r="G111" s="129">
        <v>3.4779165820301008E-2</v>
      </c>
      <c r="H111" s="129">
        <v>2.3706123912018279E-2</v>
      </c>
      <c r="I111" s="129">
        <v>2.8812966051058871E-2</v>
      </c>
      <c r="J111" s="129">
        <f t="shared" si="34"/>
        <v>0.45247162118622575</v>
      </c>
      <c r="K111" s="81">
        <v>1.4469488455173996</v>
      </c>
      <c r="L111" s="81">
        <v>1.1681034679054365</v>
      </c>
      <c r="M111" s="53"/>
      <c r="N111" s="74">
        <v>43939</v>
      </c>
      <c r="O111" s="128">
        <v>9.6228795748104445E-2</v>
      </c>
      <c r="P111" s="128">
        <v>2.7867222968070728E-4</v>
      </c>
      <c r="Q111" s="128">
        <v>0.16212441599962371</v>
      </c>
      <c r="R111" s="128">
        <v>1.7976937885915069E-3</v>
      </c>
      <c r="S111" s="128">
        <v>1.0196635690812731E-2</v>
      </c>
      <c r="T111" s="128">
        <v>8.8940610791821608E-3</v>
      </c>
      <c r="U111" s="128">
        <v>2.0757087104069281E-3</v>
      </c>
      <c r="V111" s="128">
        <v>8.0561388212927687E-2</v>
      </c>
      <c r="W111" s="83">
        <v>0.36215737145932991</v>
      </c>
      <c r="X111" s="83">
        <v>0.14730487414881535</v>
      </c>
      <c r="AO111" s="112">
        <v>43573</v>
      </c>
      <c r="AP111" s="131">
        <v>6.2290186331054346E-3</v>
      </c>
      <c r="AQ111" s="131">
        <v>8.65872301596937E-3</v>
      </c>
      <c r="AR111" s="131">
        <v>5.6617963887340946E-3</v>
      </c>
      <c r="AS111" s="131">
        <v>8.2955063931263191E-3</v>
      </c>
      <c r="AT111" s="131">
        <v>1.0122765203601751E-2</v>
      </c>
      <c r="AU111" s="53"/>
      <c r="AV111" s="74">
        <v>43939</v>
      </c>
      <c r="AW111" s="128">
        <v>3.1973017898467729E-4</v>
      </c>
      <c r="AX111" s="128">
        <v>9.1250718000669752E-5</v>
      </c>
      <c r="AY111" s="128">
        <v>3.4216744097389682E-4</v>
      </c>
      <c r="AZ111" s="128">
        <v>1.6880837848220971E-4</v>
      </c>
      <c r="BA111" s="128">
        <v>4.6151867774750548E-4</v>
      </c>
    </row>
    <row r="112" spans="2:53" x14ac:dyDescent="0.2">
      <c r="B112" s="74">
        <v>43574</v>
      </c>
      <c r="C112" s="129">
        <v>0.20081643110640551</v>
      </c>
      <c r="D112" s="129">
        <v>3.5964477785061087E-2</v>
      </c>
      <c r="E112" s="129">
        <v>0.58838813481736063</v>
      </c>
      <c r="F112" s="129">
        <v>4.422824670597119E-2</v>
      </c>
      <c r="G112" s="129">
        <v>3.6808537780039063E-2</v>
      </c>
      <c r="H112" s="129">
        <v>2.383522698957494E-2</v>
      </c>
      <c r="I112" s="129">
        <v>2.587265260865404E-2</v>
      </c>
      <c r="J112" s="129">
        <f t="shared" si="34"/>
        <v>0.43495661710756062</v>
      </c>
      <c r="K112" s="81">
        <v>1.3908703249006271</v>
      </c>
      <c r="L112" s="81">
        <v>1.17111212469426</v>
      </c>
      <c r="M112" s="53"/>
      <c r="N112" s="74">
        <v>43940</v>
      </c>
      <c r="O112" s="128">
        <v>0.10527967019586811</v>
      </c>
      <c r="P112" s="128">
        <v>1.8786003648747459E-4</v>
      </c>
      <c r="Q112" s="128">
        <v>0.1428028572864479</v>
      </c>
      <c r="R112" s="128">
        <v>2.2498471773472781E-3</v>
      </c>
      <c r="S112" s="128">
        <v>9.2598581001128843E-3</v>
      </c>
      <c r="T112" s="128">
        <v>9.2727103876145411E-3</v>
      </c>
      <c r="U112" s="128">
        <v>1.7842884458278551E-3</v>
      </c>
      <c r="V112" s="128">
        <v>7.4796448995054998E-2</v>
      </c>
      <c r="W112" s="83">
        <v>0.34563354062476098</v>
      </c>
      <c r="X112" s="83">
        <v>0.14743377338863672</v>
      </c>
      <c r="AO112" s="112">
        <v>43574</v>
      </c>
      <c r="AP112" s="131">
        <v>5.6454116936089241E-3</v>
      </c>
      <c r="AQ112" s="131">
        <v>9.348773254787706E-3</v>
      </c>
      <c r="AR112" s="131">
        <v>4.7859713353363854E-3</v>
      </c>
      <c r="AS112" s="131">
        <v>8.5565323804465444E-3</v>
      </c>
      <c r="AT112" s="131">
        <v>9.6811577228081945E-3</v>
      </c>
      <c r="AU112" s="53"/>
      <c r="AV112" s="74">
        <v>43940</v>
      </c>
      <c r="AW112" s="128">
        <v>2.089253461594487E-4</v>
      </c>
      <c r="AX112" s="128">
        <v>1.1321623610797231E-4</v>
      </c>
      <c r="AY112" s="128">
        <v>3.3256070418982969E-4</v>
      </c>
      <c r="AZ112" s="128">
        <v>2.6582615828592613E-4</v>
      </c>
      <c r="BA112" s="128">
        <v>7.721266713814959E-4</v>
      </c>
    </row>
    <row r="113" spans="2:53" x14ac:dyDescent="0.2">
      <c r="B113" s="74">
        <v>43575</v>
      </c>
      <c r="C113" s="129">
        <v>0.20004121441120479</v>
      </c>
      <c r="D113" s="129">
        <v>3.5652407538454639E-2</v>
      </c>
      <c r="E113" s="129">
        <v>0.52295646986892685</v>
      </c>
      <c r="F113" s="129">
        <v>3.6108012204982019E-2</v>
      </c>
      <c r="G113" s="129">
        <v>3.3889678135344832E-2</v>
      </c>
      <c r="H113" s="129">
        <v>2.395176388024842E-2</v>
      </c>
      <c r="I113" s="129">
        <v>1.621390707469551E-2</v>
      </c>
      <c r="J113" s="129">
        <f t="shared" si="34"/>
        <v>0.41409164005340204</v>
      </c>
      <c r="K113" s="81">
        <v>1.2829050931672592</v>
      </c>
      <c r="L113" s="81">
        <v>1.2097573944486302</v>
      </c>
      <c r="M113" s="53"/>
      <c r="N113" s="74">
        <v>43941</v>
      </c>
      <c r="O113" s="128">
        <v>0.1013129360634473</v>
      </c>
      <c r="P113" s="128">
        <v>5.3149731585795342E-4</v>
      </c>
      <c r="Q113" s="128">
        <v>0.15599263958769199</v>
      </c>
      <c r="R113" s="128">
        <v>4.1522803381149253E-3</v>
      </c>
      <c r="S113" s="128">
        <v>9.2711617258801633E-3</v>
      </c>
      <c r="T113" s="128">
        <v>7.6255707093598581E-3</v>
      </c>
      <c r="U113" s="128">
        <v>2.8820029851419952E-3</v>
      </c>
      <c r="V113" s="128">
        <v>8.3952139175070217E-2</v>
      </c>
      <c r="W113" s="83">
        <v>0.36572022790056447</v>
      </c>
      <c r="X113" s="83">
        <v>0.16055281135561919</v>
      </c>
      <c r="AO113" s="112">
        <v>43575</v>
      </c>
      <c r="AP113" s="131">
        <v>3.3080008926929059E-3</v>
      </c>
      <c r="AQ113" s="131">
        <v>7.3607390600546737E-3</v>
      </c>
      <c r="AR113" s="131">
        <v>3.1290079557466039E-3</v>
      </c>
      <c r="AS113" s="131">
        <v>7.100447412988359E-3</v>
      </c>
      <c r="AT113" s="131">
        <v>1.021974191562648E-2</v>
      </c>
      <c r="AU113" s="53"/>
      <c r="AV113" s="74">
        <v>43941</v>
      </c>
      <c r="AW113" s="128">
        <v>5.3080157698674551E-4</v>
      </c>
      <c r="AX113" s="128">
        <v>3.7162581816057552E-4</v>
      </c>
      <c r="AY113" s="128">
        <v>7.1110347740723976E-4</v>
      </c>
      <c r="AZ113" s="128">
        <v>5.7677816453082192E-4</v>
      </c>
      <c r="BA113" s="128">
        <v>7.9271151903591893E-4</v>
      </c>
    </row>
    <row r="114" spans="2:53" x14ac:dyDescent="0.2">
      <c r="B114" s="74">
        <v>43576</v>
      </c>
      <c r="C114" s="129">
        <v>0.20722759717796321</v>
      </c>
      <c r="D114" s="129">
        <v>3.5889855500447022E-2</v>
      </c>
      <c r="E114" s="129">
        <v>0.4930324553478807</v>
      </c>
      <c r="F114" s="129">
        <v>3.7032951034086339E-2</v>
      </c>
      <c r="G114" s="129">
        <v>3.3677990357247722E-2</v>
      </c>
      <c r="H114" s="129">
        <v>2.406142421216809E-2</v>
      </c>
      <c r="I114" s="129">
        <v>2.2186599355893559E-2</v>
      </c>
      <c r="J114" s="129">
        <f t="shared" si="34"/>
        <v>0.42305597064668743</v>
      </c>
      <c r="K114" s="81">
        <v>1.276164843632374</v>
      </c>
      <c r="L114" s="81">
        <v>1.2292562385666808</v>
      </c>
      <c r="M114" s="53"/>
      <c r="N114" s="74">
        <v>43942</v>
      </c>
      <c r="O114" s="128">
        <v>9.4138402935963053E-2</v>
      </c>
      <c r="P114" s="128">
        <v>5.8636567836752734E-4</v>
      </c>
      <c r="Q114" s="128">
        <v>0.17896637646737271</v>
      </c>
      <c r="R114" s="128">
        <v>4.8713170826508341E-3</v>
      </c>
      <c r="S114" s="128">
        <v>9.0598020517773242E-3</v>
      </c>
      <c r="T114" s="128">
        <v>7.8083980750416086E-3</v>
      </c>
      <c r="U114" s="128">
        <v>3.0200890048542612E-3</v>
      </c>
      <c r="V114" s="128">
        <v>9.2579495532281175E-2</v>
      </c>
      <c r="W114" s="83">
        <v>0.3910302468283085</v>
      </c>
      <c r="X114" s="83">
        <v>0.17525802775516242</v>
      </c>
      <c r="AO114" s="112">
        <v>43576</v>
      </c>
      <c r="AP114" s="131">
        <v>4.5526702729378832E-3</v>
      </c>
      <c r="AQ114" s="131">
        <v>6.3711512826220866E-3</v>
      </c>
      <c r="AR114" s="131">
        <v>3.4005030219950529E-3</v>
      </c>
      <c r="AS114" s="131">
        <v>5.9116213718805356E-3</v>
      </c>
      <c r="AT114" s="131">
        <v>1.085114440649569E-2</v>
      </c>
      <c r="AU114" s="53"/>
      <c r="AV114" s="74">
        <v>43942</v>
      </c>
      <c r="AW114" s="128">
        <v>6.4372280751505504E-4</v>
      </c>
      <c r="AX114" s="128">
        <v>4.7035666537852491E-4</v>
      </c>
      <c r="AY114" s="128">
        <v>7.2184188336099945E-4</v>
      </c>
      <c r="AZ114" s="128">
        <v>7.7178385218323918E-4</v>
      </c>
      <c r="BA114" s="128">
        <v>9.3321626039480387E-4</v>
      </c>
    </row>
    <row r="115" spans="2:53" x14ac:dyDescent="0.2">
      <c r="B115" s="74">
        <v>43577</v>
      </c>
      <c r="C115" s="129">
        <v>0.20298967704208121</v>
      </c>
      <c r="D115" s="129">
        <v>3.585623227284062E-2</v>
      </c>
      <c r="E115" s="129">
        <v>0.60677441087652872</v>
      </c>
      <c r="F115" s="129">
        <v>4.3174452088773602E-2</v>
      </c>
      <c r="G115" s="129">
        <v>3.641603193453595E-2</v>
      </c>
      <c r="H115" s="129">
        <v>2.3805704667667779E-2</v>
      </c>
      <c r="I115" s="129">
        <v>3.025081596162451E-2</v>
      </c>
      <c r="J115" s="129">
        <f t="shared" si="34"/>
        <v>0.45054238435720051</v>
      </c>
      <c r="K115" s="81">
        <v>1.4298097092012527</v>
      </c>
      <c r="L115" s="81">
        <v>1.1543451937240172</v>
      </c>
      <c r="M115" s="53"/>
      <c r="N115" s="74">
        <v>43943</v>
      </c>
      <c r="O115" s="128">
        <v>9.9124803199231351E-2</v>
      </c>
      <c r="P115" s="128">
        <v>7.0281785659041243E-4</v>
      </c>
      <c r="Q115" s="128">
        <v>0.1862748826852472</v>
      </c>
      <c r="R115" s="128">
        <v>4.5355792487483167E-3</v>
      </c>
      <c r="S115" s="128">
        <v>9.0517429047348007E-3</v>
      </c>
      <c r="T115" s="128">
        <v>7.253612632682537E-3</v>
      </c>
      <c r="U115" s="128">
        <v>3.7803163412309208E-3</v>
      </c>
      <c r="V115" s="128">
        <v>0.10446271380794586</v>
      </c>
      <c r="W115" s="83">
        <v>0.4151864686764114</v>
      </c>
      <c r="X115" s="83">
        <v>0.18942894452083056</v>
      </c>
      <c r="AO115" s="112">
        <v>43577</v>
      </c>
      <c r="AP115" s="131">
        <v>5.7677611747658916E-3</v>
      </c>
      <c r="AQ115" s="131">
        <v>7.0729209307258652E-3</v>
      </c>
      <c r="AR115" s="131">
        <v>4.9163705985441333E-3</v>
      </c>
      <c r="AS115" s="131">
        <v>7.2845369191473341E-3</v>
      </c>
      <c r="AT115" s="131">
        <v>1.1085359999032381E-2</v>
      </c>
      <c r="AU115" s="53"/>
      <c r="AV115" s="74">
        <v>43943</v>
      </c>
      <c r="AW115" s="128">
        <v>7.22937291788824E-4</v>
      </c>
      <c r="AX115" s="128">
        <v>3.8806817679345448E-4</v>
      </c>
      <c r="AY115" s="128">
        <v>1.011562059712644E-3</v>
      </c>
      <c r="AZ115" s="128">
        <v>6.5369221466661455E-4</v>
      </c>
      <c r="BA115" s="128">
        <v>5.2638897958229302E-4</v>
      </c>
    </row>
    <row r="116" spans="2:53" x14ac:dyDescent="0.2">
      <c r="B116" s="74">
        <v>43578</v>
      </c>
      <c r="C116" s="129">
        <v>0.20136243188330799</v>
      </c>
      <c r="D116" s="129">
        <v>3.4887415883940572E-2</v>
      </c>
      <c r="E116" s="129">
        <v>0.60833919404387748</v>
      </c>
      <c r="F116" s="129">
        <v>4.6197446247757477E-2</v>
      </c>
      <c r="G116" s="129">
        <v>3.4038081915156372E-2</v>
      </c>
      <c r="H116" s="129">
        <v>2.369992375291825E-2</v>
      </c>
      <c r="I116" s="129">
        <v>2.9228854303379181E-2</v>
      </c>
      <c r="J116" s="129">
        <f t="shared" si="34"/>
        <v>0.44323669631349616</v>
      </c>
      <c r="K116" s="81">
        <v>1.4209900443438335</v>
      </c>
      <c r="L116" s="81">
        <v>1.1382376895395097</v>
      </c>
      <c r="M116" s="53"/>
      <c r="N116" s="74">
        <v>43944</v>
      </c>
      <c r="O116" s="128">
        <v>9.3923177757654491E-2</v>
      </c>
      <c r="P116" s="128">
        <v>5.7938068916812491E-4</v>
      </c>
      <c r="Q116" s="128">
        <v>0.189289029108658</v>
      </c>
      <c r="R116" s="128">
        <v>5.3458225258032318E-3</v>
      </c>
      <c r="S116" s="128">
        <v>9.8793633083898783E-3</v>
      </c>
      <c r="T116" s="128">
        <v>7.2987670637175012E-3</v>
      </c>
      <c r="U116" s="128">
        <v>4.0089820455247406E-3</v>
      </c>
      <c r="V116" s="128">
        <v>0.1023648616267836</v>
      </c>
      <c r="W116" s="83">
        <v>0.41268938412569961</v>
      </c>
      <c r="X116" s="83">
        <v>0.21359572502462038</v>
      </c>
      <c r="AO116" s="112">
        <v>43578</v>
      </c>
      <c r="AP116" s="131">
        <v>6.1161584646880042E-3</v>
      </c>
      <c r="AQ116" s="131">
        <v>8.3111175850839221E-3</v>
      </c>
      <c r="AR116" s="131">
        <v>5.5149791342439386E-3</v>
      </c>
      <c r="AS116" s="131">
        <v>7.6447336083799722E-3</v>
      </c>
      <c r="AT116" s="131">
        <v>1.064360108460327E-2</v>
      </c>
      <c r="AU116" s="53"/>
      <c r="AV116" s="74">
        <v>43944</v>
      </c>
      <c r="AW116" s="128">
        <v>7.5438862996059675E-4</v>
      </c>
      <c r="AX116" s="128">
        <v>4.2350551731699969E-4</v>
      </c>
      <c r="AY116" s="128">
        <v>1.0682408783753471E-3</v>
      </c>
      <c r="AZ116" s="128">
        <v>7.22532167685435E-4</v>
      </c>
      <c r="BA116" s="128">
        <v>9.103731393166264E-4</v>
      </c>
    </row>
    <row r="117" spans="2:53" x14ac:dyDescent="0.2">
      <c r="B117" s="74">
        <v>43579</v>
      </c>
      <c r="C117" s="129">
        <v>0.2033788339055391</v>
      </c>
      <c r="D117" s="129">
        <v>3.629441518806395E-2</v>
      </c>
      <c r="E117" s="129">
        <v>0.60091939928437366</v>
      </c>
      <c r="F117" s="129">
        <v>4.5858911619192373E-2</v>
      </c>
      <c r="G117" s="129">
        <v>3.5955034501786567E-2</v>
      </c>
      <c r="H117" s="129">
        <v>2.3610592298119001E-2</v>
      </c>
      <c r="I117" s="129">
        <v>2.7765031924420161E-2</v>
      </c>
      <c r="J117" s="129">
        <f t="shared" si="34"/>
        <v>0.44829978505389745</v>
      </c>
      <c r="K117" s="81">
        <v>1.4220820037753923</v>
      </c>
      <c r="L117" s="81">
        <v>1.1268701706086968</v>
      </c>
      <c r="M117" s="53"/>
      <c r="N117" s="74">
        <v>43945</v>
      </c>
      <c r="O117" s="128">
        <v>0.1029320356571211</v>
      </c>
      <c r="P117" s="128">
        <v>8.2137818986437118E-4</v>
      </c>
      <c r="Q117" s="128">
        <v>0.18990133744650181</v>
      </c>
      <c r="R117" s="128">
        <v>4.6787641802925172E-3</v>
      </c>
      <c r="S117" s="128">
        <v>1.1201390864806759E-2</v>
      </c>
      <c r="T117" s="128">
        <v>6.9343143592826059E-3</v>
      </c>
      <c r="U117" s="128">
        <v>4.1560252382220591E-3</v>
      </c>
      <c r="V117" s="128">
        <v>0.10348159717429262</v>
      </c>
      <c r="W117" s="83">
        <v>0.42410684311038382</v>
      </c>
      <c r="X117" s="83">
        <v>0.20931656877310797</v>
      </c>
      <c r="AO117" s="112">
        <v>43579</v>
      </c>
      <c r="AP117" s="131">
        <v>5.8973555290567758E-3</v>
      </c>
      <c r="AQ117" s="131">
        <v>8.3140412194200267E-3</v>
      </c>
      <c r="AR117" s="131">
        <v>5.3623260763726007E-3</v>
      </c>
      <c r="AS117" s="131">
        <v>7.7164873201229752E-3</v>
      </c>
      <c r="AT117" s="131">
        <v>1.06386322050271E-2</v>
      </c>
      <c r="AU117" s="53"/>
      <c r="AV117" s="74">
        <v>43945</v>
      </c>
      <c r="AW117" s="128">
        <v>6.5938602980824439E-4</v>
      </c>
      <c r="AX117" s="128">
        <v>4.6711673159683412E-4</v>
      </c>
      <c r="AY117" s="128">
        <v>9.0481316787862124E-4</v>
      </c>
      <c r="AZ117" s="128">
        <v>4.7097690012960959E-4</v>
      </c>
      <c r="BA117" s="128">
        <v>8.6592304075465149E-4</v>
      </c>
    </row>
    <row r="118" spans="2:53" x14ac:dyDescent="0.2">
      <c r="B118" s="74">
        <v>43580</v>
      </c>
      <c r="C118" s="129">
        <v>0.2022095541757829</v>
      </c>
      <c r="D118" s="129">
        <v>3.6485324716662187E-2</v>
      </c>
      <c r="E118" s="129">
        <v>0.63264527191091002</v>
      </c>
      <c r="F118" s="129">
        <v>4.6048485130668573E-2</v>
      </c>
      <c r="G118" s="129">
        <v>3.6075985725358882E-2</v>
      </c>
      <c r="H118" s="129">
        <v>2.378223067213955E-2</v>
      </c>
      <c r="I118" s="129">
        <v>2.676557281789051E-2</v>
      </c>
      <c r="J118" s="129">
        <f t="shared" si="34"/>
        <v>0.45552163899348863</v>
      </c>
      <c r="K118" s="81">
        <v>1.4595340641429013</v>
      </c>
      <c r="L118" s="81">
        <v>1.1592865769449341</v>
      </c>
      <c r="M118" s="53"/>
      <c r="N118" s="74">
        <v>43946</v>
      </c>
      <c r="O118" s="128">
        <v>9.8859523734167301E-2</v>
      </c>
      <c r="P118" s="128">
        <v>7.6733449807467693E-4</v>
      </c>
      <c r="Q118" s="128">
        <v>0.1736853764416024</v>
      </c>
      <c r="R118" s="128">
        <v>2.468775766596596E-3</v>
      </c>
      <c r="S118" s="128">
        <v>1.119871316288806E-2</v>
      </c>
      <c r="T118" s="128">
        <v>7.0107164391025123E-3</v>
      </c>
      <c r="U118" s="128">
        <v>2.2645961207804701E-3</v>
      </c>
      <c r="V118" s="128">
        <v>9.246670009840724E-2</v>
      </c>
      <c r="W118" s="83">
        <v>0.38872173626161921</v>
      </c>
      <c r="X118" s="83">
        <v>0.1951983458620011</v>
      </c>
      <c r="AO118" s="112">
        <v>43580</v>
      </c>
      <c r="AP118" s="131">
        <v>6.1274223052026656E-3</v>
      </c>
      <c r="AQ118" s="131">
        <v>8.3462971044890692E-3</v>
      </c>
      <c r="AR118" s="131">
        <v>5.833942065663871E-3</v>
      </c>
      <c r="AS118" s="131">
        <v>7.0733451876031613E-3</v>
      </c>
      <c r="AT118" s="131">
        <v>1.037623036126681E-2</v>
      </c>
      <c r="AU118" s="53"/>
      <c r="AV118" s="74">
        <v>43946</v>
      </c>
      <c r="AW118" s="128">
        <v>2.8569655060852887E-4</v>
      </c>
      <c r="AX118" s="128">
        <v>1.199196514368888E-4</v>
      </c>
      <c r="AY118" s="128">
        <v>6.0567051666030405E-4</v>
      </c>
      <c r="AZ118" s="128">
        <v>2.8905308763273272E-4</v>
      </c>
      <c r="BA118" s="128">
        <v>4.3554141916015213E-4</v>
      </c>
    </row>
    <row r="119" spans="2:53" x14ac:dyDescent="0.2">
      <c r="B119" s="74">
        <v>43581</v>
      </c>
      <c r="C119" s="129">
        <v>0.20042721456429211</v>
      </c>
      <c r="D119" s="129">
        <v>3.7305072232894032E-2</v>
      </c>
      <c r="E119" s="129">
        <v>0.60977965783602983</v>
      </c>
      <c r="F119" s="129">
        <v>4.6828803854638543E-2</v>
      </c>
      <c r="G119" s="129">
        <v>3.6993806627066958E-2</v>
      </c>
      <c r="H119" s="129">
        <v>2.4552906815490511E-2</v>
      </c>
      <c r="I119" s="129">
        <v>2.8287068344756579E-2</v>
      </c>
      <c r="J119" s="129">
        <f t="shared" si="34"/>
        <v>0.44918274878218112</v>
      </c>
      <c r="K119" s="81">
        <v>1.4333572790573497</v>
      </c>
      <c r="L119" s="81">
        <v>1.1772489792283203</v>
      </c>
      <c r="M119" s="53"/>
      <c r="N119" s="74">
        <v>43947</v>
      </c>
      <c r="O119" s="128">
        <v>0.10439463343868691</v>
      </c>
      <c r="P119" s="128">
        <v>6.7836964769940188E-4</v>
      </c>
      <c r="Q119" s="128">
        <v>0.15469943535601971</v>
      </c>
      <c r="R119" s="128">
        <v>3.1811108548660469E-3</v>
      </c>
      <c r="S119" s="128">
        <v>1.103809512308369E-2</v>
      </c>
      <c r="T119" s="128">
        <v>7.3405973606305696E-3</v>
      </c>
      <c r="U119" s="128">
        <v>2.4090329437424988E-3</v>
      </c>
      <c r="V119" s="128">
        <v>8.579549613503934E-2</v>
      </c>
      <c r="W119" s="83">
        <v>0.36953677085976822</v>
      </c>
      <c r="X119" s="83">
        <v>0.20028842279068873</v>
      </c>
      <c r="AO119" s="112">
        <v>43581</v>
      </c>
      <c r="AP119" s="131">
        <v>6.1125032134108949E-3</v>
      </c>
      <c r="AQ119" s="131">
        <v>8.9232261070259153E-3</v>
      </c>
      <c r="AR119" s="131">
        <v>5.5106149605485613E-3</v>
      </c>
      <c r="AS119" s="131">
        <v>7.601604993380329E-3</v>
      </c>
      <c r="AT119" s="131">
        <v>1.099378257044639E-2</v>
      </c>
      <c r="AU119" s="53"/>
      <c r="AV119" s="74">
        <v>43947</v>
      </c>
      <c r="AW119" s="128">
        <v>2.1573912992682009E-4</v>
      </c>
      <c r="AX119" s="128">
        <v>9.5332562804466525E-5</v>
      </c>
      <c r="AY119" s="128">
        <v>6.56902988087664E-4</v>
      </c>
      <c r="AZ119" s="128">
        <v>5.0816841169189437E-4</v>
      </c>
      <c r="BA119" s="128">
        <v>8.1466798449267123E-4</v>
      </c>
    </row>
    <row r="120" spans="2:53" x14ac:dyDescent="0.2">
      <c r="B120" s="74">
        <v>43582</v>
      </c>
      <c r="C120" s="129">
        <v>0.1958815665351907</v>
      </c>
      <c r="D120" s="129">
        <v>3.6450583513533467E-2</v>
      </c>
      <c r="E120" s="129">
        <v>0.53861974196297557</v>
      </c>
      <c r="F120" s="129">
        <v>3.4948981455779848E-2</v>
      </c>
      <c r="G120" s="129">
        <v>3.411246467739229E-2</v>
      </c>
      <c r="H120" s="129">
        <v>2.534140132217199E-2</v>
      </c>
      <c r="I120" s="129">
        <v>2.472966406913648E-2</v>
      </c>
      <c r="J120" s="129">
        <f t="shared" si="34"/>
        <v>0.42487752998526673</v>
      </c>
      <c r="K120" s="81">
        <v>1.3149619335214471</v>
      </c>
      <c r="L120" s="81">
        <v>1.2346241764811927</v>
      </c>
      <c r="M120" s="53"/>
      <c r="N120" s="74">
        <v>43948</v>
      </c>
      <c r="O120" s="128">
        <v>9.8473033146890737E-2</v>
      </c>
      <c r="P120" s="128">
        <v>4.2294675795231392E-4</v>
      </c>
      <c r="Q120" s="128">
        <v>0.16548437885330761</v>
      </c>
      <c r="R120" s="128">
        <v>4.7507950246550449E-3</v>
      </c>
      <c r="S120" s="128">
        <v>9.8706380890486133E-3</v>
      </c>
      <c r="T120" s="128">
        <v>7.1704647732222637E-3</v>
      </c>
      <c r="U120" s="128">
        <v>3.400113999078505E-3</v>
      </c>
      <c r="V120" s="128">
        <v>8.9980092249620003E-2</v>
      </c>
      <c r="W120" s="83">
        <v>0.37955246289377509</v>
      </c>
      <c r="X120" s="83">
        <v>0.19487507786126346</v>
      </c>
      <c r="AO120" s="112">
        <v>43582</v>
      </c>
      <c r="AP120" s="131">
        <v>3.1267493539624048E-3</v>
      </c>
      <c r="AQ120" s="131">
        <v>7.1258344617789061E-3</v>
      </c>
      <c r="AR120" s="131">
        <v>3.2604703685682811E-3</v>
      </c>
      <c r="AS120" s="131">
        <v>7.0314674519047953E-3</v>
      </c>
      <c r="AT120" s="131">
        <v>9.7501904482950093E-3</v>
      </c>
      <c r="AU120" s="53"/>
      <c r="AV120" s="74">
        <v>43948</v>
      </c>
      <c r="AW120" s="128">
        <v>5.475792788255247E-4</v>
      </c>
      <c r="AX120" s="128">
        <v>5.0641963553575144E-4</v>
      </c>
      <c r="AY120" s="128">
        <v>9.5521375346737378E-4</v>
      </c>
      <c r="AZ120" s="128">
        <v>5.3596805343751532E-4</v>
      </c>
      <c r="BA120" s="128">
        <v>8.6689843996732609E-4</v>
      </c>
    </row>
    <row r="121" spans="2:53" x14ac:dyDescent="0.2">
      <c r="B121" s="74">
        <v>43583</v>
      </c>
      <c r="C121" s="129">
        <v>0.2033626175733303</v>
      </c>
      <c r="D121" s="129">
        <v>3.6854500036746368E-2</v>
      </c>
      <c r="E121" s="129">
        <v>0.54208486214901819</v>
      </c>
      <c r="F121" s="129">
        <v>3.9438013898537877E-2</v>
      </c>
      <c r="G121" s="129">
        <v>3.4393959530411883E-2</v>
      </c>
      <c r="H121" s="129">
        <v>2.4915271631386088E-2</v>
      </c>
      <c r="I121" s="129">
        <v>1.9810581348359099E-2</v>
      </c>
      <c r="J121" s="129">
        <f t="shared" si="34"/>
        <v>0.43550230194389938</v>
      </c>
      <c r="K121" s="81">
        <v>1.3363621081116892</v>
      </c>
      <c r="L121" s="81">
        <v>1.2454363160395308</v>
      </c>
      <c r="M121" s="53"/>
      <c r="N121" s="74">
        <v>43949</v>
      </c>
      <c r="O121" s="128">
        <v>0.1063220511836486</v>
      </c>
      <c r="P121" s="128">
        <v>6.1042187703407448E-4</v>
      </c>
      <c r="Q121" s="128">
        <v>0.18674569976804309</v>
      </c>
      <c r="R121" s="128">
        <v>4.714393654063064E-3</v>
      </c>
      <c r="S121" s="128">
        <v>9.9054172447082898E-3</v>
      </c>
      <c r="T121" s="128">
        <v>7.1680510711651848E-3</v>
      </c>
      <c r="U121" s="128">
        <v>3.423008330599271E-3</v>
      </c>
      <c r="V121" s="128">
        <v>9.6915063179738803E-2</v>
      </c>
      <c r="W121" s="83">
        <v>0.41580410630900039</v>
      </c>
      <c r="X121" s="83">
        <v>0.20502639164917949</v>
      </c>
      <c r="AO121" s="112">
        <v>43583</v>
      </c>
      <c r="AP121" s="131">
        <v>4.3989462364270784E-3</v>
      </c>
      <c r="AQ121" s="131">
        <v>7.6004019782275221E-3</v>
      </c>
      <c r="AR121" s="131">
        <v>3.9561330417130884E-3</v>
      </c>
      <c r="AS121" s="131">
        <v>7.3671122412161047E-3</v>
      </c>
      <c r="AT121" s="131">
        <v>1.02809007700115E-2</v>
      </c>
      <c r="AU121" s="53"/>
      <c r="AV121" s="74">
        <v>43949</v>
      </c>
      <c r="AW121" s="128">
        <v>5.8487373092595471E-4</v>
      </c>
      <c r="AX121" s="128">
        <v>3.6783177714172472E-4</v>
      </c>
      <c r="AY121" s="128">
        <v>8.4132135357965082E-4</v>
      </c>
      <c r="AZ121" s="128">
        <v>7.1981579561787058E-4</v>
      </c>
      <c r="BA121" s="128">
        <v>8.5594453935809245E-4</v>
      </c>
    </row>
    <row r="122" spans="2:53" x14ac:dyDescent="0.2">
      <c r="B122" s="74">
        <v>43584</v>
      </c>
      <c r="C122" s="129">
        <v>0.204925107138132</v>
      </c>
      <c r="D122" s="129">
        <v>3.6857020751092137E-2</v>
      </c>
      <c r="E122" s="129">
        <v>0.59454456839356118</v>
      </c>
      <c r="F122" s="129">
        <v>4.5813258145770558E-2</v>
      </c>
      <c r="G122" s="129">
        <v>3.7086811911815051E-2</v>
      </c>
      <c r="H122" s="129">
        <v>2.5009019969894859E-2</v>
      </c>
      <c r="I122" s="129">
        <v>2.5282627071111809E-2</v>
      </c>
      <c r="J122" s="129">
        <f t="shared" si="34"/>
        <v>0.45023187414273247</v>
      </c>
      <c r="K122" s="81">
        <v>1.4197502875241101</v>
      </c>
      <c r="L122" s="81">
        <v>1.1565268440332965</v>
      </c>
      <c r="M122" s="53"/>
      <c r="N122" s="74">
        <v>43950</v>
      </c>
      <c r="O122" s="128">
        <v>0.1151994875737152</v>
      </c>
      <c r="P122" s="128">
        <v>7.5519983831400146E-4</v>
      </c>
      <c r="Q122" s="128">
        <v>0.19450693804397609</v>
      </c>
      <c r="R122" s="128">
        <v>4.5376070397202964E-3</v>
      </c>
      <c r="S122" s="128">
        <v>1.2723796457265461E-2</v>
      </c>
      <c r="T122" s="128">
        <v>7.0946875626914383E-3</v>
      </c>
      <c r="U122" s="128">
        <v>4.1333150893327602E-3</v>
      </c>
      <c r="V122" s="128">
        <v>0.1089281141532496</v>
      </c>
      <c r="W122" s="83">
        <v>0.44787914575826482</v>
      </c>
      <c r="X122" s="83">
        <v>0.2219512395989047</v>
      </c>
      <c r="AO122" s="112">
        <v>43584</v>
      </c>
      <c r="AP122" s="131">
        <v>6.1719459087658801E-3</v>
      </c>
      <c r="AQ122" s="131">
        <v>8.6821078928749993E-3</v>
      </c>
      <c r="AR122" s="131">
        <v>5.8083335477106014E-3</v>
      </c>
      <c r="AS122" s="131">
        <v>7.4889890497624951E-3</v>
      </c>
      <c r="AT122" s="131">
        <v>1.0549824359539391E-2</v>
      </c>
      <c r="AU122" s="53"/>
      <c r="AV122" s="74">
        <v>43950</v>
      </c>
      <c r="AW122" s="128">
        <v>6.6891446991303356E-4</v>
      </c>
      <c r="AX122" s="128">
        <v>4.7027327508845001E-4</v>
      </c>
      <c r="AY122" s="128">
        <v>9.6652827131221144E-4</v>
      </c>
      <c r="AZ122" s="128">
        <v>7.9359257513210565E-4</v>
      </c>
      <c r="BA122" s="128">
        <v>4.9316468326216401E-4</v>
      </c>
    </row>
    <row r="123" spans="2:53" x14ac:dyDescent="0.2">
      <c r="B123" s="74">
        <v>43585</v>
      </c>
      <c r="C123" s="129">
        <v>0.20398089436187439</v>
      </c>
      <c r="D123" s="129">
        <v>3.5686273905197373E-2</v>
      </c>
      <c r="E123" s="129">
        <v>0.59522672638709706</v>
      </c>
      <c r="F123" s="129">
        <v>4.428250072333588E-2</v>
      </c>
      <c r="G123" s="129">
        <v>3.5948183039440737E-2</v>
      </c>
      <c r="H123" s="129">
        <v>2.4550576184682541E-2</v>
      </c>
      <c r="I123" s="129">
        <v>2.6473789716556881E-2</v>
      </c>
      <c r="J123" s="129">
        <f>K123-SUM(C123:I123)</f>
        <v>0.43805131925208596</v>
      </c>
      <c r="K123" s="81">
        <v>1.4042002635702708</v>
      </c>
      <c r="L123" s="81">
        <v>1.1336326869052851</v>
      </c>
      <c r="M123" s="53"/>
      <c r="N123" s="74">
        <v>43951</v>
      </c>
      <c r="O123" s="128">
        <v>0.13014206664833899</v>
      </c>
      <c r="P123" s="128">
        <v>7.4749566936285045E-4</v>
      </c>
      <c r="Q123" s="128">
        <v>0.20235810127652121</v>
      </c>
      <c r="R123" s="128">
        <v>4.646452136257976E-3</v>
      </c>
      <c r="S123" s="128">
        <v>1.53867530272047E-2</v>
      </c>
      <c r="T123" s="128">
        <v>7.1349271362928669E-3</v>
      </c>
      <c r="U123" s="128">
        <v>4.1370452546912817E-3</v>
      </c>
      <c r="V123" s="128">
        <v>0.10987061988151048</v>
      </c>
      <c r="W123" s="83">
        <v>0.4744234610301804</v>
      </c>
      <c r="X123" s="83">
        <v>0.22970537181800385</v>
      </c>
      <c r="AO123" s="112">
        <v>43585</v>
      </c>
      <c r="AP123" s="131">
        <v>6.0023248905752176E-3</v>
      </c>
      <c r="AQ123" s="131">
        <v>8.4294360360682146E-3</v>
      </c>
      <c r="AR123" s="131">
        <v>5.8070207463992232E-3</v>
      </c>
      <c r="AS123" s="131">
        <v>7.1093028751629331E-3</v>
      </c>
      <c r="AT123" s="131">
        <v>1.0519104074021131E-2</v>
      </c>
      <c r="AU123" s="53"/>
      <c r="AV123" s="74">
        <v>43951</v>
      </c>
      <c r="AW123" s="128">
        <v>6.7614000058007179E-4</v>
      </c>
      <c r="AX123" s="128">
        <v>5.2062092213516972E-4</v>
      </c>
      <c r="AY123" s="128">
        <v>8.0668907381669459E-4</v>
      </c>
      <c r="AZ123" s="128">
        <v>5.0923560928181491E-4</v>
      </c>
      <c r="BA123" s="128">
        <v>8.7200441122909495E-4</v>
      </c>
    </row>
    <row r="124" spans="2:53" x14ac:dyDescent="0.2">
      <c r="B124" s="74">
        <v>43586</v>
      </c>
      <c r="C124" s="129">
        <v>0.2108753665501972</v>
      </c>
      <c r="D124" s="129">
        <v>3.7151211011143798E-2</v>
      </c>
      <c r="E124" s="129">
        <v>0.61396128252987658</v>
      </c>
      <c r="F124" s="129">
        <v>4.0026381686166783E-2</v>
      </c>
      <c r="G124" s="129">
        <v>3.7329761480084968E-2</v>
      </c>
      <c r="H124" s="129">
        <v>2.5036230517646949E-2</v>
      </c>
      <c r="I124" s="129">
        <v>2.2648419315288871E-2</v>
      </c>
      <c r="J124" s="129">
        <f t="shared" si="34"/>
        <v>0.44508968168309138</v>
      </c>
      <c r="K124" s="81">
        <v>1.4321183347734965</v>
      </c>
      <c r="L124" s="81">
        <v>1.1389079194629139</v>
      </c>
      <c r="M124" s="53"/>
      <c r="N124" s="74">
        <v>43952</v>
      </c>
      <c r="O124" s="128">
        <v>0.1200220213087268</v>
      </c>
      <c r="P124" s="128">
        <v>5.5735252590002069E-4</v>
      </c>
      <c r="Q124" s="128">
        <v>0.21808118858857181</v>
      </c>
      <c r="R124" s="128">
        <v>3.3709302639869012E-3</v>
      </c>
      <c r="S124" s="128">
        <v>1.649610061349284E-2</v>
      </c>
      <c r="T124" s="128">
        <v>6.6596516296928039E-3</v>
      </c>
      <c r="U124" s="128">
        <v>3.4820497360400029E-3</v>
      </c>
      <c r="V124" s="128">
        <v>0.11368868021357043</v>
      </c>
      <c r="W124" s="83">
        <v>0.48235797487998155</v>
      </c>
      <c r="X124" s="83">
        <v>0.22320237550601099</v>
      </c>
      <c r="AO124" s="112">
        <v>43586</v>
      </c>
      <c r="AP124" s="131">
        <v>6.0165535605241089E-3</v>
      </c>
      <c r="AQ124" s="131">
        <v>6.5888905764444226E-3</v>
      </c>
      <c r="AR124" s="131">
        <v>4.8955708561326311E-3</v>
      </c>
      <c r="AS124" s="131">
        <v>7.3877153613387762E-3</v>
      </c>
      <c r="AT124" s="131">
        <v>9.6401085267332261E-3</v>
      </c>
      <c r="AU124" s="53"/>
      <c r="AV124" s="74">
        <v>43952</v>
      </c>
      <c r="AW124" s="128">
        <v>7.0344027276469099E-4</v>
      </c>
      <c r="AX124" s="128">
        <v>2.259835036632829E-4</v>
      </c>
      <c r="AY124" s="128">
        <v>5.3542060291773342E-4</v>
      </c>
      <c r="AZ124" s="128">
        <v>3.0977525799185258E-4</v>
      </c>
      <c r="BA124" s="128">
        <v>8.2337854606080957E-4</v>
      </c>
    </row>
    <row r="125" spans="2:53" x14ac:dyDescent="0.2">
      <c r="B125" s="74">
        <v>43587</v>
      </c>
      <c r="C125" s="129">
        <v>0.19582032988327561</v>
      </c>
      <c r="D125" s="129">
        <v>3.7069852763843662E-2</v>
      </c>
      <c r="E125" s="129">
        <v>0.61487709514904698</v>
      </c>
      <c r="F125" s="129">
        <v>4.540695241649597E-2</v>
      </c>
      <c r="G125" s="129">
        <v>3.5666416202530429E-2</v>
      </c>
      <c r="H125" s="129">
        <v>2.5209029276283431E-2</v>
      </c>
      <c r="I125" s="129">
        <v>2.3714528487038689E-2</v>
      </c>
      <c r="J125" s="129">
        <f t="shared" si="34"/>
        <v>0.44008953753532365</v>
      </c>
      <c r="K125" s="81">
        <v>1.4178537417138384</v>
      </c>
      <c r="L125" s="81">
        <v>1.1561998672932818</v>
      </c>
      <c r="M125" s="53"/>
      <c r="N125" s="74">
        <v>43953</v>
      </c>
      <c r="O125" s="128">
        <v>9.5050539462211509E-2</v>
      </c>
      <c r="P125" s="128">
        <v>5.2198321568144054E-4</v>
      </c>
      <c r="Q125" s="128">
        <v>0.18765587984879131</v>
      </c>
      <c r="R125" s="128">
        <v>2.1647907249090462E-3</v>
      </c>
      <c r="S125" s="128">
        <v>1.168829427658816E-2</v>
      </c>
      <c r="T125" s="128">
        <v>6.4601102128447867E-3</v>
      </c>
      <c r="U125" s="128">
        <v>2.338826304151304E-3</v>
      </c>
      <c r="V125" s="128">
        <v>9.6302122822853886E-2</v>
      </c>
      <c r="W125" s="83">
        <v>0.40218254686803145</v>
      </c>
      <c r="X125" s="83">
        <v>0.2074122725009728</v>
      </c>
      <c r="AO125" s="112">
        <v>43587</v>
      </c>
      <c r="AP125" s="131">
        <v>6.3275643338541751E-3</v>
      </c>
      <c r="AQ125" s="131">
        <v>8.4770036172910432E-3</v>
      </c>
      <c r="AR125" s="131">
        <v>6.1996684249858063E-3</v>
      </c>
      <c r="AS125" s="131">
        <v>7.7577593297085187E-3</v>
      </c>
      <c r="AT125" s="131">
        <v>9.6867356255976034E-3</v>
      </c>
      <c r="AU125" s="53"/>
      <c r="AV125" s="74">
        <v>43953</v>
      </c>
      <c r="AW125" s="128">
        <v>2.4464651123294107E-4</v>
      </c>
      <c r="AX125" s="128">
        <v>1.7523339816671589E-4</v>
      </c>
      <c r="AY125" s="128">
        <v>2.929471846888296E-4</v>
      </c>
      <c r="AZ125" s="128">
        <v>2.8395222928544401E-4</v>
      </c>
      <c r="BA125" s="128">
        <v>4.4801964102877891E-4</v>
      </c>
    </row>
    <row r="126" spans="2:53" x14ac:dyDescent="0.2">
      <c r="B126" s="74">
        <v>43588</v>
      </c>
      <c r="C126" s="129">
        <v>0.2035830648310393</v>
      </c>
      <c r="D126" s="129">
        <v>3.3039201378938822E-2</v>
      </c>
      <c r="E126" s="129">
        <v>0.62733924179498801</v>
      </c>
      <c r="F126" s="129">
        <v>4.7409292724071732E-2</v>
      </c>
      <c r="G126" s="129">
        <v>3.7082098733525352E-2</v>
      </c>
      <c r="H126" s="129">
        <v>2.536540573455829E-2</v>
      </c>
      <c r="I126" s="129">
        <v>2.6949360198903882E-2</v>
      </c>
      <c r="J126" s="129">
        <f t="shared" si="34"/>
        <v>0.45244378550896336</v>
      </c>
      <c r="K126" s="81">
        <v>1.4532114509049885</v>
      </c>
      <c r="L126" s="81">
        <v>1.1857421029453306</v>
      </c>
      <c r="M126" s="53"/>
      <c r="N126" s="74">
        <v>43954</v>
      </c>
      <c r="O126" s="128">
        <v>0.1017602421726045</v>
      </c>
      <c r="P126" s="128">
        <v>5.2741020237226301E-4</v>
      </c>
      <c r="Q126" s="128">
        <v>0.18044170604590701</v>
      </c>
      <c r="R126" s="128">
        <v>3.3437846024061929E-3</v>
      </c>
      <c r="S126" s="128">
        <v>1.104753533453696E-2</v>
      </c>
      <c r="T126" s="128">
        <v>6.321590977364646E-3</v>
      </c>
      <c r="U126" s="128">
        <v>2.7347678867903351E-3</v>
      </c>
      <c r="V126" s="128">
        <v>9.2662925059506906E-2</v>
      </c>
      <c r="W126" s="83">
        <v>0.39883996228148877</v>
      </c>
      <c r="X126" s="83">
        <v>0.20074575679512879</v>
      </c>
      <c r="AO126" s="112">
        <v>43588</v>
      </c>
      <c r="AP126" s="131">
        <v>6.231238184410853E-3</v>
      </c>
      <c r="AQ126" s="131">
        <v>8.8177260500125736E-3</v>
      </c>
      <c r="AR126" s="131">
        <v>5.9345220847615444E-3</v>
      </c>
      <c r="AS126" s="131">
        <v>7.7958744839182106E-3</v>
      </c>
      <c r="AT126" s="131">
        <v>1.0558476197252489E-2</v>
      </c>
      <c r="AU126" s="53"/>
      <c r="AV126" s="74">
        <v>43954</v>
      </c>
      <c r="AW126" s="128">
        <v>2.3923650857295169E-4</v>
      </c>
      <c r="AX126" s="128">
        <v>1.668154154071161E-4</v>
      </c>
      <c r="AY126" s="128">
        <v>6.5991680847440621E-4</v>
      </c>
      <c r="AZ126" s="128">
        <v>4.3447649207485801E-4</v>
      </c>
      <c r="BA126" s="128">
        <v>8.4512888868775739E-4</v>
      </c>
    </row>
    <row r="127" spans="2:53" x14ac:dyDescent="0.2">
      <c r="B127" s="74">
        <v>43589</v>
      </c>
      <c r="C127" s="129">
        <v>0.20960508565315061</v>
      </c>
      <c r="D127" s="129">
        <v>3.2761518095336201E-2</v>
      </c>
      <c r="E127" s="129">
        <v>0.53656863269276311</v>
      </c>
      <c r="F127" s="129">
        <v>3.6317627756900672E-2</v>
      </c>
      <c r="G127" s="129">
        <v>3.5194993244503238E-2</v>
      </c>
      <c r="H127" s="129">
        <v>2.53079769769473E-2</v>
      </c>
      <c r="I127" s="129">
        <v>2.4251495376995311E-2</v>
      </c>
      <c r="J127" s="129">
        <f t="shared" si="34"/>
        <v>0.41428035959849552</v>
      </c>
      <c r="K127" s="81">
        <v>1.3142876893950921</v>
      </c>
      <c r="L127" s="81">
        <v>1.2291387278255796</v>
      </c>
      <c r="M127" s="53"/>
      <c r="N127" s="74">
        <v>43955</v>
      </c>
      <c r="O127" s="128">
        <v>0.1134852359986014</v>
      </c>
      <c r="P127" s="128">
        <v>5.6559690909330446E-4</v>
      </c>
      <c r="Q127" s="128">
        <v>0.18077478712153769</v>
      </c>
      <c r="R127" s="128">
        <v>4.8523986339419128E-3</v>
      </c>
      <c r="S127" s="128">
        <v>1.0214747594244801E-2</v>
      </c>
      <c r="T127" s="128">
        <v>6.1636235091162804E-3</v>
      </c>
      <c r="U127" s="128">
        <v>4.1969509216740102E-3</v>
      </c>
      <c r="V127" s="128">
        <v>9.5592371017680977E-2</v>
      </c>
      <c r="W127" s="83">
        <v>0.41584571170589035</v>
      </c>
      <c r="X127" s="83">
        <v>0.20053616001539246</v>
      </c>
      <c r="AO127" s="112">
        <v>43589</v>
      </c>
      <c r="AP127" s="131">
        <v>3.2388274314285631E-3</v>
      </c>
      <c r="AQ127" s="131">
        <v>7.4627206551414046E-3</v>
      </c>
      <c r="AR127" s="131">
        <v>3.4090547245690058E-3</v>
      </c>
      <c r="AS127" s="131">
        <v>7.2224496981853556E-3</v>
      </c>
      <c r="AT127" s="131">
        <v>9.9127243010277005E-3</v>
      </c>
      <c r="AU127" s="53"/>
      <c r="AV127" s="74">
        <v>43955</v>
      </c>
      <c r="AW127" s="128">
        <v>6.8396881883820467E-4</v>
      </c>
      <c r="AX127" s="128">
        <v>5.6389052833952485E-4</v>
      </c>
      <c r="AY127" s="128">
        <v>7.0389512746756098E-4</v>
      </c>
      <c r="AZ127" s="128">
        <v>7.462464678456137E-4</v>
      </c>
      <c r="BA127" s="128">
        <v>7.5825248635356837E-4</v>
      </c>
    </row>
    <row r="128" spans="2:53" x14ac:dyDescent="0.2">
      <c r="B128" s="74">
        <v>43590</v>
      </c>
      <c r="C128" s="129">
        <v>0.2108717326442725</v>
      </c>
      <c r="D128" s="129">
        <v>3.731391653119473E-2</v>
      </c>
      <c r="E128" s="129">
        <v>0.5318247020467316</v>
      </c>
      <c r="F128" s="129">
        <v>4.0857967202131293E-2</v>
      </c>
      <c r="G128" s="129">
        <v>3.4277335483763841E-2</v>
      </c>
      <c r="H128" s="129">
        <v>2.5031128347081651E-2</v>
      </c>
      <c r="I128" s="129">
        <v>2.0884957043977151E-2</v>
      </c>
      <c r="J128" s="129">
        <f t="shared" si="34"/>
        <v>0.42201357390931404</v>
      </c>
      <c r="K128" s="81">
        <v>1.3230753132084669</v>
      </c>
      <c r="L128" s="81">
        <v>1.2356838510737929</v>
      </c>
      <c r="M128" s="53"/>
      <c r="N128" s="74">
        <v>43956</v>
      </c>
      <c r="O128" s="128">
        <v>0.14671297382897289</v>
      </c>
      <c r="P128" s="128">
        <v>5.7063169959960995E-4</v>
      </c>
      <c r="Q128" s="128">
        <v>0.1968321046460107</v>
      </c>
      <c r="R128" s="128">
        <v>5.1730220945274746E-3</v>
      </c>
      <c r="S128" s="128">
        <v>1.215553472266862E-2</v>
      </c>
      <c r="T128" s="128">
        <v>6.294680767878663E-3</v>
      </c>
      <c r="U128" s="128">
        <v>4.7633868503768797E-3</v>
      </c>
      <c r="V128" s="128">
        <v>0.10621208015235001</v>
      </c>
      <c r="W128" s="83">
        <v>0.4787144147623848</v>
      </c>
      <c r="X128" s="83">
        <v>0.20257830953661171</v>
      </c>
      <c r="AO128" s="112">
        <v>43590</v>
      </c>
      <c r="AP128" s="131">
        <v>4.4603139265282374E-3</v>
      </c>
      <c r="AQ128" s="131">
        <v>7.4910105438308078E-3</v>
      </c>
      <c r="AR128" s="131">
        <v>4.2740106643096897E-3</v>
      </c>
      <c r="AS128" s="131">
        <v>7.1805134533098986E-3</v>
      </c>
      <c r="AT128" s="131">
        <v>1.0405907782714861E-2</v>
      </c>
      <c r="AU128" s="53"/>
      <c r="AV128" s="74">
        <v>43956</v>
      </c>
      <c r="AW128" s="128">
        <v>6.951175646474722E-4</v>
      </c>
      <c r="AX128" s="128">
        <v>5.0600750022473397E-4</v>
      </c>
      <c r="AY128" s="128">
        <v>9.712667645279939E-4</v>
      </c>
      <c r="AZ128" s="128">
        <v>8.0059892438048678E-4</v>
      </c>
      <c r="BA128" s="128">
        <v>7.8650984003255753E-4</v>
      </c>
    </row>
    <row r="129" spans="2:53" x14ac:dyDescent="0.2">
      <c r="B129" s="74">
        <v>43591</v>
      </c>
      <c r="C129" s="129">
        <v>0.20738731497115459</v>
      </c>
      <c r="D129" s="129">
        <v>3.7788781616590078E-2</v>
      </c>
      <c r="E129" s="129">
        <v>0.59480010909940273</v>
      </c>
      <c r="F129" s="129">
        <v>4.6972204879001729E-2</v>
      </c>
      <c r="G129" s="129">
        <v>3.664342657491531E-2</v>
      </c>
      <c r="H129" s="129">
        <v>2.5178307414666212E-2</v>
      </c>
      <c r="I129" s="129">
        <v>2.676835280037455E-2</v>
      </c>
      <c r="J129" s="129">
        <f t="shared" si="34"/>
        <v>0.43348401583675922</v>
      </c>
      <c r="K129" s="81">
        <v>1.4090225131928644</v>
      </c>
      <c r="L129" s="81">
        <v>1.1673522296585355</v>
      </c>
      <c r="M129" s="53"/>
      <c r="N129" s="74">
        <v>43957</v>
      </c>
      <c r="O129" s="128">
        <v>0.13060176489538899</v>
      </c>
      <c r="P129" s="128">
        <v>5.4275235522711429E-4</v>
      </c>
      <c r="Q129" s="128">
        <v>0.20487912136467551</v>
      </c>
      <c r="R129" s="128">
        <v>5.0824746443148012E-3</v>
      </c>
      <c r="S129" s="128">
        <v>1.0726909080545299E-2</v>
      </c>
      <c r="T129" s="128">
        <v>6.5860646532555746E-3</v>
      </c>
      <c r="U129" s="128">
        <v>4.7227804408655058E-3</v>
      </c>
      <c r="V129" s="128">
        <v>0.11245925053347072</v>
      </c>
      <c r="W129" s="83">
        <v>0.47560111796774351</v>
      </c>
      <c r="X129" s="83">
        <v>0.21190135657193754</v>
      </c>
      <c r="AO129" s="112">
        <v>43591</v>
      </c>
      <c r="AP129" s="131">
        <v>5.3470973686736336E-3</v>
      </c>
      <c r="AQ129" s="131">
        <v>8.7772193201278957E-3</v>
      </c>
      <c r="AR129" s="131">
        <v>6.1138038740991127E-3</v>
      </c>
      <c r="AS129" s="131">
        <v>8.083809655074296E-3</v>
      </c>
      <c r="AT129" s="131">
        <v>1.043288861071443E-2</v>
      </c>
      <c r="AU129" s="53"/>
      <c r="AV129" s="74">
        <v>43957</v>
      </c>
      <c r="AW129" s="128">
        <v>8.6732642113527517E-4</v>
      </c>
      <c r="AX129" s="128">
        <v>4.9246118377295847E-4</v>
      </c>
      <c r="AY129" s="128">
        <v>1.127179129360214E-3</v>
      </c>
      <c r="AZ129" s="128">
        <v>6.5453061722714652E-4</v>
      </c>
      <c r="BA129" s="128">
        <v>5.6741384678341846E-4</v>
      </c>
    </row>
    <row r="130" spans="2:53" x14ac:dyDescent="0.2">
      <c r="B130" s="74">
        <v>43592</v>
      </c>
      <c r="C130" s="129">
        <v>0.20397387315989299</v>
      </c>
      <c r="D130" s="129">
        <v>3.6477858598121263E-2</v>
      </c>
      <c r="E130" s="129">
        <v>0.60340290021393184</v>
      </c>
      <c r="F130" s="129">
        <v>4.6434439611052557E-2</v>
      </c>
      <c r="G130" s="129">
        <v>3.4882562785900878E-2</v>
      </c>
      <c r="H130" s="129">
        <v>2.3898761174989978E-2</v>
      </c>
      <c r="I130" s="129">
        <v>2.6848803558837689E-2</v>
      </c>
      <c r="J130" s="129">
        <f t="shared" si="34"/>
        <v>0.42290184285577026</v>
      </c>
      <c r="K130" s="81">
        <v>1.3988210419584974</v>
      </c>
      <c r="L130" s="81">
        <v>1.1313295362749982</v>
      </c>
      <c r="M130" s="53"/>
      <c r="N130" s="74">
        <v>43958</v>
      </c>
      <c r="O130" s="128">
        <v>0.12245917727607571</v>
      </c>
      <c r="P130" s="128">
        <v>8.5274706646190515E-4</v>
      </c>
      <c r="Q130" s="128">
        <v>0.22595676014771501</v>
      </c>
      <c r="R130" s="128">
        <v>5.8802894060113074E-3</v>
      </c>
      <c r="S130" s="128">
        <v>9.4834015985232039E-3</v>
      </c>
      <c r="T130" s="128">
        <v>6.3613577883902964E-3</v>
      </c>
      <c r="U130" s="128">
        <v>4.7381718110226711E-3</v>
      </c>
      <c r="V130" s="128">
        <v>0.11205360457582375</v>
      </c>
      <c r="W130" s="83">
        <v>0.48778550967002382</v>
      </c>
      <c r="X130" s="83">
        <v>0.2285172152927393</v>
      </c>
      <c r="AO130" s="112">
        <v>43592</v>
      </c>
      <c r="AP130" s="131">
        <v>6.0304061691783496E-3</v>
      </c>
      <c r="AQ130" s="131">
        <v>8.2942766748916978E-3</v>
      </c>
      <c r="AR130" s="131">
        <v>6.3932113001081564E-3</v>
      </c>
      <c r="AS130" s="131">
        <v>7.6902738556356839E-3</v>
      </c>
      <c r="AT130" s="131">
        <v>9.8938243566793378E-3</v>
      </c>
      <c r="AU130" s="53"/>
      <c r="AV130" s="74">
        <v>43958</v>
      </c>
      <c r="AW130" s="128">
        <v>7.9011961224988213E-4</v>
      </c>
      <c r="AX130" s="128">
        <v>5.019502750351144E-4</v>
      </c>
      <c r="AY130" s="128">
        <v>1.2321513314776831E-3</v>
      </c>
      <c r="AZ130" s="128">
        <v>8.7468198763895769E-4</v>
      </c>
      <c r="BA130" s="128">
        <v>8.0725303676219243E-4</v>
      </c>
    </row>
    <row r="131" spans="2:53" x14ac:dyDescent="0.2">
      <c r="B131" s="74">
        <v>43593</v>
      </c>
      <c r="C131" s="129">
        <v>0.20370416014160919</v>
      </c>
      <c r="D131" s="129">
        <v>3.8209316335937757E-2</v>
      </c>
      <c r="E131" s="129">
        <v>0.59321040176409368</v>
      </c>
      <c r="F131" s="129">
        <v>4.4803369458135379E-2</v>
      </c>
      <c r="G131" s="129">
        <v>3.5622550195183053E-2</v>
      </c>
      <c r="H131" s="129">
        <v>2.371675854781163E-2</v>
      </c>
      <c r="I131" s="129">
        <v>2.6001670906085551E-2</v>
      </c>
      <c r="J131" s="129">
        <f t="shared" si="34"/>
        <v>0.42673582413392153</v>
      </c>
      <c r="K131" s="81">
        <v>1.3920040514827776</v>
      </c>
      <c r="L131" s="81">
        <v>1.1275281924936795</v>
      </c>
      <c r="M131" s="53"/>
      <c r="N131" s="74">
        <v>43959</v>
      </c>
      <c r="O131" s="128">
        <v>0.13082911044077919</v>
      </c>
      <c r="P131" s="128">
        <v>6.9512040591488409E-4</v>
      </c>
      <c r="Q131" s="128">
        <v>0.2256612752473692</v>
      </c>
      <c r="R131" s="128">
        <v>5.0477332375789474E-3</v>
      </c>
      <c r="S131" s="128">
        <v>1.1295700612246121E-2</v>
      </c>
      <c r="T131" s="128">
        <v>6.2342420311948766E-3</v>
      </c>
      <c r="U131" s="128">
        <v>4.9006573020618609E-3</v>
      </c>
      <c r="V131" s="128">
        <v>0.11563545899072114</v>
      </c>
      <c r="W131" s="83">
        <v>0.50029929826786623</v>
      </c>
      <c r="X131" s="83">
        <v>0.22479464948622346</v>
      </c>
      <c r="AO131" s="112">
        <v>43593</v>
      </c>
      <c r="AP131" s="131">
        <v>5.7675315802040274E-3</v>
      </c>
      <c r="AQ131" s="131">
        <v>6.302545679353266E-3</v>
      </c>
      <c r="AR131" s="131">
        <v>6.2644925175496307E-3</v>
      </c>
      <c r="AS131" s="131">
        <v>7.9381914867975405E-3</v>
      </c>
      <c r="AT131" s="131">
        <v>1.033667763952939E-2</v>
      </c>
      <c r="AU131" s="53"/>
      <c r="AV131" s="74">
        <v>43959</v>
      </c>
      <c r="AW131" s="128">
        <v>4.3960907544726848E-4</v>
      </c>
      <c r="AX131" s="128">
        <v>2.7397398703500771E-4</v>
      </c>
      <c r="AY131" s="128">
        <v>1.360505986691931E-3</v>
      </c>
      <c r="AZ131" s="128">
        <v>6.8468880332990328E-4</v>
      </c>
      <c r="BA131" s="128">
        <v>9.5831217466443852E-4</v>
      </c>
    </row>
    <row r="132" spans="2:53" x14ac:dyDescent="0.2">
      <c r="B132" s="74">
        <v>43594</v>
      </c>
      <c r="C132" s="129">
        <v>0.20546422629640451</v>
      </c>
      <c r="D132" s="129">
        <v>3.7884693205808673E-2</v>
      </c>
      <c r="E132" s="129">
        <v>0.62948919279805693</v>
      </c>
      <c r="F132" s="129">
        <v>4.4118323745712312E-2</v>
      </c>
      <c r="G132" s="129">
        <v>3.5179104817865348E-2</v>
      </c>
      <c r="H132" s="129">
        <v>2.3676765461926891E-2</v>
      </c>
      <c r="I132" s="129">
        <v>2.6904676348880559E-2</v>
      </c>
      <c r="J132" s="129">
        <f t="shared" ref="J132:J195" si="35">K132-SUM(C132:I132)</f>
        <v>0.43548207328954813</v>
      </c>
      <c r="K132" s="81">
        <v>1.4381990559642033</v>
      </c>
      <c r="L132" s="81">
        <v>1.1251363545644095</v>
      </c>
      <c r="M132" s="53"/>
      <c r="N132" s="74">
        <v>43960</v>
      </c>
      <c r="O132" s="128">
        <v>0.12468101033291271</v>
      </c>
      <c r="P132" s="128">
        <v>8.0142729854023069E-4</v>
      </c>
      <c r="Q132" s="128">
        <v>0.19690476954466399</v>
      </c>
      <c r="R132" s="128">
        <v>2.8695951792490101E-3</v>
      </c>
      <c r="S132" s="128">
        <v>9.3014254652339177E-3</v>
      </c>
      <c r="T132" s="128">
        <v>5.9002313726142291E-3</v>
      </c>
      <c r="U132" s="128">
        <v>3.4124054013382251E-3</v>
      </c>
      <c r="V132" s="128">
        <v>0.10353954661589893</v>
      </c>
      <c r="W132" s="83">
        <v>0.44741041121045128</v>
      </c>
      <c r="X132" s="83">
        <v>0.22452341446167368</v>
      </c>
      <c r="AO132" s="112">
        <v>43594</v>
      </c>
      <c r="AP132" s="131">
        <v>6.3825087230723341E-3</v>
      </c>
      <c r="AQ132" s="131">
        <v>5.0788617568156488E-3</v>
      </c>
      <c r="AR132" s="131">
        <v>6.1889985572660938E-3</v>
      </c>
      <c r="AS132" s="131">
        <v>7.9920986451437522E-3</v>
      </c>
      <c r="AT132" s="131">
        <v>1.005368593651401E-2</v>
      </c>
      <c r="AU132" s="53"/>
      <c r="AV132" s="74">
        <v>43960</v>
      </c>
      <c r="AW132" s="128">
        <v>2.260506645779048E-4</v>
      </c>
      <c r="AX132" s="128">
        <v>2.085874871507686E-4</v>
      </c>
      <c r="AY132" s="128">
        <v>6.7116317864752647E-4</v>
      </c>
      <c r="AZ132" s="128">
        <v>4.5772320909345619E-4</v>
      </c>
      <c r="BA132" s="128">
        <v>3.8499679828662471E-4</v>
      </c>
    </row>
    <row r="133" spans="2:53" x14ac:dyDescent="0.2">
      <c r="B133" s="74">
        <v>43595</v>
      </c>
      <c r="C133" s="129">
        <v>0.20750156262950381</v>
      </c>
      <c r="D133" s="129">
        <v>3.855807505921427E-2</v>
      </c>
      <c r="E133" s="129">
        <v>0.62358540773215387</v>
      </c>
      <c r="F133" s="129">
        <v>4.877171161790908E-2</v>
      </c>
      <c r="G133" s="129">
        <v>3.7453387828749803E-2</v>
      </c>
      <c r="H133" s="129">
        <v>2.4006590638131611E-2</v>
      </c>
      <c r="I133" s="129">
        <v>2.6623150675552341E-2</v>
      </c>
      <c r="J133" s="129">
        <f t="shared" si="35"/>
        <v>0.43805473923495231</v>
      </c>
      <c r="K133" s="81">
        <v>1.4445546254161672</v>
      </c>
      <c r="L133" s="81">
        <v>1.1900388272480766</v>
      </c>
      <c r="M133" s="53"/>
      <c r="N133" s="74">
        <v>43961</v>
      </c>
      <c r="O133" s="128">
        <v>0.1372315161471182</v>
      </c>
      <c r="P133" s="128">
        <v>7.018271425932416E-4</v>
      </c>
      <c r="Q133" s="128">
        <v>0.1742183055677444</v>
      </c>
      <c r="R133" s="128">
        <v>3.3470830829681708E-3</v>
      </c>
      <c r="S133" s="128">
        <v>1.223840888140385E-2</v>
      </c>
      <c r="T133" s="128">
        <v>6.3473226779900988E-3</v>
      </c>
      <c r="U133" s="128">
        <v>2.3978709238291879E-3</v>
      </c>
      <c r="V133" s="128">
        <v>0.10342583956787932</v>
      </c>
      <c r="W133" s="83">
        <v>0.43990817399152649</v>
      </c>
      <c r="X133" s="83">
        <v>0.22253831387683498</v>
      </c>
      <c r="AO133" s="112">
        <v>43595</v>
      </c>
      <c r="AP133" s="131">
        <v>6.0516745961668918E-3</v>
      </c>
      <c r="AQ133" s="131">
        <v>8.7232064925960914E-3</v>
      </c>
      <c r="AR133" s="131">
        <v>6.3386886967269291E-3</v>
      </c>
      <c r="AS133" s="131">
        <v>8.3350353890177635E-3</v>
      </c>
      <c r="AT133" s="131">
        <v>1.073292064170946E-2</v>
      </c>
      <c r="AU133" s="53"/>
      <c r="AV133" s="74">
        <v>43961</v>
      </c>
      <c r="AW133" s="128">
        <v>2.2711919278967601E-4</v>
      </c>
      <c r="AX133" s="128">
        <v>1.690095494635814E-4</v>
      </c>
      <c r="AY133" s="128">
        <v>5.8140913606964412E-4</v>
      </c>
      <c r="AZ133" s="128">
        <v>5.5701405665743351E-4</v>
      </c>
      <c r="BA133" s="128">
        <v>7.7778455344601038E-4</v>
      </c>
    </row>
    <row r="134" spans="2:53" x14ac:dyDescent="0.2">
      <c r="B134" s="74">
        <v>43596</v>
      </c>
      <c r="C134" s="129">
        <v>0.20208754522514569</v>
      </c>
      <c r="D134" s="129">
        <v>3.7991094926552678E-2</v>
      </c>
      <c r="E134" s="129">
        <v>0.52722701880495249</v>
      </c>
      <c r="F134" s="129">
        <v>3.5659871160141243E-2</v>
      </c>
      <c r="G134" s="129">
        <v>3.5610071308204309E-2</v>
      </c>
      <c r="H134" s="129">
        <v>2.411541122118642E-2</v>
      </c>
      <c r="I134" s="129">
        <v>2.3751656716390911E-2</v>
      </c>
      <c r="J134" s="129">
        <f t="shared" si="35"/>
        <v>0.40247246231962575</v>
      </c>
      <c r="K134" s="81">
        <v>1.2889151316821994</v>
      </c>
      <c r="L134" s="81">
        <v>1.2267457838742495</v>
      </c>
      <c r="M134" s="53"/>
      <c r="N134" s="74">
        <v>43962</v>
      </c>
      <c r="O134" s="128">
        <v>0.1308641618222609</v>
      </c>
      <c r="P134" s="128">
        <v>7.9675147792814373E-4</v>
      </c>
      <c r="Q134" s="128">
        <v>0.1881716935971168</v>
      </c>
      <c r="R134" s="128">
        <v>5.379680305114847E-3</v>
      </c>
      <c r="S134" s="128">
        <v>1.25078703552568E-2</v>
      </c>
      <c r="T134" s="128">
        <v>6.036675417562358E-3</v>
      </c>
      <c r="U134" s="128">
        <v>4.3352806145243424E-3</v>
      </c>
      <c r="V134" s="128">
        <v>0.10173991641661045</v>
      </c>
      <c r="W134" s="83">
        <v>0.44983203000637462</v>
      </c>
      <c r="X134" s="83">
        <v>0.2277458949800166</v>
      </c>
      <c r="AO134" s="112">
        <v>43596</v>
      </c>
      <c r="AP134" s="131">
        <v>3.3176510651665449E-3</v>
      </c>
      <c r="AQ134" s="131">
        <v>6.9598891146502046E-3</v>
      </c>
      <c r="AR134" s="131">
        <v>3.625113605908406E-3</v>
      </c>
      <c r="AS134" s="131">
        <v>7.2932868414360696E-3</v>
      </c>
      <c r="AT134" s="131">
        <v>9.4460744518671345E-3</v>
      </c>
      <c r="AU134" s="53"/>
      <c r="AV134" s="74">
        <v>43962</v>
      </c>
      <c r="AW134" s="128">
        <v>5.8806079266287127E-4</v>
      </c>
      <c r="AX134" s="128">
        <v>8.0427699390316076E-4</v>
      </c>
      <c r="AY134" s="128">
        <v>8.311009702988431E-4</v>
      </c>
      <c r="AZ134" s="128">
        <v>7.5129470212068094E-4</v>
      </c>
      <c r="BA134" s="128">
        <v>1.051135780669597E-3</v>
      </c>
    </row>
    <row r="135" spans="2:53" x14ac:dyDescent="0.2">
      <c r="B135" s="74">
        <v>43597</v>
      </c>
      <c r="C135" s="129">
        <v>0.20375771312944391</v>
      </c>
      <c r="D135" s="129">
        <v>3.7990286182140752E-2</v>
      </c>
      <c r="E135" s="129">
        <v>0.49059601330590391</v>
      </c>
      <c r="F135" s="129">
        <v>4.0900212365969482E-2</v>
      </c>
      <c r="G135" s="129">
        <v>3.5743808388722799E-2</v>
      </c>
      <c r="H135" s="129">
        <v>2.417665306167021E-2</v>
      </c>
      <c r="I135" s="129">
        <v>1.9432168528794209E-2</v>
      </c>
      <c r="J135" s="129">
        <f t="shared" si="35"/>
        <v>0.39740049518698084</v>
      </c>
      <c r="K135" s="81">
        <v>1.2499973501496262</v>
      </c>
      <c r="L135" s="81">
        <v>1.2325641807017216</v>
      </c>
      <c r="M135" s="53"/>
      <c r="N135" s="74">
        <v>43963</v>
      </c>
      <c r="O135" s="128">
        <v>0.1255219758261461</v>
      </c>
      <c r="P135" s="128">
        <v>9.4641549262563759E-4</v>
      </c>
      <c r="Q135" s="128">
        <v>0.20087242505460609</v>
      </c>
      <c r="R135" s="128">
        <v>5.9288549042126699E-3</v>
      </c>
      <c r="S135" s="128">
        <v>1.130921471885245E-2</v>
      </c>
      <c r="T135" s="128">
        <v>6.0781665254410547E-3</v>
      </c>
      <c r="U135" s="128">
        <v>5.0782239309851559E-3</v>
      </c>
      <c r="V135" s="128">
        <v>0.11013145536079011</v>
      </c>
      <c r="W135" s="83">
        <v>0.46586673181365934</v>
      </c>
      <c r="X135" s="83">
        <v>0.23118530025099149</v>
      </c>
      <c r="AO135" s="112">
        <v>43597</v>
      </c>
      <c r="AP135" s="131">
        <v>4.8114232270526757E-3</v>
      </c>
      <c r="AQ135" s="131">
        <v>7.4251701407455741E-3</v>
      </c>
      <c r="AR135" s="131">
        <v>4.3910396217255116E-3</v>
      </c>
      <c r="AS135" s="131">
        <v>7.3229487665806706E-3</v>
      </c>
      <c r="AT135" s="131">
        <v>1.0096403344639999E-2</v>
      </c>
      <c r="AU135" s="53"/>
      <c r="AV135" s="74">
        <v>43963</v>
      </c>
      <c r="AW135" s="128">
        <v>7.5705765677864991E-4</v>
      </c>
      <c r="AX135" s="128">
        <v>9.994785239183946E-4</v>
      </c>
      <c r="AY135" s="128">
        <v>9.6929916165389379E-4</v>
      </c>
      <c r="AZ135" s="128">
        <v>8.7278912259013412E-4</v>
      </c>
      <c r="BA135" s="128">
        <v>9.100355419900144E-4</v>
      </c>
    </row>
    <row r="136" spans="2:53" x14ac:dyDescent="0.2">
      <c r="B136" s="74">
        <v>43598</v>
      </c>
      <c r="C136" s="129">
        <v>0.20448765653352291</v>
      </c>
      <c r="D136" s="129">
        <v>3.8343979731724813E-2</v>
      </c>
      <c r="E136" s="129">
        <v>0.58046897775678341</v>
      </c>
      <c r="F136" s="129">
        <v>4.8536918289215497E-2</v>
      </c>
      <c r="G136" s="129">
        <v>3.72979202651188E-2</v>
      </c>
      <c r="H136" s="129">
        <v>2.4083489259033131E-2</v>
      </c>
      <c r="I136" s="129">
        <v>2.6094100567017591E-2</v>
      </c>
      <c r="J136" s="129">
        <f t="shared" si="35"/>
        <v>0.42128658986115153</v>
      </c>
      <c r="K136" s="81">
        <v>1.3805996322635676</v>
      </c>
      <c r="L136" s="81">
        <v>1.1571570985312474</v>
      </c>
      <c r="M136" s="53"/>
      <c r="N136" s="74">
        <v>43964</v>
      </c>
      <c r="O136" s="128">
        <v>0.12776355926816491</v>
      </c>
      <c r="P136" s="128">
        <v>8.1042319048436375E-4</v>
      </c>
      <c r="Q136" s="128">
        <v>0.21338936615210241</v>
      </c>
      <c r="R136" s="128">
        <v>5.8736169515655606E-3</v>
      </c>
      <c r="S136" s="128">
        <v>1.0650780647883719E-2</v>
      </c>
      <c r="T136" s="128">
        <v>6.1817924521862704E-3</v>
      </c>
      <c r="U136" s="128">
        <v>4.7133942172023699E-3</v>
      </c>
      <c r="V136" s="128">
        <v>0.1183133776854754</v>
      </c>
      <c r="W136" s="83">
        <v>0.48769631056506496</v>
      </c>
      <c r="X136" s="83">
        <v>0.23887102645082675</v>
      </c>
      <c r="AO136" s="112">
        <v>43598</v>
      </c>
      <c r="AP136" s="131">
        <v>6.2949122123530966E-3</v>
      </c>
      <c r="AQ136" s="131">
        <v>9.0994596737629871E-3</v>
      </c>
      <c r="AR136" s="131">
        <v>6.3331111360160177E-3</v>
      </c>
      <c r="AS136" s="131">
        <v>8.05728195732466E-3</v>
      </c>
      <c r="AT136" s="131">
        <v>1.036752411398177E-2</v>
      </c>
      <c r="AU136" s="53"/>
      <c r="AV136" s="74">
        <v>43964</v>
      </c>
      <c r="AW136" s="128">
        <v>7.3128422025871894E-4</v>
      </c>
      <c r="AX136" s="128">
        <v>7.8495240445366793E-4</v>
      </c>
      <c r="AY136" s="128">
        <v>1.203590692454615E-3</v>
      </c>
      <c r="AZ136" s="128">
        <v>8.596969483988207E-4</v>
      </c>
      <c r="BA136" s="128">
        <v>7.6807134098366855E-4</v>
      </c>
    </row>
    <row r="137" spans="2:53" x14ac:dyDescent="0.2">
      <c r="B137" s="74">
        <v>43599</v>
      </c>
      <c r="C137" s="129">
        <v>0.20178830902360639</v>
      </c>
      <c r="D137" s="129">
        <v>3.7102329962454203E-2</v>
      </c>
      <c r="E137" s="129">
        <v>0.62627353998168611</v>
      </c>
      <c r="F137" s="129">
        <v>4.6826306664506587E-2</v>
      </c>
      <c r="G137" s="129">
        <v>3.6258319397895311E-2</v>
      </c>
      <c r="H137" s="129">
        <v>2.4230271750777219E-2</v>
      </c>
      <c r="I137" s="129">
        <v>2.4873473526146241E-2</v>
      </c>
      <c r="J137" s="129">
        <f t="shared" si="35"/>
        <v>0.4210309777058987</v>
      </c>
      <c r="K137" s="81">
        <v>1.4183835280129706</v>
      </c>
      <c r="L137" s="81">
        <v>1.1251962872350851</v>
      </c>
      <c r="M137" s="53"/>
      <c r="N137" s="74">
        <v>43965</v>
      </c>
      <c r="O137" s="128">
        <v>0.12368717780051081</v>
      </c>
      <c r="P137" s="128">
        <v>9.6590639968445642E-4</v>
      </c>
      <c r="Q137" s="128">
        <v>0.22847811127355469</v>
      </c>
      <c r="R137" s="128">
        <v>6.3340561592870621E-3</v>
      </c>
      <c r="S137" s="128">
        <v>1.103693903121912E-2</v>
      </c>
      <c r="T137" s="128">
        <v>5.9828254016874418E-3</v>
      </c>
      <c r="U137" s="128">
        <v>4.9033210134926909E-3</v>
      </c>
      <c r="V137" s="128">
        <v>0.11787787408740269</v>
      </c>
      <c r="W137" s="83">
        <v>0.49926621116683889</v>
      </c>
      <c r="X137" s="83">
        <v>0.26201492655980829</v>
      </c>
      <c r="AO137" s="112">
        <v>43599</v>
      </c>
      <c r="AP137" s="131">
        <v>6.1625054512101504E-3</v>
      </c>
      <c r="AQ137" s="131">
        <v>8.6163460172682081E-3</v>
      </c>
      <c r="AR137" s="131">
        <v>6.4929590572859004E-3</v>
      </c>
      <c r="AS137" s="131">
        <v>7.563698488683184E-3</v>
      </c>
      <c r="AT137" s="131">
        <v>9.9760994420031845E-3</v>
      </c>
      <c r="AU137" s="53"/>
      <c r="AV137" s="74">
        <v>43965</v>
      </c>
      <c r="AW137" s="128">
        <v>6.9914291303498652E-4</v>
      </c>
      <c r="AX137" s="128">
        <v>8.2619669351200007E-4</v>
      </c>
      <c r="AY137" s="128">
        <v>1.199342174119935E-3</v>
      </c>
      <c r="AZ137" s="128">
        <v>9.4039427718491152E-4</v>
      </c>
      <c r="BA137" s="128">
        <v>1.0736708892961409E-3</v>
      </c>
    </row>
    <row r="138" spans="2:53" x14ac:dyDescent="0.2">
      <c r="B138" s="74">
        <v>43600</v>
      </c>
      <c r="C138" s="129">
        <v>0.20207167220690289</v>
      </c>
      <c r="D138" s="129">
        <v>3.8790947094292712E-2</v>
      </c>
      <c r="E138" s="129">
        <v>0.6186624396286502</v>
      </c>
      <c r="F138" s="129">
        <v>4.7668824549275318E-2</v>
      </c>
      <c r="G138" s="129">
        <v>3.6261629873807169E-2</v>
      </c>
      <c r="H138" s="129">
        <v>2.4188165103128819E-2</v>
      </c>
      <c r="I138" s="129">
        <v>2.572843682614185E-2</v>
      </c>
      <c r="J138" s="129">
        <f t="shared" si="35"/>
        <v>0.42717854830990132</v>
      </c>
      <c r="K138" s="81">
        <v>1.4205506635921004</v>
      </c>
      <c r="L138" s="81">
        <v>1.1300238722769125</v>
      </c>
      <c r="M138" s="53"/>
      <c r="N138" s="74">
        <v>43966</v>
      </c>
      <c r="O138" s="128">
        <v>0.13543637099420119</v>
      </c>
      <c r="P138" s="128">
        <v>1.173647276118939E-3</v>
      </c>
      <c r="Q138" s="128">
        <v>0.2317392865284342</v>
      </c>
      <c r="R138" s="128">
        <v>6.1562288574689488E-3</v>
      </c>
      <c r="S138" s="128">
        <v>1.4711264579224311E-2</v>
      </c>
      <c r="T138" s="128">
        <v>5.9159436788275479E-3</v>
      </c>
      <c r="U138" s="128">
        <v>4.7388412546920788E-3</v>
      </c>
      <c r="V138" s="128">
        <v>0.12348396403548806</v>
      </c>
      <c r="W138" s="83">
        <v>0.52335554720445532</v>
      </c>
      <c r="X138" s="83">
        <v>0.25210720730270969</v>
      </c>
      <c r="AO138" s="112">
        <v>43600</v>
      </c>
      <c r="AP138" s="131">
        <v>6.1567275158237247E-3</v>
      </c>
      <c r="AQ138" s="131">
        <v>9.0113421460624038E-3</v>
      </c>
      <c r="AR138" s="131">
        <v>6.3686812053720416E-3</v>
      </c>
      <c r="AS138" s="131">
        <v>7.9070335626553658E-3</v>
      </c>
      <c r="AT138" s="131">
        <v>9.9022267902001086E-3</v>
      </c>
      <c r="AU138" s="53"/>
      <c r="AV138" s="74">
        <v>43966</v>
      </c>
      <c r="AW138" s="128">
        <v>6.5410533998192845E-4</v>
      </c>
      <c r="AX138" s="128">
        <v>8.3274081031293502E-4</v>
      </c>
      <c r="AY138" s="128">
        <v>1.2578999201977451E-3</v>
      </c>
      <c r="AZ138" s="128">
        <v>8.8008192678815653E-4</v>
      </c>
      <c r="BA138" s="128">
        <v>1.054199523604656E-3</v>
      </c>
    </row>
    <row r="139" spans="2:53" x14ac:dyDescent="0.2">
      <c r="B139" s="74">
        <v>43601</v>
      </c>
      <c r="C139" s="129">
        <v>0.20546056167912671</v>
      </c>
      <c r="D139" s="129">
        <v>3.9294409260666283E-2</v>
      </c>
      <c r="E139" s="129">
        <v>0.64714385751172232</v>
      </c>
      <c r="F139" s="129">
        <v>4.8591936777906963E-2</v>
      </c>
      <c r="G139" s="129">
        <v>3.7229505187339029E-2</v>
      </c>
      <c r="H139" s="129">
        <v>2.39166675926685E-2</v>
      </c>
      <c r="I139" s="129">
        <v>2.615148341110712E-2</v>
      </c>
      <c r="J139" s="129">
        <f t="shared" si="35"/>
        <v>0.43548774217340558</v>
      </c>
      <c r="K139" s="81">
        <v>1.4632761635939424</v>
      </c>
      <c r="L139" s="81">
        <v>1.1644215642217588</v>
      </c>
      <c r="M139" s="53"/>
      <c r="N139" s="74">
        <v>43967</v>
      </c>
      <c r="O139" s="128">
        <v>0.12944774498541389</v>
      </c>
      <c r="P139" s="128">
        <v>8.7820012537824185E-4</v>
      </c>
      <c r="Q139" s="128">
        <v>0.19934213545760579</v>
      </c>
      <c r="R139" s="128">
        <v>3.522493398751091E-3</v>
      </c>
      <c r="S139" s="128">
        <v>1.327138042587247E-2</v>
      </c>
      <c r="T139" s="128">
        <v>5.6403452270040568E-3</v>
      </c>
      <c r="U139" s="128">
        <v>3.4312246927103748E-3</v>
      </c>
      <c r="V139" s="128">
        <v>0.10987201504114069</v>
      </c>
      <c r="W139" s="83">
        <v>0.46540553935387663</v>
      </c>
      <c r="X139" s="83">
        <v>0.24378163995703725</v>
      </c>
      <c r="AO139" s="112">
        <v>43601</v>
      </c>
      <c r="AP139" s="131">
        <v>6.5313669638276377E-3</v>
      </c>
      <c r="AQ139" s="131">
        <v>9.0645367334849687E-3</v>
      </c>
      <c r="AR139" s="131">
        <v>6.6246230459199203E-3</v>
      </c>
      <c r="AS139" s="131">
        <v>7.9704127565812764E-3</v>
      </c>
      <c r="AT139" s="131">
        <v>9.9888661674406264E-3</v>
      </c>
      <c r="AU139" s="53"/>
      <c r="AV139" s="74">
        <v>43967</v>
      </c>
      <c r="AW139" s="128">
        <v>3.7201069002979571E-4</v>
      </c>
      <c r="AX139" s="128">
        <v>3.4307690905757238E-4</v>
      </c>
      <c r="AY139" s="128">
        <v>8.3378087710258739E-4</v>
      </c>
      <c r="AZ139" s="128">
        <v>4.9922367069360246E-4</v>
      </c>
      <c r="BA139" s="128">
        <v>5.2801076372087266E-4</v>
      </c>
    </row>
    <row r="140" spans="2:53" x14ac:dyDescent="0.2">
      <c r="B140" s="74">
        <v>43602</v>
      </c>
      <c r="C140" s="129">
        <v>0.20026107648698779</v>
      </c>
      <c r="D140" s="129">
        <v>3.8916284613644679E-2</v>
      </c>
      <c r="E140" s="129">
        <v>0.65637944515347146</v>
      </c>
      <c r="F140" s="129">
        <v>4.8850156982577372E-2</v>
      </c>
      <c r="G140" s="129">
        <v>3.9190271506668643E-2</v>
      </c>
      <c r="H140" s="129">
        <v>2.4302597683135151E-2</v>
      </c>
      <c r="I140" s="129">
        <v>2.6470391433176269E-2</v>
      </c>
      <c r="J140" s="129">
        <f t="shared" si="35"/>
        <v>0.44067395776291907</v>
      </c>
      <c r="K140" s="81">
        <v>1.4750441816225806</v>
      </c>
      <c r="L140" s="81">
        <v>1.1872731302639987</v>
      </c>
      <c r="M140" s="53"/>
      <c r="N140" s="74">
        <v>43968</v>
      </c>
      <c r="O140" s="128">
        <v>0.143457946282363</v>
      </c>
      <c r="P140" s="128">
        <v>8.7251719553468291E-4</v>
      </c>
      <c r="Q140" s="128">
        <v>0.19345037179013291</v>
      </c>
      <c r="R140" s="128">
        <v>4.1641363790238112E-3</v>
      </c>
      <c r="S140" s="128">
        <v>1.3328712355118909E-2</v>
      </c>
      <c r="T140" s="128">
        <v>5.7738876010401336E-3</v>
      </c>
      <c r="U140" s="128">
        <v>2.5812677136040998E-3</v>
      </c>
      <c r="V140" s="128">
        <v>0.10983489447405242</v>
      </c>
      <c r="W140" s="83">
        <v>0.47346373379086998</v>
      </c>
      <c r="X140" s="83">
        <v>0.24032106231147471</v>
      </c>
      <c r="AO140" s="112">
        <v>43602</v>
      </c>
      <c r="AP140" s="131">
        <v>6.3769622892016044E-3</v>
      </c>
      <c r="AQ140" s="131">
        <v>9.0678799842222428E-3</v>
      </c>
      <c r="AR140" s="131">
        <v>6.3128810375213682E-3</v>
      </c>
      <c r="AS140" s="131">
        <v>8.0670395084598903E-3</v>
      </c>
      <c r="AT140" s="131">
        <v>1.06094137834824E-2</v>
      </c>
      <c r="AU140" s="53"/>
      <c r="AV140" s="74">
        <v>43968</v>
      </c>
      <c r="AW140" s="128">
        <v>2.7170747854319578E-4</v>
      </c>
      <c r="AX140" s="128">
        <v>3.7671137179765918E-4</v>
      </c>
      <c r="AY140" s="128">
        <v>9.9437646093907765E-4</v>
      </c>
      <c r="AZ140" s="128">
        <v>5.5599474741160556E-4</v>
      </c>
      <c r="BA140" s="128">
        <v>8.6811766945374803E-4</v>
      </c>
    </row>
    <row r="141" spans="2:53" x14ac:dyDescent="0.2">
      <c r="B141" s="74">
        <v>43603</v>
      </c>
      <c r="C141" s="129">
        <v>0.2012413349227738</v>
      </c>
      <c r="D141" s="129">
        <v>3.8253731318149957E-2</v>
      </c>
      <c r="E141" s="129">
        <v>0.54386792143553031</v>
      </c>
      <c r="F141" s="129">
        <v>3.6116796106921888E-2</v>
      </c>
      <c r="G141" s="129">
        <v>3.6021281850597317E-2</v>
      </c>
      <c r="H141" s="129">
        <v>2.4184794499884081E-2</v>
      </c>
      <c r="I141" s="129">
        <v>2.3613793539915301E-2</v>
      </c>
      <c r="J141" s="129">
        <f t="shared" si="35"/>
        <v>0.40142835422838685</v>
      </c>
      <c r="K141" s="81">
        <v>1.3047280079021595</v>
      </c>
      <c r="L141" s="81">
        <v>1.2437190840380019</v>
      </c>
      <c r="M141" s="53"/>
      <c r="N141" s="74">
        <v>43969</v>
      </c>
      <c r="O141" s="128">
        <v>0.13508937724208009</v>
      </c>
      <c r="P141" s="128">
        <v>6.3300700665020501E-4</v>
      </c>
      <c r="Q141" s="128">
        <v>0.19738633066064171</v>
      </c>
      <c r="R141" s="128">
        <v>6.1374811523218931E-3</v>
      </c>
      <c r="S141" s="128">
        <v>1.275055144358847E-2</v>
      </c>
      <c r="T141" s="128">
        <v>5.5851893886265163E-3</v>
      </c>
      <c r="U141" s="128">
        <v>4.0231616148962319E-3</v>
      </c>
      <c r="V141" s="128">
        <v>0.10296640937984242</v>
      </c>
      <c r="W141" s="83">
        <v>0.46457150788864748</v>
      </c>
      <c r="X141" s="83">
        <v>0.22807587960274783</v>
      </c>
      <c r="AO141" s="112">
        <v>43603</v>
      </c>
      <c r="AP141" s="131">
        <v>3.270204936783855E-3</v>
      </c>
      <c r="AQ141" s="131">
        <v>7.1029497283048573E-3</v>
      </c>
      <c r="AR141" s="131">
        <v>3.8718184765837329E-3</v>
      </c>
      <c r="AS141" s="131">
        <v>7.3333084632211613E-3</v>
      </c>
      <c r="AT141" s="131">
        <v>9.5128082728836768E-3</v>
      </c>
      <c r="AU141" s="53"/>
      <c r="AV141" s="74">
        <v>43969</v>
      </c>
      <c r="AW141" s="128">
        <v>7.1132022758495261E-4</v>
      </c>
      <c r="AX141" s="128">
        <v>7.754969708285305E-4</v>
      </c>
      <c r="AY141" s="128">
        <v>1.2886700284473519E-3</v>
      </c>
      <c r="AZ141" s="128">
        <v>8.9125437392009754E-4</v>
      </c>
      <c r="BA141" s="128">
        <v>8.3532465520884467E-4</v>
      </c>
    </row>
    <row r="142" spans="2:53" x14ac:dyDescent="0.2">
      <c r="B142" s="74">
        <v>43604</v>
      </c>
      <c r="C142" s="129">
        <v>0.20122125056011211</v>
      </c>
      <c r="D142" s="129">
        <v>3.7978638159052468E-2</v>
      </c>
      <c r="E142" s="129">
        <v>0.55518099881888539</v>
      </c>
      <c r="F142" s="129">
        <v>4.0048619488311191E-2</v>
      </c>
      <c r="G142" s="129">
        <v>3.5169702965301128E-2</v>
      </c>
      <c r="H142" s="129">
        <v>2.422493142806011E-2</v>
      </c>
      <c r="I142" s="129">
        <v>1.9697700534691501E-2</v>
      </c>
      <c r="J142" s="129">
        <f t="shared" si="35"/>
        <v>0.41291487543678196</v>
      </c>
      <c r="K142" s="81">
        <v>1.326436717391196</v>
      </c>
      <c r="L142" s="81">
        <v>1.2345994122409512</v>
      </c>
      <c r="M142" s="53"/>
      <c r="N142" s="74">
        <v>43970</v>
      </c>
      <c r="O142" s="128">
        <v>0.13068288936088179</v>
      </c>
      <c r="P142" s="128">
        <v>8.778135149917158E-4</v>
      </c>
      <c r="Q142" s="128">
        <v>0.20940276838110339</v>
      </c>
      <c r="R142" s="128">
        <v>6.3804772492009523E-3</v>
      </c>
      <c r="S142" s="128">
        <v>1.2574474028280399E-2</v>
      </c>
      <c r="T142" s="128">
        <v>5.8873525883567507E-3</v>
      </c>
      <c r="U142" s="128">
        <v>4.50376730564444E-3</v>
      </c>
      <c r="V142" s="128">
        <v>0.11647883388256475</v>
      </c>
      <c r="W142" s="83">
        <v>0.48678837631102417</v>
      </c>
      <c r="X142" s="83">
        <v>0.23599545748150255</v>
      </c>
      <c r="AO142" s="112">
        <v>43604</v>
      </c>
      <c r="AP142" s="131">
        <v>4.4751692739354214E-3</v>
      </c>
      <c r="AQ142" s="131">
        <v>7.3048073656959414E-3</v>
      </c>
      <c r="AR142" s="131">
        <v>4.0343084987652794E-3</v>
      </c>
      <c r="AS142" s="131">
        <v>7.2384923601528754E-3</v>
      </c>
      <c r="AT142" s="131">
        <v>1.0197053925045709E-2</v>
      </c>
      <c r="AV142" s="74">
        <v>43970</v>
      </c>
      <c r="AW142" s="128">
        <v>7.6880424987354427E-4</v>
      </c>
      <c r="AX142" s="128">
        <v>9.2189852704514569E-4</v>
      </c>
      <c r="AY142" s="128">
        <v>1.3133793048850479E-3</v>
      </c>
      <c r="AZ142" s="128">
        <v>8.5585155150235271E-4</v>
      </c>
      <c r="BA142" s="128">
        <v>8.2330540973354796E-4</v>
      </c>
    </row>
    <row r="143" spans="2:53" x14ac:dyDescent="0.2">
      <c r="B143" s="74">
        <v>43605</v>
      </c>
      <c r="C143" s="129">
        <v>0.20210874890259001</v>
      </c>
      <c r="D143" s="129">
        <v>3.8782296728696E-2</v>
      </c>
      <c r="E143" s="129">
        <v>0.62151771994561067</v>
      </c>
      <c r="F143" s="129">
        <v>4.7126011797649477E-2</v>
      </c>
      <c r="G143" s="129">
        <v>3.8233756002048529E-2</v>
      </c>
      <c r="H143" s="129">
        <v>2.418480842100347E-2</v>
      </c>
      <c r="I143" s="129">
        <v>2.4737214394847929E-2</v>
      </c>
      <c r="J143" s="129">
        <f t="shared" si="35"/>
        <v>0.42666810856136705</v>
      </c>
      <c r="K143" s="81">
        <v>1.423358664753813</v>
      </c>
      <c r="L143" s="81">
        <v>1.1730979945695872</v>
      </c>
      <c r="M143" s="53"/>
      <c r="N143" s="74">
        <v>43971</v>
      </c>
      <c r="O143" s="128">
        <v>0.13761365868153169</v>
      </c>
      <c r="P143" s="128">
        <v>6.6030053348686976E-4</v>
      </c>
      <c r="Q143" s="128">
        <v>0.23338743818393551</v>
      </c>
      <c r="R143" s="128">
        <v>7.110207270656547E-3</v>
      </c>
      <c r="S143" s="128">
        <v>1.446932578095354E-2</v>
      </c>
      <c r="T143" s="128">
        <v>5.9650947281649751E-3</v>
      </c>
      <c r="U143" s="128">
        <v>5.0467008678128878E-3</v>
      </c>
      <c r="V143" s="128">
        <v>0.1281053983277165</v>
      </c>
      <c r="W143" s="83">
        <v>0.53235812437425856</v>
      </c>
      <c r="X143" s="83">
        <v>0.24745987598715283</v>
      </c>
      <c r="AO143" s="112">
        <v>43605</v>
      </c>
      <c r="AP143" s="131">
        <v>6.3762202993622678E-3</v>
      </c>
      <c r="AQ143" s="131">
        <v>8.7261208259896261E-3</v>
      </c>
      <c r="AR143" s="131">
        <v>5.5241466673710332E-3</v>
      </c>
      <c r="AS143" s="131">
        <v>7.9952624074361694E-3</v>
      </c>
      <c r="AT143" s="131">
        <v>1.030897251618162E-2</v>
      </c>
      <c r="AV143" s="74">
        <v>43971</v>
      </c>
      <c r="AW143" s="128">
        <v>7.7680020370845138E-4</v>
      </c>
      <c r="AX143" s="128">
        <v>1.117327771430959E-3</v>
      </c>
      <c r="AY143" s="128">
        <v>1.7217912763735669E-3</v>
      </c>
      <c r="AZ143" s="128">
        <v>8.5646791825359596E-4</v>
      </c>
      <c r="BA143" s="128">
        <v>7.6437350659497923E-4</v>
      </c>
    </row>
    <row r="144" spans="2:53" x14ac:dyDescent="0.2">
      <c r="B144" s="74">
        <v>43606</v>
      </c>
      <c r="C144" s="129">
        <v>0.20408750039446319</v>
      </c>
      <c r="D144" s="129">
        <v>3.737157191944656E-2</v>
      </c>
      <c r="E144" s="129">
        <v>0.63232764027734545</v>
      </c>
      <c r="F144" s="129">
        <v>4.4144687994080223E-2</v>
      </c>
      <c r="G144" s="129">
        <v>3.6638643064895858E-2</v>
      </c>
      <c r="H144" s="129">
        <v>2.401225511387569E-2</v>
      </c>
      <c r="I144" s="129">
        <v>2.606767798135878E-2</v>
      </c>
      <c r="J144" s="129">
        <f t="shared" si="35"/>
        <v>0.42271738490799327</v>
      </c>
      <c r="K144" s="81">
        <v>1.427367361653459</v>
      </c>
      <c r="L144" s="81">
        <v>1.1293321905090983</v>
      </c>
      <c r="M144" s="53"/>
      <c r="N144" s="74">
        <v>43972</v>
      </c>
      <c r="O144" s="128">
        <v>0.1322357409411325</v>
      </c>
      <c r="P144" s="128">
        <v>8.1274196658020581E-4</v>
      </c>
      <c r="Q144" s="128">
        <v>0.25640481381592167</v>
      </c>
      <c r="R144" s="128">
        <v>6.7598121261126442E-3</v>
      </c>
      <c r="S144" s="128">
        <v>1.2351727931930319E-2</v>
      </c>
      <c r="T144" s="128">
        <v>5.9266541726496107E-3</v>
      </c>
      <c r="U144" s="128">
        <v>4.8546834171388827E-3</v>
      </c>
      <c r="V144" s="128">
        <v>0.12854923065709495</v>
      </c>
      <c r="W144" s="83">
        <v>0.54789540502856082</v>
      </c>
      <c r="X144" s="83">
        <v>0.25533367780751687</v>
      </c>
      <c r="AO144" s="112">
        <v>43606</v>
      </c>
      <c r="AP144" s="131">
        <v>6.0518824457197846E-3</v>
      </c>
      <c r="AQ144" s="131">
        <v>8.705248900919586E-3</v>
      </c>
      <c r="AR144" s="131">
        <v>6.1239077798591734E-3</v>
      </c>
      <c r="AS144" s="131">
        <v>5.3710571573946254E-3</v>
      </c>
      <c r="AT144" s="131">
        <v>9.8398643699224176E-3</v>
      </c>
      <c r="AV144" s="74">
        <v>43972</v>
      </c>
      <c r="AW144" s="128">
        <v>7.0497761160647008E-4</v>
      </c>
      <c r="AX144" s="128">
        <v>7.6693656164514594E-4</v>
      </c>
      <c r="AY144" s="128">
        <v>1.5632105743812071E-3</v>
      </c>
      <c r="AZ144" s="128">
        <v>1.029752498944142E-3</v>
      </c>
      <c r="BA144" s="128">
        <v>9.5526117291044963E-4</v>
      </c>
    </row>
    <row r="145" spans="2:53" x14ac:dyDescent="0.2">
      <c r="B145" s="74">
        <v>43607</v>
      </c>
      <c r="C145" s="129">
        <v>0.20226832898358629</v>
      </c>
      <c r="D145" s="129">
        <v>3.9021373914496831E-2</v>
      </c>
      <c r="E145" s="129">
        <v>0.64379780172281031</v>
      </c>
      <c r="F145" s="129">
        <v>4.7788870791514358E-2</v>
      </c>
      <c r="G145" s="129">
        <v>3.8143474397943022E-2</v>
      </c>
      <c r="H145" s="129">
        <v>2.434701346389076E-2</v>
      </c>
      <c r="I145" s="129">
        <v>2.513764634539753E-2</v>
      </c>
      <c r="J145" s="129">
        <f t="shared" si="35"/>
        <v>0.43250029465376527</v>
      </c>
      <c r="K145" s="81">
        <v>1.4530048042734045</v>
      </c>
      <c r="L145" s="81">
        <v>1.1429570535844136</v>
      </c>
      <c r="M145" s="53"/>
      <c r="N145" s="74">
        <v>43973</v>
      </c>
      <c r="O145" s="128">
        <v>0.14280029013322931</v>
      </c>
      <c r="P145" s="128">
        <v>1.5634989590284311E-3</v>
      </c>
      <c r="Q145" s="128">
        <v>0.259295650217303</v>
      </c>
      <c r="R145" s="128">
        <v>6.133128714082085E-3</v>
      </c>
      <c r="S145" s="128">
        <v>1.536914569917109E-2</v>
      </c>
      <c r="T145" s="128">
        <v>5.918582529885523E-3</v>
      </c>
      <c r="U145" s="128">
        <v>5.3949389593670304E-3</v>
      </c>
      <c r="V145" s="128">
        <v>0.1294322181948423</v>
      </c>
      <c r="W145" s="83">
        <v>0.56590745340690873</v>
      </c>
      <c r="X145" s="83">
        <v>0.25058017921810821</v>
      </c>
      <c r="AO145" s="112">
        <v>43607</v>
      </c>
      <c r="AP145" s="131">
        <v>6.3019589787846738E-3</v>
      </c>
      <c r="AQ145" s="131">
        <v>8.7948810742081319E-3</v>
      </c>
      <c r="AR145" s="131">
        <v>6.5057752597396049E-3</v>
      </c>
      <c r="AS145" s="131">
        <v>7.7661546512271477E-3</v>
      </c>
      <c r="AT145" s="131">
        <v>1.001162011581359E-2</v>
      </c>
      <c r="AV145" s="74">
        <v>43973</v>
      </c>
      <c r="AW145" s="128">
        <v>7.1844272565519773E-4</v>
      </c>
      <c r="AX145" s="128">
        <v>5.3243289766794529E-4</v>
      </c>
      <c r="AY145" s="128">
        <v>1.1965944806752659E-3</v>
      </c>
      <c r="AZ145" s="128">
        <v>8.8595903073897372E-4</v>
      </c>
      <c r="BA145" s="128">
        <v>9.7135660166913253E-4</v>
      </c>
    </row>
    <row r="146" spans="2:53" x14ac:dyDescent="0.2">
      <c r="B146" s="74">
        <v>43608</v>
      </c>
      <c r="C146" s="129">
        <v>0.20447372427134869</v>
      </c>
      <c r="D146" s="129">
        <v>3.9221889032393771E-2</v>
      </c>
      <c r="E146" s="129">
        <v>0.64306121174496356</v>
      </c>
      <c r="F146" s="129">
        <v>4.8079306394310441E-2</v>
      </c>
      <c r="G146" s="129">
        <v>3.7429464366757988E-2</v>
      </c>
      <c r="H146" s="129">
        <v>2.418300815323423E-2</v>
      </c>
      <c r="I146" s="129">
        <v>2.4976988458852729E-2</v>
      </c>
      <c r="J146" s="129">
        <f t="shared" si="35"/>
        <v>0.43496644157415987</v>
      </c>
      <c r="K146" s="81">
        <v>1.4563920339960212</v>
      </c>
      <c r="L146" s="81">
        <v>1.1940921585546298</v>
      </c>
      <c r="M146" s="53"/>
      <c r="N146" s="74">
        <v>43974</v>
      </c>
      <c r="O146" s="128">
        <v>0.13056666176352741</v>
      </c>
      <c r="P146" s="128">
        <v>1.2393611976134391E-3</v>
      </c>
      <c r="Q146" s="128">
        <v>0.21520585003641421</v>
      </c>
      <c r="R146" s="128">
        <v>3.3514211975687589E-3</v>
      </c>
      <c r="S146" s="128">
        <v>1.6171608403352071E-2</v>
      </c>
      <c r="T146" s="128">
        <v>5.6417327540211563E-3</v>
      </c>
      <c r="U146" s="128">
        <v>3.3379394588898752E-3</v>
      </c>
      <c r="V146" s="128">
        <v>0.11299168471754512</v>
      </c>
      <c r="W146" s="83">
        <v>0.48850625952893206</v>
      </c>
      <c r="X146" s="83">
        <v>0.23757820521917949</v>
      </c>
      <c r="AO146" s="112">
        <v>43608</v>
      </c>
      <c r="AP146" s="131">
        <v>5.8579872518587902E-3</v>
      </c>
      <c r="AQ146" s="131">
        <v>9.0550512926049469E-3</v>
      </c>
      <c r="AR146" s="131">
        <v>6.8234803107550396E-3</v>
      </c>
      <c r="AS146" s="131">
        <v>7.9421187081817005E-3</v>
      </c>
      <c r="AT146" s="131">
        <v>1.0037280451087311E-2</v>
      </c>
      <c r="AV146" s="74">
        <v>43974</v>
      </c>
      <c r="AW146" s="128">
        <v>3.9334270532890241E-4</v>
      </c>
      <c r="AX146" s="128">
        <v>3.6574210875780719E-4</v>
      </c>
      <c r="AY146" s="128">
        <v>6.4557017742137321E-4</v>
      </c>
      <c r="AZ146" s="128">
        <v>5.7268042492124272E-4</v>
      </c>
      <c r="BA146" s="128">
        <v>3.2646941749261689E-4</v>
      </c>
    </row>
    <row r="147" spans="2:53" x14ac:dyDescent="0.2">
      <c r="B147" s="74">
        <v>43609</v>
      </c>
      <c r="C147" s="129">
        <v>0.2057489443939253</v>
      </c>
      <c r="D147" s="129">
        <v>3.9466614711798867E-2</v>
      </c>
      <c r="E147" s="129">
        <v>0.67170618033541696</v>
      </c>
      <c r="F147" s="129">
        <v>5.0040017865886362E-2</v>
      </c>
      <c r="G147" s="129">
        <v>4.0629149546996153E-2</v>
      </c>
      <c r="H147" s="129">
        <v>2.4573872052325751E-2</v>
      </c>
      <c r="I147" s="129">
        <v>2.6209278748804202E-2</v>
      </c>
      <c r="J147" s="129">
        <f t="shared" si="35"/>
        <v>0.44229849614295502</v>
      </c>
      <c r="K147" s="81">
        <v>1.5006725537981087</v>
      </c>
      <c r="L147" s="81">
        <v>1.228347951406346</v>
      </c>
      <c r="M147" s="53"/>
      <c r="N147" s="74">
        <v>43975</v>
      </c>
      <c r="O147" s="128">
        <v>0.14884478153580749</v>
      </c>
      <c r="P147" s="128">
        <v>1.004124336774372E-3</v>
      </c>
      <c r="Q147" s="128">
        <v>0.18776118473359629</v>
      </c>
      <c r="R147" s="128">
        <v>4.6403862573365486E-3</v>
      </c>
      <c r="S147" s="128">
        <v>1.4650324931454061E-2</v>
      </c>
      <c r="T147" s="128">
        <v>5.6444986839652312E-3</v>
      </c>
      <c r="U147" s="128">
        <v>2.8896903863523862E-3</v>
      </c>
      <c r="V147" s="128">
        <v>0.10514134100072481</v>
      </c>
      <c r="W147" s="83">
        <v>0.47057633186601122</v>
      </c>
      <c r="X147" s="83">
        <v>0.24136626337900122</v>
      </c>
      <c r="AO147" s="112">
        <v>43609</v>
      </c>
      <c r="AP147" s="131">
        <v>6.6210374313449942E-3</v>
      </c>
      <c r="AQ147" s="131">
        <v>9.5716979533894183E-3</v>
      </c>
      <c r="AR147" s="131">
        <v>6.3524256921026921E-3</v>
      </c>
      <c r="AS147" s="131">
        <v>8.0961696416901648E-3</v>
      </c>
      <c r="AT147" s="131">
        <v>1.0527952862327539E-2</v>
      </c>
      <c r="AV147" s="74">
        <v>43975</v>
      </c>
      <c r="AW147" s="128">
        <v>2.978764643816142E-4</v>
      </c>
      <c r="AX147" s="128">
        <v>5.890469724677015E-4</v>
      </c>
      <c r="AY147" s="128">
        <v>1.2384908606755461E-3</v>
      </c>
      <c r="AZ147" s="128">
        <v>6.1869691174211633E-4</v>
      </c>
      <c r="BA147" s="128">
        <v>7.4532929537974506E-4</v>
      </c>
    </row>
    <row r="148" spans="2:53" x14ac:dyDescent="0.2">
      <c r="B148" s="74">
        <v>43610</v>
      </c>
      <c r="C148" s="129">
        <v>0.19951049671333909</v>
      </c>
      <c r="D148" s="129">
        <v>3.8718240813315472E-2</v>
      </c>
      <c r="E148" s="129">
        <v>0.56250002750716199</v>
      </c>
      <c r="F148" s="129">
        <v>3.7421075052639342E-2</v>
      </c>
      <c r="G148" s="129">
        <v>3.7176574418426873E-2</v>
      </c>
      <c r="H148" s="129">
        <v>2.4534388111463482E-2</v>
      </c>
      <c r="I148" s="129">
        <v>2.39239591206683E-2</v>
      </c>
      <c r="J148" s="129">
        <f t="shared" si="35"/>
        <v>0.40508655791254788</v>
      </c>
      <c r="K148" s="81">
        <v>1.3288713196495625</v>
      </c>
      <c r="L148" s="81">
        <v>1.2629955568640725</v>
      </c>
      <c r="M148" s="53"/>
      <c r="N148" s="74">
        <v>43976</v>
      </c>
      <c r="O148" s="128">
        <v>0.14221524029880711</v>
      </c>
      <c r="P148" s="128">
        <v>6.9148153818960906E-3</v>
      </c>
      <c r="Q148" s="128">
        <v>0.1972523585980076</v>
      </c>
      <c r="R148" s="128">
        <v>6.6062100056740129E-3</v>
      </c>
      <c r="S148" s="128">
        <v>1.50215493747493E-2</v>
      </c>
      <c r="T148" s="128">
        <v>5.7428063258260324E-3</v>
      </c>
      <c r="U148" s="128">
        <v>4.5415998961277322E-3</v>
      </c>
      <c r="V148" s="128">
        <v>0.10648827210526191</v>
      </c>
      <c r="W148" s="83">
        <v>0.48478285198634979</v>
      </c>
      <c r="X148" s="83">
        <v>0.22054952192221988</v>
      </c>
      <c r="AO148" s="112">
        <v>43610</v>
      </c>
      <c r="AP148" s="131">
        <v>3.6111925193365651E-3</v>
      </c>
      <c r="AQ148" s="131">
        <v>7.8104780973665567E-3</v>
      </c>
      <c r="AR148" s="131">
        <v>3.74040921388982E-3</v>
      </c>
      <c r="AS148" s="131">
        <v>7.4342681617055994E-3</v>
      </c>
      <c r="AT148" s="131">
        <v>9.6402386965632365E-3</v>
      </c>
      <c r="AV148" s="74">
        <v>43976</v>
      </c>
      <c r="AW148" s="128">
        <v>6.151289850913885E-4</v>
      </c>
      <c r="AX148" s="128">
        <v>1.087179362770881E-3</v>
      </c>
      <c r="AY148" s="128">
        <v>1.2291633865005849E-3</v>
      </c>
      <c r="AZ148" s="128">
        <v>8.8586033182915457E-4</v>
      </c>
      <c r="BA148" s="128">
        <v>9.228797326116115E-4</v>
      </c>
    </row>
    <row r="149" spans="2:53" x14ac:dyDescent="0.2">
      <c r="B149" s="74">
        <v>43611</v>
      </c>
      <c r="C149" s="129">
        <v>0.19606510449768449</v>
      </c>
      <c r="D149" s="129">
        <v>3.8541755309682603E-2</v>
      </c>
      <c r="E149" s="129">
        <v>0.46251827557516162</v>
      </c>
      <c r="F149" s="129">
        <v>4.1070733286763403E-2</v>
      </c>
      <c r="G149" s="129">
        <v>3.6487222726158529E-2</v>
      </c>
      <c r="H149" s="129">
        <v>2.412893617586568E-2</v>
      </c>
      <c r="I149" s="129">
        <v>2.0030235341478179E-2</v>
      </c>
      <c r="J149" s="129">
        <f t="shared" si="35"/>
        <v>0.38969715625557755</v>
      </c>
      <c r="K149" s="81">
        <v>1.208539419168372</v>
      </c>
      <c r="L149" s="81">
        <v>1.2821487609864302</v>
      </c>
      <c r="M149" s="53"/>
      <c r="N149" s="74">
        <v>43977</v>
      </c>
      <c r="O149" s="128">
        <v>0.13693581980821221</v>
      </c>
      <c r="P149" s="128">
        <v>6.9545481739939708E-3</v>
      </c>
      <c r="Q149" s="128">
        <v>0.20852376176537851</v>
      </c>
      <c r="R149" s="128">
        <v>6.8249399278584441E-3</v>
      </c>
      <c r="S149" s="128">
        <v>1.3636577326408741E-2</v>
      </c>
      <c r="T149" s="128">
        <v>5.7604259935779721E-3</v>
      </c>
      <c r="U149" s="128">
        <v>5.1162792572412279E-3</v>
      </c>
      <c r="V149" s="128">
        <v>0.11912872849702338</v>
      </c>
      <c r="W149" s="83">
        <v>0.5028810807496944</v>
      </c>
      <c r="X149" s="83">
        <v>0.22645635089223579</v>
      </c>
      <c r="AO149" s="112">
        <v>43611</v>
      </c>
      <c r="AP149" s="131">
        <v>4.427902504113063E-3</v>
      </c>
      <c r="AQ149" s="131">
        <v>7.6738782332756812E-3</v>
      </c>
      <c r="AR149" s="131">
        <v>4.4795722008249741E-3</v>
      </c>
      <c r="AS149" s="131">
        <v>7.4061118629654716E-3</v>
      </c>
      <c r="AT149" s="131">
        <v>1.0330269114252871E-2</v>
      </c>
      <c r="AV149" s="74">
        <v>43977</v>
      </c>
      <c r="AW149" s="128">
        <v>7.9991130796686679E-4</v>
      </c>
      <c r="AX149" s="128">
        <v>9.9664177849219035E-4</v>
      </c>
      <c r="AY149" s="128">
        <v>1.4780609814591351E-3</v>
      </c>
      <c r="AZ149" s="128">
        <v>9.8295851137418793E-4</v>
      </c>
      <c r="BA149" s="128">
        <v>8.9424494287579262E-4</v>
      </c>
    </row>
    <row r="150" spans="2:53" x14ac:dyDescent="0.2">
      <c r="B150" s="74">
        <v>43612</v>
      </c>
      <c r="C150" s="129">
        <v>0.19809887501371209</v>
      </c>
      <c r="D150" s="129">
        <v>3.898492052260024E-2</v>
      </c>
      <c r="E150" s="129">
        <v>0.54676238855814718</v>
      </c>
      <c r="F150" s="129">
        <v>4.8048610156585243E-2</v>
      </c>
      <c r="G150" s="129">
        <v>4.0838657972573793E-2</v>
      </c>
      <c r="H150" s="129">
        <v>2.3860044626086489E-2</v>
      </c>
      <c r="I150" s="129">
        <v>2.6122377131566711E-2</v>
      </c>
      <c r="J150" s="129">
        <f t="shared" si="35"/>
        <v>0.41271211087368043</v>
      </c>
      <c r="K150" s="81">
        <v>1.3354279848549522</v>
      </c>
      <c r="L150" s="81">
        <v>1.200336869985269</v>
      </c>
      <c r="M150" s="53"/>
      <c r="N150" s="74">
        <v>43978</v>
      </c>
      <c r="O150" s="128">
        <v>0.14183165411677931</v>
      </c>
      <c r="P150" s="128">
        <v>7.6218381361373407E-3</v>
      </c>
      <c r="Q150" s="128">
        <v>0.2407299389603158</v>
      </c>
      <c r="R150" s="128">
        <v>7.3301815323966978E-3</v>
      </c>
      <c r="S150" s="128">
        <v>1.503068018494993E-2</v>
      </c>
      <c r="T150" s="128">
        <v>5.9543824880048113E-3</v>
      </c>
      <c r="U150" s="128">
        <v>5.2301703801735091E-3</v>
      </c>
      <c r="V150" s="128">
        <v>0.12353828575804082</v>
      </c>
      <c r="W150" s="83">
        <v>0.54726713155679818</v>
      </c>
      <c r="X150" s="83">
        <v>0.24554402718660387</v>
      </c>
      <c r="AO150" s="112">
        <v>43612</v>
      </c>
      <c r="AP150" s="131">
        <v>5.612214162787706E-3</v>
      </c>
      <c r="AQ150" s="131">
        <v>9.1080097170200911E-3</v>
      </c>
      <c r="AR150" s="131">
        <v>6.5800997034309418E-3</v>
      </c>
      <c r="AS150" s="131">
        <v>8.0021623442522172E-3</v>
      </c>
      <c r="AT150" s="131">
        <v>1.046551454674427E-2</v>
      </c>
      <c r="AV150" s="74">
        <v>43978</v>
      </c>
      <c r="AW150" s="128">
        <v>9.7722819211687548E-4</v>
      </c>
      <c r="AX150" s="128">
        <v>1.0641658216797929E-3</v>
      </c>
      <c r="AY150" s="128">
        <v>1.678944752247249E-3</v>
      </c>
      <c r="AZ150" s="128">
        <v>9.1933431707387622E-4</v>
      </c>
      <c r="BA150" s="128">
        <v>8.1091623071738732E-4</v>
      </c>
    </row>
    <row r="151" spans="2:53" x14ac:dyDescent="0.2">
      <c r="B151" s="74">
        <v>43613</v>
      </c>
      <c r="C151" s="129">
        <v>0.2006665790582681</v>
      </c>
      <c r="D151" s="129">
        <v>3.7776317011866123E-2</v>
      </c>
      <c r="E151" s="129">
        <v>0.60276713540710547</v>
      </c>
      <c r="F151" s="129">
        <v>4.7484742442425773E-2</v>
      </c>
      <c r="G151" s="129">
        <v>3.7529473776744947E-2</v>
      </c>
      <c r="H151" s="129">
        <v>2.4316989780496949E-2</v>
      </c>
      <c r="I151" s="129">
        <v>2.5850334686931441E-2</v>
      </c>
      <c r="J151" s="129">
        <f t="shared" si="35"/>
        <v>0.41730989043305722</v>
      </c>
      <c r="K151" s="81">
        <v>1.393701462596896</v>
      </c>
      <c r="L151" s="81">
        <v>1.1778969231162157</v>
      </c>
      <c r="M151" s="53"/>
      <c r="N151" s="74">
        <v>43979</v>
      </c>
      <c r="O151" s="128">
        <v>0.14151899239479759</v>
      </c>
      <c r="P151" s="128">
        <v>8.1368314332330473E-3</v>
      </c>
      <c r="Q151" s="128">
        <v>0.25197455226983961</v>
      </c>
      <c r="R151" s="128">
        <v>8.3545159832813017E-3</v>
      </c>
      <c r="S151" s="128">
        <v>1.571585551976051E-2</v>
      </c>
      <c r="T151" s="128">
        <v>5.84367759113624E-3</v>
      </c>
      <c r="U151" s="128">
        <v>4.9414396199250407E-3</v>
      </c>
      <c r="V151" s="128">
        <v>0.12320851004965555</v>
      </c>
      <c r="W151" s="83">
        <v>0.55969437486162887</v>
      </c>
      <c r="X151" s="83">
        <v>0.24817929924756529</v>
      </c>
      <c r="AO151" s="112">
        <v>43613</v>
      </c>
      <c r="AP151" s="131">
        <v>6.1229690413005357E-3</v>
      </c>
      <c r="AQ151" s="131">
        <v>8.6999295660247829E-3</v>
      </c>
      <c r="AR151" s="131">
        <v>6.4662865101374036E-3</v>
      </c>
      <c r="AS151" s="131">
        <v>7.9044395630173819E-3</v>
      </c>
      <c r="AT151" s="131">
        <v>1.0129363732160369E-2</v>
      </c>
      <c r="AV151" s="74">
        <v>43979</v>
      </c>
      <c r="AW151" s="128">
        <v>8.7109388085462782E-4</v>
      </c>
      <c r="AX151" s="128">
        <v>1.3142474826745979E-3</v>
      </c>
      <c r="AY151" s="128">
        <v>1.9166508707681941E-3</v>
      </c>
      <c r="AZ151" s="128">
        <v>9.6214045627721111E-4</v>
      </c>
      <c r="BA151" s="128">
        <v>1.2265899838995731E-3</v>
      </c>
    </row>
    <row r="152" spans="2:53" x14ac:dyDescent="0.2">
      <c r="B152" s="74">
        <v>43614</v>
      </c>
      <c r="C152" s="129">
        <v>0.20210059524799651</v>
      </c>
      <c r="D152" s="129">
        <v>3.9524847977124453E-2</v>
      </c>
      <c r="E152" s="129">
        <v>0.60179658244062129</v>
      </c>
      <c r="F152" s="129">
        <v>4.9025827247521359E-2</v>
      </c>
      <c r="G152" s="129">
        <v>3.9256020849485262E-2</v>
      </c>
      <c r="H152" s="129">
        <v>2.4051639232028511E-2</v>
      </c>
      <c r="I152" s="129">
        <v>2.6693476147372421E-2</v>
      </c>
      <c r="J152" s="129">
        <f t="shared" si="35"/>
        <v>0.42355205635554316</v>
      </c>
      <c r="K152" s="81">
        <v>1.406001045497693</v>
      </c>
      <c r="L152" s="81">
        <v>1.1747231414695101</v>
      </c>
      <c r="M152" s="53"/>
      <c r="N152" s="74">
        <v>43980</v>
      </c>
      <c r="O152" s="128">
        <v>0.15258352176388121</v>
      </c>
      <c r="P152" s="128">
        <v>8.5237526680031015E-3</v>
      </c>
      <c r="Q152" s="128">
        <v>0.25648840627364933</v>
      </c>
      <c r="R152" s="128">
        <v>8.5418794141239041E-3</v>
      </c>
      <c r="S152" s="128">
        <v>1.7909987425187061E-2</v>
      </c>
      <c r="T152" s="128">
        <v>5.9582543159490209E-3</v>
      </c>
      <c r="U152" s="128">
        <v>5.833700314576514E-3</v>
      </c>
      <c r="V152" s="128">
        <v>0.13002709495155873</v>
      </c>
      <c r="W152" s="83">
        <v>0.5858665971269289</v>
      </c>
      <c r="X152" s="83">
        <v>0.24172836114623675</v>
      </c>
      <c r="AO152" s="112">
        <v>43614</v>
      </c>
      <c r="AP152" s="131">
        <v>6.1433968679620674E-3</v>
      </c>
      <c r="AQ152" s="131">
        <v>9.5428257635029341E-3</v>
      </c>
      <c r="AR152" s="131">
        <v>6.5333288220447419E-3</v>
      </c>
      <c r="AS152" s="131">
        <v>7.8793620327572509E-3</v>
      </c>
      <c r="AT152" s="131">
        <v>1.0357877878891151E-2</v>
      </c>
      <c r="AV152" s="74">
        <v>43980</v>
      </c>
      <c r="AW152" s="128">
        <v>1.0540450126019379E-3</v>
      </c>
      <c r="AX152" s="128">
        <v>1.391982663756106E-3</v>
      </c>
      <c r="AY152" s="128">
        <v>2.162430638223945E-3</v>
      </c>
      <c r="AZ152" s="128">
        <v>7.6148067200450915E-4</v>
      </c>
      <c r="BA152" s="128">
        <v>1.161621652072451E-3</v>
      </c>
    </row>
    <row r="153" spans="2:53" x14ac:dyDescent="0.2">
      <c r="B153" s="74">
        <v>43615</v>
      </c>
      <c r="C153" s="129">
        <v>0.20175220074490069</v>
      </c>
      <c r="D153" s="129">
        <v>3.9657758857862498E-2</v>
      </c>
      <c r="E153" s="129">
        <v>0.64346335754801198</v>
      </c>
      <c r="F153" s="129">
        <v>4.2934027960548661E-2</v>
      </c>
      <c r="G153" s="129">
        <v>3.874338293607571E-2</v>
      </c>
      <c r="H153" s="129">
        <v>2.4212182509437689E-2</v>
      </c>
      <c r="I153" s="129">
        <v>2.586520334203948E-2</v>
      </c>
      <c r="J153" s="129">
        <f t="shared" si="35"/>
        <v>0.43916384533023978</v>
      </c>
      <c r="K153" s="81">
        <v>1.4557919592291166</v>
      </c>
      <c r="L153" s="81">
        <v>1.2085585318202992</v>
      </c>
      <c r="M153" s="53"/>
      <c r="N153" s="74">
        <v>43981</v>
      </c>
      <c r="O153" s="128">
        <v>0.13990399808676021</v>
      </c>
      <c r="P153" s="128">
        <v>8.3307334580089605E-3</v>
      </c>
      <c r="Q153" s="128">
        <v>0.22030241372305989</v>
      </c>
      <c r="R153" s="128">
        <v>5.2113369146319418E-3</v>
      </c>
      <c r="S153" s="128">
        <v>1.8373420582596511E-2</v>
      </c>
      <c r="T153" s="128">
        <v>5.6487088779236467E-3</v>
      </c>
      <c r="U153" s="128">
        <v>3.5106612019672528E-3</v>
      </c>
      <c r="V153" s="128">
        <v>0.11323668085379057</v>
      </c>
      <c r="W153" s="83">
        <v>0.51451795369873898</v>
      </c>
      <c r="X153" s="83">
        <v>0.22934122990568961</v>
      </c>
      <c r="AO153" s="112">
        <v>43615</v>
      </c>
      <c r="AP153" s="131">
        <v>6.4204749172313176E-3</v>
      </c>
      <c r="AQ153" s="131">
        <v>6.9971092612543936E-3</v>
      </c>
      <c r="AR153" s="131">
        <v>4.8040768871589392E-3</v>
      </c>
      <c r="AS153" s="131">
        <v>8.0796943377576813E-3</v>
      </c>
      <c r="AT153" s="131">
        <v>1.0274800526432979E-2</v>
      </c>
      <c r="AV153" s="74">
        <v>43981</v>
      </c>
      <c r="AW153" s="128">
        <v>5.6180445166580713E-4</v>
      </c>
      <c r="AX153" s="128">
        <v>4.830905062978348E-4</v>
      </c>
      <c r="AY153" s="128">
        <v>1.7102635203284291E-3</v>
      </c>
      <c r="AZ153" s="128">
        <v>5.5288204567693346E-4</v>
      </c>
      <c r="BA153" s="128">
        <v>4.5079499846407527E-4</v>
      </c>
    </row>
    <row r="154" spans="2:53" x14ac:dyDescent="0.2">
      <c r="B154" s="74">
        <v>43616</v>
      </c>
      <c r="C154" s="129">
        <v>0.20445804938988049</v>
      </c>
      <c r="D154" s="129">
        <v>4.0042740596951287E-2</v>
      </c>
      <c r="E154" s="129">
        <v>0.658021893721355</v>
      </c>
      <c r="F154" s="129">
        <v>4.45145503569708E-2</v>
      </c>
      <c r="G154" s="129">
        <v>4.1228262754898742E-2</v>
      </c>
      <c r="H154" s="129">
        <v>2.4496188843150669E-2</v>
      </c>
      <c r="I154" s="129">
        <v>2.691129907526842E-2</v>
      </c>
      <c r="J154" s="129">
        <f t="shared" si="35"/>
        <v>0.44961540656855514</v>
      </c>
      <c r="K154" s="81">
        <v>1.4892883913070307</v>
      </c>
      <c r="L154" s="81">
        <v>1.2450069065067961</v>
      </c>
      <c r="M154" s="53"/>
      <c r="N154" s="74">
        <v>43982</v>
      </c>
      <c r="O154" s="128">
        <v>0.15269398008498489</v>
      </c>
      <c r="P154" s="128">
        <v>7.944960766507865E-3</v>
      </c>
      <c r="Q154" s="128">
        <v>0.20855693882530721</v>
      </c>
      <c r="R154" s="128">
        <v>4.887113134076867E-3</v>
      </c>
      <c r="S154" s="128">
        <v>1.771934104031626E-2</v>
      </c>
      <c r="T154" s="128">
        <v>5.9605954704118492E-3</v>
      </c>
      <c r="U154" s="128">
        <v>2.9337339684760311E-3</v>
      </c>
      <c r="V154" s="128">
        <v>0.11369622228267751</v>
      </c>
      <c r="W154" s="83">
        <v>0.51439288557275842</v>
      </c>
      <c r="X154" s="83">
        <v>0.22109019160232962</v>
      </c>
      <c r="AO154" s="112">
        <v>43616</v>
      </c>
      <c r="AP154" s="131">
        <v>6.3094917414043827E-3</v>
      </c>
      <c r="AQ154" s="131">
        <v>6.5394775567298559E-3</v>
      </c>
      <c r="AR154" s="131">
        <v>4.8200057393922432E-3</v>
      </c>
      <c r="AS154" s="131">
        <v>8.4745642046737471E-3</v>
      </c>
      <c r="AT154" s="131">
        <v>1.093474263977522E-2</v>
      </c>
      <c r="AV154" s="74">
        <v>43982</v>
      </c>
      <c r="AW154" s="128">
        <v>3.5735527173420053E-4</v>
      </c>
      <c r="AX154" s="128">
        <v>4.4138587515173919E-4</v>
      </c>
      <c r="AY154" s="128">
        <v>1.376131914519599E-3</v>
      </c>
      <c r="AZ154" s="128">
        <v>5.9311763832081644E-4</v>
      </c>
      <c r="BA154" s="128">
        <v>7.4268562035949704E-4</v>
      </c>
    </row>
    <row r="155" spans="2:53" x14ac:dyDescent="0.2">
      <c r="B155" s="74">
        <v>43617</v>
      </c>
      <c r="C155" s="129">
        <v>0.20314382953616689</v>
      </c>
      <c r="D155" s="129">
        <v>3.9102496657093623E-2</v>
      </c>
      <c r="E155" s="129">
        <v>0.5655212705203807</v>
      </c>
      <c r="F155" s="129">
        <v>3.7815451236982482E-2</v>
      </c>
      <c r="G155" s="129">
        <v>3.8985913567922123E-2</v>
      </c>
      <c r="H155" s="129">
        <v>2.430148189046635E-2</v>
      </c>
      <c r="I155" s="129">
        <v>2.423028027502554E-2</v>
      </c>
      <c r="J155" s="129">
        <f t="shared" si="35"/>
        <v>0.41692302642041335</v>
      </c>
      <c r="K155" s="81">
        <v>1.350023750104451</v>
      </c>
      <c r="L155" s="81">
        <v>1.3012198632672181</v>
      </c>
      <c r="M155" s="53"/>
      <c r="AO155" s="112">
        <v>43617</v>
      </c>
      <c r="AP155" s="131">
        <v>3.399565319140989E-3</v>
      </c>
      <c r="AQ155" s="131">
        <v>7.662379865617212E-3</v>
      </c>
      <c r="AR155" s="131">
        <v>3.4371963152752959E-3</v>
      </c>
      <c r="AS155" s="131">
        <v>8.1862682818724976E-3</v>
      </c>
      <c r="AT155" s="131">
        <v>9.8689864242828239E-3</v>
      </c>
    </row>
    <row r="156" spans="2:53" x14ac:dyDescent="0.2">
      <c r="B156" s="74">
        <v>43618</v>
      </c>
      <c r="C156" s="129">
        <v>0.20087334337865409</v>
      </c>
      <c r="D156" s="129">
        <v>3.9028189301271138E-2</v>
      </c>
      <c r="E156" s="129">
        <v>0.53935141579297974</v>
      </c>
      <c r="F156" s="129">
        <v>4.5506706286562677E-2</v>
      </c>
      <c r="G156" s="129">
        <v>3.9095312050048479E-2</v>
      </c>
      <c r="H156" s="129">
        <v>2.395005556346717E-2</v>
      </c>
      <c r="I156" s="129">
        <v>2.1020536496622111E-2</v>
      </c>
      <c r="J156" s="129">
        <f t="shared" si="35"/>
        <v>0.41777933639214226</v>
      </c>
      <c r="K156" s="81">
        <v>1.3266048952617477</v>
      </c>
      <c r="L156" s="81">
        <v>1.3201981592351926</v>
      </c>
      <c r="M156" s="53"/>
      <c r="AO156" s="112">
        <v>43618</v>
      </c>
      <c r="AP156" s="131">
        <v>4.5275651312884331E-3</v>
      </c>
      <c r="AQ156" s="131">
        <v>8.8535109668276043E-3</v>
      </c>
      <c r="AR156" s="131">
        <v>4.7606858026452261E-3</v>
      </c>
      <c r="AS156" s="131">
        <v>8.5159176572543478E-3</v>
      </c>
      <c r="AT156" s="131">
        <v>1.142122193481206E-2</v>
      </c>
    </row>
    <row r="157" spans="2:53" x14ac:dyDescent="0.2">
      <c r="B157" s="74">
        <v>43619</v>
      </c>
      <c r="C157" s="129">
        <v>0.2020001765371495</v>
      </c>
      <c r="D157" s="129">
        <v>3.9346203323528457E-2</v>
      </c>
      <c r="E157" s="129">
        <v>0.61744829161226245</v>
      </c>
      <c r="F157" s="129">
        <v>4.9400729305156557E-2</v>
      </c>
      <c r="G157" s="129">
        <v>4.2222510044926352E-2</v>
      </c>
      <c r="H157" s="129">
        <v>2.4594304684069309E-2</v>
      </c>
      <c r="I157" s="129">
        <v>2.6821864027884151E-2</v>
      </c>
      <c r="J157" s="129">
        <f t="shared" si="35"/>
        <v>0.44619873383299069</v>
      </c>
      <c r="K157" s="81">
        <v>1.4480328133679676</v>
      </c>
      <c r="L157" s="81">
        <v>1.2346468535512611</v>
      </c>
      <c r="M157" s="53"/>
      <c r="AO157" s="112">
        <v>43619</v>
      </c>
      <c r="AP157" s="131">
        <v>6.2564712251671198E-3</v>
      </c>
      <c r="AQ157" s="131">
        <v>9.4711474096265558E-3</v>
      </c>
      <c r="AR157" s="131">
        <v>5.8378394197367411E-3</v>
      </c>
      <c r="AS157" s="131">
        <v>8.6555428985384594E-3</v>
      </c>
      <c r="AT157" s="131">
        <v>1.058865745552396E-2</v>
      </c>
    </row>
    <row r="158" spans="2:53" x14ac:dyDescent="0.2">
      <c r="B158" s="74">
        <v>43620</v>
      </c>
      <c r="C158" s="129">
        <v>0.1982325039160204</v>
      </c>
      <c r="D158" s="129">
        <v>3.7623704747290737E-2</v>
      </c>
      <c r="E158" s="129">
        <v>0.6353907316312889</v>
      </c>
      <c r="F158" s="129">
        <v>4.8608316842489979E-2</v>
      </c>
      <c r="G158" s="129">
        <v>4.1392925025685479E-2</v>
      </c>
      <c r="H158" s="129">
        <v>2.380452475552803E-2</v>
      </c>
      <c r="I158" s="129">
        <v>2.679192601499597E-2</v>
      </c>
      <c r="J158" s="129">
        <f t="shared" si="35"/>
        <v>0.43815620065454519</v>
      </c>
      <c r="K158" s="81">
        <v>1.4500008335878447</v>
      </c>
      <c r="L158" s="81">
        <v>1.2151856260723872</v>
      </c>
      <c r="M158" s="53"/>
      <c r="AO158" s="112">
        <v>43620</v>
      </c>
      <c r="AP158" s="131">
        <v>5.9296899050894697E-3</v>
      </c>
      <c r="AQ158" s="131">
        <v>9.020424891810961E-3</v>
      </c>
      <c r="AR158" s="131">
        <v>6.5152853064976276E-3</v>
      </c>
      <c r="AS158" s="131">
        <v>8.1340074561117286E-3</v>
      </c>
      <c r="AT158" s="131">
        <v>1.019776565161125E-2</v>
      </c>
    </row>
    <row r="159" spans="2:53" x14ac:dyDescent="0.2">
      <c r="B159" s="74">
        <v>43621</v>
      </c>
      <c r="C159" s="129">
        <v>0.19851335279205451</v>
      </c>
      <c r="D159" s="129">
        <v>3.9472760545277298E-2</v>
      </c>
      <c r="E159" s="129">
        <v>0.62435492054051822</v>
      </c>
      <c r="F159" s="129">
        <v>4.8625149584824938E-2</v>
      </c>
      <c r="G159" s="129">
        <v>4.213857494622885E-2</v>
      </c>
      <c r="H159" s="129">
        <v>2.4078661449971291E-2</v>
      </c>
      <c r="I159" s="129">
        <v>2.6497003487547421E-2</v>
      </c>
      <c r="J159" s="129">
        <f t="shared" si="35"/>
        <v>0.44221220601001021</v>
      </c>
      <c r="K159" s="81">
        <v>1.4458926293564327</v>
      </c>
      <c r="L159" s="81">
        <v>1.2147639095959009</v>
      </c>
      <c r="M159" s="53"/>
      <c r="AO159" s="112">
        <v>43621</v>
      </c>
      <c r="AP159" s="131">
        <v>6.1570585457760051E-3</v>
      </c>
      <c r="AQ159" s="131">
        <v>8.6685935178539598E-3</v>
      </c>
      <c r="AR159" s="131">
        <v>6.5698320030406661E-3</v>
      </c>
      <c r="AS159" s="131">
        <v>8.4425552527113076E-3</v>
      </c>
      <c r="AT159" s="131">
        <v>1.0597054085265191E-2</v>
      </c>
    </row>
    <row r="160" spans="2:53" x14ac:dyDescent="0.2">
      <c r="B160" s="74">
        <v>43622</v>
      </c>
      <c r="C160" s="129">
        <v>0.1993299053905418</v>
      </c>
      <c r="D160" s="129">
        <v>3.9311502985074312E-2</v>
      </c>
      <c r="E160" s="129">
        <v>0.65876328851857824</v>
      </c>
      <c r="F160" s="129">
        <v>4.8235972881735728E-2</v>
      </c>
      <c r="G160" s="129">
        <v>4.1009873103828198E-2</v>
      </c>
      <c r="H160" s="129">
        <v>2.3833528616479801E-2</v>
      </c>
      <c r="I160" s="129">
        <v>2.686168480767849E-2</v>
      </c>
      <c r="J160" s="129">
        <f t="shared" si="35"/>
        <v>0.44917819234718626</v>
      </c>
      <c r="K160" s="81">
        <v>1.4865239486511028</v>
      </c>
      <c r="L160" s="81">
        <v>1.2523775212918713</v>
      </c>
      <c r="M160" s="53"/>
      <c r="AO160" s="112">
        <v>43622</v>
      </c>
      <c r="AP160" s="131">
        <v>6.3510447767246197E-3</v>
      </c>
      <c r="AQ160" s="131">
        <v>9.2484466734154541E-3</v>
      </c>
      <c r="AR160" s="131">
        <v>6.1649881706718401E-3</v>
      </c>
      <c r="AS160" s="131">
        <v>8.515387933052565E-3</v>
      </c>
      <c r="AT160" s="131">
        <v>1.0578056704826869E-2</v>
      </c>
    </row>
    <row r="161" spans="2:46" x14ac:dyDescent="0.2">
      <c r="B161" s="74">
        <v>43623</v>
      </c>
      <c r="C161" s="129">
        <v>0.19685292892314341</v>
      </c>
      <c r="D161" s="129">
        <v>4.008221116030497E-2</v>
      </c>
      <c r="E161" s="129">
        <v>0.66446838474498515</v>
      </c>
      <c r="F161" s="129">
        <v>5.0082954875776187E-2</v>
      </c>
      <c r="G161" s="129">
        <v>4.3016697501664078E-2</v>
      </c>
      <c r="H161" s="129">
        <v>2.393057822447606E-2</v>
      </c>
      <c r="I161" s="129">
        <v>2.7015786049967482E-2</v>
      </c>
      <c r="J161" s="129">
        <f t="shared" si="35"/>
        <v>0.46011836763198577</v>
      </c>
      <c r="K161" s="81">
        <v>1.5055679091123031</v>
      </c>
      <c r="L161" s="81">
        <v>1.279987001443726</v>
      </c>
      <c r="M161" s="53"/>
      <c r="AO161" s="112">
        <v>43623</v>
      </c>
      <c r="AP161" s="131">
        <v>6.0734259431918357E-3</v>
      </c>
      <c r="AQ161" s="131">
        <v>9.4950030928916841E-3</v>
      </c>
      <c r="AR161" s="131">
        <v>6.737309642541771E-3</v>
      </c>
      <c r="AS161" s="131">
        <v>8.907611003677627E-3</v>
      </c>
      <c r="AT161" s="131">
        <v>1.102320872041049E-2</v>
      </c>
    </row>
    <row r="162" spans="2:46" x14ac:dyDescent="0.2">
      <c r="B162" s="74">
        <v>43624</v>
      </c>
      <c r="C162" s="129">
        <v>0.18864176304525221</v>
      </c>
      <c r="D162" s="129">
        <v>3.9212227088243332E-2</v>
      </c>
      <c r="E162" s="129">
        <v>0.58274400206966137</v>
      </c>
      <c r="F162" s="129">
        <v>3.855499757838729E-2</v>
      </c>
      <c r="G162" s="129">
        <v>4.0632882225353911E-2</v>
      </c>
      <c r="H162" s="129">
        <v>2.4082987604934492E-2</v>
      </c>
      <c r="I162" s="129">
        <v>2.56364742393883E-2</v>
      </c>
      <c r="J162" s="129">
        <f t="shared" si="35"/>
        <v>0.42604128951154185</v>
      </c>
      <c r="K162" s="81">
        <v>1.3655466233627629</v>
      </c>
      <c r="L162" s="81">
        <v>1.3336428174777042</v>
      </c>
      <c r="M162" s="53"/>
      <c r="AO162" s="112">
        <v>43624</v>
      </c>
      <c r="AP162" s="131">
        <v>3.041658072758289E-3</v>
      </c>
      <c r="AQ162" s="131">
        <v>8.1358725171516433E-3</v>
      </c>
      <c r="AR162" s="131">
        <v>3.5433218478690509E-3</v>
      </c>
      <c r="AS162" s="131">
        <v>8.5524235446105771E-3</v>
      </c>
      <c r="AT162" s="131">
        <v>9.8219978772330404E-3</v>
      </c>
    </row>
    <row r="163" spans="2:46" x14ac:dyDescent="0.2">
      <c r="B163" s="74">
        <v>43625</v>
      </c>
      <c r="C163" s="129">
        <v>0.20737196920250259</v>
      </c>
      <c r="D163" s="129">
        <v>3.8756900064007678E-2</v>
      </c>
      <c r="E163" s="129">
        <v>0.56066577706215259</v>
      </c>
      <c r="F163" s="129">
        <v>4.2145541204444893E-2</v>
      </c>
      <c r="G163" s="129">
        <v>3.9704480260644527E-2</v>
      </c>
      <c r="H163" s="129">
        <v>2.392739627822333E-2</v>
      </c>
      <c r="I163" s="129">
        <v>2.1007164391849891E-2</v>
      </c>
      <c r="J163" s="129">
        <f t="shared" si="35"/>
        <v>0.42839264229551888</v>
      </c>
      <c r="K163" s="81">
        <v>1.3619718707593444</v>
      </c>
      <c r="L163" s="81">
        <v>1.3202984052630211</v>
      </c>
      <c r="M163" s="53"/>
      <c r="AO163" s="112">
        <v>43625</v>
      </c>
      <c r="AP163" s="131">
        <v>4.5808291043278153E-3</v>
      </c>
      <c r="AQ163" s="131">
        <v>6.9439685461292599E-3</v>
      </c>
      <c r="AR163" s="131">
        <v>3.940935529134543E-3</v>
      </c>
      <c r="AS163" s="131">
        <v>8.7545094796777426E-3</v>
      </c>
      <c r="AT163" s="131">
        <v>1.057307124190858E-2</v>
      </c>
    </row>
    <row r="164" spans="2:46" x14ac:dyDescent="0.2">
      <c r="B164" s="74">
        <v>43626</v>
      </c>
      <c r="C164" s="129">
        <v>0.2058833847244646</v>
      </c>
      <c r="D164" s="129">
        <v>3.9406909476619588E-2</v>
      </c>
      <c r="E164" s="129">
        <v>0.61506107258397857</v>
      </c>
      <c r="F164" s="129">
        <v>4.7046266914800697E-2</v>
      </c>
      <c r="G164" s="129">
        <v>4.2861382283238152E-2</v>
      </c>
      <c r="H164" s="129">
        <v>2.378980806820085E-2</v>
      </c>
      <c r="I164" s="129">
        <v>2.655402215103184E-2</v>
      </c>
      <c r="J164" s="129">
        <f t="shared" si="35"/>
        <v>0.44645584719644149</v>
      </c>
      <c r="K164" s="81">
        <v>1.4470586933987757</v>
      </c>
      <c r="L164" s="81">
        <v>1.2612701836368914</v>
      </c>
      <c r="M164" s="53"/>
      <c r="AO164" s="112">
        <v>43626</v>
      </c>
      <c r="AP164" s="131">
        <v>6.0563603088829732E-3</v>
      </c>
      <c r="AQ164" s="131">
        <v>7.8658392953804713E-3</v>
      </c>
      <c r="AR164" s="131">
        <v>4.5741475112028342E-3</v>
      </c>
      <c r="AS164" s="131">
        <v>8.754200951952831E-3</v>
      </c>
      <c r="AT164" s="131">
        <v>1.091195040730681E-2</v>
      </c>
    </row>
    <row r="165" spans="2:46" x14ac:dyDescent="0.2">
      <c r="B165" s="74">
        <v>43627</v>
      </c>
      <c r="C165" s="129">
        <v>0.20416696771335971</v>
      </c>
      <c r="D165" s="129">
        <v>3.8493489916142078E-2</v>
      </c>
      <c r="E165" s="129">
        <v>0.65911641983791014</v>
      </c>
      <c r="F165" s="129">
        <v>4.8158106090676667E-2</v>
      </c>
      <c r="G165" s="129">
        <v>4.1881708541998498E-2</v>
      </c>
      <c r="H165" s="129">
        <v>2.4155082926242331E-2</v>
      </c>
      <c r="I165" s="129">
        <v>2.6318261886423729E-2</v>
      </c>
      <c r="J165" s="129">
        <f t="shared" si="35"/>
        <v>0.45254607835117011</v>
      </c>
      <c r="K165" s="81">
        <v>1.4948361152639231</v>
      </c>
      <c r="L165" s="81">
        <v>1.2308535412351531</v>
      </c>
      <c r="M165" s="53"/>
      <c r="AO165" s="112">
        <v>43627</v>
      </c>
      <c r="AP165" s="131">
        <v>5.9943344401316399E-3</v>
      </c>
      <c r="AQ165" s="131">
        <v>9.0965778373138084E-3</v>
      </c>
      <c r="AR165" s="131">
        <v>5.7303898302398168E-3</v>
      </c>
      <c r="AS165" s="131">
        <v>8.1114609667358173E-3</v>
      </c>
      <c r="AT165" s="131">
        <v>1.0356435506711659E-2</v>
      </c>
    </row>
    <row r="166" spans="2:46" x14ac:dyDescent="0.2">
      <c r="B166" s="74">
        <v>43628</v>
      </c>
      <c r="C166" s="129">
        <v>0.2042992593859555</v>
      </c>
      <c r="D166" s="129">
        <v>3.983650737112774E-2</v>
      </c>
      <c r="E166" s="129">
        <v>0.66110026172111591</v>
      </c>
      <c r="F166" s="129">
        <v>4.8691776884946941E-2</v>
      </c>
      <c r="G166" s="129">
        <v>4.1750433138400517E-2</v>
      </c>
      <c r="H166" s="129">
        <v>2.4277902834105958E-2</v>
      </c>
      <c r="I166" s="129">
        <v>2.6350768753131412E-2</v>
      </c>
      <c r="J166" s="129">
        <f t="shared" si="35"/>
        <v>0.45886024282736804</v>
      </c>
      <c r="K166" s="81">
        <v>1.5051671529161521</v>
      </c>
      <c r="L166" s="81">
        <v>1.2376184697957899</v>
      </c>
      <c r="M166" s="53"/>
      <c r="AO166" s="112">
        <v>43628</v>
      </c>
      <c r="AP166" s="131">
        <v>5.5180143109947169E-3</v>
      </c>
      <c r="AQ166" s="131">
        <v>9.0021368685523247E-3</v>
      </c>
      <c r="AR166" s="131">
        <v>5.7977382363909253E-3</v>
      </c>
      <c r="AS166" s="131">
        <v>8.4296068122603172E-3</v>
      </c>
      <c r="AT166" s="131">
        <v>1.08102776008955E-2</v>
      </c>
    </row>
    <row r="167" spans="2:46" x14ac:dyDescent="0.2">
      <c r="B167" s="74">
        <v>43629</v>
      </c>
      <c r="C167" s="129">
        <v>0.2007671534153882</v>
      </c>
      <c r="D167" s="129">
        <v>3.9843601389748767E-2</v>
      </c>
      <c r="E167" s="129">
        <v>0.67920456355591785</v>
      </c>
      <c r="F167" s="129">
        <v>5.0747474621362781E-2</v>
      </c>
      <c r="G167" s="129">
        <v>4.1712491147599583E-2</v>
      </c>
      <c r="H167" s="129">
        <v>2.4090601785534752E-2</v>
      </c>
      <c r="I167" s="129">
        <v>2.5658771514575612E-2</v>
      </c>
      <c r="J167" s="129">
        <f t="shared" si="35"/>
        <v>0.45857171686856635</v>
      </c>
      <c r="K167" s="81">
        <v>1.5205963742986937</v>
      </c>
      <c r="L167" s="81">
        <v>1.2688754431121305</v>
      </c>
      <c r="M167" s="53"/>
      <c r="AO167" s="112">
        <v>43629</v>
      </c>
      <c r="AP167" s="131">
        <v>6.324766922239663E-3</v>
      </c>
      <c r="AQ167" s="131">
        <v>9.5033764570950831E-3</v>
      </c>
      <c r="AR167" s="131">
        <v>6.3553305799622728E-3</v>
      </c>
      <c r="AS167" s="131">
        <v>8.6350259045459826E-3</v>
      </c>
      <c r="AT167" s="131">
        <v>1.088540052320925E-2</v>
      </c>
    </row>
    <row r="168" spans="2:46" x14ac:dyDescent="0.2">
      <c r="B168" s="74">
        <v>43630</v>
      </c>
      <c r="C168" s="129">
        <v>0.20873772764442619</v>
      </c>
      <c r="D168" s="129">
        <v>3.9931940944013963E-2</v>
      </c>
      <c r="E168" s="129">
        <v>0.67904943545553431</v>
      </c>
      <c r="F168" s="129">
        <v>5.1187039353340701E-2</v>
      </c>
      <c r="G168" s="129">
        <v>4.240133758037623E-2</v>
      </c>
      <c r="H168" s="129">
        <v>2.4153475964764429E-2</v>
      </c>
      <c r="I168" s="129">
        <v>2.79048314703681E-2</v>
      </c>
      <c r="J168" s="129">
        <f t="shared" si="35"/>
        <v>0.46652522842712307</v>
      </c>
      <c r="K168" s="81">
        <v>1.5398910168399469</v>
      </c>
      <c r="L168" s="81">
        <v>1.2924007111526421</v>
      </c>
      <c r="M168" s="53"/>
      <c r="AO168" s="112">
        <v>43630</v>
      </c>
      <c r="AP168" s="131">
        <v>6.3606261716283681E-3</v>
      </c>
      <c r="AQ168" s="131">
        <v>9.5029227779447369E-3</v>
      </c>
      <c r="AR168" s="131">
        <v>5.9426185858628237E-3</v>
      </c>
      <c r="AS168" s="131">
        <v>9.0421100335893873E-3</v>
      </c>
      <c r="AT168" s="131">
        <v>1.107707232141833E-2</v>
      </c>
    </row>
    <row r="169" spans="2:46" x14ac:dyDescent="0.2">
      <c r="B169" s="74">
        <v>43631</v>
      </c>
      <c r="C169" s="129">
        <v>0.207114669447445</v>
      </c>
      <c r="D169" s="129">
        <v>3.948326244686267E-2</v>
      </c>
      <c r="E169" s="129">
        <v>0.59461380989962498</v>
      </c>
      <c r="F169" s="129">
        <v>3.9861595366315103E-2</v>
      </c>
      <c r="G169" s="129">
        <v>4.2205418511512313E-2</v>
      </c>
      <c r="H169" s="129">
        <v>2.3987044294939482E-2</v>
      </c>
      <c r="I169" s="129">
        <v>2.4300675148786161E-2</v>
      </c>
      <c r="J169" s="129">
        <f t="shared" si="35"/>
        <v>0.43198415689945657</v>
      </c>
      <c r="K169" s="81">
        <v>1.4035506320149422</v>
      </c>
      <c r="L169" s="81">
        <v>1.3287943801448237</v>
      </c>
      <c r="M169" s="53"/>
      <c r="AO169" s="112">
        <v>43631</v>
      </c>
      <c r="AP169" s="131">
        <v>3.3431473813732319E-3</v>
      </c>
      <c r="AQ169" s="131">
        <v>8.0491697547325197E-3</v>
      </c>
      <c r="AR169" s="131">
        <v>3.5411256054617068E-3</v>
      </c>
      <c r="AS169" s="131">
        <v>9.1226022267907516E-3</v>
      </c>
      <c r="AT169" s="131">
        <v>9.9793650576539376E-3</v>
      </c>
    </row>
    <row r="170" spans="2:46" x14ac:dyDescent="0.2">
      <c r="B170" s="74">
        <v>43632</v>
      </c>
      <c r="C170" s="129">
        <v>0.2081839522433486</v>
      </c>
      <c r="D170" s="129">
        <v>3.8864860150729798E-2</v>
      </c>
      <c r="E170" s="129">
        <v>0.57099179124500776</v>
      </c>
      <c r="F170" s="129">
        <v>4.4522323521952227E-2</v>
      </c>
      <c r="G170" s="129">
        <v>4.1454139571706849E-2</v>
      </c>
      <c r="H170" s="129">
        <v>2.4278346856951561E-2</v>
      </c>
      <c r="I170" s="129">
        <v>2.184735908459488E-2</v>
      </c>
      <c r="J170" s="129">
        <f t="shared" si="35"/>
        <v>0.43214002645959526</v>
      </c>
      <c r="K170" s="81">
        <v>1.3822827991338869</v>
      </c>
      <c r="L170" s="81">
        <v>1.346042988648549</v>
      </c>
      <c r="M170" s="53"/>
      <c r="AO170" s="112">
        <v>43632</v>
      </c>
      <c r="AP170" s="131">
        <v>4.5359183178345346E-3</v>
      </c>
      <c r="AQ170" s="131">
        <v>8.2905629088511467E-3</v>
      </c>
      <c r="AR170" s="131">
        <v>4.3558862251466077E-3</v>
      </c>
      <c r="AS170" s="131">
        <v>9.2244421202035635E-3</v>
      </c>
      <c r="AT170" s="131">
        <v>1.0787837233075741E-2</v>
      </c>
    </row>
    <row r="171" spans="2:46" x14ac:dyDescent="0.2">
      <c r="B171" s="74">
        <v>43633</v>
      </c>
      <c r="C171" s="129">
        <v>0.20817031667573949</v>
      </c>
      <c r="D171" s="129">
        <v>3.9334687440944177E-2</v>
      </c>
      <c r="E171" s="129">
        <v>0.63884443286670189</v>
      </c>
      <c r="F171" s="129">
        <v>5.0975662066795532E-2</v>
      </c>
      <c r="G171" s="129">
        <v>4.3340588161404937E-2</v>
      </c>
      <c r="H171" s="129">
        <v>2.455529847832872E-2</v>
      </c>
      <c r="I171" s="129">
        <v>2.695261756257759E-2</v>
      </c>
      <c r="J171" s="129">
        <f t="shared" si="35"/>
        <v>0.44949559389953664</v>
      </c>
      <c r="K171" s="81">
        <v>1.481669197152029</v>
      </c>
      <c r="L171" s="81">
        <v>1.2791262679440059</v>
      </c>
      <c r="M171" s="53"/>
      <c r="AO171" s="112">
        <v>43633</v>
      </c>
      <c r="AP171" s="131">
        <v>6.3544406233413909E-3</v>
      </c>
      <c r="AQ171" s="131">
        <v>9.49165860627188E-3</v>
      </c>
      <c r="AR171" s="131">
        <v>6.2273911948838032E-3</v>
      </c>
      <c r="AS171" s="131">
        <v>8.8940106424116611E-3</v>
      </c>
      <c r="AT171" s="131">
        <v>1.1344819320457229E-2</v>
      </c>
    </row>
    <row r="172" spans="2:46" x14ac:dyDescent="0.2">
      <c r="B172" s="74">
        <v>43634</v>
      </c>
      <c r="C172" s="129">
        <v>0.20376856733296991</v>
      </c>
      <c r="D172" s="129">
        <v>3.8277964963312462E-2</v>
      </c>
      <c r="E172" s="129">
        <v>0.65018134187328347</v>
      </c>
      <c r="F172" s="129">
        <v>4.9001993347554167E-2</v>
      </c>
      <c r="G172" s="129">
        <v>4.2964538905832302E-2</v>
      </c>
      <c r="H172" s="129">
        <v>2.4212919721491991E-2</v>
      </c>
      <c r="I172" s="129">
        <v>2.7006471186903021E-2</v>
      </c>
      <c r="J172" s="129">
        <f t="shared" si="35"/>
        <v>0.44747081142101619</v>
      </c>
      <c r="K172" s="81">
        <v>1.4828846087523635</v>
      </c>
      <c r="L172" s="81">
        <v>1.2631859082648305</v>
      </c>
      <c r="M172" s="53"/>
      <c r="AO172" s="112">
        <v>43634</v>
      </c>
      <c r="AP172" s="131">
        <v>5.9940495036749234E-3</v>
      </c>
      <c r="AQ172" s="131">
        <v>9.1666540859756118E-3</v>
      </c>
      <c r="AR172" s="131">
        <v>6.2085493506345447E-3</v>
      </c>
      <c r="AS172" s="131">
        <v>8.2453824123158367E-3</v>
      </c>
      <c r="AT172" s="131">
        <v>1.072817884209425E-2</v>
      </c>
    </row>
    <row r="173" spans="2:46" x14ac:dyDescent="0.2">
      <c r="B173" s="74">
        <v>43635</v>
      </c>
      <c r="C173" s="129">
        <v>0.2057587407723703</v>
      </c>
      <c r="D173" s="129">
        <v>4.0107296037607612E-2</v>
      </c>
      <c r="E173" s="129">
        <v>0.65351711257690714</v>
      </c>
      <c r="F173" s="129">
        <v>5.0070779790368579E-2</v>
      </c>
      <c r="G173" s="129">
        <v>4.2606514711563827E-2</v>
      </c>
      <c r="H173" s="129">
        <v>2.3855693861210722E-2</v>
      </c>
      <c r="I173" s="129">
        <v>2.8325641138130551E-2</v>
      </c>
      <c r="J173" s="129">
        <f t="shared" si="35"/>
        <v>0.45830952942872205</v>
      </c>
      <c r="K173" s="81">
        <v>1.5025513083168809</v>
      </c>
      <c r="L173" s="81">
        <v>1.256016379180029</v>
      </c>
      <c r="M173" s="53"/>
      <c r="AO173" s="112">
        <v>43635</v>
      </c>
      <c r="AP173" s="131">
        <v>6.1088369146573146E-3</v>
      </c>
      <c r="AQ173" s="131">
        <v>9.1606314284027133E-3</v>
      </c>
      <c r="AR173" s="131">
        <v>6.049040258156892E-3</v>
      </c>
      <c r="AS173" s="131">
        <v>8.6194251702496182E-3</v>
      </c>
      <c r="AT173" s="131">
        <v>1.1262211026340729E-2</v>
      </c>
    </row>
    <row r="174" spans="2:46" x14ac:dyDescent="0.2">
      <c r="B174" s="74">
        <v>43636</v>
      </c>
      <c r="C174" s="129">
        <v>0.20081384454848231</v>
      </c>
      <c r="D174" s="129">
        <v>3.9689873369462947E-2</v>
      </c>
      <c r="E174" s="129">
        <v>0.66500469089771896</v>
      </c>
      <c r="F174" s="129">
        <v>4.9414027569820489E-2</v>
      </c>
      <c r="G174" s="129">
        <v>4.3404958987577492E-2</v>
      </c>
      <c r="H174" s="129">
        <v>2.3909372055899832E-2</v>
      </c>
      <c r="I174" s="129">
        <v>2.8111154075834581E-2</v>
      </c>
      <c r="J174" s="129">
        <f t="shared" si="35"/>
        <v>0.45900167473625531</v>
      </c>
      <c r="K174" s="81">
        <v>1.5093495962410519</v>
      </c>
      <c r="L174" s="81">
        <v>1.2920750422234215</v>
      </c>
      <c r="M174" s="53"/>
      <c r="AO174" s="112">
        <v>43636</v>
      </c>
      <c r="AP174" s="131">
        <v>6.5916943175018802E-3</v>
      </c>
      <c r="AQ174" s="131">
        <v>9.5908415608569608E-3</v>
      </c>
      <c r="AR174" s="131">
        <v>4.8209844874169943E-3</v>
      </c>
      <c r="AS174" s="131">
        <v>8.7741640981871902E-3</v>
      </c>
      <c r="AT174" s="131">
        <v>1.115171008452401E-2</v>
      </c>
    </row>
    <row r="175" spans="2:46" x14ac:dyDescent="0.2">
      <c r="B175" s="74">
        <v>43637</v>
      </c>
      <c r="C175" s="129">
        <v>0.20518883519367179</v>
      </c>
      <c r="D175" s="129">
        <v>3.9771783916993451E-2</v>
      </c>
      <c r="E175" s="129">
        <v>0.68869732053085753</v>
      </c>
      <c r="F175" s="129">
        <v>4.9204828566184057E-2</v>
      </c>
      <c r="G175" s="129">
        <v>4.2814901777287251E-2</v>
      </c>
      <c r="H175" s="129">
        <v>2.397383293786556E-2</v>
      </c>
      <c r="I175" s="129">
        <v>1.8318699819231021E-2</v>
      </c>
      <c r="J175" s="129">
        <f t="shared" si="35"/>
        <v>0.46370914803459962</v>
      </c>
      <c r="K175" s="81">
        <v>1.5316793507766904</v>
      </c>
      <c r="L175" s="81">
        <v>1.3144960622223247</v>
      </c>
      <c r="M175" s="53"/>
      <c r="AO175" s="112">
        <v>43637</v>
      </c>
      <c r="AP175" s="131">
        <v>6.6098814243473383E-3</v>
      </c>
      <c r="AQ175" s="131">
        <v>9.445400995831809E-3</v>
      </c>
      <c r="AR175" s="131">
        <v>5.2910548454046819E-3</v>
      </c>
      <c r="AS175" s="131">
        <v>9.36610719596369E-3</v>
      </c>
      <c r="AT175" s="131">
        <v>1.171128716170021E-2</v>
      </c>
    </row>
    <row r="176" spans="2:46" x14ac:dyDescent="0.2">
      <c r="B176" s="74">
        <v>43638</v>
      </c>
      <c r="C176" s="129">
        <v>0.20488909570844541</v>
      </c>
      <c r="D176" s="129">
        <v>3.9086133185221923E-2</v>
      </c>
      <c r="E176" s="129">
        <v>0.59916212529033408</v>
      </c>
      <c r="F176" s="129">
        <v>3.9972826435961978E-2</v>
      </c>
      <c r="G176" s="129">
        <v>4.217406271648242E-2</v>
      </c>
      <c r="H176" s="129">
        <v>2.3777285480472601E-2</v>
      </c>
      <c r="I176" s="129">
        <v>1.748829646483235E-2</v>
      </c>
      <c r="J176" s="129">
        <f t="shared" si="35"/>
        <v>0.43069072173561984</v>
      </c>
      <c r="K176" s="81">
        <v>1.3972405470173705</v>
      </c>
      <c r="L176" s="81">
        <v>1.3487376092135595</v>
      </c>
      <c r="M176" s="53"/>
      <c r="AO176" s="112">
        <v>43638</v>
      </c>
      <c r="AP176" s="131">
        <v>3.610321683014818E-3</v>
      </c>
      <c r="AQ176" s="131">
        <v>8.2379968875435725E-3</v>
      </c>
      <c r="AR176" s="131">
        <v>3.602706144596745E-3</v>
      </c>
      <c r="AS176" s="131">
        <v>9.0627019148518447E-3</v>
      </c>
      <c r="AT176" s="131">
        <v>1.0368538415764879E-2</v>
      </c>
    </row>
    <row r="177" spans="2:46" x14ac:dyDescent="0.2">
      <c r="B177" s="74">
        <v>43639</v>
      </c>
      <c r="C177" s="129">
        <v>0.2039473349973813</v>
      </c>
      <c r="D177" s="129">
        <v>3.9106476706976027E-2</v>
      </c>
      <c r="E177" s="129">
        <v>0.59056903460151899</v>
      </c>
      <c r="F177" s="129">
        <v>4.5041871793897952E-2</v>
      </c>
      <c r="G177" s="129">
        <v>4.1235245088966192E-2</v>
      </c>
      <c r="H177" s="129">
        <v>2.387197076679563E-2</v>
      </c>
      <c r="I177" s="129">
        <v>2.1950415204008811E-2</v>
      </c>
      <c r="J177" s="129">
        <f t="shared" si="35"/>
        <v>0.43338267853992241</v>
      </c>
      <c r="K177" s="81">
        <v>1.3991050276994672</v>
      </c>
      <c r="L177" s="81">
        <v>1.3487678700190378</v>
      </c>
      <c r="M177" s="53"/>
      <c r="AO177" s="112">
        <v>43639</v>
      </c>
      <c r="AP177" s="131">
        <v>4.7119266587556056E-3</v>
      </c>
      <c r="AQ177" s="131">
        <v>8.5379278676426876E-3</v>
      </c>
      <c r="AR177" s="131">
        <v>4.8728443515617054E-3</v>
      </c>
      <c r="AS177" s="131">
        <v>9.2645853100883566E-3</v>
      </c>
      <c r="AT177" s="131">
        <v>1.0675878440410579E-2</v>
      </c>
    </row>
    <row r="178" spans="2:46" x14ac:dyDescent="0.2">
      <c r="B178" s="74">
        <v>43640</v>
      </c>
      <c r="C178" s="129">
        <v>0.20565101909504971</v>
      </c>
      <c r="D178" s="129">
        <v>3.9230555426877499E-2</v>
      </c>
      <c r="E178" s="129">
        <v>0.63400244917987747</v>
      </c>
      <c r="F178" s="129">
        <v>5.0321809174013042E-2</v>
      </c>
      <c r="G178" s="129">
        <v>4.4062809581725468E-2</v>
      </c>
      <c r="H178" s="129">
        <v>2.3533515239477162E-2</v>
      </c>
      <c r="I178" s="129">
        <v>2.8491171048373409E-2</v>
      </c>
      <c r="J178" s="129">
        <f t="shared" si="35"/>
        <v>0.44949043971829483</v>
      </c>
      <c r="K178" s="81">
        <v>1.4747837684636886</v>
      </c>
      <c r="L178" s="81">
        <v>1.2869649456376921</v>
      </c>
      <c r="M178" s="53"/>
      <c r="AO178" s="112">
        <v>43640</v>
      </c>
      <c r="AP178" s="131">
        <v>5.8501308195078316E-3</v>
      </c>
      <c r="AQ178" s="131">
        <v>9.3933286958141834E-3</v>
      </c>
      <c r="AR178" s="131">
        <v>6.3388506399810994E-3</v>
      </c>
      <c r="AS178" s="131">
        <v>9.0573580120356552E-3</v>
      </c>
      <c r="AT178" s="131">
        <v>1.155307719270642E-2</v>
      </c>
    </row>
    <row r="179" spans="2:46" x14ac:dyDescent="0.2">
      <c r="B179" s="74">
        <v>43641</v>
      </c>
      <c r="C179" s="129">
        <v>0.2057932136852679</v>
      </c>
      <c r="D179" s="129">
        <v>3.7951351366836673E-2</v>
      </c>
      <c r="E179" s="129">
        <v>0.64546922108594995</v>
      </c>
      <c r="F179" s="129">
        <v>4.8298610860054353E-2</v>
      </c>
      <c r="G179" s="129">
        <v>4.1770613583358637E-2</v>
      </c>
      <c r="H179" s="129">
        <v>2.3091328121858431E-2</v>
      </c>
      <c r="I179" s="129">
        <v>2.764250236733096E-2</v>
      </c>
      <c r="J179" s="129">
        <f t="shared" si="35"/>
        <v>0.44833326523116002</v>
      </c>
      <c r="K179" s="81">
        <v>1.478350106301817</v>
      </c>
      <c r="L179" s="81">
        <v>1.270793369406962</v>
      </c>
      <c r="M179" s="53"/>
      <c r="AO179" s="112">
        <v>43641</v>
      </c>
      <c r="AP179" s="131">
        <v>5.858604753427644E-3</v>
      </c>
      <c r="AQ179" s="131">
        <v>8.6830599782390123E-3</v>
      </c>
      <c r="AR179" s="131">
        <v>6.4578977833745161E-3</v>
      </c>
      <c r="AS179" s="131">
        <v>8.3136416264044215E-3</v>
      </c>
      <c r="AT179" s="131">
        <v>1.1049106185109389E-2</v>
      </c>
    </row>
    <row r="180" spans="2:46" x14ac:dyDescent="0.2">
      <c r="B180" s="74">
        <v>43642</v>
      </c>
      <c r="C180" s="129">
        <v>0.20694292303499051</v>
      </c>
      <c r="D180" s="129">
        <v>3.9896571506347088E-2</v>
      </c>
      <c r="E180" s="129">
        <v>0.64603938173590836</v>
      </c>
      <c r="F180" s="129">
        <v>4.9048341365298849E-2</v>
      </c>
      <c r="G180" s="129">
        <v>4.2655476879587137E-2</v>
      </c>
      <c r="H180" s="129">
        <v>2.392148929869356E-2</v>
      </c>
      <c r="I180" s="129">
        <v>2.7091088792020528E-2</v>
      </c>
      <c r="J180" s="129">
        <f t="shared" si="35"/>
        <v>0.45886766731521966</v>
      </c>
      <c r="K180" s="81">
        <v>1.4944629399280658</v>
      </c>
      <c r="L180" s="81">
        <v>1.2717138903390868</v>
      </c>
      <c r="M180" s="53"/>
      <c r="AO180" s="112">
        <v>43642</v>
      </c>
      <c r="AP180" s="131">
        <v>5.8598870838781694E-3</v>
      </c>
      <c r="AQ180" s="131">
        <v>8.8392628007299395E-3</v>
      </c>
      <c r="AR180" s="131">
        <v>6.240556673403716E-3</v>
      </c>
      <c r="AS180" s="131">
        <v>8.5731497624452549E-3</v>
      </c>
      <c r="AT180" s="131">
        <v>1.135140740324205E-2</v>
      </c>
    </row>
    <row r="181" spans="2:46" x14ac:dyDescent="0.2">
      <c r="B181" s="74">
        <v>43643</v>
      </c>
      <c r="C181" s="129">
        <v>0.2086546793156788</v>
      </c>
      <c r="D181" s="129">
        <v>3.9831813032240093E-2</v>
      </c>
      <c r="E181" s="129">
        <v>0.66009289730244025</v>
      </c>
      <c r="F181" s="129">
        <v>5.0502178716798372E-2</v>
      </c>
      <c r="G181" s="129">
        <v>4.2293213032383717E-2</v>
      </c>
      <c r="H181" s="129">
        <v>2.3912450066070689E-2</v>
      </c>
      <c r="I181" s="129">
        <v>2.7292131712523079E-2</v>
      </c>
      <c r="J181" s="129">
        <f t="shared" si="35"/>
        <v>0.46466752201228489</v>
      </c>
      <c r="K181" s="81">
        <v>1.5172468851904199</v>
      </c>
      <c r="L181" s="81">
        <v>1.308445043181063</v>
      </c>
      <c r="M181" s="53"/>
      <c r="AO181" s="112">
        <v>43643</v>
      </c>
      <c r="AP181" s="131">
        <v>6.3620574327658899E-3</v>
      </c>
      <c r="AQ181" s="131">
        <v>9.2136272132806018E-3</v>
      </c>
      <c r="AR181" s="131">
        <v>6.3859097393775214E-3</v>
      </c>
      <c r="AS181" s="131">
        <v>8.8569805537289537E-3</v>
      </c>
      <c r="AT181" s="131">
        <v>1.143169879021322E-2</v>
      </c>
    </row>
    <row r="182" spans="2:46" x14ac:dyDescent="0.2">
      <c r="B182" s="74">
        <v>43644</v>
      </c>
      <c r="C182" s="129">
        <v>0.20894384500377439</v>
      </c>
      <c r="D182" s="129">
        <v>4.023927809271835E-2</v>
      </c>
      <c r="E182" s="129">
        <v>0.65614006319824958</v>
      </c>
      <c r="F182" s="129">
        <v>5.1318211406597598E-2</v>
      </c>
      <c r="G182" s="129">
        <v>4.3856231455908612E-2</v>
      </c>
      <c r="H182" s="129">
        <v>2.405612586910023E-2</v>
      </c>
      <c r="I182" s="129">
        <v>2.7837650381726271E-2</v>
      </c>
      <c r="J182" s="129">
        <f t="shared" si="35"/>
        <v>0.46784055168663974</v>
      </c>
      <c r="K182" s="81">
        <v>1.5202319570947149</v>
      </c>
      <c r="L182" s="81">
        <v>1.32653558588062</v>
      </c>
      <c r="M182" s="53"/>
      <c r="AO182" s="112">
        <v>43644</v>
      </c>
      <c r="AP182" s="131">
        <v>6.2507954191031462E-3</v>
      </c>
      <c r="AQ182" s="131">
        <v>9.4454581761472412E-3</v>
      </c>
      <c r="AR182" s="131">
        <v>6.2225692610097501E-3</v>
      </c>
      <c r="AS182" s="131">
        <v>9.4393681202024713E-3</v>
      </c>
      <c r="AT182" s="131">
        <v>1.1637922722762199E-2</v>
      </c>
    </row>
    <row r="183" spans="2:46" x14ac:dyDescent="0.2">
      <c r="B183" s="74">
        <v>43645</v>
      </c>
      <c r="C183" s="129">
        <v>0.20424168681111329</v>
      </c>
      <c r="D183" s="129">
        <v>3.9927815477276987E-2</v>
      </c>
      <c r="E183" s="129">
        <v>0.57827589455419393</v>
      </c>
      <c r="F183" s="129">
        <v>4.1547706186853703E-2</v>
      </c>
      <c r="G183" s="129">
        <v>4.178622729335274E-2</v>
      </c>
      <c r="H183" s="129">
        <v>2.4308531365767591E-2</v>
      </c>
      <c r="I183" s="129">
        <v>2.5634926866109659E-2</v>
      </c>
      <c r="J183" s="129">
        <f t="shared" si="35"/>
        <v>0.42974523492563999</v>
      </c>
      <c r="K183" s="81">
        <v>1.3854680234803078</v>
      </c>
      <c r="L183" s="81">
        <v>1.3666273664290418</v>
      </c>
      <c r="M183" s="53"/>
      <c r="AO183" s="112">
        <v>43645</v>
      </c>
      <c r="AP183" s="131">
        <v>3.353169626495484E-3</v>
      </c>
      <c r="AQ183" s="131">
        <v>8.6354641522344931E-3</v>
      </c>
      <c r="AR183" s="131">
        <v>4.1606234228440484E-3</v>
      </c>
      <c r="AS183" s="131">
        <v>9.2458846371336265E-3</v>
      </c>
      <c r="AT183" s="131">
        <v>1.0370532731897E-2</v>
      </c>
    </row>
    <row r="184" spans="2:46" x14ac:dyDescent="0.2">
      <c r="B184" s="74">
        <v>43646</v>
      </c>
      <c r="C184" s="129">
        <v>0.20887320179686111</v>
      </c>
      <c r="D184" s="129">
        <v>3.9263485243181913E-2</v>
      </c>
      <c r="E184" s="129">
        <v>0.55993850803383116</v>
      </c>
      <c r="F184" s="129">
        <v>4.5192057584246312E-2</v>
      </c>
      <c r="G184" s="129">
        <v>4.1642872805125367E-2</v>
      </c>
      <c r="H184" s="129">
        <v>2.3824520110801741E-2</v>
      </c>
      <c r="I184" s="129">
        <v>2.2172844145602819E-2</v>
      </c>
      <c r="J184" s="129">
        <f t="shared" si="35"/>
        <v>0.43498298393429913</v>
      </c>
      <c r="K184" s="81">
        <v>1.3758904736539495</v>
      </c>
      <c r="L184" s="81">
        <v>1.3684962029304446</v>
      </c>
      <c r="M184" s="53"/>
      <c r="AO184" s="112">
        <v>43646</v>
      </c>
      <c r="AP184" s="131">
        <v>4.591899434827967E-3</v>
      </c>
      <c r="AQ184" s="131">
        <v>8.276147232229171E-3</v>
      </c>
      <c r="AR184" s="131">
        <v>4.6727715232419012E-3</v>
      </c>
      <c r="AS184" s="131">
        <v>9.5138960149872553E-3</v>
      </c>
      <c r="AT184" s="131">
        <v>1.0736179048200111E-2</v>
      </c>
    </row>
    <row r="185" spans="2:46" x14ac:dyDescent="0.2">
      <c r="B185" s="74">
        <v>43647</v>
      </c>
      <c r="C185" s="129">
        <v>0.2145752153002316</v>
      </c>
      <c r="D185" s="129">
        <v>3.8810325200193667E-2</v>
      </c>
      <c r="E185" s="129">
        <v>0.58194004079177231</v>
      </c>
      <c r="F185" s="129">
        <v>4.9258916613483E-2</v>
      </c>
      <c r="G185" s="129">
        <v>4.4657360215707161E-2</v>
      </c>
      <c r="H185" s="129">
        <v>2.396107253576648E-2</v>
      </c>
      <c r="I185" s="129">
        <v>2.90718689682169E-2</v>
      </c>
      <c r="J185" s="129">
        <f t="shared" si="35"/>
        <v>0.44776356281753593</v>
      </c>
      <c r="K185" s="81">
        <v>1.4300383624429072</v>
      </c>
      <c r="L185" s="81">
        <v>1.3079423251932969</v>
      </c>
      <c r="M185" s="53"/>
      <c r="AO185" s="112">
        <v>43647</v>
      </c>
      <c r="AP185" s="131">
        <v>6.1413874381278004E-3</v>
      </c>
      <c r="AQ185" s="131">
        <v>9.0948358380362523E-3</v>
      </c>
      <c r="AR185" s="131">
        <v>5.5444899203809742E-3</v>
      </c>
      <c r="AS185" s="131">
        <v>9.2123275467419635E-3</v>
      </c>
      <c r="AT185" s="131">
        <v>1.125161557213137E-2</v>
      </c>
    </row>
    <row r="186" spans="2:46" x14ac:dyDescent="0.2">
      <c r="B186" s="74">
        <v>43648</v>
      </c>
      <c r="C186" s="129">
        <v>0.21078987506669711</v>
      </c>
      <c r="D186" s="129">
        <v>3.4955670290479593E-2</v>
      </c>
      <c r="E186" s="129">
        <v>0.58351935673490918</v>
      </c>
      <c r="F186" s="129">
        <v>4.8124578007173131E-2</v>
      </c>
      <c r="G186" s="129">
        <v>4.5189086805785282E-2</v>
      </c>
      <c r="H186" s="129">
        <v>2.4007575660514809E-2</v>
      </c>
      <c r="I186" s="129">
        <v>2.9409775679974069E-2</v>
      </c>
      <c r="J186" s="129">
        <f t="shared" si="35"/>
        <v>0.44426847362735977</v>
      </c>
      <c r="K186" s="81">
        <v>1.420264391872893</v>
      </c>
      <c r="L186" s="81">
        <v>1.3050328552400319</v>
      </c>
      <c r="M186" s="53"/>
      <c r="AO186" s="112">
        <v>43648</v>
      </c>
      <c r="AP186" s="131">
        <v>6.0747851026479432E-3</v>
      </c>
      <c r="AQ186" s="131">
        <v>9.0500099276564494E-3</v>
      </c>
      <c r="AR186" s="131">
        <v>6.1305319544619191E-3</v>
      </c>
      <c r="AS186" s="131">
        <v>8.4967293158877046E-3</v>
      </c>
      <c r="AT186" s="131">
        <v>1.0967050203939441E-2</v>
      </c>
    </row>
    <row r="187" spans="2:46" x14ac:dyDescent="0.2">
      <c r="B187" s="74">
        <v>43649</v>
      </c>
      <c r="C187" s="129">
        <v>0.21442840418090789</v>
      </c>
      <c r="D187" s="129">
        <v>3.7712854754749323E-2</v>
      </c>
      <c r="E187" s="129">
        <v>0.60235876963672175</v>
      </c>
      <c r="F187" s="129">
        <v>4.9899505368851821E-2</v>
      </c>
      <c r="G187" s="129">
        <v>4.4143087970629442E-2</v>
      </c>
      <c r="H187" s="129">
        <v>2.3908945581931011E-2</v>
      </c>
      <c r="I187" s="129">
        <v>2.9892669774542489E-2</v>
      </c>
      <c r="J187" s="129">
        <f t="shared" si="35"/>
        <v>0.45550361081770951</v>
      </c>
      <c r="K187" s="81">
        <v>1.4578478480860433</v>
      </c>
      <c r="L187" s="81">
        <v>1.3085511186008465</v>
      </c>
      <c r="M187" s="53"/>
      <c r="AO187" s="112">
        <v>43649</v>
      </c>
      <c r="AP187" s="131">
        <v>6.1105310579756354E-3</v>
      </c>
      <c r="AQ187" s="131">
        <v>9.1373748014624886E-3</v>
      </c>
      <c r="AR187" s="131">
        <v>6.1427784634655227E-3</v>
      </c>
      <c r="AS187" s="131">
        <v>8.8267122371048969E-3</v>
      </c>
      <c r="AT187" s="131">
        <v>1.1841735246469561E-2</v>
      </c>
    </row>
    <row r="188" spans="2:46" x14ac:dyDescent="0.2">
      <c r="B188" s="74">
        <v>43650</v>
      </c>
      <c r="C188" s="129">
        <v>0.21655572919243851</v>
      </c>
      <c r="D188" s="129">
        <v>3.7903962143863379E-2</v>
      </c>
      <c r="E188" s="129">
        <v>0.51318019911616153</v>
      </c>
      <c r="F188" s="129">
        <v>5.064934736156395E-2</v>
      </c>
      <c r="G188" s="129">
        <v>4.4603843154039778E-2</v>
      </c>
      <c r="H188" s="129">
        <v>2.4509626297574728E-2</v>
      </c>
      <c r="I188" s="129">
        <v>3.0087195074436999E-2</v>
      </c>
      <c r="J188" s="129">
        <f t="shared" si="35"/>
        <v>0.43630625698617809</v>
      </c>
      <c r="K188" s="81">
        <v>1.3537961593262569</v>
      </c>
      <c r="L188" s="81">
        <v>1.3493871267915241</v>
      </c>
      <c r="M188" s="53"/>
      <c r="AO188" s="112">
        <v>43650</v>
      </c>
      <c r="AP188" s="131">
        <v>6.5361747247044376E-3</v>
      </c>
      <c r="AQ188" s="131">
        <v>9.4577056948195529E-3</v>
      </c>
      <c r="AR188" s="131">
        <v>6.2948147439783799E-3</v>
      </c>
      <c r="AS188" s="131">
        <v>8.9730788778217864E-3</v>
      </c>
      <c r="AT188" s="131">
        <v>1.1338624263923239E-2</v>
      </c>
    </row>
    <row r="189" spans="2:46" x14ac:dyDescent="0.2">
      <c r="B189" s="74">
        <v>43651</v>
      </c>
      <c r="C189" s="129">
        <v>0.20767456218895861</v>
      </c>
      <c r="D189" s="129">
        <v>3.9381144151182622E-2</v>
      </c>
      <c r="E189" s="129">
        <v>0.48405733809829848</v>
      </c>
      <c r="F189" s="129">
        <v>5.112807543364755E-2</v>
      </c>
      <c r="G189" s="129">
        <v>4.520406182544718E-2</v>
      </c>
      <c r="H189" s="129">
        <v>2.466626833058503E-2</v>
      </c>
      <c r="I189" s="129">
        <v>2.9977239294241169E-2</v>
      </c>
      <c r="J189" s="129">
        <f t="shared" si="35"/>
        <v>0.43339900701043355</v>
      </c>
      <c r="K189" s="81">
        <v>1.3154876963327942</v>
      </c>
      <c r="L189" s="81">
        <v>1.3690546950119318</v>
      </c>
      <c r="M189" s="53"/>
      <c r="AO189" s="112">
        <v>43651</v>
      </c>
      <c r="AP189" s="131">
        <v>6.3450067383631634E-3</v>
      </c>
      <c r="AQ189" s="131">
        <v>9.4435035498467417E-3</v>
      </c>
      <c r="AR189" s="131">
        <v>6.1067142237014229E-3</v>
      </c>
      <c r="AS189" s="131">
        <v>9.2773620587389641E-3</v>
      </c>
      <c r="AT189" s="131">
        <v>1.1524440677504929E-2</v>
      </c>
    </row>
    <row r="190" spans="2:46" x14ac:dyDescent="0.2">
      <c r="B190" s="74">
        <v>43652</v>
      </c>
      <c r="C190" s="129">
        <v>0.20444659390158709</v>
      </c>
      <c r="D190" s="129">
        <v>3.9184374142491318E-2</v>
      </c>
      <c r="E190" s="129">
        <v>0.53284479259579653</v>
      </c>
      <c r="F190" s="129">
        <v>4.0894094688217933E-2</v>
      </c>
      <c r="G190" s="129">
        <v>4.2848458013172157E-2</v>
      </c>
      <c r="H190" s="129">
        <v>2.439914347679855E-2</v>
      </c>
      <c r="I190" s="129">
        <v>2.8825338657944021E-2</v>
      </c>
      <c r="J190" s="129">
        <f t="shared" si="35"/>
        <v>0.43313556617708937</v>
      </c>
      <c r="K190" s="81">
        <v>1.3465783616530969</v>
      </c>
      <c r="L190" s="81">
        <v>1.375949610444408</v>
      </c>
      <c r="M190" s="53"/>
      <c r="AO190" s="112">
        <v>43652</v>
      </c>
      <c r="AP190" s="131">
        <v>3.4080835870528071E-3</v>
      </c>
      <c r="AQ190" s="131">
        <v>8.7162227009282174E-3</v>
      </c>
      <c r="AR190" s="131">
        <v>3.6676853367615882E-3</v>
      </c>
      <c r="AS190" s="131">
        <v>9.1290506199511665E-3</v>
      </c>
      <c r="AT190" s="131">
        <v>1.032049432706827E-2</v>
      </c>
    </row>
    <row r="191" spans="2:46" x14ac:dyDescent="0.2">
      <c r="B191" s="74">
        <v>43653</v>
      </c>
      <c r="C191" s="129">
        <v>0.21508074650855721</v>
      </c>
      <c r="D191" s="129">
        <v>3.8518495803300773E-2</v>
      </c>
      <c r="E191" s="129">
        <v>0.59075847785101776</v>
      </c>
      <c r="F191" s="129">
        <v>4.4123469504214752E-2</v>
      </c>
      <c r="G191" s="129">
        <v>4.2781114511797932E-2</v>
      </c>
      <c r="H191" s="129">
        <v>2.4406528413557321E-2</v>
      </c>
      <c r="I191" s="129">
        <v>2.499398311120735E-2</v>
      </c>
      <c r="J191" s="129">
        <f t="shared" si="35"/>
        <v>0.45350202551333074</v>
      </c>
      <c r="K191" s="81">
        <v>1.4341648412169838</v>
      </c>
      <c r="L191" s="81">
        <v>1.3733234422170137</v>
      </c>
      <c r="M191" s="53"/>
      <c r="AO191" s="112">
        <v>43653</v>
      </c>
      <c r="AP191" s="131">
        <v>4.5627000848285923E-3</v>
      </c>
      <c r="AQ191" s="131">
        <v>8.1088176996006785E-3</v>
      </c>
      <c r="AR191" s="131">
        <v>4.3516063078382758E-3</v>
      </c>
      <c r="AS191" s="131">
        <v>9.3173598066565878E-3</v>
      </c>
      <c r="AT191" s="131">
        <v>1.0783957450610631E-2</v>
      </c>
    </row>
    <row r="192" spans="2:46" x14ac:dyDescent="0.2">
      <c r="B192" s="74">
        <v>43654</v>
      </c>
      <c r="C192" s="129">
        <v>0.21511713713895511</v>
      </c>
      <c r="D192" s="129">
        <v>3.8904738196940972E-2</v>
      </c>
      <c r="E192" s="129">
        <v>0.63694211099766773</v>
      </c>
      <c r="F192" s="129">
        <v>4.905317112383073E-2</v>
      </c>
      <c r="G192" s="129">
        <v>4.4371528707109517E-2</v>
      </c>
      <c r="H192" s="129">
        <v>2.436200922859923E-2</v>
      </c>
      <c r="I192" s="129">
        <v>2.9500357886487749E-2</v>
      </c>
      <c r="J192" s="129">
        <f t="shared" si="35"/>
        <v>0.46440012599932889</v>
      </c>
      <c r="K192" s="81">
        <v>1.5026511792789201</v>
      </c>
      <c r="L192" s="81">
        <v>1.3286681109520315</v>
      </c>
      <c r="M192" s="53"/>
      <c r="AO192" s="112">
        <v>43654</v>
      </c>
      <c r="AP192" s="131">
        <v>6.0154163336218246E-3</v>
      </c>
      <c r="AQ192" s="131">
        <v>9.0985119581455561E-3</v>
      </c>
      <c r="AR192" s="131">
        <v>5.763503724578789E-3</v>
      </c>
      <c r="AS192" s="131">
        <v>9.4044115966696925E-3</v>
      </c>
      <c r="AT192" s="131">
        <v>1.126661807839268E-2</v>
      </c>
    </row>
    <row r="193" spans="2:46" x14ac:dyDescent="0.2">
      <c r="B193" s="74">
        <v>43655</v>
      </c>
      <c r="C193" s="129">
        <v>0.2110452578475393</v>
      </c>
      <c r="D193" s="129">
        <v>3.738658758637451E-2</v>
      </c>
      <c r="E193" s="129">
        <v>0.6585004394473587</v>
      </c>
      <c r="F193" s="129">
        <v>4.7856878002759382E-2</v>
      </c>
      <c r="G193" s="129">
        <v>4.4261034326139398E-2</v>
      </c>
      <c r="H193" s="129">
        <v>2.4796006708184031E-2</v>
      </c>
      <c r="I193" s="129">
        <v>2.9826198455240659E-2</v>
      </c>
      <c r="J193" s="129">
        <f t="shared" si="35"/>
        <v>0.46566455179772337</v>
      </c>
      <c r="K193" s="81">
        <v>1.5193369541713193</v>
      </c>
      <c r="L193" s="81">
        <v>1.3101286265038907</v>
      </c>
      <c r="M193" s="53"/>
      <c r="AO193" s="112">
        <v>43655</v>
      </c>
      <c r="AP193" s="131">
        <v>5.851442210364567E-3</v>
      </c>
      <c r="AQ193" s="131">
        <v>9.0408907586393313E-3</v>
      </c>
      <c r="AR193" s="131">
        <v>6.0085093061703647E-3</v>
      </c>
      <c r="AS193" s="131">
        <v>8.6753591635852171E-3</v>
      </c>
      <c r="AT193" s="131">
        <v>1.1042745690365841E-2</v>
      </c>
    </row>
    <row r="194" spans="2:46" x14ac:dyDescent="0.2">
      <c r="B194" s="74">
        <v>43656</v>
      </c>
      <c r="C194" s="129">
        <v>0.21482413831587341</v>
      </c>
      <c r="D194" s="129">
        <v>3.9488396750544573E-2</v>
      </c>
      <c r="E194" s="129">
        <v>0.64903278598960279</v>
      </c>
      <c r="F194" s="129">
        <v>4.8266670984580373E-2</v>
      </c>
      <c r="G194" s="129">
        <v>4.3415121554178232E-2</v>
      </c>
      <c r="H194" s="129">
        <v>2.508209868879694E-2</v>
      </c>
      <c r="I194" s="129">
        <v>3.042142430658596E-2</v>
      </c>
      <c r="J194" s="129">
        <f t="shared" si="35"/>
        <v>0.47038034252210981</v>
      </c>
      <c r="K194" s="81">
        <v>1.5209109791122719</v>
      </c>
      <c r="L194" s="81">
        <v>1.3124703957894479</v>
      </c>
      <c r="M194" s="53"/>
      <c r="AO194" s="112">
        <v>43656</v>
      </c>
      <c r="AP194" s="131">
        <v>5.6737569163247724E-3</v>
      </c>
      <c r="AQ194" s="131">
        <v>9.1031224094491325E-3</v>
      </c>
      <c r="AR194" s="131">
        <v>5.8979245931856869E-3</v>
      </c>
      <c r="AS194" s="131">
        <v>8.5886471616738076E-3</v>
      </c>
      <c r="AT194" s="131">
        <v>1.1513706306110391E-2</v>
      </c>
    </row>
    <row r="195" spans="2:46" x14ac:dyDescent="0.2">
      <c r="B195" s="74">
        <v>43657</v>
      </c>
      <c r="C195" s="129">
        <v>0.21763390377210229</v>
      </c>
      <c r="D195" s="129">
        <v>3.90493865140586E-2</v>
      </c>
      <c r="E195" s="129">
        <v>0.63492607254186229</v>
      </c>
      <c r="F195" s="129">
        <v>4.9371148904270988E-2</v>
      </c>
      <c r="G195" s="129">
        <v>4.4881961752180392E-2</v>
      </c>
      <c r="H195" s="129">
        <v>2.525928762451652E-2</v>
      </c>
      <c r="I195" s="129">
        <v>3.0755368036867448E-2</v>
      </c>
      <c r="J195" s="129">
        <f t="shared" si="35"/>
        <v>0.46876218980233197</v>
      </c>
      <c r="K195" s="81">
        <v>1.5106393189481906</v>
      </c>
      <c r="L195" s="81">
        <v>1.3331277982433314</v>
      </c>
      <c r="M195" s="53"/>
      <c r="AO195" s="112">
        <v>43657</v>
      </c>
      <c r="AP195" s="131">
        <v>6.2715091909079264E-3</v>
      </c>
      <c r="AQ195" s="131">
        <v>9.0627650001580198E-3</v>
      </c>
      <c r="AR195" s="131">
        <v>5.9760512268625839E-3</v>
      </c>
      <c r="AS195" s="131">
        <v>9.0397154167064005E-3</v>
      </c>
      <c r="AT195" s="131">
        <v>1.143257386681343E-2</v>
      </c>
    </row>
    <row r="196" spans="2:46" x14ac:dyDescent="0.2">
      <c r="B196" s="74">
        <v>43658</v>
      </c>
      <c r="C196" s="129">
        <v>0.2157111689471477</v>
      </c>
      <c r="D196" s="129">
        <v>3.955033927292588E-2</v>
      </c>
      <c r="E196" s="129">
        <v>0.6603354038247975</v>
      </c>
      <c r="F196" s="129">
        <v>4.9784575653463822E-2</v>
      </c>
      <c r="G196" s="129">
        <v>4.4852208007695939E-2</v>
      </c>
      <c r="H196" s="129">
        <v>2.5423597300398951E-2</v>
      </c>
      <c r="I196" s="129">
        <v>3.0770893408818532E-2</v>
      </c>
      <c r="J196" s="129">
        <f t="shared" ref="J196:J259" si="36">K196-SUM(C196:I196)</f>
        <v>0.47964514792809321</v>
      </c>
      <c r="K196" s="81">
        <v>1.5460733343433413</v>
      </c>
      <c r="L196" s="81">
        <v>1.326932204862276</v>
      </c>
      <c r="M196" s="53"/>
      <c r="AO196" s="112">
        <v>43658</v>
      </c>
      <c r="AP196" s="131">
        <v>6.2928989410639662E-3</v>
      </c>
      <c r="AQ196" s="131">
        <v>9.4986590034008833E-3</v>
      </c>
      <c r="AR196" s="131">
        <v>5.411220094034646E-3</v>
      </c>
      <c r="AS196" s="131">
        <v>9.2663379245901938E-3</v>
      </c>
      <c r="AT196" s="131">
        <v>1.150971621163881E-2</v>
      </c>
    </row>
    <row r="197" spans="2:46" x14ac:dyDescent="0.2">
      <c r="B197" s="74">
        <v>43659</v>
      </c>
      <c r="C197" s="129">
        <v>0.21637711201053081</v>
      </c>
      <c r="D197" s="129">
        <v>3.9026520464788578E-2</v>
      </c>
      <c r="E197" s="129">
        <v>0.59548088127706678</v>
      </c>
      <c r="F197" s="129">
        <v>4.0522301625331089E-2</v>
      </c>
      <c r="G197" s="129">
        <v>4.3461862000144867E-2</v>
      </c>
      <c r="H197" s="129">
        <v>2.5043687858294819E-2</v>
      </c>
      <c r="I197" s="129">
        <v>2.9398625658633121E-2</v>
      </c>
      <c r="J197" s="129">
        <f t="shared" si="36"/>
        <v>0.44701472451201263</v>
      </c>
      <c r="K197" s="81">
        <v>1.4363257154068028</v>
      </c>
      <c r="L197" s="81">
        <v>1.3790514890557311</v>
      </c>
      <c r="M197" s="53"/>
      <c r="AO197" s="112">
        <v>43659</v>
      </c>
      <c r="AP197" s="131">
        <v>3.3751457017502208E-3</v>
      </c>
      <c r="AQ197" s="131">
        <v>8.476802479733014E-3</v>
      </c>
      <c r="AR197" s="131">
        <v>3.4642509555075072E-3</v>
      </c>
      <c r="AS197" s="131">
        <v>9.1369186301547452E-3</v>
      </c>
      <c r="AT197" s="131">
        <v>1.061020878668972E-2</v>
      </c>
    </row>
    <row r="198" spans="2:46" x14ac:dyDescent="0.2">
      <c r="B198" s="74">
        <v>43660</v>
      </c>
      <c r="C198" s="129">
        <v>0.21858353603362529</v>
      </c>
      <c r="D198" s="129">
        <v>3.8489065970758012E-2</v>
      </c>
      <c r="E198" s="129">
        <v>0.58452616229176213</v>
      </c>
      <c r="F198" s="129">
        <v>4.4067782884874708E-2</v>
      </c>
      <c r="G198" s="129">
        <v>4.3938840232061703E-2</v>
      </c>
      <c r="H198" s="129">
        <v>2.4967215898350239E-2</v>
      </c>
      <c r="I198" s="129">
        <v>2.567087231877406E-2</v>
      </c>
      <c r="J198" s="129">
        <f t="shared" si="36"/>
        <v>0.45083057199977816</v>
      </c>
      <c r="K198" s="81">
        <v>1.4310740476299844</v>
      </c>
      <c r="L198" s="81">
        <v>1.3767457487996555</v>
      </c>
      <c r="M198" s="53"/>
      <c r="AO198" s="112">
        <v>43660</v>
      </c>
      <c r="AP198" s="131">
        <v>4.6569543900739571E-3</v>
      </c>
      <c r="AQ198" s="131">
        <v>8.1629272234317405E-3</v>
      </c>
      <c r="AR198" s="131">
        <v>4.2746481164606482E-3</v>
      </c>
      <c r="AS198" s="131">
        <v>9.3919048032364161E-3</v>
      </c>
      <c r="AT198" s="131">
        <v>1.07573479901812E-2</v>
      </c>
    </row>
    <row r="199" spans="2:46" x14ac:dyDescent="0.2">
      <c r="B199" s="74">
        <v>43661</v>
      </c>
      <c r="C199" s="129">
        <v>0.2211360803334789</v>
      </c>
      <c r="D199" s="129">
        <v>3.8972032074842372E-2</v>
      </c>
      <c r="E199" s="129">
        <v>0.62689480859221736</v>
      </c>
      <c r="F199" s="129">
        <v>4.8423133463684161E-2</v>
      </c>
      <c r="G199" s="129">
        <v>4.4490848792917238E-2</v>
      </c>
      <c r="H199" s="129">
        <v>2.515795902254853E-2</v>
      </c>
      <c r="I199" s="129">
        <v>3.0995790357132642E-2</v>
      </c>
      <c r="J199" s="129">
        <f t="shared" si="36"/>
        <v>0.46249403121095511</v>
      </c>
      <c r="K199" s="81">
        <v>1.4985646838477764</v>
      </c>
      <c r="L199" s="81">
        <v>1.3133324808330424</v>
      </c>
      <c r="M199" s="53"/>
      <c r="AO199" s="112">
        <v>43661</v>
      </c>
      <c r="AP199" s="131">
        <v>6.07782810093926E-3</v>
      </c>
      <c r="AQ199" s="131">
        <v>8.784461126491316E-3</v>
      </c>
      <c r="AR199" s="131">
        <v>5.4792943853238171E-3</v>
      </c>
      <c r="AS199" s="131">
        <v>8.9924071940190795E-3</v>
      </c>
      <c r="AT199" s="131">
        <v>1.150929050021954E-2</v>
      </c>
    </row>
    <row r="200" spans="2:46" x14ac:dyDescent="0.2">
      <c r="B200" s="74">
        <v>43662</v>
      </c>
      <c r="C200" s="129">
        <v>0.2188098221871238</v>
      </c>
      <c r="D200" s="129">
        <v>3.8234977141407778E-2</v>
      </c>
      <c r="E200" s="129">
        <v>0.64882057431902473</v>
      </c>
      <c r="F200" s="129">
        <v>4.684883941926158E-2</v>
      </c>
      <c r="G200" s="129">
        <v>4.6555754713304823E-2</v>
      </c>
      <c r="H200" s="129">
        <v>2.4838265796068501E-2</v>
      </c>
      <c r="I200" s="129">
        <v>3.0483445419796931E-2</v>
      </c>
      <c r="J200" s="129">
        <f t="shared" si="36"/>
        <v>0.47089664466558245</v>
      </c>
      <c r="K200" s="81">
        <v>1.5254883236615706</v>
      </c>
      <c r="L200" s="81">
        <v>1.3044713272370394</v>
      </c>
      <c r="M200" s="53"/>
      <c r="AO200" s="112">
        <v>43662</v>
      </c>
      <c r="AP200" s="131">
        <v>5.9070927125605983E-3</v>
      </c>
      <c r="AQ200" s="131">
        <v>8.5312026525131771E-3</v>
      </c>
      <c r="AR200" s="131">
        <v>5.5507781846929919E-3</v>
      </c>
      <c r="AS200" s="131">
        <v>8.5271604297593347E-3</v>
      </c>
      <c r="AT200" s="131">
        <v>1.099853840194681E-2</v>
      </c>
    </row>
    <row r="201" spans="2:46" x14ac:dyDescent="0.2">
      <c r="B201" s="74">
        <v>43663</v>
      </c>
      <c r="C201" s="129">
        <v>0.22261212146201631</v>
      </c>
      <c r="D201" s="129">
        <v>3.9574386532279987E-2</v>
      </c>
      <c r="E201" s="129">
        <v>0.64717143506161645</v>
      </c>
      <c r="F201" s="129">
        <v>4.6920338639643823E-2</v>
      </c>
      <c r="G201" s="129">
        <v>4.4145929749245687E-2</v>
      </c>
      <c r="H201" s="129">
        <v>2.4651649305331931E-2</v>
      </c>
      <c r="I201" s="129">
        <v>3.1072788702124789E-2</v>
      </c>
      <c r="J201" s="129">
        <f t="shared" si="36"/>
        <v>0.4743391797755141</v>
      </c>
      <c r="K201" s="81">
        <v>1.530487829227773</v>
      </c>
      <c r="L201" s="81">
        <v>1.3017844060087309</v>
      </c>
      <c r="M201" s="53"/>
      <c r="AO201" s="112">
        <v>43663</v>
      </c>
      <c r="AP201" s="131">
        <v>5.8190715894432732E-3</v>
      </c>
      <c r="AQ201" s="131">
        <v>8.2653835361637448E-3</v>
      </c>
      <c r="AR201" s="131">
        <v>5.5812943160325444E-3</v>
      </c>
      <c r="AS201" s="131">
        <v>8.6337674744649592E-3</v>
      </c>
      <c r="AT201" s="131">
        <v>1.1364999107033339E-2</v>
      </c>
    </row>
    <row r="202" spans="2:46" x14ac:dyDescent="0.2">
      <c r="B202" s="74">
        <v>43664</v>
      </c>
      <c r="C202" s="129">
        <v>0.22185139460649639</v>
      </c>
      <c r="D202" s="129">
        <v>3.9697933079412842E-2</v>
      </c>
      <c r="E202" s="129">
        <v>0.65056422005835424</v>
      </c>
      <c r="F202" s="129">
        <v>4.855116685150445E-2</v>
      </c>
      <c r="G202" s="129">
        <v>4.4379453629526729E-2</v>
      </c>
      <c r="H202" s="129">
        <v>2.3908229865111898E-2</v>
      </c>
      <c r="I202" s="129">
        <v>3.129056544750726E-2</v>
      </c>
      <c r="J202" s="129">
        <f t="shared" si="36"/>
        <v>0.47390486916232266</v>
      </c>
      <c r="K202" s="81">
        <v>1.5341478327002365</v>
      </c>
      <c r="L202" s="81">
        <v>1.3253399600929174</v>
      </c>
      <c r="M202" s="53"/>
      <c r="AO202" s="112">
        <v>43664</v>
      </c>
      <c r="AP202" s="131">
        <v>6.369138278338341E-3</v>
      </c>
      <c r="AQ202" s="131">
        <v>8.7313223848205172E-3</v>
      </c>
      <c r="AR202" s="131">
        <v>5.6208937907488614E-3</v>
      </c>
      <c r="AS202" s="131">
        <v>9.0159902905252477E-3</v>
      </c>
      <c r="AT202" s="131">
        <v>1.135711106943682E-2</v>
      </c>
    </row>
    <row r="203" spans="2:46" x14ac:dyDescent="0.2">
      <c r="B203" s="74">
        <v>43665</v>
      </c>
      <c r="C203" s="129">
        <v>0.22115507330928169</v>
      </c>
      <c r="D203" s="129">
        <v>3.9573153020274539E-2</v>
      </c>
      <c r="E203" s="129">
        <v>0.67326332026550229</v>
      </c>
      <c r="F203" s="129">
        <v>4.9844505953688202E-2</v>
      </c>
      <c r="G203" s="129">
        <v>4.6160354871733963E-2</v>
      </c>
      <c r="H203" s="129">
        <v>2.4755030570609019E-2</v>
      </c>
      <c r="I203" s="129">
        <v>3.2362928074995877E-2</v>
      </c>
      <c r="J203" s="129">
        <f t="shared" si="36"/>
        <v>0.4837522600698958</v>
      </c>
      <c r="K203" s="81">
        <v>1.5708666261359814</v>
      </c>
      <c r="L203" s="81">
        <v>1.3346796116690867</v>
      </c>
      <c r="M203" s="53"/>
      <c r="AO203" s="112">
        <v>43665</v>
      </c>
      <c r="AP203" s="131">
        <v>5.98276779307968E-3</v>
      </c>
      <c r="AQ203" s="131">
        <v>9.0518895277981563E-3</v>
      </c>
      <c r="AR203" s="131">
        <v>5.6514942355766163E-3</v>
      </c>
      <c r="AS203" s="131">
        <v>9.4329516167284255E-3</v>
      </c>
      <c r="AT203" s="131">
        <v>1.1763521595247141E-2</v>
      </c>
    </row>
    <row r="204" spans="2:46" x14ac:dyDescent="0.2">
      <c r="B204" s="74">
        <v>43666</v>
      </c>
      <c r="C204" s="129">
        <v>0.222496153910103</v>
      </c>
      <c r="D204" s="129">
        <v>3.8817366087402043E-2</v>
      </c>
      <c r="E204" s="129">
        <v>0.59447294210854418</v>
      </c>
      <c r="F204" s="129">
        <v>4.0346892123585387E-2</v>
      </c>
      <c r="G204" s="129">
        <v>4.510018582460442E-2</v>
      </c>
      <c r="H204" s="129">
        <v>2.5034975647386801E-2</v>
      </c>
      <c r="I204" s="129">
        <v>2.951103294687887E-2</v>
      </c>
      <c r="J204" s="129">
        <f t="shared" si="36"/>
        <v>0.45036462535717159</v>
      </c>
      <c r="K204" s="81">
        <v>1.4461441740056762</v>
      </c>
      <c r="L204" s="81">
        <v>1.3762049646599688</v>
      </c>
      <c r="M204" s="53"/>
      <c r="AO204" s="112">
        <v>43666</v>
      </c>
      <c r="AP204" s="131">
        <v>3.1774379436086699E-3</v>
      </c>
      <c r="AQ204" s="131">
        <v>8.4655042246805281E-3</v>
      </c>
      <c r="AR204" s="131">
        <v>3.4050844790225071E-3</v>
      </c>
      <c r="AS204" s="131">
        <v>9.1843765108048769E-3</v>
      </c>
      <c r="AT204" s="131">
        <v>1.043846296059347E-2</v>
      </c>
    </row>
    <row r="205" spans="2:46" x14ac:dyDescent="0.2">
      <c r="B205" s="74">
        <v>43667</v>
      </c>
      <c r="C205" s="129">
        <v>0.21903576834607261</v>
      </c>
      <c r="D205" s="129">
        <v>3.8535799975745098E-2</v>
      </c>
      <c r="E205" s="129">
        <v>0.59017667226527137</v>
      </c>
      <c r="F205" s="129">
        <v>4.3237243917820481E-2</v>
      </c>
      <c r="G205" s="129">
        <v>4.2974723511231223E-2</v>
      </c>
      <c r="H205" s="129">
        <v>2.4711764057364149E-2</v>
      </c>
      <c r="I205" s="129">
        <v>2.6192177746182269E-2</v>
      </c>
      <c r="J205" s="129">
        <f t="shared" si="36"/>
        <v>0.45811680011983991</v>
      </c>
      <c r="K205" s="81">
        <v>1.4429809499395272</v>
      </c>
      <c r="L205" s="81">
        <v>1.3774213149034298</v>
      </c>
      <c r="M205" s="53"/>
      <c r="AO205" s="112">
        <v>43667</v>
      </c>
      <c r="AP205" s="131">
        <v>4.4159267496177053E-3</v>
      </c>
      <c r="AQ205" s="131">
        <v>7.8866671599530994E-3</v>
      </c>
      <c r="AR205" s="131">
        <v>4.0699999766173707E-3</v>
      </c>
      <c r="AS205" s="131">
        <v>9.4139822654022449E-3</v>
      </c>
      <c r="AT205" s="131">
        <v>1.0775654786769029E-2</v>
      </c>
    </row>
    <row r="206" spans="2:46" x14ac:dyDescent="0.2">
      <c r="B206" s="74">
        <v>43668</v>
      </c>
      <c r="C206" s="129">
        <v>0.21804985686816869</v>
      </c>
      <c r="D206" s="129">
        <v>3.8909642896983412E-2</v>
      </c>
      <c r="E206" s="129">
        <v>0.62417204105140334</v>
      </c>
      <c r="F206" s="129">
        <v>4.7787162013414083E-2</v>
      </c>
      <c r="G206" s="129">
        <v>4.5230347864448357E-2</v>
      </c>
      <c r="H206" s="129">
        <v>2.4938995860959219E-2</v>
      </c>
      <c r="I206" s="129">
        <v>3.0700113957330601E-2</v>
      </c>
      <c r="J206" s="129">
        <f t="shared" si="36"/>
        <v>0.46432105858052974</v>
      </c>
      <c r="K206" s="81">
        <v>1.4941092190932375</v>
      </c>
      <c r="L206" s="81">
        <v>1.3192018208792962</v>
      </c>
      <c r="M206" s="53"/>
      <c r="AO206" s="112">
        <v>43668</v>
      </c>
      <c r="AP206" s="131">
        <v>5.8543136555258531E-3</v>
      </c>
      <c r="AQ206" s="131">
        <v>8.1896857607004422E-3</v>
      </c>
      <c r="AR206" s="131">
        <v>5.416931814625982E-3</v>
      </c>
      <c r="AS206" s="131">
        <v>9.0558936201491254E-3</v>
      </c>
      <c r="AT206" s="131">
        <v>1.160383522208207E-2</v>
      </c>
    </row>
    <row r="207" spans="2:46" x14ac:dyDescent="0.2">
      <c r="B207" s="74">
        <v>43669</v>
      </c>
      <c r="C207" s="129">
        <v>0.22235982814262159</v>
      </c>
      <c r="D207" s="129">
        <v>3.7863311124370677E-2</v>
      </c>
      <c r="E207" s="129">
        <v>0.63806633919554023</v>
      </c>
      <c r="F207" s="129">
        <v>4.6490531901154278E-2</v>
      </c>
      <c r="G207" s="129">
        <v>4.4414779369516502E-2</v>
      </c>
      <c r="H207" s="129">
        <v>2.4831148779934701E-2</v>
      </c>
      <c r="I207" s="129">
        <v>3.077148030327603E-2</v>
      </c>
      <c r="J207" s="129">
        <f t="shared" si="36"/>
        <v>0.46661494674511372</v>
      </c>
      <c r="K207" s="81">
        <v>1.5114123655615277</v>
      </c>
      <c r="L207" s="81">
        <v>1.2934358527204159</v>
      </c>
      <c r="M207" s="53"/>
      <c r="AO207" s="112">
        <v>43669</v>
      </c>
      <c r="AP207" s="131">
        <v>5.8484755941155889E-3</v>
      </c>
      <c r="AQ207" s="131">
        <v>7.8814734711510921E-3</v>
      </c>
      <c r="AR207" s="131">
        <v>5.4587900548288219E-3</v>
      </c>
      <c r="AS207" s="131">
        <v>8.7261420378815634E-3</v>
      </c>
      <c r="AT207" s="131">
        <v>1.1255312946323049E-2</v>
      </c>
    </row>
    <row r="208" spans="2:46" x14ac:dyDescent="0.2">
      <c r="B208" s="74">
        <v>43670</v>
      </c>
      <c r="C208" s="129">
        <v>0.22162822758216891</v>
      </c>
      <c r="D208" s="129">
        <v>3.9021882531720599E-2</v>
      </c>
      <c r="E208" s="129">
        <v>0.67100700841613514</v>
      </c>
      <c r="F208" s="129">
        <v>4.6691355346950757E-2</v>
      </c>
      <c r="G208" s="129">
        <v>4.3673276809584653E-2</v>
      </c>
      <c r="H208" s="129">
        <v>2.4602625488347251E-2</v>
      </c>
      <c r="I208" s="129">
        <v>3.0531842411887888E-2</v>
      </c>
      <c r="J208" s="129">
        <f t="shared" si="36"/>
        <v>0.4818930191678823</v>
      </c>
      <c r="K208" s="81">
        <v>1.5590492377546776</v>
      </c>
      <c r="L208" s="81">
        <v>1.2949830817721244</v>
      </c>
      <c r="M208" s="53"/>
      <c r="AO208" s="112">
        <v>43670</v>
      </c>
      <c r="AP208" s="131">
        <v>5.8808779099512676E-3</v>
      </c>
      <c r="AQ208" s="131">
        <v>7.6693144077889606E-3</v>
      </c>
      <c r="AR208" s="131">
        <v>5.6898699991024962E-3</v>
      </c>
      <c r="AS208" s="131">
        <v>8.4179126318437939E-3</v>
      </c>
      <c r="AT208" s="131">
        <v>1.166247083031933E-2</v>
      </c>
    </row>
    <row r="209" spans="2:46" x14ac:dyDescent="0.2">
      <c r="B209" s="74">
        <v>43671</v>
      </c>
      <c r="C209" s="129">
        <v>0.2243079007254862</v>
      </c>
      <c r="D209" s="129">
        <v>3.9117774960660309E-2</v>
      </c>
      <c r="E209" s="129">
        <v>0.67624247105307034</v>
      </c>
      <c r="F209" s="129">
        <v>4.7819844827279842E-2</v>
      </c>
      <c r="G209" s="129">
        <v>4.4331514106085532E-2</v>
      </c>
      <c r="H209" s="129">
        <v>2.4853772867397601E-2</v>
      </c>
      <c r="I209" s="129">
        <v>3.124394777550538E-2</v>
      </c>
      <c r="J209" s="129">
        <f t="shared" si="36"/>
        <v>0.48173453689021062</v>
      </c>
      <c r="K209" s="81">
        <v>1.5696517632056959</v>
      </c>
      <c r="L209" s="81">
        <v>1.3215663946765301</v>
      </c>
      <c r="M209" s="53"/>
      <c r="AO209" s="112">
        <v>43671</v>
      </c>
      <c r="AP209" s="131">
        <v>5.9563204278292974E-3</v>
      </c>
      <c r="AQ209" s="131">
        <v>8.2680196075825552E-3</v>
      </c>
      <c r="AR209" s="131">
        <v>5.6268050336662177E-3</v>
      </c>
      <c r="AS209" s="131">
        <v>8.8738961232870724E-3</v>
      </c>
      <c r="AT209" s="131">
        <v>1.138270059818818E-2</v>
      </c>
    </row>
    <row r="210" spans="2:46" x14ac:dyDescent="0.2">
      <c r="B210" s="74">
        <v>43672</v>
      </c>
      <c r="C210" s="129">
        <v>0.22121465823264619</v>
      </c>
      <c r="D210" s="129">
        <v>3.8828367442660931E-2</v>
      </c>
      <c r="E210" s="129">
        <v>0.67000870735606299</v>
      </c>
      <c r="F210" s="129">
        <v>4.7754084762326503E-2</v>
      </c>
      <c r="G210" s="129">
        <v>4.4254840809909282E-2</v>
      </c>
      <c r="H210" s="129">
        <v>2.513151955688217E-2</v>
      </c>
      <c r="I210" s="129">
        <v>3.2198862150546043E-2</v>
      </c>
      <c r="J210" s="129">
        <f t="shared" si="36"/>
        <v>0.4848363461757268</v>
      </c>
      <c r="K210" s="81">
        <v>1.5642273864867609</v>
      </c>
      <c r="L210" s="81">
        <v>1.3349790248733517</v>
      </c>
      <c r="M210" s="53"/>
      <c r="AO210" s="112">
        <v>43672</v>
      </c>
      <c r="AP210" s="131">
        <v>5.7801944950002836E-3</v>
      </c>
      <c r="AQ210" s="131">
        <v>8.4600952120861186E-3</v>
      </c>
      <c r="AR210" s="131">
        <v>5.4047459845104036E-3</v>
      </c>
      <c r="AS210" s="131">
        <v>8.4529130501246538E-3</v>
      </c>
      <c r="AT210" s="131">
        <v>1.1659628191167041E-2</v>
      </c>
    </row>
    <row r="211" spans="2:46" x14ac:dyDescent="0.2">
      <c r="B211" s="74">
        <v>43673</v>
      </c>
      <c r="C211" s="129">
        <v>0.223111991500554</v>
      </c>
      <c r="D211" s="129">
        <v>3.8695290030833933E-2</v>
      </c>
      <c r="E211" s="129">
        <v>0.6002681322877893</v>
      </c>
      <c r="F211" s="129">
        <v>3.9002458496322973E-2</v>
      </c>
      <c r="G211" s="129">
        <v>4.3210557346322238E-2</v>
      </c>
      <c r="H211" s="129">
        <v>2.510014977346953E-2</v>
      </c>
      <c r="I211" s="129">
        <v>2.9988639243672649E-2</v>
      </c>
      <c r="J211" s="129">
        <f t="shared" si="36"/>
        <v>0.45402684376733393</v>
      </c>
      <c r="K211" s="81">
        <v>1.4534040624462987</v>
      </c>
      <c r="L211" s="81">
        <v>1.3734524370704642</v>
      </c>
      <c r="M211" s="53"/>
      <c r="AO211" s="112">
        <v>43673</v>
      </c>
      <c r="AP211" s="131">
        <v>3.1234455779676489E-3</v>
      </c>
      <c r="AQ211" s="131">
        <v>8.138660435229721E-3</v>
      </c>
      <c r="AR211" s="131">
        <v>3.3670928878349608E-3</v>
      </c>
      <c r="AS211" s="131">
        <v>8.6667758276764342E-3</v>
      </c>
      <c r="AT211" s="131">
        <v>1.0030309260443919E-2</v>
      </c>
    </row>
    <row r="212" spans="2:46" x14ac:dyDescent="0.2">
      <c r="B212" s="74">
        <v>43674</v>
      </c>
      <c r="C212" s="129">
        <v>0.22208892857511281</v>
      </c>
      <c r="D212" s="129">
        <v>3.851917251879311E-2</v>
      </c>
      <c r="E212" s="129">
        <v>0.59211723215977186</v>
      </c>
      <c r="F212" s="129">
        <v>4.3194170055943108E-2</v>
      </c>
      <c r="G212" s="129">
        <v>4.3909039727244997E-2</v>
      </c>
      <c r="H212" s="129">
        <v>2.480972710348673E-2</v>
      </c>
      <c r="I212" s="129">
        <v>2.6824871510884009E-2</v>
      </c>
      <c r="J212" s="129">
        <f t="shared" si="36"/>
        <v>0.45650383850122567</v>
      </c>
      <c r="K212" s="81">
        <v>1.4479669801524622</v>
      </c>
      <c r="L212" s="81">
        <v>1.3915211728823196</v>
      </c>
      <c r="M212" s="53"/>
      <c r="AO212" s="112">
        <v>43674</v>
      </c>
      <c r="AP212" s="131">
        <v>4.3147325396430524E-3</v>
      </c>
      <c r="AQ212" s="131">
        <v>8.1264175287511023E-3</v>
      </c>
      <c r="AR212" s="131">
        <v>4.0537117136908154E-3</v>
      </c>
      <c r="AS212" s="131">
        <v>9.16311103179809E-3</v>
      </c>
      <c r="AT212" s="131">
        <v>1.056614421189038E-2</v>
      </c>
    </row>
    <row r="213" spans="2:46" x14ac:dyDescent="0.2">
      <c r="B213" s="74">
        <v>43675</v>
      </c>
      <c r="C213" s="129">
        <v>0.2112883032763446</v>
      </c>
      <c r="D213" s="129">
        <v>3.8957538806214519E-2</v>
      </c>
      <c r="E213" s="129">
        <v>0.6206379722677311</v>
      </c>
      <c r="F213" s="129">
        <v>4.6878014857999167E-2</v>
      </c>
      <c r="G213" s="129">
        <v>4.4673544286014479E-2</v>
      </c>
      <c r="H213" s="129">
        <v>2.487391422481431E-2</v>
      </c>
      <c r="I213" s="129">
        <v>3.1306653477419101E-2</v>
      </c>
      <c r="J213" s="129">
        <f t="shared" si="36"/>
        <v>0.46326536003731</v>
      </c>
      <c r="K213" s="81">
        <v>1.4818813012338472</v>
      </c>
      <c r="L213" s="81">
        <v>1.3273203716208106</v>
      </c>
      <c r="M213" s="53"/>
      <c r="AO213" s="112">
        <v>43675</v>
      </c>
      <c r="AP213" s="131">
        <v>5.8747538422269886E-3</v>
      </c>
      <c r="AQ213" s="131">
        <v>7.4298064445714618E-3</v>
      </c>
      <c r="AR213" s="131">
        <v>5.2422084437512718E-3</v>
      </c>
      <c r="AS213" s="131">
        <v>9.0738718756312297E-3</v>
      </c>
      <c r="AT213" s="131">
        <v>1.1516714089996849E-2</v>
      </c>
    </row>
    <row r="214" spans="2:46" x14ac:dyDescent="0.2">
      <c r="B214" s="74">
        <v>43676</v>
      </c>
      <c r="C214" s="129">
        <v>0.21825582247026251</v>
      </c>
      <c r="D214" s="129">
        <v>3.7399497681975667E-2</v>
      </c>
      <c r="E214" s="129">
        <v>0.63722166227775301</v>
      </c>
      <c r="F214" s="129">
        <v>4.4983873173660087E-2</v>
      </c>
      <c r="G214" s="129">
        <v>4.4948813507155842E-2</v>
      </c>
      <c r="H214" s="129">
        <v>2.4860559382757851E-2</v>
      </c>
      <c r="I214" s="129">
        <v>3.1213748576389241E-2</v>
      </c>
      <c r="J214" s="129">
        <f t="shared" si="36"/>
        <v>0.46515427502074091</v>
      </c>
      <c r="K214" s="81">
        <v>1.504038252090695</v>
      </c>
      <c r="L214" s="81">
        <v>1.2992824716692832</v>
      </c>
      <c r="M214" s="53"/>
      <c r="AO214" s="112">
        <v>43676</v>
      </c>
      <c r="AP214" s="131">
        <v>5.7457535671150738E-3</v>
      </c>
      <c r="AQ214" s="131">
        <v>6.8191570952230024E-3</v>
      </c>
      <c r="AR214" s="131">
        <v>5.4179533558510219E-3</v>
      </c>
      <c r="AS214" s="131">
        <v>8.4336589321567183E-3</v>
      </c>
      <c r="AT214" s="131">
        <v>1.1229278929075661E-2</v>
      </c>
    </row>
    <row r="215" spans="2:46" x14ac:dyDescent="0.2">
      <c r="B215" s="74">
        <v>43677</v>
      </c>
      <c r="C215" s="129">
        <v>0.2177050401440509</v>
      </c>
      <c r="D215" s="129">
        <v>3.9042666181933583E-2</v>
      </c>
      <c r="E215" s="129">
        <v>0.64498680825385257</v>
      </c>
      <c r="F215" s="129">
        <v>4.5775052307975232E-2</v>
      </c>
      <c r="G215" s="129">
        <v>4.3379719778466462E-2</v>
      </c>
      <c r="H215" s="129">
        <v>2.4685930368435371E-2</v>
      </c>
      <c r="I215" s="129">
        <v>3.110759682518607E-2</v>
      </c>
      <c r="J215" s="129">
        <f t="shared" si="36"/>
        <v>0.47362835741572251</v>
      </c>
      <c r="K215" s="81">
        <v>1.5203111712756228</v>
      </c>
      <c r="L215" s="81">
        <v>1.2991445570956226</v>
      </c>
      <c r="M215" s="53"/>
      <c r="AO215" s="112">
        <v>43677</v>
      </c>
      <c r="AP215" s="131">
        <v>5.854994927176102E-3</v>
      </c>
      <c r="AQ215" s="131">
        <v>6.8718088823829324E-3</v>
      </c>
      <c r="AR215" s="131">
        <v>5.3167068626462626E-3</v>
      </c>
      <c r="AS215" s="131">
        <v>8.365655045615681E-3</v>
      </c>
      <c r="AT215" s="131">
        <v>1.1916746545693619E-2</v>
      </c>
    </row>
    <row r="216" spans="2:46" x14ac:dyDescent="0.2">
      <c r="B216" s="74">
        <v>43678</v>
      </c>
      <c r="C216" s="129">
        <v>0.21606724718663181</v>
      </c>
      <c r="D216" s="129">
        <v>3.8160232639734538E-2</v>
      </c>
      <c r="E216" s="129">
        <v>0.64769547026372787</v>
      </c>
      <c r="F216" s="129">
        <v>4.6556233856406191E-2</v>
      </c>
      <c r="G216" s="129">
        <v>4.3735930996395493E-2</v>
      </c>
      <c r="H216" s="129">
        <v>2.469228543255236E-2</v>
      </c>
      <c r="I216" s="129">
        <v>2.974864860665458E-2</v>
      </c>
      <c r="J216" s="129">
        <f t="shared" si="36"/>
        <v>0.4726207814242791</v>
      </c>
      <c r="K216" s="81">
        <v>1.519276830406382</v>
      </c>
      <c r="L216" s="81">
        <v>1.336013820079569</v>
      </c>
      <c r="M216" s="53"/>
      <c r="AO216" s="112">
        <v>43678</v>
      </c>
      <c r="AP216" s="131">
        <v>6.1978169248526624E-3</v>
      </c>
      <c r="AQ216" s="131">
        <v>7.1834145233413233E-3</v>
      </c>
      <c r="AR216" s="131">
        <v>5.4678464746658849E-3</v>
      </c>
      <c r="AS216" s="131">
        <v>8.8882718936368274E-3</v>
      </c>
      <c r="AT216" s="131">
        <v>1.1271181933315369E-2</v>
      </c>
    </row>
    <row r="217" spans="2:46" x14ac:dyDescent="0.2">
      <c r="B217" s="74">
        <v>43679</v>
      </c>
      <c r="C217" s="129">
        <v>0.2153047524224351</v>
      </c>
      <c r="D217" s="129">
        <v>3.8855817617721278E-2</v>
      </c>
      <c r="E217" s="129">
        <v>0.63938392794303711</v>
      </c>
      <c r="F217" s="129">
        <v>4.7504205030893289E-2</v>
      </c>
      <c r="G217" s="129">
        <v>4.61340675570132E-2</v>
      </c>
      <c r="H217" s="129">
        <v>2.52911039209722E-2</v>
      </c>
      <c r="I217" s="129">
        <v>2.9824793653150661E-2</v>
      </c>
      <c r="J217" s="129">
        <f t="shared" si="36"/>
        <v>0.48014126833849557</v>
      </c>
      <c r="K217" s="81">
        <v>1.5224399364837182</v>
      </c>
      <c r="L217" s="81">
        <v>1.3425002200702367</v>
      </c>
      <c r="M217" s="53"/>
      <c r="AO217" s="112">
        <v>43679</v>
      </c>
      <c r="AP217" s="131">
        <v>6.2720458424130104E-3</v>
      </c>
      <c r="AQ217" s="131">
        <v>7.6141750369596766E-3</v>
      </c>
      <c r="AR217" s="131">
        <v>5.1502617533995751E-3</v>
      </c>
      <c r="AS217" s="131">
        <v>9.0416238760320147E-3</v>
      </c>
      <c r="AT217" s="131">
        <v>1.123966900148857E-2</v>
      </c>
    </row>
    <row r="218" spans="2:46" x14ac:dyDescent="0.2">
      <c r="B218" s="74">
        <v>43680</v>
      </c>
      <c r="C218" s="129">
        <v>0.22246176867386361</v>
      </c>
      <c r="D218" s="129">
        <v>3.8280346775052577E-2</v>
      </c>
      <c r="E218" s="129">
        <v>0.58418035821222292</v>
      </c>
      <c r="F218" s="129">
        <v>4.0884741545244088E-2</v>
      </c>
      <c r="G218" s="129">
        <v>4.5036246816964769E-2</v>
      </c>
      <c r="H218" s="129">
        <v>2.48274511541649E-2</v>
      </c>
      <c r="I218" s="129">
        <v>2.8277058509845129E-2</v>
      </c>
      <c r="J218" s="129">
        <f t="shared" si="36"/>
        <v>0.44804014210396959</v>
      </c>
      <c r="K218" s="81">
        <v>1.4319881137913275</v>
      </c>
      <c r="L218" s="81">
        <v>1.3905328251402367</v>
      </c>
      <c r="M218" s="53"/>
      <c r="AO218" s="112">
        <v>43680</v>
      </c>
      <c r="AP218" s="131">
        <v>3.4102879018859289E-3</v>
      </c>
      <c r="AQ218" s="131">
        <v>8.6397106886330864E-3</v>
      </c>
      <c r="AR218" s="131">
        <v>3.4324476181830108E-3</v>
      </c>
      <c r="AS218" s="131">
        <v>9.0762330839065115E-3</v>
      </c>
      <c r="AT218" s="131">
        <v>1.0366802482527851E-2</v>
      </c>
    </row>
    <row r="219" spans="2:46" x14ac:dyDescent="0.2">
      <c r="B219" s="74">
        <v>43681</v>
      </c>
      <c r="C219" s="129">
        <v>0.2231755639831513</v>
      </c>
      <c r="D219" s="129">
        <v>3.8024745178949972E-2</v>
      </c>
      <c r="E219" s="129">
        <v>0.57802714505265984</v>
      </c>
      <c r="F219" s="129">
        <v>4.3277016049316858E-2</v>
      </c>
      <c r="G219" s="129">
        <v>4.3267025023004953E-2</v>
      </c>
      <c r="H219" s="129">
        <v>2.4833491921970308E-2</v>
      </c>
      <c r="I219" s="129">
        <v>2.4265793197460021E-2</v>
      </c>
      <c r="J219" s="129">
        <f t="shared" si="36"/>
        <v>0.45416199185624928</v>
      </c>
      <c r="K219" s="81">
        <v>1.4290327722627625</v>
      </c>
      <c r="L219" s="81">
        <v>1.3788990905443845</v>
      </c>
      <c r="M219" s="53"/>
      <c r="AO219" s="112">
        <v>43681</v>
      </c>
      <c r="AP219" s="131">
        <v>4.4368467371810969E-3</v>
      </c>
      <c r="AQ219" s="131">
        <v>7.6476400307510222E-3</v>
      </c>
      <c r="AR219" s="131">
        <v>4.2657772019458794E-3</v>
      </c>
      <c r="AS219" s="131">
        <v>9.1620749600847314E-3</v>
      </c>
      <c r="AT219" s="131">
        <v>1.0688334982363139E-2</v>
      </c>
    </row>
    <row r="220" spans="2:46" x14ac:dyDescent="0.2">
      <c r="B220" s="74">
        <v>43682</v>
      </c>
      <c r="C220" s="129">
        <v>0.21932149628617539</v>
      </c>
      <c r="D220" s="129">
        <v>3.8310164933728283E-2</v>
      </c>
      <c r="E220" s="129">
        <v>0.61399151780705963</v>
      </c>
      <c r="F220" s="129">
        <v>4.5531214278651588E-2</v>
      </c>
      <c r="G220" s="129">
        <v>4.4899089715269853E-2</v>
      </c>
      <c r="H220" s="129">
        <v>2.3982731343651049E-2</v>
      </c>
      <c r="I220" s="129">
        <v>2.772737914095056E-2</v>
      </c>
      <c r="J220" s="129">
        <f t="shared" si="36"/>
        <v>0.4591932281325668</v>
      </c>
      <c r="K220" s="81">
        <v>1.4729568216380531</v>
      </c>
      <c r="L220" s="81">
        <v>1.2931803808836453</v>
      </c>
      <c r="M220" s="53"/>
      <c r="AO220" s="112">
        <v>43682</v>
      </c>
      <c r="AP220" s="131">
        <v>5.8280776495849224E-3</v>
      </c>
      <c r="AQ220" s="131">
        <v>6.7552245934277442E-3</v>
      </c>
      <c r="AR220" s="131">
        <v>5.2463688976872487E-3</v>
      </c>
      <c r="AS220" s="131">
        <v>8.6857363148967626E-3</v>
      </c>
      <c r="AT220" s="131">
        <v>1.12072996815518E-2</v>
      </c>
    </row>
    <row r="221" spans="2:46" x14ac:dyDescent="0.2">
      <c r="B221" s="74">
        <v>43683</v>
      </c>
      <c r="C221" s="129">
        <v>0.21929893733334169</v>
      </c>
      <c r="D221" s="129">
        <v>3.7632682310155548E-2</v>
      </c>
      <c r="E221" s="129">
        <v>0.6246341403733513</v>
      </c>
      <c r="F221" s="129">
        <v>4.4090186991558547E-2</v>
      </c>
      <c r="G221" s="129">
        <v>4.5450929949527742E-2</v>
      </c>
      <c r="H221" s="129">
        <v>2.2679537270871158E-2</v>
      </c>
      <c r="I221" s="129">
        <v>2.845772948082893E-2</v>
      </c>
      <c r="J221" s="129">
        <f t="shared" si="36"/>
        <v>0.45920011107022818</v>
      </c>
      <c r="K221" s="81">
        <v>1.481444254779863</v>
      </c>
      <c r="L221" s="81">
        <v>1.2770079910085432</v>
      </c>
      <c r="M221" s="53"/>
      <c r="AO221" s="112">
        <v>43683</v>
      </c>
      <c r="AP221" s="131">
        <v>5.8512978194547403E-3</v>
      </c>
      <c r="AQ221" s="131">
        <v>6.1441015172382868E-3</v>
      </c>
      <c r="AR221" s="131">
        <v>5.2469473493971016E-3</v>
      </c>
      <c r="AS221" s="131">
        <v>8.2945598840616693E-3</v>
      </c>
      <c r="AT221" s="131">
        <v>1.1247210244160959E-2</v>
      </c>
    </row>
    <row r="222" spans="2:46" x14ac:dyDescent="0.2">
      <c r="B222" s="74">
        <v>43684</v>
      </c>
      <c r="C222" s="129">
        <v>0.22314715480912611</v>
      </c>
      <c r="D222" s="129">
        <v>3.9619041000594928E-2</v>
      </c>
      <c r="E222" s="129">
        <v>0.61371461482160383</v>
      </c>
      <c r="F222" s="129">
        <v>4.3537073333306343E-2</v>
      </c>
      <c r="G222" s="129">
        <v>4.4468657421933823E-2</v>
      </c>
      <c r="H222" s="129">
        <v>2.4909136692553579E-2</v>
      </c>
      <c r="I222" s="129">
        <v>2.8311001222328588E-2</v>
      </c>
      <c r="J222" s="129">
        <f t="shared" si="36"/>
        <v>0.46655293735845005</v>
      </c>
      <c r="K222" s="81">
        <v>1.4842596166598974</v>
      </c>
      <c r="L222" s="81">
        <v>1.2905983271241046</v>
      </c>
      <c r="M222" s="53"/>
      <c r="AO222" s="112">
        <v>43684</v>
      </c>
      <c r="AP222" s="131">
        <v>5.5729184139956698E-3</v>
      </c>
      <c r="AQ222" s="131">
        <v>6.0970609990659893E-3</v>
      </c>
      <c r="AR222" s="131">
        <v>4.9143840725918292E-3</v>
      </c>
      <c r="AS222" s="131">
        <v>8.4026203724362689E-3</v>
      </c>
      <c r="AT222" s="131">
        <v>1.1322133358372439E-2</v>
      </c>
    </row>
    <row r="223" spans="2:46" x14ac:dyDescent="0.2">
      <c r="B223" s="74">
        <v>43685</v>
      </c>
      <c r="C223" s="129">
        <v>0.22284880893299769</v>
      </c>
      <c r="D223" s="129">
        <v>3.919581300239474E-2</v>
      </c>
      <c r="E223" s="129">
        <v>0.64245233918726996</v>
      </c>
      <c r="F223" s="129">
        <v>4.5913360271820969E-2</v>
      </c>
      <c r="G223" s="129">
        <v>4.4429121242362368E-2</v>
      </c>
      <c r="H223" s="129">
        <v>2.2899647904116669E-2</v>
      </c>
      <c r="I223" s="129">
        <v>2.8517668260554369E-2</v>
      </c>
      <c r="J223" s="129">
        <f t="shared" si="36"/>
        <v>0.47198754282627631</v>
      </c>
      <c r="K223" s="81">
        <v>1.5182443016277929</v>
      </c>
      <c r="L223" s="81">
        <v>1.3101795677901491</v>
      </c>
      <c r="M223" s="53"/>
      <c r="AO223" s="112">
        <v>43685</v>
      </c>
      <c r="AP223" s="131">
        <v>6.4486012329035922E-3</v>
      </c>
      <c r="AQ223" s="131">
        <v>6.6676588472686987E-3</v>
      </c>
      <c r="AR223" s="131">
        <v>5.4299646804368473E-3</v>
      </c>
      <c r="AS223" s="131">
        <v>8.6221975311789566E-3</v>
      </c>
      <c r="AT223" s="131">
        <v>1.1415135347984769E-2</v>
      </c>
    </row>
    <row r="224" spans="2:46" x14ac:dyDescent="0.2">
      <c r="B224" s="74">
        <v>43686</v>
      </c>
      <c r="C224" s="129">
        <v>0.19571980089625399</v>
      </c>
      <c r="D224" s="129">
        <v>3.8382087953437102E-2</v>
      </c>
      <c r="E224" s="129">
        <v>0.65502420588813404</v>
      </c>
      <c r="F224" s="129">
        <v>4.6890956264063817E-2</v>
      </c>
      <c r="G224" s="129">
        <v>4.5685735140576639E-2</v>
      </c>
      <c r="H224" s="129">
        <v>2.5100504553680899E-2</v>
      </c>
      <c r="I224" s="129">
        <v>2.929090647784308E-2</v>
      </c>
      <c r="J224" s="129">
        <f t="shared" si="36"/>
        <v>0.47329890935880981</v>
      </c>
      <c r="K224" s="81">
        <v>1.5093931065327992</v>
      </c>
      <c r="L224" s="81">
        <v>1.312521271155092</v>
      </c>
      <c r="M224" s="53"/>
      <c r="AO224" s="112">
        <v>43686</v>
      </c>
      <c r="AP224" s="131">
        <v>5.7482995624248603E-3</v>
      </c>
      <c r="AQ224" s="131">
        <v>7.1738290170618524E-3</v>
      </c>
      <c r="AR224" s="131">
        <v>5.2919327498643677E-3</v>
      </c>
      <c r="AS224" s="131">
        <v>8.9624162981749578E-3</v>
      </c>
      <c r="AT224" s="131">
        <v>1.152419145463081E-2</v>
      </c>
    </row>
    <row r="225" spans="2:46" x14ac:dyDescent="0.2">
      <c r="B225" s="74">
        <v>43687</v>
      </c>
      <c r="C225" s="129">
        <v>0.1665989009983182</v>
      </c>
      <c r="D225" s="129">
        <v>3.8207872232843401E-2</v>
      </c>
      <c r="E225" s="129">
        <v>0.58691688849296719</v>
      </c>
      <c r="F225" s="129">
        <v>4.0150395019761281E-2</v>
      </c>
      <c r="G225" s="129">
        <v>4.4797749782306752E-2</v>
      </c>
      <c r="H225" s="129">
        <v>2.5622978002271059E-2</v>
      </c>
      <c r="I225" s="129">
        <v>2.6509121435446779E-2</v>
      </c>
      <c r="J225" s="129">
        <f t="shared" si="36"/>
        <v>0.43402070216527144</v>
      </c>
      <c r="K225" s="81">
        <v>1.3628246081291862</v>
      </c>
      <c r="L225" s="81">
        <v>1.3551554651646476</v>
      </c>
      <c r="M225" s="53"/>
      <c r="AO225" s="112">
        <v>43687</v>
      </c>
      <c r="AP225" s="131">
        <v>3.0434789925010159E-3</v>
      </c>
      <c r="AQ225" s="131">
        <v>8.3501258814442317E-3</v>
      </c>
      <c r="AR225" s="131">
        <v>3.36521318568828E-3</v>
      </c>
      <c r="AS225" s="131">
        <v>9.2089300145850161E-3</v>
      </c>
      <c r="AT225" s="131">
        <v>1.04135704647051E-2</v>
      </c>
    </row>
    <row r="226" spans="2:46" x14ac:dyDescent="0.2">
      <c r="B226" s="74">
        <v>43688</v>
      </c>
      <c r="C226" s="129">
        <v>0.20250395041411359</v>
      </c>
      <c r="D226" s="129">
        <v>3.8384900213593927E-2</v>
      </c>
      <c r="E226" s="129">
        <v>0.57036737870846399</v>
      </c>
      <c r="F226" s="129">
        <v>4.345752171063165E-2</v>
      </c>
      <c r="G226" s="129">
        <v>4.307571298648645E-2</v>
      </c>
      <c r="H226" s="129">
        <v>2.5415863839520009E-2</v>
      </c>
      <c r="I226" s="129">
        <v>2.3141182552611338E-2</v>
      </c>
      <c r="J226" s="129">
        <f t="shared" si="36"/>
        <v>0.44224700879278234</v>
      </c>
      <c r="K226" s="81">
        <v>1.3885935192182033</v>
      </c>
      <c r="L226" s="81">
        <v>1.3662388242443735</v>
      </c>
      <c r="M226" s="53"/>
      <c r="AO226" s="112">
        <v>43688</v>
      </c>
      <c r="AP226" s="131">
        <v>4.2930280558874066E-3</v>
      </c>
      <c r="AQ226" s="131">
        <v>7.5429764049941986E-3</v>
      </c>
      <c r="AR226" s="131">
        <v>4.1767322860700451E-3</v>
      </c>
      <c r="AS226" s="131">
        <v>9.2378121970236732E-3</v>
      </c>
      <c r="AT226" s="131">
        <v>1.0856992884195241E-2</v>
      </c>
    </row>
    <row r="227" spans="2:46" x14ac:dyDescent="0.2">
      <c r="B227" s="74">
        <v>43689</v>
      </c>
      <c r="C227" s="129">
        <v>0.2232065586419065</v>
      </c>
      <c r="D227" s="129">
        <v>3.9755060220935591E-2</v>
      </c>
      <c r="E227" s="129">
        <v>0.62127549200690912</v>
      </c>
      <c r="F227" s="129">
        <v>4.5938705397072808E-2</v>
      </c>
      <c r="G227" s="129">
        <v>4.5507342647181107E-2</v>
      </c>
      <c r="H227" s="129">
        <v>2.5805337172389031E-2</v>
      </c>
      <c r="I227" s="129">
        <v>2.7885123119212579E-2</v>
      </c>
      <c r="J227" s="129">
        <f t="shared" si="36"/>
        <v>0.45750733772969299</v>
      </c>
      <c r="K227" s="81">
        <v>1.4868809569352996</v>
      </c>
      <c r="L227" s="81">
        <v>1.2856226017230667</v>
      </c>
      <c r="M227" s="53"/>
      <c r="AO227" s="112">
        <v>43689</v>
      </c>
      <c r="AP227" s="131">
        <v>5.8608517413698052E-3</v>
      </c>
      <c r="AQ227" s="131">
        <v>6.63220628965941E-3</v>
      </c>
      <c r="AR227" s="131">
        <v>4.9620978302928184E-3</v>
      </c>
      <c r="AS227" s="131">
        <v>8.7585732125211677E-3</v>
      </c>
      <c r="AT227" s="131">
        <v>1.130695886914165E-2</v>
      </c>
    </row>
    <row r="228" spans="2:46" x14ac:dyDescent="0.2">
      <c r="B228" s="74">
        <v>43690</v>
      </c>
      <c r="C228" s="129">
        <v>0.2229514236500286</v>
      </c>
      <c r="D228" s="129">
        <v>3.800966057679607E-2</v>
      </c>
      <c r="E228" s="129">
        <v>0.61883220066066991</v>
      </c>
      <c r="F228" s="129">
        <v>4.4863009067651137E-2</v>
      </c>
      <c r="G228" s="129">
        <v>4.6048248906813027E-2</v>
      </c>
      <c r="H228" s="129">
        <v>2.5184798453898979E-2</v>
      </c>
      <c r="I228" s="129">
        <v>2.8469821388016289E-2</v>
      </c>
      <c r="J228" s="129">
        <f t="shared" si="36"/>
        <v>0.45301155515748492</v>
      </c>
      <c r="K228" s="81">
        <v>1.4773707178613589</v>
      </c>
      <c r="L228" s="81">
        <v>1.2716863375101661</v>
      </c>
      <c r="M228" s="53"/>
      <c r="AO228" s="112">
        <v>43690</v>
      </c>
      <c r="AP228" s="131">
        <v>5.9922879453600964E-3</v>
      </c>
      <c r="AQ228" s="131">
        <v>6.258287679036861E-3</v>
      </c>
      <c r="AR228" s="131">
        <v>5.1170757549354644E-3</v>
      </c>
      <c r="AS228" s="131">
        <v>8.2459232724032376E-3</v>
      </c>
      <c r="AT228" s="131">
        <v>1.102417675255322E-2</v>
      </c>
    </row>
    <row r="229" spans="2:46" x14ac:dyDescent="0.2">
      <c r="B229" s="74">
        <v>43691</v>
      </c>
      <c r="C229" s="129">
        <v>0.22576240984659379</v>
      </c>
      <c r="D229" s="129">
        <v>3.9624869611048753E-2</v>
      </c>
      <c r="E229" s="129">
        <v>0.62683701508200385</v>
      </c>
      <c r="F229" s="129">
        <v>4.4513473713235788E-2</v>
      </c>
      <c r="G229" s="129">
        <v>4.4444935111799172E-2</v>
      </c>
      <c r="H229" s="129">
        <v>2.3561716882820681E-2</v>
      </c>
      <c r="I229" s="129">
        <v>2.747534906738237E-2</v>
      </c>
      <c r="J229" s="129">
        <f t="shared" si="36"/>
        <v>0.46862931065321489</v>
      </c>
      <c r="K229" s="81">
        <v>1.5008490799680994</v>
      </c>
      <c r="L229" s="81">
        <v>1.2815126097653853</v>
      </c>
      <c r="M229" s="53"/>
      <c r="AO229" s="112">
        <v>43691</v>
      </c>
      <c r="AP229" s="131">
        <v>5.5343649337639602E-3</v>
      </c>
      <c r="AQ229" s="131">
        <v>6.1740222579129596E-3</v>
      </c>
      <c r="AR229" s="131">
        <v>5.3605664819782609E-3</v>
      </c>
      <c r="AS229" s="131">
        <v>8.0735629004133128E-3</v>
      </c>
      <c r="AT229" s="131">
        <v>1.1332180548809349E-2</v>
      </c>
    </row>
    <row r="230" spans="2:46" x14ac:dyDescent="0.2">
      <c r="B230" s="74">
        <v>43692</v>
      </c>
      <c r="C230" s="129">
        <v>0.21872350745884209</v>
      </c>
      <c r="D230" s="129">
        <v>3.9297218197450093E-2</v>
      </c>
      <c r="E230" s="129">
        <v>0.63537805114897916</v>
      </c>
      <c r="F230" s="129">
        <v>4.5209460098747753E-2</v>
      </c>
      <c r="G230" s="129">
        <v>4.5549725603409148E-2</v>
      </c>
      <c r="H230" s="129">
        <v>1.8287492484376149E-2</v>
      </c>
      <c r="I230" s="129">
        <v>2.8338198655196871E-2</v>
      </c>
      <c r="J230" s="129">
        <f t="shared" si="36"/>
        <v>0.46872269444801562</v>
      </c>
      <c r="K230" s="81">
        <v>1.499506348095017</v>
      </c>
      <c r="L230" s="81">
        <v>1.303520323726403</v>
      </c>
      <c r="M230" s="53"/>
      <c r="AO230" s="112">
        <v>43692</v>
      </c>
      <c r="AP230" s="131">
        <v>6.2733332394129182E-3</v>
      </c>
      <c r="AQ230" s="131">
        <v>6.3856943573445046E-3</v>
      </c>
      <c r="AR230" s="131">
        <v>4.9425913098152773E-3</v>
      </c>
      <c r="AS230" s="131">
        <v>8.3793744303438771E-3</v>
      </c>
      <c r="AT230" s="131">
        <v>1.0913360056420711E-2</v>
      </c>
    </row>
    <row r="231" spans="2:46" x14ac:dyDescent="0.2">
      <c r="B231" s="74">
        <v>43693</v>
      </c>
      <c r="C231" s="129">
        <v>0.21864413547383019</v>
      </c>
      <c r="D231" s="129">
        <v>3.9394595027986798E-2</v>
      </c>
      <c r="E231" s="129">
        <v>0.6496251328796141</v>
      </c>
      <c r="F231" s="129">
        <v>4.7732000177655158E-2</v>
      </c>
      <c r="G231" s="129">
        <v>4.631508331155703E-2</v>
      </c>
      <c r="H231" s="129">
        <v>2.5645527871418401E-2</v>
      </c>
      <c r="I231" s="129">
        <v>2.8907709240532958E-2</v>
      </c>
      <c r="J231" s="129">
        <f t="shared" si="36"/>
        <v>0.48022666850415185</v>
      </c>
      <c r="K231" s="81">
        <v>1.5364908524867467</v>
      </c>
      <c r="L231" s="81">
        <v>1.3342308207184146</v>
      </c>
      <c r="M231" s="53"/>
      <c r="AO231" s="112">
        <v>43693</v>
      </c>
      <c r="AP231" s="131">
        <v>5.9977740271422268E-3</v>
      </c>
      <c r="AQ231" s="131">
        <v>7.4446235600825429E-3</v>
      </c>
      <c r="AR231" s="131">
        <v>5.3235479425154698E-3</v>
      </c>
      <c r="AS231" s="131">
        <v>9.1527571479075656E-3</v>
      </c>
      <c r="AT231" s="131">
        <v>1.128455481049092E-2</v>
      </c>
    </row>
    <row r="232" spans="2:46" x14ac:dyDescent="0.2">
      <c r="B232" s="74">
        <v>43694</v>
      </c>
      <c r="C232" s="129">
        <v>0.21906995918633959</v>
      </c>
      <c r="D232" s="129">
        <v>3.8631120675850693E-2</v>
      </c>
      <c r="E232" s="129">
        <v>0.56952631313093394</v>
      </c>
      <c r="F232" s="129">
        <v>4.0634866118113233E-2</v>
      </c>
      <c r="G232" s="129">
        <v>4.4683562234786263E-2</v>
      </c>
      <c r="H232" s="129">
        <v>2.5511369877184768E-2</v>
      </c>
      <c r="I232" s="129">
        <v>2.7664661770711429E-2</v>
      </c>
      <c r="J232" s="129">
        <f t="shared" si="36"/>
        <v>0.44358619027196933</v>
      </c>
      <c r="K232" s="81">
        <v>1.4093080432658893</v>
      </c>
      <c r="L232" s="81">
        <v>1.3660335576681104</v>
      </c>
      <c r="M232" s="53"/>
      <c r="AO232" s="112">
        <v>43694</v>
      </c>
      <c r="AP232" s="131">
        <v>3.3402415604541899E-3</v>
      </c>
      <c r="AQ232" s="131">
        <v>8.5573526737049103E-3</v>
      </c>
      <c r="AR232" s="131">
        <v>3.311950914513011E-3</v>
      </c>
      <c r="AS232" s="131">
        <v>9.2468297298321962E-3</v>
      </c>
      <c r="AT232" s="131">
        <v>1.0513703112155531E-2</v>
      </c>
    </row>
    <row r="233" spans="2:46" x14ac:dyDescent="0.2">
      <c r="B233" s="74">
        <v>43695</v>
      </c>
      <c r="C233" s="129">
        <v>0.22040250692135899</v>
      </c>
      <c r="D233" s="129">
        <v>3.8748034552330182E-2</v>
      </c>
      <c r="E233" s="129">
        <v>0.55331148271644448</v>
      </c>
      <c r="F233" s="129">
        <v>4.4011163643340567E-2</v>
      </c>
      <c r="G233" s="129">
        <v>4.4124138581826872E-2</v>
      </c>
      <c r="H233" s="129">
        <v>2.521609117087447E-2</v>
      </c>
      <c r="I233" s="129">
        <v>2.377567456324152E-2</v>
      </c>
      <c r="J233" s="129">
        <f t="shared" si="36"/>
        <v>0.44949038443487366</v>
      </c>
      <c r="K233" s="81">
        <v>1.3990794765842907</v>
      </c>
      <c r="L233" s="81">
        <v>1.384118418170204</v>
      </c>
      <c r="M233" s="53"/>
      <c r="AO233" s="112">
        <v>43695</v>
      </c>
      <c r="AP233" s="131">
        <v>4.5895864924393433E-3</v>
      </c>
      <c r="AQ233" s="131">
        <v>7.9791607039190644E-3</v>
      </c>
      <c r="AR233" s="131">
        <v>3.9086492866611368E-3</v>
      </c>
      <c r="AS233" s="131">
        <v>9.263890420576194E-3</v>
      </c>
      <c r="AT233" s="131">
        <v>1.0914666381305111E-2</v>
      </c>
    </row>
    <row r="234" spans="2:46" x14ac:dyDescent="0.2">
      <c r="B234" s="74">
        <v>43696</v>
      </c>
      <c r="C234" s="129">
        <v>0.21761919081775399</v>
      </c>
      <c r="D234" s="129">
        <v>3.9273390655018517E-2</v>
      </c>
      <c r="E234" s="129">
        <v>0.6040477679589582</v>
      </c>
      <c r="F234" s="129">
        <v>4.7581963616578418E-2</v>
      </c>
      <c r="G234" s="129">
        <v>4.5862499745289408E-2</v>
      </c>
      <c r="H234" s="129">
        <v>2.5128444457197079E-2</v>
      </c>
      <c r="I234" s="129">
        <v>2.829777889406283E-2</v>
      </c>
      <c r="J234" s="129">
        <f t="shared" si="36"/>
        <v>0.46581125624948849</v>
      </c>
      <c r="K234" s="81">
        <v>1.4736222923943469</v>
      </c>
      <c r="L234" s="81">
        <v>1.3123739980631695</v>
      </c>
      <c r="M234" s="53"/>
      <c r="AO234" s="112">
        <v>43696</v>
      </c>
      <c r="AP234" s="131">
        <v>6.0389130614643457E-3</v>
      </c>
      <c r="AQ234" s="131">
        <v>7.3226325637859649E-3</v>
      </c>
      <c r="AR234" s="131">
        <v>5.3631399841098026E-3</v>
      </c>
      <c r="AS234" s="131">
        <v>8.9141748897397701E-3</v>
      </c>
      <c r="AT234" s="131">
        <v>1.146127916764049E-2</v>
      </c>
    </row>
    <row r="235" spans="2:46" x14ac:dyDescent="0.2">
      <c r="B235" s="74">
        <v>43697</v>
      </c>
      <c r="C235" s="129">
        <v>0.21973494306982139</v>
      </c>
      <c r="D235" s="129">
        <v>3.8084275926943807E-2</v>
      </c>
      <c r="E235" s="129">
        <v>0.6066324201443678</v>
      </c>
      <c r="F235" s="129">
        <v>4.6322587489771527E-2</v>
      </c>
      <c r="G235" s="129">
        <v>4.5512986223159288E-2</v>
      </c>
      <c r="H235" s="129">
        <v>2.5398773111804818E-2</v>
      </c>
      <c r="I235" s="129">
        <v>2.875191047896564E-2</v>
      </c>
      <c r="J235" s="129">
        <f t="shared" si="36"/>
        <v>0.4617788847487998</v>
      </c>
      <c r="K235" s="81">
        <v>1.472216781193634</v>
      </c>
      <c r="L235" s="81">
        <v>1.3135988475592626</v>
      </c>
      <c r="M235" s="53"/>
      <c r="AO235" s="112">
        <v>43697</v>
      </c>
      <c r="AP235" s="131">
        <v>6.111819833450158E-3</v>
      </c>
      <c r="AQ235" s="131">
        <v>6.7387106591753647E-3</v>
      </c>
      <c r="AR235" s="131">
        <v>5.2132169793281374E-3</v>
      </c>
      <c r="AS235" s="131">
        <v>8.2803172890677044E-3</v>
      </c>
      <c r="AT235" s="131">
        <v>1.156374623827301E-2</v>
      </c>
    </row>
    <row r="236" spans="2:46" x14ac:dyDescent="0.2">
      <c r="B236" s="74">
        <v>43698</v>
      </c>
      <c r="C236" s="129">
        <v>0.2206208303754541</v>
      </c>
      <c r="D236" s="129">
        <v>3.9226436157853518E-2</v>
      </c>
      <c r="E236" s="129">
        <v>0.61367813673031602</v>
      </c>
      <c r="F236" s="129">
        <v>4.646191559388306E-2</v>
      </c>
      <c r="G236" s="129">
        <v>4.4637942733127219E-2</v>
      </c>
      <c r="H236" s="129">
        <v>2.5473379737923008E-2</v>
      </c>
      <c r="I236" s="129">
        <v>2.8309317862819379E-2</v>
      </c>
      <c r="J236" s="129">
        <f t="shared" si="36"/>
        <v>0.4701102595388007</v>
      </c>
      <c r="K236" s="81">
        <v>1.4885182187301771</v>
      </c>
      <c r="L236" s="81">
        <v>1.2860838062452313</v>
      </c>
      <c r="M236" s="53"/>
      <c r="AO236" s="112">
        <v>43698</v>
      </c>
      <c r="AP236" s="131">
        <v>5.9793083698584642E-3</v>
      </c>
      <c r="AQ236" s="131">
        <v>6.8858250454832412E-3</v>
      </c>
      <c r="AR236" s="131">
        <v>5.6205438898154587E-3</v>
      </c>
      <c r="AS236" s="131">
        <v>8.1878199404534866E-3</v>
      </c>
      <c r="AT236" s="131">
        <v>1.126959864931527E-2</v>
      </c>
    </row>
    <row r="237" spans="2:46" x14ac:dyDescent="0.2">
      <c r="B237" s="74">
        <v>43699</v>
      </c>
      <c r="C237" s="129">
        <v>0.21909070966072361</v>
      </c>
      <c r="D237" s="129">
        <v>3.9051573561119809E-2</v>
      </c>
      <c r="E237" s="129">
        <v>0.64280065182755408</v>
      </c>
      <c r="F237" s="129">
        <v>4.8391112705317083E-2</v>
      </c>
      <c r="G237" s="129">
        <v>4.5808554234443633E-2</v>
      </c>
      <c r="H237" s="129">
        <v>2.492303466642742E-2</v>
      </c>
      <c r="I237" s="129">
        <v>2.8685382297929309E-2</v>
      </c>
      <c r="J237" s="129">
        <f t="shared" si="36"/>
        <v>0.47553439141875975</v>
      </c>
      <c r="K237" s="81">
        <v>1.5242854103722747</v>
      </c>
      <c r="L237" s="81">
        <v>1.3013499072971713</v>
      </c>
      <c r="M237" s="53"/>
      <c r="AO237" s="112">
        <v>43699</v>
      </c>
      <c r="AP237" s="131">
        <v>6.3109302105397308E-3</v>
      </c>
      <c r="AQ237" s="131">
        <v>7.4297111490641563E-3</v>
      </c>
      <c r="AR237" s="131">
        <v>5.7308920592227548E-3</v>
      </c>
      <c r="AS237" s="131">
        <v>8.6492881717583469E-3</v>
      </c>
      <c r="AT237" s="131">
        <v>1.1322718234321121E-2</v>
      </c>
    </row>
    <row r="238" spans="2:46" x14ac:dyDescent="0.2">
      <c r="B238" s="74">
        <v>43700</v>
      </c>
      <c r="C238" s="129">
        <v>0.21850130214430469</v>
      </c>
      <c r="D238" s="129">
        <v>3.9468683418953758E-2</v>
      </c>
      <c r="E238" s="129">
        <v>0.63200450946334419</v>
      </c>
      <c r="F238" s="129">
        <v>4.9204130316562109E-2</v>
      </c>
      <c r="G238" s="129">
        <v>4.6257039670687027E-2</v>
      </c>
      <c r="H238" s="129">
        <v>2.5543423634264002E-2</v>
      </c>
      <c r="I238" s="129">
        <v>2.903781550316778E-2</v>
      </c>
      <c r="J238" s="129">
        <f t="shared" si="36"/>
        <v>0.47936070352082849</v>
      </c>
      <c r="K238" s="81">
        <v>1.5193776076721122</v>
      </c>
      <c r="L238" s="81">
        <v>1.3219048124884187</v>
      </c>
      <c r="M238" s="53"/>
      <c r="AO238" s="112">
        <v>43700</v>
      </c>
      <c r="AP238" s="131">
        <v>6.4182746378578766E-3</v>
      </c>
      <c r="AQ238" s="131">
        <v>7.8535509280773554E-3</v>
      </c>
      <c r="AR238" s="131">
        <v>5.6586212377511547E-3</v>
      </c>
      <c r="AS238" s="131">
        <v>8.8500550213097065E-3</v>
      </c>
      <c r="AT238" s="131">
        <v>1.141564732882268E-2</v>
      </c>
    </row>
    <row r="239" spans="2:46" x14ac:dyDescent="0.2">
      <c r="B239" s="74">
        <v>43701</v>
      </c>
      <c r="C239" s="129">
        <v>0.21214942962494229</v>
      </c>
      <c r="D239" s="129">
        <v>3.8914817688820359E-2</v>
      </c>
      <c r="E239" s="129">
        <v>0.56712159915654237</v>
      </c>
      <c r="F239" s="129">
        <v>4.141549717284361E-2</v>
      </c>
      <c r="G239" s="129">
        <v>4.489237492195898E-2</v>
      </c>
      <c r="H239" s="129">
        <v>2.550145083186274E-2</v>
      </c>
      <c r="I239" s="129">
        <v>2.7435977574821489E-2</v>
      </c>
      <c r="J239" s="129">
        <f t="shared" si="36"/>
        <v>0.44087080136666279</v>
      </c>
      <c r="K239" s="81">
        <v>1.3983019483384547</v>
      </c>
      <c r="L239" s="81">
        <v>1.3519333931610573</v>
      </c>
      <c r="M239" s="53"/>
      <c r="AO239" s="112">
        <v>43701</v>
      </c>
      <c r="AP239" s="131">
        <v>3.508694958015153E-3</v>
      </c>
      <c r="AQ239" s="131">
        <v>8.7350493275576719E-3</v>
      </c>
      <c r="AR239" s="131">
        <v>3.9521764767764733E-3</v>
      </c>
      <c r="AS239" s="131">
        <v>8.989114724134285E-3</v>
      </c>
      <c r="AT239" s="131">
        <v>1.043098465796365E-2</v>
      </c>
    </row>
    <row r="240" spans="2:46" x14ac:dyDescent="0.2">
      <c r="B240" s="74">
        <v>43702</v>
      </c>
      <c r="C240" s="129">
        <v>0.21453866525932649</v>
      </c>
      <c r="D240" s="129">
        <v>3.8334311798001668E-2</v>
      </c>
      <c r="E240" s="129">
        <v>0.54256134615030505</v>
      </c>
      <c r="F240" s="129">
        <v>4.4255007266553237E-2</v>
      </c>
      <c r="G240" s="129">
        <v>4.3609769456581432E-2</v>
      </c>
      <c r="H240" s="129">
        <v>2.5234081043432249E-2</v>
      </c>
      <c r="I240" s="129">
        <v>2.3734573327049219E-2</v>
      </c>
      <c r="J240" s="129">
        <f t="shared" si="36"/>
        <v>0.44481686142194576</v>
      </c>
      <c r="K240" s="81">
        <v>1.3770846157231951</v>
      </c>
      <c r="L240" s="81">
        <v>1.3636625975075471</v>
      </c>
      <c r="M240" s="53"/>
      <c r="AO240" s="112">
        <v>43702</v>
      </c>
      <c r="AP240" s="131">
        <v>4.5486764423517704E-3</v>
      </c>
      <c r="AQ240" s="131">
        <v>7.9813915226955683E-3</v>
      </c>
      <c r="AR240" s="131">
        <v>4.6184700336578182E-3</v>
      </c>
      <c r="AS240" s="131">
        <v>9.2002624176512528E-3</v>
      </c>
      <c r="AT240" s="131">
        <v>1.0401995723011479E-2</v>
      </c>
    </row>
    <row r="241" spans="2:46" x14ac:dyDescent="0.2">
      <c r="B241" s="74">
        <v>43703</v>
      </c>
      <c r="C241" s="129">
        <v>0.2190014025762804</v>
      </c>
      <c r="D241" s="129">
        <v>3.894932989062385E-2</v>
      </c>
      <c r="E241" s="129">
        <v>0.59130906947136519</v>
      </c>
      <c r="F241" s="129">
        <v>4.8320088125659147E-2</v>
      </c>
      <c r="G241" s="129">
        <v>4.6739619949098497E-2</v>
      </c>
      <c r="H241" s="129">
        <v>2.5178449261948559E-2</v>
      </c>
      <c r="I241" s="129">
        <v>2.9101263147242009E-2</v>
      </c>
      <c r="J241" s="129">
        <f t="shared" si="36"/>
        <v>0.4595371596892478</v>
      </c>
      <c r="K241" s="81">
        <v>1.4581363821114655</v>
      </c>
      <c r="L241" s="81">
        <v>1.3028444337817389</v>
      </c>
      <c r="M241" s="53"/>
      <c r="AO241" s="112">
        <v>43703</v>
      </c>
      <c r="AP241" s="131">
        <v>5.4592576372762044E-3</v>
      </c>
      <c r="AQ241" s="131">
        <v>8.060705450803899E-3</v>
      </c>
      <c r="AR241" s="131">
        <v>5.7341545015298194E-3</v>
      </c>
      <c r="AS241" s="131">
        <v>8.7528697375066113E-3</v>
      </c>
      <c r="AT241" s="131">
        <v>1.155749532480637E-2</v>
      </c>
    </row>
    <row r="242" spans="2:46" x14ac:dyDescent="0.2">
      <c r="B242" s="74">
        <v>43704</v>
      </c>
      <c r="C242" s="129">
        <v>0.21405232311353781</v>
      </c>
      <c r="D242" s="129">
        <v>3.7757352280890208E-2</v>
      </c>
      <c r="E242" s="129">
        <v>0.60407668766711575</v>
      </c>
      <c r="F242" s="129">
        <v>4.7150585504853487E-2</v>
      </c>
      <c r="G242" s="129">
        <v>4.6249480197986928E-2</v>
      </c>
      <c r="H242" s="129">
        <v>2.5119309737557011E-2</v>
      </c>
      <c r="I242" s="129">
        <v>2.8798832075224851E-2</v>
      </c>
      <c r="J242" s="129">
        <f t="shared" si="36"/>
        <v>0.45606251574004508</v>
      </c>
      <c r="K242" s="81">
        <v>1.4592670863172112</v>
      </c>
      <c r="L242" s="81">
        <v>1.275226106056085</v>
      </c>
      <c r="M242" s="53"/>
      <c r="AO242" s="112">
        <v>43704</v>
      </c>
      <c r="AP242" s="131">
        <v>5.8768934207626784E-3</v>
      </c>
      <c r="AQ242" s="131">
        <v>7.8733838799078665E-3</v>
      </c>
      <c r="AR242" s="131">
        <v>5.4664994860647393E-3</v>
      </c>
      <c r="AS242" s="131">
        <v>7.9867140571489269E-3</v>
      </c>
      <c r="AT242" s="131">
        <v>1.136231104156361E-2</v>
      </c>
    </row>
    <row r="243" spans="2:46" x14ac:dyDescent="0.2">
      <c r="B243" s="74">
        <v>43705</v>
      </c>
      <c r="C243" s="129">
        <v>0.21365538700848949</v>
      </c>
      <c r="D243" s="129">
        <v>3.8968571467104453E-2</v>
      </c>
      <c r="E243" s="129">
        <v>0.61113212711749398</v>
      </c>
      <c r="F243" s="129">
        <v>4.825070177286641E-2</v>
      </c>
      <c r="G243" s="129">
        <v>4.4824847967748063E-2</v>
      </c>
      <c r="H243" s="129">
        <v>2.5091859572217941E-2</v>
      </c>
      <c r="I243" s="129">
        <v>2.865164613563017E-2</v>
      </c>
      <c r="J243" s="129">
        <f t="shared" si="36"/>
        <v>0.46349427841615976</v>
      </c>
      <c r="K243" s="81">
        <v>1.4740694194577102</v>
      </c>
      <c r="L243" s="81">
        <v>1.3066240476909836</v>
      </c>
      <c r="M243" s="53"/>
      <c r="AO243" s="112">
        <v>43705</v>
      </c>
      <c r="AP243" s="131">
        <v>5.9599365601664296E-3</v>
      </c>
      <c r="AQ243" s="131">
        <v>7.9880046874838753E-3</v>
      </c>
      <c r="AR243" s="131">
        <v>5.9918469689081953E-3</v>
      </c>
      <c r="AS243" s="131">
        <v>8.0476398766756128E-3</v>
      </c>
      <c r="AT243" s="131">
        <v>1.149064037776075E-2</v>
      </c>
    </row>
    <row r="244" spans="2:46" x14ac:dyDescent="0.2">
      <c r="B244" s="74">
        <v>43706</v>
      </c>
      <c r="C244" s="129">
        <v>0.21295844266993669</v>
      </c>
      <c r="D244" s="129">
        <v>3.9333138769467431E-2</v>
      </c>
      <c r="E244" s="129">
        <v>0.63717638639110419</v>
      </c>
      <c r="F244" s="129">
        <v>4.9704081246343852E-2</v>
      </c>
      <c r="G244" s="129">
        <v>4.5289004282380557E-2</v>
      </c>
      <c r="H244" s="129">
        <v>2.509732591751148E-2</v>
      </c>
      <c r="I244" s="129">
        <v>2.9262576023441979E-2</v>
      </c>
      <c r="J244" s="129">
        <f t="shared" si="36"/>
        <v>0.4670176442168108</v>
      </c>
      <c r="K244" s="81">
        <v>1.5058385995169969</v>
      </c>
      <c r="L244" s="81">
        <v>1.3047396104596711</v>
      </c>
      <c r="M244" s="53"/>
      <c r="AO244" s="112">
        <v>43706</v>
      </c>
      <c r="AP244" s="131">
        <v>6.4148475235685509E-3</v>
      </c>
      <c r="AQ244" s="131">
        <v>8.1051360001435438E-3</v>
      </c>
      <c r="AR244" s="131">
        <v>5.9319572411690516E-3</v>
      </c>
      <c r="AS244" s="131">
        <v>8.6563034945309637E-3</v>
      </c>
      <c r="AT244" s="131">
        <v>1.14477221907263E-2</v>
      </c>
    </row>
    <row r="245" spans="2:46" x14ac:dyDescent="0.2">
      <c r="B245" s="74">
        <v>43707</v>
      </c>
      <c r="C245" s="129">
        <v>0.21551560544387369</v>
      </c>
      <c r="D245" s="129">
        <v>3.9005257836618207E-2</v>
      </c>
      <c r="E245" s="129">
        <v>0.65386582845834651</v>
      </c>
      <c r="F245" s="129">
        <v>5.0789510477864279E-2</v>
      </c>
      <c r="G245" s="129">
        <v>4.6341280588173828E-2</v>
      </c>
      <c r="H245" s="129">
        <v>2.5965001708937351E-2</v>
      </c>
      <c r="I245" s="129">
        <v>2.8665723876321301E-2</v>
      </c>
      <c r="J245" s="129">
        <f t="shared" si="36"/>
        <v>0.48089901584800732</v>
      </c>
      <c r="K245" s="81">
        <v>1.5410472242381426</v>
      </c>
      <c r="L245" s="81">
        <v>1.3200566987596045</v>
      </c>
      <c r="M245" s="53"/>
      <c r="AO245" s="112">
        <v>43707</v>
      </c>
      <c r="AP245" s="131">
        <v>6.3657302895436928E-3</v>
      </c>
      <c r="AQ245" s="131">
        <v>8.7273010146347828E-3</v>
      </c>
      <c r="AR245" s="131">
        <v>6.3759696432652774E-3</v>
      </c>
      <c r="AS245" s="131">
        <v>8.9921169789592206E-3</v>
      </c>
      <c r="AT245" s="131">
        <v>1.1038263206465469E-2</v>
      </c>
    </row>
    <row r="246" spans="2:46" x14ac:dyDescent="0.2">
      <c r="B246" s="74">
        <v>43708</v>
      </c>
      <c r="C246" s="129">
        <v>0.2158902290014994</v>
      </c>
      <c r="D246" s="129">
        <v>3.8689392999273223E-2</v>
      </c>
      <c r="E246" s="129">
        <v>0.55907077445621478</v>
      </c>
      <c r="F246" s="129">
        <v>4.1181796053824229E-2</v>
      </c>
      <c r="G246" s="129">
        <v>4.4992576040909643E-2</v>
      </c>
      <c r="H246" s="129">
        <v>2.5423787841208811E-2</v>
      </c>
      <c r="I246" s="129">
        <v>2.6217540228352171E-2</v>
      </c>
      <c r="J246" s="129">
        <f t="shared" si="36"/>
        <v>0.43801498602192279</v>
      </c>
      <c r="K246" s="81">
        <v>1.3894810826432051</v>
      </c>
      <c r="L246" s="81">
        <v>1.3514241014793029</v>
      </c>
      <c r="M246" s="53"/>
      <c r="AO246" s="112">
        <v>43708</v>
      </c>
      <c r="AP246" s="131">
        <v>3.3249222041212682E-3</v>
      </c>
      <c r="AQ246" s="131">
        <v>8.637056907801588E-3</v>
      </c>
      <c r="AR246" s="131">
        <v>4.1824127756248386E-3</v>
      </c>
      <c r="AS246" s="131">
        <v>9.0481340774769652E-3</v>
      </c>
      <c r="AT246" s="131">
        <v>1.020775371657812E-2</v>
      </c>
    </row>
    <row r="247" spans="2:46" x14ac:dyDescent="0.2">
      <c r="B247" s="74">
        <v>43709</v>
      </c>
      <c r="C247" s="129">
        <v>0.21430655665847839</v>
      </c>
      <c r="D247" s="129">
        <v>3.7764773812938378E-2</v>
      </c>
      <c r="E247" s="129">
        <v>0.42753469494022001</v>
      </c>
      <c r="F247" s="129">
        <v>4.3460152406534239E-2</v>
      </c>
      <c r="G247" s="129">
        <v>4.2793945359505169E-2</v>
      </c>
      <c r="H247" s="129">
        <v>2.457540750187787E-2</v>
      </c>
      <c r="I247" s="129">
        <v>2.3330892521302309E-2</v>
      </c>
      <c r="J247" s="129">
        <f t="shared" si="36"/>
        <v>0.40843913026154754</v>
      </c>
      <c r="K247" s="81">
        <v>1.2222055534624039</v>
      </c>
      <c r="L247" s="81">
        <v>1.3575287679647243</v>
      </c>
      <c r="M247" s="53"/>
      <c r="AO247" s="112">
        <v>43709</v>
      </c>
      <c r="AP247" s="131">
        <v>4.3382180646542928E-3</v>
      </c>
      <c r="AQ247" s="131">
        <v>7.7759508240226117E-3</v>
      </c>
      <c r="AR247" s="131">
        <v>4.3148968972308898E-3</v>
      </c>
      <c r="AS247" s="131">
        <v>9.0384135739323967E-3</v>
      </c>
      <c r="AT247" s="131">
        <v>1.0562058410803789E-2</v>
      </c>
    </row>
    <row r="248" spans="2:46" x14ac:dyDescent="0.2">
      <c r="B248" s="74">
        <v>43710</v>
      </c>
      <c r="C248" s="129">
        <v>0.21177288182757401</v>
      </c>
      <c r="D248" s="129">
        <v>3.8587415980627551E-2</v>
      </c>
      <c r="E248" s="129">
        <v>0.52506627217586122</v>
      </c>
      <c r="F248" s="129">
        <v>4.9017172799678509E-2</v>
      </c>
      <c r="G248" s="129">
        <v>4.5993873038125993E-2</v>
      </c>
      <c r="H248" s="129">
        <v>2.409995005050744E-2</v>
      </c>
      <c r="I248" s="129">
        <v>2.8836493995418901E-2</v>
      </c>
      <c r="J248" s="129">
        <f t="shared" si="36"/>
        <v>0.4355544708008009</v>
      </c>
      <c r="K248" s="81">
        <v>1.3589285306685945</v>
      </c>
      <c r="L248" s="81">
        <v>1.3012058398388138</v>
      </c>
      <c r="M248" s="53"/>
      <c r="AO248" s="112">
        <v>43710</v>
      </c>
      <c r="AP248" s="131">
        <v>6.1483400809674961E-3</v>
      </c>
      <c r="AQ248" s="131">
        <v>8.0904443349277579E-3</v>
      </c>
      <c r="AR248" s="131">
        <v>6.0859602615048868E-3</v>
      </c>
      <c r="AS248" s="131">
        <v>8.7186968515758755E-3</v>
      </c>
      <c r="AT248" s="131">
        <v>1.1146296048476591E-2</v>
      </c>
    </row>
    <row r="249" spans="2:46" x14ac:dyDescent="0.2">
      <c r="B249" s="74">
        <v>43711</v>
      </c>
      <c r="C249" s="129">
        <v>0.2129580647597803</v>
      </c>
      <c r="D249" s="129">
        <v>3.6317106128080867E-2</v>
      </c>
      <c r="E249" s="129">
        <v>0.52567511211092155</v>
      </c>
      <c r="F249" s="129">
        <v>4.5872083688237877E-2</v>
      </c>
      <c r="G249" s="129">
        <v>4.4523264935793512E-2</v>
      </c>
      <c r="H249" s="129">
        <v>2.4507270993875958E-2</v>
      </c>
      <c r="I249" s="129">
        <v>2.8005025723805262E-2</v>
      </c>
      <c r="J249" s="129">
        <f t="shared" si="36"/>
        <v>0.42520380535178304</v>
      </c>
      <c r="K249" s="81">
        <v>1.3430617336922783</v>
      </c>
      <c r="L249" s="81">
        <v>1.2464120476232685</v>
      </c>
      <c r="M249" s="53"/>
      <c r="AO249" s="112">
        <v>43711</v>
      </c>
      <c r="AP249" s="131">
        <v>5.4676437463633933E-3</v>
      </c>
      <c r="AQ249" s="131">
        <v>7.530515936361757E-3</v>
      </c>
      <c r="AR249" s="131">
        <v>5.877314128613551E-3</v>
      </c>
      <c r="AS249" s="131">
        <v>7.995550991530374E-3</v>
      </c>
      <c r="AT249" s="131">
        <v>1.0553149040375629E-2</v>
      </c>
    </row>
    <row r="250" spans="2:46" x14ac:dyDescent="0.2">
      <c r="B250" s="74">
        <v>43712</v>
      </c>
      <c r="C250" s="129">
        <v>0.2124796428629219</v>
      </c>
      <c r="D250" s="129">
        <v>3.7777237706139687E-2</v>
      </c>
      <c r="E250" s="129">
        <v>0.55589235779370627</v>
      </c>
      <c r="F250" s="129">
        <v>4.879937148623522E-2</v>
      </c>
      <c r="G250" s="129">
        <v>4.3856411763099568E-2</v>
      </c>
      <c r="H250" s="129">
        <v>2.3968043896359849E-2</v>
      </c>
      <c r="I250" s="129">
        <v>2.888224696874275E-2</v>
      </c>
      <c r="J250" s="129">
        <f t="shared" si="36"/>
        <v>0.43977586299042681</v>
      </c>
      <c r="K250" s="81">
        <v>1.3914311754676321</v>
      </c>
      <c r="L250" s="81">
        <v>1.2542051762873001</v>
      </c>
      <c r="M250" s="53"/>
      <c r="AO250" s="112">
        <v>43712</v>
      </c>
      <c r="AP250" s="131">
        <v>5.760512017314594E-3</v>
      </c>
      <c r="AQ250" s="131">
        <v>8.1237635729297167E-3</v>
      </c>
      <c r="AR250" s="131">
        <v>6.2093814183013206E-3</v>
      </c>
      <c r="AS250" s="131">
        <v>8.2637554692344267E-3</v>
      </c>
      <c r="AT250" s="131">
        <v>1.1591120075492751E-2</v>
      </c>
    </row>
    <row r="251" spans="2:46" x14ac:dyDescent="0.2">
      <c r="B251" s="74">
        <v>43713</v>
      </c>
      <c r="C251" s="129">
        <v>0.21107282574767841</v>
      </c>
      <c r="D251" s="129">
        <v>3.8306886926028363E-2</v>
      </c>
      <c r="E251" s="129">
        <v>0.59631620104763794</v>
      </c>
      <c r="F251" s="129">
        <v>4.9981260009241468E-2</v>
      </c>
      <c r="G251" s="129">
        <v>4.5944547157639307E-2</v>
      </c>
      <c r="H251" s="129">
        <v>2.2217376227932139E-2</v>
      </c>
      <c r="I251" s="129">
        <v>2.9272529972352E-2</v>
      </c>
      <c r="J251" s="129">
        <f t="shared" si="36"/>
        <v>0.44910811444982079</v>
      </c>
      <c r="K251" s="81">
        <v>1.4422197415383304</v>
      </c>
      <c r="L251" s="81">
        <v>1.2838122381473334</v>
      </c>
      <c r="M251" s="53"/>
      <c r="AO251" s="112">
        <v>43713</v>
      </c>
      <c r="AP251" s="131">
        <v>6.5666431472709216E-3</v>
      </c>
      <c r="AQ251" s="131">
        <v>8.534133995733913E-3</v>
      </c>
      <c r="AR251" s="131">
        <v>6.4915616698333718E-3</v>
      </c>
      <c r="AS251" s="131">
        <v>8.1894154145300234E-3</v>
      </c>
      <c r="AT251" s="131">
        <v>1.110565310727947E-2</v>
      </c>
    </row>
    <row r="252" spans="2:46" x14ac:dyDescent="0.2">
      <c r="B252" s="74">
        <v>43714</v>
      </c>
      <c r="C252" s="129">
        <v>0.2109558976313457</v>
      </c>
      <c r="D252" s="129">
        <v>3.9399098565525897E-2</v>
      </c>
      <c r="E252" s="129">
        <v>0.59607300153614873</v>
      </c>
      <c r="F252" s="129">
        <v>4.8973429134371929E-2</v>
      </c>
      <c r="G252" s="129">
        <v>4.6825829675859923E-2</v>
      </c>
      <c r="H252" s="129">
        <v>2.4841651183240009E-2</v>
      </c>
      <c r="I252" s="129">
        <v>2.9363954335428929E-2</v>
      </c>
      <c r="J252" s="129">
        <f t="shared" si="36"/>
        <v>0.4529661942372174</v>
      </c>
      <c r="K252" s="81">
        <v>1.4493990562991386</v>
      </c>
      <c r="L252" s="81">
        <v>1.2827812297276409</v>
      </c>
      <c r="M252" s="53"/>
      <c r="AO252" s="112">
        <v>43714</v>
      </c>
      <c r="AP252" s="131">
        <v>6.0581482579299146E-3</v>
      </c>
      <c r="AQ252" s="131">
        <v>8.7985913640575078E-3</v>
      </c>
      <c r="AR252" s="131">
        <v>6.3380316167955097E-3</v>
      </c>
      <c r="AS252" s="131">
        <v>7.2307734559046623E-3</v>
      </c>
      <c r="AT252" s="131">
        <v>1.1260908676119079E-2</v>
      </c>
    </row>
    <row r="253" spans="2:46" x14ac:dyDescent="0.2">
      <c r="B253" s="74">
        <v>43715</v>
      </c>
      <c r="C253" s="129">
        <v>0.2124265071408889</v>
      </c>
      <c r="D253" s="129">
        <v>3.8615079228842407E-2</v>
      </c>
      <c r="E253" s="129">
        <v>0.52303484463641992</v>
      </c>
      <c r="F253" s="129">
        <v>3.8945724673109763E-2</v>
      </c>
      <c r="G253" s="129">
        <v>4.4510631346900399E-2</v>
      </c>
      <c r="H253" s="129">
        <v>2.4750567696549299E-2</v>
      </c>
      <c r="I253" s="129">
        <v>2.7118149865178659E-2</v>
      </c>
      <c r="J253" s="129">
        <f t="shared" si="36"/>
        <v>0.41697293016760673</v>
      </c>
      <c r="K253" s="81">
        <v>1.326374434755496</v>
      </c>
      <c r="L253" s="81">
        <v>1.314171080675</v>
      </c>
      <c r="M253" s="53"/>
      <c r="AO253" s="112">
        <v>43715</v>
      </c>
      <c r="AP253" s="131">
        <v>3.3743230189152069E-3</v>
      </c>
      <c r="AQ253" s="131">
        <v>7.4839853489899778E-3</v>
      </c>
      <c r="AR253" s="131">
        <v>3.5770689820576072E-3</v>
      </c>
      <c r="AS253" s="131">
        <v>8.7463707063303118E-3</v>
      </c>
      <c r="AT253" s="131">
        <v>1.002633524875365E-2</v>
      </c>
    </row>
    <row r="254" spans="2:46" x14ac:dyDescent="0.2">
      <c r="B254" s="74">
        <v>43716</v>
      </c>
      <c r="C254" s="129">
        <v>0.21499937224317769</v>
      </c>
      <c r="D254" s="129">
        <v>3.8187667865487031E-2</v>
      </c>
      <c r="E254" s="129">
        <v>0.52298362142974686</v>
      </c>
      <c r="F254" s="129">
        <v>4.3709136563815337E-2</v>
      </c>
      <c r="G254" s="129">
        <v>4.2568140584940357E-2</v>
      </c>
      <c r="H254" s="129">
        <v>2.219731930459537E-2</v>
      </c>
      <c r="I254" s="129">
        <v>2.3291077339771711E-2</v>
      </c>
      <c r="J254" s="129">
        <f t="shared" si="36"/>
        <v>0.42402234876448086</v>
      </c>
      <c r="K254" s="81">
        <v>1.3319586840960154</v>
      </c>
      <c r="L254" s="81">
        <v>1.3292674190395626</v>
      </c>
      <c r="M254" s="53"/>
      <c r="AO254" s="112">
        <v>43716</v>
      </c>
      <c r="AP254" s="131">
        <v>4.6871465731689356E-3</v>
      </c>
      <c r="AQ254" s="131">
        <v>7.6766485089313358E-3</v>
      </c>
      <c r="AR254" s="131">
        <v>4.3770882932382049E-3</v>
      </c>
      <c r="AS254" s="131">
        <v>9.069467214072497E-3</v>
      </c>
      <c r="AT254" s="131">
        <v>1.0394576603161241E-2</v>
      </c>
    </row>
    <row r="255" spans="2:46" x14ac:dyDescent="0.2">
      <c r="B255" s="74">
        <v>43717</v>
      </c>
      <c r="C255" s="129">
        <v>0.2123584437247506</v>
      </c>
      <c r="D255" s="129">
        <v>3.8493927343154433E-2</v>
      </c>
      <c r="E255" s="129">
        <v>0.58904055065040661</v>
      </c>
      <c r="F255" s="129">
        <v>4.9029473994136777E-2</v>
      </c>
      <c r="G255" s="129">
        <v>4.4739953592877982E-2</v>
      </c>
      <c r="H255" s="129">
        <v>2.27435394374313E-2</v>
      </c>
      <c r="I255" s="129">
        <v>2.867577356860268E-2</v>
      </c>
      <c r="J255" s="129">
        <f t="shared" si="36"/>
        <v>0.44943499454884361</v>
      </c>
      <c r="K255" s="81">
        <v>1.4345166568602041</v>
      </c>
      <c r="L255" s="81">
        <v>1.2321260745990477</v>
      </c>
      <c r="M255" s="53"/>
      <c r="AO255" s="112">
        <v>43717</v>
      </c>
      <c r="AP255" s="131">
        <v>5.2653701829352018E-3</v>
      </c>
      <c r="AQ255" s="131">
        <v>8.7123332530152139E-3</v>
      </c>
      <c r="AR255" s="131">
        <v>6.2096230306688737E-3</v>
      </c>
      <c r="AS255" s="131">
        <v>8.7847905143527728E-3</v>
      </c>
      <c r="AT255" s="131">
        <v>1.110928448572333E-2</v>
      </c>
    </row>
    <row r="256" spans="2:46" x14ac:dyDescent="0.2">
      <c r="B256" s="74">
        <v>43718</v>
      </c>
      <c r="C256" s="129">
        <v>0.21189749728222901</v>
      </c>
      <c r="D256" s="129">
        <v>3.7048520816189673E-2</v>
      </c>
      <c r="E256" s="129">
        <v>0.59614030181365663</v>
      </c>
      <c r="F256" s="129">
        <v>4.7689810379342348E-2</v>
      </c>
      <c r="G256" s="129">
        <v>4.3415768625509991E-2</v>
      </c>
      <c r="H256" s="129">
        <v>2.4694650734875812E-2</v>
      </c>
      <c r="I256" s="129">
        <v>2.9385144077612241E-2</v>
      </c>
      <c r="J256" s="129">
        <f t="shared" si="36"/>
        <v>0.44011315395361983</v>
      </c>
      <c r="K256" s="81">
        <v>1.4303848476830356</v>
      </c>
      <c r="L256" s="81">
        <v>1.2034286974052943</v>
      </c>
      <c r="M256" s="53"/>
      <c r="AO256" s="112">
        <v>43718</v>
      </c>
      <c r="AP256" s="131">
        <v>5.209825458631575E-3</v>
      </c>
      <c r="AQ256" s="131">
        <v>8.4138199121918927E-3</v>
      </c>
      <c r="AR256" s="131">
        <v>6.4140619562490378E-3</v>
      </c>
      <c r="AS256" s="131">
        <v>8.0666802088069367E-3</v>
      </c>
      <c r="AT256" s="131">
        <v>1.092865989249564E-2</v>
      </c>
    </row>
    <row r="257" spans="2:46" x14ac:dyDescent="0.2">
      <c r="B257" s="74">
        <v>43719</v>
      </c>
      <c r="C257" s="129">
        <v>0.21210933198527951</v>
      </c>
      <c r="D257" s="129">
        <v>3.8705484548053379E-2</v>
      </c>
      <c r="E257" s="129">
        <v>0.59464088540956583</v>
      </c>
      <c r="F257" s="129">
        <v>4.8765968181687998E-2</v>
      </c>
      <c r="G257" s="129">
        <v>4.3431858583625568E-2</v>
      </c>
      <c r="H257" s="129">
        <v>2.471997221213619E-2</v>
      </c>
      <c r="I257" s="129">
        <v>2.8482968258728709E-2</v>
      </c>
      <c r="J257" s="129">
        <f t="shared" si="36"/>
        <v>0.44518722123603005</v>
      </c>
      <c r="K257" s="81">
        <v>1.4360436904151073</v>
      </c>
      <c r="L257" s="81">
        <v>1.2289024420613119</v>
      </c>
      <c r="M257" s="53"/>
      <c r="AO257" s="112">
        <v>43719</v>
      </c>
      <c r="AP257" s="131">
        <v>5.5662091353923986E-3</v>
      </c>
      <c r="AQ257" s="131">
        <v>8.5081581223822086E-3</v>
      </c>
      <c r="AR257" s="131">
        <v>6.4422014119568521E-3</v>
      </c>
      <c r="AS257" s="131">
        <v>8.1831514116965202E-3</v>
      </c>
      <c r="AT257" s="131">
        <v>1.126546295758955E-2</v>
      </c>
    </row>
    <row r="258" spans="2:46" x14ac:dyDescent="0.2">
      <c r="B258" s="74">
        <v>43720</v>
      </c>
      <c r="C258" s="129">
        <v>0.21402436484851431</v>
      </c>
      <c r="D258" s="129">
        <v>3.8597567733193942E-2</v>
      </c>
      <c r="E258" s="129">
        <v>0.62602935052388842</v>
      </c>
      <c r="F258" s="129">
        <v>5.0219145448316363E-2</v>
      </c>
      <c r="G258" s="129">
        <v>4.426727211115096E-2</v>
      </c>
      <c r="H258" s="129">
        <v>2.438162009740974E-2</v>
      </c>
      <c r="I258" s="129">
        <v>2.8684181074117139E-2</v>
      </c>
      <c r="J258" s="129">
        <f t="shared" si="36"/>
        <v>0.45330288862800638</v>
      </c>
      <c r="K258" s="81">
        <v>1.4795063904645973</v>
      </c>
      <c r="L258" s="81">
        <v>1.2592232570073267</v>
      </c>
      <c r="M258" s="53"/>
      <c r="AO258" s="112">
        <v>43720</v>
      </c>
      <c r="AP258" s="131">
        <v>6.460635827838397E-3</v>
      </c>
      <c r="AQ258" s="131">
        <v>8.6951196848744847E-3</v>
      </c>
      <c r="AR258" s="131">
        <v>6.6934669930678106E-3</v>
      </c>
      <c r="AS258" s="131">
        <v>8.4296191619028932E-3</v>
      </c>
      <c r="AT258" s="131">
        <v>1.08645622455221E-2</v>
      </c>
    </row>
    <row r="259" spans="2:46" x14ac:dyDescent="0.2">
      <c r="B259" s="74">
        <v>43721</v>
      </c>
      <c r="C259" s="129">
        <v>0.1960161857798868</v>
      </c>
      <c r="D259" s="129">
        <v>3.9173525271675912E-2</v>
      </c>
      <c r="E259" s="129">
        <v>0.63913266986360195</v>
      </c>
      <c r="F259" s="129">
        <v>5.1392656326586558E-2</v>
      </c>
      <c r="G259" s="129">
        <v>4.4493059089897258E-2</v>
      </c>
      <c r="H259" s="129">
        <v>2.484046991099503E-2</v>
      </c>
      <c r="I259" s="129">
        <v>2.9229918322114221E-2</v>
      </c>
      <c r="J259" s="129">
        <f t="shared" si="36"/>
        <v>0.45925253217657325</v>
      </c>
      <c r="K259" s="81">
        <v>1.4835310167413309</v>
      </c>
      <c r="L259" s="81">
        <v>1.2738970155316391</v>
      </c>
      <c r="M259" s="53"/>
      <c r="AO259" s="112">
        <v>43721</v>
      </c>
      <c r="AP259" s="131">
        <v>6.4634889324292266E-3</v>
      </c>
      <c r="AQ259" s="131">
        <v>9.1481149703347246E-3</v>
      </c>
      <c r="AR259" s="131">
        <v>6.2968393082409946E-3</v>
      </c>
      <c r="AS259" s="131">
        <v>8.8819729785060957E-3</v>
      </c>
      <c r="AT259" s="131">
        <v>1.123932470652414E-2</v>
      </c>
    </row>
    <row r="260" spans="2:46" x14ac:dyDescent="0.2">
      <c r="B260" s="74">
        <v>43722</v>
      </c>
      <c r="C260" s="129">
        <v>0.19383894452903869</v>
      </c>
      <c r="D260" s="129">
        <v>3.8587717983016363E-2</v>
      </c>
      <c r="E260" s="129">
        <v>0.53787423986242455</v>
      </c>
      <c r="F260" s="129">
        <v>4.000603522565279E-2</v>
      </c>
      <c r="G260" s="129">
        <v>4.3105117194061328E-2</v>
      </c>
      <c r="H260" s="129">
        <v>2.4822860613907149E-2</v>
      </c>
      <c r="I260" s="129">
        <v>2.7422663479993701E-2</v>
      </c>
      <c r="J260" s="129">
        <f t="shared" ref="J260:J323" si="37">K260-SUM(C260:I260)</f>
        <v>0.41890228919345551</v>
      </c>
      <c r="K260" s="81">
        <v>1.32455986808155</v>
      </c>
      <c r="L260" s="81">
        <v>1.3188966047438397</v>
      </c>
      <c r="M260" s="53"/>
      <c r="AO260" s="112">
        <v>43722</v>
      </c>
      <c r="AP260" s="131">
        <v>3.4750947572964549E-3</v>
      </c>
      <c r="AQ260" s="131">
        <v>7.706990236372389E-3</v>
      </c>
      <c r="AR260" s="131">
        <v>3.8419569823707148E-3</v>
      </c>
      <c r="AS260" s="131">
        <v>8.8062691540777682E-3</v>
      </c>
      <c r="AT260" s="131">
        <v>1.052960135332455E-2</v>
      </c>
    </row>
    <row r="261" spans="2:46" x14ac:dyDescent="0.2">
      <c r="B261" s="74">
        <v>43723</v>
      </c>
      <c r="C261" s="129">
        <v>0.21166700690972551</v>
      </c>
      <c r="D261" s="129">
        <v>3.838443811589972E-2</v>
      </c>
      <c r="E261" s="129">
        <v>0.53043459224432832</v>
      </c>
      <c r="F261" s="129">
        <v>4.4557189180053462E-2</v>
      </c>
      <c r="G261" s="129">
        <v>4.12865182695316E-2</v>
      </c>
      <c r="H261" s="129">
        <v>2.4852636954792728E-2</v>
      </c>
      <c r="I261" s="129">
        <v>2.3646476410176569E-2</v>
      </c>
      <c r="J261" s="129">
        <f t="shared" si="37"/>
        <v>0.42427522404708207</v>
      </c>
      <c r="K261" s="81">
        <v>1.33910408213159</v>
      </c>
      <c r="L261" s="81">
        <v>1.3243690553987559</v>
      </c>
      <c r="M261" s="53"/>
      <c r="AO261" s="112">
        <v>43723</v>
      </c>
      <c r="AP261" s="131">
        <v>4.7331153061605834E-3</v>
      </c>
      <c r="AQ261" s="131">
        <v>7.9481707584001301E-3</v>
      </c>
      <c r="AR261" s="131">
        <v>4.5178668571509879E-3</v>
      </c>
      <c r="AS261" s="131">
        <v>9.0656421089001498E-3</v>
      </c>
      <c r="AT261" s="131">
        <v>1.090724785025287E-2</v>
      </c>
    </row>
    <row r="262" spans="2:46" x14ac:dyDescent="0.2">
      <c r="B262" s="74">
        <v>43724</v>
      </c>
      <c r="C262" s="129">
        <v>0.21462367463882551</v>
      </c>
      <c r="D262" s="129">
        <v>3.9339908016889608E-2</v>
      </c>
      <c r="E262" s="129">
        <v>0.59856660422039087</v>
      </c>
      <c r="F262" s="129">
        <v>4.9861633591459509E-2</v>
      </c>
      <c r="G262" s="129">
        <v>4.484554537922264E-2</v>
      </c>
      <c r="H262" s="129">
        <v>2.518366257852837E-2</v>
      </c>
      <c r="I262" s="129">
        <v>2.911954589687794E-2</v>
      </c>
      <c r="J262" s="129">
        <f t="shared" si="37"/>
        <v>0.43762298973364944</v>
      </c>
      <c r="K262" s="81">
        <v>1.4391635640558438</v>
      </c>
      <c r="L262" s="81">
        <v>1.2495749915384613</v>
      </c>
      <c r="M262" s="53"/>
      <c r="AO262" s="112">
        <v>43724</v>
      </c>
      <c r="AP262" s="131">
        <v>6.1292695326099602E-3</v>
      </c>
      <c r="AQ262" s="131">
        <v>8.9069759101575857E-3</v>
      </c>
      <c r="AR262" s="131">
        <v>6.1978034605577013E-3</v>
      </c>
      <c r="AS262" s="131">
        <v>8.7006439498767338E-3</v>
      </c>
      <c r="AT262" s="131">
        <v>1.1182348834816339E-2</v>
      </c>
    </row>
    <row r="263" spans="2:46" x14ac:dyDescent="0.2">
      <c r="B263" s="74">
        <v>43725</v>
      </c>
      <c r="C263" s="129">
        <v>0.21202248923570671</v>
      </c>
      <c r="D263" s="129">
        <v>3.7627326808010127E-2</v>
      </c>
      <c r="E263" s="129">
        <v>0.59956566582787607</v>
      </c>
      <c r="F263" s="129">
        <v>4.8445082894354063E-2</v>
      </c>
      <c r="G263" s="129">
        <v>4.2527204521721852E-2</v>
      </c>
      <c r="H263" s="129">
        <v>2.4818077082042419E-2</v>
      </c>
      <c r="I263" s="129">
        <v>2.7911766288623231E-2</v>
      </c>
      <c r="J263" s="129">
        <f t="shared" si="37"/>
        <v>0.43384893898651078</v>
      </c>
      <c r="K263" s="81">
        <v>1.4267665516448453</v>
      </c>
      <c r="L263" s="81">
        <v>1.2307097730467629</v>
      </c>
      <c r="M263" s="53"/>
      <c r="AO263" s="112">
        <v>43725</v>
      </c>
      <c r="AP263" s="131">
        <v>6.01521892372854E-3</v>
      </c>
      <c r="AQ263" s="131">
        <v>8.3714320356763922E-3</v>
      </c>
      <c r="AR263" s="131">
        <v>6.3564469650934201E-3</v>
      </c>
      <c r="AS263" s="131">
        <v>8.317961018369088E-3</v>
      </c>
      <c r="AT263" s="131">
        <v>1.073992230821561E-2</v>
      </c>
    </row>
    <row r="264" spans="2:46" x14ac:dyDescent="0.2">
      <c r="B264" s="74">
        <v>43726</v>
      </c>
      <c r="C264" s="129">
        <v>0.21273261585439551</v>
      </c>
      <c r="D264" s="129">
        <v>3.9479438117657882E-2</v>
      </c>
      <c r="E264" s="129">
        <v>0.60164736910250749</v>
      </c>
      <c r="F264" s="129">
        <v>4.8703847391638307E-2</v>
      </c>
      <c r="G264" s="129">
        <v>4.0959371742585897E-2</v>
      </c>
      <c r="H264" s="129">
        <v>2.4873061299117202E-2</v>
      </c>
      <c r="I264" s="129">
        <v>2.947183406316637E-2</v>
      </c>
      <c r="J264" s="129">
        <f t="shared" si="37"/>
        <v>0.44167774473847299</v>
      </c>
      <c r="K264" s="81">
        <v>1.4395452823095416</v>
      </c>
      <c r="L264" s="81">
        <v>1.2198890836671665</v>
      </c>
      <c r="M264" s="53"/>
      <c r="AO264" s="112">
        <v>43726</v>
      </c>
      <c r="AP264" s="131">
        <v>6.0873975276676132E-3</v>
      </c>
      <c r="AQ264" s="131">
        <v>8.4553736589304124E-3</v>
      </c>
      <c r="AR264" s="131">
        <v>6.4318106662128033E-3</v>
      </c>
      <c r="AS264" s="131">
        <v>8.2073103530703601E-3</v>
      </c>
      <c r="AT264" s="131">
        <v>1.0905741321896679E-2</v>
      </c>
    </row>
    <row r="265" spans="2:46" x14ac:dyDescent="0.2">
      <c r="B265" s="74">
        <v>43727</v>
      </c>
      <c r="C265" s="129">
        <v>0.21155834537516011</v>
      </c>
      <c r="D265" s="129">
        <v>3.9233007854740078E-2</v>
      </c>
      <c r="E265" s="129">
        <v>0.61246080454272411</v>
      </c>
      <c r="F265" s="129">
        <v>5.0095326563683568E-2</v>
      </c>
      <c r="G265" s="129">
        <v>4.2808922507905273E-2</v>
      </c>
      <c r="H265" s="129">
        <v>2.4511001992999128E-2</v>
      </c>
      <c r="I265" s="129">
        <v>2.8905412032655439E-2</v>
      </c>
      <c r="J265" s="129">
        <f t="shared" si="37"/>
        <v>0.44501584487528234</v>
      </c>
      <c r="K265" s="81">
        <v>1.4545886657451501</v>
      </c>
      <c r="L265" s="81">
        <v>1.2499715600333328</v>
      </c>
      <c r="M265" s="53"/>
      <c r="AO265" s="112">
        <v>43727</v>
      </c>
      <c r="AP265" s="131">
        <v>6.5257818336273204E-3</v>
      </c>
      <c r="AQ265" s="131">
        <v>8.7661986925084267E-3</v>
      </c>
      <c r="AR265" s="131">
        <v>6.6641679598254304E-3</v>
      </c>
      <c r="AS265" s="131">
        <v>8.4396382525040118E-3</v>
      </c>
      <c r="AT265" s="131">
        <v>1.074277995681485E-2</v>
      </c>
    </row>
    <row r="266" spans="2:46" x14ac:dyDescent="0.2">
      <c r="B266" s="74">
        <v>43728</v>
      </c>
      <c r="C266" s="129">
        <v>0.21394818933653301</v>
      </c>
      <c r="D266" s="129">
        <v>3.9896929573855593E-2</v>
      </c>
      <c r="E266" s="129">
        <v>0.62498678636111316</v>
      </c>
      <c r="F266" s="129">
        <v>5.1230385433131458E-2</v>
      </c>
      <c r="G266" s="129">
        <v>4.3682370337692469E-2</v>
      </c>
      <c r="H266" s="129">
        <v>2.4022310931639989E-2</v>
      </c>
      <c r="I266" s="129">
        <v>3.0288042223603141E-2</v>
      </c>
      <c r="J266" s="129">
        <f t="shared" si="37"/>
        <v>0.45315088271410087</v>
      </c>
      <c r="K266" s="81">
        <v>1.4812058969116695</v>
      </c>
      <c r="L266" s="81">
        <v>1.2554368026307021</v>
      </c>
      <c r="M266" s="53"/>
      <c r="AO266" s="112">
        <v>43728</v>
      </c>
      <c r="AP266" s="131">
        <v>6.6760391966360034E-3</v>
      </c>
      <c r="AQ266" s="131">
        <v>9.1208588911290793E-3</v>
      </c>
      <c r="AR266" s="131">
        <v>6.3358282971447896E-3</v>
      </c>
      <c r="AS266" s="131">
        <v>8.6846540198089444E-3</v>
      </c>
      <c r="AT266" s="131">
        <v>1.1151156475694091E-2</v>
      </c>
    </row>
    <row r="267" spans="2:46" x14ac:dyDescent="0.2">
      <c r="B267" s="74">
        <v>43729</v>
      </c>
      <c r="C267" s="129">
        <v>0.21307971671581419</v>
      </c>
      <c r="D267" s="129">
        <v>3.8948122483685503E-2</v>
      </c>
      <c r="E267" s="129">
        <v>0.54342182970059028</v>
      </c>
      <c r="F267" s="129">
        <v>3.861943186958864E-2</v>
      </c>
      <c r="G267" s="129">
        <v>4.1966735752373391E-2</v>
      </c>
      <c r="H267" s="129">
        <v>2.078835999998473E-2</v>
      </c>
      <c r="I267" s="129">
        <v>2.794338229577422E-2</v>
      </c>
      <c r="J267" s="129">
        <f t="shared" si="37"/>
        <v>0.41959564240835956</v>
      </c>
      <c r="K267" s="81">
        <v>1.3443632212261705</v>
      </c>
      <c r="L267" s="81">
        <v>1.3093610578177786</v>
      </c>
      <c r="M267" s="53"/>
      <c r="AO267" s="112">
        <v>43729</v>
      </c>
      <c r="AP267" s="131">
        <v>3.379513308332944E-3</v>
      </c>
      <c r="AQ267" s="131">
        <v>7.5214272305386253E-3</v>
      </c>
      <c r="AR267" s="131">
        <v>4.0628217822032157E-3</v>
      </c>
      <c r="AS267" s="131">
        <v>8.3298810338715539E-3</v>
      </c>
      <c r="AT267" s="131">
        <v>9.8888452462331956E-3</v>
      </c>
    </row>
    <row r="268" spans="2:46" x14ac:dyDescent="0.2">
      <c r="B268" s="74">
        <v>43730</v>
      </c>
      <c r="C268" s="129">
        <v>0.21240187558868789</v>
      </c>
      <c r="D268" s="129">
        <v>3.9076960209732281E-2</v>
      </c>
      <c r="E268" s="129">
        <v>0.54250966066845585</v>
      </c>
      <c r="F268" s="129">
        <v>4.3001801475650643E-2</v>
      </c>
      <c r="G268" s="129">
        <v>4.0736879839870233E-2</v>
      </c>
      <c r="H268" s="129">
        <v>2.021250607232658E-2</v>
      </c>
      <c r="I268" s="129">
        <v>2.3559308560579219E-2</v>
      </c>
      <c r="J268" s="129">
        <f t="shared" si="37"/>
        <v>0.4219794053544621</v>
      </c>
      <c r="K268" s="81">
        <v>1.3434783977697649</v>
      </c>
      <c r="L268" s="81">
        <v>1.3093016395129902</v>
      </c>
      <c r="M268" s="53"/>
      <c r="AO268" s="112">
        <v>43730</v>
      </c>
      <c r="AP268" s="131">
        <v>4.4823226863338148E-3</v>
      </c>
      <c r="AQ268" s="131">
        <v>7.7380744477601312E-3</v>
      </c>
      <c r="AR268" s="131">
        <v>4.7272686775390602E-3</v>
      </c>
      <c r="AS268" s="131">
        <v>8.4563998901863412E-3</v>
      </c>
      <c r="AT268" s="131">
        <v>1.0327250876551E-2</v>
      </c>
    </row>
    <row r="269" spans="2:46" x14ac:dyDescent="0.2">
      <c r="B269" s="74">
        <v>43731</v>
      </c>
      <c r="C269" s="129">
        <v>0.21220420399126241</v>
      </c>
      <c r="D269" s="129">
        <v>3.9261643983109468E-2</v>
      </c>
      <c r="E269" s="129">
        <v>0.59532716759244997</v>
      </c>
      <c r="F269" s="129">
        <v>4.8715388346690272E-2</v>
      </c>
      <c r="G269" s="129">
        <v>4.3189474015305089E-2</v>
      </c>
      <c r="H269" s="129">
        <v>2.4770100648598518E-2</v>
      </c>
      <c r="I269" s="129">
        <v>2.8619322035258469E-2</v>
      </c>
      <c r="J269" s="129">
        <f t="shared" si="37"/>
        <v>0.44181903666078837</v>
      </c>
      <c r="K269" s="81">
        <v>1.4339063372734626</v>
      </c>
      <c r="L269" s="81">
        <v>1.2380943668809914</v>
      </c>
      <c r="M269" s="53"/>
      <c r="AO269" s="112">
        <v>43731</v>
      </c>
      <c r="AP269" s="131">
        <v>5.998216414652608E-3</v>
      </c>
      <c r="AQ269" s="131">
        <v>8.676233928196872E-3</v>
      </c>
      <c r="AR269" s="131">
        <v>6.1423445155134853E-3</v>
      </c>
      <c r="AS269" s="131">
        <v>8.6329637458565298E-3</v>
      </c>
      <c r="AT269" s="131">
        <v>1.043907154955442E-2</v>
      </c>
    </row>
    <row r="270" spans="2:46" x14ac:dyDescent="0.2">
      <c r="B270" s="74">
        <v>43732</v>
      </c>
      <c r="C270" s="129">
        <v>0.210375483648922</v>
      </c>
      <c r="D270" s="129">
        <v>3.7901215389852819E-2</v>
      </c>
      <c r="E270" s="129">
        <v>0.60621956867477211</v>
      </c>
      <c r="F270" s="129">
        <v>4.686976067385356E-2</v>
      </c>
      <c r="G270" s="129">
        <v>4.1365908902654208E-2</v>
      </c>
      <c r="H270" s="129">
        <v>2.474822098038016E-2</v>
      </c>
      <c r="I270" s="129">
        <v>2.953336982489059E-2</v>
      </c>
      <c r="J270" s="129">
        <f t="shared" si="37"/>
        <v>0.4328335355907621</v>
      </c>
      <c r="K270" s="81">
        <v>1.4298470636860876</v>
      </c>
      <c r="L270" s="81">
        <v>1.2015136982436183</v>
      </c>
      <c r="M270" s="53"/>
      <c r="AO270" s="112">
        <v>43732</v>
      </c>
      <c r="AP270" s="131">
        <v>5.6003473546889764E-3</v>
      </c>
      <c r="AQ270" s="131">
        <v>8.3174288372815826E-3</v>
      </c>
      <c r="AR270" s="131">
        <v>6.2049498352340689E-3</v>
      </c>
      <c r="AS270" s="131">
        <v>8.0597752833895652E-3</v>
      </c>
      <c r="AT270" s="131">
        <v>1.029080381192511E-2</v>
      </c>
    </row>
    <row r="271" spans="2:46" x14ac:dyDescent="0.2">
      <c r="B271" s="74">
        <v>43733</v>
      </c>
      <c r="C271" s="129">
        <v>0.21332013036966579</v>
      </c>
      <c r="D271" s="129">
        <v>3.973121348713065E-2</v>
      </c>
      <c r="E271" s="129">
        <v>0.60484163789743839</v>
      </c>
      <c r="F271" s="129">
        <v>4.8346801754162907E-2</v>
      </c>
      <c r="G271" s="129">
        <v>4.0450901457754568E-2</v>
      </c>
      <c r="H271" s="129">
        <v>2.4734096376308589E-2</v>
      </c>
      <c r="I271" s="129">
        <v>2.8910913179088629E-2</v>
      </c>
      <c r="J271" s="129">
        <f t="shared" si="37"/>
        <v>0.44488676122571036</v>
      </c>
      <c r="K271" s="81">
        <v>1.4452224557472599</v>
      </c>
      <c r="L271" s="81">
        <v>1.2239180400318923</v>
      </c>
      <c r="M271" s="53"/>
      <c r="AO271" s="112">
        <v>43733</v>
      </c>
      <c r="AP271" s="131">
        <v>5.8750789183044713E-3</v>
      </c>
      <c r="AQ271" s="131">
        <v>8.4395860483192243E-3</v>
      </c>
      <c r="AR271" s="131">
        <v>6.2652570117493851E-3</v>
      </c>
      <c r="AS271" s="131">
        <v>8.1605958598324098E-3</v>
      </c>
      <c r="AT271" s="131">
        <v>1.1043539224705129E-2</v>
      </c>
    </row>
    <row r="272" spans="2:46" x14ac:dyDescent="0.2">
      <c r="B272" s="74">
        <v>43734</v>
      </c>
      <c r="C272" s="129">
        <v>0.2129848598610723</v>
      </c>
      <c r="D272" s="129">
        <v>4.0717578989414228E-2</v>
      </c>
      <c r="E272" s="129">
        <v>0.62535646307286108</v>
      </c>
      <c r="F272" s="129">
        <v>4.9745818008456628E-2</v>
      </c>
      <c r="G272" s="129">
        <v>4.1713424174528349E-2</v>
      </c>
      <c r="H272" s="129">
        <v>2.4422164375164351E-2</v>
      </c>
      <c r="I272" s="129">
        <v>2.967517788610434E-2</v>
      </c>
      <c r="J272" s="129">
        <f t="shared" si="37"/>
        <v>0.44995391474444668</v>
      </c>
      <c r="K272" s="81">
        <v>1.474569401112048</v>
      </c>
      <c r="L272" s="81">
        <v>1.237851029060941</v>
      </c>
      <c r="M272" s="53"/>
      <c r="AO272" s="112">
        <v>43734</v>
      </c>
      <c r="AP272" s="131">
        <v>6.4547012839353641E-3</v>
      </c>
      <c r="AQ272" s="131">
        <v>8.5649250757984952E-3</v>
      </c>
      <c r="AR272" s="131">
        <v>6.4163153604681247E-3</v>
      </c>
      <c r="AS272" s="131">
        <v>8.5143410400188285E-3</v>
      </c>
      <c r="AT272" s="131">
        <v>1.075458437050034E-2</v>
      </c>
    </row>
    <row r="273" spans="2:46" x14ac:dyDescent="0.2">
      <c r="B273" s="74">
        <v>43735</v>
      </c>
      <c r="C273" s="129">
        <v>0.21518781284022559</v>
      </c>
      <c r="D273" s="129">
        <v>4.0387383636130758E-2</v>
      </c>
      <c r="E273" s="129">
        <v>0.62758746221583861</v>
      </c>
      <c r="F273" s="129">
        <v>4.9925107643596173E-2</v>
      </c>
      <c r="G273" s="129">
        <v>4.2715546602142038E-2</v>
      </c>
      <c r="H273" s="129">
        <v>2.4890463728893281E-2</v>
      </c>
      <c r="I273" s="129">
        <v>3.0804886969168319E-2</v>
      </c>
      <c r="J273" s="129">
        <f t="shared" si="37"/>
        <v>0.45774505191932247</v>
      </c>
      <c r="K273" s="81">
        <v>1.4892437155553173</v>
      </c>
      <c r="L273" s="81">
        <v>1.2439255177655646</v>
      </c>
      <c r="M273" s="53"/>
      <c r="AO273" s="112">
        <v>43735</v>
      </c>
      <c r="AP273" s="131">
        <v>5.8067781968535893E-3</v>
      </c>
      <c r="AQ273" s="131">
        <v>9.1362507436009814E-3</v>
      </c>
      <c r="AR273" s="131">
        <v>6.3141651057625941E-3</v>
      </c>
      <c r="AS273" s="131">
        <v>8.5688615914440575E-3</v>
      </c>
      <c r="AT273" s="131">
        <v>1.1188032419369279E-2</v>
      </c>
    </row>
    <row r="274" spans="2:46" x14ac:dyDescent="0.2">
      <c r="B274" s="74">
        <v>43736</v>
      </c>
      <c r="C274" s="129">
        <v>0.21381334437024829</v>
      </c>
      <c r="D274" s="129">
        <v>4.021418038111739E-2</v>
      </c>
      <c r="E274" s="129">
        <v>0.530180435552977</v>
      </c>
      <c r="F274" s="129">
        <v>3.8097507566249598E-2</v>
      </c>
      <c r="G274" s="129">
        <v>4.0649877758065327E-2</v>
      </c>
      <c r="H274" s="129">
        <v>2.46936148146264E-2</v>
      </c>
      <c r="I274" s="129">
        <v>2.9090833760714151E-2</v>
      </c>
      <c r="J274" s="129">
        <f t="shared" si="37"/>
        <v>0.42133863965415885</v>
      </c>
      <c r="K274" s="81">
        <v>1.3380784338581571</v>
      </c>
      <c r="L274" s="81">
        <v>1.2977057669594303</v>
      </c>
      <c r="M274" s="53"/>
      <c r="AO274" s="112">
        <v>43736</v>
      </c>
      <c r="AP274" s="131">
        <v>3.2176183141418039E-3</v>
      </c>
      <c r="AQ274" s="131">
        <v>7.4958906922532086E-3</v>
      </c>
      <c r="AR274" s="131">
        <v>3.6630418652481142E-3</v>
      </c>
      <c r="AS274" s="131">
        <v>8.1619923584717105E-3</v>
      </c>
      <c r="AT274" s="131">
        <v>1.0188459896983261E-2</v>
      </c>
    </row>
    <row r="275" spans="2:46" x14ac:dyDescent="0.2">
      <c r="B275" s="74">
        <v>43737</v>
      </c>
      <c r="C275" s="129">
        <v>0.2161852494779897</v>
      </c>
      <c r="D275" s="129">
        <v>3.9903122812528002E-2</v>
      </c>
      <c r="E275" s="129">
        <v>0.5282355750795189</v>
      </c>
      <c r="F275" s="129">
        <v>4.2665862314762763E-2</v>
      </c>
      <c r="G275" s="129">
        <v>3.9387999151998539E-2</v>
      </c>
      <c r="H275" s="129">
        <v>2.436243378719645E-2</v>
      </c>
      <c r="I275" s="129">
        <v>2.4603140132575359E-2</v>
      </c>
      <c r="J275" s="129">
        <f t="shared" si="37"/>
        <v>0.42231113109103968</v>
      </c>
      <c r="K275" s="81">
        <v>1.3376545138476095</v>
      </c>
      <c r="L275" s="81">
        <v>1.3017037167693606</v>
      </c>
      <c r="M275" s="53"/>
      <c r="AO275" s="112">
        <v>43737</v>
      </c>
      <c r="AP275" s="131">
        <v>4.5205778618443021E-3</v>
      </c>
      <c r="AQ275" s="131">
        <v>7.7780352825708374E-3</v>
      </c>
      <c r="AR275" s="131">
        <v>4.230053592509447E-3</v>
      </c>
      <c r="AS275" s="131">
        <v>8.3479904176771563E-3</v>
      </c>
      <c r="AT275" s="131">
        <v>1.044237282485107E-2</v>
      </c>
    </row>
    <row r="276" spans="2:46" x14ac:dyDescent="0.2">
      <c r="B276" s="74">
        <v>43738</v>
      </c>
      <c r="C276" s="129">
        <v>0.2168284331335274</v>
      </c>
      <c r="D276" s="129">
        <v>4.0448899010742008E-2</v>
      </c>
      <c r="E276" s="129">
        <v>0.59420468994268616</v>
      </c>
      <c r="F276" s="129">
        <v>4.8773565989904323E-2</v>
      </c>
      <c r="G276" s="129">
        <v>4.1983716221407237E-2</v>
      </c>
      <c r="H276" s="129">
        <v>2.3256994177609201E-2</v>
      </c>
      <c r="I276" s="129">
        <v>2.9422102348550191E-2</v>
      </c>
      <c r="J276" s="129">
        <f t="shared" si="37"/>
        <v>0.4387387519544752</v>
      </c>
      <c r="K276" s="81">
        <v>1.4336571527789017</v>
      </c>
      <c r="L276" s="81">
        <v>1.2213820114212504</v>
      </c>
      <c r="M276" s="53"/>
      <c r="AO276" s="112">
        <v>43738</v>
      </c>
      <c r="AP276" s="131">
        <v>6.1463713706699794E-3</v>
      </c>
      <c r="AQ276" s="131">
        <v>8.5334703040875187E-3</v>
      </c>
      <c r="AR276" s="131">
        <v>5.9111398478049427E-3</v>
      </c>
      <c r="AS276" s="131">
        <v>8.549598778533285E-3</v>
      </c>
      <c r="AT276" s="131">
        <v>1.104226603412988E-2</v>
      </c>
    </row>
    <row r="277" spans="2:46" x14ac:dyDescent="0.2">
      <c r="B277" s="74">
        <v>43739</v>
      </c>
      <c r="C277" s="129">
        <v>0.19074762902071299</v>
      </c>
      <c r="D277" s="129">
        <v>3.96491773939582E-2</v>
      </c>
      <c r="E277" s="129">
        <v>0.59739006039149523</v>
      </c>
      <c r="F277" s="129">
        <v>4.5621501919941382E-2</v>
      </c>
      <c r="G277" s="129">
        <v>3.8591667775925022E-2</v>
      </c>
      <c r="H277" s="129">
        <v>2.4176967159076041E-2</v>
      </c>
      <c r="I277" s="129">
        <v>2.9394674929105181E-2</v>
      </c>
      <c r="J277" s="129">
        <f t="shared" si="37"/>
        <v>0.43154154138593348</v>
      </c>
      <c r="K277" s="81">
        <v>1.3971132199761476</v>
      </c>
      <c r="L277" s="81">
        <v>1.1762933422398001</v>
      </c>
      <c r="M277" s="53"/>
      <c r="AO277" s="112">
        <v>43739</v>
      </c>
      <c r="AP277" s="131">
        <v>5.6365820533969173E-3</v>
      </c>
      <c r="AQ277" s="131">
        <v>8.0487480913234398E-3</v>
      </c>
      <c r="AR277" s="131">
        <v>5.9034334311507076E-3</v>
      </c>
      <c r="AS277" s="131">
        <v>7.2973312459297616E-3</v>
      </c>
      <c r="AT277" s="131">
        <v>1.0384355591331121E-2</v>
      </c>
    </row>
    <row r="278" spans="2:46" x14ac:dyDescent="0.2">
      <c r="B278" s="74">
        <v>43740</v>
      </c>
      <c r="C278" s="129">
        <v>0.2156937494410445</v>
      </c>
      <c r="D278" s="129">
        <v>4.0907089553918433E-2</v>
      </c>
      <c r="E278" s="129">
        <v>0.59220609089533971</v>
      </c>
      <c r="F278" s="129">
        <v>4.7178417960366627E-2</v>
      </c>
      <c r="G278" s="129">
        <v>3.7512046550823568E-2</v>
      </c>
      <c r="H278" s="129">
        <v>2.4129585807075402E-2</v>
      </c>
      <c r="I278" s="129">
        <v>3.0401653937840719E-2</v>
      </c>
      <c r="J278" s="129">
        <f t="shared" si="37"/>
        <v>0.44959992001317861</v>
      </c>
      <c r="K278" s="81">
        <v>1.4376285541595875</v>
      </c>
      <c r="L278" s="81">
        <v>1.1850228428483458</v>
      </c>
      <c r="M278" s="53"/>
      <c r="AO278" s="112">
        <v>43740</v>
      </c>
      <c r="AP278" s="131">
        <v>6.1629259236635568E-3</v>
      </c>
      <c r="AQ278" s="131">
        <v>8.3160435441920408E-3</v>
      </c>
      <c r="AR278" s="131">
        <v>6.3986989008660081E-3</v>
      </c>
      <c r="AS278" s="131">
        <v>7.4469372149092369E-3</v>
      </c>
      <c r="AT278" s="131">
        <v>1.072103432310571E-2</v>
      </c>
    </row>
    <row r="279" spans="2:46" x14ac:dyDescent="0.2">
      <c r="B279" s="74">
        <v>43741</v>
      </c>
      <c r="C279" s="129">
        <v>0.2099803348371993</v>
      </c>
      <c r="D279" s="129">
        <v>4.1193484435836397E-2</v>
      </c>
      <c r="E279" s="129">
        <v>0.62590407720074648</v>
      </c>
      <c r="F279" s="129">
        <v>4.6447189823987482E-2</v>
      </c>
      <c r="G279" s="129">
        <v>3.9586803764065689E-2</v>
      </c>
      <c r="H279" s="129">
        <v>2.417340084224134E-2</v>
      </c>
      <c r="I279" s="129">
        <v>3.045191938089736E-2</v>
      </c>
      <c r="J279" s="129">
        <f t="shared" si="37"/>
        <v>0.45401297322293521</v>
      </c>
      <c r="K279" s="81">
        <v>1.4717501835079092</v>
      </c>
      <c r="L279" s="81">
        <v>1.2113322019778809</v>
      </c>
      <c r="M279" s="53"/>
      <c r="AO279" s="112">
        <v>43741</v>
      </c>
      <c r="AP279" s="131">
        <v>6.3788947182059959E-3</v>
      </c>
      <c r="AQ279" s="131">
        <v>8.4413763938286038E-3</v>
      </c>
      <c r="AR279" s="131">
        <v>5.2190401215674049E-3</v>
      </c>
      <c r="AS279" s="131">
        <v>7.6369045631492086E-3</v>
      </c>
      <c r="AT279" s="131">
        <v>1.029949087028759E-2</v>
      </c>
    </row>
    <row r="280" spans="2:46" x14ac:dyDescent="0.2">
      <c r="B280" s="74">
        <v>43742</v>
      </c>
      <c r="C280" s="129">
        <v>0.2103405956504584</v>
      </c>
      <c r="D280" s="129">
        <v>4.199358933591002E-2</v>
      </c>
      <c r="E280" s="129">
        <v>0.63634637545573214</v>
      </c>
      <c r="F280" s="129">
        <v>4.8236853326116921E-2</v>
      </c>
      <c r="G280" s="129">
        <v>4.0841392774356597E-2</v>
      </c>
      <c r="H280" s="129">
        <v>2.4375666954189301E-2</v>
      </c>
      <c r="I280" s="129">
        <v>3.1050186651989262E-2</v>
      </c>
      <c r="J280" s="129">
        <f t="shared" si="37"/>
        <v>0.45932805193929394</v>
      </c>
      <c r="K280" s="81">
        <v>1.4925127120880466</v>
      </c>
      <c r="L280" s="81">
        <v>1.2138489598742102</v>
      </c>
      <c r="M280" s="53"/>
      <c r="AO280" s="112">
        <v>43742</v>
      </c>
      <c r="AP280" s="131">
        <v>6.3025728784775366E-3</v>
      </c>
      <c r="AQ280" s="131">
        <v>8.8090116573886438E-3</v>
      </c>
      <c r="AR280" s="131">
        <v>5.2312112625143856E-3</v>
      </c>
      <c r="AS280" s="131">
        <v>8.0180140671246465E-3</v>
      </c>
      <c r="AT280" s="131">
        <v>1.125547333121207E-2</v>
      </c>
    </row>
    <row r="281" spans="2:46" x14ac:dyDescent="0.2">
      <c r="B281" s="74">
        <v>43743</v>
      </c>
      <c r="C281" s="129">
        <v>0.2159481888308625</v>
      </c>
      <c r="D281" s="129">
        <v>4.1608088912578979E-2</v>
      </c>
      <c r="E281" s="129">
        <v>0.54361853502061186</v>
      </c>
      <c r="F281" s="129">
        <v>3.5371159085386322E-2</v>
      </c>
      <c r="G281" s="129">
        <v>3.8562128631853619E-2</v>
      </c>
      <c r="H281" s="129">
        <v>2.4747853707048559E-2</v>
      </c>
      <c r="I281" s="129">
        <v>2.840730728484727E-2</v>
      </c>
      <c r="J281" s="129">
        <f t="shared" si="37"/>
        <v>0.42901655226524582</v>
      </c>
      <c r="K281" s="81">
        <v>1.357279813738435</v>
      </c>
      <c r="L281" s="81">
        <v>1.2509956474826969</v>
      </c>
      <c r="M281" s="53"/>
      <c r="AO281" s="112">
        <v>43743</v>
      </c>
      <c r="AP281" s="131">
        <v>3.1965545980348399E-3</v>
      </c>
      <c r="AQ281" s="131">
        <v>6.1718337997455066E-3</v>
      </c>
      <c r="AR281" s="131">
        <v>3.6288981898782761E-3</v>
      </c>
      <c r="AS281" s="131">
        <v>7.3961825307486571E-3</v>
      </c>
      <c r="AT281" s="131">
        <v>9.8919960826147971E-3</v>
      </c>
    </row>
    <row r="282" spans="2:46" x14ac:dyDescent="0.2">
      <c r="B282" s="74">
        <v>43744</v>
      </c>
      <c r="C282" s="129">
        <v>0.21689742012782501</v>
      </c>
      <c r="D282" s="129">
        <v>4.1214767762827627E-2</v>
      </c>
      <c r="E282" s="129">
        <v>0.54218145986787492</v>
      </c>
      <c r="F282" s="129">
        <v>4.079821948506232E-2</v>
      </c>
      <c r="G282" s="129">
        <v>3.7131788020509947E-2</v>
      </c>
      <c r="H282" s="129">
        <v>2.473841608045612E-2</v>
      </c>
      <c r="I282" s="129">
        <v>2.4681081775936961E-2</v>
      </c>
      <c r="J282" s="129">
        <f t="shared" si="37"/>
        <v>0.43182176567353625</v>
      </c>
      <c r="K282" s="81">
        <v>1.3594649187940293</v>
      </c>
      <c r="L282" s="81">
        <v>1.2530798444326248</v>
      </c>
      <c r="M282" s="53"/>
      <c r="AO282" s="112">
        <v>43744</v>
      </c>
      <c r="AP282" s="131">
        <v>4.7301089526253816E-3</v>
      </c>
      <c r="AQ282" s="131">
        <v>7.0132138661061563E-3</v>
      </c>
      <c r="AR282" s="131">
        <v>4.3405127622822238E-3</v>
      </c>
      <c r="AS282" s="131">
        <v>7.593155875571125E-3</v>
      </c>
      <c r="AT282" s="131">
        <v>1.0197284741710499E-2</v>
      </c>
    </row>
    <row r="283" spans="2:46" x14ac:dyDescent="0.2">
      <c r="B283" s="74">
        <v>43745</v>
      </c>
      <c r="C283" s="129">
        <v>0.2162446502398534</v>
      </c>
      <c r="D283" s="129">
        <v>4.1507289755839838E-2</v>
      </c>
      <c r="E283" s="129">
        <v>0.59564688161845292</v>
      </c>
      <c r="F283" s="129">
        <v>4.7370560083187498E-2</v>
      </c>
      <c r="G283" s="129">
        <v>3.9555284945257403E-2</v>
      </c>
      <c r="H283" s="129">
        <v>2.4422304516487268E-2</v>
      </c>
      <c r="I283" s="129">
        <v>2.96310382423037E-2</v>
      </c>
      <c r="J283" s="129">
        <f t="shared" si="37"/>
        <v>0.44589257169470309</v>
      </c>
      <c r="K283" s="81">
        <v>1.4402705810960852</v>
      </c>
      <c r="L283" s="81">
        <v>1.1874642298168709</v>
      </c>
      <c r="M283" s="53"/>
      <c r="AO283" s="112">
        <v>43745</v>
      </c>
      <c r="AP283" s="131">
        <v>6.08962085253707E-3</v>
      </c>
      <c r="AQ283" s="131">
        <v>8.2881555560404413E-3</v>
      </c>
      <c r="AR283" s="131">
        <v>6.0763430399831788E-3</v>
      </c>
      <c r="AS283" s="131">
        <v>7.6071237477809348E-3</v>
      </c>
      <c r="AT283" s="131">
        <v>1.086327178142041E-2</v>
      </c>
    </row>
    <row r="284" spans="2:46" x14ac:dyDescent="0.2">
      <c r="B284" s="74">
        <v>43746</v>
      </c>
      <c r="C284" s="129">
        <v>0.21539631780960439</v>
      </c>
      <c r="D284" s="129">
        <v>4.0272385725108127E-2</v>
      </c>
      <c r="E284" s="129">
        <v>0.59824488386099894</v>
      </c>
      <c r="F284" s="129">
        <v>4.5400522520028387E-2</v>
      </c>
      <c r="G284" s="129">
        <v>3.698646359647443E-2</v>
      </c>
      <c r="H284" s="129">
        <v>2.4508816555959861E-2</v>
      </c>
      <c r="I284" s="129">
        <v>2.9739435095825599E-2</v>
      </c>
      <c r="J284" s="129">
        <f t="shared" si="37"/>
        <v>0.43939069263964581</v>
      </c>
      <c r="K284" s="81">
        <v>1.4299395178036454</v>
      </c>
      <c r="L284" s="81">
        <v>1.144788415096065</v>
      </c>
      <c r="M284" s="53"/>
      <c r="AO284" s="112">
        <v>43746</v>
      </c>
      <c r="AP284" s="131">
        <v>5.8468508850227918E-3</v>
      </c>
      <c r="AQ284" s="131">
        <v>8.0091690826965007E-3</v>
      </c>
      <c r="AR284" s="131">
        <v>5.975932348314221E-3</v>
      </c>
      <c r="AS284" s="131">
        <v>7.2105048645335476E-3</v>
      </c>
      <c r="AT284" s="131">
        <v>1.0128204980846701E-2</v>
      </c>
    </row>
    <row r="285" spans="2:46" x14ac:dyDescent="0.2">
      <c r="B285" s="74">
        <v>43747</v>
      </c>
      <c r="C285" s="129">
        <v>0.21602519896130989</v>
      </c>
      <c r="D285" s="129">
        <v>4.1632889794930211E-2</v>
      </c>
      <c r="E285" s="129">
        <v>0.59310104841867028</v>
      </c>
      <c r="F285" s="129">
        <v>4.5115478626759187E-2</v>
      </c>
      <c r="G285" s="129">
        <v>3.6373177444934547E-2</v>
      </c>
      <c r="H285" s="129">
        <v>2.4810701143398051E-2</v>
      </c>
      <c r="I285" s="129">
        <v>2.8989268249070249E-2</v>
      </c>
      <c r="J285" s="129">
        <f t="shared" si="37"/>
        <v>0.44587846291861433</v>
      </c>
      <c r="K285" s="81">
        <v>1.4319262255576866</v>
      </c>
      <c r="L285" s="81">
        <v>1.1473310216373918</v>
      </c>
      <c r="M285" s="53"/>
      <c r="AO285" s="112">
        <v>43747</v>
      </c>
      <c r="AP285" s="131">
        <v>5.7435472229207842E-3</v>
      </c>
      <c r="AQ285" s="131">
        <v>8.0755893133384674E-3</v>
      </c>
      <c r="AR285" s="131">
        <v>6.1402648312654171E-3</v>
      </c>
      <c r="AS285" s="131">
        <v>6.2171265959470581E-3</v>
      </c>
      <c r="AT285" s="131">
        <v>1.055058929220771E-2</v>
      </c>
    </row>
    <row r="286" spans="2:46" x14ac:dyDescent="0.2">
      <c r="B286" s="74">
        <v>43748</v>
      </c>
      <c r="C286" s="129">
        <v>0.20860260776731299</v>
      </c>
      <c r="D286" s="129">
        <v>4.1953277204122952E-2</v>
      </c>
      <c r="E286" s="129">
        <v>0.60926899541229351</v>
      </c>
      <c r="F286" s="129">
        <v>4.7147270551205017E-2</v>
      </c>
      <c r="G286" s="129">
        <v>3.8877194433603532E-2</v>
      </c>
      <c r="H286" s="129">
        <v>2.465045019931825E-2</v>
      </c>
      <c r="I286" s="129">
        <v>3.0356112779802939E-2</v>
      </c>
      <c r="J286" s="129">
        <f t="shared" si="37"/>
        <v>0.45266027717685398</v>
      </c>
      <c r="K286" s="81">
        <v>1.4535161855245131</v>
      </c>
      <c r="L286" s="81">
        <v>1.1877669834047819</v>
      </c>
      <c r="M286" s="53"/>
      <c r="AO286" s="112">
        <v>43748</v>
      </c>
      <c r="AP286" s="131">
        <v>6.3852821360516291E-3</v>
      </c>
      <c r="AQ286" s="131">
        <v>8.3768796532370272E-3</v>
      </c>
      <c r="AR286" s="131">
        <v>6.0933373302989348E-3</v>
      </c>
      <c r="AS286" s="131">
        <v>7.5381063891410797E-3</v>
      </c>
      <c r="AT286" s="131">
        <v>1.025695875846969E-2</v>
      </c>
    </row>
    <row r="287" spans="2:46" x14ac:dyDescent="0.2">
      <c r="B287" s="74">
        <v>43749</v>
      </c>
      <c r="C287" s="129">
        <v>0.2082163235146465</v>
      </c>
      <c r="D287" s="129">
        <v>4.2167103969516492E-2</v>
      </c>
      <c r="E287" s="129">
        <v>0.62859007623198515</v>
      </c>
      <c r="F287" s="129">
        <v>4.8294828683519288E-2</v>
      </c>
      <c r="G287" s="129">
        <v>3.9382083513979323E-2</v>
      </c>
      <c r="H287" s="129">
        <v>2.4321159444829758E-2</v>
      </c>
      <c r="I287" s="129">
        <v>3.0360537536425349E-2</v>
      </c>
      <c r="J287" s="129">
        <f t="shared" si="37"/>
        <v>0.45745186622742473</v>
      </c>
      <c r="K287" s="81">
        <v>1.4787839791223265</v>
      </c>
      <c r="L287" s="81">
        <v>1.2130447289584794</v>
      </c>
      <c r="M287" s="53"/>
      <c r="AO287" s="112">
        <v>43749</v>
      </c>
      <c r="AP287" s="131">
        <v>6.1852861875254976E-3</v>
      </c>
      <c r="AQ287" s="131">
        <v>8.6455811509544671E-3</v>
      </c>
      <c r="AR287" s="131">
        <v>6.1535254574946741E-3</v>
      </c>
      <c r="AS287" s="131">
        <v>7.5934546104442736E-3</v>
      </c>
      <c r="AT287" s="131">
        <v>1.1080944298986191E-2</v>
      </c>
    </row>
    <row r="288" spans="2:46" x14ac:dyDescent="0.2">
      <c r="B288" s="74">
        <v>43750</v>
      </c>
      <c r="C288" s="129">
        <v>0.20848166152439479</v>
      </c>
      <c r="D288" s="129">
        <v>4.1700165204462333E-2</v>
      </c>
      <c r="E288" s="129">
        <v>0.55262101843516731</v>
      </c>
      <c r="F288" s="129">
        <v>3.4371976555423463E-2</v>
      </c>
      <c r="G288" s="129">
        <v>3.7274220207633581E-2</v>
      </c>
      <c r="H288" s="129">
        <v>4.1107781029218271E-3</v>
      </c>
      <c r="I288" s="129">
        <v>2.8768975517577379E-2</v>
      </c>
      <c r="J288" s="129">
        <f t="shared" si="37"/>
        <v>0.42813911075388089</v>
      </c>
      <c r="K288" s="81">
        <v>1.3354679063014616</v>
      </c>
      <c r="L288" s="81">
        <v>1.1913920334697055</v>
      </c>
      <c r="M288" s="53"/>
      <c r="AO288" s="112">
        <v>43750</v>
      </c>
      <c r="AP288" s="131">
        <v>3.0743039651974879E-3</v>
      </c>
      <c r="AQ288" s="131">
        <v>5.5397005075067179E-3</v>
      </c>
      <c r="AR288" s="131">
        <v>3.6441523824635729E-3</v>
      </c>
      <c r="AS288" s="131">
        <v>7.1652647404745404E-3</v>
      </c>
      <c r="AT288" s="131">
        <v>9.8538057624687741E-3</v>
      </c>
    </row>
    <row r="289" spans="2:46" x14ac:dyDescent="0.2">
      <c r="B289" s="74">
        <v>43751</v>
      </c>
      <c r="C289" s="129">
        <v>0.21057314864746651</v>
      </c>
      <c r="D289" s="129">
        <v>4.1307832942368193E-2</v>
      </c>
      <c r="E289" s="129">
        <v>0.531125842111557</v>
      </c>
      <c r="F289" s="129">
        <v>3.9420222743608999E-2</v>
      </c>
      <c r="G289" s="129">
        <v>3.6062574222513737E-2</v>
      </c>
      <c r="H289" s="129">
        <v>1.7503085030094821E-2</v>
      </c>
      <c r="I289" s="129">
        <v>2.379467598045033E-2</v>
      </c>
      <c r="J289" s="129">
        <f t="shared" si="37"/>
        <v>0.43102570379870841</v>
      </c>
      <c r="K289" s="81">
        <v>1.3308130854767679</v>
      </c>
      <c r="L289" s="81">
        <v>1.2391387877389972</v>
      </c>
      <c r="M289" s="53"/>
      <c r="AO289" s="112">
        <v>43751</v>
      </c>
      <c r="AP289" s="131">
        <v>4.293957806991852E-3</v>
      </c>
      <c r="AQ289" s="131">
        <v>6.7811038296958148E-3</v>
      </c>
      <c r="AR289" s="131">
        <v>4.251866542378341E-3</v>
      </c>
      <c r="AS289" s="131">
        <v>7.3592268029873953E-3</v>
      </c>
      <c r="AT289" s="131">
        <v>1.0127883198733201E-2</v>
      </c>
    </row>
    <row r="290" spans="2:46" x14ac:dyDescent="0.2">
      <c r="B290" s="74">
        <v>43752</v>
      </c>
      <c r="C290" s="129">
        <v>0.21156414069641069</v>
      </c>
      <c r="D290" s="129">
        <v>4.1821728209033217E-2</v>
      </c>
      <c r="E290" s="129">
        <v>0.60791470811888593</v>
      </c>
      <c r="F290" s="129">
        <v>4.5847555853447713E-2</v>
      </c>
      <c r="G290" s="129">
        <v>3.9717285365225258E-2</v>
      </c>
      <c r="H290" s="129">
        <v>2.4780156401621171E-2</v>
      </c>
      <c r="I290" s="129">
        <v>2.996565871989311E-2</v>
      </c>
      <c r="J290" s="129">
        <f t="shared" si="37"/>
        <v>0.44832126526844496</v>
      </c>
      <c r="K290" s="81">
        <v>1.449932498632962</v>
      </c>
      <c r="L290" s="81">
        <v>1.190541227916222</v>
      </c>
      <c r="M290" s="53"/>
      <c r="AO290" s="112">
        <v>43752</v>
      </c>
      <c r="AP290" s="131">
        <v>6.0651213401885324E-3</v>
      </c>
      <c r="AQ290" s="131">
        <v>8.0760457189124491E-3</v>
      </c>
      <c r="AR290" s="131">
        <v>6.0402943354650636E-3</v>
      </c>
      <c r="AS290" s="131">
        <v>7.5292703280803184E-3</v>
      </c>
      <c r="AT290" s="131">
        <v>1.017900782325469E-2</v>
      </c>
    </row>
    <row r="291" spans="2:46" x14ac:dyDescent="0.2">
      <c r="B291" s="74">
        <v>43753</v>
      </c>
      <c r="C291" s="129">
        <v>0.2094909848690461</v>
      </c>
      <c r="D291" s="129">
        <v>4.0500434336001277E-2</v>
      </c>
      <c r="E291" s="129">
        <v>0.60337875567135857</v>
      </c>
      <c r="F291" s="129">
        <v>4.4223019123024447E-2</v>
      </c>
      <c r="G291" s="129">
        <v>3.7146765620173758E-2</v>
      </c>
      <c r="H291" s="129">
        <v>2.45419667755153E-2</v>
      </c>
      <c r="I291" s="129">
        <v>2.965851429079349E-2</v>
      </c>
      <c r="J291" s="129">
        <f t="shared" si="37"/>
        <v>0.44247724142193012</v>
      </c>
      <c r="K291" s="81">
        <v>1.431417682107843</v>
      </c>
      <c r="L291" s="81">
        <v>1.162443539840343</v>
      </c>
      <c r="M291" s="53"/>
      <c r="AO291" s="112">
        <v>43753</v>
      </c>
      <c r="AP291" s="131">
        <v>5.9094678027912673E-3</v>
      </c>
      <c r="AQ291" s="131">
        <v>7.3973410874886639E-3</v>
      </c>
      <c r="AR291" s="131">
        <v>6.0137488965005276E-3</v>
      </c>
      <c r="AS291" s="131">
        <v>7.0962534043647598E-3</v>
      </c>
      <c r="AT291" s="131">
        <v>1.003604327380265E-2</v>
      </c>
    </row>
    <row r="292" spans="2:46" x14ac:dyDescent="0.2">
      <c r="B292" s="74">
        <v>43754</v>
      </c>
      <c r="C292" s="129">
        <v>0.21236229740036511</v>
      </c>
      <c r="D292" s="129">
        <v>4.1821362983740402E-2</v>
      </c>
      <c r="E292" s="129">
        <v>0.60215131088243945</v>
      </c>
      <c r="F292" s="129">
        <v>4.5118253568321318E-2</v>
      </c>
      <c r="G292" s="129">
        <v>3.6586243342693912E-2</v>
      </c>
      <c r="H292" s="129">
        <v>2.475801431660446E-2</v>
      </c>
      <c r="I292" s="129">
        <v>2.9688472431613259E-2</v>
      </c>
      <c r="J292" s="129">
        <f t="shared" si="37"/>
        <v>0.4501288820989805</v>
      </c>
      <c r="K292" s="81">
        <v>1.4426148370247582</v>
      </c>
      <c r="L292" s="81">
        <v>1.1579901919617865</v>
      </c>
      <c r="M292" s="53"/>
      <c r="AO292" s="112">
        <v>43754</v>
      </c>
      <c r="AP292" s="131">
        <v>5.8260085750597088E-3</v>
      </c>
      <c r="AQ292" s="131">
        <v>7.9128454691891875E-3</v>
      </c>
      <c r="AR292" s="131">
        <v>5.8008976286555904E-3</v>
      </c>
      <c r="AS292" s="131">
        <v>7.2916355958148084E-3</v>
      </c>
      <c r="AT292" s="131">
        <v>1.0304792021086379E-2</v>
      </c>
    </row>
    <row r="293" spans="2:46" x14ac:dyDescent="0.2">
      <c r="B293" s="74">
        <v>43755</v>
      </c>
      <c r="C293" s="129">
        <v>0.2126002422262375</v>
      </c>
      <c r="D293" s="129">
        <v>4.1804198724948553E-2</v>
      </c>
      <c r="E293" s="129">
        <v>0.62157339950436541</v>
      </c>
      <c r="F293" s="129">
        <v>4.692149045185217E-2</v>
      </c>
      <c r="G293" s="129">
        <v>3.8905065534201373E-2</v>
      </c>
      <c r="H293" s="129">
        <v>2.4476008412740079E-2</v>
      </c>
      <c r="I293" s="129">
        <v>2.9333660866919509E-2</v>
      </c>
      <c r="J293" s="129">
        <f t="shared" si="37"/>
        <v>0.45589483768997519</v>
      </c>
      <c r="K293" s="81">
        <v>1.4715089034112396</v>
      </c>
      <c r="L293" s="81">
        <v>1.1841362840138985</v>
      </c>
      <c r="M293" s="53"/>
      <c r="AO293" s="112">
        <v>43755</v>
      </c>
      <c r="AP293" s="131">
        <v>6.3704109861307257E-3</v>
      </c>
      <c r="AQ293" s="131">
        <v>8.241920216068602E-3</v>
      </c>
      <c r="AR293" s="131">
        <v>6.2412594442614929E-3</v>
      </c>
      <c r="AS293" s="131">
        <v>7.5330761120601438E-3</v>
      </c>
      <c r="AT293" s="131">
        <v>1.04039955576813E-2</v>
      </c>
    </row>
    <row r="294" spans="2:46" x14ac:dyDescent="0.2">
      <c r="B294" s="74">
        <v>43756</v>
      </c>
      <c r="C294" s="129">
        <v>0.21315037145457069</v>
      </c>
      <c r="D294" s="129">
        <v>4.1969446080038011E-2</v>
      </c>
      <c r="E294" s="129">
        <v>0.64391131415588254</v>
      </c>
      <c r="F294" s="129">
        <v>4.7135032355406149E-2</v>
      </c>
      <c r="G294" s="129">
        <v>3.942870986621206E-2</v>
      </c>
      <c r="H294" s="129">
        <v>2.4907443046283659E-2</v>
      </c>
      <c r="I294" s="129">
        <v>3.032153677508766E-2</v>
      </c>
      <c r="J294" s="129">
        <f t="shared" si="37"/>
        <v>0.46373459201632139</v>
      </c>
      <c r="K294" s="81">
        <v>1.5045584457498022</v>
      </c>
      <c r="L294" s="81">
        <v>1.207512651542628</v>
      </c>
      <c r="M294" s="53"/>
      <c r="AO294" s="112">
        <v>43756</v>
      </c>
      <c r="AP294" s="131">
        <v>6.24662668414761E-3</v>
      </c>
      <c r="AQ294" s="131">
        <v>8.4458370486330762E-3</v>
      </c>
      <c r="AR294" s="131">
        <v>6.0039014129541074E-3</v>
      </c>
      <c r="AS294" s="131">
        <v>7.6509177095009529E-3</v>
      </c>
      <c r="AT294" s="131">
        <v>1.0793256035033149E-2</v>
      </c>
    </row>
    <row r="295" spans="2:46" x14ac:dyDescent="0.2">
      <c r="B295" s="74">
        <v>43757</v>
      </c>
      <c r="C295" s="129">
        <v>0.215788289483726</v>
      </c>
      <c r="D295" s="129">
        <v>4.1873208492534147E-2</v>
      </c>
      <c r="E295" s="129">
        <v>0.5495002309263497</v>
      </c>
      <c r="F295" s="129">
        <v>3.476226327902867E-2</v>
      </c>
      <c r="G295" s="129">
        <v>3.7703729295651668E-2</v>
      </c>
      <c r="H295" s="129">
        <v>2.4279329065619731E-2</v>
      </c>
      <c r="I295" s="129">
        <v>2.8466034919879118E-2</v>
      </c>
      <c r="J295" s="129">
        <f t="shared" si="37"/>
        <v>0.43238357292498697</v>
      </c>
      <c r="K295" s="81">
        <v>1.3647566583877759</v>
      </c>
      <c r="L295" s="81">
        <v>1.251762198136148</v>
      </c>
      <c r="M295" s="53"/>
      <c r="AO295" s="112">
        <v>43757</v>
      </c>
      <c r="AP295" s="131">
        <v>3.3074347364046592E-3</v>
      </c>
      <c r="AQ295" s="131">
        <v>6.1011763821570766E-3</v>
      </c>
      <c r="AR295" s="131">
        <v>3.5636550662601781E-3</v>
      </c>
      <c r="AS295" s="131">
        <v>6.8765673478008386E-3</v>
      </c>
      <c r="AT295" s="131">
        <v>9.817237645662379E-3</v>
      </c>
    </row>
    <row r="296" spans="2:46" x14ac:dyDescent="0.2">
      <c r="B296" s="74">
        <v>43758</v>
      </c>
      <c r="C296" s="129">
        <v>0.21309722757715369</v>
      </c>
      <c r="D296" s="129">
        <v>4.1095537462346829E-2</v>
      </c>
      <c r="E296" s="129">
        <v>0.53212695708987856</v>
      </c>
      <c r="F296" s="129">
        <v>3.8996247359879617E-2</v>
      </c>
      <c r="G296" s="129">
        <v>3.6405339042785173E-2</v>
      </c>
      <c r="H296" s="129">
        <v>2.46827955213632E-2</v>
      </c>
      <c r="I296" s="129">
        <v>2.3958858156361861E-2</v>
      </c>
      <c r="J296" s="129">
        <f t="shared" si="37"/>
        <v>0.43013943229291074</v>
      </c>
      <c r="K296" s="81">
        <v>1.3405023945026797</v>
      </c>
      <c r="L296" s="81">
        <v>1.2534915433656926</v>
      </c>
      <c r="M296" s="53"/>
      <c r="AO296" s="112">
        <v>43758</v>
      </c>
      <c r="AP296" s="131">
        <v>4.6649110313655316E-3</v>
      </c>
      <c r="AQ296" s="131">
        <v>6.6238909973686732E-3</v>
      </c>
      <c r="AR296" s="131">
        <v>3.5541309199229629E-3</v>
      </c>
      <c r="AS296" s="131">
        <v>7.2586394067335348E-3</v>
      </c>
      <c r="AT296" s="131">
        <v>1.0388900010189901E-2</v>
      </c>
    </row>
    <row r="297" spans="2:46" x14ac:dyDescent="0.2">
      <c r="B297" s="74">
        <v>43759</v>
      </c>
      <c r="C297" s="129">
        <v>0.21324945500111489</v>
      </c>
      <c r="D297" s="129">
        <v>4.1833336617055107E-2</v>
      </c>
      <c r="E297" s="129">
        <v>0.59810860453336312</v>
      </c>
      <c r="F297" s="129">
        <v>4.6463679977709317E-2</v>
      </c>
      <c r="G297" s="129">
        <v>3.9268705413492047E-2</v>
      </c>
      <c r="H297" s="129">
        <v>2.393665611276611E-2</v>
      </c>
      <c r="I297" s="129">
        <v>3.0201551569456839E-2</v>
      </c>
      <c r="J297" s="129">
        <f t="shared" si="37"/>
        <v>0.44569535926140846</v>
      </c>
      <c r="K297" s="81">
        <v>1.4387573484863658</v>
      </c>
      <c r="L297" s="81">
        <v>1.1777585463252571</v>
      </c>
      <c r="M297" s="53"/>
      <c r="AO297" s="112">
        <v>43759</v>
      </c>
      <c r="AP297" s="131">
        <v>6.1545665459715286E-3</v>
      </c>
      <c r="AQ297" s="131">
        <v>7.953678180114724E-3</v>
      </c>
      <c r="AR297" s="131">
        <v>6.0483227388110749E-3</v>
      </c>
      <c r="AS297" s="131">
        <v>7.4999417511389561E-3</v>
      </c>
      <c r="AT297" s="131">
        <v>1.050422568495871E-2</v>
      </c>
    </row>
    <row r="298" spans="2:46" x14ac:dyDescent="0.2">
      <c r="B298" s="74">
        <v>43760</v>
      </c>
      <c r="C298" s="129">
        <v>0.21198990815373611</v>
      </c>
      <c r="D298" s="129">
        <v>4.0450797527188539E-2</v>
      </c>
      <c r="E298" s="129">
        <v>0.61007405904525558</v>
      </c>
      <c r="F298" s="129">
        <v>4.4663350712206833E-2</v>
      </c>
      <c r="G298" s="129">
        <v>3.6627363292428682E-2</v>
      </c>
      <c r="H298" s="129">
        <v>2.4458241592616871E-2</v>
      </c>
      <c r="I298" s="129">
        <v>2.9210888391385251E-2</v>
      </c>
      <c r="J298" s="129">
        <f t="shared" si="37"/>
        <v>0.44729880925551724</v>
      </c>
      <c r="K298" s="81">
        <v>1.4447734179703351</v>
      </c>
      <c r="L298" s="81">
        <v>1.1466895538375179</v>
      </c>
      <c r="M298" s="53"/>
      <c r="AO298" s="112">
        <v>43760</v>
      </c>
      <c r="AP298" s="131">
        <v>5.9758258182552506E-3</v>
      </c>
      <c r="AQ298" s="131">
        <v>7.3266744246896628E-3</v>
      </c>
      <c r="AR298" s="131">
        <v>6.3886283892804494E-3</v>
      </c>
      <c r="AS298" s="131">
        <v>7.260059478835572E-3</v>
      </c>
      <c r="AT298" s="131">
        <v>9.7979767666770464E-3</v>
      </c>
    </row>
    <row r="299" spans="2:46" x14ac:dyDescent="0.2">
      <c r="B299" s="74">
        <v>43761</v>
      </c>
      <c r="C299" s="129">
        <v>0.21300296850770201</v>
      </c>
      <c r="D299" s="129">
        <v>4.2066001050597539E-2</v>
      </c>
      <c r="E299" s="129">
        <v>0.6152405123374417</v>
      </c>
      <c r="F299" s="129">
        <v>4.5688220527316109E-2</v>
      </c>
      <c r="G299" s="129">
        <v>3.7142097391835563E-2</v>
      </c>
      <c r="H299" s="129">
        <v>2.4628410515901179E-2</v>
      </c>
      <c r="I299" s="129">
        <v>2.968375771325741E-2</v>
      </c>
      <c r="J299" s="129">
        <f t="shared" si="37"/>
        <v>0.45812632900663663</v>
      </c>
      <c r="K299" s="81">
        <v>1.4655782970506883</v>
      </c>
      <c r="L299" s="81">
        <v>1.1481105871647348</v>
      </c>
      <c r="M299" s="53"/>
      <c r="AO299" s="112">
        <v>43761</v>
      </c>
      <c r="AP299" s="131">
        <v>5.7040995933633782E-3</v>
      </c>
      <c r="AQ299" s="131">
        <v>7.7942378200644711E-3</v>
      </c>
      <c r="AR299" s="131">
        <v>6.2072349252893693E-3</v>
      </c>
      <c r="AS299" s="131">
        <v>7.3459193311783333E-3</v>
      </c>
      <c r="AT299" s="131">
        <v>1.0645395897710699E-2</v>
      </c>
    </row>
    <row r="300" spans="2:46" x14ac:dyDescent="0.2">
      <c r="B300" s="74">
        <v>43762</v>
      </c>
      <c r="C300" s="129">
        <v>0.21147713338626711</v>
      </c>
      <c r="D300" s="129">
        <v>4.235620532815202E-2</v>
      </c>
      <c r="E300" s="129">
        <v>0.63068079421288503</v>
      </c>
      <c r="F300" s="129">
        <v>4.68516394096649E-2</v>
      </c>
      <c r="G300" s="129">
        <v>3.8177422574972947E-2</v>
      </c>
      <c r="H300" s="129">
        <v>2.40659931419668E-2</v>
      </c>
      <c r="I300" s="129">
        <v>3.022037104518726E-2</v>
      </c>
      <c r="J300" s="129">
        <f t="shared" si="37"/>
        <v>0.46106378397299053</v>
      </c>
      <c r="K300" s="81">
        <v>1.4848933430720865</v>
      </c>
      <c r="L300" s="81">
        <v>1.1820918534943754</v>
      </c>
      <c r="M300" s="53"/>
      <c r="AO300" s="112">
        <v>43762</v>
      </c>
      <c r="AP300" s="131">
        <v>6.4427122119454323E-3</v>
      </c>
      <c r="AQ300" s="131">
        <v>8.0873361178361979E-3</v>
      </c>
      <c r="AR300" s="131">
        <v>6.3063271540288943E-3</v>
      </c>
      <c r="AS300" s="131">
        <v>7.5083338347610249E-3</v>
      </c>
      <c r="AT300" s="131">
        <v>1.017595286904994E-2</v>
      </c>
    </row>
    <row r="301" spans="2:46" x14ac:dyDescent="0.2">
      <c r="B301" s="74">
        <v>43763</v>
      </c>
      <c r="C301" s="129">
        <v>0.21408057462145</v>
      </c>
      <c r="D301" s="129">
        <v>4.2615408263701478E-2</v>
      </c>
      <c r="E301" s="129">
        <v>0.62998742115045259</v>
      </c>
      <c r="F301" s="129">
        <v>4.5976326794979122E-2</v>
      </c>
      <c r="G301" s="129">
        <v>3.8734686827036277E-2</v>
      </c>
      <c r="H301" s="129">
        <v>2.4680029158705669E-2</v>
      </c>
      <c r="I301" s="129">
        <v>2.9785335506124951E-2</v>
      </c>
      <c r="J301" s="129">
        <f t="shared" si="37"/>
        <v>0.46559491474403369</v>
      </c>
      <c r="K301" s="81">
        <v>1.4914546970664839</v>
      </c>
      <c r="L301" s="81">
        <v>1.2108811819388734</v>
      </c>
      <c r="M301" s="53"/>
      <c r="AO301" s="112">
        <v>43763</v>
      </c>
      <c r="AP301" s="131">
        <v>6.0764366197205051E-3</v>
      </c>
      <c r="AQ301" s="131">
        <v>8.3588016253761891E-3</v>
      </c>
      <c r="AR301" s="131">
        <v>6.414938693469212E-3</v>
      </c>
      <c r="AS301" s="131">
        <v>5.696372187498769E-3</v>
      </c>
      <c r="AT301" s="131">
        <v>1.1086572156514179E-2</v>
      </c>
    </row>
    <row r="302" spans="2:46" x14ac:dyDescent="0.2">
      <c r="B302" s="74">
        <v>43764</v>
      </c>
      <c r="C302" s="129">
        <v>0.20746312192952021</v>
      </c>
      <c r="D302" s="129">
        <v>4.2047437444805068E-2</v>
      </c>
      <c r="E302" s="129">
        <v>0.54468585090350907</v>
      </c>
      <c r="F302" s="129">
        <v>3.4637849821897458E-2</v>
      </c>
      <c r="G302" s="129">
        <v>3.851526829527991E-2</v>
      </c>
      <c r="H302" s="129">
        <v>2.4662521678528691E-2</v>
      </c>
      <c r="I302" s="129">
        <v>2.880532478158673E-2</v>
      </c>
      <c r="J302" s="129">
        <f t="shared" si="37"/>
        <v>0.4301369627789613</v>
      </c>
      <c r="K302" s="81">
        <v>1.3509543376340885</v>
      </c>
      <c r="L302" s="81">
        <v>1.2562426603982038</v>
      </c>
      <c r="M302" s="53"/>
      <c r="AO302" s="112">
        <v>43764</v>
      </c>
      <c r="AP302" s="131">
        <v>3.1019753340209592E-3</v>
      </c>
      <c r="AQ302" s="131">
        <v>6.2524054217702541E-3</v>
      </c>
      <c r="AR302" s="131">
        <v>3.8048157486039028E-3</v>
      </c>
      <c r="AS302" s="131">
        <v>7.0783129732453947E-3</v>
      </c>
      <c r="AT302" s="131">
        <v>9.5690863095120211E-3</v>
      </c>
    </row>
    <row r="303" spans="2:46" x14ac:dyDescent="0.2">
      <c r="B303" s="74">
        <v>43765</v>
      </c>
      <c r="C303" s="129">
        <v>0.2105906535081209</v>
      </c>
      <c r="D303" s="129">
        <v>3.9038898320269348E-2</v>
      </c>
      <c r="E303" s="129">
        <v>0.52242848977931311</v>
      </c>
      <c r="F303" s="129">
        <v>3.8094312450878673E-2</v>
      </c>
      <c r="G303" s="129">
        <v>3.5659985388066633E-2</v>
      </c>
      <c r="H303" s="129">
        <v>2.4578232608699201E-2</v>
      </c>
      <c r="I303" s="129">
        <v>2.5642454479577869E-2</v>
      </c>
      <c r="J303" s="129">
        <f t="shared" si="37"/>
        <v>0.43806300965243461</v>
      </c>
      <c r="K303" s="81">
        <v>1.3340960361873604</v>
      </c>
      <c r="L303" s="81">
        <v>1.1913643300034336</v>
      </c>
      <c r="M303" s="53"/>
      <c r="AO303" s="112">
        <v>43765</v>
      </c>
      <c r="AP303" s="131">
        <v>4.4729443792808363E-3</v>
      </c>
      <c r="AQ303" s="131">
        <v>6.3120340525917706E-3</v>
      </c>
      <c r="AR303" s="131">
        <v>4.0460587944091218E-3</v>
      </c>
      <c r="AS303" s="131">
        <v>6.5859867343067806E-3</v>
      </c>
      <c r="AT303" s="131">
        <v>1.048449727392467E-2</v>
      </c>
    </row>
    <row r="304" spans="2:46" x14ac:dyDescent="0.2">
      <c r="B304" s="74">
        <v>43766</v>
      </c>
      <c r="C304" s="129">
        <v>0.21250072146022089</v>
      </c>
      <c r="D304" s="129">
        <v>4.1191834419630861E-2</v>
      </c>
      <c r="E304" s="129">
        <v>0.57836630260298061</v>
      </c>
      <c r="F304" s="129">
        <v>4.3364565422255329E-2</v>
      </c>
      <c r="G304" s="129">
        <v>3.7580255127126913E-2</v>
      </c>
      <c r="H304" s="129">
        <v>2.426547447630871E-2</v>
      </c>
      <c r="I304" s="129">
        <v>2.9788360622283329E-2</v>
      </c>
      <c r="J304" s="129">
        <f t="shared" si="37"/>
        <v>0.45522009736305857</v>
      </c>
      <c r="K304" s="81">
        <v>1.4222776114938651</v>
      </c>
      <c r="L304" s="81">
        <v>1.1061044478186899</v>
      </c>
      <c r="M304" s="53"/>
      <c r="AO304" s="112">
        <v>43766</v>
      </c>
      <c r="AP304" s="131">
        <v>5.9889228211588213E-3</v>
      </c>
      <c r="AQ304" s="131">
        <v>7.1322529342076483E-3</v>
      </c>
      <c r="AR304" s="131">
        <v>5.8019463188879522E-3</v>
      </c>
      <c r="AS304" s="131">
        <v>7.4393467239914886E-3</v>
      </c>
      <c r="AT304" s="131">
        <v>9.8092752390779251E-3</v>
      </c>
    </row>
    <row r="305" spans="2:46" x14ac:dyDescent="0.2">
      <c r="B305" s="74">
        <v>43767</v>
      </c>
      <c r="C305" s="129">
        <v>0.21293074465136799</v>
      </c>
      <c r="D305" s="129">
        <v>4.1194608577538663E-2</v>
      </c>
      <c r="E305" s="129">
        <v>0.56376345137580663</v>
      </c>
      <c r="F305" s="129">
        <v>4.1603000454200838E-2</v>
      </c>
      <c r="G305" s="129">
        <v>3.4875731888437567E-2</v>
      </c>
      <c r="H305" s="129">
        <v>2.415526274796375E-2</v>
      </c>
      <c r="I305" s="129">
        <v>3.098306530470216E-2</v>
      </c>
      <c r="J305" s="129">
        <f t="shared" si="37"/>
        <v>0.44996194158495684</v>
      </c>
      <c r="K305" s="81">
        <v>1.3994678065849744</v>
      </c>
      <c r="L305" s="81">
        <v>1.0660191547356557</v>
      </c>
      <c r="M305" s="53"/>
      <c r="AO305" s="112">
        <v>43767</v>
      </c>
      <c r="AP305" s="131">
        <v>5.7635110671224636E-3</v>
      </c>
      <c r="AQ305" s="131">
        <v>7.1906731992078766E-3</v>
      </c>
      <c r="AR305" s="131">
        <v>5.8041158530016384E-3</v>
      </c>
      <c r="AS305" s="131">
        <v>7.0045036396461516E-3</v>
      </c>
      <c r="AT305" s="131">
        <v>8.7983281382738171E-3</v>
      </c>
    </row>
    <row r="306" spans="2:46" x14ac:dyDescent="0.2">
      <c r="B306" s="74">
        <v>43768</v>
      </c>
      <c r="C306" s="129">
        <v>0.2126824463266061</v>
      </c>
      <c r="D306" s="129">
        <v>4.200243995762349E-2</v>
      </c>
      <c r="E306" s="129">
        <v>0.56209339300391492</v>
      </c>
      <c r="F306" s="129">
        <v>4.2938756653974279E-2</v>
      </c>
      <c r="G306" s="129">
        <v>3.5622338388155317E-2</v>
      </c>
      <c r="H306" s="129">
        <v>2.4359857151315289E-2</v>
      </c>
      <c r="I306" s="129">
        <v>3.1159428872965821E-2</v>
      </c>
      <c r="J306" s="129">
        <f t="shared" si="37"/>
        <v>0.46038628510356072</v>
      </c>
      <c r="K306" s="81">
        <v>1.411244945458116</v>
      </c>
      <c r="L306" s="81">
        <v>1.0602097059582631</v>
      </c>
      <c r="M306" s="53"/>
      <c r="AO306" s="112">
        <v>43768</v>
      </c>
      <c r="AP306" s="131">
        <v>5.7655379635422532E-3</v>
      </c>
      <c r="AQ306" s="131">
        <v>7.6436645131742241E-3</v>
      </c>
      <c r="AR306" s="131">
        <v>5.9438054883293456E-3</v>
      </c>
      <c r="AS306" s="131">
        <v>7.036933745439582E-3</v>
      </c>
      <c r="AT306" s="131">
        <v>9.3663231603151407E-3</v>
      </c>
    </row>
    <row r="307" spans="2:46" x14ac:dyDescent="0.2">
      <c r="B307" s="74">
        <v>43769</v>
      </c>
      <c r="C307" s="129">
        <v>0.2114736524608952</v>
      </c>
      <c r="D307" s="129">
        <v>4.2059290713955089E-2</v>
      </c>
      <c r="E307" s="129">
        <v>0.54991857954515699</v>
      </c>
      <c r="F307" s="129">
        <v>4.3989301375937449E-2</v>
      </c>
      <c r="G307" s="129">
        <v>3.6259552041838332E-2</v>
      </c>
      <c r="H307" s="129">
        <v>2.3939801332524092E-2</v>
      </c>
      <c r="I307" s="129">
        <v>3.1846203996688791E-2</v>
      </c>
      <c r="J307" s="129">
        <f t="shared" si="37"/>
        <v>0.45697333723217082</v>
      </c>
      <c r="K307" s="81">
        <v>1.3964597186991667</v>
      </c>
      <c r="L307" s="81">
        <v>1.0965393157953482</v>
      </c>
      <c r="M307" s="53"/>
      <c r="AO307" s="112">
        <v>43769</v>
      </c>
      <c r="AP307" s="131">
        <v>5.8650176395675562E-3</v>
      </c>
      <c r="AQ307" s="131">
        <v>7.5209956308332866E-3</v>
      </c>
      <c r="AR307" s="131">
        <v>5.7421045954276096E-3</v>
      </c>
      <c r="AS307" s="131">
        <v>7.5193754600257519E-3</v>
      </c>
      <c r="AT307" s="131">
        <v>9.9236614221242057E-3</v>
      </c>
    </row>
    <row r="308" spans="2:46" x14ac:dyDescent="0.2">
      <c r="B308" s="74">
        <v>43770</v>
      </c>
      <c r="C308" s="129">
        <v>0.20956653354632401</v>
      </c>
      <c r="D308" s="129">
        <v>4.2386805884699723E-2</v>
      </c>
      <c r="E308" s="129">
        <v>0.56223235001765237</v>
      </c>
      <c r="F308" s="129">
        <v>4.0357936837739541E-2</v>
      </c>
      <c r="G308" s="129">
        <v>3.8579698966309119E-2</v>
      </c>
      <c r="H308" s="129">
        <v>2.4561835718686399E-2</v>
      </c>
      <c r="I308" s="129">
        <v>3.1691973447211773E-2</v>
      </c>
      <c r="J308" s="129">
        <f t="shared" si="37"/>
        <v>0.45979988215815693</v>
      </c>
      <c r="K308" s="81">
        <v>1.4091770165767799</v>
      </c>
      <c r="L308" s="81">
        <v>1.1150505612648722</v>
      </c>
      <c r="M308" s="53"/>
      <c r="AO308" s="112">
        <v>43770</v>
      </c>
      <c r="AP308" s="131">
        <v>5.8058653945533842E-3</v>
      </c>
      <c r="AQ308" s="131">
        <v>6.1573645156241747E-3</v>
      </c>
      <c r="AR308" s="131">
        <v>4.4617864338425137E-3</v>
      </c>
      <c r="AS308" s="131">
        <v>6.4885883405668646E-3</v>
      </c>
      <c r="AT308" s="131">
        <v>9.7426390448334538E-3</v>
      </c>
    </row>
    <row r="309" spans="2:46" x14ac:dyDescent="0.2">
      <c r="B309" s="74">
        <v>43771</v>
      </c>
      <c r="C309" s="129">
        <v>0.21371286674914339</v>
      </c>
      <c r="D309" s="129">
        <v>4.2153553114612143E-2</v>
      </c>
      <c r="E309" s="129">
        <v>0.51790232785376811</v>
      </c>
      <c r="F309" s="129">
        <v>2.9380043448604641E-2</v>
      </c>
      <c r="G309" s="129">
        <v>3.7021114619657979E-2</v>
      </c>
      <c r="H309" s="129">
        <v>2.470757261105834E-2</v>
      </c>
      <c r="I309" s="129">
        <v>2.873147799618209E-2</v>
      </c>
      <c r="J309" s="129">
        <f t="shared" si="37"/>
        <v>0.43937164968929687</v>
      </c>
      <c r="K309" s="81">
        <v>1.3329806060823237</v>
      </c>
      <c r="L309" s="81">
        <v>1.1429927230864441</v>
      </c>
      <c r="M309" s="53"/>
      <c r="AO309" s="112">
        <v>43771</v>
      </c>
      <c r="AP309" s="131">
        <v>2.7475479606567221E-3</v>
      </c>
      <c r="AQ309" s="131">
        <v>4.8914291521485976E-3</v>
      </c>
      <c r="AR309" s="131">
        <v>3.037452485882346E-3</v>
      </c>
      <c r="AS309" s="131">
        <v>5.5134016242741222E-3</v>
      </c>
      <c r="AT309" s="131">
        <v>8.7127605396413073E-3</v>
      </c>
    </row>
    <row r="310" spans="2:46" x14ac:dyDescent="0.2">
      <c r="B310" s="74">
        <v>43772</v>
      </c>
      <c r="C310" s="129">
        <v>0.2149160467284133</v>
      </c>
      <c r="D310" s="129">
        <v>4.0850438192177221E-2</v>
      </c>
      <c r="E310" s="129">
        <v>0.48500110662256918</v>
      </c>
      <c r="F310" s="129">
        <v>3.8177285660537387E-2</v>
      </c>
      <c r="G310" s="129">
        <v>3.576410842863563E-2</v>
      </c>
      <c r="H310" s="129">
        <v>2.4199049341259469E-2</v>
      </c>
      <c r="I310" s="129">
        <v>2.49555565556739E-2</v>
      </c>
      <c r="J310" s="129">
        <f t="shared" si="37"/>
        <v>0.43304947310986031</v>
      </c>
      <c r="K310" s="81">
        <v>1.2969130646391265</v>
      </c>
      <c r="L310" s="81">
        <v>1.16522652924716</v>
      </c>
      <c r="M310" s="53"/>
      <c r="AO310" s="112">
        <v>43772</v>
      </c>
      <c r="AP310" s="131">
        <v>4.4043401620328902E-3</v>
      </c>
      <c r="AQ310" s="131">
        <v>6.4855037964342927E-3</v>
      </c>
      <c r="AR310" s="131">
        <v>3.9619829902546059E-3</v>
      </c>
      <c r="AS310" s="131">
        <v>6.7069375557869387E-3</v>
      </c>
      <c r="AT310" s="131">
        <v>1.0343681689738199E-2</v>
      </c>
    </row>
    <row r="311" spans="2:46" x14ac:dyDescent="0.2">
      <c r="B311" s="74">
        <v>43773</v>
      </c>
      <c r="C311" s="129">
        <v>0.2104935682326998</v>
      </c>
      <c r="D311" s="129">
        <v>4.1785284320169903E-2</v>
      </c>
      <c r="E311" s="129">
        <v>0.59265293811702446</v>
      </c>
      <c r="F311" s="129">
        <v>4.507487307937675E-2</v>
      </c>
      <c r="G311" s="129">
        <v>3.8166933723969489E-2</v>
      </c>
      <c r="H311" s="129">
        <v>2.4698044510365939E-2</v>
      </c>
      <c r="I311" s="129">
        <v>3.078125903259098E-2</v>
      </c>
      <c r="J311" s="129">
        <f t="shared" si="37"/>
        <v>0.4623097548480436</v>
      </c>
      <c r="K311" s="81">
        <v>1.4459626558642409</v>
      </c>
      <c r="L311" s="81">
        <v>1.0937807519532097</v>
      </c>
      <c r="M311" s="53"/>
      <c r="AO311" s="112">
        <v>43773</v>
      </c>
      <c r="AP311" s="131">
        <v>5.9085443323924521E-3</v>
      </c>
      <c r="AQ311" s="131">
        <v>7.9717535300261287E-3</v>
      </c>
      <c r="AR311" s="131">
        <v>5.8243456547731514E-3</v>
      </c>
      <c r="AS311" s="131">
        <v>7.6828510465695461E-3</v>
      </c>
      <c r="AT311" s="131">
        <v>9.9618694331375882E-3</v>
      </c>
    </row>
    <row r="312" spans="2:46" x14ac:dyDescent="0.2">
      <c r="B312" s="74">
        <v>43774</v>
      </c>
      <c r="C312" s="129">
        <v>0.21129915078011621</v>
      </c>
      <c r="D312" s="129">
        <v>4.0998994292790657E-2</v>
      </c>
      <c r="E312" s="129">
        <v>0.58194757958291754</v>
      </c>
      <c r="F312" s="129">
        <v>4.2096356296913502E-2</v>
      </c>
      <c r="G312" s="129">
        <v>3.5577707642069342E-2</v>
      </c>
      <c r="H312" s="129">
        <v>2.4053495158764041E-2</v>
      </c>
      <c r="I312" s="129">
        <v>3.0403243369518142E-2</v>
      </c>
      <c r="J312" s="129">
        <f t="shared" si="37"/>
        <v>0.45565609356792547</v>
      </c>
      <c r="K312" s="81">
        <v>1.422032620691015</v>
      </c>
      <c r="L312" s="81">
        <v>1.0336799402705252</v>
      </c>
      <c r="M312" s="53"/>
      <c r="AO312" s="112">
        <v>43774</v>
      </c>
      <c r="AP312" s="131">
        <v>5.410983603068179E-3</v>
      </c>
      <c r="AQ312" s="131">
        <v>7.4285451676350152E-3</v>
      </c>
      <c r="AR312" s="131">
        <v>6.1481452686745338E-3</v>
      </c>
      <c r="AS312" s="131">
        <v>6.8194988991879639E-3</v>
      </c>
      <c r="AT312" s="131">
        <v>8.92297095417619E-3</v>
      </c>
    </row>
    <row r="313" spans="2:46" x14ac:dyDescent="0.2">
      <c r="B313" s="74">
        <v>43775</v>
      </c>
      <c r="C313" s="129">
        <v>0.21208508555489941</v>
      </c>
      <c r="D313" s="129">
        <v>4.2058016457348517E-2</v>
      </c>
      <c r="E313" s="129">
        <v>0.58875015202743985</v>
      </c>
      <c r="F313" s="129">
        <v>4.3127524158014949E-2</v>
      </c>
      <c r="G313" s="129">
        <v>3.5887098556638998E-2</v>
      </c>
      <c r="H313" s="129">
        <v>2.4234978723487569E-2</v>
      </c>
      <c r="I313" s="129">
        <v>3.12368570053186E-2</v>
      </c>
      <c r="J313" s="129">
        <f t="shared" si="37"/>
        <v>0.47169229041930893</v>
      </c>
      <c r="K313" s="81">
        <v>1.4490720029024569</v>
      </c>
      <c r="L313" s="81">
        <v>1.0106453397497348</v>
      </c>
      <c r="M313" s="53"/>
      <c r="AO313" s="112">
        <v>43775</v>
      </c>
      <c r="AP313" s="131">
        <v>5.5563349253743939E-3</v>
      </c>
      <c r="AQ313" s="131">
        <v>7.6949557354438064E-3</v>
      </c>
      <c r="AR313" s="131">
        <v>6.0433019512684373E-3</v>
      </c>
      <c r="AS313" s="131">
        <v>6.8197052630185086E-3</v>
      </c>
      <c r="AT313" s="131">
        <v>9.4351967188133316E-3</v>
      </c>
    </row>
    <row r="314" spans="2:46" x14ac:dyDescent="0.2">
      <c r="B314" s="74">
        <v>43776</v>
      </c>
      <c r="C314" s="129">
        <v>0.21149902320312169</v>
      </c>
      <c r="D314" s="129">
        <v>4.2273782425088273E-2</v>
      </c>
      <c r="E314" s="129">
        <v>0.61365444115823009</v>
      </c>
      <c r="F314" s="129">
        <v>4.1973508245912318E-2</v>
      </c>
      <c r="G314" s="129">
        <v>3.6097877232047902E-2</v>
      </c>
      <c r="H314" s="129">
        <v>2.4189152621877281E-2</v>
      </c>
      <c r="I314" s="129">
        <v>3.0856343053726219E-2</v>
      </c>
      <c r="J314" s="129">
        <f t="shared" si="37"/>
        <v>0.47636867810697425</v>
      </c>
      <c r="K314" s="81">
        <v>1.4769128060469781</v>
      </c>
      <c r="L314" s="81">
        <v>1.030948930159939</v>
      </c>
      <c r="M314" s="53"/>
      <c r="AO314" s="112">
        <v>43776</v>
      </c>
      <c r="AP314" s="131">
        <v>5.8113470254082724E-3</v>
      </c>
      <c r="AQ314" s="131">
        <v>7.7131715101149967E-3</v>
      </c>
      <c r="AR314" s="131">
        <v>4.2086244156714281E-3</v>
      </c>
      <c r="AS314" s="131">
        <v>7.1095690543065693E-3</v>
      </c>
      <c r="AT314" s="131">
        <v>9.4476553014016754E-3</v>
      </c>
    </row>
    <row r="315" spans="2:46" x14ac:dyDescent="0.2">
      <c r="B315" s="74">
        <v>43777</v>
      </c>
      <c r="C315" s="129">
        <v>0.2096115508129697</v>
      </c>
      <c r="D315" s="129">
        <v>4.2639402781772237E-2</v>
      </c>
      <c r="E315" s="129">
        <v>0.63359499321872181</v>
      </c>
      <c r="F315" s="129">
        <v>4.3718687777377398E-2</v>
      </c>
      <c r="G315" s="129">
        <v>3.8103727681301831E-2</v>
      </c>
      <c r="H315" s="129">
        <v>2.4677714156602842E-2</v>
      </c>
      <c r="I315" s="129">
        <v>3.192288891257631E-2</v>
      </c>
      <c r="J315" s="129">
        <f t="shared" si="37"/>
        <v>0.48093433444738798</v>
      </c>
      <c r="K315" s="81">
        <v>1.5052032997887101</v>
      </c>
      <c r="L315" s="81">
        <v>1.0684637558695476</v>
      </c>
      <c r="M315" s="53"/>
      <c r="AO315" s="112">
        <v>43777</v>
      </c>
      <c r="AP315" s="131">
        <v>6.1028802667388972E-3</v>
      </c>
      <c r="AQ315" s="131">
        <v>7.9099673510201161E-3</v>
      </c>
      <c r="AR315" s="131">
        <v>3.8006857557295929E-3</v>
      </c>
      <c r="AS315" s="131">
        <v>7.4703660868411532E-3</v>
      </c>
      <c r="AT315" s="131">
        <v>1.044688862380376E-2</v>
      </c>
    </row>
    <row r="316" spans="2:46" x14ac:dyDescent="0.2">
      <c r="B316" s="74">
        <v>43778</v>
      </c>
      <c r="C316" s="129">
        <v>0.2108271214628076</v>
      </c>
      <c r="D316" s="129">
        <v>3.9214550292176763E-2</v>
      </c>
      <c r="E316" s="129">
        <v>0.55339281407360574</v>
      </c>
      <c r="F316" s="129">
        <v>2.8674006127488771E-2</v>
      </c>
      <c r="G316" s="129">
        <v>3.6374146423175983E-2</v>
      </c>
      <c r="H316" s="129">
        <v>2.453078357958002E-2</v>
      </c>
      <c r="I316" s="129">
        <v>3.040494554776001E-2</v>
      </c>
      <c r="J316" s="129">
        <f t="shared" si="37"/>
        <v>0.44733290259991332</v>
      </c>
      <c r="K316" s="81">
        <v>1.3707512701065081</v>
      </c>
      <c r="L316" s="81">
        <v>1.0875284439081268</v>
      </c>
      <c r="M316" s="53"/>
      <c r="AO316" s="112">
        <v>43778</v>
      </c>
      <c r="AP316" s="131">
        <v>2.602366866424287E-3</v>
      </c>
      <c r="AQ316" s="131">
        <v>4.0390633872834569E-3</v>
      </c>
      <c r="AR316" s="131">
        <v>2.9597839379769861E-3</v>
      </c>
      <c r="AS316" s="131">
        <v>5.5196601985699079E-3</v>
      </c>
      <c r="AT316" s="131">
        <v>9.0370675919876943E-3</v>
      </c>
    </row>
    <row r="317" spans="2:46" x14ac:dyDescent="0.2">
      <c r="B317" s="74">
        <v>43779</v>
      </c>
      <c r="C317" s="129">
        <v>0.21188755283142249</v>
      </c>
      <c r="D317" s="129">
        <v>4.1288583263694167E-2</v>
      </c>
      <c r="E317" s="129">
        <v>0.51621947752107655</v>
      </c>
      <c r="F317" s="129">
        <v>3.6172627781350192E-2</v>
      </c>
      <c r="G317" s="129">
        <v>3.5584205973765243E-2</v>
      </c>
      <c r="H317" s="129">
        <v>2.4176794572550491E-2</v>
      </c>
      <c r="I317" s="129">
        <v>2.669628088166497E-2</v>
      </c>
      <c r="J317" s="129">
        <f t="shared" si="37"/>
        <v>0.4492629969631915</v>
      </c>
      <c r="K317" s="81">
        <v>1.3412885197887157</v>
      </c>
      <c r="L317" s="81">
        <v>1.1192182996136599</v>
      </c>
      <c r="M317" s="53"/>
      <c r="AO317" s="112">
        <v>43779</v>
      </c>
      <c r="AP317" s="131">
        <v>4.5431139703196212E-3</v>
      </c>
      <c r="AQ317" s="131">
        <v>5.4478214175463988E-3</v>
      </c>
      <c r="AR317" s="131">
        <v>3.7388823900959258E-3</v>
      </c>
      <c r="AS317" s="131">
        <v>6.5424550495260803E-3</v>
      </c>
      <c r="AT317" s="131">
        <v>9.7674241794742829E-3</v>
      </c>
    </row>
    <row r="318" spans="2:46" x14ac:dyDescent="0.2">
      <c r="B318" s="74">
        <v>43780</v>
      </c>
      <c r="C318" s="129">
        <v>0.2101959308423611</v>
      </c>
      <c r="D318" s="129">
        <v>4.2030992218533139E-2</v>
      </c>
      <c r="E318" s="129">
        <v>0.56759195340192359</v>
      </c>
      <c r="F318" s="129">
        <v>4.2925333146789008E-2</v>
      </c>
      <c r="G318" s="129">
        <v>3.7626059445055718E-2</v>
      </c>
      <c r="H318" s="129">
        <v>2.4008285800301739E-2</v>
      </c>
      <c r="I318" s="129">
        <v>3.0696315602770918E-2</v>
      </c>
      <c r="J318" s="129">
        <f t="shared" si="37"/>
        <v>0.45946831708213476</v>
      </c>
      <c r="K318" s="81">
        <v>1.41454318753987</v>
      </c>
      <c r="L318" s="81">
        <v>1.0688791197272713</v>
      </c>
      <c r="M318" s="53"/>
      <c r="AO318" s="112">
        <v>43780</v>
      </c>
      <c r="AP318" s="131">
        <v>5.7925748428141891E-3</v>
      </c>
      <c r="AQ318" s="131">
        <v>6.3181668851709626E-3</v>
      </c>
      <c r="AR318" s="131">
        <v>5.73794912261728E-3</v>
      </c>
      <c r="AS318" s="131">
        <v>7.3702196621557858E-3</v>
      </c>
      <c r="AT318" s="131">
        <v>1.0287497468920451E-2</v>
      </c>
    </row>
    <row r="319" spans="2:46" x14ac:dyDescent="0.2">
      <c r="B319" s="74">
        <v>43781</v>
      </c>
      <c r="C319" s="129">
        <v>0.21024578415255471</v>
      </c>
      <c r="D319" s="129">
        <v>4.1294075054590131E-2</v>
      </c>
      <c r="E319" s="129">
        <v>0.58830098500974415</v>
      </c>
      <c r="F319" s="129">
        <v>4.0662235157272658E-2</v>
      </c>
      <c r="G319" s="129">
        <v>3.4999085120928537E-2</v>
      </c>
      <c r="H319" s="129">
        <v>2.4325020382816549E-2</v>
      </c>
      <c r="I319" s="129">
        <v>3.10498939251353E-2</v>
      </c>
      <c r="J319" s="129">
        <f t="shared" si="37"/>
        <v>0.45700397711557184</v>
      </c>
      <c r="K319" s="81">
        <v>1.4278810559186139</v>
      </c>
      <c r="L319" s="81">
        <v>0.99177589723444837</v>
      </c>
      <c r="M319" s="53"/>
      <c r="AO319" s="112">
        <v>43781</v>
      </c>
      <c r="AP319" s="131">
        <v>5.2008649708172039E-3</v>
      </c>
      <c r="AQ319" s="131">
        <v>7.2794331038439561E-3</v>
      </c>
      <c r="AR319" s="131">
        <v>5.8353322930870741E-3</v>
      </c>
      <c r="AS319" s="131">
        <v>6.4994289601554072E-3</v>
      </c>
      <c r="AT319" s="131">
        <v>8.5661523823542755E-3</v>
      </c>
    </row>
    <row r="320" spans="2:46" x14ac:dyDescent="0.2">
      <c r="B320" s="74">
        <v>43782</v>
      </c>
      <c r="C320" s="129">
        <v>0.2127341753370208</v>
      </c>
      <c r="D320" s="129">
        <v>4.2473726476843721E-2</v>
      </c>
      <c r="E320" s="129">
        <v>0.60104561157398595</v>
      </c>
      <c r="F320" s="129">
        <v>4.2274610593082802E-2</v>
      </c>
      <c r="G320" s="129">
        <v>3.4843922526457918E-2</v>
      </c>
      <c r="H320" s="129">
        <v>2.396101668969074E-2</v>
      </c>
      <c r="I320" s="129">
        <v>3.1284224765072033E-2</v>
      </c>
      <c r="J320" s="129">
        <f t="shared" si="37"/>
        <v>0.47339656490494164</v>
      </c>
      <c r="K320" s="81">
        <v>1.4620138528670956</v>
      </c>
      <c r="L320" s="81">
        <v>0.99289014961275435</v>
      </c>
      <c r="M320" s="53"/>
      <c r="AO320" s="112">
        <v>43782</v>
      </c>
      <c r="AP320" s="131">
        <v>5.5159614130818766E-3</v>
      </c>
      <c r="AQ320" s="131">
        <v>7.4837649249111116E-3</v>
      </c>
      <c r="AR320" s="131">
        <v>6.1203522828926571E-3</v>
      </c>
      <c r="AS320" s="131">
        <v>6.6487938492470842E-3</v>
      </c>
      <c r="AT320" s="131">
        <v>9.1552531517897964E-3</v>
      </c>
    </row>
    <row r="321" spans="2:46" x14ac:dyDescent="0.2">
      <c r="B321" s="74">
        <v>43783</v>
      </c>
      <c r="C321" s="129">
        <v>0.21172236104319139</v>
      </c>
      <c r="D321" s="129">
        <v>4.2061917141751948E-2</v>
      </c>
      <c r="E321" s="129">
        <v>0.6186329057628619</v>
      </c>
      <c r="F321" s="129">
        <v>4.4090458916133411E-2</v>
      </c>
      <c r="G321" s="129">
        <v>3.5669890437573078E-2</v>
      </c>
      <c r="H321" s="129">
        <v>2.4138701485313479E-2</v>
      </c>
      <c r="I321" s="129">
        <v>3.1454937835052522E-2</v>
      </c>
      <c r="J321" s="129">
        <f t="shared" si="37"/>
        <v>0.47598417130769999</v>
      </c>
      <c r="K321" s="81">
        <v>1.4837553439295776</v>
      </c>
      <c r="L321" s="81">
        <v>1.0336168580534097</v>
      </c>
      <c r="M321" s="53"/>
      <c r="AO321" s="112">
        <v>43783</v>
      </c>
      <c r="AP321" s="131">
        <v>5.7967475336773268E-3</v>
      </c>
      <c r="AQ321" s="131">
        <v>7.3850395459852886E-3</v>
      </c>
      <c r="AR321" s="131">
        <v>6.1693716251160586E-3</v>
      </c>
      <c r="AS321" s="131">
        <v>7.2966208692866706E-3</v>
      </c>
      <c r="AT321" s="131">
        <v>9.6529940689472488E-3</v>
      </c>
    </row>
    <row r="322" spans="2:46" x14ac:dyDescent="0.2">
      <c r="B322" s="74">
        <v>43784</v>
      </c>
      <c r="C322" s="129">
        <v>0.21020055285066391</v>
      </c>
      <c r="D322" s="129">
        <v>4.2507976883680063E-2</v>
      </c>
      <c r="E322" s="129">
        <v>0.63583346387147854</v>
      </c>
      <c r="F322" s="129">
        <v>4.5137360911279567E-2</v>
      </c>
      <c r="G322" s="129">
        <v>3.8650888995905047E-2</v>
      </c>
      <c r="H322" s="129">
        <v>2.3611396598136061E-2</v>
      </c>
      <c r="I322" s="129">
        <v>3.106808537813556E-2</v>
      </c>
      <c r="J322" s="129">
        <f t="shared" si="37"/>
        <v>0.48026659716896525</v>
      </c>
      <c r="K322" s="81">
        <v>1.507276322658244</v>
      </c>
      <c r="L322" s="81">
        <v>1.0950510278056271</v>
      </c>
      <c r="M322" s="53"/>
      <c r="AO322" s="112">
        <v>43784</v>
      </c>
      <c r="AP322" s="131">
        <v>5.8792160831742076E-3</v>
      </c>
      <c r="AQ322" s="131">
        <v>7.6821826543405592E-3</v>
      </c>
      <c r="AR322" s="131">
        <v>5.7070228264773154E-3</v>
      </c>
      <c r="AS322" s="131">
        <v>7.4803496775396171E-3</v>
      </c>
      <c r="AT322" s="131">
        <v>1.044492335422193E-2</v>
      </c>
    </row>
    <row r="323" spans="2:46" x14ac:dyDescent="0.2">
      <c r="B323" s="74">
        <v>43785</v>
      </c>
      <c r="C323" s="129">
        <v>0.211082660385041</v>
      </c>
      <c r="D323" s="129">
        <v>4.1891942114088747E-2</v>
      </c>
      <c r="E323" s="129">
        <v>0.54474677106699732</v>
      </c>
      <c r="F323" s="129">
        <v>2.9002875970361539E-2</v>
      </c>
      <c r="G323" s="129">
        <v>3.5782966319943668E-2</v>
      </c>
      <c r="H323" s="129">
        <v>2.4254332520152581E-2</v>
      </c>
      <c r="I323" s="129">
        <v>2.4555904238348851E-2</v>
      </c>
      <c r="J323" s="129">
        <f t="shared" si="37"/>
        <v>0.45005275932069677</v>
      </c>
      <c r="K323" s="81">
        <v>1.3613702119356306</v>
      </c>
      <c r="L323" s="81">
        <v>1.096400274178247</v>
      </c>
      <c r="M323" s="53"/>
      <c r="AO323" s="112">
        <v>43785</v>
      </c>
      <c r="AP323" s="131">
        <v>2.756570270457722E-3</v>
      </c>
      <c r="AQ323" s="131">
        <v>4.0072384562294993E-3</v>
      </c>
      <c r="AR323" s="131">
        <v>2.9919242465296049E-3</v>
      </c>
      <c r="AS323" s="131">
        <v>5.6069432073097584E-3</v>
      </c>
      <c r="AT323" s="131">
        <v>9.113644384671403E-3</v>
      </c>
    </row>
    <row r="324" spans="2:46" x14ac:dyDescent="0.2">
      <c r="B324" s="74">
        <v>43786</v>
      </c>
      <c r="C324" s="129">
        <v>0.20712174618856119</v>
      </c>
      <c r="D324" s="129">
        <v>4.1507552512188191E-2</v>
      </c>
      <c r="E324" s="129">
        <v>0.51131632927229542</v>
      </c>
      <c r="F324" s="129">
        <v>3.654725673447743E-2</v>
      </c>
      <c r="G324" s="129">
        <v>3.5730685272029938E-2</v>
      </c>
      <c r="H324" s="129">
        <v>2.444273533275167E-2</v>
      </c>
      <c r="I324" s="129">
        <v>2.570448910223027E-2</v>
      </c>
      <c r="J324" s="129">
        <f t="shared" ref="J324:J368" si="38">K324-SUM(C324:I324)</f>
        <v>0.44580872143534966</v>
      </c>
      <c r="K324" s="81">
        <v>1.3281795158498837</v>
      </c>
      <c r="L324" s="81">
        <v>1.1229250170817693</v>
      </c>
      <c r="M324" s="53"/>
      <c r="AO324" s="112">
        <v>43786</v>
      </c>
      <c r="AP324" s="131">
        <v>4.2860914296506741E-3</v>
      </c>
      <c r="AQ324" s="131">
        <v>5.8057796448968361E-3</v>
      </c>
      <c r="AR324" s="131">
        <v>3.7997630890715521E-3</v>
      </c>
      <c r="AS324" s="131">
        <v>6.5817036777541232E-3</v>
      </c>
      <c r="AT324" s="131">
        <v>9.8874755894401024E-3</v>
      </c>
    </row>
    <row r="325" spans="2:46" x14ac:dyDescent="0.2">
      <c r="B325" s="74">
        <v>43787</v>
      </c>
      <c r="C325" s="129">
        <v>0.20912974734008011</v>
      </c>
      <c r="D325" s="129">
        <v>4.2007101892084557E-2</v>
      </c>
      <c r="E325" s="129">
        <v>0.58485701847776672</v>
      </c>
      <c r="F325" s="129">
        <v>4.3991519753321558E-2</v>
      </c>
      <c r="G325" s="129">
        <v>3.735204238673049E-2</v>
      </c>
      <c r="H325" s="129">
        <v>2.4122346115920072E-2</v>
      </c>
      <c r="I325" s="129">
        <v>3.003991459879353E-2</v>
      </c>
      <c r="J325" s="129">
        <f t="shared" si="38"/>
        <v>0.46365499648089414</v>
      </c>
      <c r="K325" s="81">
        <v>1.4351546870455913</v>
      </c>
      <c r="L325" s="81">
        <v>1.0583107572776247</v>
      </c>
      <c r="M325" s="53"/>
      <c r="AO325" s="112">
        <v>43787</v>
      </c>
      <c r="AP325" s="131">
        <v>5.8737331488706371E-3</v>
      </c>
      <c r="AQ325" s="131">
        <v>7.6172921167981817E-3</v>
      </c>
      <c r="AR325" s="131">
        <v>5.7264392747700286E-3</v>
      </c>
      <c r="AS325" s="131">
        <v>7.4113960852448266E-3</v>
      </c>
      <c r="AT325" s="131">
        <v>1.0035850815975659E-2</v>
      </c>
    </row>
    <row r="326" spans="2:46" x14ac:dyDescent="0.2">
      <c r="B326" s="74">
        <v>43788</v>
      </c>
      <c r="C326" s="129">
        <v>0.20847532118500189</v>
      </c>
      <c r="D326" s="129">
        <v>4.112001378419549E-2</v>
      </c>
      <c r="E326" s="129">
        <v>0.61021891006491935</v>
      </c>
      <c r="F326" s="129">
        <v>4.1187883601941963E-2</v>
      </c>
      <c r="G326" s="129">
        <v>3.529280404710973E-2</v>
      </c>
      <c r="H326" s="129">
        <v>2.4077565323151778E-2</v>
      </c>
      <c r="I326" s="129">
        <v>2.8705615902020309E-2</v>
      </c>
      <c r="J326" s="129">
        <f t="shared" si="38"/>
        <v>0.46551630370747943</v>
      </c>
      <c r="K326" s="81">
        <v>1.4545944176158199</v>
      </c>
      <c r="L326" s="81">
        <v>0.98783174671116114</v>
      </c>
      <c r="M326" s="53"/>
      <c r="AO326" s="112">
        <v>43788</v>
      </c>
      <c r="AP326" s="131">
        <v>5.3492179625824017E-3</v>
      </c>
      <c r="AQ326" s="131">
        <v>7.41074572515829E-3</v>
      </c>
      <c r="AR326" s="131">
        <v>5.9220498638639686E-3</v>
      </c>
      <c r="AS326" s="131">
        <v>6.3717874805117218E-3</v>
      </c>
      <c r="AT326" s="131">
        <v>8.7995660979994957E-3</v>
      </c>
    </row>
    <row r="327" spans="2:46" x14ac:dyDescent="0.2">
      <c r="B327" s="74">
        <v>43789</v>
      </c>
      <c r="C327" s="129">
        <v>0.20876311506164771</v>
      </c>
      <c r="D327" s="129">
        <v>4.1984278764964557E-2</v>
      </c>
      <c r="E327" s="129">
        <v>0.61192606714959119</v>
      </c>
      <c r="F327" s="129">
        <v>4.2378816473684418E-2</v>
      </c>
      <c r="G327" s="129">
        <v>3.6093738363019323E-2</v>
      </c>
      <c r="H327" s="129">
        <v>2.401067040718825E-2</v>
      </c>
      <c r="I327" s="129">
        <v>3.0608287637551641E-2</v>
      </c>
      <c r="J327" s="129">
        <f t="shared" si="38"/>
        <v>0.47652902298133648</v>
      </c>
      <c r="K327" s="81">
        <v>1.4722939968389837</v>
      </c>
      <c r="L327" s="81">
        <v>0.99624993847870935</v>
      </c>
      <c r="M327" s="53"/>
      <c r="AO327" s="112">
        <v>43789</v>
      </c>
      <c r="AP327" s="131">
        <v>5.4843446466071458E-3</v>
      </c>
      <c r="AQ327" s="131">
        <v>7.5874776988714039E-3</v>
      </c>
      <c r="AR327" s="131">
        <v>5.9329676045334553E-3</v>
      </c>
      <c r="AS327" s="131">
        <v>6.7126280945117812E-3</v>
      </c>
      <c r="AT327" s="131">
        <v>9.3086381111701783E-3</v>
      </c>
    </row>
    <row r="328" spans="2:46" x14ac:dyDescent="0.2">
      <c r="B328" s="74">
        <v>43790</v>
      </c>
      <c r="C328" s="129">
        <v>0.21007702982393131</v>
      </c>
      <c r="D328" s="129">
        <v>4.2216451394955293E-2</v>
      </c>
      <c r="E328" s="129">
        <v>0.62852512029562924</v>
      </c>
      <c r="F328" s="129">
        <v>4.3983107501149192E-2</v>
      </c>
      <c r="G328" s="129">
        <v>3.6212237526454437E-2</v>
      </c>
      <c r="H328" s="129">
        <v>2.3769953226339721E-2</v>
      </c>
      <c r="I328" s="129">
        <v>3.0446220614667521E-2</v>
      </c>
      <c r="J328" s="129">
        <f t="shared" si="38"/>
        <v>0.47556113138424339</v>
      </c>
      <c r="K328" s="81">
        <v>1.49079125176737</v>
      </c>
      <c r="L328" s="81">
        <v>1.038199164631864</v>
      </c>
      <c r="M328" s="53"/>
      <c r="AO328" s="112">
        <v>43790</v>
      </c>
      <c r="AP328" s="131">
        <v>5.7384905980040167E-3</v>
      </c>
      <c r="AQ328" s="131">
        <v>7.4912479403006719E-3</v>
      </c>
      <c r="AR328" s="131">
        <v>6.0746093880882559E-3</v>
      </c>
      <c r="AS328" s="131">
        <v>7.2044179383959983E-3</v>
      </c>
      <c r="AT328" s="131">
        <v>9.7426171392491351E-3</v>
      </c>
    </row>
    <row r="329" spans="2:46" x14ac:dyDescent="0.2">
      <c r="B329" s="74">
        <v>43791</v>
      </c>
      <c r="C329" s="129">
        <v>0.21027306919506791</v>
      </c>
      <c r="D329" s="129">
        <v>4.2760753304056827E-2</v>
      </c>
      <c r="E329" s="129">
        <v>0.6512281146505805</v>
      </c>
      <c r="F329" s="129">
        <v>4.5882761171949497E-2</v>
      </c>
      <c r="G329" s="129">
        <v>3.8714786461090188E-2</v>
      </c>
      <c r="H329" s="129">
        <v>2.437308747359895E-2</v>
      </c>
      <c r="I329" s="129">
        <v>3.0633305463253709E-2</v>
      </c>
      <c r="J329" s="129">
        <f t="shared" si="38"/>
        <v>0.48669733286313477</v>
      </c>
      <c r="K329" s="81">
        <v>1.5305632105827323</v>
      </c>
      <c r="L329" s="81">
        <v>1.0761492326685598</v>
      </c>
      <c r="M329" s="53"/>
      <c r="AO329" s="112">
        <v>43791</v>
      </c>
      <c r="AP329" s="131">
        <v>5.8684940090925159E-3</v>
      </c>
      <c r="AQ329" s="131">
        <v>7.9275577594550058E-3</v>
      </c>
      <c r="AR329" s="131">
        <v>6.0158930348856174E-3</v>
      </c>
      <c r="AS329" s="131">
        <v>7.6223367307780461E-3</v>
      </c>
      <c r="AT329" s="131">
        <v>1.0571996684146139E-2</v>
      </c>
    </row>
    <row r="330" spans="2:46" x14ac:dyDescent="0.2">
      <c r="B330" s="74">
        <v>43792</v>
      </c>
      <c r="C330" s="129">
        <v>0.21037515236593379</v>
      </c>
      <c r="D330" s="129">
        <v>4.1787279119729633E-2</v>
      </c>
      <c r="E330" s="129">
        <v>0.5948342113738061</v>
      </c>
      <c r="F330" s="129">
        <v>2.916016415519767E-2</v>
      </c>
      <c r="G330" s="129">
        <v>3.5885291468905199E-2</v>
      </c>
      <c r="H330" s="129">
        <v>2.4310337417472631E-2</v>
      </c>
      <c r="I330" s="129">
        <v>2.9828877749081689E-2</v>
      </c>
      <c r="J330" s="129">
        <f t="shared" si="38"/>
        <v>0.46030923122396761</v>
      </c>
      <c r="K330" s="81">
        <v>1.4264905448740943</v>
      </c>
      <c r="L330" s="81">
        <v>1.0856515671540705</v>
      </c>
      <c r="M330" s="53"/>
      <c r="AO330" s="112">
        <v>43792</v>
      </c>
      <c r="AP330" s="131">
        <v>2.6887346980006459E-3</v>
      </c>
      <c r="AQ330" s="131">
        <v>3.9382914002498767E-3</v>
      </c>
      <c r="AR330" s="131">
        <v>3.133501793498071E-3</v>
      </c>
      <c r="AS330" s="131">
        <v>5.6703880351284168E-3</v>
      </c>
      <c r="AT330" s="131">
        <v>9.077755264010454E-3</v>
      </c>
    </row>
    <row r="331" spans="2:46" x14ac:dyDescent="0.2">
      <c r="B331" s="74">
        <v>43793</v>
      </c>
      <c r="C331" s="129">
        <v>0.2107309694261357</v>
      </c>
      <c r="D331" s="129">
        <v>4.1680748030171591E-2</v>
      </c>
      <c r="E331" s="129">
        <v>0.54514238091138334</v>
      </c>
      <c r="F331" s="129">
        <v>3.7025921692723417E-2</v>
      </c>
      <c r="G331" s="129">
        <v>3.4884775012554797E-2</v>
      </c>
      <c r="H331" s="129">
        <v>2.4068130955625711E-2</v>
      </c>
      <c r="I331" s="129">
        <v>2.6868506276015499E-2</v>
      </c>
      <c r="J331" s="129">
        <f t="shared" si="38"/>
        <v>0.46120400087644686</v>
      </c>
      <c r="K331" s="81">
        <v>1.381605433181057</v>
      </c>
      <c r="L331" s="81">
        <v>1.1120392393716219</v>
      </c>
      <c r="M331" s="53"/>
      <c r="AO331" s="112">
        <v>43793</v>
      </c>
      <c r="AP331" s="131">
        <v>4.3370854716388791E-3</v>
      </c>
      <c r="AQ331" s="131">
        <v>5.7111896694480128E-3</v>
      </c>
      <c r="AR331" s="131">
        <v>3.9558273183646769E-3</v>
      </c>
      <c r="AS331" s="131">
        <v>6.553198820999381E-3</v>
      </c>
      <c r="AT331" s="131">
        <v>1.0139214689727149E-2</v>
      </c>
    </row>
    <row r="332" spans="2:46" x14ac:dyDescent="0.2">
      <c r="B332" s="74">
        <v>43794</v>
      </c>
      <c r="C332" s="129">
        <v>0.21093339160464669</v>
      </c>
      <c r="D332" s="129">
        <v>4.1924342995055847E-2</v>
      </c>
      <c r="E332" s="129">
        <v>0.57350115263862089</v>
      </c>
      <c r="F332" s="129">
        <v>4.1983333161920239E-2</v>
      </c>
      <c r="G332" s="129">
        <v>3.7760878523593819E-2</v>
      </c>
      <c r="H332" s="129">
        <v>2.4273146508444109E-2</v>
      </c>
      <c r="I332" s="129">
        <v>3.1474434799918051E-2</v>
      </c>
      <c r="J332" s="129">
        <f t="shared" si="38"/>
        <v>0.4695351282213146</v>
      </c>
      <c r="K332" s="81">
        <v>1.4313858084535143</v>
      </c>
      <c r="L332" s="81">
        <v>1.0396985725403447</v>
      </c>
      <c r="M332" s="53"/>
      <c r="AO332" s="112">
        <v>43794</v>
      </c>
      <c r="AP332" s="131">
        <v>5.5669498539053057E-3</v>
      </c>
      <c r="AQ332" s="131">
        <v>7.8287638401384804E-3</v>
      </c>
      <c r="AR332" s="131">
        <v>5.7911145604102E-3</v>
      </c>
      <c r="AS332" s="131">
        <v>5.9846126118247691E-3</v>
      </c>
      <c r="AT332" s="131">
        <v>1.0012510305401789E-2</v>
      </c>
    </row>
    <row r="333" spans="2:46" x14ac:dyDescent="0.2">
      <c r="B333" s="74">
        <v>43795</v>
      </c>
      <c r="C333" s="129">
        <v>0.20836683347883761</v>
      </c>
      <c r="D333" s="129">
        <v>4.1510144372466168E-2</v>
      </c>
      <c r="E333" s="129">
        <v>0.60055248744074896</v>
      </c>
      <c r="F333" s="129">
        <v>4.113334222910129E-2</v>
      </c>
      <c r="G333" s="129">
        <v>3.4048481071907839E-2</v>
      </c>
      <c r="H333" s="129">
        <v>2.3987582738783389E-2</v>
      </c>
      <c r="I333" s="129">
        <v>3.1613081348980741E-2</v>
      </c>
      <c r="J333" s="129">
        <f t="shared" si="38"/>
        <v>0.46905712666764265</v>
      </c>
      <c r="K333" s="81">
        <v>1.4502690793484687</v>
      </c>
      <c r="L333" s="81">
        <v>0.97544560010736914</v>
      </c>
      <c r="M333" s="53"/>
      <c r="AO333" s="112">
        <v>43795</v>
      </c>
      <c r="AP333" s="131">
        <v>5.4532527015800549E-3</v>
      </c>
      <c r="AQ333" s="131">
        <v>7.4431163527764214E-3</v>
      </c>
      <c r="AR333" s="131">
        <v>5.9358209188141381E-3</v>
      </c>
      <c r="AS333" s="131">
        <v>6.5235716276256708E-3</v>
      </c>
      <c r="AT333" s="131">
        <v>8.6515041264161631E-3</v>
      </c>
    </row>
    <row r="334" spans="2:46" x14ac:dyDescent="0.2">
      <c r="B334" s="74">
        <v>43796</v>
      </c>
      <c r="C334" s="129">
        <v>0.21088921002691091</v>
      </c>
      <c r="D334" s="129">
        <v>4.2555566074521947E-2</v>
      </c>
      <c r="E334" s="129">
        <v>0.64324966297858099</v>
      </c>
      <c r="F334" s="129">
        <v>4.2275200716154149E-2</v>
      </c>
      <c r="G334" s="129">
        <v>3.5458198438182272E-2</v>
      </c>
      <c r="H334" s="129">
        <v>2.399254342153213E-2</v>
      </c>
      <c r="I334" s="129">
        <v>3.1066980512580229E-2</v>
      </c>
      <c r="J334" s="129">
        <f t="shared" si="38"/>
        <v>0.49130348472017826</v>
      </c>
      <c r="K334" s="81">
        <v>1.5207908468886409</v>
      </c>
      <c r="L334" s="81">
        <v>0.981688363569167</v>
      </c>
      <c r="M334" s="53"/>
      <c r="AO334" s="112">
        <v>43796</v>
      </c>
      <c r="AP334" s="131">
        <v>5.4426999219665184E-3</v>
      </c>
      <c r="AQ334" s="131">
        <v>7.5497067119014334E-3</v>
      </c>
      <c r="AR334" s="131">
        <v>6.1611398016563302E-3</v>
      </c>
      <c r="AS334" s="131">
        <v>6.7467452793952441E-3</v>
      </c>
      <c r="AT334" s="131">
        <v>9.0374631963917769E-3</v>
      </c>
    </row>
    <row r="335" spans="2:46" x14ac:dyDescent="0.2">
      <c r="B335" s="74">
        <v>43797</v>
      </c>
      <c r="C335" s="129">
        <v>0.20867367827116029</v>
      </c>
      <c r="D335" s="129">
        <v>4.2536470506261567E-2</v>
      </c>
      <c r="E335" s="129">
        <v>0.50574118629037579</v>
      </c>
      <c r="F335" s="129">
        <v>4.4399614202837549E-2</v>
      </c>
      <c r="G335" s="129">
        <v>3.5827672428714832E-2</v>
      </c>
      <c r="H335" s="129">
        <v>2.3745083525346721E-2</v>
      </c>
      <c r="I335" s="129">
        <v>3.224994993776787E-2</v>
      </c>
      <c r="J335" s="129">
        <f t="shared" si="38"/>
        <v>0.45764288613925785</v>
      </c>
      <c r="K335" s="81">
        <v>1.3508165413017226</v>
      </c>
      <c r="L335" s="81">
        <v>1.0370787146515623</v>
      </c>
      <c r="M335" s="53"/>
      <c r="AO335" s="112">
        <v>43797</v>
      </c>
      <c r="AP335" s="131">
        <v>6.0152304661333323E-3</v>
      </c>
      <c r="AQ335" s="131">
        <v>7.6742898818598212E-3</v>
      </c>
      <c r="AR335" s="131">
        <v>6.1939752506835694E-3</v>
      </c>
      <c r="AS335" s="131">
        <v>7.2838895570677938E-3</v>
      </c>
      <c r="AT335" s="131">
        <v>9.5518467824230544E-3</v>
      </c>
    </row>
    <row r="336" spans="2:46" x14ac:dyDescent="0.2">
      <c r="B336" s="74">
        <v>43798</v>
      </c>
      <c r="C336" s="129">
        <v>0.20887829635276031</v>
      </c>
      <c r="D336" s="129">
        <v>4.262127288721692E-2</v>
      </c>
      <c r="E336" s="129">
        <v>0.37017057016248972</v>
      </c>
      <c r="F336" s="129">
        <v>4.6325673297051603E-2</v>
      </c>
      <c r="G336" s="129">
        <v>3.8915541093574153E-2</v>
      </c>
      <c r="H336" s="129">
        <v>2.406436525471773E-2</v>
      </c>
      <c r="I336" s="129">
        <v>3.2949206971669309E-2</v>
      </c>
      <c r="J336" s="129">
        <f t="shared" si="38"/>
        <v>0.43408202433855592</v>
      </c>
      <c r="K336" s="81">
        <v>1.1980069503580357</v>
      </c>
      <c r="L336" s="81">
        <v>1.0889703653032172</v>
      </c>
      <c r="M336" s="53"/>
      <c r="AO336" s="112">
        <v>43798</v>
      </c>
      <c r="AP336" s="131">
        <v>6.291542483356987E-3</v>
      </c>
      <c r="AQ336" s="131">
        <v>8.2814731999416857E-3</v>
      </c>
      <c r="AR336" s="131">
        <v>5.7991162348410572E-3</v>
      </c>
      <c r="AS336" s="131">
        <v>7.627467335562953E-3</v>
      </c>
      <c r="AT336" s="131">
        <v>1.0377438800201951E-2</v>
      </c>
    </row>
    <row r="337" spans="2:46" x14ac:dyDescent="0.2">
      <c r="B337" s="74">
        <v>43799</v>
      </c>
      <c r="C337" s="129">
        <v>0.20573195354992699</v>
      </c>
      <c r="D337" s="129">
        <v>4.1576860655477929E-2</v>
      </c>
      <c r="E337" s="129">
        <v>0.53482033551091046</v>
      </c>
      <c r="F337" s="129">
        <v>2.9950269039098601E-2</v>
      </c>
      <c r="G337" s="129">
        <v>3.5002233105164912E-2</v>
      </c>
      <c r="H337" s="129">
        <v>2.41723433100186E-2</v>
      </c>
      <c r="I337" s="129">
        <v>3.0719633889242329E-2</v>
      </c>
      <c r="J337" s="129">
        <f t="shared" si="38"/>
        <v>0.45804471924847379</v>
      </c>
      <c r="K337" s="81">
        <v>1.3600183483083137</v>
      </c>
      <c r="L337" s="81">
        <v>1.0772116693208342</v>
      </c>
      <c r="M337" s="53"/>
      <c r="AO337" s="112">
        <v>43799</v>
      </c>
      <c r="AP337" s="131">
        <v>2.7980839084045341E-3</v>
      </c>
      <c r="AQ337" s="131">
        <v>4.1107463436702921E-3</v>
      </c>
      <c r="AR337" s="131">
        <v>3.282483000803102E-3</v>
      </c>
      <c r="AS337" s="131">
        <v>5.6945398273977269E-3</v>
      </c>
      <c r="AT337" s="131">
        <v>9.2323822727556678E-3</v>
      </c>
    </row>
    <row r="338" spans="2:46" x14ac:dyDescent="0.2">
      <c r="B338" s="74">
        <v>43800</v>
      </c>
      <c r="C338" s="129">
        <v>0.2107655233949248</v>
      </c>
      <c r="D338" s="129">
        <v>4.1350070687448739E-2</v>
      </c>
      <c r="E338" s="129">
        <v>0.64052525082083522</v>
      </c>
      <c r="F338" s="129">
        <v>3.7287364939384539E-2</v>
      </c>
      <c r="G338" s="129">
        <v>3.4819857617772093E-2</v>
      </c>
      <c r="H338" s="129">
        <v>2.3862756065320491E-2</v>
      </c>
      <c r="I338" s="129">
        <v>2.7321571925740279E-2</v>
      </c>
      <c r="J338" s="129">
        <f t="shared" si="38"/>
        <v>0.48988950024803879</v>
      </c>
      <c r="K338" s="81">
        <v>1.5058218956994651</v>
      </c>
      <c r="L338" s="81">
        <v>1.10814353555255</v>
      </c>
      <c r="M338" s="53"/>
      <c r="AO338" s="112">
        <v>43800</v>
      </c>
      <c r="AP338" s="131">
        <v>4.432242252284016E-3</v>
      </c>
      <c r="AQ338" s="131">
        <v>5.8845657941515471E-3</v>
      </c>
      <c r="AR338" s="131">
        <v>3.832164135600257E-3</v>
      </c>
      <c r="AS338" s="131">
        <v>6.6828052540774067E-3</v>
      </c>
      <c r="AT338" s="131">
        <v>1.003906537217948E-2</v>
      </c>
    </row>
    <row r="339" spans="2:46" x14ac:dyDescent="0.2">
      <c r="B339" s="74">
        <v>43801</v>
      </c>
      <c r="C339" s="129">
        <v>0.20912033066172619</v>
      </c>
      <c r="D339" s="129">
        <v>4.1848812483872358E-2</v>
      </c>
      <c r="E339" s="129">
        <v>0.64938543246690883</v>
      </c>
      <c r="F339" s="129">
        <v>4.489797894730025E-2</v>
      </c>
      <c r="G339" s="129">
        <v>3.8272215980708742E-2</v>
      </c>
      <c r="H339" s="129">
        <v>2.3821097707519709E-2</v>
      </c>
      <c r="I339" s="129">
        <v>3.2336264015615762E-2</v>
      </c>
      <c r="J339" s="129">
        <f t="shared" si="38"/>
        <v>0.48692974911361242</v>
      </c>
      <c r="K339" s="81">
        <v>1.5266118813772642</v>
      </c>
      <c r="L339" s="81">
        <v>1.0672081396902178</v>
      </c>
      <c r="M339" s="53"/>
      <c r="AO339" s="112">
        <v>43801</v>
      </c>
      <c r="AP339" s="131">
        <v>6.065169831379013E-3</v>
      </c>
      <c r="AQ339" s="131">
        <v>7.8931416133920032E-3</v>
      </c>
      <c r="AR339" s="131">
        <v>5.8443681681084204E-3</v>
      </c>
      <c r="AS339" s="131">
        <v>7.5338435907103887E-3</v>
      </c>
      <c r="AT339" s="131">
        <v>9.9562436060034766E-3</v>
      </c>
    </row>
    <row r="340" spans="2:46" x14ac:dyDescent="0.2">
      <c r="B340" s="74">
        <v>43802</v>
      </c>
      <c r="C340" s="129">
        <v>0.20749751920063339</v>
      </c>
      <c r="D340" s="129">
        <v>4.1048404194560108E-2</v>
      </c>
      <c r="E340" s="129">
        <v>0.62962064742781132</v>
      </c>
      <c r="F340" s="129">
        <v>4.207480113624619E-2</v>
      </c>
      <c r="G340" s="129">
        <v>3.503454926254268E-2</v>
      </c>
      <c r="H340" s="129">
        <v>2.4134433213053821E-2</v>
      </c>
      <c r="I340" s="129">
        <v>3.2242269111216658E-2</v>
      </c>
      <c r="J340" s="129">
        <f t="shared" si="38"/>
        <v>0.47472422914187407</v>
      </c>
      <c r="K340" s="81">
        <v>1.4863768526879384</v>
      </c>
      <c r="L340" s="81">
        <v>0.99530405717102255</v>
      </c>
      <c r="M340" s="53"/>
      <c r="AO340" s="112">
        <v>43802</v>
      </c>
      <c r="AP340" s="131">
        <v>5.6252774076972697E-3</v>
      </c>
      <c r="AQ340" s="131">
        <v>7.6714894341624569E-3</v>
      </c>
      <c r="AR340" s="131">
        <v>5.9429898493062886E-3</v>
      </c>
      <c r="AS340" s="131">
        <v>6.7447349989216074E-3</v>
      </c>
      <c r="AT340" s="131">
        <v>8.8035381668834251E-3</v>
      </c>
    </row>
    <row r="341" spans="2:46" x14ac:dyDescent="0.2">
      <c r="B341" s="74">
        <v>43803</v>
      </c>
      <c r="C341" s="129">
        <v>0.20837917166420061</v>
      </c>
      <c r="D341" s="129">
        <v>4.1926568837769962E-2</v>
      </c>
      <c r="E341" s="129">
        <v>0.62652686372075228</v>
      </c>
      <c r="F341" s="129">
        <v>4.3628250459210302E-2</v>
      </c>
      <c r="G341" s="129">
        <v>3.4567819509585297E-2</v>
      </c>
      <c r="H341" s="129">
        <v>2.3346451386246941E-2</v>
      </c>
      <c r="I341" s="129">
        <v>3.2181585148868673E-2</v>
      </c>
      <c r="J341" s="129">
        <f t="shared" si="38"/>
        <v>0.48717701046079354</v>
      </c>
      <c r="K341" s="81">
        <v>1.4977337211874275</v>
      </c>
      <c r="L341" s="81">
        <v>1.0216536774398564</v>
      </c>
      <c r="M341" s="53"/>
      <c r="AO341" s="112">
        <v>43803</v>
      </c>
      <c r="AP341" s="131">
        <v>5.5232710823064036E-3</v>
      </c>
      <c r="AQ341" s="131">
        <v>7.9054706527037846E-3</v>
      </c>
      <c r="AR341" s="131">
        <v>6.2312070031762734E-3</v>
      </c>
      <c r="AS341" s="131">
        <v>6.8464644918385491E-3</v>
      </c>
      <c r="AT341" s="131">
        <v>9.6617404442336935E-3</v>
      </c>
    </row>
    <row r="342" spans="2:46" x14ac:dyDescent="0.2">
      <c r="B342" s="74">
        <v>43804</v>
      </c>
      <c r="C342" s="129">
        <v>0.2089005491159745</v>
      </c>
      <c r="D342" s="129">
        <v>4.2402157932427353E-2</v>
      </c>
      <c r="E342" s="129">
        <v>0.64432056793858072</v>
      </c>
      <c r="F342" s="129">
        <v>4.1306870069288668E-2</v>
      </c>
      <c r="G342" s="129">
        <v>3.5673618415321212E-2</v>
      </c>
      <c r="H342" s="129">
        <v>2.3500644235296169E-2</v>
      </c>
      <c r="I342" s="129">
        <v>3.1938627381750351E-2</v>
      </c>
      <c r="J342" s="129">
        <f t="shared" si="38"/>
        <v>0.49125267916118487</v>
      </c>
      <c r="K342" s="81">
        <v>1.5192957142498238</v>
      </c>
      <c r="L342" s="81">
        <v>1.038312903453757</v>
      </c>
      <c r="M342" s="53"/>
      <c r="AO342" s="112">
        <v>43804</v>
      </c>
      <c r="AP342" s="131">
        <v>5.935300040207675E-3</v>
      </c>
      <c r="AQ342" s="131">
        <v>4.1624621831514103E-3</v>
      </c>
      <c r="AR342" s="131">
        <v>6.0625381399747862E-3</v>
      </c>
      <c r="AS342" s="131">
        <v>7.3138390831619044E-3</v>
      </c>
      <c r="AT342" s="131">
        <v>1.0195490280074909E-2</v>
      </c>
    </row>
    <row r="343" spans="2:46" x14ac:dyDescent="0.2">
      <c r="B343" s="74">
        <v>43805</v>
      </c>
      <c r="C343" s="129">
        <v>0.2112615541670477</v>
      </c>
      <c r="D343" s="129">
        <v>4.2472584945428403E-2</v>
      </c>
      <c r="E343" s="129">
        <v>0.6422799066697068</v>
      </c>
      <c r="F343" s="129">
        <v>4.2765191354693297E-2</v>
      </c>
      <c r="G343" s="129">
        <v>3.9189868700375989E-2</v>
      </c>
      <c r="H343" s="129">
        <v>2.4030633866263699E-2</v>
      </c>
      <c r="I343" s="129">
        <v>3.2701350875879061E-2</v>
      </c>
      <c r="J343" s="129">
        <f t="shared" si="38"/>
        <v>0.48615440566096413</v>
      </c>
      <c r="K343" s="81">
        <v>1.5208554962403591</v>
      </c>
      <c r="L343" s="81">
        <v>1.0909167565431579</v>
      </c>
      <c r="M343" s="53"/>
      <c r="AO343" s="112">
        <v>43805</v>
      </c>
      <c r="AP343" s="131">
        <v>5.8754801379759117E-3</v>
      </c>
      <c r="AQ343" s="131">
        <v>5.8037787962736181E-3</v>
      </c>
      <c r="AR343" s="131">
        <v>5.7270484263041831E-3</v>
      </c>
      <c r="AS343" s="131">
        <v>7.4926448392677253E-3</v>
      </c>
      <c r="AT343" s="131">
        <v>1.005548657163053E-2</v>
      </c>
    </row>
    <row r="344" spans="2:46" x14ac:dyDescent="0.2">
      <c r="B344" s="74">
        <v>43806</v>
      </c>
      <c r="C344" s="129">
        <v>0.20565993504112279</v>
      </c>
      <c r="D344" s="129">
        <v>4.1548800453566098E-2</v>
      </c>
      <c r="E344" s="129">
        <v>0.54833955375596988</v>
      </c>
      <c r="F344" s="129">
        <v>2.9326860965213711E-2</v>
      </c>
      <c r="G344" s="129">
        <v>3.5882103214395451E-2</v>
      </c>
      <c r="H344" s="129">
        <v>2.3831204665390852E-2</v>
      </c>
      <c r="I344" s="129">
        <v>3.106570473120775E-2</v>
      </c>
      <c r="J344" s="129">
        <f t="shared" si="38"/>
        <v>0.45957877773632028</v>
      </c>
      <c r="K344" s="81">
        <v>1.3752329405631869</v>
      </c>
      <c r="L344" s="81">
        <v>1.0964113599519341</v>
      </c>
      <c r="M344" s="53"/>
      <c r="AO344" s="112">
        <v>43806</v>
      </c>
      <c r="AP344" s="131">
        <v>2.9069993596734932E-3</v>
      </c>
      <c r="AQ344" s="131">
        <v>4.0728036329200001E-3</v>
      </c>
      <c r="AR344" s="131">
        <v>3.0008137827732492E-3</v>
      </c>
      <c r="AS344" s="131">
        <v>5.792028747920076E-3</v>
      </c>
      <c r="AT344" s="131">
        <v>8.8690925198894634E-3</v>
      </c>
    </row>
    <row r="345" spans="2:46" x14ac:dyDescent="0.2">
      <c r="B345" s="74">
        <v>43807</v>
      </c>
      <c r="C345" s="129">
        <v>0.20436632263144849</v>
      </c>
      <c r="D345" s="129">
        <v>4.0717617911585062E-2</v>
      </c>
      <c r="E345" s="129">
        <v>0.51514969815802047</v>
      </c>
      <c r="F345" s="129">
        <v>3.746891744806459E-2</v>
      </c>
      <c r="G345" s="129">
        <v>3.4937930815499778E-2</v>
      </c>
      <c r="H345" s="129">
        <v>2.247858086444228E-2</v>
      </c>
      <c r="I345" s="129">
        <v>2.7747766290259209E-2</v>
      </c>
      <c r="J345" s="129">
        <f t="shared" si="38"/>
        <v>0.45451246348843022</v>
      </c>
      <c r="K345" s="81">
        <v>1.3373792976077501</v>
      </c>
      <c r="L345" s="81">
        <v>1.1367584525763601</v>
      </c>
      <c r="M345" s="53"/>
      <c r="AO345" s="112">
        <v>43807</v>
      </c>
      <c r="AP345" s="131">
        <v>4.2961896876051106E-3</v>
      </c>
      <c r="AQ345" s="131">
        <v>6.1078519820350488E-3</v>
      </c>
      <c r="AR345" s="131">
        <v>3.870516321342657E-3</v>
      </c>
      <c r="AS345" s="131">
        <v>6.6188144376980859E-3</v>
      </c>
      <c r="AT345" s="131">
        <v>1.02442894209355E-2</v>
      </c>
    </row>
    <row r="346" spans="2:46" x14ac:dyDescent="0.2">
      <c r="B346" s="74">
        <v>43808</v>
      </c>
      <c r="C346" s="129">
        <v>0.19918036328527269</v>
      </c>
      <c r="D346" s="129">
        <v>4.1646750027646201E-2</v>
      </c>
      <c r="E346" s="129">
        <v>0.58455500652516712</v>
      </c>
      <c r="F346" s="129">
        <v>4.5254473231823883E-2</v>
      </c>
      <c r="G346" s="129">
        <v>3.6554304838101008E-2</v>
      </c>
      <c r="H346" s="129">
        <v>2.3754058859762318E-2</v>
      </c>
      <c r="I346" s="129">
        <v>3.2070731725306043E-2</v>
      </c>
      <c r="J346" s="129">
        <f t="shared" si="38"/>
        <v>0.46836366256761597</v>
      </c>
      <c r="K346" s="81">
        <v>1.4313793510606951</v>
      </c>
      <c r="L346" s="81">
        <v>1.0839922468171515</v>
      </c>
      <c r="M346" s="53"/>
      <c r="AO346" s="112">
        <v>43808</v>
      </c>
      <c r="AP346" s="131">
        <v>5.8448307763461641E-3</v>
      </c>
      <c r="AQ346" s="131">
        <v>8.0609383734818203E-3</v>
      </c>
      <c r="AR346" s="131">
        <v>5.8185737480402266E-3</v>
      </c>
      <c r="AS346" s="131">
        <v>7.5795326760531492E-3</v>
      </c>
      <c r="AT346" s="131">
        <v>1.0229240049836261E-2</v>
      </c>
    </row>
    <row r="347" spans="2:46" x14ac:dyDescent="0.2">
      <c r="B347" s="74">
        <v>43809</v>
      </c>
      <c r="C347" s="129">
        <v>0.19136862382389069</v>
      </c>
      <c r="D347" s="129">
        <v>4.1036367726758727E-2</v>
      </c>
      <c r="E347" s="129">
        <v>0.60978303280451962</v>
      </c>
      <c r="F347" s="129">
        <v>3.9991214554532063E-2</v>
      </c>
      <c r="G347" s="129">
        <v>3.474720696104109E-2</v>
      </c>
      <c r="H347" s="129">
        <v>2.3628051349713321E-2</v>
      </c>
      <c r="I347" s="129">
        <v>3.1954942843355177E-2</v>
      </c>
      <c r="J347" s="129">
        <f t="shared" si="38"/>
        <v>0.47117004237393723</v>
      </c>
      <c r="K347" s="81">
        <v>1.4436794824377479</v>
      </c>
      <c r="L347" s="81">
        <v>1.0087043031202871</v>
      </c>
      <c r="M347" s="53"/>
      <c r="AO347" s="112">
        <v>43809</v>
      </c>
      <c r="AP347" s="131">
        <v>5.2083484212162596E-3</v>
      </c>
      <c r="AQ347" s="131">
        <v>5.6465733782150506E-3</v>
      </c>
      <c r="AR347" s="131">
        <v>6.1514572139338584E-3</v>
      </c>
      <c r="AS347" s="131">
        <v>6.7238582222025447E-3</v>
      </c>
      <c r="AT347" s="131">
        <v>8.8294196525320386E-3</v>
      </c>
    </row>
    <row r="348" spans="2:46" x14ac:dyDescent="0.2">
      <c r="B348" s="74">
        <v>43810</v>
      </c>
      <c r="C348" s="129">
        <v>0.19695814799781361</v>
      </c>
      <c r="D348" s="129">
        <v>4.1570128177355732E-2</v>
      </c>
      <c r="E348" s="129">
        <v>0.61613936541503134</v>
      </c>
      <c r="F348" s="129">
        <v>4.3238326065680351E-2</v>
      </c>
      <c r="G348" s="129">
        <v>3.3371785108465793E-2</v>
      </c>
      <c r="H348" s="129">
        <v>2.3526480300472961E-2</v>
      </c>
      <c r="I348" s="129">
        <v>3.1549938032786211E-2</v>
      </c>
      <c r="J348" s="129">
        <f t="shared" si="38"/>
        <v>0.48393936787247482</v>
      </c>
      <c r="K348" s="81">
        <v>1.4702935389700809</v>
      </c>
      <c r="L348" s="81">
        <v>1.0364230538032091</v>
      </c>
      <c r="M348" s="53"/>
      <c r="AO348" s="112">
        <v>43810</v>
      </c>
      <c r="AP348" s="131">
        <v>5.4717092004567657E-3</v>
      </c>
      <c r="AQ348" s="131">
        <v>7.9512720261478761E-3</v>
      </c>
      <c r="AR348" s="131">
        <v>6.2374870218796074E-3</v>
      </c>
      <c r="AS348" s="131">
        <v>7.0711786028355697E-3</v>
      </c>
      <c r="AT348" s="131">
        <v>8.8542517212093115E-3</v>
      </c>
    </row>
    <row r="349" spans="2:46" x14ac:dyDescent="0.2">
      <c r="B349" s="74">
        <v>43811</v>
      </c>
      <c r="C349" s="129">
        <v>0.20186543394776801</v>
      </c>
      <c r="D349" s="129">
        <v>4.1479382404067497E-2</v>
      </c>
      <c r="E349" s="129">
        <v>0.64305339757358027</v>
      </c>
      <c r="F349" s="129">
        <v>4.3572381151743077E-2</v>
      </c>
      <c r="G349" s="129">
        <v>3.5023330645975903E-2</v>
      </c>
      <c r="H349" s="129">
        <v>2.3563360758635628E-2</v>
      </c>
      <c r="I349" s="129">
        <v>3.2122201840190517E-2</v>
      </c>
      <c r="J349" s="129">
        <f t="shared" si="38"/>
        <v>0.48902116137198348</v>
      </c>
      <c r="K349" s="81">
        <v>1.5097006496939445</v>
      </c>
      <c r="L349" s="81">
        <v>1.0642514529272413</v>
      </c>
      <c r="M349" s="53"/>
      <c r="AO349" s="112">
        <v>43811</v>
      </c>
      <c r="AP349" s="131">
        <v>5.7006057075720054E-3</v>
      </c>
      <c r="AQ349" s="131">
        <v>7.286552928071904E-3</v>
      </c>
      <c r="AR349" s="131">
        <v>6.2303641885313151E-3</v>
      </c>
      <c r="AS349" s="131">
        <v>7.1796682767782654E-3</v>
      </c>
      <c r="AT349" s="131">
        <v>9.2491247083222785E-3</v>
      </c>
    </row>
    <row r="350" spans="2:46" x14ac:dyDescent="0.2">
      <c r="B350" s="74">
        <v>43812</v>
      </c>
      <c r="C350" s="129">
        <v>0.20890107617602999</v>
      </c>
      <c r="D350" s="129">
        <v>4.1942787130828073E-2</v>
      </c>
      <c r="E350" s="129">
        <v>0.63720254028913226</v>
      </c>
      <c r="F350" s="129">
        <v>4.3640046805366803E-2</v>
      </c>
      <c r="G350" s="129">
        <v>3.8117240812661428E-2</v>
      </c>
      <c r="H350" s="129">
        <v>2.4051328615723271E-2</v>
      </c>
      <c r="I350" s="129">
        <v>3.2806457874364682E-2</v>
      </c>
      <c r="J350" s="129">
        <f t="shared" si="38"/>
        <v>0.49499578981860237</v>
      </c>
      <c r="K350" s="81">
        <v>1.5216572675227089</v>
      </c>
      <c r="L350" s="81">
        <v>1.1113708686657722</v>
      </c>
      <c r="M350" s="53"/>
      <c r="AO350" s="112">
        <v>43812</v>
      </c>
      <c r="AP350" s="131">
        <v>6.0769382411168457E-3</v>
      </c>
      <c r="AQ350" s="131">
        <v>8.054630635150023E-3</v>
      </c>
      <c r="AR350" s="131">
        <v>5.7536962120665449E-3</v>
      </c>
      <c r="AS350" s="131">
        <v>5.5913424008825728E-3</v>
      </c>
      <c r="AT350" s="131">
        <v>1.0266073612609091E-2</v>
      </c>
    </row>
    <row r="351" spans="2:46" x14ac:dyDescent="0.2">
      <c r="B351" s="74">
        <v>43813</v>
      </c>
      <c r="C351" s="129">
        <v>0.206968645271774</v>
      </c>
      <c r="D351" s="129">
        <v>4.1501446883346747E-2</v>
      </c>
      <c r="E351" s="129">
        <v>0.54596671639822969</v>
      </c>
      <c r="F351" s="129">
        <v>2.9090201985526469E-2</v>
      </c>
      <c r="G351" s="129">
        <v>3.6574336720128359E-2</v>
      </c>
      <c r="H351" s="129">
        <v>2.4225734106703079E-2</v>
      </c>
      <c r="I351" s="129">
        <v>3.1648904496466103E-2</v>
      </c>
      <c r="J351" s="129">
        <f t="shared" si="38"/>
        <v>0.46006792213785253</v>
      </c>
      <c r="K351" s="81">
        <v>1.3760439080000268</v>
      </c>
      <c r="L351" s="81">
        <v>1.1279835398191802</v>
      </c>
      <c r="M351" s="53"/>
      <c r="AO351" s="112">
        <v>43813</v>
      </c>
      <c r="AP351" s="131">
        <v>2.8638262656372811E-3</v>
      </c>
      <c r="AQ351" s="131">
        <v>4.5029443826517723E-3</v>
      </c>
      <c r="AR351" s="131">
        <v>2.915067855727301E-3</v>
      </c>
      <c r="AS351" s="131">
        <v>5.7604653939111747E-3</v>
      </c>
      <c r="AT351" s="131">
        <v>8.2656369105722442E-3</v>
      </c>
    </row>
    <row r="352" spans="2:46" x14ac:dyDescent="0.2">
      <c r="B352" s="74">
        <v>43814</v>
      </c>
      <c r="C352" s="129">
        <v>0.20660197167582001</v>
      </c>
      <c r="D352" s="129">
        <v>4.1292485943260328E-2</v>
      </c>
      <c r="E352" s="129">
        <v>0.50688615830372352</v>
      </c>
      <c r="F352" s="129">
        <v>3.7072468542770118E-2</v>
      </c>
      <c r="G352" s="129">
        <v>3.5748861841484611E-2</v>
      </c>
      <c r="H352" s="129">
        <v>2.36406179598408E-2</v>
      </c>
      <c r="I352" s="129">
        <v>2.8980749113868651E-2</v>
      </c>
      <c r="J352" s="129">
        <f t="shared" si="38"/>
        <v>0.46242065345886807</v>
      </c>
      <c r="K352" s="81">
        <v>1.3426439668396362</v>
      </c>
      <c r="L352" s="81">
        <v>1.1578091630036726</v>
      </c>
      <c r="M352" s="53"/>
      <c r="AO352" s="112">
        <v>43814</v>
      </c>
      <c r="AP352" s="131">
        <v>4.3009393099630519E-3</v>
      </c>
      <c r="AQ352" s="131">
        <v>6.0180847907732107E-3</v>
      </c>
      <c r="AR352" s="131">
        <v>3.8243894099177448E-3</v>
      </c>
      <c r="AS352" s="131">
        <v>6.6342947377895124E-3</v>
      </c>
      <c r="AT352" s="131">
        <v>9.8513748534412096E-3</v>
      </c>
    </row>
    <row r="353" spans="2:46" x14ac:dyDescent="0.2">
      <c r="B353" s="74">
        <v>43815</v>
      </c>
      <c r="C353" s="129">
        <v>0.19218871459726891</v>
      </c>
      <c r="D353" s="129">
        <v>4.1979436398311892E-2</v>
      </c>
      <c r="E353" s="129">
        <v>0.58197960415746175</v>
      </c>
      <c r="F353" s="129">
        <v>4.4144160316699287E-2</v>
      </c>
      <c r="G353" s="129">
        <v>3.9191893699269717E-2</v>
      </c>
      <c r="H353" s="129">
        <v>2.4158042716893799E-2</v>
      </c>
      <c r="I353" s="129">
        <v>3.4600158663520883E-2</v>
      </c>
      <c r="J353" s="129">
        <f t="shared" si="38"/>
        <v>0.47825865879711504</v>
      </c>
      <c r="K353" s="81">
        <v>1.4365006693465412</v>
      </c>
      <c r="L353" s="81">
        <v>1.1053697542354219</v>
      </c>
      <c r="M353" s="53"/>
      <c r="AO353" s="112">
        <v>43815</v>
      </c>
      <c r="AP353" s="131">
        <v>5.7576849640354104E-3</v>
      </c>
      <c r="AQ353" s="131">
        <v>7.9504083926300144E-3</v>
      </c>
      <c r="AR353" s="131">
        <v>5.8286939576294083E-3</v>
      </c>
      <c r="AS353" s="131">
        <v>7.520745143450378E-3</v>
      </c>
      <c r="AT353" s="131">
        <v>9.6236369876378774E-3</v>
      </c>
    </row>
    <row r="354" spans="2:46" x14ac:dyDescent="0.2">
      <c r="B354" s="74">
        <v>43816</v>
      </c>
      <c r="C354" s="129">
        <v>0.20376371007081981</v>
      </c>
      <c r="D354" s="129">
        <v>4.1333129801190159E-2</v>
      </c>
      <c r="E354" s="129">
        <v>0.59917725927588028</v>
      </c>
      <c r="F354" s="129">
        <v>4.086791175747944E-2</v>
      </c>
      <c r="G354" s="129">
        <v>3.5092522117739569E-2</v>
      </c>
      <c r="H354" s="129">
        <v>2.468992155017247E-2</v>
      </c>
      <c r="I354" s="129">
        <v>3.4822215996521903E-2</v>
      </c>
      <c r="J354" s="129">
        <f t="shared" si="38"/>
        <v>0.4831144578452029</v>
      </c>
      <c r="K354" s="81">
        <v>1.4628611284150066</v>
      </c>
      <c r="L354" s="81">
        <v>1.0488849325491252</v>
      </c>
      <c r="M354" s="53"/>
      <c r="AO354" s="112">
        <v>43816</v>
      </c>
      <c r="AP354" s="131">
        <v>5.2884789215815239E-3</v>
      </c>
      <c r="AQ354" s="131">
        <v>6.5035694345809379E-3</v>
      </c>
      <c r="AR354" s="131">
        <v>6.0872752336745351E-3</v>
      </c>
      <c r="AS354" s="131">
        <v>6.8570369929358832E-3</v>
      </c>
      <c r="AT354" s="131">
        <v>8.8568703391758673E-3</v>
      </c>
    </row>
    <row r="355" spans="2:46" x14ac:dyDescent="0.2">
      <c r="B355" s="74">
        <v>43817</v>
      </c>
      <c r="C355" s="129">
        <v>0.20839796648902181</v>
      </c>
      <c r="D355" s="129">
        <v>4.1970431248066972E-2</v>
      </c>
      <c r="E355" s="129">
        <v>0.62192492107987773</v>
      </c>
      <c r="F355" s="129">
        <v>4.3466931187955297E-2</v>
      </c>
      <c r="G355" s="129">
        <v>3.546471825883591E-2</v>
      </c>
      <c r="H355" s="129">
        <v>2.4949488569621609E-2</v>
      </c>
      <c r="I355" s="129">
        <v>3.5183172530892003E-2</v>
      </c>
      <c r="J355" s="129">
        <f t="shared" si="38"/>
        <v>0.50149859112383366</v>
      </c>
      <c r="K355" s="81">
        <v>1.5128562204881051</v>
      </c>
      <c r="L355" s="81">
        <v>1.0722916155066577</v>
      </c>
      <c r="M355" s="53"/>
      <c r="AO355" s="112">
        <v>43817</v>
      </c>
      <c r="AP355" s="131">
        <v>5.2437300238900439E-3</v>
      </c>
      <c r="AQ355" s="131">
        <v>8.2427153202993646E-3</v>
      </c>
      <c r="AR355" s="131">
        <v>6.1782015295922662E-3</v>
      </c>
      <c r="AS355" s="131">
        <v>7.2948890518314269E-3</v>
      </c>
      <c r="AT355" s="131">
        <v>9.1384096827775655E-3</v>
      </c>
    </row>
    <row r="356" spans="2:46" x14ac:dyDescent="0.2">
      <c r="B356" s="74">
        <v>43818</v>
      </c>
      <c r="C356" s="129">
        <v>0.20862073238091211</v>
      </c>
      <c r="D356" s="129">
        <v>4.1993087405741952E-2</v>
      </c>
      <c r="E356" s="129">
        <v>0.66120413307850445</v>
      </c>
      <c r="F356" s="129">
        <v>4.5962184917686909E-2</v>
      </c>
      <c r="G356" s="129">
        <v>3.5854297165285813E-2</v>
      </c>
      <c r="H356" s="129">
        <v>2.4664597910882349E-2</v>
      </c>
      <c r="I356" s="129">
        <v>3.6281618163322142E-2</v>
      </c>
      <c r="J356" s="129">
        <f t="shared" si="38"/>
        <v>0.50724352200993494</v>
      </c>
      <c r="K356" s="81">
        <v>1.5618241730322706</v>
      </c>
      <c r="L356" s="81">
        <v>1.1275849426489766</v>
      </c>
      <c r="M356" s="53"/>
      <c r="AO356" s="112">
        <v>43818</v>
      </c>
      <c r="AP356" s="131">
        <v>6.0475389960883974E-3</v>
      </c>
      <c r="AQ356" s="131">
        <v>7.9120888049520766E-3</v>
      </c>
      <c r="AR356" s="131">
        <v>6.0991037179627967E-3</v>
      </c>
      <c r="AS356" s="131">
        <v>7.885861364758856E-3</v>
      </c>
      <c r="AT356" s="131">
        <v>1.0579001920883671E-2</v>
      </c>
    </row>
    <row r="357" spans="2:46" x14ac:dyDescent="0.2">
      <c r="B357" s="74">
        <v>43819</v>
      </c>
      <c r="C357" s="129">
        <v>0.2096767449373895</v>
      </c>
      <c r="D357" s="129">
        <v>4.1225572890906413E-2</v>
      </c>
      <c r="E357" s="129">
        <v>0.68266246219639171</v>
      </c>
      <c r="F357" s="129">
        <v>4.7783172683609793E-2</v>
      </c>
      <c r="G357" s="129">
        <v>3.8931791125371179E-2</v>
      </c>
      <c r="H357" s="129">
        <v>2.5338722071753521E-2</v>
      </c>
      <c r="I357" s="129">
        <v>3.6962562337668411E-2</v>
      </c>
      <c r="J357" s="129">
        <f t="shared" si="38"/>
        <v>0.52181217429558546</v>
      </c>
      <c r="K357" s="81">
        <v>1.604393202538676</v>
      </c>
      <c r="L357" s="81">
        <v>1.165728839321184</v>
      </c>
      <c r="M357" s="53"/>
      <c r="AO357" s="112">
        <v>43819</v>
      </c>
      <c r="AP357" s="131">
        <v>5.7975287324835882E-3</v>
      </c>
      <c r="AQ357" s="131">
        <v>8.5464162421291651E-3</v>
      </c>
      <c r="AR357" s="131">
        <v>5.7601342732201653E-3</v>
      </c>
      <c r="AS357" s="131">
        <v>8.4511084423186996E-3</v>
      </c>
      <c r="AT357" s="131">
        <v>1.1198887015313149E-2</v>
      </c>
    </row>
    <row r="358" spans="2:46" x14ac:dyDescent="0.2">
      <c r="B358" s="74">
        <v>43820</v>
      </c>
      <c r="C358" s="129">
        <v>0.20815159400726371</v>
      </c>
      <c r="D358" s="129">
        <v>4.107867616377691E-2</v>
      </c>
      <c r="E358" s="129">
        <v>0.65615520174576192</v>
      </c>
      <c r="F358" s="129">
        <v>3.6218330686544807E-2</v>
      </c>
      <c r="G358" s="129">
        <v>3.7049683093302373E-2</v>
      </c>
      <c r="H358" s="129">
        <v>2.5747676340030969E-2</v>
      </c>
      <c r="I358" s="129">
        <v>3.6505109341309058E-2</v>
      </c>
      <c r="J358" s="129">
        <f t="shared" si="38"/>
        <v>0.50366740534659438</v>
      </c>
      <c r="K358" s="81">
        <v>1.5445736767245841</v>
      </c>
      <c r="L358" s="81">
        <v>1.2032918879825441</v>
      </c>
      <c r="M358" s="53"/>
      <c r="AO358" s="112">
        <v>43820</v>
      </c>
      <c r="AP358" s="131">
        <v>3.5523126950684669E-3</v>
      </c>
      <c r="AQ358" s="131">
        <v>6.0183793808905924E-3</v>
      </c>
      <c r="AR358" s="131">
        <v>3.2548553145665669E-3</v>
      </c>
      <c r="AS358" s="131">
        <v>7.3242069067964216E-3</v>
      </c>
      <c r="AT358" s="131">
        <v>1.0449641376475079E-2</v>
      </c>
    </row>
    <row r="359" spans="2:46" x14ac:dyDescent="0.2">
      <c r="B359" s="74">
        <v>43821</v>
      </c>
      <c r="C359" s="129">
        <v>0.2051543160744391</v>
      </c>
      <c r="D359" s="129">
        <v>4.1130919931935857E-2</v>
      </c>
      <c r="E359" s="129">
        <v>0.61696174738284204</v>
      </c>
      <c r="F359" s="129">
        <v>3.8736683341814182E-2</v>
      </c>
      <c r="G359" s="129">
        <v>3.5936986980961289E-2</v>
      </c>
      <c r="H359" s="129">
        <v>2.5321314496371521E-2</v>
      </c>
      <c r="I359" s="129">
        <v>3.3406400392881369E-2</v>
      </c>
      <c r="J359" s="129">
        <f t="shared" si="38"/>
        <v>0.50099938465937621</v>
      </c>
      <c r="K359" s="81">
        <v>1.4976477532606216</v>
      </c>
      <c r="L359" s="81">
        <v>1.1974556179543907</v>
      </c>
      <c r="M359" s="53"/>
      <c r="AO359" s="112">
        <v>43821</v>
      </c>
      <c r="AP359" s="131">
        <v>4.3732770766200671E-3</v>
      </c>
      <c r="AQ359" s="131">
        <v>5.5411998565746924E-3</v>
      </c>
      <c r="AR359" s="131">
        <v>3.7284538241710739E-3</v>
      </c>
      <c r="AS359" s="131">
        <v>7.5045994204148789E-3</v>
      </c>
      <c r="AT359" s="131">
        <v>1.1395245332628499E-2</v>
      </c>
    </row>
    <row r="360" spans="2:46" x14ac:dyDescent="0.2">
      <c r="B360" s="74">
        <v>43822</v>
      </c>
      <c r="C360" s="129">
        <v>0.20732222827210281</v>
      </c>
      <c r="D360" s="129">
        <v>4.1634290308904767E-2</v>
      </c>
      <c r="E360" s="129">
        <v>0.61822764119879392</v>
      </c>
      <c r="F360" s="129">
        <v>4.3257345069023768E-2</v>
      </c>
      <c r="G360" s="129">
        <v>3.8073740945179339E-2</v>
      </c>
      <c r="H360" s="129">
        <v>2.5545027765717831E-2</v>
      </c>
      <c r="I360" s="129">
        <v>3.5359659194995861E-2</v>
      </c>
      <c r="J360" s="129">
        <f t="shared" si="38"/>
        <v>0.50121157009013895</v>
      </c>
      <c r="K360" s="81">
        <v>1.5106315028448574</v>
      </c>
      <c r="L360" s="81">
        <v>1.1257797513598644</v>
      </c>
      <c r="M360" s="53"/>
      <c r="AO360" s="112">
        <v>43822</v>
      </c>
      <c r="AP360" s="131">
        <v>5.4383235402817197E-3</v>
      </c>
      <c r="AQ360" s="131">
        <v>7.2429726502162527E-3</v>
      </c>
      <c r="AR360" s="131">
        <v>4.6141088373130319E-3</v>
      </c>
      <c r="AS360" s="131">
        <v>8.5384024135919962E-3</v>
      </c>
      <c r="AT360" s="131">
        <v>1.0709616952353059E-2</v>
      </c>
    </row>
    <row r="361" spans="2:46" x14ac:dyDescent="0.2">
      <c r="B361" s="74">
        <v>43823</v>
      </c>
      <c r="C361" s="129">
        <v>0.2057684414660722</v>
      </c>
      <c r="D361" s="129">
        <v>4.1053050208340172E-2</v>
      </c>
      <c r="E361" s="129">
        <v>0.58423575946909356</v>
      </c>
      <c r="F361" s="129">
        <v>2.976947321718974E-2</v>
      </c>
      <c r="G361" s="129">
        <v>3.7590389910369393E-2</v>
      </c>
      <c r="H361" s="129">
        <v>2.5632732590218581E-2</v>
      </c>
      <c r="I361" s="129">
        <v>3.4459005590571072E-2</v>
      </c>
      <c r="J361" s="129">
        <f t="shared" si="38"/>
        <v>0.49133328551637667</v>
      </c>
      <c r="K361" s="81">
        <v>1.4498421379682314</v>
      </c>
      <c r="L361" s="81">
        <v>1.0049179316694898</v>
      </c>
      <c r="M361" s="53"/>
      <c r="AO361" s="112">
        <v>43823</v>
      </c>
      <c r="AP361" s="131">
        <v>3.2799261777001661E-3</v>
      </c>
      <c r="AQ361" s="131">
        <v>5.9134732850670332E-3</v>
      </c>
      <c r="AR361" s="131">
        <v>2.7233411605124321E-3</v>
      </c>
      <c r="AS361" s="131">
        <v>6.0102847139328871E-3</v>
      </c>
      <c r="AT361" s="131">
        <v>7.8484458992279932E-3</v>
      </c>
    </row>
    <row r="362" spans="2:46" x14ac:dyDescent="0.2">
      <c r="B362" s="74">
        <v>43824</v>
      </c>
      <c r="C362" s="129">
        <v>0.20553531325479091</v>
      </c>
      <c r="D362" s="129">
        <v>4.1480253276037E-2</v>
      </c>
      <c r="E362" s="129">
        <v>0.43581398661279669</v>
      </c>
      <c r="F362" s="129">
        <v>1.801052608686278E-2</v>
      </c>
      <c r="G362" s="129">
        <v>3.7385817308448678E-2</v>
      </c>
      <c r="H362" s="129">
        <v>2.575078613490293E-2</v>
      </c>
      <c r="I362" s="129">
        <v>2.4410853307121221E-2</v>
      </c>
      <c r="J362" s="129">
        <f t="shared" si="38"/>
        <v>0.46567704899798334</v>
      </c>
      <c r="K362" s="81">
        <v>1.2540645849789436</v>
      </c>
      <c r="L362" s="81">
        <v>0.88497349133395731</v>
      </c>
      <c r="M362" s="53"/>
      <c r="AO362" s="112">
        <v>43824</v>
      </c>
      <c r="AP362" s="131">
        <v>1.2446149282935469E-4</v>
      </c>
      <c r="AQ362" s="131">
        <v>4.1230668166286882E-3</v>
      </c>
      <c r="AR362" s="131">
        <v>2.1824754845822451E-3</v>
      </c>
      <c r="AS362" s="131">
        <v>2.4241720603609849E-3</v>
      </c>
      <c r="AT362" s="131">
        <v>6.3038989201088186E-3</v>
      </c>
    </row>
    <row r="363" spans="2:46" x14ac:dyDescent="0.2">
      <c r="B363" s="74">
        <v>43825</v>
      </c>
      <c r="C363" s="129">
        <v>0.20728639855250741</v>
      </c>
      <c r="D363" s="129">
        <v>4.1783216157687722E-2</v>
      </c>
      <c r="E363" s="129">
        <v>0.58545001277206787</v>
      </c>
      <c r="F363" s="129">
        <v>3.6564463543136243E-2</v>
      </c>
      <c r="G363" s="129">
        <v>3.8221612618321757E-2</v>
      </c>
      <c r="H363" s="129">
        <v>2.6297059802910722E-2</v>
      </c>
      <c r="I363" s="129">
        <v>3.5471082974808013E-2</v>
      </c>
      <c r="J363" s="129">
        <f t="shared" si="38"/>
        <v>0.48699299579796107</v>
      </c>
      <c r="K363" s="81">
        <v>1.458066842219401</v>
      </c>
      <c r="L363" s="81">
        <v>1.0655599270838743</v>
      </c>
      <c r="M363" s="53"/>
      <c r="AO363" s="112">
        <v>43825</v>
      </c>
      <c r="AP363" s="131">
        <v>3.5519134999403399E-3</v>
      </c>
      <c r="AQ363" s="131">
        <v>6.5715337708015511E-3</v>
      </c>
      <c r="AR363" s="131">
        <v>3.412355493547313E-3</v>
      </c>
      <c r="AS363" s="131">
        <v>6.6736458558483537E-3</v>
      </c>
      <c r="AT363" s="131">
        <v>1.048805560695594E-2</v>
      </c>
    </row>
    <row r="364" spans="2:46" x14ac:dyDescent="0.2">
      <c r="B364" s="74">
        <v>43826</v>
      </c>
      <c r="C364" s="129">
        <v>0.21128062632011971</v>
      </c>
      <c r="D364" s="129">
        <v>4.2251782069269037E-2</v>
      </c>
      <c r="E364" s="129">
        <v>0.66294882876661321</v>
      </c>
      <c r="F364" s="129">
        <v>4.123596083350916E-2</v>
      </c>
      <c r="G364" s="129">
        <v>4.130184605702189E-2</v>
      </c>
      <c r="H364" s="129">
        <v>2.6513670491619332E-2</v>
      </c>
      <c r="I364" s="129">
        <v>3.6624867787530248E-2</v>
      </c>
      <c r="J364" s="129">
        <f t="shared" si="38"/>
        <v>0.51356617302253893</v>
      </c>
      <c r="K364" s="81">
        <v>1.5757237553482215</v>
      </c>
      <c r="L364" s="81">
        <v>1.1405887332418454</v>
      </c>
      <c r="M364" s="53"/>
      <c r="AO364" s="112">
        <v>43826</v>
      </c>
      <c r="AP364" s="131">
        <v>5.2438190588505722E-3</v>
      </c>
      <c r="AQ364" s="131">
        <v>6.9963776289987331E-3</v>
      </c>
      <c r="AR364" s="131">
        <v>3.804555451324645E-3</v>
      </c>
      <c r="AS364" s="131">
        <v>7.5879840433778619E-3</v>
      </c>
      <c r="AT364" s="131">
        <v>1.0932954193633699E-2</v>
      </c>
    </row>
    <row r="365" spans="2:46" x14ac:dyDescent="0.2">
      <c r="B365" s="74">
        <v>43827</v>
      </c>
      <c r="C365" s="129">
        <v>0.20969999427868249</v>
      </c>
      <c r="D365" s="129">
        <v>4.1712204437332839E-2</v>
      </c>
      <c r="E365" s="129">
        <v>0.61015264760881138</v>
      </c>
      <c r="F365" s="129">
        <v>3.3692350263791797E-2</v>
      </c>
      <c r="G365" s="129">
        <v>3.993530515383286E-2</v>
      </c>
      <c r="H365" s="129">
        <v>2.686483698740225E-2</v>
      </c>
      <c r="I365" s="129">
        <v>3.5990460466694463E-2</v>
      </c>
      <c r="J365" s="129">
        <f t="shared" si="38"/>
        <v>0.49554531591938766</v>
      </c>
      <c r="K365" s="81">
        <v>1.4935931151159356</v>
      </c>
      <c r="L365" s="81">
        <v>1.1823960676198255</v>
      </c>
      <c r="M365" s="53"/>
      <c r="AO365" s="112">
        <v>43827</v>
      </c>
      <c r="AP365" s="131">
        <v>3.2782025017082279E-3</v>
      </c>
      <c r="AQ365" s="131">
        <v>5.250046506087484E-3</v>
      </c>
      <c r="AR365" s="131">
        <v>2.682351858806878E-3</v>
      </c>
      <c r="AS365" s="131">
        <v>6.6774350373526841E-3</v>
      </c>
      <c r="AT365" s="131">
        <v>1.0682361553150509E-2</v>
      </c>
    </row>
    <row r="366" spans="2:46" x14ac:dyDescent="0.2">
      <c r="B366" s="74">
        <v>43828</v>
      </c>
      <c r="C366" s="129">
        <v>0.1990926274651548</v>
      </c>
      <c r="D366" s="129">
        <v>4.1327921181960763E-2</v>
      </c>
      <c r="E366" s="129">
        <v>0.59329410582442699</v>
      </c>
      <c r="F366" s="129">
        <v>3.8272912843504432E-2</v>
      </c>
      <c r="G366" s="129">
        <v>3.97729964218956E-2</v>
      </c>
      <c r="H366" s="129">
        <v>2.6766751987880571E-2</v>
      </c>
      <c r="I366" s="129">
        <v>3.1896646531180572E-2</v>
      </c>
      <c r="J366" s="129">
        <f t="shared" si="38"/>
        <v>0.49562091430441191</v>
      </c>
      <c r="K366" s="81">
        <v>1.4660448765604157</v>
      </c>
      <c r="L366" s="81">
        <v>1.1709321169631135</v>
      </c>
      <c r="M366" s="53"/>
      <c r="AO366" s="112">
        <v>43828</v>
      </c>
      <c r="AP366" s="131">
        <v>4.3371106434080629E-3</v>
      </c>
      <c r="AQ366" s="131">
        <v>6.0684869281433422E-3</v>
      </c>
      <c r="AR366" s="131">
        <v>3.2432261798829879E-3</v>
      </c>
      <c r="AS366" s="131">
        <v>7.0818358557089463E-3</v>
      </c>
      <c r="AT366" s="131">
        <v>1.118785977329816E-2</v>
      </c>
    </row>
    <row r="367" spans="2:46" x14ac:dyDescent="0.2">
      <c r="B367" s="74">
        <v>43829</v>
      </c>
      <c r="C367" s="129">
        <v>0.20812213243803721</v>
      </c>
      <c r="D367" s="129">
        <v>3.9015723241665981E-2</v>
      </c>
      <c r="E367" s="129">
        <v>0.5852620769054816</v>
      </c>
      <c r="F367" s="129">
        <v>4.1757185401802947E-2</v>
      </c>
      <c r="G367" s="129">
        <v>4.1834893971632127E-2</v>
      </c>
      <c r="H367" s="129">
        <v>2.6407866158606779E-2</v>
      </c>
      <c r="I367" s="129">
        <v>3.5133935133551113E-2</v>
      </c>
      <c r="J367" s="129">
        <f t="shared" si="38"/>
        <v>0.48889419086734509</v>
      </c>
      <c r="K367" s="81">
        <v>1.4664280041181228</v>
      </c>
      <c r="L367" s="81">
        <v>1.1061600019662552</v>
      </c>
      <c r="M367" s="53"/>
      <c r="AO367" s="112">
        <v>43829</v>
      </c>
      <c r="AP367" s="131">
        <v>4.9070969096444731E-3</v>
      </c>
      <c r="AQ367" s="131">
        <v>6.5730364214118429E-3</v>
      </c>
      <c r="AR367" s="131">
        <v>3.7524876593379151E-3</v>
      </c>
      <c r="AS367" s="131">
        <v>8.0570208916017835E-3</v>
      </c>
      <c r="AT367" s="131">
        <v>1.172985367646453E-2</v>
      </c>
    </row>
    <row r="368" spans="2:46" x14ac:dyDescent="0.2">
      <c r="B368" s="75">
        <v>43830</v>
      </c>
      <c r="C368" s="129">
        <v>0.21044459757336581</v>
      </c>
      <c r="D368" s="129">
        <v>4.0732373798792187E-2</v>
      </c>
      <c r="E368" s="129">
        <v>0.58710877823596663</v>
      </c>
      <c r="F368" s="129">
        <v>2.8997237133327362E-2</v>
      </c>
      <c r="G368" s="129">
        <v>3.1295020038914267E-2</v>
      </c>
      <c r="H368" s="129">
        <v>2.647325342585442E-2</v>
      </c>
      <c r="I368" s="129">
        <v>3.2858443118577323E-2</v>
      </c>
      <c r="J368" s="77">
        <f t="shared" si="38"/>
        <v>0.47851331506109263</v>
      </c>
      <c r="K368" s="82">
        <v>1.4364230183858906</v>
      </c>
      <c r="L368" s="82">
        <v>1.0004065601835452</v>
      </c>
      <c r="AO368" s="114">
        <v>43830</v>
      </c>
      <c r="AP368" s="115">
        <v>3.5839484715624579E-3</v>
      </c>
      <c r="AQ368" s="115">
        <v>5.2257887249419471E-3</v>
      </c>
      <c r="AR368" s="115">
        <v>2.3083046881038952E-3</v>
      </c>
      <c r="AS368" s="115">
        <v>5.7950870762522866E-3</v>
      </c>
      <c r="AT368" s="115">
        <v>8.1249686901189774E-3</v>
      </c>
    </row>
  </sheetData>
  <phoneticPr fontId="12" type="noConversion"/>
  <pageMargins left="0.7" right="0.7" top="0.75" bottom="0.75" header="0.3" footer="0.3"/>
  <drawing r:id="rId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E3BD61-7BA8-E24D-9D49-66A68A1581E1}">
  <dimension ref="B2:I368"/>
  <sheetViews>
    <sheetView topLeftCell="A140" zoomScale="133" workbookViewId="0">
      <selection activeCell="F63" sqref="F63"/>
    </sheetView>
  </sheetViews>
  <sheetFormatPr baseColWidth="10" defaultColWidth="10.83203125" defaultRowHeight="16" x14ac:dyDescent="0.2"/>
  <sheetData>
    <row r="2" spans="2:9" x14ac:dyDescent="0.2">
      <c r="B2" s="101" t="s">
        <v>532</v>
      </c>
      <c r="C2" s="105" t="s">
        <v>522</v>
      </c>
      <c r="E2" s="70" t="s">
        <v>532</v>
      </c>
      <c r="F2" s="105" t="s">
        <v>522</v>
      </c>
    </row>
    <row r="3" spans="2:9" x14ac:dyDescent="0.2">
      <c r="B3" s="74">
        <v>43466</v>
      </c>
      <c r="C3" s="106">
        <f>718461.0505/365000</f>
        <v>1.9683864397260273</v>
      </c>
      <c r="E3" s="74">
        <v>43831</v>
      </c>
      <c r="F3" s="79">
        <f>718461.0505/3*(1-15%)/121000</f>
        <v>1.6823468124655647</v>
      </c>
      <c r="H3" s="67"/>
      <c r="I3" s="67"/>
    </row>
    <row r="4" spans="2:9" x14ac:dyDescent="0.2">
      <c r="B4" s="74">
        <v>43467</v>
      </c>
      <c r="C4" s="106">
        <f t="shared" ref="C4:C67" si="0">718461.0505/365000</f>
        <v>1.9683864397260273</v>
      </c>
      <c r="E4" s="74">
        <v>43832</v>
      </c>
      <c r="F4" s="79">
        <f t="shared" ref="F4:F67" si="1">718461.0505/3*(1-15%)/121000</f>
        <v>1.6823468124655647</v>
      </c>
      <c r="I4" s="67"/>
    </row>
    <row r="5" spans="2:9" x14ac:dyDescent="0.2">
      <c r="B5" s="74">
        <v>43468</v>
      </c>
      <c r="C5" s="106">
        <f t="shared" si="0"/>
        <v>1.9683864397260273</v>
      </c>
      <c r="E5" s="74">
        <v>43833</v>
      </c>
      <c r="F5" s="79">
        <f t="shared" si="1"/>
        <v>1.6823468124655647</v>
      </c>
    </row>
    <row r="6" spans="2:9" x14ac:dyDescent="0.2">
      <c r="B6" s="74">
        <v>43469</v>
      </c>
      <c r="C6" s="106">
        <f t="shared" si="0"/>
        <v>1.9683864397260273</v>
      </c>
      <c r="E6" s="74">
        <v>43834</v>
      </c>
      <c r="F6" s="79">
        <f t="shared" si="1"/>
        <v>1.6823468124655647</v>
      </c>
    </row>
    <row r="7" spans="2:9" x14ac:dyDescent="0.2">
      <c r="B7" s="74">
        <v>43470</v>
      </c>
      <c r="C7" s="106">
        <f t="shared" si="0"/>
        <v>1.9683864397260273</v>
      </c>
      <c r="E7" s="74">
        <v>43835</v>
      </c>
      <c r="F7" s="79">
        <f t="shared" si="1"/>
        <v>1.6823468124655647</v>
      </c>
    </row>
    <row r="8" spans="2:9" x14ac:dyDescent="0.2">
      <c r="B8" s="74">
        <v>43471</v>
      </c>
      <c r="C8" s="106">
        <f t="shared" si="0"/>
        <v>1.9683864397260273</v>
      </c>
      <c r="E8" s="74">
        <v>43836</v>
      </c>
      <c r="F8" s="79">
        <f t="shared" si="1"/>
        <v>1.6823468124655647</v>
      </c>
    </row>
    <row r="9" spans="2:9" x14ac:dyDescent="0.2">
      <c r="B9" s="74">
        <v>43472</v>
      </c>
      <c r="C9" s="106">
        <f t="shared" si="0"/>
        <v>1.9683864397260273</v>
      </c>
      <c r="E9" s="74">
        <v>43837</v>
      </c>
      <c r="F9" s="79">
        <f t="shared" si="1"/>
        <v>1.6823468124655647</v>
      </c>
    </row>
    <row r="10" spans="2:9" x14ac:dyDescent="0.2">
      <c r="B10" s="74">
        <v>43473</v>
      </c>
      <c r="C10" s="106">
        <f t="shared" si="0"/>
        <v>1.9683864397260273</v>
      </c>
      <c r="E10" s="74">
        <v>43838</v>
      </c>
      <c r="F10" s="79">
        <f t="shared" si="1"/>
        <v>1.6823468124655647</v>
      </c>
    </row>
    <row r="11" spans="2:9" x14ac:dyDescent="0.2">
      <c r="B11" s="74">
        <v>43474</v>
      </c>
      <c r="C11" s="106">
        <f t="shared" si="0"/>
        <v>1.9683864397260273</v>
      </c>
      <c r="E11" s="74">
        <v>43839</v>
      </c>
      <c r="F11" s="79">
        <f t="shared" si="1"/>
        <v>1.6823468124655647</v>
      </c>
    </row>
    <row r="12" spans="2:9" x14ac:dyDescent="0.2">
      <c r="B12" s="74">
        <v>43475</v>
      </c>
      <c r="C12" s="106">
        <f t="shared" si="0"/>
        <v>1.9683864397260273</v>
      </c>
      <c r="E12" s="74">
        <v>43840</v>
      </c>
      <c r="F12" s="79">
        <f t="shared" si="1"/>
        <v>1.6823468124655647</v>
      </c>
    </row>
    <row r="13" spans="2:9" x14ac:dyDescent="0.2">
      <c r="B13" s="74">
        <v>43476</v>
      </c>
      <c r="C13" s="106">
        <f t="shared" si="0"/>
        <v>1.9683864397260273</v>
      </c>
      <c r="E13" s="74">
        <v>43841</v>
      </c>
      <c r="F13" s="79">
        <f t="shared" si="1"/>
        <v>1.6823468124655647</v>
      </c>
    </row>
    <row r="14" spans="2:9" x14ac:dyDescent="0.2">
      <c r="B14" s="74">
        <v>43477</v>
      </c>
      <c r="C14" s="106">
        <f t="shared" si="0"/>
        <v>1.9683864397260273</v>
      </c>
      <c r="E14" s="74">
        <v>43842</v>
      </c>
      <c r="F14" s="79">
        <f t="shared" si="1"/>
        <v>1.6823468124655647</v>
      </c>
    </row>
    <row r="15" spans="2:9" x14ac:dyDescent="0.2">
      <c r="B15" s="74">
        <v>43478</v>
      </c>
      <c r="C15" s="106">
        <f t="shared" si="0"/>
        <v>1.9683864397260273</v>
      </c>
      <c r="E15" s="74">
        <v>43843</v>
      </c>
      <c r="F15" s="79">
        <f t="shared" si="1"/>
        <v>1.6823468124655647</v>
      </c>
    </row>
    <row r="16" spans="2:9" x14ac:dyDescent="0.2">
      <c r="B16" s="74">
        <v>43479</v>
      </c>
      <c r="C16" s="106">
        <f t="shared" si="0"/>
        <v>1.9683864397260273</v>
      </c>
      <c r="E16" s="74">
        <v>43844</v>
      </c>
      <c r="F16" s="79">
        <f t="shared" si="1"/>
        <v>1.6823468124655647</v>
      </c>
    </row>
    <row r="17" spans="2:6" x14ac:dyDescent="0.2">
      <c r="B17" s="74">
        <v>43480</v>
      </c>
      <c r="C17" s="106">
        <f t="shared" si="0"/>
        <v>1.9683864397260273</v>
      </c>
      <c r="E17" s="74">
        <v>43845</v>
      </c>
      <c r="F17" s="79">
        <f t="shared" si="1"/>
        <v>1.6823468124655647</v>
      </c>
    </row>
    <row r="18" spans="2:6" x14ac:dyDescent="0.2">
      <c r="B18" s="74">
        <v>43481</v>
      </c>
      <c r="C18" s="106">
        <f t="shared" si="0"/>
        <v>1.9683864397260273</v>
      </c>
      <c r="E18" s="74">
        <v>43846</v>
      </c>
      <c r="F18" s="79">
        <f t="shared" si="1"/>
        <v>1.6823468124655647</v>
      </c>
    </row>
    <row r="19" spans="2:6" x14ac:dyDescent="0.2">
      <c r="B19" s="74">
        <v>43482</v>
      </c>
      <c r="C19" s="106">
        <f t="shared" si="0"/>
        <v>1.9683864397260273</v>
      </c>
      <c r="E19" s="74">
        <v>43847</v>
      </c>
      <c r="F19" s="79">
        <f t="shared" si="1"/>
        <v>1.6823468124655647</v>
      </c>
    </row>
    <row r="20" spans="2:6" x14ac:dyDescent="0.2">
      <c r="B20" s="74">
        <v>43483</v>
      </c>
      <c r="C20" s="106">
        <f t="shared" si="0"/>
        <v>1.9683864397260273</v>
      </c>
      <c r="E20" s="74">
        <v>43848</v>
      </c>
      <c r="F20" s="79">
        <f t="shared" si="1"/>
        <v>1.6823468124655647</v>
      </c>
    </row>
    <row r="21" spans="2:6" x14ac:dyDescent="0.2">
      <c r="B21" s="74">
        <v>43484</v>
      </c>
      <c r="C21" s="106">
        <f t="shared" si="0"/>
        <v>1.9683864397260273</v>
      </c>
      <c r="E21" s="74">
        <v>43849</v>
      </c>
      <c r="F21" s="79">
        <f t="shared" si="1"/>
        <v>1.6823468124655647</v>
      </c>
    </row>
    <row r="22" spans="2:6" x14ac:dyDescent="0.2">
      <c r="B22" s="74">
        <v>43485</v>
      </c>
      <c r="C22" s="106">
        <f t="shared" si="0"/>
        <v>1.9683864397260273</v>
      </c>
      <c r="E22" s="74">
        <v>43850</v>
      </c>
      <c r="F22" s="79">
        <f t="shared" si="1"/>
        <v>1.6823468124655647</v>
      </c>
    </row>
    <row r="23" spans="2:6" x14ac:dyDescent="0.2">
      <c r="B23" s="74">
        <v>43486</v>
      </c>
      <c r="C23" s="106">
        <f t="shared" si="0"/>
        <v>1.9683864397260273</v>
      </c>
      <c r="E23" s="74">
        <v>43851</v>
      </c>
      <c r="F23" s="79">
        <f t="shared" si="1"/>
        <v>1.6823468124655647</v>
      </c>
    </row>
    <row r="24" spans="2:6" x14ac:dyDescent="0.2">
      <c r="B24" s="74">
        <v>43487</v>
      </c>
      <c r="C24" s="106">
        <f t="shared" si="0"/>
        <v>1.9683864397260273</v>
      </c>
      <c r="E24" s="74">
        <v>43852</v>
      </c>
      <c r="F24" s="79">
        <f t="shared" si="1"/>
        <v>1.6823468124655647</v>
      </c>
    </row>
    <row r="25" spans="2:6" x14ac:dyDescent="0.2">
      <c r="B25" s="74">
        <v>43488</v>
      </c>
      <c r="C25" s="106">
        <f t="shared" si="0"/>
        <v>1.9683864397260273</v>
      </c>
      <c r="E25" s="74">
        <v>43853</v>
      </c>
      <c r="F25" s="79">
        <f t="shared" si="1"/>
        <v>1.6823468124655647</v>
      </c>
    </row>
    <row r="26" spans="2:6" x14ac:dyDescent="0.2">
      <c r="B26" s="74">
        <v>43489</v>
      </c>
      <c r="C26" s="106">
        <f t="shared" si="0"/>
        <v>1.9683864397260273</v>
      </c>
      <c r="E26" s="74">
        <v>43854</v>
      </c>
      <c r="F26" s="79">
        <f t="shared" si="1"/>
        <v>1.6823468124655647</v>
      </c>
    </row>
    <row r="27" spans="2:6" x14ac:dyDescent="0.2">
      <c r="B27" s="74">
        <v>43490</v>
      </c>
      <c r="C27" s="106">
        <f t="shared" si="0"/>
        <v>1.9683864397260273</v>
      </c>
      <c r="E27" s="74">
        <v>43855</v>
      </c>
      <c r="F27" s="79">
        <f t="shared" si="1"/>
        <v>1.6823468124655647</v>
      </c>
    </row>
    <row r="28" spans="2:6" x14ac:dyDescent="0.2">
      <c r="B28" s="74">
        <v>43491</v>
      </c>
      <c r="C28" s="106">
        <f t="shared" si="0"/>
        <v>1.9683864397260273</v>
      </c>
      <c r="E28" s="74">
        <v>43856</v>
      </c>
      <c r="F28" s="79">
        <f t="shared" si="1"/>
        <v>1.6823468124655647</v>
      </c>
    </row>
    <row r="29" spans="2:6" x14ac:dyDescent="0.2">
      <c r="B29" s="74">
        <v>43492</v>
      </c>
      <c r="C29" s="106">
        <f t="shared" si="0"/>
        <v>1.9683864397260273</v>
      </c>
      <c r="E29" s="74">
        <v>43857</v>
      </c>
      <c r="F29" s="79">
        <f t="shared" si="1"/>
        <v>1.6823468124655647</v>
      </c>
    </row>
    <row r="30" spans="2:6" x14ac:dyDescent="0.2">
      <c r="B30" s="74">
        <v>43493</v>
      </c>
      <c r="C30" s="106">
        <f t="shared" si="0"/>
        <v>1.9683864397260273</v>
      </c>
      <c r="E30" s="74">
        <v>43858</v>
      </c>
      <c r="F30" s="79">
        <f t="shared" si="1"/>
        <v>1.6823468124655647</v>
      </c>
    </row>
    <row r="31" spans="2:6" x14ac:dyDescent="0.2">
      <c r="B31" s="74">
        <v>43494</v>
      </c>
      <c r="C31" s="106">
        <f t="shared" si="0"/>
        <v>1.9683864397260273</v>
      </c>
      <c r="E31" s="74">
        <v>43859</v>
      </c>
      <c r="F31" s="79">
        <f t="shared" si="1"/>
        <v>1.6823468124655647</v>
      </c>
    </row>
    <row r="32" spans="2:6" x14ac:dyDescent="0.2">
      <c r="B32" s="74">
        <v>43495</v>
      </c>
      <c r="C32" s="106">
        <f t="shared" si="0"/>
        <v>1.9683864397260273</v>
      </c>
      <c r="E32" s="74">
        <v>43860</v>
      </c>
      <c r="F32" s="79">
        <f t="shared" si="1"/>
        <v>1.6823468124655647</v>
      </c>
    </row>
    <row r="33" spans="2:6" x14ac:dyDescent="0.2">
      <c r="B33" s="74">
        <v>43496</v>
      </c>
      <c r="C33" s="106">
        <f t="shared" si="0"/>
        <v>1.9683864397260273</v>
      </c>
      <c r="E33" s="74">
        <v>43861</v>
      </c>
      <c r="F33" s="79">
        <f t="shared" si="1"/>
        <v>1.6823468124655647</v>
      </c>
    </row>
    <row r="34" spans="2:6" x14ac:dyDescent="0.2">
      <c r="B34" s="74">
        <v>43497</v>
      </c>
      <c r="C34" s="106">
        <f t="shared" si="0"/>
        <v>1.9683864397260273</v>
      </c>
      <c r="E34" s="74">
        <v>43862</v>
      </c>
      <c r="F34" s="79">
        <f t="shared" si="1"/>
        <v>1.6823468124655647</v>
      </c>
    </row>
    <row r="35" spans="2:6" x14ac:dyDescent="0.2">
      <c r="B35" s="74">
        <v>43498</v>
      </c>
      <c r="C35" s="106">
        <f t="shared" si="0"/>
        <v>1.9683864397260273</v>
      </c>
      <c r="E35" s="74">
        <v>43863</v>
      </c>
      <c r="F35" s="79">
        <f t="shared" si="1"/>
        <v>1.6823468124655647</v>
      </c>
    </row>
    <row r="36" spans="2:6" x14ac:dyDescent="0.2">
      <c r="B36" s="74">
        <v>43499</v>
      </c>
      <c r="C36" s="106">
        <f t="shared" si="0"/>
        <v>1.9683864397260273</v>
      </c>
      <c r="E36" s="74">
        <v>43864</v>
      </c>
      <c r="F36" s="79">
        <f t="shared" si="1"/>
        <v>1.6823468124655647</v>
      </c>
    </row>
    <row r="37" spans="2:6" x14ac:dyDescent="0.2">
      <c r="B37" s="74">
        <v>43500</v>
      </c>
      <c r="C37" s="106">
        <f t="shared" si="0"/>
        <v>1.9683864397260273</v>
      </c>
      <c r="E37" s="74">
        <v>43865</v>
      </c>
      <c r="F37" s="79">
        <f t="shared" si="1"/>
        <v>1.6823468124655647</v>
      </c>
    </row>
    <row r="38" spans="2:6" x14ac:dyDescent="0.2">
      <c r="B38" s="74">
        <v>43501</v>
      </c>
      <c r="C38" s="106">
        <f t="shared" si="0"/>
        <v>1.9683864397260273</v>
      </c>
      <c r="E38" s="74">
        <v>43866</v>
      </c>
      <c r="F38" s="79">
        <f t="shared" si="1"/>
        <v>1.6823468124655647</v>
      </c>
    </row>
    <row r="39" spans="2:6" x14ac:dyDescent="0.2">
      <c r="B39" s="74">
        <v>43502</v>
      </c>
      <c r="C39" s="106">
        <f t="shared" si="0"/>
        <v>1.9683864397260273</v>
      </c>
      <c r="E39" s="74">
        <v>43867</v>
      </c>
      <c r="F39" s="79">
        <f t="shared" si="1"/>
        <v>1.6823468124655647</v>
      </c>
    </row>
    <row r="40" spans="2:6" x14ac:dyDescent="0.2">
      <c r="B40" s="74">
        <v>43503</v>
      </c>
      <c r="C40" s="106">
        <f t="shared" si="0"/>
        <v>1.9683864397260273</v>
      </c>
      <c r="E40" s="74">
        <v>43868</v>
      </c>
      <c r="F40" s="79">
        <f t="shared" si="1"/>
        <v>1.6823468124655647</v>
      </c>
    </row>
    <row r="41" spans="2:6" x14ac:dyDescent="0.2">
      <c r="B41" s="74">
        <v>43504</v>
      </c>
      <c r="C41" s="106">
        <f t="shared" si="0"/>
        <v>1.9683864397260273</v>
      </c>
      <c r="E41" s="74">
        <v>43869</v>
      </c>
      <c r="F41" s="79">
        <f t="shared" si="1"/>
        <v>1.6823468124655647</v>
      </c>
    </row>
    <row r="42" spans="2:6" x14ac:dyDescent="0.2">
      <c r="B42" s="74">
        <v>43505</v>
      </c>
      <c r="C42" s="106">
        <f t="shared" si="0"/>
        <v>1.9683864397260273</v>
      </c>
      <c r="E42" s="74">
        <v>43870</v>
      </c>
      <c r="F42" s="79">
        <f t="shared" si="1"/>
        <v>1.6823468124655647</v>
      </c>
    </row>
    <row r="43" spans="2:6" x14ac:dyDescent="0.2">
      <c r="B43" s="74">
        <v>43506</v>
      </c>
      <c r="C43" s="106">
        <f t="shared" si="0"/>
        <v>1.9683864397260273</v>
      </c>
      <c r="E43" s="74">
        <v>43871</v>
      </c>
      <c r="F43" s="79">
        <f t="shared" si="1"/>
        <v>1.6823468124655647</v>
      </c>
    </row>
    <row r="44" spans="2:6" x14ac:dyDescent="0.2">
      <c r="B44" s="74">
        <v>43507</v>
      </c>
      <c r="C44" s="106">
        <f t="shared" si="0"/>
        <v>1.9683864397260273</v>
      </c>
      <c r="E44" s="74">
        <v>43872</v>
      </c>
      <c r="F44" s="79">
        <f t="shared" si="1"/>
        <v>1.6823468124655647</v>
      </c>
    </row>
    <row r="45" spans="2:6" x14ac:dyDescent="0.2">
      <c r="B45" s="74">
        <v>43508</v>
      </c>
      <c r="C45" s="106">
        <f t="shared" si="0"/>
        <v>1.9683864397260273</v>
      </c>
      <c r="E45" s="74">
        <v>43873</v>
      </c>
      <c r="F45" s="79">
        <f t="shared" si="1"/>
        <v>1.6823468124655647</v>
      </c>
    </row>
    <row r="46" spans="2:6" x14ac:dyDescent="0.2">
      <c r="B46" s="74">
        <v>43509</v>
      </c>
      <c r="C46" s="106">
        <f t="shared" si="0"/>
        <v>1.9683864397260273</v>
      </c>
      <c r="E46" s="74">
        <v>43874</v>
      </c>
      <c r="F46" s="79">
        <f t="shared" si="1"/>
        <v>1.6823468124655647</v>
      </c>
    </row>
    <row r="47" spans="2:6" x14ac:dyDescent="0.2">
      <c r="B47" s="74">
        <v>43510</v>
      </c>
      <c r="C47" s="106">
        <f t="shared" si="0"/>
        <v>1.9683864397260273</v>
      </c>
      <c r="E47" s="74">
        <v>43875</v>
      </c>
      <c r="F47" s="79">
        <f t="shared" si="1"/>
        <v>1.6823468124655647</v>
      </c>
    </row>
    <row r="48" spans="2:6" x14ac:dyDescent="0.2">
      <c r="B48" s="74">
        <v>43511</v>
      </c>
      <c r="C48" s="106">
        <f t="shared" si="0"/>
        <v>1.9683864397260273</v>
      </c>
      <c r="E48" s="74">
        <v>43876</v>
      </c>
      <c r="F48" s="79">
        <f t="shared" si="1"/>
        <v>1.6823468124655647</v>
      </c>
    </row>
    <row r="49" spans="2:6" x14ac:dyDescent="0.2">
      <c r="B49" s="74">
        <v>43512</v>
      </c>
      <c r="C49" s="106">
        <f t="shared" si="0"/>
        <v>1.9683864397260273</v>
      </c>
      <c r="E49" s="74">
        <v>43877</v>
      </c>
      <c r="F49" s="79">
        <f t="shared" si="1"/>
        <v>1.6823468124655647</v>
      </c>
    </row>
    <row r="50" spans="2:6" x14ac:dyDescent="0.2">
      <c r="B50" s="74">
        <v>43513</v>
      </c>
      <c r="C50" s="106">
        <f t="shared" si="0"/>
        <v>1.9683864397260273</v>
      </c>
      <c r="E50" s="74">
        <v>43878</v>
      </c>
      <c r="F50" s="79">
        <f t="shared" si="1"/>
        <v>1.6823468124655647</v>
      </c>
    </row>
    <row r="51" spans="2:6" x14ac:dyDescent="0.2">
      <c r="B51" s="74">
        <v>43514</v>
      </c>
      <c r="C51" s="106">
        <f t="shared" si="0"/>
        <v>1.9683864397260273</v>
      </c>
      <c r="E51" s="74">
        <v>43879</v>
      </c>
      <c r="F51" s="79">
        <f t="shared" si="1"/>
        <v>1.6823468124655647</v>
      </c>
    </row>
    <row r="52" spans="2:6" x14ac:dyDescent="0.2">
      <c r="B52" s="74">
        <v>43515</v>
      </c>
      <c r="C52" s="106">
        <f t="shared" si="0"/>
        <v>1.9683864397260273</v>
      </c>
      <c r="E52" s="74">
        <v>43880</v>
      </c>
      <c r="F52" s="79">
        <f t="shared" si="1"/>
        <v>1.6823468124655647</v>
      </c>
    </row>
    <row r="53" spans="2:6" x14ac:dyDescent="0.2">
      <c r="B53" s="74">
        <v>43516</v>
      </c>
      <c r="C53" s="106">
        <f t="shared" si="0"/>
        <v>1.9683864397260273</v>
      </c>
      <c r="E53" s="74">
        <v>43881</v>
      </c>
      <c r="F53" s="79">
        <f t="shared" si="1"/>
        <v>1.6823468124655647</v>
      </c>
    </row>
    <row r="54" spans="2:6" x14ac:dyDescent="0.2">
      <c r="B54" s="74">
        <v>43517</v>
      </c>
      <c r="C54" s="106">
        <f t="shared" si="0"/>
        <v>1.9683864397260273</v>
      </c>
      <c r="E54" s="74">
        <v>43882</v>
      </c>
      <c r="F54" s="79">
        <f t="shared" si="1"/>
        <v>1.6823468124655647</v>
      </c>
    </row>
    <row r="55" spans="2:6" x14ac:dyDescent="0.2">
      <c r="B55" s="74">
        <v>43518</v>
      </c>
      <c r="C55" s="106">
        <f t="shared" si="0"/>
        <v>1.9683864397260273</v>
      </c>
      <c r="E55" s="74">
        <v>43883</v>
      </c>
      <c r="F55" s="79">
        <f t="shared" si="1"/>
        <v>1.6823468124655647</v>
      </c>
    </row>
    <row r="56" spans="2:6" x14ac:dyDescent="0.2">
      <c r="B56" s="74">
        <v>43519</v>
      </c>
      <c r="C56" s="106">
        <f t="shared" si="0"/>
        <v>1.9683864397260273</v>
      </c>
      <c r="E56" s="74">
        <v>43884</v>
      </c>
      <c r="F56" s="79">
        <f t="shared" si="1"/>
        <v>1.6823468124655647</v>
      </c>
    </row>
    <row r="57" spans="2:6" x14ac:dyDescent="0.2">
      <c r="B57" s="74">
        <v>43520</v>
      </c>
      <c r="C57" s="106">
        <f t="shared" si="0"/>
        <v>1.9683864397260273</v>
      </c>
      <c r="E57" s="74">
        <v>43885</v>
      </c>
      <c r="F57" s="79">
        <f t="shared" si="1"/>
        <v>1.6823468124655647</v>
      </c>
    </row>
    <row r="58" spans="2:6" x14ac:dyDescent="0.2">
      <c r="B58" s="74">
        <v>43521</v>
      </c>
      <c r="C58" s="106">
        <f t="shared" si="0"/>
        <v>1.9683864397260273</v>
      </c>
      <c r="E58" s="74">
        <v>43886</v>
      </c>
      <c r="F58" s="79">
        <f t="shared" si="1"/>
        <v>1.6823468124655647</v>
      </c>
    </row>
    <row r="59" spans="2:6" x14ac:dyDescent="0.2">
      <c r="B59" s="74">
        <v>43522</v>
      </c>
      <c r="C59" s="106">
        <f t="shared" si="0"/>
        <v>1.9683864397260273</v>
      </c>
      <c r="E59" s="74">
        <v>43887</v>
      </c>
      <c r="F59" s="79">
        <f t="shared" si="1"/>
        <v>1.6823468124655647</v>
      </c>
    </row>
    <row r="60" spans="2:6" x14ac:dyDescent="0.2">
      <c r="B60" s="74">
        <v>43523</v>
      </c>
      <c r="C60" s="106">
        <f t="shared" si="0"/>
        <v>1.9683864397260273</v>
      </c>
      <c r="E60" s="74">
        <v>43888</v>
      </c>
      <c r="F60" s="79">
        <f t="shared" si="1"/>
        <v>1.6823468124655647</v>
      </c>
    </row>
    <row r="61" spans="2:6" x14ac:dyDescent="0.2">
      <c r="B61" s="74">
        <v>43524</v>
      </c>
      <c r="C61" s="106">
        <f t="shared" si="0"/>
        <v>1.9683864397260273</v>
      </c>
      <c r="E61" s="74">
        <v>43889</v>
      </c>
      <c r="F61" s="79">
        <f t="shared" si="1"/>
        <v>1.6823468124655647</v>
      </c>
    </row>
    <row r="62" spans="2:6" x14ac:dyDescent="0.2">
      <c r="B62" s="74"/>
      <c r="C62" s="106"/>
      <c r="E62" s="74">
        <v>43890</v>
      </c>
      <c r="F62" s="79">
        <f t="shared" si="1"/>
        <v>1.6823468124655647</v>
      </c>
    </row>
    <row r="63" spans="2:6" x14ac:dyDescent="0.2">
      <c r="B63" s="74">
        <v>43525</v>
      </c>
      <c r="C63" s="106">
        <f t="shared" si="0"/>
        <v>1.9683864397260273</v>
      </c>
      <c r="E63" s="74">
        <v>43891</v>
      </c>
      <c r="F63" s="79">
        <f t="shared" si="1"/>
        <v>1.6823468124655647</v>
      </c>
    </row>
    <row r="64" spans="2:6" x14ac:dyDescent="0.2">
      <c r="B64" s="74">
        <v>43526</v>
      </c>
      <c r="C64" s="106">
        <f t="shared" si="0"/>
        <v>1.9683864397260273</v>
      </c>
      <c r="E64" s="74">
        <v>43892</v>
      </c>
      <c r="F64" s="79">
        <f t="shared" si="1"/>
        <v>1.6823468124655647</v>
      </c>
    </row>
    <row r="65" spans="2:6" x14ac:dyDescent="0.2">
      <c r="B65" s="74">
        <v>43527</v>
      </c>
      <c r="C65" s="106">
        <f t="shared" si="0"/>
        <v>1.9683864397260273</v>
      </c>
      <c r="E65" s="74">
        <v>43893</v>
      </c>
      <c r="F65" s="79">
        <f t="shared" si="1"/>
        <v>1.6823468124655647</v>
      </c>
    </row>
    <row r="66" spans="2:6" x14ac:dyDescent="0.2">
      <c r="B66" s="74">
        <v>43528</v>
      </c>
      <c r="C66" s="106">
        <f t="shared" si="0"/>
        <v>1.9683864397260273</v>
      </c>
      <c r="E66" s="74">
        <v>43894</v>
      </c>
      <c r="F66" s="79">
        <f t="shared" si="1"/>
        <v>1.6823468124655647</v>
      </c>
    </row>
    <row r="67" spans="2:6" x14ac:dyDescent="0.2">
      <c r="B67" s="74">
        <v>43529</v>
      </c>
      <c r="C67" s="106">
        <f t="shared" si="0"/>
        <v>1.9683864397260273</v>
      </c>
      <c r="E67" s="74">
        <v>43895</v>
      </c>
      <c r="F67" s="79">
        <f t="shared" si="1"/>
        <v>1.6823468124655647</v>
      </c>
    </row>
    <row r="68" spans="2:6" x14ac:dyDescent="0.2">
      <c r="B68" s="74">
        <v>43530</v>
      </c>
      <c r="C68" s="106">
        <f t="shared" ref="C68:C131" si="2">718461.0505/365000</f>
        <v>1.9683864397260273</v>
      </c>
      <c r="E68" s="74">
        <v>43896</v>
      </c>
      <c r="F68" s="79">
        <f t="shared" ref="F68:F131" si="3">718461.0505/3*(1-15%)/121000</f>
        <v>1.6823468124655647</v>
      </c>
    </row>
    <row r="69" spans="2:6" x14ac:dyDescent="0.2">
      <c r="B69" s="74">
        <v>43531</v>
      </c>
      <c r="C69" s="106">
        <f t="shared" si="2"/>
        <v>1.9683864397260273</v>
      </c>
      <c r="E69" s="74">
        <v>43897</v>
      </c>
      <c r="F69" s="79">
        <f t="shared" si="3"/>
        <v>1.6823468124655647</v>
      </c>
    </row>
    <row r="70" spans="2:6" x14ac:dyDescent="0.2">
      <c r="B70" s="74">
        <v>43532</v>
      </c>
      <c r="C70" s="106">
        <f t="shared" si="2"/>
        <v>1.9683864397260273</v>
      </c>
      <c r="E70" s="74">
        <v>43898</v>
      </c>
      <c r="F70" s="79">
        <f t="shared" si="3"/>
        <v>1.6823468124655647</v>
      </c>
    </row>
    <row r="71" spans="2:6" x14ac:dyDescent="0.2">
      <c r="B71" s="74">
        <v>43533</v>
      </c>
      <c r="C71" s="106">
        <f t="shared" si="2"/>
        <v>1.9683864397260273</v>
      </c>
      <c r="E71" s="74">
        <v>43899</v>
      </c>
      <c r="F71" s="79">
        <f t="shared" si="3"/>
        <v>1.6823468124655647</v>
      </c>
    </row>
    <row r="72" spans="2:6" x14ac:dyDescent="0.2">
      <c r="B72" s="74">
        <v>43534</v>
      </c>
      <c r="C72" s="106">
        <f t="shared" si="2"/>
        <v>1.9683864397260273</v>
      </c>
      <c r="E72" s="74">
        <v>43900</v>
      </c>
      <c r="F72" s="79">
        <f t="shared" si="3"/>
        <v>1.6823468124655647</v>
      </c>
    </row>
    <row r="73" spans="2:6" x14ac:dyDescent="0.2">
      <c r="B73" s="74">
        <v>43535</v>
      </c>
      <c r="C73" s="106">
        <f t="shared" si="2"/>
        <v>1.9683864397260273</v>
      </c>
      <c r="E73" s="74">
        <v>43901</v>
      </c>
      <c r="F73" s="79">
        <f t="shared" si="3"/>
        <v>1.6823468124655647</v>
      </c>
    </row>
    <row r="74" spans="2:6" x14ac:dyDescent="0.2">
      <c r="B74" s="74">
        <v>43536</v>
      </c>
      <c r="C74" s="106">
        <f t="shared" si="2"/>
        <v>1.9683864397260273</v>
      </c>
      <c r="E74" s="74">
        <v>43902</v>
      </c>
      <c r="F74" s="79">
        <f t="shared" si="3"/>
        <v>1.6823468124655647</v>
      </c>
    </row>
    <row r="75" spans="2:6" x14ac:dyDescent="0.2">
      <c r="B75" s="74">
        <v>43537</v>
      </c>
      <c r="C75" s="106">
        <f t="shared" si="2"/>
        <v>1.9683864397260273</v>
      </c>
      <c r="E75" s="74">
        <v>43903</v>
      </c>
      <c r="F75" s="79">
        <f t="shared" si="3"/>
        <v>1.6823468124655647</v>
      </c>
    </row>
    <row r="76" spans="2:6" x14ac:dyDescent="0.2">
      <c r="B76" s="74">
        <v>43538</v>
      </c>
      <c r="C76" s="106">
        <f t="shared" si="2"/>
        <v>1.9683864397260273</v>
      </c>
      <c r="E76" s="74">
        <v>43904</v>
      </c>
      <c r="F76" s="79">
        <f t="shared" si="3"/>
        <v>1.6823468124655647</v>
      </c>
    </row>
    <row r="77" spans="2:6" x14ac:dyDescent="0.2">
      <c r="B77" s="74">
        <v>43539</v>
      </c>
      <c r="C77" s="106">
        <f t="shared" si="2"/>
        <v>1.9683864397260273</v>
      </c>
      <c r="E77" s="74">
        <v>43905</v>
      </c>
      <c r="F77" s="79">
        <f t="shared" si="3"/>
        <v>1.6823468124655647</v>
      </c>
    </row>
    <row r="78" spans="2:6" x14ac:dyDescent="0.2">
      <c r="B78" s="74">
        <v>43540</v>
      </c>
      <c r="C78" s="106">
        <f t="shared" si="2"/>
        <v>1.9683864397260273</v>
      </c>
      <c r="E78" s="74">
        <v>43906</v>
      </c>
      <c r="F78" s="79">
        <f t="shared" si="3"/>
        <v>1.6823468124655647</v>
      </c>
    </row>
    <row r="79" spans="2:6" x14ac:dyDescent="0.2">
      <c r="B79" s="74">
        <v>43541</v>
      </c>
      <c r="C79" s="106">
        <f t="shared" si="2"/>
        <v>1.9683864397260273</v>
      </c>
      <c r="E79" s="74">
        <v>43907</v>
      </c>
      <c r="F79" s="79">
        <f t="shared" si="3"/>
        <v>1.6823468124655647</v>
      </c>
    </row>
    <row r="80" spans="2:6" x14ac:dyDescent="0.2">
      <c r="B80" s="74">
        <v>43542</v>
      </c>
      <c r="C80" s="106">
        <f t="shared" si="2"/>
        <v>1.9683864397260273</v>
      </c>
      <c r="E80" s="74">
        <v>43908</v>
      </c>
      <c r="F80" s="79">
        <f t="shared" si="3"/>
        <v>1.6823468124655647</v>
      </c>
    </row>
    <row r="81" spans="2:6" x14ac:dyDescent="0.2">
      <c r="B81" s="74">
        <v>43543</v>
      </c>
      <c r="C81" s="106">
        <f t="shared" si="2"/>
        <v>1.9683864397260273</v>
      </c>
      <c r="E81" s="74">
        <v>43909</v>
      </c>
      <c r="F81" s="79">
        <f t="shared" si="3"/>
        <v>1.6823468124655647</v>
      </c>
    </row>
    <row r="82" spans="2:6" x14ac:dyDescent="0.2">
      <c r="B82" s="74">
        <v>43544</v>
      </c>
      <c r="C82" s="106">
        <f t="shared" si="2"/>
        <v>1.9683864397260273</v>
      </c>
      <c r="E82" s="74">
        <v>43910</v>
      </c>
      <c r="F82" s="79">
        <f t="shared" si="3"/>
        <v>1.6823468124655647</v>
      </c>
    </row>
    <row r="83" spans="2:6" x14ac:dyDescent="0.2">
      <c r="B83" s="74">
        <v>43545</v>
      </c>
      <c r="C83" s="106">
        <f t="shared" si="2"/>
        <v>1.9683864397260273</v>
      </c>
      <c r="E83" s="74">
        <v>43911</v>
      </c>
      <c r="F83" s="79">
        <f t="shared" si="3"/>
        <v>1.6823468124655647</v>
      </c>
    </row>
    <row r="84" spans="2:6" x14ac:dyDescent="0.2">
      <c r="B84" s="74">
        <v>43546</v>
      </c>
      <c r="C84" s="106">
        <f t="shared" si="2"/>
        <v>1.9683864397260273</v>
      </c>
      <c r="E84" s="74">
        <v>43912</v>
      </c>
      <c r="F84" s="79">
        <f t="shared" si="3"/>
        <v>1.6823468124655647</v>
      </c>
    </row>
    <row r="85" spans="2:6" x14ac:dyDescent="0.2">
      <c r="B85" s="74">
        <v>43547</v>
      </c>
      <c r="C85" s="106">
        <f t="shared" si="2"/>
        <v>1.9683864397260273</v>
      </c>
      <c r="E85" s="74">
        <v>43913</v>
      </c>
      <c r="F85" s="79">
        <f t="shared" si="3"/>
        <v>1.6823468124655647</v>
      </c>
    </row>
    <row r="86" spans="2:6" x14ac:dyDescent="0.2">
      <c r="B86" s="74">
        <v>43548</v>
      </c>
      <c r="C86" s="106">
        <f t="shared" si="2"/>
        <v>1.9683864397260273</v>
      </c>
      <c r="E86" s="74">
        <v>43914</v>
      </c>
      <c r="F86" s="79">
        <f t="shared" si="3"/>
        <v>1.6823468124655647</v>
      </c>
    </row>
    <row r="87" spans="2:6" x14ac:dyDescent="0.2">
      <c r="B87" s="74">
        <v>43549</v>
      </c>
      <c r="C87" s="106">
        <f t="shared" si="2"/>
        <v>1.9683864397260273</v>
      </c>
      <c r="E87" s="74">
        <v>43915</v>
      </c>
      <c r="F87" s="79">
        <f t="shared" si="3"/>
        <v>1.6823468124655647</v>
      </c>
    </row>
    <row r="88" spans="2:6" x14ac:dyDescent="0.2">
      <c r="B88" s="74">
        <v>43550</v>
      </c>
      <c r="C88" s="106">
        <f t="shared" si="2"/>
        <v>1.9683864397260273</v>
      </c>
      <c r="E88" s="74">
        <v>43916</v>
      </c>
      <c r="F88" s="79">
        <f t="shared" si="3"/>
        <v>1.6823468124655647</v>
      </c>
    </row>
    <row r="89" spans="2:6" x14ac:dyDescent="0.2">
      <c r="B89" s="74">
        <v>43551</v>
      </c>
      <c r="C89" s="106">
        <f t="shared" si="2"/>
        <v>1.9683864397260273</v>
      </c>
      <c r="E89" s="74">
        <v>43917</v>
      </c>
      <c r="F89" s="79">
        <f t="shared" si="3"/>
        <v>1.6823468124655647</v>
      </c>
    </row>
    <row r="90" spans="2:6" x14ac:dyDescent="0.2">
      <c r="B90" s="74">
        <v>43552</v>
      </c>
      <c r="C90" s="106">
        <f t="shared" si="2"/>
        <v>1.9683864397260273</v>
      </c>
      <c r="E90" s="74">
        <v>43918</v>
      </c>
      <c r="F90" s="79">
        <f t="shared" si="3"/>
        <v>1.6823468124655647</v>
      </c>
    </row>
    <row r="91" spans="2:6" x14ac:dyDescent="0.2">
      <c r="B91" s="74">
        <v>43553</v>
      </c>
      <c r="C91" s="106">
        <f t="shared" si="2"/>
        <v>1.9683864397260273</v>
      </c>
      <c r="E91" s="74">
        <v>43919</v>
      </c>
      <c r="F91" s="79">
        <f t="shared" si="3"/>
        <v>1.6823468124655647</v>
      </c>
    </row>
    <row r="92" spans="2:6" x14ac:dyDescent="0.2">
      <c r="B92" s="74">
        <v>43554</v>
      </c>
      <c r="C92" s="106">
        <f t="shared" si="2"/>
        <v>1.9683864397260273</v>
      </c>
      <c r="E92" s="74">
        <v>43920</v>
      </c>
      <c r="F92" s="79">
        <f t="shared" si="3"/>
        <v>1.6823468124655647</v>
      </c>
    </row>
    <row r="93" spans="2:6" x14ac:dyDescent="0.2">
      <c r="B93" s="74">
        <v>43555</v>
      </c>
      <c r="C93" s="106">
        <f t="shared" si="2"/>
        <v>1.9683864397260273</v>
      </c>
      <c r="E93" s="74">
        <v>43921</v>
      </c>
      <c r="F93" s="79">
        <f t="shared" si="3"/>
        <v>1.6823468124655647</v>
      </c>
    </row>
    <row r="94" spans="2:6" x14ac:dyDescent="0.2">
      <c r="B94" s="74">
        <v>43556</v>
      </c>
      <c r="C94" s="106">
        <f t="shared" si="2"/>
        <v>1.9683864397260273</v>
      </c>
      <c r="E94" s="74">
        <v>43922</v>
      </c>
      <c r="F94" s="79">
        <f t="shared" si="3"/>
        <v>1.6823468124655647</v>
      </c>
    </row>
    <row r="95" spans="2:6" x14ac:dyDescent="0.2">
      <c r="B95" s="74">
        <v>43557</v>
      </c>
      <c r="C95" s="106">
        <f t="shared" si="2"/>
        <v>1.9683864397260273</v>
      </c>
      <c r="E95" s="74">
        <v>43923</v>
      </c>
      <c r="F95" s="79">
        <f t="shared" si="3"/>
        <v>1.6823468124655647</v>
      </c>
    </row>
    <row r="96" spans="2:6" x14ac:dyDescent="0.2">
      <c r="B96" s="74">
        <v>43558</v>
      </c>
      <c r="C96" s="106">
        <f t="shared" si="2"/>
        <v>1.9683864397260273</v>
      </c>
      <c r="E96" s="74">
        <v>43924</v>
      </c>
      <c r="F96" s="79">
        <f t="shared" si="3"/>
        <v>1.6823468124655647</v>
      </c>
    </row>
    <row r="97" spans="2:6" x14ac:dyDescent="0.2">
      <c r="B97" s="74">
        <v>43559</v>
      </c>
      <c r="C97" s="106">
        <f t="shared" si="2"/>
        <v>1.9683864397260273</v>
      </c>
      <c r="E97" s="74">
        <v>43925</v>
      </c>
      <c r="F97" s="79">
        <f t="shared" si="3"/>
        <v>1.6823468124655647</v>
      </c>
    </row>
    <row r="98" spans="2:6" x14ac:dyDescent="0.2">
      <c r="B98" s="74">
        <v>43560</v>
      </c>
      <c r="C98" s="106">
        <f t="shared" si="2"/>
        <v>1.9683864397260273</v>
      </c>
      <c r="E98" s="74">
        <v>43926</v>
      </c>
      <c r="F98" s="79">
        <f t="shared" si="3"/>
        <v>1.6823468124655647</v>
      </c>
    </row>
    <row r="99" spans="2:6" x14ac:dyDescent="0.2">
      <c r="B99" s="74">
        <v>43561</v>
      </c>
      <c r="C99" s="106">
        <f t="shared" si="2"/>
        <v>1.9683864397260273</v>
      </c>
      <c r="E99" s="74">
        <v>43927</v>
      </c>
      <c r="F99" s="79">
        <f t="shared" si="3"/>
        <v>1.6823468124655647</v>
      </c>
    </row>
    <row r="100" spans="2:6" x14ac:dyDescent="0.2">
      <c r="B100" s="74">
        <v>43562</v>
      </c>
      <c r="C100" s="106">
        <f t="shared" si="2"/>
        <v>1.9683864397260273</v>
      </c>
      <c r="E100" s="74">
        <v>43928</v>
      </c>
      <c r="F100" s="79">
        <f t="shared" si="3"/>
        <v>1.6823468124655647</v>
      </c>
    </row>
    <row r="101" spans="2:6" x14ac:dyDescent="0.2">
      <c r="B101" s="74">
        <v>43563</v>
      </c>
      <c r="C101" s="106">
        <f t="shared" si="2"/>
        <v>1.9683864397260273</v>
      </c>
      <c r="E101" s="74">
        <v>43929</v>
      </c>
      <c r="F101" s="79">
        <f t="shared" si="3"/>
        <v>1.6823468124655647</v>
      </c>
    </row>
    <row r="102" spans="2:6" x14ac:dyDescent="0.2">
      <c r="B102" s="74">
        <v>43564</v>
      </c>
      <c r="C102" s="106">
        <f t="shared" si="2"/>
        <v>1.9683864397260273</v>
      </c>
      <c r="E102" s="74">
        <v>43930</v>
      </c>
      <c r="F102" s="79">
        <f t="shared" si="3"/>
        <v>1.6823468124655647</v>
      </c>
    </row>
    <row r="103" spans="2:6" x14ac:dyDescent="0.2">
      <c r="B103" s="74">
        <v>43565</v>
      </c>
      <c r="C103" s="106">
        <f t="shared" si="2"/>
        <v>1.9683864397260273</v>
      </c>
      <c r="E103" s="74">
        <v>43931</v>
      </c>
      <c r="F103" s="79">
        <f t="shared" si="3"/>
        <v>1.6823468124655647</v>
      </c>
    </row>
    <row r="104" spans="2:6" x14ac:dyDescent="0.2">
      <c r="B104" s="74">
        <v>43566</v>
      </c>
      <c r="C104" s="106">
        <f t="shared" si="2"/>
        <v>1.9683864397260273</v>
      </c>
      <c r="E104" s="74">
        <v>43932</v>
      </c>
      <c r="F104" s="79">
        <f t="shared" si="3"/>
        <v>1.6823468124655647</v>
      </c>
    </row>
    <row r="105" spans="2:6" x14ac:dyDescent="0.2">
      <c r="B105" s="74">
        <v>43567</v>
      </c>
      <c r="C105" s="106">
        <f t="shared" si="2"/>
        <v>1.9683864397260273</v>
      </c>
      <c r="E105" s="74">
        <v>43933</v>
      </c>
      <c r="F105" s="79">
        <f t="shared" si="3"/>
        <v>1.6823468124655647</v>
      </c>
    </row>
    <row r="106" spans="2:6" x14ac:dyDescent="0.2">
      <c r="B106" s="74">
        <v>43568</v>
      </c>
      <c r="C106" s="106">
        <f t="shared" si="2"/>
        <v>1.9683864397260273</v>
      </c>
      <c r="E106" s="74">
        <v>43934</v>
      </c>
      <c r="F106" s="79">
        <f t="shared" si="3"/>
        <v>1.6823468124655647</v>
      </c>
    </row>
    <row r="107" spans="2:6" x14ac:dyDescent="0.2">
      <c r="B107" s="74">
        <v>43569</v>
      </c>
      <c r="C107" s="106">
        <f t="shared" si="2"/>
        <v>1.9683864397260273</v>
      </c>
      <c r="E107" s="74">
        <v>43935</v>
      </c>
      <c r="F107" s="79">
        <f t="shared" si="3"/>
        <v>1.6823468124655647</v>
      </c>
    </row>
    <row r="108" spans="2:6" x14ac:dyDescent="0.2">
      <c r="B108" s="74">
        <v>43570</v>
      </c>
      <c r="C108" s="106">
        <f t="shared" si="2"/>
        <v>1.9683864397260273</v>
      </c>
      <c r="E108" s="74">
        <v>43936</v>
      </c>
      <c r="F108" s="79">
        <f t="shared" si="3"/>
        <v>1.6823468124655647</v>
      </c>
    </row>
    <row r="109" spans="2:6" x14ac:dyDescent="0.2">
      <c r="B109" s="74">
        <v>43571</v>
      </c>
      <c r="C109" s="106">
        <f t="shared" si="2"/>
        <v>1.9683864397260273</v>
      </c>
      <c r="E109" s="74">
        <v>43937</v>
      </c>
      <c r="F109" s="79">
        <f t="shared" si="3"/>
        <v>1.6823468124655647</v>
      </c>
    </row>
    <row r="110" spans="2:6" x14ac:dyDescent="0.2">
      <c r="B110" s="74">
        <v>43572</v>
      </c>
      <c r="C110" s="106">
        <f t="shared" si="2"/>
        <v>1.9683864397260273</v>
      </c>
      <c r="E110" s="74">
        <v>43938</v>
      </c>
      <c r="F110" s="79">
        <f t="shared" si="3"/>
        <v>1.6823468124655647</v>
      </c>
    </row>
    <row r="111" spans="2:6" x14ac:dyDescent="0.2">
      <c r="B111" s="74">
        <v>43573</v>
      </c>
      <c r="C111" s="106">
        <f t="shared" si="2"/>
        <v>1.9683864397260273</v>
      </c>
      <c r="E111" s="74">
        <v>43939</v>
      </c>
      <c r="F111" s="79">
        <f t="shared" si="3"/>
        <v>1.6823468124655647</v>
      </c>
    </row>
    <row r="112" spans="2:6" x14ac:dyDescent="0.2">
      <c r="B112" s="74">
        <v>43574</v>
      </c>
      <c r="C112" s="106">
        <f t="shared" si="2"/>
        <v>1.9683864397260273</v>
      </c>
      <c r="E112" s="74">
        <v>43940</v>
      </c>
      <c r="F112" s="79">
        <f t="shared" si="3"/>
        <v>1.6823468124655647</v>
      </c>
    </row>
    <row r="113" spans="2:6" x14ac:dyDescent="0.2">
      <c r="B113" s="74">
        <v>43575</v>
      </c>
      <c r="C113" s="106">
        <f t="shared" si="2"/>
        <v>1.9683864397260273</v>
      </c>
      <c r="E113" s="74">
        <v>43941</v>
      </c>
      <c r="F113" s="79">
        <f t="shared" si="3"/>
        <v>1.6823468124655647</v>
      </c>
    </row>
    <row r="114" spans="2:6" x14ac:dyDescent="0.2">
      <c r="B114" s="74">
        <v>43576</v>
      </c>
      <c r="C114" s="106">
        <f t="shared" si="2"/>
        <v>1.9683864397260273</v>
      </c>
      <c r="E114" s="74">
        <v>43942</v>
      </c>
      <c r="F114" s="79">
        <f t="shared" si="3"/>
        <v>1.6823468124655647</v>
      </c>
    </row>
    <row r="115" spans="2:6" x14ac:dyDescent="0.2">
      <c r="B115" s="74">
        <v>43577</v>
      </c>
      <c r="C115" s="106">
        <f t="shared" si="2"/>
        <v>1.9683864397260273</v>
      </c>
      <c r="E115" s="74">
        <v>43943</v>
      </c>
      <c r="F115" s="79">
        <f t="shared" si="3"/>
        <v>1.6823468124655647</v>
      </c>
    </row>
    <row r="116" spans="2:6" x14ac:dyDescent="0.2">
      <c r="B116" s="74">
        <v>43578</v>
      </c>
      <c r="C116" s="106">
        <f t="shared" si="2"/>
        <v>1.9683864397260273</v>
      </c>
      <c r="E116" s="74">
        <v>43944</v>
      </c>
      <c r="F116" s="79">
        <f t="shared" si="3"/>
        <v>1.6823468124655647</v>
      </c>
    </row>
    <row r="117" spans="2:6" x14ac:dyDescent="0.2">
      <c r="B117" s="74">
        <v>43579</v>
      </c>
      <c r="C117" s="106">
        <f t="shared" si="2"/>
        <v>1.9683864397260273</v>
      </c>
      <c r="E117" s="74">
        <v>43945</v>
      </c>
      <c r="F117" s="79">
        <f t="shared" si="3"/>
        <v>1.6823468124655647</v>
      </c>
    </row>
    <row r="118" spans="2:6" x14ac:dyDescent="0.2">
      <c r="B118" s="74">
        <v>43580</v>
      </c>
      <c r="C118" s="106">
        <f t="shared" si="2"/>
        <v>1.9683864397260273</v>
      </c>
      <c r="E118" s="74">
        <v>43946</v>
      </c>
      <c r="F118" s="79">
        <f t="shared" si="3"/>
        <v>1.6823468124655647</v>
      </c>
    </row>
    <row r="119" spans="2:6" x14ac:dyDescent="0.2">
      <c r="B119" s="74">
        <v>43581</v>
      </c>
      <c r="C119" s="106">
        <f t="shared" si="2"/>
        <v>1.9683864397260273</v>
      </c>
      <c r="E119" s="74">
        <v>43947</v>
      </c>
      <c r="F119" s="79">
        <f t="shared" si="3"/>
        <v>1.6823468124655647</v>
      </c>
    </row>
    <row r="120" spans="2:6" x14ac:dyDescent="0.2">
      <c r="B120" s="74">
        <v>43582</v>
      </c>
      <c r="C120" s="106">
        <f t="shared" si="2"/>
        <v>1.9683864397260273</v>
      </c>
      <c r="E120" s="74">
        <v>43948</v>
      </c>
      <c r="F120" s="79">
        <f t="shared" si="3"/>
        <v>1.6823468124655647</v>
      </c>
    </row>
    <row r="121" spans="2:6" x14ac:dyDescent="0.2">
      <c r="B121" s="74">
        <v>43583</v>
      </c>
      <c r="C121" s="106">
        <f t="shared" si="2"/>
        <v>1.9683864397260273</v>
      </c>
      <c r="E121" s="74">
        <v>43949</v>
      </c>
      <c r="F121" s="79">
        <f t="shared" si="3"/>
        <v>1.6823468124655647</v>
      </c>
    </row>
    <row r="122" spans="2:6" x14ac:dyDescent="0.2">
      <c r="B122" s="74">
        <v>43584</v>
      </c>
      <c r="C122" s="106">
        <f t="shared" si="2"/>
        <v>1.9683864397260273</v>
      </c>
      <c r="E122" s="74">
        <v>43950</v>
      </c>
      <c r="F122" s="79">
        <f t="shared" si="3"/>
        <v>1.6823468124655647</v>
      </c>
    </row>
    <row r="123" spans="2:6" x14ac:dyDescent="0.2">
      <c r="B123" s="74">
        <v>43585</v>
      </c>
      <c r="C123" s="106">
        <f t="shared" si="2"/>
        <v>1.9683864397260273</v>
      </c>
      <c r="E123" s="74">
        <v>43951</v>
      </c>
      <c r="F123" s="79">
        <f t="shared" si="3"/>
        <v>1.6823468124655647</v>
      </c>
    </row>
    <row r="124" spans="2:6" x14ac:dyDescent="0.2">
      <c r="B124" s="74">
        <v>43586</v>
      </c>
      <c r="C124" s="106">
        <f t="shared" si="2"/>
        <v>1.9683864397260273</v>
      </c>
      <c r="E124" s="74">
        <v>43952</v>
      </c>
      <c r="F124" s="79">
        <f t="shared" si="3"/>
        <v>1.6823468124655647</v>
      </c>
    </row>
    <row r="125" spans="2:6" x14ac:dyDescent="0.2">
      <c r="B125" s="74">
        <v>43587</v>
      </c>
      <c r="C125" s="106">
        <f t="shared" si="2"/>
        <v>1.9683864397260273</v>
      </c>
      <c r="E125" s="74">
        <v>43953</v>
      </c>
      <c r="F125" s="79">
        <f t="shared" si="3"/>
        <v>1.6823468124655647</v>
      </c>
    </row>
    <row r="126" spans="2:6" x14ac:dyDescent="0.2">
      <c r="B126" s="74">
        <v>43588</v>
      </c>
      <c r="C126" s="106">
        <f t="shared" si="2"/>
        <v>1.9683864397260273</v>
      </c>
      <c r="E126" s="74">
        <v>43954</v>
      </c>
      <c r="F126" s="79">
        <f t="shared" si="3"/>
        <v>1.6823468124655647</v>
      </c>
    </row>
    <row r="127" spans="2:6" x14ac:dyDescent="0.2">
      <c r="B127" s="74">
        <v>43589</v>
      </c>
      <c r="C127" s="106">
        <f t="shared" si="2"/>
        <v>1.9683864397260273</v>
      </c>
      <c r="E127" s="74">
        <v>43955</v>
      </c>
      <c r="F127" s="79">
        <f t="shared" si="3"/>
        <v>1.6823468124655647</v>
      </c>
    </row>
    <row r="128" spans="2:6" x14ac:dyDescent="0.2">
      <c r="B128" s="74">
        <v>43590</v>
      </c>
      <c r="C128" s="106">
        <f t="shared" si="2"/>
        <v>1.9683864397260273</v>
      </c>
      <c r="E128" s="74">
        <v>43956</v>
      </c>
      <c r="F128" s="79">
        <f t="shared" si="3"/>
        <v>1.6823468124655647</v>
      </c>
    </row>
    <row r="129" spans="2:6" x14ac:dyDescent="0.2">
      <c r="B129" s="74">
        <v>43591</v>
      </c>
      <c r="C129" s="106">
        <f t="shared" si="2"/>
        <v>1.9683864397260273</v>
      </c>
      <c r="E129" s="74">
        <v>43957</v>
      </c>
      <c r="F129" s="79">
        <f t="shared" si="3"/>
        <v>1.6823468124655647</v>
      </c>
    </row>
    <row r="130" spans="2:6" x14ac:dyDescent="0.2">
      <c r="B130" s="74">
        <v>43592</v>
      </c>
      <c r="C130" s="106">
        <f t="shared" si="2"/>
        <v>1.9683864397260273</v>
      </c>
      <c r="E130" s="74">
        <v>43958</v>
      </c>
      <c r="F130" s="79">
        <f t="shared" si="3"/>
        <v>1.6823468124655647</v>
      </c>
    </row>
    <row r="131" spans="2:6" x14ac:dyDescent="0.2">
      <c r="B131" s="74">
        <v>43593</v>
      </c>
      <c r="C131" s="106">
        <f t="shared" si="2"/>
        <v>1.9683864397260273</v>
      </c>
      <c r="E131" s="74">
        <v>43959</v>
      </c>
      <c r="F131" s="79">
        <f t="shared" si="3"/>
        <v>1.6823468124655647</v>
      </c>
    </row>
    <row r="132" spans="2:6" x14ac:dyDescent="0.2">
      <c r="B132" s="74">
        <v>43594</v>
      </c>
      <c r="C132" s="106">
        <f t="shared" ref="C132:C195" si="4">718461.0505/365000</f>
        <v>1.9683864397260273</v>
      </c>
      <c r="E132" s="74">
        <v>43960</v>
      </c>
      <c r="F132" s="79">
        <f t="shared" ref="F132:F154" si="5">718461.0505/3*(1-15%)/121000</f>
        <v>1.6823468124655647</v>
      </c>
    </row>
    <row r="133" spans="2:6" x14ac:dyDescent="0.2">
      <c r="B133" s="74">
        <v>43595</v>
      </c>
      <c r="C133" s="106">
        <f t="shared" si="4"/>
        <v>1.9683864397260273</v>
      </c>
      <c r="E133" s="74">
        <v>43961</v>
      </c>
      <c r="F133" s="79">
        <f t="shared" si="5"/>
        <v>1.6823468124655647</v>
      </c>
    </row>
    <row r="134" spans="2:6" x14ac:dyDescent="0.2">
      <c r="B134" s="74">
        <v>43596</v>
      </c>
      <c r="C134" s="106">
        <f t="shared" si="4"/>
        <v>1.9683864397260273</v>
      </c>
      <c r="E134" s="74">
        <v>43962</v>
      </c>
      <c r="F134" s="79">
        <f t="shared" si="5"/>
        <v>1.6823468124655647</v>
      </c>
    </row>
    <row r="135" spans="2:6" x14ac:dyDescent="0.2">
      <c r="B135" s="74">
        <v>43597</v>
      </c>
      <c r="C135" s="106">
        <f t="shared" si="4"/>
        <v>1.9683864397260273</v>
      </c>
      <c r="E135" s="74">
        <v>43963</v>
      </c>
      <c r="F135" s="79">
        <f t="shared" si="5"/>
        <v>1.6823468124655647</v>
      </c>
    </row>
    <row r="136" spans="2:6" x14ac:dyDescent="0.2">
      <c r="B136" s="74">
        <v>43598</v>
      </c>
      <c r="C136" s="106">
        <f t="shared" si="4"/>
        <v>1.9683864397260273</v>
      </c>
      <c r="E136" s="74">
        <v>43964</v>
      </c>
      <c r="F136" s="79">
        <f t="shared" si="5"/>
        <v>1.6823468124655647</v>
      </c>
    </row>
    <row r="137" spans="2:6" x14ac:dyDescent="0.2">
      <c r="B137" s="74">
        <v>43599</v>
      </c>
      <c r="C137" s="106">
        <f t="shared" si="4"/>
        <v>1.9683864397260273</v>
      </c>
      <c r="E137" s="74">
        <v>43965</v>
      </c>
      <c r="F137" s="79">
        <f t="shared" si="5"/>
        <v>1.6823468124655647</v>
      </c>
    </row>
    <row r="138" spans="2:6" x14ac:dyDescent="0.2">
      <c r="B138" s="74">
        <v>43600</v>
      </c>
      <c r="C138" s="106">
        <f t="shared" si="4"/>
        <v>1.9683864397260273</v>
      </c>
      <c r="E138" s="74">
        <v>43966</v>
      </c>
      <c r="F138" s="79">
        <f t="shared" si="5"/>
        <v>1.6823468124655647</v>
      </c>
    </row>
    <row r="139" spans="2:6" x14ac:dyDescent="0.2">
      <c r="B139" s="74">
        <v>43601</v>
      </c>
      <c r="C139" s="106">
        <f t="shared" si="4"/>
        <v>1.9683864397260273</v>
      </c>
      <c r="E139" s="74">
        <v>43967</v>
      </c>
      <c r="F139" s="79">
        <f t="shared" si="5"/>
        <v>1.6823468124655647</v>
      </c>
    </row>
    <row r="140" spans="2:6" x14ac:dyDescent="0.2">
      <c r="B140" s="74">
        <v>43602</v>
      </c>
      <c r="C140" s="106">
        <f t="shared" si="4"/>
        <v>1.9683864397260273</v>
      </c>
      <c r="E140" s="74">
        <v>43968</v>
      </c>
      <c r="F140" s="79">
        <f t="shared" si="5"/>
        <v>1.6823468124655647</v>
      </c>
    </row>
    <row r="141" spans="2:6" x14ac:dyDescent="0.2">
      <c r="B141" s="74">
        <v>43603</v>
      </c>
      <c r="C141" s="106">
        <f t="shared" si="4"/>
        <v>1.9683864397260273</v>
      </c>
      <c r="E141" s="74">
        <v>43969</v>
      </c>
      <c r="F141" s="79">
        <f t="shared" si="5"/>
        <v>1.6823468124655647</v>
      </c>
    </row>
    <row r="142" spans="2:6" x14ac:dyDescent="0.2">
      <c r="B142" s="74">
        <v>43604</v>
      </c>
      <c r="C142" s="106">
        <f t="shared" si="4"/>
        <v>1.9683864397260273</v>
      </c>
      <c r="E142" s="74">
        <v>43970</v>
      </c>
      <c r="F142" s="79">
        <f t="shared" si="5"/>
        <v>1.6823468124655647</v>
      </c>
    </row>
    <row r="143" spans="2:6" x14ac:dyDescent="0.2">
      <c r="B143" s="74">
        <v>43605</v>
      </c>
      <c r="C143" s="106">
        <f t="shared" si="4"/>
        <v>1.9683864397260273</v>
      </c>
      <c r="E143" s="74">
        <v>43971</v>
      </c>
      <c r="F143" s="79">
        <f t="shared" si="5"/>
        <v>1.6823468124655647</v>
      </c>
    </row>
    <row r="144" spans="2:6" x14ac:dyDescent="0.2">
      <c r="B144" s="74">
        <v>43606</v>
      </c>
      <c r="C144" s="106">
        <f t="shared" si="4"/>
        <v>1.9683864397260273</v>
      </c>
      <c r="E144" s="74">
        <v>43972</v>
      </c>
      <c r="F144" s="79">
        <f t="shared" si="5"/>
        <v>1.6823468124655647</v>
      </c>
    </row>
    <row r="145" spans="2:6" x14ac:dyDescent="0.2">
      <c r="B145" s="74">
        <v>43607</v>
      </c>
      <c r="C145" s="106">
        <f t="shared" si="4"/>
        <v>1.9683864397260273</v>
      </c>
      <c r="E145" s="74">
        <v>43973</v>
      </c>
      <c r="F145" s="79">
        <f t="shared" si="5"/>
        <v>1.6823468124655647</v>
      </c>
    </row>
    <row r="146" spans="2:6" x14ac:dyDescent="0.2">
      <c r="B146" s="74">
        <v>43608</v>
      </c>
      <c r="C146" s="106">
        <f t="shared" si="4"/>
        <v>1.9683864397260273</v>
      </c>
      <c r="E146" s="74">
        <v>43974</v>
      </c>
      <c r="F146" s="79">
        <f t="shared" si="5"/>
        <v>1.6823468124655647</v>
      </c>
    </row>
    <row r="147" spans="2:6" x14ac:dyDescent="0.2">
      <c r="B147" s="74">
        <v>43609</v>
      </c>
      <c r="C147" s="106">
        <f t="shared" si="4"/>
        <v>1.9683864397260273</v>
      </c>
      <c r="E147" s="74">
        <v>43975</v>
      </c>
      <c r="F147" s="79">
        <f t="shared" si="5"/>
        <v>1.6823468124655647</v>
      </c>
    </row>
    <row r="148" spans="2:6" x14ac:dyDescent="0.2">
      <c r="B148" s="74">
        <v>43610</v>
      </c>
      <c r="C148" s="106">
        <f t="shared" si="4"/>
        <v>1.9683864397260273</v>
      </c>
      <c r="E148" s="74">
        <v>43976</v>
      </c>
      <c r="F148" s="79">
        <f t="shared" si="5"/>
        <v>1.6823468124655647</v>
      </c>
    </row>
    <row r="149" spans="2:6" x14ac:dyDescent="0.2">
      <c r="B149" s="74">
        <v>43611</v>
      </c>
      <c r="C149" s="106">
        <f t="shared" si="4"/>
        <v>1.9683864397260273</v>
      </c>
      <c r="E149" s="74">
        <v>43977</v>
      </c>
      <c r="F149" s="79">
        <f t="shared" si="5"/>
        <v>1.6823468124655647</v>
      </c>
    </row>
    <row r="150" spans="2:6" x14ac:dyDescent="0.2">
      <c r="B150" s="74">
        <v>43612</v>
      </c>
      <c r="C150" s="106">
        <f t="shared" si="4"/>
        <v>1.9683864397260273</v>
      </c>
      <c r="E150" s="74">
        <v>43978</v>
      </c>
      <c r="F150" s="79">
        <f t="shared" si="5"/>
        <v>1.6823468124655647</v>
      </c>
    </row>
    <row r="151" spans="2:6" x14ac:dyDescent="0.2">
      <c r="B151" s="74">
        <v>43613</v>
      </c>
      <c r="C151" s="106">
        <f t="shared" si="4"/>
        <v>1.9683864397260273</v>
      </c>
      <c r="E151" s="74">
        <v>43979</v>
      </c>
      <c r="F151" s="79">
        <f t="shared" si="5"/>
        <v>1.6823468124655647</v>
      </c>
    </row>
    <row r="152" spans="2:6" x14ac:dyDescent="0.2">
      <c r="B152" s="74">
        <v>43614</v>
      </c>
      <c r="C152" s="106">
        <f t="shared" si="4"/>
        <v>1.9683864397260273</v>
      </c>
      <c r="E152" s="74">
        <v>43980</v>
      </c>
      <c r="F152" s="79">
        <f t="shared" si="5"/>
        <v>1.6823468124655647</v>
      </c>
    </row>
    <row r="153" spans="2:6" x14ac:dyDescent="0.2">
      <c r="B153" s="74">
        <v>43615</v>
      </c>
      <c r="C153" s="106">
        <f t="shared" si="4"/>
        <v>1.9683864397260273</v>
      </c>
      <c r="E153" s="74">
        <v>43981</v>
      </c>
      <c r="F153" s="79">
        <f t="shared" si="5"/>
        <v>1.6823468124655647</v>
      </c>
    </row>
    <row r="154" spans="2:6" x14ac:dyDescent="0.2">
      <c r="B154" s="74">
        <v>43616</v>
      </c>
      <c r="C154" s="106">
        <f t="shared" si="4"/>
        <v>1.9683864397260273</v>
      </c>
      <c r="E154" s="74">
        <v>43982</v>
      </c>
      <c r="F154" s="79">
        <f t="shared" si="5"/>
        <v>1.6823468124655647</v>
      </c>
    </row>
    <row r="155" spans="2:6" x14ac:dyDescent="0.2">
      <c r="B155" s="74">
        <v>43617</v>
      </c>
      <c r="C155" s="106">
        <f t="shared" si="4"/>
        <v>1.9683864397260273</v>
      </c>
    </row>
    <row r="156" spans="2:6" x14ac:dyDescent="0.2">
      <c r="B156" s="74">
        <v>43618</v>
      </c>
      <c r="C156" s="106">
        <f t="shared" si="4"/>
        <v>1.9683864397260273</v>
      </c>
    </row>
    <row r="157" spans="2:6" x14ac:dyDescent="0.2">
      <c r="B157" s="74">
        <v>43619</v>
      </c>
      <c r="C157" s="106">
        <f t="shared" si="4"/>
        <v>1.9683864397260273</v>
      </c>
    </row>
    <row r="158" spans="2:6" x14ac:dyDescent="0.2">
      <c r="B158" s="74">
        <v>43620</v>
      </c>
      <c r="C158" s="106">
        <f t="shared" si="4"/>
        <v>1.9683864397260273</v>
      </c>
    </row>
    <row r="159" spans="2:6" x14ac:dyDescent="0.2">
      <c r="B159" s="74">
        <v>43621</v>
      </c>
      <c r="C159" s="106">
        <f t="shared" si="4"/>
        <v>1.9683864397260273</v>
      </c>
    </row>
    <row r="160" spans="2:6" x14ac:dyDescent="0.2">
      <c r="B160" s="74">
        <v>43622</v>
      </c>
      <c r="C160" s="106">
        <f t="shared" si="4"/>
        <v>1.9683864397260273</v>
      </c>
    </row>
    <row r="161" spans="2:3" x14ac:dyDescent="0.2">
      <c r="B161" s="74">
        <v>43623</v>
      </c>
      <c r="C161" s="106">
        <f t="shared" si="4"/>
        <v>1.9683864397260273</v>
      </c>
    </row>
    <row r="162" spans="2:3" x14ac:dyDescent="0.2">
      <c r="B162" s="74">
        <v>43624</v>
      </c>
      <c r="C162" s="106">
        <f t="shared" si="4"/>
        <v>1.9683864397260273</v>
      </c>
    </row>
    <row r="163" spans="2:3" x14ac:dyDescent="0.2">
      <c r="B163" s="74">
        <v>43625</v>
      </c>
      <c r="C163" s="106">
        <f t="shared" si="4"/>
        <v>1.9683864397260273</v>
      </c>
    </row>
    <row r="164" spans="2:3" x14ac:dyDescent="0.2">
      <c r="B164" s="74">
        <v>43626</v>
      </c>
      <c r="C164" s="106">
        <f t="shared" si="4"/>
        <v>1.9683864397260273</v>
      </c>
    </row>
    <row r="165" spans="2:3" x14ac:dyDescent="0.2">
      <c r="B165" s="74">
        <v>43627</v>
      </c>
      <c r="C165" s="106">
        <f t="shared" si="4"/>
        <v>1.9683864397260273</v>
      </c>
    </row>
    <row r="166" spans="2:3" x14ac:dyDescent="0.2">
      <c r="B166" s="74">
        <v>43628</v>
      </c>
      <c r="C166" s="106">
        <f t="shared" si="4"/>
        <v>1.9683864397260273</v>
      </c>
    </row>
    <row r="167" spans="2:3" x14ac:dyDescent="0.2">
      <c r="B167" s="74">
        <v>43629</v>
      </c>
      <c r="C167" s="106">
        <f t="shared" si="4"/>
        <v>1.9683864397260273</v>
      </c>
    </row>
    <row r="168" spans="2:3" x14ac:dyDescent="0.2">
      <c r="B168" s="74">
        <v>43630</v>
      </c>
      <c r="C168" s="106">
        <f t="shared" si="4"/>
        <v>1.9683864397260273</v>
      </c>
    </row>
    <row r="169" spans="2:3" x14ac:dyDescent="0.2">
      <c r="B169" s="74">
        <v>43631</v>
      </c>
      <c r="C169" s="106">
        <f t="shared" si="4"/>
        <v>1.9683864397260273</v>
      </c>
    </row>
    <row r="170" spans="2:3" x14ac:dyDescent="0.2">
      <c r="B170" s="74">
        <v>43632</v>
      </c>
      <c r="C170" s="106">
        <f t="shared" si="4"/>
        <v>1.9683864397260273</v>
      </c>
    </row>
    <row r="171" spans="2:3" x14ac:dyDescent="0.2">
      <c r="B171" s="74">
        <v>43633</v>
      </c>
      <c r="C171" s="106">
        <f t="shared" si="4"/>
        <v>1.9683864397260273</v>
      </c>
    </row>
    <row r="172" spans="2:3" x14ac:dyDescent="0.2">
      <c r="B172" s="74">
        <v>43634</v>
      </c>
      <c r="C172" s="106">
        <f t="shared" si="4"/>
        <v>1.9683864397260273</v>
      </c>
    </row>
    <row r="173" spans="2:3" x14ac:dyDescent="0.2">
      <c r="B173" s="74">
        <v>43635</v>
      </c>
      <c r="C173" s="106">
        <f t="shared" si="4"/>
        <v>1.9683864397260273</v>
      </c>
    </row>
    <row r="174" spans="2:3" x14ac:dyDescent="0.2">
      <c r="B174" s="74">
        <v>43636</v>
      </c>
      <c r="C174" s="106">
        <f t="shared" si="4"/>
        <v>1.9683864397260273</v>
      </c>
    </row>
    <row r="175" spans="2:3" x14ac:dyDescent="0.2">
      <c r="B175" s="74">
        <v>43637</v>
      </c>
      <c r="C175" s="106">
        <f t="shared" si="4"/>
        <v>1.9683864397260273</v>
      </c>
    </row>
    <row r="176" spans="2:3" x14ac:dyDescent="0.2">
      <c r="B176" s="74">
        <v>43638</v>
      </c>
      <c r="C176" s="106">
        <f t="shared" si="4"/>
        <v>1.9683864397260273</v>
      </c>
    </row>
    <row r="177" spans="2:3" x14ac:dyDescent="0.2">
      <c r="B177" s="74">
        <v>43639</v>
      </c>
      <c r="C177" s="106">
        <f t="shared" si="4"/>
        <v>1.9683864397260273</v>
      </c>
    </row>
    <row r="178" spans="2:3" x14ac:dyDescent="0.2">
      <c r="B178" s="74">
        <v>43640</v>
      </c>
      <c r="C178" s="106">
        <f t="shared" si="4"/>
        <v>1.9683864397260273</v>
      </c>
    </row>
    <row r="179" spans="2:3" x14ac:dyDescent="0.2">
      <c r="B179" s="74">
        <v>43641</v>
      </c>
      <c r="C179" s="106">
        <f t="shared" si="4"/>
        <v>1.9683864397260273</v>
      </c>
    </row>
    <row r="180" spans="2:3" x14ac:dyDescent="0.2">
      <c r="B180" s="74">
        <v>43642</v>
      </c>
      <c r="C180" s="106">
        <f t="shared" si="4"/>
        <v>1.9683864397260273</v>
      </c>
    </row>
    <row r="181" spans="2:3" x14ac:dyDescent="0.2">
      <c r="B181" s="74">
        <v>43643</v>
      </c>
      <c r="C181" s="106">
        <f t="shared" si="4"/>
        <v>1.9683864397260273</v>
      </c>
    </row>
    <row r="182" spans="2:3" x14ac:dyDescent="0.2">
      <c r="B182" s="74">
        <v>43644</v>
      </c>
      <c r="C182" s="106">
        <f t="shared" si="4"/>
        <v>1.9683864397260273</v>
      </c>
    </row>
    <row r="183" spans="2:3" x14ac:dyDescent="0.2">
      <c r="B183" s="74">
        <v>43645</v>
      </c>
      <c r="C183" s="106">
        <f t="shared" si="4"/>
        <v>1.9683864397260273</v>
      </c>
    </row>
    <row r="184" spans="2:3" x14ac:dyDescent="0.2">
      <c r="B184" s="74">
        <v>43646</v>
      </c>
      <c r="C184" s="106">
        <f t="shared" si="4"/>
        <v>1.9683864397260273</v>
      </c>
    </row>
    <row r="185" spans="2:3" x14ac:dyDescent="0.2">
      <c r="B185" s="74">
        <v>43647</v>
      </c>
      <c r="C185" s="106">
        <f t="shared" si="4"/>
        <v>1.9683864397260273</v>
      </c>
    </row>
    <row r="186" spans="2:3" x14ac:dyDescent="0.2">
      <c r="B186" s="74">
        <v>43648</v>
      </c>
      <c r="C186" s="106">
        <f t="shared" si="4"/>
        <v>1.9683864397260273</v>
      </c>
    </row>
    <row r="187" spans="2:3" x14ac:dyDescent="0.2">
      <c r="B187" s="74">
        <v>43649</v>
      </c>
      <c r="C187" s="106">
        <f t="shared" si="4"/>
        <v>1.9683864397260273</v>
      </c>
    </row>
    <row r="188" spans="2:3" x14ac:dyDescent="0.2">
      <c r="B188" s="74">
        <v>43650</v>
      </c>
      <c r="C188" s="106">
        <f t="shared" si="4"/>
        <v>1.9683864397260273</v>
      </c>
    </row>
    <row r="189" spans="2:3" x14ac:dyDescent="0.2">
      <c r="B189" s="74">
        <v>43651</v>
      </c>
      <c r="C189" s="106">
        <f t="shared" si="4"/>
        <v>1.9683864397260273</v>
      </c>
    </row>
    <row r="190" spans="2:3" x14ac:dyDescent="0.2">
      <c r="B190" s="74">
        <v>43652</v>
      </c>
      <c r="C190" s="106">
        <f t="shared" si="4"/>
        <v>1.9683864397260273</v>
      </c>
    </row>
    <row r="191" spans="2:3" x14ac:dyDescent="0.2">
      <c r="B191" s="74">
        <v>43653</v>
      </c>
      <c r="C191" s="106">
        <f t="shared" si="4"/>
        <v>1.9683864397260273</v>
      </c>
    </row>
    <row r="192" spans="2:3" x14ac:dyDescent="0.2">
      <c r="B192" s="74">
        <v>43654</v>
      </c>
      <c r="C192" s="106">
        <f t="shared" si="4"/>
        <v>1.9683864397260273</v>
      </c>
    </row>
    <row r="193" spans="2:3" x14ac:dyDescent="0.2">
      <c r="B193" s="74">
        <v>43655</v>
      </c>
      <c r="C193" s="106">
        <f t="shared" si="4"/>
        <v>1.9683864397260273</v>
      </c>
    </row>
    <row r="194" spans="2:3" x14ac:dyDescent="0.2">
      <c r="B194" s="74">
        <v>43656</v>
      </c>
      <c r="C194" s="106">
        <f t="shared" si="4"/>
        <v>1.9683864397260273</v>
      </c>
    </row>
    <row r="195" spans="2:3" x14ac:dyDescent="0.2">
      <c r="B195" s="74">
        <v>43657</v>
      </c>
      <c r="C195" s="106">
        <f t="shared" si="4"/>
        <v>1.9683864397260273</v>
      </c>
    </row>
    <row r="196" spans="2:3" x14ac:dyDescent="0.2">
      <c r="B196" s="74">
        <v>43658</v>
      </c>
      <c r="C196" s="106">
        <f t="shared" ref="C196:C259" si="6">718461.0505/365000</f>
        <v>1.9683864397260273</v>
      </c>
    </row>
    <row r="197" spans="2:3" x14ac:dyDescent="0.2">
      <c r="B197" s="74">
        <v>43659</v>
      </c>
      <c r="C197" s="106">
        <f t="shared" si="6"/>
        <v>1.9683864397260273</v>
      </c>
    </row>
    <row r="198" spans="2:3" x14ac:dyDescent="0.2">
      <c r="B198" s="74">
        <v>43660</v>
      </c>
      <c r="C198" s="106">
        <f t="shared" si="6"/>
        <v>1.9683864397260273</v>
      </c>
    </row>
    <row r="199" spans="2:3" x14ac:dyDescent="0.2">
      <c r="B199" s="74">
        <v>43661</v>
      </c>
      <c r="C199" s="106">
        <f t="shared" si="6"/>
        <v>1.9683864397260273</v>
      </c>
    </row>
    <row r="200" spans="2:3" x14ac:dyDescent="0.2">
      <c r="B200" s="74">
        <v>43662</v>
      </c>
      <c r="C200" s="106">
        <f t="shared" si="6"/>
        <v>1.9683864397260273</v>
      </c>
    </row>
    <row r="201" spans="2:3" x14ac:dyDescent="0.2">
      <c r="B201" s="74">
        <v>43663</v>
      </c>
      <c r="C201" s="106">
        <f t="shared" si="6"/>
        <v>1.9683864397260273</v>
      </c>
    </row>
    <row r="202" spans="2:3" x14ac:dyDescent="0.2">
      <c r="B202" s="74">
        <v>43664</v>
      </c>
      <c r="C202" s="106">
        <f t="shared" si="6"/>
        <v>1.9683864397260273</v>
      </c>
    </row>
    <row r="203" spans="2:3" x14ac:dyDescent="0.2">
      <c r="B203" s="74">
        <v>43665</v>
      </c>
      <c r="C203" s="106">
        <f t="shared" si="6"/>
        <v>1.9683864397260273</v>
      </c>
    </row>
    <row r="204" spans="2:3" x14ac:dyDescent="0.2">
      <c r="B204" s="74">
        <v>43666</v>
      </c>
      <c r="C204" s="106">
        <f t="shared" si="6"/>
        <v>1.9683864397260273</v>
      </c>
    </row>
    <row r="205" spans="2:3" x14ac:dyDescent="0.2">
      <c r="B205" s="74">
        <v>43667</v>
      </c>
      <c r="C205" s="106">
        <f t="shared" si="6"/>
        <v>1.9683864397260273</v>
      </c>
    </row>
    <row r="206" spans="2:3" x14ac:dyDescent="0.2">
      <c r="B206" s="74">
        <v>43668</v>
      </c>
      <c r="C206" s="106">
        <f t="shared" si="6"/>
        <v>1.9683864397260273</v>
      </c>
    </row>
    <row r="207" spans="2:3" x14ac:dyDescent="0.2">
      <c r="B207" s="74">
        <v>43669</v>
      </c>
      <c r="C207" s="106">
        <f t="shared" si="6"/>
        <v>1.9683864397260273</v>
      </c>
    </row>
    <row r="208" spans="2:3" x14ac:dyDescent="0.2">
      <c r="B208" s="74">
        <v>43670</v>
      </c>
      <c r="C208" s="106">
        <f t="shared" si="6"/>
        <v>1.9683864397260273</v>
      </c>
    </row>
    <row r="209" spans="2:3" x14ac:dyDescent="0.2">
      <c r="B209" s="74">
        <v>43671</v>
      </c>
      <c r="C209" s="106">
        <f t="shared" si="6"/>
        <v>1.9683864397260273</v>
      </c>
    </row>
    <row r="210" spans="2:3" x14ac:dyDescent="0.2">
      <c r="B210" s="74">
        <v>43672</v>
      </c>
      <c r="C210" s="106">
        <f t="shared" si="6"/>
        <v>1.9683864397260273</v>
      </c>
    </row>
    <row r="211" spans="2:3" x14ac:dyDescent="0.2">
      <c r="B211" s="74">
        <v>43673</v>
      </c>
      <c r="C211" s="106">
        <f t="shared" si="6"/>
        <v>1.9683864397260273</v>
      </c>
    </row>
    <row r="212" spans="2:3" x14ac:dyDescent="0.2">
      <c r="B212" s="74">
        <v>43674</v>
      </c>
      <c r="C212" s="106">
        <f t="shared" si="6"/>
        <v>1.9683864397260273</v>
      </c>
    </row>
    <row r="213" spans="2:3" x14ac:dyDescent="0.2">
      <c r="B213" s="74">
        <v>43675</v>
      </c>
      <c r="C213" s="106">
        <f t="shared" si="6"/>
        <v>1.9683864397260273</v>
      </c>
    </row>
    <row r="214" spans="2:3" x14ac:dyDescent="0.2">
      <c r="B214" s="74">
        <v>43676</v>
      </c>
      <c r="C214" s="106">
        <f t="shared" si="6"/>
        <v>1.9683864397260273</v>
      </c>
    </row>
    <row r="215" spans="2:3" x14ac:dyDescent="0.2">
      <c r="B215" s="74">
        <v>43677</v>
      </c>
      <c r="C215" s="106">
        <f t="shared" si="6"/>
        <v>1.9683864397260273</v>
      </c>
    </row>
    <row r="216" spans="2:3" x14ac:dyDescent="0.2">
      <c r="B216" s="74">
        <v>43678</v>
      </c>
      <c r="C216" s="106">
        <f t="shared" si="6"/>
        <v>1.9683864397260273</v>
      </c>
    </row>
    <row r="217" spans="2:3" x14ac:dyDescent="0.2">
      <c r="B217" s="74">
        <v>43679</v>
      </c>
      <c r="C217" s="106">
        <f t="shared" si="6"/>
        <v>1.9683864397260273</v>
      </c>
    </row>
    <row r="218" spans="2:3" x14ac:dyDescent="0.2">
      <c r="B218" s="74">
        <v>43680</v>
      </c>
      <c r="C218" s="106">
        <f t="shared" si="6"/>
        <v>1.9683864397260273</v>
      </c>
    </row>
    <row r="219" spans="2:3" x14ac:dyDescent="0.2">
      <c r="B219" s="74">
        <v>43681</v>
      </c>
      <c r="C219" s="106">
        <f t="shared" si="6"/>
        <v>1.9683864397260273</v>
      </c>
    </row>
    <row r="220" spans="2:3" x14ac:dyDescent="0.2">
      <c r="B220" s="74">
        <v>43682</v>
      </c>
      <c r="C220" s="106">
        <f t="shared" si="6"/>
        <v>1.9683864397260273</v>
      </c>
    </row>
    <row r="221" spans="2:3" x14ac:dyDescent="0.2">
      <c r="B221" s="74">
        <v>43683</v>
      </c>
      <c r="C221" s="106">
        <f t="shared" si="6"/>
        <v>1.9683864397260273</v>
      </c>
    </row>
    <row r="222" spans="2:3" x14ac:dyDescent="0.2">
      <c r="B222" s="74">
        <v>43684</v>
      </c>
      <c r="C222" s="106">
        <f t="shared" si="6"/>
        <v>1.9683864397260273</v>
      </c>
    </row>
    <row r="223" spans="2:3" x14ac:dyDescent="0.2">
      <c r="B223" s="74">
        <v>43685</v>
      </c>
      <c r="C223" s="106">
        <f t="shared" si="6"/>
        <v>1.9683864397260273</v>
      </c>
    </row>
    <row r="224" spans="2:3" x14ac:dyDescent="0.2">
      <c r="B224" s="74">
        <v>43686</v>
      </c>
      <c r="C224" s="106">
        <f t="shared" si="6"/>
        <v>1.9683864397260273</v>
      </c>
    </row>
    <row r="225" spans="2:3" x14ac:dyDescent="0.2">
      <c r="B225" s="74">
        <v>43687</v>
      </c>
      <c r="C225" s="106">
        <f t="shared" si="6"/>
        <v>1.9683864397260273</v>
      </c>
    </row>
    <row r="226" spans="2:3" x14ac:dyDescent="0.2">
      <c r="B226" s="74">
        <v>43688</v>
      </c>
      <c r="C226" s="106">
        <f t="shared" si="6"/>
        <v>1.9683864397260273</v>
      </c>
    </row>
    <row r="227" spans="2:3" x14ac:dyDescent="0.2">
      <c r="B227" s="74">
        <v>43689</v>
      </c>
      <c r="C227" s="106">
        <f t="shared" si="6"/>
        <v>1.9683864397260273</v>
      </c>
    </row>
    <row r="228" spans="2:3" x14ac:dyDescent="0.2">
      <c r="B228" s="74">
        <v>43690</v>
      </c>
      <c r="C228" s="106">
        <f t="shared" si="6"/>
        <v>1.9683864397260273</v>
      </c>
    </row>
    <row r="229" spans="2:3" x14ac:dyDescent="0.2">
      <c r="B229" s="74">
        <v>43691</v>
      </c>
      <c r="C229" s="106">
        <f t="shared" si="6"/>
        <v>1.9683864397260273</v>
      </c>
    </row>
    <row r="230" spans="2:3" x14ac:dyDescent="0.2">
      <c r="B230" s="74">
        <v>43692</v>
      </c>
      <c r="C230" s="106">
        <f t="shared" si="6"/>
        <v>1.9683864397260273</v>
      </c>
    </row>
    <row r="231" spans="2:3" x14ac:dyDescent="0.2">
      <c r="B231" s="74">
        <v>43693</v>
      </c>
      <c r="C231" s="106">
        <f t="shared" si="6"/>
        <v>1.9683864397260273</v>
      </c>
    </row>
    <row r="232" spans="2:3" x14ac:dyDescent="0.2">
      <c r="B232" s="74">
        <v>43694</v>
      </c>
      <c r="C232" s="106">
        <f t="shared" si="6"/>
        <v>1.9683864397260273</v>
      </c>
    </row>
    <row r="233" spans="2:3" x14ac:dyDescent="0.2">
      <c r="B233" s="74">
        <v>43695</v>
      </c>
      <c r="C233" s="106">
        <f t="shared" si="6"/>
        <v>1.9683864397260273</v>
      </c>
    </row>
    <row r="234" spans="2:3" x14ac:dyDescent="0.2">
      <c r="B234" s="74">
        <v>43696</v>
      </c>
      <c r="C234" s="106">
        <f t="shared" si="6"/>
        <v>1.9683864397260273</v>
      </c>
    </row>
    <row r="235" spans="2:3" x14ac:dyDescent="0.2">
      <c r="B235" s="74">
        <v>43697</v>
      </c>
      <c r="C235" s="106">
        <f t="shared" si="6"/>
        <v>1.9683864397260273</v>
      </c>
    </row>
    <row r="236" spans="2:3" x14ac:dyDescent="0.2">
      <c r="B236" s="74">
        <v>43698</v>
      </c>
      <c r="C236" s="106">
        <f t="shared" si="6"/>
        <v>1.9683864397260273</v>
      </c>
    </row>
    <row r="237" spans="2:3" x14ac:dyDescent="0.2">
      <c r="B237" s="74">
        <v>43699</v>
      </c>
      <c r="C237" s="106">
        <f t="shared" si="6"/>
        <v>1.9683864397260273</v>
      </c>
    </row>
    <row r="238" spans="2:3" x14ac:dyDescent="0.2">
      <c r="B238" s="74">
        <v>43700</v>
      </c>
      <c r="C238" s="106">
        <f t="shared" si="6"/>
        <v>1.9683864397260273</v>
      </c>
    </row>
    <row r="239" spans="2:3" x14ac:dyDescent="0.2">
      <c r="B239" s="74">
        <v>43701</v>
      </c>
      <c r="C239" s="106">
        <f t="shared" si="6"/>
        <v>1.9683864397260273</v>
      </c>
    </row>
    <row r="240" spans="2:3" x14ac:dyDescent="0.2">
      <c r="B240" s="74">
        <v>43702</v>
      </c>
      <c r="C240" s="106">
        <f t="shared" si="6"/>
        <v>1.9683864397260273</v>
      </c>
    </row>
    <row r="241" spans="2:3" x14ac:dyDescent="0.2">
      <c r="B241" s="74">
        <v>43703</v>
      </c>
      <c r="C241" s="106">
        <f t="shared" si="6"/>
        <v>1.9683864397260273</v>
      </c>
    </row>
    <row r="242" spans="2:3" x14ac:dyDescent="0.2">
      <c r="B242" s="74">
        <v>43704</v>
      </c>
      <c r="C242" s="106">
        <f t="shared" si="6"/>
        <v>1.9683864397260273</v>
      </c>
    </row>
    <row r="243" spans="2:3" x14ac:dyDescent="0.2">
      <c r="B243" s="74">
        <v>43705</v>
      </c>
      <c r="C243" s="106">
        <f t="shared" si="6"/>
        <v>1.9683864397260273</v>
      </c>
    </row>
    <row r="244" spans="2:3" x14ac:dyDescent="0.2">
      <c r="B244" s="74">
        <v>43706</v>
      </c>
      <c r="C244" s="106">
        <f t="shared" si="6"/>
        <v>1.9683864397260273</v>
      </c>
    </row>
    <row r="245" spans="2:3" x14ac:dyDescent="0.2">
      <c r="B245" s="74">
        <v>43707</v>
      </c>
      <c r="C245" s="106">
        <f t="shared" si="6"/>
        <v>1.9683864397260273</v>
      </c>
    </row>
    <row r="246" spans="2:3" x14ac:dyDescent="0.2">
      <c r="B246" s="74">
        <v>43708</v>
      </c>
      <c r="C246" s="106">
        <f t="shared" si="6"/>
        <v>1.9683864397260273</v>
      </c>
    </row>
    <row r="247" spans="2:3" x14ac:dyDescent="0.2">
      <c r="B247" s="74">
        <v>43709</v>
      </c>
      <c r="C247" s="106">
        <f t="shared" si="6"/>
        <v>1.9683864397260273</v>
      </c>
    </row>
    <row r="248" spans="2:3" x14ac:dyDescent="0.2">
      <c r="B248" s="74">
        <v>43710</v>
      </c>
      <c r="C248" s="106">
        <f t="shared" si="6"/>
        <v>1.9683864397260273</v>
      </c>
    </row>
    <row r="249" spans="2:3" x14ac:dyDescent="0.2">
      <c r="B249" s="74">
        <v>43711</v>
      </c>
      <c r="C249" s="106">
        <f t="shared" si="6"/>
        <v>1.9683864397260273</v>
      </c>
    </row>
    <row r="250" spans="2:3" x14ac:dyDescent="0.2">
      <c r="B250" s="74">
        <v>43712</v>
      </c>
      <c r="C250" s="106">
        <f t="shared" si="6"/>
        <v>1.9683864397260273</v>
      </c>
    </row>
    <row r="251" spans="2:3" x14ac:dyDescent="0.2">
      <c r="B251" s="74">
        <v>43713</v>
      </c>
      <c r="C251" s="106">
        <f t="shared" si="6"/>
        <v>1.9683864397260273</v>
      </c>
    </row>
    <row r="252" spans="2:3" x14ac:dyDescent="0.2">
      <c r="B252" s="74">
        <v>43714</v>
      </c>
      <c r="C252" s="106">
        <f t="shared" si="6"/>
        <v>1.9683864397260273</v>
      </c>
    </row>
    <row r="253" spans="2:3" x14ac:dyDescent="0.2">
      <c r="B253" s="74">
        <v>43715</v>
      </c>
      <c r="C253" s="106">
        <f t="shared" si="6"/>
        <v>1.9683864397260273</v>
      </c>
    </row>
    <row r="254" spans="2:3" x14ac:dyDescent="0.2">
      <c r="B254" s="74">
        <v>43716</v>
      </c>
      <c r="C254" s="106">
        <f t="shared" si="6"/>
        <v>1.9683864397260273</v>
      </c>
    </row>
    <row r="255" spans="2:3" x14ac:dyDescent="0.2">
      <c r="B255" s="74">
        <v>43717</v>
      </c>
      <c r="C255" s="106">
        <f t="shared" si="6"/>
        <v>1.9683864397260273</v>
      </c>
    </row>
    <row r="256" spans="2:3" x14ac:dyDescent="0.2">
      <c r="B256" s="74">
        <v>43718</v>
      </c>
      <c r="C256" s="106">
        <f t="shared" si="6"/>
        <v>1.9683864397260273</v>
      </c>
    </row>
    <row r="257" spans="2:3" x14ac:dyDescent="0.2">
      <c r="B257" s="74">
        <v>43719</v>
      </c>
      <c r="C257" s="106">
        <f t="shared" si="6"/>
        <v>1.9683864397260273</v>
      </c>
    </row>
    <row r="258" spans="2:3" x14ac:dyDescent="0.2">
      <c r="B258" s="74">
        <v>43720</v>
      </c>
      <c r="C258" s="106">
        <f t="shared" si="6"/>
        <v>1.9683864397260273</v>
      </c>
    </row>
    <row r="259" spans="2:3" x14ac:dyDescent="0.2">
      <c r="B259" s="74">
        <v>43721</v>
      </c>
      <c r="C259" s="106">
        <f t="shared" si="6"/>
        <v>1.9683864397260273</v>
      </c>
    </row>
    <row r="260" spans="2:3" x14ac:dyDescent="0.2">
      <c r="B260" s="74">
        <v>43722</v>
      </c>
      <c r="C260" s="106">
        <f t="shared" ref="C260:C323" si="7">718461.0505/365000</f>
        <v>1.9683864397260273</v>
      </c>
    </row>
    <row r="261" spans="2:3" x14ac:dyDescent="0.2">
      <c r="B261" s="74">
        <v>43723</v>
      </c>
      <c r="C261" s="106">
        <f t="shared" si="7"/>
        <v>1.9683864397260273</v>
      </c>
    </row>
    <row r="262" spans="2:3" x14ac:dyDescent="0.2">
      <c r="B262" s="74">
        <v>43724</v>
      </c>
      <c r="C262" s="106">
        <f t="shared" si="7"/>
        <v>1.9683864397260273</v>
      </c>
    </row>
    <row r="263" spans="2:3" x14ac:dyDescent="0.2">
      <c r="B263" s="74">
        <v>43725</v>
      </c>
      <c r="C263" s="106">
        <f t="shared" si="7"/>
        <v>1.9683864397260273</v>
      </c>
    </row>
    <row r="264" spans="2:3" x14ac:dyDescent="0.2">
      <c r="B264" s="74">
        <v>43726</v>
      </c>
      <c r="C264" s="106">
        <f t="shared" si="7"/>
        <v>1.9683864397260273</v>
      </c>
    </row>
    <row r="265" spans="2:3" x14ac:dyDescent="0.2">
      <c r="B265" s="74">
        <v>43727</v>
      </c>
      <c r="C265" s="106">
        <f t="shared" si="7"/>
        <v>1.9683864397260273</v>
      </c>
    </row>
    <row r="266" spans="2:3" x14ac:dyDescent="0.2">
      <c r="B266" s="74">
        <v>43728</v>
      </c>
      <c r="C266" s="106">
        <f t="shared" si="7"/>
        <v>1.9683864397260273</v>
      </c>
    </row>
    <row r="267" spans="2:3" x14ac:dyDescent="0.2">
      <c r="B267" s="74">
        <v>43729</v>
      </c>
      <c r="C267" s="106">
        <f t="shared" si="7"/>
        <v>1.9683864397260273</v>
      </c>
    </row>
    <row r="268" spans="2:3" x14ac:dyDescent="0.2">
      <c r="B268" s="74">
        <v>43730</v>
      </c>
      <c r="C268" s="106">
        <f t="shared" si="7"/>
        <v>1.9683864397260273</v>
      </c>
    </row>
    <row r="269" spans="2:3" x14ac:dyDescent="0.2">
      <c r="B269" s="74">
        <v>43731</v>
      </c>
      <c r="C269" s="106">
        <f t="shared" si="7"/>
        <v>1.9683864397260273</v>
      </c>
    </row>
    <row r="270" spans="2:3" x14ac:dyDescent="0.2">
      <c r="B270" s="74">
        <v>43732</v>
      </c>
      <c r="C270" s="106">
        <f t="shared" si="7"/>
        <v>1.9683864397260273</v>
      </c>
    </row>
    <row r="271" spans="2:3" x14ac:dyDescent="0.2">
      <c r="B271" s="74">
        <v>43733</v>
      </c>
      <c r="C271" s="106">
        <f t="shared" si="7"/>
        <v>1.9683864397260273</v>
      </c>
    </row>
    <row r="272" spans="2:3" x14ac:dyDescent="0.2">
      <c r="B272" s="74">
        <v>43734</v>
      </c>
      <c r="C272" s="106">
        <f t="shared" si="7"/>
        <v>1.9683864397260273</v>
      </c>
    </row>
    <row r="273" spans="2:3" x14ac:dyDescent="0.2">
      <c r="B273" s="74">
        <v>43735</v>
      </c>
      <c r="C273" s="106">
        <f t="shared" si="7"/>
        <v>1.9683864397260273</v>
      </c>
    </row>
    <row r="274" spans="2:3" x14ac:dyDescent="0.2">
      <c r="B274" s="74">
        <v>43736</v>
      </c>
      <c r="C274" s="106">
        <f t="shared" si="7"/>
        <v>1.9683864397260273</v>
      </c>
    </row>
    <row r="275" spans="2:3" x14ac:dyDescent="0.2">
      <c r="B275" s="74">
        <v>43737</v>
      </c>
      <c r="C275" s="106">
        <f t="shared" si="7"/>
        <v>1.9683864397260273</v>
      </c>
    </row>
    <row r="276" spans="2:3" x14ac:dyDescent="0.2">
      <c r="B276" s="74">
        <v>43738</v>
      </c>
      <c r="C276" s="106">
        <f t="shared" si="7"/>
        <v>1.9683864397260273</v>
      </c>
    </row>
    <row r="277" spans="2:3" x14ac:dyDescent="0.2">
      <c r="B277" s="74">
        <v>43739</v>
      </c>
      <c r="C277" s="106">
        <f t="shared" si="7"/>
        <v>1.9683864397260273</v>
      </c>
    </row>
    <row r="278" spans="2:3" x14ac:dyDescent="0.2">
      <c r="B278" s="74">
        <v>43740</v>
      </c>
      <c r="C278" s="106">
        <f t="shared" si="7"/>
        <v>1.9683864397260273</v>
      </c>
    </row>
    <row r="279" spans="2:3" x14ac:dyDescent="0.2">
      <c r="B279" s="74">
        <v>43741</v>
      </c>
      <c r="C279" s="106">
        <f t="shared" si="7"/>
        <v>1.9683864397260273</v>
      </c>
    </row>
    <row r="280" spans="2:3" x14ac:dyDescent="0.2">
      <c r="B280" s="74">
        <v>43742</v>
      </c>
      <c r="C280" s="106">
        <f t="shared" si="7"/>
        <v>1.9683864397260273</v>
      </c>
    </row>
    <row r="281" spans="2:3" x14ac:dyDescent="0.2">
      <c r="B281" s="74">
        <v>43743</v>
      </c>
      <c r="C281" s="106">
        <f t="shared" si="7"/>
        <v>1.9683864397260273</v>
      </c>
    </row>
    <row r="282" spans="2:3" x14ac:dyDescent="0.2">
      <c r="B282" s="74">
        <v>43744</v>
      </c>
      <c r="C282" s="106">
        <f t="shared" si="7"/>
        <v>1.9683864397260273</v>
      </c>
    </row>
    <row r="283" spans="2:3" x14ac:dyDescent="0.2">
      <c r="B283" s="74">
        <v>43745</v>
      </c>
      <c r="C283" s="106">
        <f t="shared" si="7"/>
        <v>1.9683864397260273</v>
      </c>
    </row>
    <row r="284" spans="2:3" x14ac:dyDescent="0.2">
      <c r="B284" s="74">
        <v>43746</v>
      </c>
      <c r="C284" s="106">
        <f t="shared" si="7"/>
        <v>1.9683864397260273</v>
      </c>
    </row>
    <row r="285" spans="2:3" x14ac:dyDescent="0.2">
      <c r="B285" s="74">
        <v>43747</v>
      </c>
      <c r="C285" s="106">
        <f t="shared" si="7"/>
        <v>1.9683864397260273</v>
      </c>
    </row>
    <row r="286" spans="2:3" x14ac:dyDescent="0.2">
      <c r="B286" s="74">
        <v>43748</v>
      </c>
      <c r="C286" s="106">
        <f t="shared" si="7"/>
        <v>1.9683864397260273</v>
      </c>
    </row>
    <row r="287" spans="2:3" x14ac:dyDescent="0.2">
      <c r="B287" s="74">
        <v>43749</v>
      </c>
      <c r="C287" s="106">
        <f t="shared" si="7"/>
        <v>1.9683864397260273</v>
      </c>
    </row>
    <row r="288" spans="2:3" x14ac:dyDescent="0.2">
      <c r="B288" s="74">
        <v>43750</v>
      </c>
      <c r="C288" s="106">
        <f t="shared" si="7"/>
        <v>1.9683864397260273</v>
      </c>
    </row>
    <row r="289" spans="2:3" x14ac:dyDescent="0.2">
      <c r="B289" s="74">
        <v>43751</v>
      </c>
      <c r="C289" s="106">
        <f t="shared" si="7"/>
        <v>1.9683864397260273</v>
      </c>
    </row>
    <row r="290" spans="2:3" x14ac:dyDescent="0.2">
      <c r="B290" s="74">
        <v>43752</v>
      </c>
      <c r="C290" s="106">
        <f t="shared" si="7"/>
        <v>1.9683864397260273</v>
      </c>
    </row>
    <row r="291" spans="2:3" x14ac:dyDescent="0.2">
      <c r="B291" s="74">
        <v>43753</v>
      </c>
      <c r="C291" s="106">
        <f t="shared" si="7"/>
        <v>1.9683864397260273</v>
      </c>
    </row>
    <row r="292" spans="2:3" x14ac:dyDescent="0.2">
      <c r="B292" s="74">
        <v>43754</v>
      </c>
      <c r="C292" s="106">
        <f t="shared" si="7"/>
        <v>1.9683864397260273</v>
      </c>
    </row>
    <row r="293" spans="2:3" x14ac:dyDescent="0.2">
      <c r="B293" s="74">
        <v>43755</v>
      </c>
      <c r="C293" s="106">
        <f t="shared" si="7"/>
        <v>1.9683864397260273</v>
      </c>
    </row>
    <row r="294" spans="2:3" x14ac:dyDescent="0.2">
      <c r="B294" s="74">
        <v>43756</v>
      </c>
      <c r="C294" s="106">
        <f t="shared" si="7"/>
        <v>1.9683864397260273</v>
      </c>
    </row>
    <row r="295" spans="2:3" x14ac:dyDescent="0.2">
      <c r="B295" s="74">
        <v>43757</v>
      </c>
      <c r="C295" s="106">
        <f t="shared" si="7"/>
        <v>1.9683864397260273</v>
      </c>
    </row>
    <row r="296" spans="2:3" x14ac:dyDescent="0.2">
      <c r="B296" s="74">
        <v>43758</v>
      </c>
      <c r="C296" s="106">
        <f t="shared" si="7"/>
        <v>1.9683864397260273</v>
      </c>
    </row>
    <row r="297" spans="2:3" x14ac:dyDescent="0.2">
      <c r="B297" s="74">
        <v>43759</v>
      </c>
      <c r="C297" s="106">
        <f t="shared" si="7"/>
        <v>1.9683864397260273</v>
      </c>
    </row>
    <row r="298" spans="2:3" x14ac:dyDescent="0.2">
      <c r="B298" s="74">
        <v>43760</v>
      </c>
      <c r="C298" s="106">
        <f t="shared" si="7"/>
        <v>1.9683864397260273</v>
      </c>
    </row>
    <row r="299" spans="2:3" x14ac:dyDescent="0.2">
      <c r="B299" s="74">
        <v>43761</v>
      </c>
      <c r="C299" s="106">
        <f t="shared" si="7"/>
        <v>1.9683864397260273</v>
      </c>
    </row>
    <row r="300" spans="2:3" x14ac:dyDescent="0.2">
      <c r="B300" s="74">
        <v>43762</v>
      </c>
      <c r="C300" s="106">
        <f t="shared" si="7"/>
        <v>1.9683864397260273</v>
      </c>
    </row>
    <row r="301" spans="2:3" x14ac:dyDescent="0.2">
      <c r="B301" s="74">
        <v>43763</v>
      </c>
      <c r="C301" s="106">
        <f t="shared" si="7"/>
        <v>1.9683864397260273</v>
      </c>
    </row>
    <row r="302" spans="2:3" x14ac:dyDescent="0.2">
      <c r="B302" s="74">
        <v>43764</v>
      </c>
      <c r="C302" s="106">
        <f t="shared" si="7"/>
        <v>1.9683864397260273</v>
      </c>
    </row>
    <row r="303" spans="2:3" x14ac:dyDescent="0.2">
      <c r="B303" s="74">
        <v>43765</v>
      </c>
      <c r="C303" s="106">
        <f t="shared" si="7"/>
        <v>1.9683864397260273</v>
      </c>
    </row>
    <row r="304" spans="2:3" x14ac:dyDescent="0.2">
      <c r="B304" s="74">
        <v>43766</v>
      </c>
      <c r="C304" s="106">
        <f t="shared" si="7"/>
        <v>1.9683864397260273</v>
      </c>
    </row>
    <row r="305" spans="2:3" x14ac:dyDescent="0.2">
      <c r="B305" s="74">
        <v>43767</v>
      </c>
      <c r="C305" s="106">
        <f t="shared" si="7"/>
        <v>1.9683864397260273</v>
      </c>
    </row>
    <row r="306" spans="2:3" x14ac:dyDescent="0.2">
      <c r="B306" s="74">
        <v>43768</v>
      </c>
      <c r="C306" s="106">
        <f t="shared" si="7"/>
        <v>1.9683864397260273</v>
      </c>
    </row>
    <row r="307" spans="2:3" x14ac:dyDescent="0.2">
      <c r="B307" s="74">
        <v>43769</v>
      </c>
      <c r="C307" s="106">
        <f t="shared" si="7"/>
        <v>1.9683864397260273</v>
      </c>
    </row>
    <row r="308" spans="2:3" x14ac:dyDescent="0.2">
      <c r="B308" s="74">
        <v>43770</v>
      </c>
      <c r="C308" s="106">
        <f t="shared" si="7"/>
        <v>1.9683864397260273</v>
      </c>
    </row>
    <row r="309" spans="2:3" x14ac:dyDescent="0.2">
      <c r="B309" s="74">
        <v>43771</v>
      </c>
      <c r="C309" s="106">
        <f t="shared" si="7"/>
        <v>1.9683864397260273</v>
      </c>
    </row>
    <row r="310" spans="2:3" x14ac:dyDescent="0.2">
      <c r="B310" s="74">
        <v>43772</v>
      </c>
      <c r="C310" s="106">
        <f t="shared" si="7"/>
        <v>1.9683864397260273</v>
      </c>
    </row>
    <row r="311" spans="2:3" x14ac:dyDescent="0.2">
      <c r="B311" s="74">
        <v>43773</v>
      </c>
      <c r="C311" s="106">
        <f t="shared" si="7"/>
        <v>1.9683864397260273</v>
      </c>
    </row>
    <row r="312" spans="2:3" x14ac:dyDescent="0.2">
      <c r="B312" s="74">
        <v>43774</v>
      </c>
      <c r="C312" s="106">
        <f t="shared" si="7"/>
        <v>1.9683864397260273</v>
      </c>
    </row>
    <row r="313" spans="2:3" x14ac:dyDescent="0.2">
      <c r="B313" s="74">
        <v>43775</v>
      </c>
      <c r="C313" s="106">
        <f t="shared" si="7"/>
        <v>1.9683864397260273</v>
      </c>
    </row>
    <row r="314" spans="2:3" x14ac:dyDescent="0.2">
      <c r="B314" s="74">
        <v>43776</v>
      </c>
      <c r="C314" s="106">
        <f t="shared" si="7"/>
        <v>1.9683864397260273</v>
      </c>
    </row>
    <row r="315" spans="2:3" x14ac:dyDescent="0.2">
      <c r="B315" s="74">
        <v>43777</v>
      </c>
      <c r="C315" s="106">
        <f t="shared" si="7"/>
        <v>1.9683864397260273</v>
      </c>
    </row>
    <row r="316" spans="2:3" x14ac:dyDescent="0.2">
      <c r="B316" s="74">
        <v>43778</v>
      </c>
      <c r="C316" s="106">
        <f t="shared" si="7"/>
        <v>1.9683864397260273</v>
      </c>
    </row>
    <row r="317" spans="2:3" x14ac:dyDescent="0.2">
      <c r="B317" s="74">
        <v>43779</v>
      </c>
      <c r="C317" s="106">
        <f t="shared" si="7"/>
        <v>1.9683864397260273</v>
      </c>
    </row>
    <row r="318" spans="2:3" x14ac:dyDescent="0.2">
      <c r="B318" s="74">
        <v>43780</v>
      </c>
      <c r="C318" s="106">
        <f t="shared" si="7"/>
        <v>1.9683864397260273</v>
      </c>
    </row>
    <row r="319" spans="2:3" x14ac:dyDescent="0.2">
      <c r="B319" s="74">
        <v>43781</v>
      </c>
      <c r="C319" s="106">
        <f t="shared" si="7"/>
        <v>1.9683864397260273</v>
      </c>
    </row>
    <row r="320" spans="2:3" x14ac:dyDescent="0.2">
      <c r="B320" s="74">
        <v>43782</v>
      </c>
      <c r="C320" s="106">
        <f t="shared" si="7"/>
        <v>1.9683864397260273</v>
      </c>
    </row>
    <row r="321" spans="2:3" x14ac:dyDescent="0.2">
      <c r="B321" s="74">
        <v>43783</v>
      </c>
      <c r="C321" s="106">
        <f t="shared" si="7"/>
        <v>1.9683864397260273</v>
      </c>
    </row>
    <row r="322" spans="2:3" x14ac:dyDescent="0.2">
      <c r="B322" s="74">
        <v>43784</v>
      </c>
      <c r="C322" s="106">
        <f t="shared" si="7"/>
        <v>1.9683864397260273</v>
      </c>
    </row>
    <row r="323" spans="2:3" x14ac:dyDescent="0.2">
      <c r="B323" s="74">
        <v>43785</v>
      </c>
      <c r="C323" s="106">
        <f t="shared" si="7"/>
        <v>1.9683864397260273</v>
      </c>
    </row>
    <row r="324" spans="2:3" x14ac:dyDescent="0.2">
      <c r="B324" s="74">
        <v>43786</v>
      </c>
      <c r="C324" s="106">
        <f t="shared" ref="C324:C368" si="8">718461.0505/365000</f>
        <v>1.9683864397260273</v>
      </c>
    </row>
    <row r="325" spans="2:3" x14ac:dyDescent="0.2">
      <c r="B325" s="74">
        <v>43787</v>
      </c>
      <c r="C325" s="106">
        <f t="shared" si="8"/>
        <v>1.9683864397260273</v>
      </c>
    </row>
    <row r="326" spans="2:3" x14ac:dyDescent="0.2">
      <c r="B326" s="74">
        <v>43788</v>
      </c>
      <c r="C326" s="106">
        <f t="shared" si="8"/>
        <v>1.9683864397260273</v>
      </c>
    </row>
    <row r="327" spans="2:3" x14ac:dyDescent="0.2">
      <c r="B327" s="74">
        <v>43789</v>
      </c>
      <c r="C327" s="106">
        <f t="shared" si="8"/>
        <v>1.9683864397260273</v>
      </c>
    </row>
    <row r="328" spans="2:3" x14ac:dyDescent="0.2">
      <c r="B328" s="74">
        <v>43790</v>
      </c>
      <c r="C328" s="106">
        <f t="shared" si="8"/>
        <v>1.9683864397260273</v>
      </c>
    </row>
    <row r="329" spans="2:3" x14ac:dyDescent="0.2">
      <c r="B329" s="74">
        <v>43791</v>
      </c>
      <c r="C329" s="106">
        <f t="shared" si="8"/>
        <v>1.9683864397260273</v>
      </c>
    </row>
    <row r="330" spans="2:3" x14ac:dyDescent="0.2">
      <c r="B330" s="74">
        <v>43792</v>
      </c>
      <c r="C330" s="106">
        <f t="shared" si="8"/>
        <v>1.9683864397260273</v>
      </c>
    </row>
    <row r="331" spans="2:3" x14ac:dyDescent="0.2">
      <c r="B331" s="74">
        <v>43793</v>
      </c>
      <c r="C331" s="106">
        <f t="shared" si="8"/>
        <v>1.9683864397260273</v>
      </c>
    </row>
    <row r="332" spans="2:3" x14ac:dyDescent="0.2">
      <c r="B332" s="74">
        <v>43794</v>
      </c>
      <c r="C332" s="106">
        <f t="shared" si="8"/>
        <v>1.9683864397260273</v>
      </c>
    </row>
    <row r="333" spans="2:3" x14ac:dyDescent="0.2">
      <c r="B333" s="74">
        <v>43795</v>
      </c>
      <c r="C333" s="106">
        <f t="shared" si="8"/>
        <v>1.9683864397260273</v>
      </c>
    </row>
    <row r="334" spans="2:3" x14ac:dyDescent="0.2">
      <c r="B334" s="74">
        <v>43796</v>
      </c>
      <c r="C334" s="106">
        <f t="shared" si="8"/>
        <v>1.9683864397260273</v>
      </c>
    </row>
    <row r="335" spans="2:3" x14ac:dyDescent="0.2">
      <c r="B335" s="74">
        <v>43797</v>
      </c>
      <c r="C335" s="106">
        <f t="shared" si="8"/>
        <v>1.9683864397260273</v>
      </c>
    </row>
    <row r="336" spans="2:3" x14ac:dyDescent="0.2">
      <c r="B336" s="74">
        <v>43798</v>
      </c>
      <c r="C336" s="106">
        <f t="shared" si="8"/>
        <v>1.9683864397260273</v>
      </c>
    </row>
    <row r="337" spans="2:3" x14ac:dyDescent="0.2">
      <c r="B337" s="74">
        <v>43799</v>
      </c>
      <c r="C337" s="106">
        <f t="shared" si="8"/>
        <v>1.9683864397260273</v>
      </c>
    </row>
    <row r="338" spans="2:3" x14ac:dyDescent="0.2">
      <c r="B338" s="74">
        <v>43800</v>
      </c>
      <c r="C338" s="106">
        <f t="shared" si="8"/>
        <v>1.9683864397260273</v>
      </c>
    </row>
    <row r="339" spans="2:3" x14ac:dyDescent="0.2">
      <c r="B339" s="74">
        <v>43801</v>
      </c>
      <c r="C339" s="106">
        <f t="shared" si="8"/>
        <v>1.9683864397260273</v>
      </c>
    </row>
    <row r="340" spans="2:3" x14ac:dyDescent="0.2">
      <c r="B340" s="74">
        <v>43802</v>
      </c>
      <c r="C340" s="106">
        <f t="shared" si="8"/>
        <v>1.9683864397260273</v>
      </c>
    </row>
    <row r="341" spans="2:3" x14ac:dyDescent="0.2">
      <c r="B341" s="74">
        <v>43803</v>
      </c>
      <c r="C341" s="106">
        <f t="shared" si="8"/>
        <v>1.9683864397260273</v>
      </c>
    </row>
    <row r="342" spans="2:3" x14ac:dyDescent="0.2">
      <c r="B342" s="74">
        <v>43804</v>
      </c>
      <c r="C342" s="106">
        <f t="shared" si="8"/>
        <v>1.9683864397260273</v>
      </c>
    </row>
    <row r="343" spans="2:3" x14ac:dyDescent="0.2">
      <c r="B343" s="74">
        <v>43805</v>
      </c>
      <c r="C343" s="106">
        <f t="shared" si="8"/>
        <v>1.9683864397260273</v>
      </c>
    </row>
    <row r="344" spans="2:3" x14ac:dyDescent="0.2">
      <c r="B344" s="74">
        <v>43806</v>
      </c>
      <c r="C344" s="106">
        <f t="shared" si="8"/>
        <v>1.9683864397260273</v>
      </c>
    </row>
    <row r="345" spans="2:3" x14ac:dyDescent="0.2">
      <c r="B345" s="74">
        <v>43807</v>
      </c>
      <c r="C345" s="106">
        <f t="shared" si="8"/>
        <v>1.9683864397260273</v>
      </c>
    </row>
    <row r="346" spans="2:3" x14ac:dyDescent="0.2">
      <c r="B346" s="74">
        <v>43808</v>
      </c>
      <c r="C346" s="106">
        <f t="shared" si="8"/>
        <v>1.9683864397260273</v>
      </c>
    </row>
    <row r="347" spans="2:3" x14ac:dyDescent="0.2">
      <c r="B347" s="74">
        <v>43809</v>
      </c>
      <c r="C347" s="106">
        <f t="shared" si="8"/>
        <v>1.9683864397260273</v>
      </c>
    </row>
    <row r="348" spans="2:3" x14ac:dyDescent="0.2">
      <c r="B348" s="74">
        <v>43810</v>
      </c>
      <c r="C348" s="106">
        <f t="shared" si="8"/>
        <v>1.9683864397260273</v>
      </c>
    </row>
    <row r="349" spans="2:3" x14ac:dyDescent="0.2">
      <c r="B349" s="74">
        <v>43811</v>
      </c>
      <c r="C349" s="106">
        <f t="shared" si="8"/>
        <v>1.9683864397260273</v>
      </c>
    </row>
    <row r="350" spans="2:3" x14ac:dyDescent="0.2">
      <c r="B350" s="74">
        <v>43812</v>
      </c>
      <c r="C350" s="106">
        <f t="shared" si="8"/>
        <v>1.9683864397260273</v>
      </c>
    </row>
    <row r="351" spans="2:3" x14ac:dyDescent="0.2">
      <c r="B351" s="74">
        <v>43813</v>
      </c>
      <c r="C351" s="106">
        <f t="shared" si="8"/>
        <v>1.9683864397260273</v>
      </c>
    </row>
    <row r="352" spans="2:3" x14ac:dyDescent="0.2">
      <c r="B352" s="74">
        <v>43814</v>
      </c>
      <c r="C352" s="106">
        <f t="shared" si="8"/>
        <v>1.9683864397260273</v>
      </c>
    </row>
    <row r="353" spans="2:3" x14ac:dyDescent="0.2">
      <c r="B353" s="74">
        <v>43815</v>
      </c>
      <c r="C353" s="106">
        <f t="shared" si="8"/>
        <v>1.9683864397260273</v>
      </c>
    </row>
    <row r="354" spans="2:3" x14ac:dyDescent="0.2">
      <c r="B354" s="74">
        <v>43816</v>
      </c>
      <c r="C354" s="106">
        <f t="shared" si="8"/>
        <v>1.9683864397260273</v>
      </c>
    </row>
    <row r="355" spans="2:3" x14ac:dyDescent="0.2">
      <c r="B355" s="74">
        <v>43817</v>
      </c>
      <c r="C355" s="106">
        <f t="shared" si="8"/>
        <v>1.9683864397260273</v>
      </c>
    </row>
    <row r="356" spans="2:3" x14ac:dyDescent="0.2">
      <c r="B356" s="74">
        <v>43818</v>
      </c>
      <c r="C356" s="106">
        <f t="shared" si="8"/>
        <v>1.9683864397260273</v>
      </c>
    </row>
    <row r="357" spans="2:3" x14ac:dyDescent="0.2">
      <c r="B357" s="74">
        <v>43819</v>
      </c>
      <c r="C357" s="106">
        <f t="shared" si="8"/>
        <v>1.9683864397260273</v>
      </c>
    </row>
    <row r="358" spans="2:3" x14ac:dyDescent="0.2">
      <c r="B358" s="74">
        <v>43820</v>
      </c>
      <c r="C358" s="106">
        <f t="shared" si="8"/>
        <v>1.9683864397260273</v>
      </c>
    </row>
    <row r="359" spans="2:3" x14ac:dyDescent="0.2">
      <c r="B359" s="74">
        <v>43821</v>
      </c>
      <c r="C359" s="106">
        <f t="shared" si="8"/>
        <v>1.9683864397260273</v>
      </c>
    </row>
    <row r="360" spans="2:3" x14ac:dyDescent="0.2">
      <c r="B360" s="74">
        <v>43822</v>
      </c>
      <c r="C360" s="106">
        <f t="shared" si="8"/>
        <v>1.9683864397260273</v>
      </c>
    </row>
    <row r="361" spans="2:3" x14ac:dyDescent="0.2">
      <c r="B361" s="74">
        <v>43823</v>
      </c>
      <c r="C361" s="106">
        <f t="shared" si="8"/>
        <v>1.9683864397260273</v>
      </c>
    </row>
    <row r="362" spans="2:3" x14ac:dyDescent="0.2">
      <c r="B362" s="74">
        <v>43824</v>
      </c>
      <c r="C362" s="106">
        <f t="shared" si="8"/>
        <v>1.9683864397260273</v>
      </c>
    </row>
    <row r="363" spans="2:3" x14ac:dyDescent="0.2">
      <c r="B363" s="74">
        <v>43825</v>
      </c>
      <c r="C363" s="106">
        <f t="shared" si="8"/>
        <v>1.9683864397260273</v>
      </c>
    </row>
    <row r="364" spans="2:3" x14ac:dyDescent="0.2">
      <c r="B364" s="74">
        <v>43826</v>
      </c>
      <c r="C364" s="106">
        <f t="shared" si="8"/>
        <v>1.9683864397260273</v>
      </c>
    </row>
    <row r="365" spans="2:3" x14ac:dyDescent="0.2">
      <c r="B365" s="74">
        <v>43827</v>
      </c>
      <c r="C365" s="106">
        <f t="shared" si="8"/>
        <v>1.9683864397260273</v>
      </c>
    </row>
    <row r="366" spans="2:3" x14ac:dyDescent="0.2">
      <c r="B366" s="74">
        <v>43828</v>
      </c>
      <c r="C366" s="106">
        <f t="shared" si="8"/>
        <v>1.9683864397260273</v>
      </c>
    </row>
    <row r="367" spans="2:3" x14ac:dyDescent="0.2">
      <c r="B367" s="74">
        <v>43829</v>
      </c>
      <c r="C367" s="106">
        <f t="shared" si="8"/>
        <v>1.9683864397260273</v>
      </c>
    </row>
    <row r="368" spans="2:3" x14ac:dyDescent="0.2">
      <c r="B368" s="75">
        <v>43830</v>
      </c>
      <c r="C368" s="107">
        <f t="shared" si="8"/>
        <v>1.9683864397260273</v>
      </c>
    </row>
  </sheetData>
  <phoneticPr fontId="12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94E223-9495-0940-AB27-91DEC78FEEAD}">
  <dimension ref="B2:P32"/>
  <sheetViews>
    <sheetView workbookViewId="0">
      <selection activeCell="C6" sqref="C6"/>
    </sheetView>
  </sheetViews>
  <sheetFormatPr baseColWidth="10" defaultColWidth="10.83203125" defaultRowHeight="16" x14ac:dyDescent="0.2"/>
  <cols>
    <col min="2" max="2" width="17" bestFit="1" customWidth="1"/>
    <col min="3" max="3" width="9.33203125" bestFit="1" customWidth="1"/>
    <col min="5" max="5" width="14.5" customWidth="1"/>
  </cols>
  <sheetData>
    <row r="2" spans="2:16" ht="68" x14ac:dyDescent="0.2">
      <c r="B2" s="20" t="s">
        <v>513</v>
      </c>
      <c r="C2" s="21" t="s">
        <v>514</v>
      </c>
      <c r="D2" s="21" t="s">
        <v>511</v>
      </c>
      <c r="E2" s="21" t="s">
        <v>510</v>
      </c>
      <c r="F2" s="21" t="s">
        <v>515</v>
      </c>
      <c r="G2" s="21" t="s">
        <v>516</v>
      </c>
      <c r="H2" s="22" t="s">
        <v>517</v>
      </c>
      <c r="J2" s="20" t="s">
        <v>523</v>
      </c>
      <c r="K2" s="21" t="s">
        <v>514</v>
      </c>
      <c r="L2" s="21" t="s">
        <v>511</v>
      </c>
      <c r="M2" s="21" t="s">
        <v>510</v>
      </c>
      <c r="N2" s="21" t="s">
        <v>515</v>
      </c>
      <c r="O2" s="21" t="s">
        <v>516</v>
      </c>
      <c r="P2" s="38" t="s">
        <v>517</v>
      </c>
    </row>
    <row r="3" spans="2:16" x14ac:dyDescent="0.2">
      <c r="B3" s="23" t="s">
        <v>518</v>
      </c>
      <c r="C3" s="24">
        <f>SUMIFS(EDGAR!$I:$I,EDGAR!$D:$D,Emissions!$B3,EDGAR!$H:$H,Emissions!C$2)/1000</f>
        <v>4585.5227326230397</v>
      </c>
      <c r="D3" s="24">
        <f>SUMIFS(EDGAR!$I:$I,EDGAR!$D:$D,Emissions!$B3,EDGAR!$H:$H,Emissions!D$2)/1000</f>
        <v>878.88552260541246</v>
      </c>
      <c r="E3" s="24">
        <f>SUMIFS(EDGAR!$I:$I,EDGAR!$D:$D,Emissions!$B3,EDGAR!$H:$H,Emissions!E$2)/1000</f>
        <v>4009.2649896376497</v>
      </c>
      <c r="F3" s="24">
        <f>SUMIFS(EDGAR!$I:$I,EDGAR!$D:$D,Emissions!$B3,EDGAR!$H:$H,Emissions!F$2)/1000</f>
        <v>779.16906659890697</v>
      </c>
      <c r="G3" s="24">
        <f>SUMIFS(EDGAR!$I:$I,EDGAR!$D:$D,Emissions!$B3,EDGAR!$H:$H,Emissions!G$2)/1000</f>
        <v>62.9672079083605</v>
      </c>
      <c r="H3" s="25">
        <f>SUM(C3:G3)</f>
        <v>10315.80951937337</v>
      </c>
      <c r="J3" s="23" t="s">
        <v>518</v>
      </c>
      <c r="K3" s="39">
        <f t="shared" ref="K3:P16" si="0">C3/$H3</f>
        <v>0.44451409499286543</v>
      </c>
      <c r="L3" s="39">
        <f t="shared" si="0"/>
        <v>8.5197920818026115E-2</v>
      </c>
      <c r="M3" s="39">
        <f t="shared" si="0"/>
        <v>0.38865248356012599</v>
      </c>
      <c r="N3" s="39">
        <f t="shared" si="0"/>
        <v>7.5531548458277212E-2</v>
      </c>
      <c r="O3" s="39">
        <f t="shared" si="0"/>
        <v>6.1039521707052053E-3</v>
      </c>
      <c r="P3" s="46">
        <f t="shared" si="0"/>
        <v>1</v>
      </c>
    </row>
    <row r="4" spans="2:16" x14ac:dyDescent="0.2">
      <c r="B4" s="23" t="s">
        <v>519</v>
      </c>
      <c r="C4" s="24">
        <f>SUMIFS(EDGAR!$I:$I,EDGAR!$D:$D,Emissions!$B4,EDGAR!$H:$H,Emissions!C$2)/1000</f>
        <v>1212.8643464167501</v>
      </c>
      <c r="D4" s="24">
        <f>SUMIFS(EDGAR!$I:$I,EDGAR!$D:$D,Emissions!$B4,EDGAR!$H:$H,Emissions!D$2)/1000</f>
        <v>282.57823782949419</v>
      </c>
      <c r="E4" s="24">
        <f>SUMIFS(EDGAR!$I:$I,EDGAR!$D:$D,Emissions!$B4,EDGAR!$H:$H,Emissions!E$2)/1000</f>
        <v>812.3370776888604</v>
      </c>
      <c r="F4" s="24">
        <f>SUMIFS(EDGAR!$I:$I,EDGAR!$D:$D,Emissions!$B4,EDGAR!$H:$H,Emissions!F$2)/1000</f>
        <v>194.751993172613</v>
      </c>
      <c r="G4" s="24">
        <f>SUMIFS(EDGAR!$I:$I,EDGAR!$D:$D,Emissions!$B4,EDGAR!$H:$H,Emissions!G$2)/1000</f>
        <v>6.7164706420558895</v>
      </c>
      <c r="H4" s="25">
        <f t="shared" ref="H4:H10" si="1">SUM(C4:G4)</f>
        <v>2509.2481257497734</v>
      </c>
      <c r="J4" s="23" t="s">
        <v>519</v>
      </c>
      <c r="K4" s="39">
        <f t="shared" si="0"/>
        <v>0.48335767753312214</v>
      </c>
      <c r="L4" s="39">
        <f t="shared" si="0"/>
        <v>0.11261470514999734</v>
      </c>
      <c r="M4" s="39">
        <f t="shared" si="0"/>
        <v>0.323737245971293</v>
      </c>
      <c r="N4" s="39">
        <f t="shared" si="0"/>
        <v>7.7613684822189638E-2</v>
      </c>
      <c r="O4" s="39">
        <f t="shared" si="0"/>
        <v>2.6766865233979129E-3</v>
      </c>
      <c r="P4" s="46">
        <f t="shared" si="0"/>
        <v>1</v>
      </c>
    </row>
    <row r="5" spans="2:16" x14ac:dyDescent="0.2">
      <c r="B5" s="23" t="s">
        <v>66</v>
      </c>
      <c r="C5" s="24">
        <f>SUMIFS(EDGAR!$I:$I,EDGAR!$D:$D,Emissions!$B5,EDGAR!$H:$H,Emissions!C$2)/1000</f>
        <v>1858.3774656908602</v>
      </c>
      <c r="D5" s="24">
        <f>SUMIFS(EDGAR!$I:$I,EDGAR!$D:$D,Emissions!$B5,EDGAR!$H:$H,Emissions!D$2)/1000</f>
        <v>1654.3071947342137</v>
      </c>
      <c r="E5" s="24">
        <f>SUMIFS(EDGAR!$I:$I,EDGAR!$D:$D,Emissions!$B5,EDGAR!$H:$H,Emissions!E$2)/1000</f>
        <v>785.68921603679837</v>
      </c>
      <c r="F5" s="24">
        <f>SUMIFS(EDGAR!$I:$I,EDGAR!$D:$D,Emissions!$B5,EDGAR!$H:$H,Emissions!F$2)/1000</f>
        <v>601.11038119006901</v>
      </c>
      <c r="G5" s="24">
        <f>SUMIFS(EDGAR!$I:$I,EDGAR!$D:$D,Emissions!$B5,EDGAR!$H:$H,Emissions!G$2)/1000</f>
        <v>167.716471594436</v>
      </c>
      <c r="H5" s="25">
        <f t="shared" si="1"/>
        <v>5067.2007292463777</v>
      </c>
      <c r="J5" s="23" t="s">
        <v>524</v>
      </c>
      <c r="K5" s="39">
        <f t="shared" si="0"/>
        <v>0.36674636845642555</v>
      </c>
      <c r="L5" s="39">
        <f t="shared" si="0"/>
        <v>0.32647358633062312</v>
      </c>
      <c r="M5" s="39">
        <f t="shared" si="0"/>
        <v>0.1550538962275628</v>
      </c>
      <c r="N5" s="39">
        <f t="shared" si="0"/>
        <v>0.11862770261312887</v>
      </c>
      <c r="O5" s="39">
        <f t="shared" si="0"/>
        <v>3.3098446372259609E-2</v>
      </c>
      <c r="P5" s="46">
        <f t="shared" si="0"/>
        <v>1</v>
      </c>
    </row>
    <row r="6" spans="2:16" x14ac:dyDescent="0.2">
      <c r="B6" s="23" t="s">
        <v>520</v>
      </c>
      <c r="C6" s="24">
        <f>SUMIFS(EDGAR!$I:$I,EDGAR!$E:$E,Emissions!$B6,EDGAR!$H:$H,Emissions!C$2)/1000</f>
        <v>1071.3019173825069</v>
      </c>
      <c r="D6" s="24">
        <f>SUMIFS(EDGAR!$I:$I,EDGAR!$E:$E,Emissions!$B6,EDGAR!$H:$H,Emissions!D$2)/1000</f>
        <v>903.21934604084117</v>
      </c>
      <c r="E6" s="24">
        <f>SUMIFS(EDGAR!$I:$I,EDGAR!$E:$E,Emissions!$B6,EDGAR!$H:$H,Emissions!E$2)/1000</f>
        <v>637.04663585764104</v>
      </c>
      <c r="F6" s="24">
        <f>SUMIFS(EDGAR!$I:$I,EDGAR!$E:$E,Emissions!$B6,EDGAR!$H:$H,Emissions!F$2)/1000</f>
        <v>610.86270359573507</v>
      </c>
      <c r="G6" s="24">
        <f>SUMIFS(EDGAR!$I:$I,EDGAR!$E:$E,Emissions!$B6,EDGAR!$H:$H,Emissions!G$2)/1000</f>
        <v>17.555167800945771</v>
      </c>
      <c r="H6" s="25">
        <f t="shared" si="1"/>
        <v>3239.9857706776697</v>
      </c>
      <c r="J6" s="23" t="s">
        <v>520</v>
      </c>
      <c r="K6" s="39">
        <f t="shared" si="0"/>
        <v>0.33065019207119395</v>
      </c>
      <c r="L6" s="39">
        <f t="shared" si="0"/>
        <v>0.27877262740321401</v>
      </c>
      <c r="M6" s="39">
        <f t="shared" si="0"/>
        <v>0.19662019556474702</v>
      </c>
      <c r="N6" s="39">
        <f t="shared" si="0"/>
        <v>0.1885386994980438</v>
      </c>
      <c r="O6" s="39">
        <f t="shared" si="0"/>
        <v>5.4182854628012653E-3</v>
      </c>
      <c r="P6" s="46">
        <f t="shared" si="0"/>
        <v>1</v>
      </c>
    </row>
    <row r="7" spans="2:16" x14ac:dyDescent="0.2">
      <c r="B7" s="23" t="s">
        <v>386</v>
      </c>
      <c r="C7" s="24" t="e">
        <f>SUMIFS('[2]1.2'!$J:$J,'[2]1.2'!$H:$H,'[2]1.1'!C$2,'[2]1.2'!$D:$D,'[2]1.1'!$B7)/1000</f>
        <v>#VALUE!</v>
      </c>
      <c r="D7" s="24" t="e">
        <f>SUMIFS('[2]1.2'!$J:$J,'[2]1.2'!$H:$H,'[2]1.1'!D$2,'[2]1.2'!$D:$D,'[2]1.1'!$B7)/1000</f>
        <v>#VALUE!</v>
      </c>
      <c r="E7" s="24" t="e">
        <f>SUMIFS('[2]1.2'!$J:$J,'[2]1.2'!$H:$H,'[2]1.1'!E$2,'[2]1.2'!$D:$D,'[2]1.1'!$B7)/1000</f>
        <v>#VALUE!</v>
      </c>
      <c r="F7" s="24" t="e">
        <f>SUMIFS('[2]1.2'!$J:$J,'[2]1.2'!$H:$H,'[2]1.1'!F$2,'[2]1.2'!$D:$D,'[2]1.1'!$B7)/1000</f>
        <v>#VALUE!</v>
      </c>
      <c r="G7" s="24" t="e">
        <f>SUMIFS('[2]1.2'!$J:$J,'[2]1.2'!$H:$H,'[2]1.1'!G$2,'[2]1.2'!$D:$D,'[2]1.1'!$B7)/1000</f>
        <v>#VALUE!</v>
      </c>
      <c r="H7" s="25" t="e">
        <f t="shared" si="1"/>
        <v>#VALUE!</v>
      </c>
      <c r="J7" s="23" t="s">
        <v>386</v>
      </c>
      <c r="K7" s="39" t="e">
        <f t="shared" si="0"/>
        <v>#VALUE!</v>
      </c>
      <c r="L7" s="39" t="e">
        <f t="shared" si="0"/>
        <v>#VALUE!</v>
      </c>
      <c r="M7" s="39" t="e">
        <f t="shared" si="0"/>
        <v>#VALUE!</v>
      </c>
      <c r="N7" s="39" t="e">
        <f t="shared" si="0"/>
        <v>#VALUE!</v>
      </c>
      <c r="O7" s="39" t="e">
        <f t="shared" si="0"/>
        <v>#VALUE!</v>
      </c>
      <c r="P7" s="46" t="e">
        <f t="shared" si="0"/>
        <v>#VALUE!</v>
      </c>
    </row>
    <row r="8" spans="2:16" x14ac:dyDescent="0.2">
      <c r="B8" s="23" t="s">
        <v>473</v>
      </c>
      <c r="C8" s="24" t="e">
        <f>SUMIFS('[2]1.2'!$J:$J,'[2]1.2'!$H:$H,'[2]1.1'!C$2,'[2]1.2'!$D:$D,'[2]1.1'!$B8)/1000</f>
        <v>#VALUE!</v>
      </c>
      <c r="D8" s="24" t="e">
        <f>SUMIFS('[2]1.2'!$J:$J,'[2]1.2'!$H:$H,'[2]1.1'!D$2,'[2]1.2'!$D:$D,'[2]1.1'!$B8)/1000</f>
        <v>#VALUE!</v>
      </c>
      <c r="E8" s="24" t="e">
        <f>SUMIFS('[2]1.2'!$J:$J,'[2]1.2'!$H:$H,'[2]1.1'!E$2,'[2]1.2'!$D:$D,'[2]1.1'!$B8)/1000</f>
        <v>#VALUE!</v>
      </c>
      <c r="F8" s="24" t="e">
        <f>SUMIFS('[2]1.2'!$J:$J,'[2]1.2'!$H:$H,'[2]1.1'!F$2,'[2]1.2'!$D:$D,'[2]1.1'!$B8)/1000</f>
        <v>#VALUE!</v>
      </c>
      <c r="G8" s="24" t="e">
        <f>SUMIFS('[2]1.2'!$J:$J,'[2]1.2'!$H:$H,'[2]1.1'!G$2,'[2]1.2'!$D:$D,'[2]1.1'!$B8)/1000</f>
        <v>#VALUE!</v>
      </c>
      <c r="H8" s="25" t="e">
        <f t="shared" si="1"/>
        <v>#VALUE!</v>
      </c>
      <c r="J8" s="23" t="s">
        <v>473</v>
      </c>
      <c r="K8" s="39" t="e">
        <f t="shared" si="0"/>
        <v>#VALUE!</v>
      </c>
      <c r="L8" s="39" t="e">
        <f t="shared" si="0"/>
        <v>#VALUE!</v>
      </c>
      <c r="M8" s="39" t="e">
        <f t="shared" si="0"/>
        <v>#VALUE!</v>
      </c>
      <c r="N8" s="39" t="e">
        <f t="shared" si="0"/>
        <v>#VALUE!</v>
      </c>
      <c r="O8" s="39" t="e">
        <f t="shared" si="0"/>
        <v>#VALUE!</v>
      </c>
      <c r="P8" s="46" t="e">
        <f t="shared" si="0"/>
        <v>#VALUE!</v>
      </c>
    </row>
    <row r="9" spans="2:16" x14ac:dyDescent="0.2">
      <c r="B9" s="23" t="s">
        <v>134</v>
      </c>
      <c r="C9" s="24" t="e">
        <f>SUMIFS('[2]1.2'!$J:$J,'[2]1.2'!$H:$H,'[2]1.1'!C$2,'[2]1.2'!$D:$D,'[2]1.1'!$B9)/1000</f>
        <v>#VALUE!</v>
      </c>
      <c r="D9" s="24" t="e">
        <f>SUMIFS('[2]1.2'!$J:$J,'[2]1.2'!$H:$H,'[2]1.1'!D$2,'[2]1.2'!$D:$D,'[2]1.1'!$B9)/1000</f>
        <v>#VALUE!</v>
      </c>
      <c r="E9" s="24" t="e">
        <f>SUMIFS('[2]1.2'!$J:$J,'[2]1.2'!$H:$H,'[2]1.1'!E$2,'[2]1.2'!$D:$D,'[2]1.1'!$B9)/1000</f>
        <v>#VALUE!</v>
      </c>
      <c r="F9" s="24" t="e">
        <f>SUMIFS('[2]1.2'!$J:$J,'[2]1.2'!$H:$H,'[2]1.1'!F$2,'[2]1.2'!$D:$D,'[2]1.1'!$B9)/1000</f>
        <v>#VALUE!</v>
      </c>
      <c r="G9" s="24" t="e">
        <f>SUMIFS('[2]1.2'!$J:$J,'[2]1.2'!$H:$H,'[2]1.1'!G$2,'[2]1.2'!$D:$D,'[2]1.1'!$B9)/1000</f>
        <v>#VALUE!</v>
      </c>
      <c r="H9" s="25" t="e">
        <f>SUM(C9:G9)</f>
        <v>#VALUE!</v>
      </c>
      <c r="J9" s="23" t="s">
        <v>134</v>
      </c>
      <c r="K9" s="39" t="e">
        <f t="shared" si="0"/>
        <v>#VALUE!</v>
      </c>
      <c r="L9" s="39" t="e">
        <f t="shared" si="0"/>
        <v>#VALUE!</v>
      </c>
      <c r="M9" s="39" t="e">
        <f t="shared" si="0"/>
        <v>#VALUE!</v>
      </c>
      <c r="N9" s="39" t="e">
        <f t="shared" si="0"/>
        <v>#VALUE!</v>
      </c>
      <c r="O9" s="39" t="e">
        <f t="shared" si="0"/>
        <v>#VALUE!</v>
      </c>
      <c r="P9" s="46" t="e">
        <f t="shared" si="0"/>
        <v>#VALUE!</v>
      </c>
    </row>
    <row r="10" spans="2:16" x14ac:dyDescent="0.2">
      <c r="B10" s="23" t="s">
        <v>521</v>
      </c>
      <c r="C10" s="24" t="e">
        <f>C11-SUM(C3:C9)</f>
        <v>#VALUE!</v>
      </c>
      <c r="D10" s="24" t="e">
        <f>D11-SUM(D3:D9)</f>
        <v>#VALUE!</v>
      </c>
      <c r="E10" s="24" t="e">
        <f>E11-SUM(E3:E9)</f>
        <v>#VALUE!</v>
      </c>
      <c r="F10" s="24" t="e">
        <f>F11-SUM(F3:F9)</f>
        <v>#VALUE!</v>
      </c>
      <c r="G10" s="24" t="e">
        <f>G11-SUM(G3:G9)</f>
        <v>#VALUE!</v>
      </c>
      <c r="H10" s="25" t="e">
        <f t="shared" si="1"/>
        <v>#VALUE!</v>
      </c>
      <c r="J10" s="23" t="s">
        <v>521</v>
      </c>
      <c r="K10" s="39" t="e">
        <f t="shared" si="0"/>
        <v>#VALUE!</v>
      </c>
      <c r="L10" s="39" t="e">
        <f t="shared" si="0"/>
        <v>#VALUE!</v>
      </c>
      <c r="M10" s="39" t="e">
        <f t="shared" si="0"/>
        <v>#VALUE!</v>
      </c>
      <c r="N10" s="39" t="e">
        <f t="shared" si="0"/>
        <v>#VALUE!</v>
      </c>
      <c r="O10" s="39" t="e">
        <f t="shared" si="0"/>
        <v>#VALUE!</v>
      </c>
      <c r="P10" s="46" t="e">
        <f t="shared" si="0"/>
        <v>#VALUE!</v>
      </c>
    </row>
    <row r="11" spans="2:16" x14ac:dyDescent="0.2">
      <c r="B11" s="26" t="s">
        <v>522</v>
      </c>
      <c r="C11" s="27" t="e">
        <f>SUMIFS('[2]1.2'!$J:$J,'[2]1.2'!$H:$H,'[2]1.1'!C$2)/1000</f>
        <v>#VALUE!</v>
      </c>
      <c r="D11" s="27" t="e">
        <f>SUMIFS('[2]1.2'!$J:$J,'[2]1.2'!$H:$H,'[2]1.1'!D$2)/1000</f>
        <v>#VALUE!</v>
      </c>
      <c r="E11" s="27" t="e">
        <f>SUMIFS('[2]1.2'!$J:$J,'[2]1.2'!$H:$H,'[2]1.1'!E$2)/1000</f>
        <v>#VALUE!</v>
      </c>
      <c r="F11" s="27" t="e">
        <f>SUMIFS('[2]1.2'!$J:$J,'[2]1.2'!$H:$H,'[2]1.1'!F$2)/1000</f>
        <v>#VALUE!</v>
      </c>
      <c r="G11" s="27" t="e">
        <f>SUMIFS('[2]1.2'!$J:$J,'[2]1.2'!$H:$H,'[2]1.1'!G$2)/1000</f>
        <v>#VALUE!</v>
      </c>
      <c r="H11" s="28" t="e">
        <f>SUM(C11:G11)</f>
        <v>#VALUE!</v>
      </c>
      <c r="J11" s="26" t="s">
        <v>522</v>
      </c>
      <c r="K11" s="40" t="e">
        <f t="shared" si="0"/>
        <v>#VALUE!</v>
      </c>
      <c r="L11" s="40" t="e">
        <f>D11/$H11</f>
        <v>#VALUE!</v>
      </c>
      <c r="M11" s="40" t="e">
        <f>E11/$H11</f>
        <v>#VALUE!</v>
      </c>
      <c r="N11" s="40" t="e">
        <f>F11/$H11</f>
        <v>#VALUE!</v>
      </c>
      <c r="O11" s="40" t="e">
        <f>G11/$H11</f>
        <v>#VALUE!</v>
      </c>
      <c r="P11" s="47" t="e">
        <f t="shared" si="0"/>
        <v>#VALUE!</v>
      </c>
    </row>
    <row r="12" spans="2:16" x14ac:dyDescent="0.2">
      <c r="B12" s="29" t="s">
        <v>300</v>
      </c>
      <c r="C12" s="30" t="e">
        <f>SUMIFS('[2]1.2'!$J:$J,'[2]1.2'!$H:$H,'[2]1.1'!C$2,'[2]1.2'!$D:$D,'[2]1.1'!$B12)/1000</f>
        <v>#VALUE!</v>
      </c>
      <c r="D12" s="30" t="e">
        <f>SUMIFS('[2]1.2'!$J:$J,'[2]1.2'!$H:$H,'[2]1.1'!D$2,'[2]1.2'!$D:$D,'[2]1.1'!$B12)/1000</f>
        <v>#VALUE!</v>
      </c>
      <c r="E12" s="30" t="e">
        <f>SUMIFS('[2]1.2'!$J:$J,'[2]1.2'!$H:$H,'[2]1.1'!E$2,'[2]1.2'!$D:$D,'[2]1.1'!$B12)/1000</f>
        <v>#VALUE!</v>
      </c>
      <c r="F12" s="30" t="e">
        <f>SUMIFS('[2]1.2'!$J:$J,'[2]1.2'!$H:$H,'[2]1.1'!F$2,'[2]1.2'!$D:$D,'[2]1.1'!$B12)/1000</f>
        <v>#VALUE!</v>
      </c>
      <c r="G12" s="30" t="e">
        <f>SUMIFS('[2]1.2'!$J:$J,'[2]1.2'!$H:$H,'[2]1.1'!G$2,'[2]1.2'!$D:$D,'[2]1.1'!$B12)/1000</f>
        <v>#VALUE!</v>
      </c>
      <c r="H12" s="31" t="e">
        <f t="shared" ref="H12:H16" si="2">SUM(C12:G12)</f>
        <v>#VALUE!</v>
      </c>
      <c r="J12" s="29" t="s">
        <v>300</v>
      </c>
      <c r="K12" s="43" t="e">
        <f t="shared" si="0"/>
        <v>#VALUE!</v>
      </c>
      <c r="L12" s="43" t="e">
        <f t="shared" si="0"/>
        <v>#VALUE!</v>
      </c>
      <c r="M12" s="43" t="e">
        <f t="shared" si="0"/>
        <v>#VALUE!</v>
      </c>
      <c r="N12" s="43" t="e">
        <f t="shared" si="0"/>
        <v>#VALUE!</v>
      </c>
      <c r="O12" s="43" t="e">
        <f>G12/$H12</f>
        <v>#VALUE!</v>
      </c>
      <c r="P12" s="48">
        <v>1</v>
      </c>
    </row>
    <row r="13" spans="2:16" x14ac:dyDescent="0.2">
      <c r="B13" s="32" t="s">
        <v>296</v>
      </c>
      <c r="C13" s="37" t="e">
        <f>SUMIFS('[2]1.2'!$J:$J,'[2]1.2'!$H:$H,'[2]1.1'!C$2,'[2]1.2'!$D:$D,'[2]1.1'!$B13)/1000</f>
        <v>#VALUE!</v>
      </c>
      <c r="D13" s="37" t="e">
        <f>SUMIFS('[2]1.2'!$J:$J,'[2]1.2'!$H:$H,'[2]1.1'!D$2,'[2]1.2'!$D:$D,'[2]1.1'!$B13)/1000</f>
        <v>#VALUE!</v>
      </c>
      <c r="E13" s="37" t="e">
        <f>SUMIFS('[2]1.2'!$J:$J,'[2]1.2'!$H:$H,'[2]1.1'!E$2,'[2]1.2'!$D:$D,'[2]1.1'!$B13)/1000</f>
        <v>#VALUE!</v>
      </c>
      <c r="F13" s="37" t="e">
        <f>SUMIFS('[2]1.2'!$J:$J,'[2]1.2'!$H:$H,'[2]1.1'!F$2,'[2]1.2'!$D:$D,'[2]1.1'!$B13)/1000</f>
        <v>#VALUE!</v>
      </c>
      <c r="G13" s="37" t="e">
        <f>SUMIFS('[2]1.2'!$J:$J,'[2]1.2'!$H:$H,'[2]1.1'!G$2,'[2]1.2'!$D:$D,'[2]1.1'!$B13)/1000</f>
        <v>#VALUE!</v>
      </c>
      <c r="H13" s="33" t="e">
        <f t="shared" si="2"/>
        <v>#VALUE!</v>
      </c>
      <c r="J13" s="32" t="s">
        <v>296</v>
      </c>
      <c r="K13" s="44" t="e">
        <f t="shared" si="0"/>
        <v>#VALUE!</v>
      </c>
      <c r="L13" s="44" t="e">
        <f t="shared" si="0"/>
        <v>#VALUE!</v>
      </c>
      <c r="M13" s="44" t="e">
        <f t="shared" si="0"/>
        <v>#VALUE!</v>
      </c>
      <c r="N13" s="44" t="e">
        <f t="shared" si="0"/>
        <v>#VALUE!</v>
      </c>
      <c r="O13" s="44" t="e">
        <f t="shared" si="0"/>
        <v>#VALUE!</v>
      </c>
      <c r="P13" s="49">
        <v>1</v>
      </c>
    </row>
    <row r="14" spans="2:16" x14ac:dyDescent="0.2">
      <c r="B14" s="32" t="s">
        <v>312</v>
      </c>
      <c r="C14" s="37" t="e">
        <f>SUMIFS('[2]1.2'!$J:$J,'[2]1.2'!$H:$H,'[2]1.1'!C$2,'[2]1.2'!$D:$D,'[2]1.1'!$B14)/1000</f>
        <v>#VALUE!</v>
      </c>
      <c r="D14" s="37" t="e">
        <f>SUMIFS('[2]1.2'!$J:$J,'[2]1.2'!$H:$H,'[2]1.1'!D$2,'[2]1.2'!$D:$D,'[2]1.1'!$B14)/1000</f>
        <v>#VALUE!</v>
      </c>
      <c r="E14" s="37" t="e">
        <f>SUMIFS('[2]1.2'!$J:$J,'[2]1.2'!$H:$H,'[2]1.1'!E$2,'[2]1.2'!$D:$D,'[2]1.1'!$B14)/1000</f>
        <v>#VALUE!</v>
      </c>
      <c r="F14" s="37" t="e">
        <f>SUMIFS('[2]1.2'!$J:$J,'[2]1.2'!$H:$H,'[2]1.1'!F$2,'[2]1.2'!$D:$D,'[2]1.1'!$B14)/1000</f>
        <v>#VALUE!</v>
      </c>
      <c r="G14" s="37" t="e">
        <f>SUMIFS('[2]1.2'!$J:$J,'[2]1.2'!$H:$H,'[2]1.1'!G$2,'[2]1.2'!$D:$D,'[2]1.1'!$B14)/1000</f>
        <v>#VALUE!</v>
      </c>
      <c r="H14" s="33" t="e">
        <f t="shared" si="2"/>
        <v>#VALUE!</v>
      </c>
      <c r="J14" s="32" t="s">
        <v>312</v>
      </c>
      <c r="K14" s="44" t="e">
        <f t="shared" si="0"/>
        <v>#VALUE!</v>
      </c>
      <c r="L14" s="44" t="e">
        <f t="shared" si="0"/>
        <v>#VALUE!</v>
      </c>
      <c r="M14" s="44" t="e">
        <f t="shared" si="0"/>
        <v>#VALUE!</v>
      </c>
      <c r="N14" s="44" t="e">
        <f t="shared" si="0"/>
        <v>#VALUE!</v>
      </c>
      <c r="O14" s="44" t="e">
        <f t="shared" si="0"/>
        <v>#VALUE!</v>
      </c>
      <c r="P14" s="49">
        <v>1</v>
      </c>
    </row>
    <row r="15" spans="2:16" x14ac:dyDescent="0.2">
      <c r="B15" s="32" t="s">
        <v>288</v>
      </c>
      <c r="C15" s="37" t="e">
        <f>SUMIFS('[2]1.2'!$J:$J,'[2]1.2'!$H:$H,'[2]1.1'!C$2,'[2]1.2'!$D:$D,'[2]1.1'!$B15)/1000</f>
        <v>#VALUE!</v>
      </c>
      <c r="D15" s="37" t="e">
        <f>SUMIFS('[2]1.2'!$J:$J,'[2]1.2'!$H:$H,'[2]1.1'!D$2,'[2]1.2'!$D:$D,'[2]1.1'!$B15)/1000</f>
        <v>#VALUE!</v>
      </c>
      <c r="E15" s="37" t="e">
        <f>SUMIFS('[2]1.2'!$J:$J,'[2]1.2'!$H:$H,'[2]1.1'!E$2,'[2]1.2'!$D:$D,'[2]1.1'!$B15)/1000</f>
        <v>#VALUE!</v>
      </c>
      <c r="F15" s="37" t="e">
        <f>SUMIFS('[2]1.2'!$J:$J,'[2]1.2'!$H:$H,'[2]1.1'!F$2,'[2]1.2'!$D:$D,'[2]1.1'!$B15)/1000</f>
        <v>#VALUE!</v>
      </c>
      <c r="G15" s="37" t="e">
        <f>SUMIFS('[2]1.2'!$J:$J,'[2]1.2'!$H:$H,'[2]1.1'!G$2,'[2]1.2'!$D:$D,'[2]1.1'!$B15)/1000</f>
        <v>#VALUE!</v>
      </c>
      <c r="H15" s="33" t="e">
        <f t="shared" si="2"/>
        <v>#VALUE!</v>
      </c>
      <c r="J15" s="32" t="s">
        <v>288</v>
      </c>
      <c r="K15" s="44" t="e">
        <f t="shared" si="0"/>
        <v>#VALUE!</v>
      </c>
      <c r="L15" s="44" t="e">
        <f t="shared" si="0"/>
        <v>#VALUE!</v>
      </c>
      <c r="M15" s="44" t="e">
        <f t="shared" si="0"/>
        <v>#VALUE!</v>
      </c>
      <c r="N15" s="44" t="e">
        <f t="shared" si="0"/>
        <v>#VALUE!</v>
      </c>
      <c r="O15" s="44" t="e">
        <f t="shared" si="0"/>
        <v>#VALUE!</v>
      </c>
      <c r="P15" s="49">
        <v>1</v>
      </c>
    </row>
    <row r="16" spans="2:16" x14ac:dyDescent="0.2">
      <c r="B16" s="34" t="s">
        <v>292</v>
      </c>
      <c r="C16" s="35" t="e">
        <f>SUMIFS('[2]1.2'!$J:$J,'[2]1.2'!$H:$H,'[2]1.1'!C$2,'[2]1.2'!$D:$D,'[2]1.1'!$B16)/1000</f>
        <v>#VALUE!</v>
      </c>
      <c r="D16" s="35" t="e">
        <f>SUMIFS('[2]1.2'!$J:$J,'[2]1.2'!$H:$H,'[2]1.1'!D$2,'[2]1.2'!$D:$D,'[2]1.1'!$B16)/1000</f>
        <v>#VALUE!</v>
      </c>
      <c r="E16" s="35" t="e">
        <f>SUMIFS('[2]1.2'!$J:$J,'[2]1.2'!$H:$H,'[2]1.1'!E$2,'[2]1.2'!$D:$D,'[2]1.1'!$B16)/1000</f>
        <v>#VALUE!</v>
      </c>
      <c r="F16" s="35" t="e">
        <f>SUMIFS('[2]1.2'!$J:$J,'[2]1.2'!$H:$H,'[2]1.1'!F$2,'[2]1.2'!$D:$D,'[2]1.1'!$B16)/1000</f>
        <v>#VALUE!</v>
      </c>
      <c r="G16" s="35" t="e">
        <f>SUMIFS('[2]1.2'!$J:$J,'[2]1.2'!$H:$H,'[2]1.1'!G$2,'[2]1.2'!$D:$D,'[2]1.1'!$B16)/1000</f>
        <v>#VALUE!</v>
      </c>
      <c r="H16" s="36" t="e">
        <f t="shared" si="2"/>
        <v>#VALUE!</v>
      </c>
      <c r="J16" s="34" t="s">
        <v>292</v>
      </c>
      <c r="K16" s="45" t="e">
        <f t="shared" si="0"/>
        <v>#VALUE!</v>
      </c>
      <c r="L16" s="45" t="e">
        <f t="shared" si="0"/>
        <v>#VALUE!</v>
      </c>
      <c r="M16" s="45" t="e">
        <f t="shared" si="0"/>
        <v>#VALUE!</v>
      </c>
      <c r="N16" s="45" t="e">
        <f t="shared" si="0"/>
        <v>#VALUE!</v>
      </c>
      <c r="O16" s="45" t="e">
        <f t="shared" si="0"/>
        <v>#VALUE!</v>
      </c>
      <c r="P16" s="50">
        <v>1</v>
      </c>
    </row>
    <row r="18" spans="2:12" ht="51" x14ac:dyDescent="0.2">
      <c r="B18" s="20" t="s">
        <v>525</v>
      </c>
      <c r="C18" s="21" t="s">
        <v>514</v>
      </c>
      <c r="D18" s="21" t="s">
        <v>511</v>
      </c>
      <c r="E18" s="21" t="s">
        <v>510</v>
      </c>
      <c r="F18" s="21" t="s">
        <v>515</v>
      </c>
      <c r="G18" s="21" t="s">
        <v>516</v>
      </c>
      <c r="H18" s="22" t="s">
        <v>517</v>
      </c>
      <c r="I18" s="51"/>
      <c r="J18" s="20" t="s">
        <v>526</v>
      </c>
      <c r="K18" s="52" t="s">
        <v>527</v>
      </c>
      <c r="L18" s="52" t="s">
        <v>528</v>
      </c>
    </row>
    <row r="19" spans="2:12" x14ac:dyDescent="0.2">
      <c r="B19" s="23" t="s">
        <v>518</v>
      </c>
      <c r="C19" s="41">
        <f>$H19*K3</f>
        <v>4708.0020766680736</v>
      </c>
      <c r="D19" s="41">
        <f t="shared" ref="C19:G25" si="3">$H19*L3</f>
        <v>902.36056102002112</v>
      </c>
      <c r="E19" s="41">
        <f t="shared" si="3"/>
        <v>4116.3524853641502</v>
      </c>
      <c r="F19" s="41">
        <f t="shared" si="3"/>
        <v>799.98067778082907</v>
      </c>
      <c r="G19" s="41">
        <f t="shared" si="3"/>
        <v>64.649062469040373</v>
      </c>
      <c r="H19" s="25">
        <f>H3*(1+K19)</f>
        <v>10591.344863302114</v>
      </c>
      <c r="I19" s="53"/>
      <c r="J19" s="23" t="s">
        <v>518</v>
      </c>
      <c r="K19" s="46">
        <v>2.6710006947228051E-2</v>
      </c>
      <c r="L19" s="46">
        <v>2.64E-2</v>
      </c>
    </row>
    <row r="20" spans="2:12" x14ac:dyDescent="0.2">
      <c r="B20" s="23" t="s">
        <v>519</v>
      </c>
      <c r="C20" s="41">
        <f t="shared" si="3"/>
        <v>1234.6959046522516</v>
      </c>
      <c r="D20" s="41">
        <f t="shared" si="3"/>
        <v>287.66464611042505</v>
      </c>
      <c r="E20" s="41">
        <f t="shared" si="3"/>
        <v>826.9591450872598</v>
      </c>
      <c r="F20" s="41">
        <f t="shared" si="3"/>
        <v>198.25752904972001</v>
      </c>
      <c r="G20" s="41">
        <f t="shared" si="3"/>
        <v>6.8373671136128955</v>
      </c>
      <c r="H20" s="25">
        <f t="shared" ref="H20:H26" si="4">H4*(1+K20)</f>
        <v>2554.4145920132692</v>
      </c>
      <c r="I20" s="53"/>
      <c r="J20" s="23" t="s">
        <v>519</v>
      </c>
      <c r="K20" s="46">
        <v>1.7999999999999999E-2</v>
      </c>
      <c r="L20" s="46">
        <v>1.7999999999999999E-2</v>
      </c>
    </row>
    <row r="21" spans="2:12" x14ac:dyDescent="0.2">
      <c r="B21" s="23" t="s">
        <v>524</v>
      </c>
      <c r="C21" s="41">
        <f t="shared" si="3"/>
        <v>1902.9785248674409</v>
      </c>
      <c r="D21" s="41">
        <f t="shared" si="3"/>
        <v>1694.0105674078347</v>
      </c>
      <c r="E21" s="41">
        <f t="shared" si="3"/>
        <v>804.54575722168158</v>
      </c>
      <c r="F21" s="41">
        <f t="shared" si="3"/>
        <v>615.53703033863064</v>
      </c>
      <c r="G21" s="41">
        <f t="shared" si="3"/>
        <v>171.74166691270247</v>
      </c>
      <c r="H21" s="25">
        <f t="shared" si="4"/>
        <v>5188.8135467482907</v>
      </c>
      <c r="I21" s="53"/>
      <c r="J21" s="23" t="s">
        <v>524</v>
      </c>
      <c r="K21" s="46">
        <v>2.4E-2</v>
      </c>
      <c r="L21" s="46">
        <v>-1.7000000000000001E-2</v>
      </c>
    </row>
    <row r="22" spans="2:12" x14ac:dyDescent="0.2">
      <c r="B22" s="23" t="s">
        <v>282</v>
      </c>
      <c r="C22" s="41">
        <f t="shared" si="3"/>
        <v>1029.5211426045892</v>
      </c>
      <c r="D22" s="41">
        <f t="shared" si="3"/>
        <v>867.99379154524843</v>
      </c>
      <c r="E22" s="41">
        <f t="shared" si="3"/>
        <v>612.20181705919299</v>
      </c>
      <c r="F22" s="41">
        <f t="shared" si="3"/>
        <v>587.03905815550138</v>
      </c>
      <c r="G22" s="41">
        <f t="shared" si="3"/>
        <v>16.870516256708886</v>
      </c>
      <c r="H22" s="25">
        <f t="shared" si="4"/>
        <v>3113.6263256212405</v>
      </c>
      <c r="I22" s="53"/>
      <c r="J22" s="23" t="s">
        <v>520</v>
      </c>
      <c r="K22" s="46">
        <v>-3.9E-2</v>
      </c>
      <c r="L22" s="46">
        <v>-1.7000000000000001E-2</v>
      </c>
    </row>
    <row r="23" spans="2:12" x14ac:dyDescent="0.2">
      <c r="B23" s="23" t="s">
        <v>386</v>
      </c>
      <c r="C23" s="41" t="e">
        <f t="shared" si="3"/>
        <v>#VALUE!</v>
      </c>
      <c r="D23" s="41" t="e">
        <f t="shared" si="3"/>
        <v>#VALUE!</v>
      </c>
      <c r="E23" s="41" t="e">
        <f t="shared" si="3"/>
        <v>#VALUE!</v>
      </c>
      <c r="F23" s="41" t="e">
        <f t="shared" si="3"/>
        <v>#VALUE!</v>
      </c>
      <c r="G23" s="41" t="e">
        <f t="shared" si="3"/>
        <v>#VALUE!</v>
      </c>
      <c r="H23" s="25" t="e">
        <f t="shared" si="4"/>
        <v>#VALUE!</v>
      </c>
      <c r="I23" s="53"/>
      <c r="J23" s="23" t="s">
        <v>529</v>
      </c>
      <c r="K23" s="54">
        <v>5.0000000000000001E-3</v>
      </c>
      <c r="L23" s="54">
        <v>5.0000000000000001E-3</v>
      </c>
    </row>
    <row r="24" spans="2:12" x14ac:dyDescent="0.2">
      <c r="B24" s="23" t="s">
        <v>473</v>
      </c>
      <c r="C24" s="41" t="e">
        <f t="shared" si="3"/>
        <v>#VALUE!</v>
      </c>
      <c r="D24" s="41" t="e">
        <f t="shared" si="3"/>
        <v>#VALUE!</v>
      </c>
      <c r="E24" s="41" t="e">
        <f t="shared" si="3"/>
        <v>#VALUE!</v>
      </c>
      <c r="F24" s="41" t="e">
        <f t="shared" si="3"/>
        <v>#VALUE!</v>
      </c>
      <c r="G24" s="41" t="e">
        <f t="shared" si="3"/>
        <v>#VALUE!</v>
      </c>
      <c r="H24" s="25" t="e">
        <f t="shared" si="4"/>
        <v>#VALUE!</v>
      </c>
      <c r="I24" s="53"/>
      <c r="J24" s="23" t="s">
        <v>473</v>
      </c>
      <c r="K24" s="54">
        <v>5.0000000000000001E-3</v>
      </c>
      <c r="L24" s="54">
        <v>5.0000000000000001E-3</v>
      </c>
    </row>
    <row r="25" spans="2:12" x14ac:dyDescent="0.2">
      <c r="B25" s="23" t="s">
        <v>134</v>
      </c>
      <c r="C25" s="41" t="e">
        <f t="shared" si="3"/>
        <v>#VALUE!</v>
      </c>
      <c r="D25" s="41" t="e">
        <f t="shared" si="3"/>
        <v>#VALUE!</v>
      </c>
      <c r="E25" s="41" t="e">
        <f t="shared" si="3"/>
        <v>#VALUE!</v>
      </c>
      <c r="F25" s="41" t="e">
        <f t="shared" si="3"/>
        <v>#VALUE!</v>
      </c>
      <c r="G25" s="41" t="e">
        <f t="shared" si="3"/>
        <v>#VALUE!</v>
      </c>
      <c r="H25" s="25" t="e">
        <f t="shared" si="4"/>
        <v>#VALUE!</v>
      </c>
      <c r="I25" s="53"/>
      <c r="J25" s="23" t="s">
        <v>134</v>
      </c>
      <c r="K25" s="54">
        <v>5.0000000000000001E-3</v>
      </c>
      <c r="L25" s="54">
        <v>5.0000000000000001E-3</v>
      </c>
    </row>
    <row r="26" spans="2:12" x14ac:dyDescent="0.2">
      <c r="B26" s="23" t="s">
        <v>521</v>
      </c>
      <c r="C26" s="41" t="e">
        <f>C10*(1+0.5%)</f>
        <v>#VALUE!</v>
      </c>
      <c r="D26" s="41" t="e">
        <f>D10*(1+0.5%)</f>
        <v>#VALUE!</v>
      </c>
      <c r="E26" s="41" t="e">
        <f>E10*(1+0.5%)</f>
        <v>#VALUE!</v>
      </c>
      <c r="F26" s="41" t="e">
        <f>F10*(1+0.5%)</f>
        <v>#VALUE!</v>
      </c>
      <c r="G26" s="41" t="e">
        <f>G10*(1+0.5%)</f>
        <v>#VALUE!</v>
      </c>
      <c r="H26" s="25" t="e">
        <f t="shared" si="4"/>
        <v>#VALUE!</v>
      </c>
      <c r="I26" s="53"/>
      <c r="J26" s="55" t="s">
        <v>521</v>
      </c>
      <c r="K26" s="56">
        <v>5.0000000000000001E-3</v>
      </c>
      <c r="L26" s="56">
        <v>5.0000000000000001E-3</v>
      </c>
    </row>
    <row r="27" spans="2:12" x14ac:dyDescent="0.2">
      <c r="B27" s="26" t="s">
        <v>530</v>
      </c>
      <c r="C27" s="57" t="e">
        <f t="shared" ref="C27:F27" si="5">SUM(C19:C26)</f>
        <v>#VALUE!</v>
      </c>
      <c r="D27" s="57" t="e">
        <f t="shared" si="5"/>
        <v>#VALUE!</v>
      </c>
      <c r="E27" s="57" t="e">
        <f t="shared" si="5"/>
        <v>#VALUE!</v>
      </c>
      <c r="F27" s="57" t="e">
        <f t="shared" si="5"/>
        <v>#VALUE!</v>
      </c>
      <c r="G27" s="57" t="e">
        <f t="shared" ref="G27" si="6">SUM(G19:G26)</f>
        <v>#VALUE!</v>
      </c>
      <c r="H27" s="28" t="e">
        <f>SUM(H19:H26)</f>
        <v>#VALUE!</v>
      </c>
      <c r="I27" s="41"/>
      <c r="J27" s="53"/>
      <c r="K27" s="53"/>
      <c r="L27" s="53"/>
    </row>
    <row r="28" spans="2:12" x14ac:dyDescent="0.2">
      <c r="B28" s="29" t="s">
        <v>300</v>
      </c>
      <c r="C28" s="58" t="e">
        <f>$H28*K12</f>
        <v>#VALUE!</v>
      </c>
      <c r="D28" s="58" t="e">
        <f>$H28*L12</f>
        <v>#VALUE!</v>
      </c>
      <c r="E28" s="58" t="e">
        <f>$H28*M12</f>
        <v>#VALUE!</v>
      </c>
      <c r="F28" s="58" t="e">
        <f>$H28*N12</f>
        <v>#VALUE!</v>
      </c>
      <c r="G28" s="58" t="e">
        <f>$H28*O12</f>
        <v>#VALUE!</v>
      </c>
      <c r="H28" s="31" t="e">
        <f>H12*(1+K28)</f>
        <v>#VALUE!</v>
      </c>
      <c r="I28" s="41"/>
      <c r="J28" s="59" t="s">
        <v>300</v>
      </c>
      <c r="K28" s="60">
        <f>K22</f>
        <v>-3.9E-2</v>
      </c>
      <c r="L28" s="53"/>
    </row>
    <row r="29" spans="2:12" x14ac:dyDescent="0.2">
      <c r="B29" s="32" t="s">
        <v>296</v>
      </c>
      <c r="C29" s="42" t="e">
        <f t="shared" ref="C29:G32" si="7">$H29*K13</f>
        <v>#VALUE!</v>
      </c>
      <c r="D29" s="42" t="e">
        <f t="shared" si="7"/>
        <v>#VALUE!</v>
      </c>
      <c r="E29" s="42" t="e">
        <f t="shared" si="7"/>
        <v>#VALUE!</v>
      </c>
      <c r="F29" s="42" t="e">
        <f t="shared" si="7"/>
        <v>#VALUE!</v>
      </c>
      <c r="G29" s="42" t="e">
        <f t="shared" si="7"/>
        <v>#VALUE!</v>
      </c>
      <c r="H29" s="33" t="e">
        <f t="shared" ref="H29:H32" si="8">H13*(1+K29)</f>
        <v>#VALUE!</v>
      </c>
      <c r="I29" s="61"/>
      <c r="J29" s="62" t="s">
        <v>296</v>
      </c>
      <c r="K29" s="63">
        <f>K28</f>
        <v>-3.9E-2</v>
      </c>
      <c r="L29" s="53"/>
    </row>
    <row r="30" spans="2:12" x14ac:dyDescent="0.2">
      <c r="B30" s="32" t="s">
        <v>312</v>
      </c>
      <c r="C30" s="42" t="e">
        <f t="shared" si="7"/>
        <v>#VALUE!</v>
      </c>
      <c r="D30" s="42" t="e">
        <f t="shared" si="7"/>
        <v>#VALUE!</v>
      </c>
      <c r="E30" s="42" t="e">
        <f t="shared" si="7"/>
        <v>#VALUE!</v>
      </c>
      <c r="F30" s="42" t="e">
        <f t="shared" si="7"/>
        <v>#VALUE!</v>
      </c>
      <c r="G30" s="42" t="e">
        <f t="shared" si="7"/>
        <v>#VALUE!</v>
      </c>
      <c r="H30" s="33" t="e">
        <f t="shared" si="8"/>
        <v>#VALUE!</v>
      </c>
      <c r="I30" s="61"/>
      <c r="J30" s="62" t="s">
        <v>312</v>
      </c>
      <c r="K30" s="63">
        <f t="shared" ref="K30:K32" si="9">K29</f>
        <v>-3.9E-2</v>
      </c>
      <c r="L30" s="53"/>
    </row>
    <row r="31" spans="2:12" x14ac:dyDescent="0.2">
      <c r="B31" s="32" t="s">
        <v>288</v>
      </c>
      <c r="C31" s="42" t="e">
        <f t="shared" si="7"/>
        <v>#VALUE!</v>
      </c>
      <c r="D31" s="42" t="e">
        <f t="shared" si="7"/>
        <v>#VALUE!</v>
      </c>
      <c r="E31" s="42" t="e">
        <f t="shared" si="7"/>
        <v>#VALUE!</v>
      </c>
      <c r="F31" s="42" t="e">
        <f t="shared" si="7"/>
        <v>#VALUE!</v>
      </c>
      <c r="G31" s="42" t="e">
        <f t="shared" si="7"/>
        <v>#VALUE!</v>
      </c>
      <c r="H31" s="33" t="e">
        <f t="shared" si="8"/>
        <v>#VALUE!</v>
      </c>
      <c r="I31" s="61"/>
      <c r="J31" s="62" t="s">
        <v>288</v>
      </c>
      <c r="K31" s="63">
        <f t="shared" si="9"/>
        <v>-3.9E-2</v>
      </c>
      <c r="L31" s="53"/>
    </row>
    <row r="32" spans="2:12" x14ac:dyDescent="0.2">
      <c r="B32" s="34" t="s">
        <v>292</v>
      </c>
      <c r="C32" s="64" t="e">
        <f t="shared" si="7"/>
        <v>#VALUE!</v>
      </c>
      <c r="D32" s="64" t="e">
        <f t="shared" si="7"/>
        <v>#VALUE!</v>
      </c>
      <c r="E32" s="64" t="e">
        <f t="shared" si="7"/>
        <v>#VALUE!</v>
      </c>
      <c r="F32" s="64" t="e">
        <f t="shared" si="7"/>
        <v>#VALUE!</v>
      </c>
      <c r="G32" s="64" t="e">
        <f t="shared" si="7"/>
        <v>#VALUE!</v>
      </c>
      <c r="H32" s="36" t="e">
        <f t="shared" si="8"/>
        <v>#VALUE!</v>
      </c>
      <c r="I32" s="61"/>
      <c r="J32" s="65" t="s">
        <v>292</v>
      </c>
      <c r="K32" s="66">
        <f t="shared" si="9"/>
        <v>-3.9E-2</v>
      </c>
      <c r="L32" s="53"/>
    </row>
  </sheetData>
  <phoneticPr fontId="12" type="noConversion"/>
  <pageMargins left="0.7" right="0.7" top="0.75" bottom="0.75" header="0.3" footer="0.3"/>
  <legacy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CA3592-D7B4-3242-BD92-5BD18549B9A1}">
  <dimension ref="A1:N3866"/>
  <sheetViews>
    <sheetView workbookViewId="0">
      <selection activeCell="H18" sqref="H18"/>
    </sheetView>
  </sheetViews>
  <sheetFormatPr baseColWidth="10" defaultColWidth="10.83203125" defaultRowHeight="16" x14ac:dyDescent="0.2"/>
  <cols>
    <col min="13" max="13" width="36.5" bestFit="1" customWidth="1"/>
    <col min="14" max="14" width="26.83203125" bestFit="1" customWidth="1"/>
  </cols>
  <sheetData>
    <row r="1" spans="1:14" x14ac:dyDescent="0.2">
      <c r="A1" s="1" t="s">
        <v>0</v>
      </c>
      <c r="B1" s="2" t="s">
        <v>1</v>
      </c>
      <c r="C1" s="2" t="s">
        <v>2</v>
      </c>
      <c r="D1" s="2" t="s">
        <v>3</v>
      </c>
      <c r="E1" s="2"/>
      <c r="F1" s="2" t="s">
        <v>4</v>
      </c>
      <c r="G1" s="2" t="s">
        <v>5</v>
      </c>
      <c r="H1" s="2" t="s">
        <v>6</v>
      </c>
      <c r="I1" s="3">
        <v>2018</v>
      </c>
      <c r="L1" s="17" t="s">
        <v>4</v>
      </c>
      <c r="M1" s="18" t="s">
        <v>5</v>
      </c>
      <c r="N1" s="19" t="s">
        <v>508</v>
      </c>
    </row>
    <row r="2" spans="1:14" x14ac:dyDescent="0.2">
      <c r="A2" s="4" t="s">
        <v>7</v>
      </c>
      <c r="B2" t="s">
        <v>8</v>
      </c>
      <c r="C2" t="s">
        <v>9</v>
      </c>
      <c r="D2" s="5" t="s">
        <v>8</v>
      </c>
      <c r="E2" s="5">
        <v>0</v>
      </c>
      <c r="F2" s="5" t="s">
        <v>10</v>
      </c>
      <c r="G2" s="5" t="s">
        <v>11</v>
      </c>
      <c r="H2" s="5" t="str">
        <f>VLOOKUP(G2,$M$2:$N$11,2,FALSE)</f>
        <v>Power</v>
      </c>
      <c r="I2" s="6">
        <v>89066.181497599595</v>
      </c>
      <c r="L2" s="12" t="s">
        <v>10</v>
      </c>
      <c r="M2" s="15" t="s">
        <v>11</v>
      </c>
      <c r="N2" s="7" t="s">
        <v>509</v>
      </c>
    </row>
    <row r="3" spans="1:14" x14ac:dyDescent="0.2">
      <c r="A3" s="4" t="s">
        <v>7</v>
      </c>
      <c r="B3" t="s">
        <v>8</v>
      </c>
      <c r="C3" t="s">
        <v>9</v>
      </c>
      <c r="D3" s="5" t="s">
        <v>8</v>
      </c>
      <c r="E3" s="5">
        <v>0</v>
      </c>
      <c r="F3" s="5" t="s">
        <v>12</v>
      </c>
      <c r="G3" s="5" t="s">
        <v>13</v>
      </c>
      <c r="H3" s="5" t="str">
        <f t="shared" ref="H3:H65" si="0">VLOOKUP(G3,$M$2:$N$11,2,FALSE)</f>
        <v>Industry (incl. Cement Process)</v>
      </c>
      <c r="I3" s="6">
        <v>131379.30175921801</v>
      </c>
      <c r="L3" s="12" t="s">
        <v>12</v>
      </c>
      <c r="M3" s="15" t="s">
        <v>13</v>
      </c>
      <c r="N3" s="7" t="s">
        <v>510</v>
      </c>
    </row>
    <row r="4" spans="1:14" x14ac:dyDescent="0.2">
      <c r="A4" s="4" t="s">
        <v>7</v>
      </c>
      <c r="B4" t="s">
        <v>8</v>
      </c>
      <c r="C4" t="s">
        <v>9</v>
      </c>
      <c r="D4" s="5" t="s">
        <v>8</v>
      </c>
      <c r="E4" s="5">
        <v>0</v>
      </c>
      <c r="F4" s="5" t="s">
        <v>14</v>
      </c>
      <c r="G4" s="5" t="s">
        <v>15</v>
      </c>
      <c r="H4" s="5" t="str">
        <f t="shared" si="0"/>
        <v>Industry (incl. Cement Process)</v>
      </c>
      <c r="I4" s="6">
        <v>63941.293946922</v>
      </c>
      <c r="L4" s="12" t="s">
        <v>14</v>
      </c>
      <c r="M4" s="15" t="s">
        <v>15</v>
      </c>
      <c r="N4" s="7" t="s">
        <v>510</v>
      </c>
    </row>
    <row r="5" spans="1:14" x14ac:dyDescent="0.2">
      <c r="A5" s="4" t="s">
        <v>7</v>
      </c>
      <c r="B5" t="s">
        <v>8</v>
      </c>
      <c r="C5" t="s">
        <v>9</v>
      </c>
      <c r="D5" s="5" t="s">
        <v>8</v>
      </c>
      <c r="E5" s="5">
        <v>0</v>
      </c>
      <c r="F5" s="5" t="s">
        <v>16</v>
      </c>
      <c r="G5" s="5" t="s">
        <v>17</v>
      </c>
      <c r="H5" s="5" t="str">
        <f t="shared" si="0"/>
        <v>Domestic aviation</v>
      </c>
      <c r="I5" s="6">
        <v>14991.278768332901</v>
      </c>
      <c r="L5" s="12" t="s">
        <v>33</v>
      </c>
      <c r="M5" s="15" t="s">
        <v>34</v>
      </c>
      <c r="N5" s="7" t="s">
        <v>510</v>
      </c>
    </row>
    <row r="6" spans="1:14" x14ac:dyDescent="0.2">
      <c r="A6" s="4" t="s">
        <v>7</v>
      </c>
      <c r="B6" t="s">
        <v>8</v>
      </c>
      <c r="C6" t="s">
        <v>9</v>
      </c>
      <c r="D6" s="5" t="s">
        <v>8</v>
      </c>
      <c r="E6" s="5">
        <v>0</v>
      </c>
      <c r="F6" s="5" t="s">
        <v>18</v>
      </c>
      <c r="G6" s="5" t="s">
        <v>19</v>
      </c>
      <c r="H6" s="5" t="str">
        <f t="shared" si="0"/>
        <v>Ground Transport</v>
      </c>
      <c r="I6" s="6">
        <v>140167.662004413</v>
      </c>
      <c r="L6" s="12" t="s">
        <v>16</v>
      </c>
      <c r="M6" s="15" t="s">
        <v>17</v>
      </c>
      <c r="N6" s="7" t="s">
        <v>17</v>
      </c>
    </row>
    <row r="7" spans="1:14" x14ac:dyDescent="0.2">
      <c r="A7" s="4" t="s">
        <v>7</v>
      </c>
      <c r="B7" t="s">
        <v>8</v>
      </c>
      <c r="C7" t="s">
        <v>9</v>
      </c>
      <c r="D7" s="5" t="s">
        <v>8</v>
      </c>
      <c r="E7" s="5">
        <v>0</v>
      </c>
      <c r="F7" s="5" t="s">
        <v>20</v>
      </c>
      <c r="G7" s="5" t="s">
        <v>21</v>
      </c>
      <c r="H7" s="5" t="str">
        <f t="shared" si="0"/>
        <v>Ground Transport</v>
      </c>
      <c r="I7" s="6">
        <v>6953.8772431363896</v>
      </c>
      <c r="L7" s="12" t="s">
        <v>18</v>
      </c>
      <c r="M7" s="15" t="s">
        <v>19</v>
      </c>
      <c r="N7" s="7" t="s">
        <v>511</v>
      </c>
    </row>
    <row r="8" spans="1:14" x14ac:dyDescent="0.2">
      <c r="A8" s="4" t="s">
        <v>7</v>
      </c>
      <c r="B8" t="s">
        <v>8</v>
      </c>
      <c r="C8" t="s">
        <v>9</v>
      </c>
      <c r="D8" s="5" t="s">
        <v>8</v>
      </c>
      <c r="E8" s="5">
        <v>0</v>
      </c>
      <c r="F8" s="5" t="s">
        <v>22</v>
      </c>
      <c r="G8" s="5" t="s">
        <v>23</v>
      </c>
      <c r="H8" s="5" t="str">
        <f t="shared" si="0"/>
        <v>Ground Transport</v>
      </c>
      <c r="I8" s="6">
        <v>4161.7145100788603</v>
      </c>
      <c r="L8" s="12" t="s">
        <v>20</v>
      </c>
      <c r="M8" s="15" t="s">
        <v>21</v>
      </c>
      <c r="N8" s="7" t="s">
        <v>511</v>
      </c>
    </row>
    <row r="9" spans="1:14" x14ac:dyDescent="0.2">
      <c r="A9" s="4" t="s">
        <v>7</v>
      </c>
      <c r="B9" t="s">
        <v>8</v>
      </c>
      <c r="C9" t="s">
        <v>9</v>
      </c>
      <c r="D9" s="5" t="s">
        <v>8</v>
      </c>
      <c r="E9" s="5">
        <v>0</v>
      </c>
      <c r="F9" s="5" t="s">
        <v>24</v>
      </c>
      <c r="G9" s="5" t="s">
        <v>25</v>
      </c>
      <c r="H9" s="5" t="str">
        <f t="shared" si="0"/>
        <v>Ground Transport</v>
      </c>
      <c r="I9" s="6">
        <v>9672.8161366068398</v>
      </c>
      <c r="L9" s="12" t="s">
        <v>22</v>
      </c>
      <c r="M9" s="15" t="s">
        <v>23</v>
      </c>
      <c r="N9" s="7" t="s">
        <v>511</v>
      </c>
    </row>
    <row r="10" spans="1:14" x14ac:dyDescent="0.2">
      <c r="A10" s="4" t="s">
        <v>7</v>
      </c>
      <c r="B10" t="s">
        <v>8</v>
      </c>
      <c r="C10" t="s">
        <v>9</v>
      </c>
      <c r="D10" s="5" t="s">
        <v>8</v>
      </c>
      <c r="E10" s="5">
        <v>0</v>
      </c>
      <c r="F10" s="5" t="s">
        <v>26</v>
      </c>
      <c r="G10" s="5" t="s">
        <v>27</v>
      </c>
      <c r="H10" s="5" t="str">
        <f t="shared" si="0"/>
        <v>Residential</v>
      </c>
      <c r="I10" s="6">
        <v>94645.222860029404</v>
      </c>
      <c r="L10" s="12" t="s">
        <v>24</v>
      </c>
      <c r="M10" s="15" t="s">
        <v>25</v>
      </c>
      <c r="N10" s="7" t="s">
        <v>511</v>
      </c>
    </row>
    <row r="11" spans="1:14" x14ac:dyDescent="0.2">
      <c r="A11" s="4" t="s">
        <v>7</v>
      </c>
      <c r="B11" t="s">
        <v>8</v>
      </c>
      <c r="C11" t="s">
        <v>9</v>
      </c>
      <c r="D11" s="5" t="s">
        <v>8</v>
      </c>
      <c r="E11" s="5">
        <v>0</v>
      </c>
      <c r="F11" s="5" t="s">
        <v>28</v>
      </c>
      <c r="G11" s="5" t="s">
        <v>29</v>
      </c>
      <c r="H11" s="5" t="e">
        <f t="shared" si="0"/>
        <v>#N/A</v>
      </c>
      <c r="I11" s="6">
        <v>682.69378528008394</v>
      </c>
      <c r="L11" s="12" t="s">
        <v>26</v>
      </c>
      <c r="M11" s="15" t="s">
        <v>27</v>
      </c>
      <c r="N11" s="7" t="s">
        <v>512</v>
      </c>
    </row>
    <row r="12" spans="1:14" x14ac:dyDescent="0.2">
      <c r="A12" s="4" t="s">
        <v>7</v>
      </c>
      <c r="B12" t="s">
        <v>8</v>
      </c>
      <c r="C12" t="s">
        <v>9</v>
      </c>
      <c r="D12" s="5" t="s">
        <v>8</v>
      </c>
      <c r="E12" s="5">
        <v>0</v>
      </c>
      <c r="F12" s="5" t="s">
        <v>30</v>
      </c>
      <c r="G12" s="5" t="s">
        <v>31</v>
      </c>
      <c r="H12" s="5" t="e">
        <f t="shared" si="0"/>
        <v>#N/A</v>
      </c>
      <c r="I12" s="6">
        <v>47.1031886401233</v>
      </c>
      <c r="L12" s="12" t="s">
        <v>28</v>
      </c>
      <c r="M12" s="15" t="s">
        <v>29</v>
      </c>
      <c r="N12" s="13"/>
    </row>
    <row r="13" spans="1:14" x14ac:dyDescent="0.2">
      <c r="A13" s="4" t="s">
        <v>7</v>
      </c>
      <c r="B13" t="s">
        <v>8</v>
      </c>
      <c r="C13" t="s">
        <v>9</v>
      </c>
      <c r="D13" s="5" t="s">
        <v>8</v>
      </c>
      <c r="E13" s="5">
        <v>0</v>
      </c>
      <c r="F13" s="5" t="s">
        <v>30</v>
      </c>
      <c r="G13" s="5" t="s">
        <v>32</v>
      </c>
      <c r="H13" s="5" t="e">
        <f t="shared" si="0"/>
        <v>#N/A</v>
      </c>
      <c r="I13" s="6">
        <v>5568.9024044139196</v>
      </c>
      <c r="L13" s="12" t="s">
        <v>30</v>
      </c>
      <c r="M13" s="15" t="s">
        <v>31</v>
      </c>
      <c r="N13" s="13"/>
    </row>
    <row r="14" spans="1:14" x14ac:dyDescent="0.2">
      <c r="A14" s="4" t="s">
        <v>7</v>
      </c>
      <c r="B14" t="s">
        <v>8</v>
      </c>
      <c r="C14" t="s">
        <v>9</v>
      </c>
      <c r="D14" s="5" t="s">
        <v>8</v>
      </c>
      <c r="E14" s="5">
        <v>0</v>
      </c>
      <c r="F14" s="5" t="s">
        <v>33</v>
      </c>
      <c r="G14" s="5" t="s">
        <v>34</v>
      </c>
      <c r="H14" s="5" t="str">
        <f t="shared" si="0"/>
        <v>Industry (incl. Cement Process)</v>
      </c>
      <c r="I14" s="6">
        <v>5868.82</v>
      </c>
      <c r="L14" s="12" t="s">
        <v>30</v>
      </c>
      <c r="M14" s="15" t="s">
        <v>32</v>
      </c>
      <c r="N14" s="13"/>
    </row>
    <row r="15" spans="1:14" x14ac:dyDescent="0.2">
      <c r="A15" s="4" t="s">
        <v>7</v>
      </c>
      <c r="B15" t="s">
        <v>8</v>
      </c>
      <c r="C15" t="s">
        <v>9</v>
      </c>
      <c r="D15" s="5" t="s">
        <v>8</v>
      </c>
      <c r="E15" s="5">
        <v>0</v>
      </c>
      <c r="F15" s="5" t="s">
        <v>35</v>
      </c>
      <c r="G15" s="5" t="s">
        <v>36</v>
      </c>
      <c r="H15" s="5" t="e">
        <f t="shared" si="0"/>
        <v>#N/A</v>
      </c>
      <c r="I15" s="6">
        <v>1327.5</v>
      </c>
      <c r="L15" s="12" t="s">
        <v>35</v>
      </c>
      <c r="M15" s="15" t="s">
        <v>36</v>
      </c>
      <c r="N15" s="13"/>
    </row>
    <row r="16" spans="1:14" x14ac:dyDescent="0.2">
      <c r="A16" s="4" t="s">
        <v>7</v>
      </c>
      <c r="B16" t="s">
        <v>8</v>
      </c>
      <c r="C16" t="s">
        <v>9</v>
      </c>
      <c r="D16" s="5" t="s">
        <v>8</v>
      </c>
      <c r="E16" s="5">
        <v>0</v>
      </c>
      <c r="F16" s="5" t="s">
        <v>37</v>
      </c>
      <c r="G16" s="5" t="s">
        <v>38</v>
      </c>
      <c r="H16" s="5" t="e">
        <f t="shared" si="0"/>
        <v>#N/A</v>
      </c>
      <c r="I16" s="6">
        <v>454.607801145834</v>
      </c>
      <c r="L16" s="12" t="s">
        <v>37</v>
      </c>
      <c r="M16" s="15" t="s">
        <v>38</v>
      </c>
      <c r="N16" s="13"/>
    </row>
    <row r="17" spans="1:14" x14ac:dyDescent="0.2">
      <c r="A17" s="4" t="s">
        <v>7</v>
      </c>
      <c r="B17" t="s">
        <v>8</v>
      </c>
      <c r="C17" t="s">
        <v>9</v>
      </c>
      <c r="D17" s="5" t="s">
        <v>8</v>
      </c>
      <c r="E17" s="5">
        <v>0</v>
      </c>
      <c r="F17" s="5" t="s">
        <v>39</v>
      </c>
      <c r="G17" s="5" t="s">
        <v>40</v>
      </c>
      <c r="H17" s="5" t="e">
        <f t="shared" si="0"/>
        <v>#N/A</v>
      </c>
      <c r="I17" s="6">
        <v>126.649330277384</v>
      </c>
      <c r="L17" s="12" t="s">
        <v>39</v>
      </c>
      <c r="M17" s="15" t="s">
        <v>40</v>
      </c>
      <c r="N17" s="13"/>
    </row>
    <row r="18" spans="1:14" x14ac:dyDescent="0.2">
      <c r="A18" s="4" t="s">
        <v>7</v>
      </c>
      <c r="B18" t="s">
        <v>8</v>
      </c>
      <c r="C18" t="s">
        <v>9</v>
      </c>
      <c r="D18" s="5" t="s">
        <v>8</v>
      </c>
      <c r="E18" s="5">
        <v>0</v>
      </c>
      <c r="F18" s="5" t="s">
        <v>41</v>
      </c>
      <c r="G18" s="5" t="s">
        <v>42</v>
      </c>
      <c r="H18" s="5" t="e">
        <f t="shared" si="0"/>
        <v>#N/A</v>
      </c>
      <c r="I18" s="6">
        <v>127.35512185243699</v>
      </c>
      <c r="L18" s="12" t="s">
        <v>41</v>
      </c>
      <c r="M18" s="15" t="s">
        <v>42</v>
      </c>
      <c r="N18" s="13"/>
    </row>
    <row r="19" spans="1:14" x14ac:dyDescent="0.2">
      <c r="A19" s="4" t="s">
        <v>7</v>
      </c>
      <c r="B19" t="s">
        <v>8</v>
      </c>
      <c r="C19" t="s">
        <v>9</v>
      </c>
      <c r="D19" s="5" t="s">
        <v>8</v>
      </c>
      <c r="E19" s="5">
        <v>0</v>
      </c>
      <c r="F19" s="5" t="s">
        <v>43</v>
      </c>
      <c r="G19" s="5" t="s">
        <v>44</v>
      </c>
      <c r="H19" s="5" t="e">
        <f t="shared" si="0"/>
        <v>#N/A</v>
      </c>
      <c r="I19" s="6">
        <v>14039.7663975088</v>
      </c>
      <c r="L19" s="12" t="s">
        <v>43</v>
      </c>
      <c r="M19" s="15" t="s">
        <v>44</v>
      </c>
      <c r="N19" s="13"/>
    </row>
    <row r="20" spans="1:14" x14ac:dyDescent="0.2">
      <c r="A20" s="4" t="s">
        <v>7</v>
      </c>
      <c r="B20" t="s">
        <v>8</v>
      </c>
      <c r="C20" t="s">
        <v>9</v>
      </c>
      <c r="D20" s="5" t="s">
        <v>8</v>
      </c>
      <c r="E20" s="5">
        <v>0</v>
      </c>
      <c r="F20" s="5" t="s">
        <v>45</v>
      </c>
      <c r="G20" s="5" t="s">
        <v>46</v>
      </c>
      <c r="H20" s="5" t="e">
        <f t="shared" si="0"/>
        <v>#N/A</v>
      </c>
      <c r="I20" s="6">
        <v>6833.3720126899498</v>
      </c>
      <c r="L20" s="12" t="s">
        <v>45</v>
      </c>
      <c r="M20" s="15" t="s">
        <v>46</v>
      </c>
      <c r="N20" s="13"/>
    </row>
    <row r="21" spans="1:14" x14ac:dyDescent="0.2">
      <c r="A21" s="4" t="s">
        <v>7</v>
      </c>
      <c r="B21" t="s">
        <v>8</v>
      </c>
      <c r="C21" t="s">
        <v>9</v>
      </c>
      <c r="D21" s="5" t="s">
        <v>8</v>
      </c>
      <c r="E21" s="5">
        <v>0</v>
      </c>
      <c r="F21" s="5" t="s">
        <v>47</v>
      </c>
      <c r="G21" s="5" t="s">
        <v>48</v>
      </c>
      <c r="H21" s="5" t="e">
        <f t="shared" si="0"/>
        <v>#N/A</v>
      </c>
      <c r="I21" s="6">
        <v>283.68393186557302</v>
      </c>
      <c r="L21" s="12" t="s">
        <v>47</v>
      </c>
      <c r="M21" s="15" t="s">
        <v>48</v>
      </c>
      <c r="N21" s="13"/>
    </row>
    <row r="22" spans="1:14" x14ac:dyDescent="0.2">
      <c r="A22" s="4" t="s">
        <v>7</v>
      </c>
      <c r="B22" t="s">
        <v>8</v>
      </c>
      <c r="C22" t="s">
        <v>9</v>
      </c>
      <c r="D22" s="5" t="s">
        <v>8</v>
      </c>
      <c r="E22" s="5">
        <v>0</v>
      </c>
      <c r="F22" s="5" t="s">
        <v>49</v>
      </c>
      <c r="G22" s="5" t="s">
        <v>50</v>
      </c>
      <c r="H22" s="5" t="e">
        <f t="shared" si="0"/>
        <v>#N/A</v>
      </c>
      <c r="I22" s="6">
        <v>248.327</v>
      </c>
      <c r="L22" s="12" t="s">
        <v>49</v>
      </c>
      <c r="M22" s="15" t="s">
        <v>50</v>
      </c>
      <c r="N22" s="13"/>
    </row>
    <row r="23" spans="1:14" x14ac:dyDescent="0.2">
      <c r="A23" s="4" t="s">
        <v>7</v>
      </c>
      <c r="B23" t="s">
        <v>8</v>
      </c>
      <c r="C23" t="s">
        <v>9</v>
      </c>
      <c r="D23" s="5" t="s">
        <v>8</v>
      </c>
      <c r="E23" s="5">
        <v>0</v>
      </c>
      <c r="F23" s="5" t="s">
        <v>51</v>
      </c>
      <c r="G23" s="5" t="s">
        <v>52</v>
      </c>
      <c r="H23" s="5" t="e">
        <f t="shared" si="0"/>
        <v>#N/A</v>
      </c>
      <c r="I23" s="6" t="s">
        <v>53</v>
      </c>
      <c r="L23" s="12" t="s">
        <v>51</v>
      </c>
      <c r="M23" s="15" t="s">
        <v>52</v>
      </c>
      <c r="N23" s="13"/>
    </row>
    <row r="24" spans="1:14" x14ac:dyDescent="0.2">
      <c r="A24" s="4" t="s">
        <v>7</v>
      </c>
      <c r="B24" t="s">
        <v>8</v>
      </c>
      <c r="C24" t="s">
        <v>9</v>
      </c>
      <c r="D24" s="5" t="s">
        <v>8</v>
      </c>
      <c r="E24" s="5">
        <v>0</v>
      </c>
      <c r="F24" s="5" t="s">
        <v>54</v>
      </c>
      <c r="G24" s="5" t="s">
        <v>55</v>
      </c>
      <c r="H24" s="5" t="e">
        <f t="shared" si="0"/>
        <v>#N/A</v>
      </c>
      <c r="I24" s="6">
        <v>34.872176305648303</v>
      </c>
      <c r="L24" s="12" t="s">
        <v>54</v>
      </c>
      <c r="M24" s="15" t="s">
        <v>55</v>
      </c>
      <c r="N24" s="13"/>
    </row>
    <row r="25" spans="1:14" x14ac:dyDescent="0.2">
      <c r="A25" s="4" t="s">
        <v>7</v>
      </c>
      <c r="B25" t="s">
        <v>8</v>
      </c>
      <c r="C25" t="s">
        <v>9</v>
      </c>
      <c r="D25" s="5" t="s">
        <v>8</v>
      </c>
      <c r="E25" s="5">
        <v>0</v>
      </c>
      <c r="F25" s="5" t="s">
        <v>56</v>
      </c>
      <c r="G25" s="5" t="s">
        <v>57</v>
      </c>
      <c r="H25" s="5" t="e">
        <f t="shared" si="0"/>
        <v>#N/A</v>
      </c>
      <c r="I25" s="6">
        <v>2188.9646945305999</v>
      </c>
      <c r="L25" s="12" t="s">
        <v>56</v>
      </c>
      <c r="M25" s="15" t="s">
        <v>57</v>
      </c>
      <c r="N25" s="13"/>
    </row>
    <row r="26" spans="1:14" x14ac:dyDescent="0.2">
      <c r="A26" s="4" t="s">
        <v>7</v>
      </c>
      <c r="B26" t="s">
        <v>8</v>
      </c>
      <c r="C26" t="s">
        <v>9</v>
      </c>
      <c r="D26" s="5" t="s">
        <v>8</v>
      </c>
      <c r="E26" s="5">
        <v>0</v>
      </c>
      <c r="F26" s="5" t="s">
        <v>58</v>
      </c>
      <c r="G26" s="5" t="s">
        <v>59</v>
      </c>
      <c r="H26" s="5" t="e">
        <f t="shared" si="0"/>
        <v>#N/A</v>
      </c>
      <c r="I26" s="6">
        <v>1181.4274475079701</v>
      </c>
      <c r="L26" s="12" t="s">
        <v>58</v>
      </c>
      <c r="M26" s="15" t="s">
        <v>59</v>
      </c>
      <c r="N26" s="13"/>
    </row>
    <row r="27" spans="1:14" x14ac:dyDescent="0.2">
      <c r="A27" s="4" t="s">
        <v>7</v>
      </c>
      <c r="B27" t="s">
        <v>8</v>
      </c>
      <c r="C27" t="s">
        <v>9</v>
      </c>
      <c r="D27" s="5" t="s">
        <v>8</v>
      </c>
      <c r="E27" s="5">
        <v>0</v>
      </c>
      <c r="F27" s="5" t="s">
        <v>60</v>
      </c>
      <c r="G27" s="5" t="s">
        <v>61</v>
      </c>
      <c r="H27" s="5" t="e">
        <f t="shared" si="0"/>
        <v>#N/A</v>
      </c>
      <c r="I27" s="6">
        <v>204.75953518802501</v>
      </c>
      <c r="L27" s="12" t="s">
        <v>60</v>
      </c>
      <c r="M27" s="15" t="s">
        <v>61</v>
      </c>
      <c r="N27" s="13"/>
    </row>
    <row r="28" spans="1:14" x14ac:dyDescent="0.2">
      <c r="A28" s="4" t="s">
        <v>62</v>
      </c>
      <c r="B28" t="s">
        <v>63</v>
      </c>
      <c r="C28" t="s">
        <v>64</v>
      </c>
      <c r="D28" s="5" t="s">
        <v>65</v>
      </c>
      <c r="E28" s="5">
        <v>0</v>
      </c>
      <c r="F28" s="5" t="s">
        <v>10</v>
      </c>
      <c r="G28" s="5" t="s">
        <v>11</v>
      </c>
      <c r="H28" s="5" t="str">
        <f t="shared" si="0"/>
        <v>Power</v>
      </c>
      <c r="I28" s="6">
        <v>39.383971094995303</v>
      </c>
      <c r="L28" s="12" t="s">
        <v>67</v>
      </c>
      <c r="M28" s="15" t="s">
        <v>13</v>
      </c>
      <c r="N28" s="13"/>
    </row>
    <row r="29" spans="1:14" x14ac:dyDescent="0.2">
      <c r="A29" s="4" t="s">
        <v>62</v>
      </c>
      <c r="B29" t="s">
        <v>63</v>
      </c>
      <c r="C29" t="s">
        <v>64</v>
      </c>
      <c r="D29" s="5" t="s">
        <v>65</v>
      </c>
      <c r="E29" s="5">
        <v>0</v>
      </c>
      <c r="F29" s="5" t="s">
        <v>14</v>
      </c>
      <c r="G29" s="5" t="s">
        <v>15</v>
      </c>
      <c r="H29" s="5" t="str">
        <f t="shared" si="0"/>
        <v>Industry (incl. Cement Process)</v>
      </c>
      <c r="I29" s="6">
        <v>3.41005504815395</v>
      </c>
      <c r="L29" s="12" t="s">
        <v>68</v>
      </c>
      <c r="M29" s="15" t="s">
        <v>69</v>
      </c>
      <c r="N29" s="13"/>
    </row>
    <row r="30" spans="1:14" x14ac:dyDescent="0.2">
      <c r="A30" s="4" t="s">
        <v>62</v>
      </c>
      <c r="B30" t="s">
        <v>63</v>
      </c>
      <c r="C30" t="s">
        <v>64</v>
      </c>
      <c r="D30" s="5" t="s">
        <v>65</v>
      </c>
      <c r="E30" s="5">
        <v>0</v>
      </c>
      <c r="F30" s="5" t="s">
        <v>16</v>
      </c>
      <c r="G30" s="5" t="s">
        <v>17</v>
      </c>
      <c r="H30" s="5" t="str">
        <f t="shared" si="0"/>
        <v>Domestic aviation</v>
      </c>
      <c r="I30" s="6">
        <v>0.57501763905881798</v>
      </c>
      <c r="L30" s="12" t="s">
        <v>30</v>
      </c>
      <c r="M30" s="15" t="s">
        <v>72</v>
      </c>
      <c r="N30" s="13"/>
    </row>
    <row r="31" spans="1:14" x14ac:dyDescent="0.2">
      <c r="A31" s="4" t="s">
        <v>62</v>
      </c>
      <c r="B31" t="s">
        <v>63</v>
      </c>
      <c r="C31" t="s">
        <v>64</v>
      </c>
      <c r="D31" s="5" t="s">
        <v>65</v>
      </c>
      <c r="E31" s="5">
        <v>0</v>
      </c>
      <c r="F31" s="5" t="s">
        <v>18</v>
      </c>
      <c r="G31" s="5" t="s">
        <v>19</v>
      </c>
      <c r="H31" s="5" t="str">
        <f t="shared" si="0"/>
        <v>Ground Transport</v>
      </c>
      <c r="I31" s="6">
        <v>25.448857585002099</v>
      </c>
      <c r="L31" s="4" t="s">
        <v>502</v>
      </c>
      <c r="M31" s="16" t="s">
        <v>503</v>
      </c>
      <c r="N31" s="13"/>
    </row>
    <row r="32" spans="1:14" x14ac:dyDescent="0.2">
      <c r="A32" s="4" t="s">
        <v>62</v>
      </c>
      <c r="B32" t="s">
        <v>63</v>
      </c>
      <c r="C32" t="s">
        <v>64</v>
      </c>
      <c r="D32" s="5" t="s">
        <v>65</v>
      </c>
      <c r="E32" s="5">
        <v>0</v>
      </c>
      <c r="F32" s="5" t="s">
        <v>22</v>
      </c>
      <c r="G32" s="5" t="s">
        <v>23</v>
      </c>
      <c r="H32" s="5" t="str">
        <f t="shared" si="0"/>
        <v>Ground Transport</v>
      </c>
      <c r="I32" s="6">
        <v>0.11559279338964699</v>
      </c>
      <c r="L32" s="8" t="s">
        <v>506</v>
      </c>
      <c r="M32" s="9" t="s">
        <v>507</v>
      </c>
      <c r="N32" s="14"/>
    </row>
    <row r="33" spans="1:9" x14ac:dyDescent="0.2">
      <c r="A33" s="4" t="s">
        <v>62</v>
      </c>
      <c r="B33" t="s">
        <v>63</v>
      </c>
      <c r="C33" t="s">
        <v>64</v>
      </c>
      <c r="D33" s="5" t="s">
        <v>65</v>
      </c>
      <c r="E33" s="5">
        <v>0</v>
      </c>
      <c r="F33" s="5" t="s">
        <v>24</v>
      </c>
      <c r="G33" s="5" t="s">
        <v>25</v>
      </c>
      <c r="H33" s="5" t="str">
        <f t="shared" si="0"/>
        <v>Ground Transport</v>
      </c>
      <c r="I33" s="6">
        <v>0.63867630414395604</v>
      </c>
    </row>
    <row r="34" spans="1:9" x14ac:dyDescent="0.2">
      <c r="A34" s="4" t="s">
        <v>62</v>
      </c>
      <c r="B34" t="s">
        <v>63</v>
      </c>
      <c r="C34" t="s">
        <v>64</v>
      </c>
      <c r="D34" s="5" t="s">
        <v>65</v>
      </c>
      <c r="E34" s="5">
        <v>0</v>
      </c>
      <c r="F34" s="5" t="s">
        <v>26</v>
      </c>
      <c r="G34" s="5" t="s">
        <v>27</v>
      </c>
      <c r="H34" s="5" t="str">
        <f t="shared" si="0"/>
        <v>Residential</v>
      </c>
      <c r="I34" s="6">
        <v>9.5100555691433399</v>
      </c>
    </row>
    <row r="35" spans="1:9" x14ac:dyDescent="0.2">
      <c r="A35" s="4" t="s">
        <v>62</v>
      </c>
      <c r="B35" t="s">
        <v>63</v>
      </c>
      <c r="C35" t="s">
        <v>64</v>
      </c>
      <c r="D35" s="5" t="s">
        <v>65</v>
      </c>
      <c r="E35" s="5">
        <v>0</v>
      </c>
      <c r="F35" s="5" t="s">
        <v>30</v>
      </c>
      <c r="G35" s="5" t="s">
        <v>32</v>
      </c>
      <c r="H35" s="5" t="e">
        <f t="shared" si="0"/>
        <v>#N/A</v>
      </c>
      <c r="I35" s="6" t="s">
        <v>53</v>
      </c>
    </row>
    <row r="36" spans="1:9" x14ac:dyDescent="0.2">
      <c r="A36" s="4" t="s">
        <v>62</v>
      </c>
      <c r="B36" t="s">
        <v>63</v>
      </c>
      <c r="C36" t="s">
        <v>64</v>
      </c>
      <c r="D36" s="5" t="s">
        <v>65</v>
      </c>
      <c r="E36" s="5">
        <v>0</v>
      </c>
      <c r="F36" s="5" t="s">
        <v>41</v>
      </c>
      <c r="G36" s="5" t="s">
        <v>42</v>
      </c>
      <c r="H36" s="5" t="e">
        <f t="shared" si="0"/>
        <v>#N/A</v>
      </c>
      <c r="I36" s="6">
        <v>3.1402001529214399E-4</v>
      </c>
    </row>
    <row r="37" spans="1:9" x14ac:dyDescent="0.2">
      <c r="A37" s="4" t="s">
        <v>62</v>
      </c>
      <c r="B37" t="s">
        <v>63</v>
      </c>
      <c r="C37" t="s">
        <v>64</v>
      </c>
      <c r="D37" s="5" t="s">
        <v>65</v>
      </c>
      <c r="E37" s="5">
        <v>0</v>
      </c>
      <c r="F37" s="5" t="s">
        <v>47</v>
      </c>
      <c r="G37" s="5" t="s">
        <v>48</v>
      </c>
      <c r="H37" s="5" t="e">
        <f t="shared" si="0"/>
        <v>#N/A</v>
      </c>
      <c r="I37" s="6">
        <v>0.10426210309281</v>
      </c>
    </row>
    <row r="38" spans="1:9" x14ac:dyDescent="0.2">
      <c r="A38" s="4" t="s">
        <v>62</v>
      </c>
      <c r="B38" t="s">
        <v>63</v>
      </c>
      <c r="C38" t="s">
        <v>64</v>
      </c>
      <c r="D38" s="5" t="s">
        <v>65</v>
      </c>
      <c r="E38" s="5">
        <v>0</v>
      </c>
      <c r="F38" s="5" t="s">
        <v>60</v>
      </c>
      <c r="G38" s="5" t="s">
        <v>61</v>
      </c>
      <c r="H38" s="5" t="e">
        <f t="shared" si="0"/>
        <v>#N/A</v>
      </c>
      <c r="I38" s="6">
        <v>3.5680729216611598E-2</v>
      </c>
    </row>
    <row r="39" spans="1:9" x14ac:dyDescent="0.2">
      <c r="A39" s="4" t="s">
        <v>7</v>
      </c>
      <c r="B39" t="s">
        <v>63</v>
      </c>
      <c r="C39" t="s">
        <v>63</v>
      </c>
      <c r="D39" s="5" t="s">
        <v>66</v>
      </c>
      <c r="E39" s="5">
        <v>0</v>
      </c>
      <c r="F39" s="5" t="s">
        <v>10</v>
      </c>
      <c r="G39" s="5" t="s">
        <v>11</v>
      </c>
      <c r="H39" s="5" t="str">
        <f t="shared" si="0"/>
        <v>Power</v>
      </c>
      <c r="I39" s="6">
        <v>1858377.4656908601</v>
      </c>
    </row>
    <row r="40" spans="1:9" x14ac:dyDescent="0.2">
      <c r="A40" s="4" t="s">
        <v>7</v>
      </c>
      <c r="B40" t="s">
        <v>63</v>
      </c>
      <c r="C40" t="s">
        <v>63</v>
      </c>
      <c r="D40" s="5" t="s">
        <v>66</v>
      </c>
      <c r="E40" s="5">
        <v>0</v>
      </c>
      <c r="F40" s="5" t="s">
        <v>12</v>
      </c>
      <c r="G40" s="5" t="s">
        <v>13</v>
      </c>
      <c r="H40" s="5" t="str">
        <f t="shared" si="0"/>
        <v>Industry (incl. Cement Process)</v>
      </c>
      <c r="I40" s="6">
        <v>263715.22075291298</v>
      </c>
    </row>
    <row r="41" spans="1:9" x14ac:dyDescent="0.2">
      <c r="A41" s="4" t="s">
        <v>7</v>
      </c>
      <c r="B41" t="s">
        <v>63</v>
      </c>
      <c r="C41" t="s">
        <v>63</v>
      </c>
      <c r="D41" s="5" t="s">
        <v>66</v>
      </c>
      <c r="E41" s="5">
        <v>0</v>
      </c>
      <c r="F41" s="5" t="s">
        <v>14</v>
      </c>
      <c r="G41" s="5" t="s">
        <v>15</v>
      </c>
      <c r="H41" s="5" t="str">
        <f t="shared" si="0"/>
        <v>Industry (incl. Cement Process)</v>
      </c>
      <c r="I41" s="6">
        <v>461975.337244717</v>
      </c>
    </row>
    <row r="42" spans="1:9" x14ac:dyDescent="0.2">
      <c r="A42" s="4" t="s">
        <v>7</v>
      </c>
      <c r="B42" t="s">
        <v>63</v>
      </c>
      <c r="C42" t="s">
        <v>63</v>
      </c>
      <c r="D42" s="5" t="s">
        <v>66</v>
      </c>
      <c r="E42" s="5">
        <v>0</v>
      </c>
      <c r="F42" s="5" t="s">
        <v>16</v>
      </c>
      <c r="G42" s="5" t="s">
        <v>17</v>
      </c>
      <c r="H42" s="5" t="str">
        <f t="shared" si="0"/>
        <v>Domestic aviation</v>
      </c>
      <c r="I42" s="6">
        <v>167716.47159443601</v>
      </c>
    </row>
    <row r="43" spans="1:9" x14ac:dyDescent="0.2">
      <c r="A43" s="4" t="s">
        <v>7</v>
      </c>
      <c r="B43" t="s">
        <v>63</v>
      </c>
      <c r="C43" t="s">
        <v>63</v>
      </c>
      <c r="D43" s="5" t="s">
        <v>66</v>
      </c>
      <c r="E43" s="5">
        <v>0</v>
      </c>
      <c r="F43" s="5" t="s">
        <v>18</v>
      </c>
      <c r="G43" s="5" t="s">
        <v>19</v>
      </c>
      <c r="H43" s="5" t="str">
        <f t="shared" si="0"/>
        <v>Ground Transport</v>
      </c>
      <c r="I43" s="6">
        <v>1544864.6216827501</v>
      </c>
    </row>
    <row r="44" spans="1:9" x14ac:dyDescent="0.2">
      <c r="A44" s="4" t="s">
        <v>7</v>
      </c>
      <c r="B44" t="s">
        <v>63</v>
      </c>
      <c r="C44" t="s">
        <v>63</v>
      </c>
      <c r="D44" s="5" t="s">
        <v>66</v>
      </c>
      <c r="E44" s="5">
        <v>0</v>
      </c>
      <c r="F44" s="5" t="s">
        <v>20</v>
      </c>
      <c r="G44" s="5" t="s">
        <v>21</v>
      </c>
      <c r="H44" s="5" t="str">
        <f t="shared" si="0"/>
        <v>Ground Transport</v>
      </c>
      <c r="I44" s="6">
        <v>39011.1087806098</v>
      </c>
    </row>
    <row r="45" spans="1:9" x14ac:dyDescent="0.2">
      <c r="A45" s="4" t="s">
        <v>7</v>
      </c>
      <c r="B45" t="s">
        <v>63</v>
      </c>
      <c r="C45" t="s">
        <v>63</v>
      </c>
      <c r="D45" s="5" t="s">
        <v>66</v>
      </c>
      <c r="E45" s="5">
        <v>0</v>
      </c>
      <c r="F45" s="5" t="s">
        <v>22</v>
      </c>
      <c r="G45" s="5" t="s">
        <v>23</v>
      </c>
      <c r="H45" s="5" t="str">
        <f t="shared" si="0"/>
        <v>Ground Transport</v>
      </c>
      <c r="I45" s="6">
        <v>28443.791614886901</v>
      </c>
    </row>
    <row r="46" spans="1:9" x14ac:dyDescent="0.2">
      <c r="A46" s="4" t="s">
        <v>7</v>
      </c>
      <c r="B46" t="s">
        <v>63</v>
      </c>
      <c r="C46" t="s">
        <v>63</v>
      </c>
      <c r="D46" s="5" t="s">
        <v>66</v>
      </c>
      <c r="E46" s="5">
        <v>0</v>
      </c>
      <c r="F46" s="5" t="s">
        <v>24</v>
      </c>
      <c r="G46" s="5" t="s">
        <v>25</v>
      </c>
      <c r="H46" s="5" t="str">
        <f t="shared" si="0"/>
        <v>Ground Transport</v>
      </c>
      <c r="I46" s="6">
        <v>41987.672655966897</v>
      </c>
    </row>
    <row r="47" spans="1:9" x14ac:dyDescent="0.2">
      <c r="A47" s="4" t="s">
        <v>7</v>
      </c>
      <c r="B47" t="s">
        <v>63</v>
      </c>
      <c r="C47" t="s">
        <v>63</v>
      </c>
      <c r="D47" s="5" t="s">
        <v>66</v>
      </c>
      <c r="E47" s="5">
        <v>0</v>
      </c>
      <c r="F47" s="5" t="s">
        <v>26</v>
      </c>
      <c r="G47" s="5" t="s">
        <v>27</v>
      </c>
      <c r="H47" s="5" t="str">
        <f t="shared" si="0"/>
        <v>Residential</v>
      </c>
      <c r="I47" s="6">
        <v>601110.38119006902</v>
      </c>
    </row>
    <row r="48" spans="1:9" x14ac:dyDescent="0.2">
      <c r="A48" s="4" t="s">
        <v>7</v>
      </c>
      <c r="B48" t="s">
        <v>63</v>
      </c>
      <c r="C48" t="s">
        <v>63</v>
      </c>
      <c r="D48" s="5" t="s">
        <v>66</v>
      </c>
      <c r="E48" s="5">
        <v>0</v>
      </c>
      <c r="F48" s="5" t="s">
        <v>67</v>
      </c>
      <c r="G48" s="5" t="s">
        <v>13</v>
      </c>
      <c r="H48" s="5" t="str">
        <f t="shared" si="0"/>
        <v>Industry (incl. Cement Process)</v>
      </c>
      <c r="I48" s="6">
        <v>5454.3580391682399</v>
      </c>
    </row>
    <row r="49" spans="1:9" x14ac:dyDescent="0.2">
      <c r="A49" s="4" t="s">
        <v>7</v>
      </c>
      <c r="B49" t="s">
        <v>63</v>
      </c>
      <c r="C49" t="s">
        <v>63</v>
      </c>
      <c r="D49" s="5" t="s">
        <v>66</v>
      </c>
      <c r="E49" s="5">
        <v>0</v>
      </c>
      <c r="F49" s="5" t="s">
        <v>28</v>
      </c>
      <c r="G49" s="5" t="s">
        <v>29</v>
      </c>
      <c r="H49" s="5" t="e">
        <f t="shared" si="0"/>
        <v>#N/A</v>
      </c>
      <c r="I49" s="6">
        <v>18816.545002318398</v>
      </c>
    </row>
    <row r="50" spans="1:9" x14ac:dyDescent="0.2">
      <c r="A50" s="4" t="s">
        <v>7</v>
      </c>
      <c r="B50" t="s">
        <v>63</v>
      </c>
      <c r="C50" t="s">
        <v>63</v>
      </c>
      <c r="D50" s="5" t="s">
        <v>66</v>
      </c>
      <c r="E50" s="5">
        <v>0</v>
      </c>
      <c r="F50" s="5" t="s">
        <v>30</v>
      </c>
      <c r="G50" s="5" t="s">
        <v>32</v>
      </c>
      <c r="H50" s="5" t="e">
        <f t="shared" si="0"/>
        <v>#N/A</v>
      </c>
      <c r="I50" s="6">
        <v>21929.708547692499</v>
      </c>
    </row>
    <row r="51" spans="1:9" x14ac:dyDescent="0.2">
      <c r="A51" s="4" t="s">
        <v>7</v>
      </c>
      <c r="B51" t="s">
        <v>63</v>
      </c>
      <c r="C51" t="s">
        <v>63</v>
      </c>
      <c r="D51" s="5" t="s">
        <v>66</v>
      </c>
      <c r="E51" s="5">
        <v>0</v>
      </c>
      <c r="F51" s="5" t="s">
        <v>30</v>
      </c>
      <c r="G51" s="5" t="s">
        <v>31</v>
      </c>
      <c r="H51" s="5" t="e">
        <f t="shared" si="0"/>
        <v>#N/A</v>
      </c>
      <c r="I51" s="6" t="s">
        <v>53</v>
      </c>
    </row>
    <row r="52" spans="1:9" x14ac:dyDescent="0.2">
      <c r="A52" s="4" t="s">
        <v>7</v>
      </c>
      <c r="B52" t="s">
        <v>63</v>
      </c>
      <c r="C52" t="s">
        <v>63</v>
      </c>
      <c r="D52" s="5" t="s">
        <v>66</v>
      </c>
      <c r="E52" s="5">
        <v>0</v>
      </c>
      <c r="F52" s="5" t="s">
        <v>33</v>
      </c>
      <c r="G52" s="5" t="s">
        <v>34</v>
      </c>
      <c r="H52" s="5" t="str">
        <f t="shared" si="0"/>
        <v>Industry (incl. Cement Process)</v>
      </c>
      <c r="I52" s="6">
        <v>54544.3</v>
      </c>
    </row>
    <row r="53" spans="1:9" x14ac:dyDescent="0.2">
      <c r="A53" s="4" t="s">
        <v>7</v>
      </c>
      <c r="B53" t="s">
        <v>63</v>
      </c>
      <c r="C53" t="s">
        <v>63</v>
      </c>
      <c r="D53" s="5" t="s">
        <v>66</v>
      </c>
      <c r="E53" s="5">
        <v>0</v>
      </c>
      <c r="F53" s="5" t="s">
        <v>35</v>
      </c>
      <c r="G53" s="5" t="s">
        <v>36</v>
      </c>
      <c r="H53" s="5" t="e">
        <f t="shared" si="0"/>
        <v>#N/A</v>
      </c>
      <c r="I53" s="6">
        <v>14422.5</v>
      </c>
    </row>
    <row r="54" spans="1:9" x14ac:dyDescent="0.2">
      <c r="A54" s="4" t="s">
        <v>7</v>
      </c>
      <c r="B54" t="s">
        <v>63</v>
      </c>
      <c r="C54" t="s">
        <v>63</v>
      </c>
      <c r="D54" s="5" t="s">
        <v>66</v>
      </c>
      <c r="E54" s="5">
        <v>0</v>
      </c>
      <c r="F54" s="5" t="s">
        <v>37</v>
      </c>
      <c r="G54" s="5" t="s">
        <v>38</v>
      </c>
      <c r="H54" s="5" t="e">
        <f t="shared" si="0"/>
        <v>#N/A</v>
      </c>
      <c r="I54" s="6">
        <v>8779.5193045240194</v>
      </c>
    </row>
    <row r="55" spans="1:9" x14ac:dyDescent="0.2">
      <c r="A55" s="4" t="s">
        <v>7</v>
      </c>
      <c r="B55" t="s">
        <v>63</v>
      </c>
      <c r="C55" t="s">
        <v>63</v>
      </c>
      <c r="D55" s="5" t="s">
        <v>66</v>
      </c>
      <c r="E55" s="5">
        <v>0</v>
      </c>
      <c r="F55" s="5" t="s">
        <v>39</v>
      </c>
      <c r="G55" s="5" t="s">
        <v>40</v>
      </c>
      <c r="H55" s="5" t="e">
        <f t="shared" si="0"/>
        <v>#N/A</v>
      </c>
      <c r="I55" s="6">
        <v>2302.9521990066701</v>
      </c>
    </row>
    <row r="56" spans="1:9" x14ac:dyDescent="0.2">
      <c r="A56" s="4" t="s">
        <v>7</v>
      </c>
      <c r="B56" t="s">
        <v>63</v>
      </c>
      <c r="C56" t="s">
        <v>63</v>
      </c>
      <c r="D56" s="5" t="s">
        <v>66</v>
      </c>
      <c r="E56" s="5">
        <v>0</v>
      </c>
      <c r="F56" s="5" t="s">
        <v>41</v>
      </c>
      <c r="G56" s="5" t="s">
        <v>42</v>
      </c>
      <c r="H56" s="5" t="e">
        <f t="shared" si="0"/>
        <v>#N/A</v>
      </c>
      <c r="I56" s="6">
        <v>1134.8256292562</v>
      </c>
    </row>
    <row r="57" spans="1:9" x14ac:dyDescent="0.2">
      <c r="A57" s="4" t="s">
        <v>7</v>
      </c>
      <c r="B57" t="s">
        <v>63</v>
      </c>
      <c r="C57" t="s">
        <v>63</v>
      </c>
      <c r="D57" s="5" t="s">
        <v>66</v>
      </c>
      <c r="E57" s="5">
        <v>0</v>
      </c>
      <c r="F57" s="5" t="s">
        <v>43</v>
      </c>
      <c r="G57" s="5" t="s">
        <v>44</v>
      </c>
      <c r="H57" s="5" t="e">
        <f t="shared" si="0"/>
        <v>#N/A</v>
      </c>
      <c r="I57" s="6">
        <v>62067.519826832402</v>
      </c>
    </row>
    <row r="58" spans="1:9" x14ac:dyDescent="0.2">
      <c r="A58" s="4" t="s">
        <v>7</v>
      </c>
      <c r="B58" t="s">
        <v>63</v>
      </c>
      <c r="C58" t="s">
        <v>63</v>
      </c>
      <c r="D58" s="5" t="s">
        <v>66</v>
      </c>
      <c r="E58" s="5">
        <v>0</v>
      </c>
      <c r="F58" s="5" t="s">
        <v>45</v>
      </c>
      <c r="G58" s="5" t="s">
        <v>46</v>
      </c>
      <c r="H58" s="5" t="e">
        <f t="shared" si="0"/>
        <v>#N/A</v>
      </c>
      <c r="I58" s="6">
        <v>9538.2549743889103</v>
      </c>
    </row>
    <row r="59" spans="1:9" x14ac:dyDescent="0.2">
      <c r="A59" s="4" t="s">
        <v>7</v>
      </c>
      <c r="B59" t="s">
        <v>63</v>
      </c>
      <c r="C59" t="s">
        <v>63</v>
      </c>
      <c r="D59" s="5" t="s">
        <v>66</v>
      </c>
      <c r="E59" s="5">
        <v>0</v>
      </c>
      <c r="F59" s="5" t="s">
        <v>47</v>
      </c>
      <c r="G59" s="5" t="s">
        <v>48</v>
      </c>
      <c r="H59" s="5" t="e">
        <f t="shared" si="0"/>
        <v>#N/A</v>
      </c>
      <c r="I59" s="6">
        <v>4645.2203524872302</v>
      </c>
    </row>
    <row r="60" spans="1:9" x14ac:dyDescent="0.2">
      <c r="A60" s="4" t="s">
        <v>7</v>
      </c>
      <c r="B60" t="s">
        <v>63</v>
      </c>
      <c r="C60" t="s">
        <v>63</v>
      </c>
      <c r="D60" s="5" t="s">
        <v>66</v>
      </c>
      <c r="E60" s="5">
        <v>0</v>
      </c>
      <c r="F60" s="5" t="s">
        <v>49</v>
      </c>
      <c r="G60" s="5" t="s">
        <v>50</v>
      </c>
      <c r="H60" s="5" t="e">
        <f t="shared" si="0"/>
        <v>#N/A</v>
      </c>
      <c r="I60" s="6">
        <v>3105.8640081746998</v>
      </c>
    </row>
    <row r="61" spans="1:9" x14ac:dyDescent="0.2">
      <c r="A61" s="4" t="s">
        <v>7</v>
      </c>
      <c r="B61" t="s">
        <v>63</v>
      </c>
      <c r="C61" t="s">
        <v>63</v>
      </c>
      <c r="D61" s="5" t="s">
        <v>66</v>
      </c>
      <c r="E61" s="5">
        <v>0</v>
      </c>
      <c r="F61" s="5" t="s">
        <v>51</v>
      </c>
      <c r="G61" s="5" t="s">
        <v>52</v>
      </c>
      <c r="H61" s="5" t="e">
        <f t="shared" si="0"/>
        <v>#N/A</v>
      </c>
      <c r="I61" s="6">
        <v>831.919542642951</v>
      </c>
    </row>
    <row r="62" spans="1:9" x14ac:dyDescent="0.2">
      <c r="A62" s="4" t="s">
        <v>7</v>
      </c>
      <c r="B62" t="s">
        <v>63</v>
      </c>
      <c r="C62" t="s">
        <v>63</v>
      </c>
      <c r="D62" s="5" t="s">
        <v>66</v>
      </c>
      <c r="E62" s="5">
        <v>0</v>
      </c>
      <c r="F62" s="5" t="s">
        <v>54</v>
      </c>
      <c r="G62" s="5" t="s">
        <v>55</v>
      </c>
      <c r="H62" s="5" t="e">
        <f t="shared" si="0"/>
        <v>#N/A</v>
      </c>
      <c r="I62" s="6">
        <v>462.97258208711901</v>
      </c>
    </row>
    <row r="63" spans="1:9" x14ac:dyDescent="0.2">
      <c r="A63" s="4" t="s">
        <v>7</v>
      </c>
      <c r="B63" t="s">
        <v>63</v>
      </c>
      <c r="C63" t="s">
        <v>63</v>
      </c>
      <c r="D63" s="5" t="s">
        <v>66</v>
      </c>
      <c r="E63" s="5">
        <v>0</v>
      </c>
      <c r="F63" s="5" t="s">
        <v>56</v>
      </c>
      <c r="G63" s="5" t="s">
        <v>57</v>
      </c>
      <c r="H63" s="5" t="e">
        <f t="shared" si="0"/>
        <v>#N/A</v>
      </c>
      <c r="I63" s="6">
        <v>46974.2861688552</v>
      </c>
    </row>
    <row r="64" spans="1:9" x14ac:dyDescent="0.2">
      <c r="A64" s="4" t="s">
        <v>7</v>
      </c>
      <c r="B64" t="s">
        <v>63</v>
      </c>
      <c r="C64" t="s">
        <v>63</v>
      </c>
      <c r="D64" s="5" t="s">
        <v>66</v>
      </c>
      <c r="E64" s="5">
        <v>0</v>
      </c>
      <c r="F64" s="5" t="s">
        <v>58</v>
      </c>
      <c r="G64" s="5" t="s">
        <v>59</v>
      </c>
      <c r="H64" s="5" t="e">
        <f t="shared" si="0"/>
        <v>#N/A</v>
      </c>
      <c r="I64" s="6">
        <v>8535.0278974373596</v>
      </c>
    </row>
    <row r="65" spans="1:9" x14ac:dyDescent="0.2">
      <c r="A65" s="4" t="s">
        <v>7</v>
      </c>
      <c r="B65" t="s">
        <v>63</v>
      </c>
      <c r="C65" t="s">
        <v>63</v>
      </c>
      <c r="D65" s="5" t="s">
        <v>66</v>
      </c>
      <c r="E65" s="5">
        <v>0</v>
      </c>
      <c r="F65" s="5" t="s">
        <v>68</v>
      </c>
      <c r="G65" s="5" t="s">
        <v>69</v>
      </c>
      <c r="H65" s="5" t="e">
        <f t="shared" si="0"/>
        <v>#N/A</v>
      </c>
      <c r="I65" s="6">
        <v>4730</v>
      </c>
    </row>
    <row r="66" spans="1:9" x14ac:dyDescent="0.2">
      <c r="A66" s="4" t="s">
        <v>62</v>
      </c>
      <c r="B66" t="s">
        <v>70</v>
      </c>
      <c r="C66" t="s">
        <v>71</v>
      </c>
      <c r="D66" s="5" t="s">
        <v>70</v>
      </c>
      <c r="E66" s="5">
        <v>0</v>
      </c>
      <c r="F66" s="5" t="s">
        <v>10</v>
      </c>
      <c r="G66" s="5" t="s">
        <v>11</v>
      </c>
      <c r="H66" s="5" t="str">
        <f t="shared" ref="H66:H129" si="1">VLOOKUP(G66,$M$2:$N$11,2,FALSE)</f>
        <v>Power</v>
      </c>
      <c r="I66" s="6">
        <v>151868.22457048899</v>
      </c>
    </row>
    <row r="67" spans="1:9" x14ac:dyDescent="0.2">
      <c r="A67" s="4" t="s">
        <v>62</v>
      </c>
      <c r="B67" t="s">
        <v>70</v>
      </c>
      <c r="C67" t="s">
        <v>71</v>
      </c>
      <c r="D67" s="5" t="s">
        <v>70</v>
      </c>
      <c r="E67" s="5">
        <v>0</v>
      </c>
      <c r="F67" s="5" t="s">
        <v>12</v>
      </c>
      <c r="G67" s="5" t="s">
        <v>13</v>
      </c>
      <c r="H67" s="5" t="str">
        <f t="shared" si="1"/>
        <v>Industry (incl. Cement Process)</v>
      </c>
      <c r="I67" s="6">
        <v>48194.8970683644</v>
      </c>
    </row>
    <row r="68" spans="1:9" x14ac:dyDescent="0.2">
      <c r="A68" s="4" t="s">
        <v>62</v>
      </c>
      <c r="B68" t="s">
        <v>70</v>
      </c>
      <c r="C68" t="s">
        <v>71</v>
      </c>
      <c r="D68" s="5" t="s">
        <v>70</v>
      </c>
      <c r="E68" s="5">
        <v>0</v>
      </c>
      <c r="F68" s="5" t="s">
        <v>14</v>
      </c>
      <c r="G68" s="5" t="s">
        <v>15</v>
      </c>
      <c r="H68" s="5" t="str">
        <f t="shared" si="1"/>
        <v>Industry (incl. Cement Process)</v>
      </c>
      <c r="I68" s="6">
        <v>62262.262549853702</v>
      </c>
    </row>
    <row r="69" spans="1:9" x14ac:dyDescent="0.2">
      <c r="A69" s="4" t="s">
        <v>62</v>
      </c>
      <c r="B69" t="s">
        <v>70</v>
      </c>
      <c r="C69" t="s">
        <v>71</v>
      </c>
      <c r="D69" s="5" t="s">
        <v>70</v>
      </c>
      <c r="E69" s="5">
        <v>0</v>
      </c>
      <c r="F69" s="5" t="s">
        <v>16</v>
      </c>
      <c r="G69" s="5" t="s">
        <v>17</v>
      </c>
      <c r="H69" s="5" t="str">
        <f t="shared" si="1"/>
        <v>Domestic aviation</v>
      </c>
      <c r="I69" s="6">
        <v>42.558825540646602</v>
      </c>
    </row>
    <row r="70" spans="1:9" x14ac:dyDescent="0.2">
      <c r="A70" s="4" t="s">
        <v>62</v>
      </c>
      <c r="B70" t="s">
        <v>70</v>
      </c>
      <c r="C70" t="s">
        <v>71</v>
      </c>
      <c r="D70" s="5" t="s">
        <v>70</v>
      </c>
      <c r="E70" s="5">
        <v>0</v>
      </c>
      <c r="F70" s="5" t="s">
        <v>18</v>
      </c>
      <c r="G70" s="5" t="s">
        <v>19</v>
      </c>
      <c r="H70" s="5" t="str">
        <f t="shared" si="1"/>
        <v>Ground Transport</v>
      </c>
      <c r="I70" s="6">
        <v>140358.649109994</v>
      </c>
    </row>
    <row r="71" spans="1:9" x14ac:dyDescent="0.2">
      <c r="A71" s="4" t="s">
        <v>62</v>
      </c>
      <c r="B71" t="s">
        <v>70</v>
      </c>
      <c r="C71" t="s">
        <v>71</v>
      </c>
      <c r="D71" s="5" t="s">
        <v>70</v>
      </c>
      <c r="E71" s="5">
        <v>0</v>
      </c>
      <c r="F71" s="5" t="s">
        <v>20</v>
      </c>
      <c r="G71" s="5" t="s">
        <v>21</v>
      </c>
      <c r="H71" s="5" t="str">
        <f t="shared" si="1"/>
        <v>Ground Transport</v>
      </c>
      <c r="I71" s="6">
        <v>2020.2090754846199</v>
      </c>
    </row>
    <row r="72" spans="1:9" x14ac:dyDescent="0.2">
      <c r="A72" s="4" t="s">
        <v>62</v>
      </c>
      <c r="B72" t="s">
        <v>70</v>
      </c>
      <c r="C72" t="s">
        <v>71</v>
      </c>
      <c r="D72" s="5" t="s">
        <v>70</v>
      </c>
      <c r="E72" s="5">
        <v>0</v>
      </c>
      <c r="F72" s="5" t="s">
        <v>22</v>
      </c>
      <c r="G72" s="5" t="s">
        <v>23</v>
      </c>
      <c r="H72" s="5" t="str">
        <f t="shared" si="1"/>
        <v>Ground Transport</v>
      </c>
      <c r="I72" s="6">
        <v>2368.0265540048799</v>
      </c>
    </row>
    <row r="73" spans="1:9" x14ac:dyDescent="0.2">
      <c r="A73" s="4" t="s">
        <v>62</v>
      </c>
      <c r="B73" t="s">
        <v>70</v>
      </c>
      <c r="C73" t="s">
        <v>71</v>
      </c>
      <c r="D73" s="5" t="s">
        <v>70</v>
      </c>
      <c r="E73" s="5">
        <v>0</v>
      </c>
      <c r="F73" s="5" t="s">
        <v>24</v>
      </c>
      <c r="G73" s="5" t="s">
        <v>25</v>
      </c>
      <c r="H73" s="5" t="str">
        <f t="shared" si="1"/>
        <v>Ground Transport</v>
      </c>
      <c r="I73" s="6" t="s">
        <v>53</v>
      </c>
    </row>
    <row r="74" spans="1:9" x14ac:dyDescent="0.2">
      <c r="A74" s="4" t="s">
        <v>62</v>
      </c>
      <c r="B74" t="s">
        <v>70</v>
      </c>
      <c r="C74" t="s">
        <v>71</v>
      </c>
      <c r="D74" s="5" t="s">
        <v>70</v>
      </c>
      <c r="E74" s="5">
        <v>0</v>
      </c>
      <c r="F74" s="5" t="s">
        <v>26</v>
      </c>
      <c r="G74" s="5" t="s">
        <v>27</v>
      </c>
      <c r="H74" s="5" t="str">
        <f t="shared" si="1"/>
        <v>Residential</v>
      </c>
      <c r="I74" s="6">
        <v>29882.6404870968</v>
      </c>
    </row>
    <row r="75" spans="1:9" x14ac:dyDescent="0.2">
      <c r="A75" s="4" t="s">
        <v>62</v>
      </c>
      <c r="B75" t="s">
        <v>70</v>
      </c>
      <c r="C75" t="s">
        <v>71</v>
      </c>
      <c r="D75" s="5" t="s">
        <v>70</v>
      </c>
      <c r="E75" s="5">
        <v>0</v>
      </c>
      <c r="F75" s="5" t="s">
        <v>28</v>
      </c>
      <c r="G75" s="5" t="s">
        <v>29</v>
      </c>
      <c r="H75" s="5" t="e">
        <f t="shared" si="1"/>
        <v>#N/A</v>
      </c>
      <c r="I75" s="6">
        <v>469.91711910756698</v>
      </c>
    </row>
    <row r="76" spans="1:9" x14ac:dyDescent="0.2">
      <c r="A76" s="4" t="s">
        <v>62</v>
      </c>
      <c r="B76" t="s">
        <v>70</v>
      </c>
      <c r="C76" t="s">
        <v>71</v>
      </c>
      <c r="D76" s="5" t="s">
        <v>70</v>
      </c>
      <c r="E76" s="5">
        <v>0</v>
      </c>
      <c r="F76" s="5" t="s">
        <v>30</v>
      </c>
      <c r="G76" s="5" t="s">
        <v>72</v>
      </c>
      <c r="H76" s="5" t="e">
        <f t="shared" si="1"/>
        <v>#N/A</v>
      </c>
      <c r="I76" s="6" t="s">
        <v>53</v>
      </c>
    </row>
    <row r="77" spans="1:9" x14ac:dyDescent="0.2">
      <c r="A77" s="4" t="s">
        <v>62</v>
      </c>
      <c r="B77" t="s">
        <v>70</v>
      </c>
      <c r="C77" t="s">
        <v>71</v>
      </c>
      <c r="D77" s="5" t="s">
        <v>70</v>
      </c>
      <c r="E77" s="5">
        <v>0</v>
      </c>
      <c r="F77" s="5" t="s">
        <v>30</v>
      </c>
      <c r="G77" s="5" t="s">
        <v>31</v>
      </c>
      <c r="H77" s="5" t="e">
        <f t="shared" si="1"/>
        <v>#N/A</v>
      </c>
      <c r="I77" s="6" t="s">
        <v>53</v>
      </c>
    </row>
    <row r="78" spans="1:9" x14ac:dyDescent="0.2">
      <c r="A78" s="4" t="s">
        <v>62</v>
      </c>
      <c r="B78" t="s">
        <v>70</v>
      </c>
      <c r="C78" t="s">
        <v>71</v>
      </c>
      <c r="D78" s="5" t="s">
        <v>70</v>
      </c>
      <c r="E78" s="5">
        <v>0</v>
      </c>
      <c r="F78" s="5" t="s">
        <v>30</v>
      </c>
      <c r="G78" s="5" t="s">
        <v>32</v>
      </c>
      <c r="H78" s="5" t="e">
        <f t="shared" si="1"/>
        <v>#N/A</v>
      </c>
      <c r="I78" s="6">
        <v>4096.1178039034703</v>
      </c>
    </row>
    <row r="79" spans="1:9" x14ac:dyDescent="0.2">
      <c r="A79" s="4" t="s">
        <v>62</v>
      </c>
      <c r="B79" t="s">
        <v>70</v>
      </c>
      <c r="C79" t="s">
        <v>71</v>
      </c>
      <c r="D79" s="5" t="s">
        <v>70</v>
      </c>
      <c r="E79" s="5">
        <v>0</v>
      </c>
      <c r="F79" s="5" t="s">
        <v>33</v>
      </c>
      <c r="G79" s="5" t="s">
        <v>34</v>
      </c>
      <c r="H79" s="5" t="str">
        <f t="shared" si="1"/>
        <v>Industry (incl. Cement Process)</v>
      </c>
      <c r="I79" s="6">
        <v>19777.599999999999</v>
      </c>
    </row>
    <row r="80" spans="1:9" x14ac:dyDescent="0.2">
      <c r="A80" s="4" t="s">
        <v>62</v>
      </c>
      <c r="B80" t="s">
        <v>70</v>
      </c>
      <c r="C80" t="s">
        <v>71</v>
      </c>
      <c r="D80" s="5" t="s">
        <v>70</v>
      </c>
      <c r="E80" s="5">
        <v>0</v>
      </c>
      <c r="F80" s="5" t="s">
        <v>35</v>
      </c>
      <c r="G80" s="5" t="s">
        <v>36</v>
      </c>
      <c r="H80" s="5" t="e">
        <f t="shared" si="1"/>
        <v>#N/A</v>
      </c>
      <c r="I80" s="6" t="s">
        <v>53</v>
      </c>
    </row>
    <row r="81" spans="1:9" x14ac:dyDescent="0.2">
      <c r="A81" s="4" t="s">
        <v>62</v>
      </c>
      <c r="B81" t="s">
        <v>70</v>
      </c>
      <c r="C81" t="s">
        <v>71</v>
      </c>
      <c r="D81" s="5" t="s">
        <v>70</v>
      </c>
      <c r="E81" s="5">
        <v>0</v>
      </c>
      <c r="F81" s="5" t="s">
        <v>37</v>
      </c>
      <c r="G81" s="5" t="s">
        <v>38</v>
      </c>
      <c r="H81" s="5" t="e">
        <f t="shared" si="1"/>
        <v>#N/A</v>
      </c>
      <c r="I81" s="6">
        <v>22917.595557113498</v>
      </c>
    </row>
    <row r="82" spans="1:9" x14ac:dyDescent="0.2">
      <c r="A82" s="4" t="s">
        <v>62</v>
      </c>
      <c r="B82" t="s">
        <v>70</v>
      </c>
      <c r="C82" t="s">
        <v>71</v>
      </c>
      <c r="D82" s="5" t="s">
        <v>70</v>
      </c>
      <c r="E82" s="5">
        <v>0</v>
      </c>
      <c r="F82" s="5" t="s">
        <v>39</v>
      </c>
      <c r="G82" s="5" t="s">
        <v>40</v>
      </c>
      <c r="H82" s="5" t="e">
        <f t="shared" si="1"/>
        <v>#N/A</v>
      </c>
      <c r="I82" s="6">
        <v>75.432036408490404</v>
      </c>
    </row>
    <row r="83" spans="1:9" x14ac:dyDescent="0.2">
      <c r="A83" s="4" t="s">
        <v>62</v>
      </c>
      <c r="B83" t="s">
        <v>70</v>
      </c>
      <c r="C83" t="s">
        <v>71</v>
      </c>
      <c r="D83" s="5" t="s">
        <v>70</v>
      </c>
      <c r="E83" s="5">
        <v>0</v>
      </c>
      <c r="F83" s="5" t="s">
        <v>41</v>
      </c>
      <c r="G83" s="5" t="s">
        <v>42</v>
      </c>
      <c r="H83" s="5" t="e">
        <f t="shared" si="1"/>
        <v>#N/A</v>
      </c>
      <c r="I83" s="6">
        <v>6.4827003635295801</v>
      </c>
    </row>
    <row r="84" spans="1:9" x14ac:dyDescent="0.2">
      <c r="A84" s="4" t="s">
        <v>62</v>
      </c>
      <c r="B84" t="s">
        <v>70</v>
      </c>
      <c r="C84" t="s">
        <v>71</v>
      </c>
      <c r="D84" s="5" t="s">
        <v>70</v>
      </c>
      <c r="E84" s="5">
        <v>0</v>
      </c>
      <c r="F84" s="5" t="s">
        <v>43</v>
      </c>
      <c r="G84" s="5" t="s">
        <v>44</v>
      </c>
      <c r="H84" s="5" t="e">
        <f t="shared" si="1"/>
        <v>#N/A</v>
      </c>
      <c r="I84" s="6">
        <v>2911.0977746573199</v>
      </c>
    </row>
    <row r="85" spans="1:9" x14ac:dyDescent="0.2">
      <c r="A85" s="4" t="s">
        <v>62</v>
      </c>
      <c r="B85" t="s">
        <v>70</v>
      </c>
      <c r="C85" t="s">
        <v>71</v>
      </c>
      <c r="D85" s="5" t="s">
        <v>70</v>
      </c>
      <c r="E85" s="5">
        <v>0</v>
      </c>
      <c r="F85" s="5" t="s">
        <v>45</v>
      </c>
      <c r="G85" s="5" t="s">
        <v>46</v>
      </c>
      <c r="H85" s="5" t="e">
        <f t="shared" si="1"/>
        <v>#N/A</v>
      </c>
      <c r="I85" s="6">
        <v>2111.4355175185101</v>
      </c>
    </row>
    <row r="86" spans="1:9" x14ac:dyDescent="0.2">
      <c r="A86" s="4" t="s">
        <v>62</v>
      </c>
      <c r="B86" t="s">
        <v>70</v>
      </c>
      <c r="C86" t="s">
        <v>71</v>
      </c>
      <c r="D86" s="5" t="s">
        <v>70</v>
      </c>
      <c r="E86" s="5">
        <v>0</v>
      </c>
      <c r="F86" s="5" t="s">
        <v>47</v>
      </c>
      <c r="G86" s="5" t="s">
        <v>48</v>
      </c>
      <c r="H86" s="5" t="e">
        <f t="shared" si="1"/>
        <v>#N/A</v>
      </c>
      <c r="I86" s="6">
        <v>148.49764646606801</v>
      </c>
    </row>
    <row r="87" spans="1:9" x14ac:dyDescent="0.2">
      <c r="A87" s="4" t="s">
        <v>62</v>
      </c>
      <c r="B87" t="s">
        <v>70</v>
      </c>
      <c r="C87" t="s">
        <v>71</v>
      </c>
      <c r="D87" s="5" t="s">
        <v>70</v>
      </c>
      <c r="E87" s="5">
        <v>0</v>
      </c>
      <c r="F87" s="5" t="s">
        <v>49</v>
      </c>
      <c r="G87" s="5" t="s">
        <v>50</v>
      </c>
      <c r="H87" s="5" t="e">
        <f t="shared" si="1"/>
        <v>#N/A</v>
      </c>
      <c r="I87" s="6">
        <v>349.80955045663399</v>
      </c>
    </row>
    <row r="88" spans="1:9" x14ac:dyDescent="0.2">
      <c r="A88" s="4" t="s">
        <v>62</v>
      </c>
      <c r="B88" t="s">
        <v>70</v>
      </c>
      <c r="C88" t="s">
        <v>71</v>
      </c>
      <c r="D88" s="5" t="s">
        <v>70</v>
      </c>
      <c r="E88" s="5">
        <v>0</v>
      </c>
      <c r="F88" s="5" t="s">
        <v>51</v>
      </c>
      <c r="G88" s="5" t="s">
        <v>52</v>
      </c>
      <c r="H88" s="5" t="e">
        <f t="shared" si="1"/>
        <v>#N/A</v>
      </c>
      <c r="I88" s="6">
        <v>33.0412456587813</v>
      </c>
    </row>
    <row r="89" spans="1:9" x14ac:dyDescent="0.2">
      <c r="A89" s="4" t="s">
        <v>62</v>
      </c>
      <c r="B89" t="s">
        <v>70</v>
      </c>
      <c r="C89" t="s">
        <v>71</v>
      </c>
      <c r="D89" s="5" t="s">
        <v>70</v>
      </c>
      <c r="E89" s="5">
        <v>0</v>
      </c>
      <c r="F89" s="5" t="s">
        <v>54</v>
      </c>
      <c r="G89" s="5" t="s">
        <v>55</v>
      </c>
      <c r="H89" s="5" t="e">
        <f t="shared" si="1"/>
        <v>#N/A</v>
      </c>
      <c r="I89" s="6">
        <v>60.1631152414691</v>
      </c>
    </row>
    <row r="90" spans="1:9" x14ac:dyDescent="0.2">
      <c r="A90" s="4" t="s">
        <v>62</v>
      </c>
      <c r="B90" t="s">
        <v>70</v>
      </c>
      <c r="C90" t="s">
        <v>71</v>
      </c>
      <c r="D90" s="5" t="s">
        <v>70</v>
      </c>
      <c r="E90" s="5">
        <v>0</v>
      </c>
      <c r="F90" s="5" t="s">
        <v>56</v>
      </c>
      <c r="G90" s="5" t="s">
        <v>57</v>
      </c>
      <c r="H90" s="5" t="e">
        <f t="shared" si="1"/>
        <v>#N/A</v>
      </c>
      <c r="I90" s="6">
        <v>2447.8892266144298</v>
      </c>
    </row>
    <row r="91" spans="1:9" x14ac:dyDescent="0.2">
      <c r="A91" s="4" t="s">
        <v>62</v>
      </c>
      <c r="B91" t="s">
        <v>70</v>
      </c>
      <c r="C91" t="s">
        <v>71</v>
      </c>
      <c r="D91" s="5" t="s">
        <v>70</v>
      </c>
      <c r="E91" s="5">
        <v>0</v>
      </c>
      <c r="F91" s="5" t="s">
        <v>58</v>
      </c>
      <c r="G91" s="5" t="s">
        <v>59</v>
      </c>
      <c r="H91" s="5" t="e">
        <f t="shared" si="1"/>
        <v>#N/A</v>
      </c>
      <c r="I91" s="6">
        <v>2739.3119423222101</v>
      </c>
    </row>
    <row r="92" spans="1:9" x14ac:dyDescent="0.2">
      <c r="A92" s="4" t="s">
        <v>62</v>
      </c>
      <c r="B92" t="s">
        <v>70</v>
      </c>
      <c r="C92" t="s">
        <v>71</v>
      </c>
      <c r="D92" s="5" t="s">
        <v>70</v>
      </c>
      <c r="E92" s="5">
        <v>0</v>
      </c>
      <c r="F92" s="5" t="s">
        <v>60</v>
      </c>
      <c r="G92" s="5" t="s">
        <v>61</v>
      </c>
      <c r="H92" s="5" t="e">
        <f t="shared" si="1"/>
        <v>#N/A</v>
      </c>
      <c r="I92" s="6">
        <v>635.65589505990499</v>
      </c>
    </row>
    <row r="93" spans="1:9" x14ac:dyDescent="0.2">
      <c r="A93" s="4" t="s">
        <v>62</v>
      </c>
      <c r="B93" t="s">
        <v>73</v>
      </c>
      <c r="C93" t="s">
        <v>74</v>
      </c>
      <c r="D93" s="5" t="s">
        <v>75</v>
      </c>
      <c r="E93" s="5">
        <v>0</v>
      </c>
      <c r="F93" s="5" t="s">
        <v>10</v>
      </c>
      <c r="G93" s="5" t="s">
        <v>11</v>
      </c>
      <c r="H93" s="5" t="str">
        <f t="shared" si="1"/>
        <v>Power</v>
      </c>
      <c r="I93" s="6">
        <v>489.40232951830001</v>
      </c>
    </row>
    <row r="94" spans="1:9" x14ac:dyDescent="0.2">
      <c r="A94" s="4" t="s">
        <v>62</v>
      </c>
      <c r="B94" t="s">
        <v>73</v>
      </c>
      <c r="C94" t="s">
        <v>74</v>
      </c>
      <c r="D94" s="5" t="s">
        <v>75</v>
      </c>
      <c r="E94" s="5">
        <v>0</v>
      </c>
      <c r="F94" s="5" t="s">
        <v>14</v>
      </c>
      <c r="G94" s="5" t="s">
        <v>15</v>
      </c>
      <c r="H94" s="5" t="str">
        <f t="shared" si="1"/>
        <v>Industry (incl. Cement Process)</v>
      </c>
      <c r="I94" s="6">
        <v>42.378852793638401</v>
      </c>
    </row>
    <row r="95" spans="1:9" x14ac:dyDescent="0.2">
      <c r="A95" s="4" t="s">
        <v>62</v>
      </c>
      <c r="B95" t="s">
        <v>73</v>
      </c>
      <c r="C95" t="s">
        <v>74</v>
      </c>
      <c r="D95" s="5" t="s">
        <v>75</v>
      </c>
      <c r="E95" s="5">
        <v>0</v>
      </c>
      <c r="F95" s="5" t="s">
        <v>16</v>
      </c>
      <c r="G95" s="5" t="s">
        <v>17</v>
      </c>
      <c r="H95" s="5" t="str">
        <f t="shared" si="1"/>
        <v>Domestic aviation</v>
      </c>
      <c r="I95" s="6">
        <v>7.1461069234319403</v>
      </c>
    </row>
    <row r="96" spans="1:9" x14ac:dyDescent="0.2">
      <c r="A96" s="4" t="s">
        <v>62</v>
      </c>
      <c r="B96" t="s">
        <v>73</v>
      </c>
      <c r="C96" t="s">
        <v>74</v>
      </c>
      <c r="D96" s="5" t="s">
        <v>75</v>
      </c>
      <c r="E96" s="5">
        <v>0</v>
      </c>
      <c r="F96" s="5" t="s">
        <v>18</v>
      </c>
      <c r="G96" s="5" t="s">
        <v>19</v>
      </c>
      <c r="H96" s="5" t="str">
        <f t="shared" si="1"/>
        <v>Ground Transport</v>
      </c>
      <c r="I96" s="6">
        <v>316.26929461885902</v>
      </c>
    </row>
    <row r="97" spans="1:9" x14ac:dyDescent="0.2">
      <c r="A97" s="4" t="s">
        <v>62</v>
      </c>
      <c r="B97" t="s">
        <v>73</v>
      </c>
      <c r="C97" t="s">
        <v>74</v>
      </c>
      <c r="D97" s="5" t="s">
        <v>75</v>
      </c>
      <c r="E97" s="5">
        <v>0</v>
      </c>
      <c r="F97" s="5" t="s">
        <v>22</v>
      </c>
      <c r="G97" s="5" t="s">
        <v>23</v>
      </c>
      <c r="H97" s="5" t="str">
        <f t="shared" si="1"/>
        <v>Ground Transport</v>
      </c>
      <c r="I97" s="6">
        <v>1.43654022947499</v>
      </c>
    </row>
    <row r="98" spans="1:9" x14ac:dyDescent="0.2">
      <c r="A98" s="4" t="s">
        <v>62</v>
      </c>
      <c r="B98" t="s">
        <v>73</v>
      </c>
      <c r="C98" t="s">
        <v>74</v>
      </c>
      <c r="D98" s="5" t="s">
        <v>75</v>
      </c>
      <c r="E98" s="5">
        <v>0</v>
      </c>
      <c r="F98" s="5" t="s">
        <v>24</v>
      </c>
      <c r="G98" s="5" t="s">
        <v>25</v>
      </c>
      <c r="H98" s="5" t="str">
        <f t="shared" si="1"/>
        <v>Ground Transport</v>
      </c>
      <c r="I98" s="6">
        <v>7.93724998356931</v>
      </c>
    </row>
    <row r="99" spans="1:9" x14ac:dyDescent="0.2">
      <c r="A99" s="4" t="s">
        <v>62</v>
      </c>
      <c r="B99" t="s">
        <v>73</v>
      </c>
      <c r="C99" t="s">
        <v>74</v>
      </c>
      <c r="D99" s="5" t="s">
        <v>75</v>
      </c>
      <c r="E99" s="5">
        <v>0</v>
      </c>
      <c r="F99" s="5" t="s">
        <v>26</v>
      </c>
      <c r="G99" s="5" t="s">
        <v>27</v>
      </c>
      <c r="H99" s="5" t="str">
        <f t="shared" si="1"/>
        <v>Residential</v>
      </c>
      <c r="I99" s="6">
        <v>118.249133594559</v>
      </c>
    </row>
    <row r="100" spans="1:9" x14ac:dyDescent="0.2">
      <c r="A100" s="4" t="s">
        <v>62</v>
      </c>
      <c r="B100" t="s">
        <v>73</v>
      </c>
      <c r="C100" t="s">
        <v>74</v>
      </c>
      <c r="D100" s="5" t="s">
        <v>75</v>
      </c>
      <c r="E100" s="5">
        <v>0</v>
      </c>
      <c r="F100" s="5" t="s">
        <v>30</v>
      </c>
      <c r="G100" s="5" t="s">
        <v>32</v>
      </c>
      <c r="H100" s="5" t="e">
        <f t="shared" si="1"/>
        <v>#N/A</v>
      </c>
      <c r="I100" s="6" t="s">
        <v>53</v>
      </c>
    </row>
    <row r="101" spans="1:9" x14ac:dyDescent="0.2">
      <c r="A101" s="4" t="s">
        <v>62</v>
      </c>
      <c r="B101" t="s">
        <v>73</v>
      </c>
      <c r="C101" t="s">
        <v>74</v>
      </c>
      <c r="D101" s="5" t="s">
        <v>75</v>
      </c>
      <c r="E101" s="5">
        <v>0</v>
      </c>
      <c r="F101" s="5" t="s">
        <v>41</v>
      </c>
      <c r="G101" s="5" t="s">
        <v>42</v>
      </c>
      <c r="H101" s="5" t="e">
        <f t="shared" si="1"/>
        <v>#N/A</v>
      </c>
      <c r="I101" s="6">
        <v>5.2267813917399103E-3</v>
      </c>
    </row>
    <row r="102" spans="1:9" x14ac:dyDescent="0.2">
      <c r="A102" s="4" t="s">
        <v>62</v>
      </c>
      <c r="B102" t="s">
        <v>73</v>
      </c>
      <c r="C102" t="s">
        <v>74</v>
      </c>
      <c r="D102" s="5" t="s">
        <v>75</v>
      </c>
      <c r="E102" s="5">
        <v>0</v>
      </c>
      <c r="F102" s="5" t="s">
        <v>47</v>
      </c>
      <c r="G102" s="5" t="s">
        <v>48</v>
      </c>
      <c r="H102" s="5" t="e">
        <f t="shared" si="1"/>
        <v>#N/A</v>
      </c>
      <c r="I102" s="6">
        <v>1.27794541686384</v>
      </c>
    </row>
    <row r="103" spans="1:9" x14ac:dyDescent="0.2">
      <c r="A103" s="4" t="s">
        <v>62</v>
      </c>
      <c r="B103" t="s">
        <v>73</v>
      </c>
      <c r="C103" t="s">
        <v>74</v>
      </c>
      <c r="D103" s="5" t="s">
        <v>75</v>
      </c>
      <c r="E103" s="5">
        <v>0</v>
      </c>
      <c r="F103" s="5" t="s">
        <v>49</v>
      </c>
      <c r="G103" s="5" t="s">
        <v>50</v>
      </c>
      <c r="H103" s="5" t="e">
        <f t="shared" si="1"/>
        <v>#N/A</v>
      </c>
      <c r="I103" s="6">
        <v>0.83458761737150999</v>
      </c>
    </row>
    <row r="104" spans="1:9" x14ac:dyDescent="0.2">
      <c r="A104" s="4" t="s">
        <v>62</v>
      </c>
      <c r="B104" t="s">
        <v>73</v>
      </c>
      <c r="C104" t="s">
        <v>74</v>
      </c>
      <c r="D104" s="5" t="s">
        <v>75</v>
      </c>
      <c r="E104" s="5">
        <v>0</v>
      </c>
      <c r="F104" s="5" t="s">
        <v>51</v>
      </c>
      <c r="G104" s="5" t="s">
        <v>52</v>
      </c>
      <c r="H104" s="5" t="e">
        <f t="shared" si="1"/>
        <v>#N/A</v>
      </c>
      <c r="I104" s="6" t="s">
        <v>53</v>
      </c>
    </row>
    <row r="105" spans="1:9" x14ac:dyDescent="0.2">
      <c r="A105" s="4" t="s">
        <v>62</v>
      </c>
      <c r="B105" t="s">
        <v>73</v>
      </c>
      <c r="C105" t="s">
        <v>74</v>
      </c>
      <c r="D105" s="5" t="s">
        <v>75</v>
      </c>
      <c r="E105" s="5">
        <v>0</v>
      </c>
      <c r="F105" s="5" t="s">
        <v>56</v>
      </c>
      <c r="G105" s="5" t="s">
        <v>57</v>
      </c>
      <c r="H105" s="5" t="e">
        <f t="shared" si="1"/>
        <v>#N/A</v>
      </c>
      <c r="I105" s="6">
        <v>1.8997762</v>
      </c>
    </row>
    <row r="106" spans="1:9" x14ac:dyDescent="0.2">
      <c r="A106" s="4" t="s">
        <v>62</v>
      </c>
      <c r="B106" t="s">
        <v>73</v>
      </c>
      <c r="C106" t="s">
        <v>76</v>
      </c>
      <c r="D106" s="5" t="s">
        <v>77</v>
      </c>
      <c r="E106" s="5">
        <v>0</v>
      </c>
      <c r="F106" s="5" t="s">
        <v>10</v>
      </c>
      <c r="G106" s="5" t="s">
        <v>11</v>
      </c>
      <c r="H106" s="5" t="str">
        <f t="shared" si="1"/>
        <v>Power</v>
      </c>
      <c r="I106" s="6">
        <v>1.0112273714252</v>
      </c>
    </row>
    <row r="107" spans="1:9" x14ac:dyDescent="0.2">
      <c r="A107" s="4" t="s">
        <v>62</v>
      </c>
      <c r="B107" t="s">
        <v>73</v>
      </c>
      <c r="C107" t="s">
        <v>76</v>
      </c>
      <c r="D107" s="5" t="s">
        <v>77</v>
      </c>
      <c r="E107" s="5">
        <v>0</v>
      </c>
      <c r="F107" s="5" t="s">
        <v>14</v>
      </c>
      <c r="G107" s="5" t="s">
        <v>15</v>
      </c>
      <c r="H107" s="5" t="str">
        <f t="shared" si="1"/>
        <v>Industry (incl. Cement Process)</v>
      </c>
      <c r="I107" s="6">
        <v>1.22330536888914</v>
      </c>
    </row>
    <row r="108" spans="1:9" x14ac:dyDescent="0.2">
      <c r="A108" s="4" t="s">
        <v>62</v>
      </c>
      <c r="B108" t="s">
        <v>73</v>
      </c>
      <c r="C108" t="s">
        <v>76</v>
      </c>
      <c r="D108" s="5" t="s">
        <v>77</v>
      </c>
      <c r="E108" s="5">
        <v>0</v>
      </c>
      <c r="F108" s="5" t="s">
        <v>18</v>
      </c>
      <c r="G108" s="5" t="s">
        <v>19</v>
      </c>
      <c r="H108" s="5" t="str">
        <f t="shared" si="1"/>
        <v>Ground Transport</v>
      </c>
      <c r="I108" s="6">
        <v>26.294767791982899</v>
      </c>
    </row>
    <row r="109" spans="1:9" x14ac:dyDescent="0.2">
      <c r="A109" s="4" t="s">
        <v>62</v>
      </c>
      <c r="B109" t="s">
        <v>73</v>
      </c>
      <c r="C109" t="s">
        <v>76</v>
      </c>
      <c r="D109" s="5" t="s">
        <v>77</v>
      </c>
      <c r="E109" s="5">
        <v>0</v>
      </c>
      <c r="F109" s="5" t="s">
        <v>26</v>
      </c>
      <c r="G109" s="5" t="s">
        <v>27</v>
      </c>
      <c r="H109" s="5" t="str">
        <f t="shared" si="1"/>
        <v>Residential</v>
      </c>
      <c r="I109" s="6">
        <v>1.7519844839847799E-2</v>
      </c>
    </row>
    <row r="110" spans="1:9" x14ac:dyDescent="0.2">
      <c r="A110" s="4" t="s">
        <v>62</v>
      </c>
      <c r="B110" t="s">
        <v>73</v>
      </c>
      <c r="C110" t="s">
        <v>76</v>
      </c>
      <c r="D110" s="5" t="s">
        <v>77</v>
      </c>
      <c r="E110" s="5">
        <v>0</v>
      </c>
      <c r="F110" s="5" t="s">
        <v>28</v>
      </c>
      <c r="G110" s="5" t="s">
        <v>29</v>
      </c>
      <c r="H110" s="5" t="e">
        <f t="shared" si="1"/>
        <v>#N/A</v>
      </c>
      <c r="I110" s="6" t="s">
        <v>53</v>
      </c>
    </row>
    <row r="111" spans="1:9" x14ac:dyDescent="0.2">
      <c r="A111" s="4" t="s">
        <v>62</v>
      </c>
      <c r="B111" t="s">
        <v>73</v>
      </c>
      <c r="C111" t="s">
        <v>76</v>
      </c>
      <c r="D111" s="5" t="s">
        <v>77</v>
      </c>
      <c r="E111" s="5">
        <v>0</v>
      </c>
      <c r="F111" s="5" t="s">
        <v>30</v>
      </c>
      <c r="G111" s="5" t="s">
        <v>31</v>
      </c>
      <c r="H111" s="5" t="e">
        <f t="shared" si="1"/>
        <v>#N/A</v>
      </c>
      <c r="I111" s="6" t="s">
        <v>53</v>
      </c>
    </row>
    <row r="112" spans="1:9" x14ac:dyDescent="0.2">
      <c r="A112" s="4" t="s">
        <v>62</v>
      </c>
      <c r="B112" t="s">
        <v>73</v>
      </c>
      <c r="C112" t="s">
        <v>76</v>
      </c>
      <c r="D112" s="5" t="s">
        <v>77</v>
      </c>
      <c r="E112" s="5">
        <v>0</v>
      </c>
      <c r="F112" s="5" t="s">
        <v>41</v>
      </c>
      <c r="G112" s="5" t="s">
        <v>42</v>
      </c>
      <c r="H112" s="5" t="e">
        <f t="shared" si="1"/>
        <v>#N/A</v>
      </c>
      <c r="I112" s="6">
        <v>7.4555946729966296E-4</v>
      </c>
    </row>
    <row r="113" spans="1:9" x14ac:dyDescent="0.2">
      <c r="A113" s="4" t="s">
        <v>62</v>
      </c>
      <c r="B113" t="s">
        <v>73</v>
      </c>
      <c r="C113" t="s">
        <v>78</v>
      </c>
      <c r="D113" s="5" t="s">
        <v>79</v>
      </c>
      <c r="E113" s="5">
        <v>0</v>
      </c>
      <c r="F113" s="5" t="s">
        <v>10</v>
      </c>
      <c r="G113" s="5" t="s">
        <v>11</v>
      </c>
      <c r="H113" s="5" t="str">
        <f t="shared" si="1"/>
        <v>Power</v>
      </c>
      <c r="I113" s="6">
        <v>4655.0003962609599</v>
      </c>
    </row>
    <row r="114" spans="1:9" x14ac:dyDescent="0.2">
      <c r="A114" s="4" t="s">
        <v>62</v>
      </c>
      <c r="B114" t="s">
        <v>73</v>
      </c>
      <c r="C114" t="s">
        <v>78</v>
      </c>
      <c r="D114" s="5" t="s">
        <v>79</v>
      </c>
      <c r="E114" s="5">
        <v>0</v>
      </c>
      <c r="F114" s="5" t="s">
        <v>14</v>
      </c>
      <c r="G114" s="5" t="s">
        <v>15</v>
      </c>
      <c r="H114" s="5" t="str">
        <f t="shared" si="1"/>
        <v>Industry (incl. Cement Process)</v>
      </c>
      <c r="I114" s="6">
        <v>326.47018572482801</v>
      </c>
    </row>
    <row r="115" spans="1:9" x14ac:dyDescent="0.2">
      <c r="A115" s="4" t="s">
        <v>62</v>
      </c>
      <c r="B115" t="s">
        <v>73</v>
      </c>
      <c r="C115" t="s">
        <v>78</v>
      </c>
      <c r="D115" s="5" t="s">
        <v>79</v>
      </c>
      <c r="E115" s="5">
        <v>0</v>
      </c>
      <c r="F115" s="5" t="s">
        <v>16</v>
      </c>
      <c r="G115" s="5" t="s">
        <v>17</v>
      </c>
      <c r="H115" s="5" t="str">
        <f t="shared" si="1"/>
        <v>Domestic aviation</v>
      </c>
      <c r="I115" s="6">
        <v>55.051078735222198</v>
      </c>
    </row>
    <row r="116" spans="1:9" x14ac:dyDescent="0.2">
      <c r="A116" s="4" t="s">
        <v>62</v>
      </c>
      <c r="B116" t="s">
        <v>73</v>
      </c>
      <c r="C116" t="s">
        <v>78</v>
      </c>
      <c r="D116" s="5" t="s">
        <v>79</v>
      </c>
      <c r="E116" s="5">
        <v>0</v>
      </c>
      <c r="F116" s="5" t="s">
        <v>18</v>
      </c>
      <c r="G116" s="5" t="s">
        <v>19</v>
      </c>
      <c r="H116" s="5" t="str">
        <f t="shared" si="1"/>
        <v>Ground Transport</v>
      </c>
      <c r="I116" s="6">
        <v>2392.9166492239401</v>
      </c>
    </row>
    <row r="117" spans="1:9" x14ac:dyDescent="0.2">
      <c r="A117" s="4" t="s">
        <v>62</v>
      </c>
      <c r="B117" t="s">
        <v>73</v>
      </c>
      <c r="C117" t="s">
        <v>78</v>
      </c>
      <c r="D117" s="5" t="s">
        <v>79</v>
      </c>
      <c r="E117" s="5">
        <v>0</v>
      </c>
      <c r="F117" s="5" t="s">
        <v>22</v>
      </c>
      <c r="G117" s="5" t="s">
        <v>23</v>
      </c>
      <c r="H117" s="5" t="str">
        <f t="shared" si="1"/>
        <v>Ground Transport</v>
      </c>
      <c r="I117" s="6">
        <v>11.0666282012252</v>
      </c>
    </row>
    <row r="118" spans="1:9" x14ac:dyDescent="0.2">
      <c r="A118" s="4" t="s">
        <v>62</v>
      </c>
      <c r="B118" t="s">
        <v>73</v>
      </c>
      <c r="C118" t="s">
        <v>78</v>
      </c>
      <c r="D118" s="5" t="s">
        <v>79</v>
      </c>
      <c r="E118" s="5">
        <v>0</v>
      </c>
      <c r="F118" s="5" t="s">
        <v>24</v>
      </c>
      <c r="G118" s="5" t="s">
        <v>25</v>
      </c>
      <c r="H118" s="5" t="str">
        <f t="shared" si="1"/>
        <v>Ground Transport</v>
      </c>
      <c r="I118" s="6">
        <v>61.145702749988899</v>
      </c>
    </row>
    <row r="119" spans="1:9" x14ac:dyDescent="0.2">
      <c r="A119" s="4" t="s">
        <v>62</v>
      </c>
      <c r="B119" t="s">
        <v>73</v>
      </c>
      <c r="C119" t="s">
        <v>78</v>
      </c>
      <c r="D119" s="5" t="s">
        <v>79</v>
      </c>
      <c r="E119" s="5">
        <v>0</v>
      </c>
      <c r="F119" s="5" t="s">
        <v>26</v>
      </c>
      <c r="G119" s="5" t="s">
        <v>27</v>
      </c>
      <c r="H119" s="5" t="str">
        <f t="shared" si="1"/>
        <v>Residential</v>
      </c>
      <c r="I119" s="6">
        <v>910.95035517962697</v>
      </c>
    </row>
    <row r="120" spans="1:9" x14ac:dyDescent="0.2">
      <c r="A120" s="4" t="s">
        <v>62</v>
      </c>
      <c r="B120" t="s">
        <v>73</v>
      </c>
      <c r="C120" t="s">
        <v>78</v>
      </c>
      <c r="D120" s="5" t="s">
        <v>79</v>
      </c>
      <c r="E120" s="5">
        <v>0</v>
      </c>
      <c r="F120" s="5" t="s">
        <v>30</v>
      </c>
      <c r="G120" s="5" t="s">
        <v>32</v>
      </c>
      <c r="H120" s="5" t="e">
        <f t="shared" si="1"/>
        <v>#N/A</v>
      </c>
      <c r="I120" s="6" t="s">
        <v>53</v>
      </c>
    </row>
    <row r="121" spans="1:9" x14ac:dyDescent="0.2">
      <c r="A121" s="4" t="s">
        <v>62</v>
      </c>
      <c r="B121" t="s">
        <v>73</v>
      </c>
      <c r="C121" t="s">
        <v>78</v>
      </c>
      <c r="D121" s="5" t="s">
        <v>79</v>
      </c>
      <c r="E121" s="5">
        <v>0</v>
      </c>
      <c r="F121" s="5" t="s">
        <v>41</v>
      </c>
      <c r="G121" s="5" t="s">
        <v>42</v>
      </c>
      <c r="H121" s="5" t="e">
        <f t="shared" si="1"/>
        <v>#N/A</v>
      </c>
      <c r="I121" s="6">
        <v>1.3436894198719999E-3</v>
      </c>
    </row>
    <row r="122" spans="1:9" x14ac:dyDescent="0.2">
      <c r="A122" s="4" t="s">
        <v>62</v>
      </c>
      <c r="B122" t="s">
        <v>73</v>
      </c>
      <c r="C122" t="s">
        <v>78</v>
      </c>
      <c r="D122" s="5" t="s">
        <v>79</v>
      </c>
      <c r="E122" s="5">
        <v>0</v>
      </c>
      <c r="F122" s="5" t="s">
        <v>47</v>
      </c>
      <c r="G122" s="5" t="s">
        <v>48</v>
      </c>
      <c r="H122" s="5" t="e">
        <f t="shared" si="1"/>
        <v>#N/A</v>
      </c>
      <c r="I122" s="6">
        <v>7.5011228827408196</v>
      </c>
    </row>
    <row r="123" spans="1:9" x14ac:dyDescent="0.2">
      <c r="A123" s="4" t="s">
        <v>62</v>
      </c>
      <c r="B123" t="s">
        <v>73</v>
      </c>
      <c r="C123" t="s">
        <v>78</v>
      </c>
      <c r="D123" s="5" t="s">
        <v>79</v>
      </c>
      <c r="E123" s="5">
        <v>0</v>
      </c>
      <c r="F123" s="5" t="s">
        <v>49</v>
      </c>
      <c r="G123" s="5" t="s">
        <v>50</v>
      </c>
      <c r="H123" s="5" t="e">
        <f t="shared" si="1"/>
        <v>#N/A</v>
      </c>
      <c r="I123" s="6">
        <v>1.4989934522353401</v>
      </c>
    </row>
    <row r="124" spans="1:9" x14ac:dyDescent="0.2">
      <c r="A124" s="4" t="s">
        <v>62</v>
      </c>
      <c r="B124" t="s">
        <v>73</v>
      </c>
      <c r="C124" t="s">
        <v>78</v>
      </c>
      <c r="D124" s="5" t="s">
        <v>79</v>
      </c>
      <c r="E124" s="5">
        <v>0</v>
      </c>
      <c r="F124" s="5" t="s">
        <v>51</v>
      </c>
      <c r="G124" s="5" t="s">
        <v>52</v>
      </c>
      <c r="H124" s="5" t="e">
        <f t="shared" si="1"/>
        <v>#N/A</v>
      </c>
      <c r="I124" s="6" t="s">
        <v>53</v>
      </c>
    </row>
    <row r="125" spans="1:9" x14ac:dyDescent="0.2">
      <c r="A125" s="4" t="s">
        <v>62</v>
      </c>
      <c r="B125" t="s">
        <v>73</v>
      </c>
      <c r="C125" t="s">
        <v>78</v>
      </c>
      <c r="D125" s="5" t="s">
        <v>79</v>
      </c>
      <c r="E125" s="5">
        <v>0</v>
      </c>
      <c r="F125" s="5" t="s">
        <v>56</v>
      </c>
      <c r="G125" s="5" t="s">
        <v>57</v>
      </c>
      <c r="H125" s="5" t="e">
        <f t="shared" si="1"/>
        <v>#N/A</v>
      </c>
      <c r="I125" s="6">
        <v>3.4769394200000998</v>
      </c>
    </row>
    <row r="126" spans="1:9" x14ac:dyDescent="0.2">
      <c r="A126" s="4" t="s">
        <v>62</v>
      </c>
      <c r="B126" t="s">
        <v>73</v>
      </c>
      <c r="C126" t="s">
        <v>80</v>
      </c>
      <c r="D126" s="5" t="s">
        <v>81</v>
      </c>
      <c r="E126" s="5">
        <v>0</v>
      </c>
      <c r="F126" s="5" t="s">
        <v>10</v>
      </c>
      <c r="G126" s="5" t="s">
        <v>11</v>
      </c>
      <c r="H126" s="5" t="str">
        <f t="shared" si="1"/>
        <v>Power</v>
      </c>
      <c r="I126" s="6">
        <v>318.03967478521702</v>
      </c>
    </row>
    <row r="127" spans="1:9" x14ac:dyDescent="0.2">
      <c r="A127" s="4" t="s">
        <v>62</v>
      </c>
      <c r="B127" t="s">
        <v>73</v>
      </c>
      <c r="C127" t="s">
        <v>80</v>
      </c>
      <c r="D127" s="5" t="s">
        <v>81</v>
      </c>
      <c r="E127" s="5">
        <v>0</v>
      </c>
      <c r="F127" s="5" t="s">
        <v>14</v>
      </c>
      <c r="G127" s="5" t="s">
        <v>15</v>
      </c>
      <c r="H127" s="5" t="str">
        <f t="shared" si="1"/>
        <v>Industry (incl. Cement Process)</v>
      </c>
      <c r="I127" s="6">
        <v>27.5373110143146</v>
      </c>
    </row>
    <row r="128" spans="1:9" x14ac:dyDescent="0.2">
      <c r="A128" s="4" t="s">
        <v>62</v>
      </c>
      <c r="B128" t="s">
        <v>73</v>
      </c>
      <c r="C128" t="s">
        <v>80</v>
      </c>
      <c r="D128" s="5" t="s">
        <v>81</v>
      </c>
      <c r="E128" s="5">
        <v>0</v>
      </c>
      <c r="F128" s="5" t="s">
        <v>16</v>
      </c>
      <c r="G128" s="5" t="s">
        <v>17</v>
      </c>
      <c r="H128" s="5" t="str">
        <f t="shared" si="1"/>
        <v>Domestic aviation</v>
      </c>
      <c r="I128" s="6">
        <v>4.6434629631582602</v>
      </c>
    </row>
    <row r="129" spans="1:9" x14ac:dyDescent="0.2">
      <c r="A129" s="4" t="s">
        <v>62</v>
      </c>
      <c r="B129" t="s">
        <v>73</v>
      </c>
      <c r="C129" t="s">
        <v>80</v>
      </c>
      <c r="D129" s="5" t="s">
        <v>81</v>
      </c>
      <c r="E129" s="5">
        <v>0</v>
      </c>
      <c r="F129" s="5" t="s">
        <v>18</v>
      </c>
      <c r="G129" s="5" t="s">
        <v>19</v>
      </c>
      <c r="H129" s="5" t="str">
        <f t="shared" si="1"/>
        <v>Ground Transport</v>
      </c>
      <c r="I129" s="6">
        <v>205.50857501262399</v>
      </c>
    </row>
    <row r="130" spans="1:9" x14ac:dyDescent="0.2">
      <c r="A130" s="4" t="s">
        <v>62</v>
      </c>
      <c r="B130" t="s">
        <v>73</v>
      </c>
      <c r="C130" t="s">
        <v>80</v>
      </c>
      <c r="D130" s="5" t="s">
        <v>81</v>
      </c>
      <c r="E130" s="5">
        <v>0</v>
      </c>
      <c r="F130" s="5" t="s">
        <v>22</v>
      </c>
      <c r="G130" s="5" t="s">
        <v>23</v>
      </c>
      <c r="H130" s="5" t="str">
        <f t="shared" ref="H130:H193" si="2">VLOOKUP(G130,$M$2:$N$11,2,FALSE)</f>
        <v>Ground Transport</v>
      </c>
      <c r="I130" s="6">
        <v>0.93345144719972495</v>
      </c>
    </row>
    <row r="131" spans="1:9" x14ac:dyDescent="0.2">
      <c r="A131" s="4" t="s">
        <v>62</v>
      </c>
      <c r="B131" t="s">
        <v>73</v>
      </c>
      <c r="C131" t="s">
        <v>80</v>
      </c>
      <c r="D131" s="5" t="s">
        <v>81</v>
      </c>
      <c r="E131" s="5">
        <v>0</v>
      </c>
      <c r="F131" s="5" t="s">
        <v>24</v>
      </c>
      <c r="G131" s="5" t="s">
        <v>25</v>
      </c>
      <c r="H131" s="5" t="str">
        <f t="shared" si="2"/>
        <v>Ground Transport</v>
      </c>
      <c r="I131" s="6">
        <v>5.1575359060606001</v>
      </c>
    </row>
    <row r="132" spans="1:9" x14ac:dyDescent="0.2">
      <c r="A132" s="4" t="s">
        <v>62</v>
      </c>
      <c r="B132" t="s">
        <v>73</v>
      </c>
      <c r="C132" t="s">
        <v>80</v>
      </c>
      <c r="D132" s="5" t="s">
        <v>81</v>
      </c>
      <c r="E132" s="5">
        <v>0</v>
      </c>
      <c r="F132" s="5" t="s">
        <v>26</v>
      </c>
      <c r="G132" s="5" t="s">
        <v>27</v>
      </c>
      <c r="H132" s="5" t="str">
        <f t="shared" si="2"/>
        <v>Residential</v>
      </c>
      <c r="I132" s="6">
        <v>76.837105002061094</v>
      </c>
    </row>
    <row r="133" spans="1:9" x14ac:dyDescent="0.2">
      <c r="A133" s="4" t="s">
        <v>62</v>
      </c>
      <c r="B133" t="s">
        <v>73</v>
      </c>
      <c r="C133" t="s">
        <v>80</v>
      </c>
      <c r="D133" s="5" t="s">
        <v>81</v>
      </c>
      <c r="E133" s="5">
        <v>0</v>
      </c>
      <c r="F133" s="5" t="s">
        <v>30</v>
      </c>
      <c r="G133" s="5" t="s">
        <v>32</v>
      </c>
      <c r="H133" s="5" t="e">
        <f t="shared" si="2"/>
        <v>#N/A</v>
      </c>
      <c r="I133" s="6" t="s">
        <v>53</v>
      </c>
    </row>
    <row r="134" spans="1:9" x14ac:dyDescent="0.2">
      <c r="A134" s="4" t="s">
        <v>62</v>
      </c>
      <c r="B134" t="s">
        <v>73</v>
      </c>
      <c r="C134" t="s">
        <v>80</v>
      </c>
      <c r="D134" s="5" t="s">
        <v>81</v>
      </c>
      <c r="E134" s="5">
        <v>0</v>
      </c>
      <c r="F134" s="5" t="s">
        <v>41</v>
      </c>
      <c r="G134" s="5" t="s">
        <v>42</v>
      </c>
      <c r="H134" s="5" t="e">
        <f t="shared" si="2"/>
        <v>#N/A</v>
      </c>
      <c r="I134" s="6">
        <v>4.6574934238419203E-3</v>
      </c>
    </row>
    <row r="135" spans="1:9" x14ac:dyDescent="0.2">
      <c r="A135" s="4" t="s">
        <v>62</v>
      </c>
      <c r="B135" t="s">
        <v>73</v>
      </c>
      <c r="C135" t="s">
        <v>80</v>
      </c>
      <c r="D135" s="5" t="s">
        <v>81</v>
      </c>
      <c r="E135" s="5">
        <v>0</v>
      </c>
      <c r="F135" s="5" t="s">
        <v>47</v>
      </c>
      <c r="G135" s="5" t="s">
        <v>48</v>
      </c>
      <c r="H135" s="5" t="e">
        <f t="shared" si="2"/>
        <v>#N/A</v>
      </c>
      <c r="I135" s="6">
        <v>0.79645665764329698</v>
      </c>
    </row>
    <row r="136" spans="1:9" x14ac:dyDescent="0.2">
      <c r="A136" s="4" t="s">
        <v>62</v>
      </c>
      <c r="B136" t="s">
        <v>73</v>
      </c>
      <c r="C136" t="s">
        <v>80</v>
      </c>
      <c r="D136" s="5" t="s">
        <v>81</v>
      </c>
      <c r="E136" s="5">
        <v>0</v>
      </c>
      <c r="F136" s="5" t="s">
        <v>49</v>
      </c>
      <c r="G136" s="5" t="s">
        <v>50</v>
      </c>
      <c r="H136" s="5" t="e">
        <f t="shared" si="2"/>
        <v>#N/A</v>
      </c>
      <c r="I136" s="6">
        <v>0.71389566777695601</v>
      </c>
    </row>
    <row r="137" spans="1:9" x14ac:dyDescent="0.2">
      <c r="A137" s="4" t="s">
        <v>62</v>
      </c>
      <c r="B137" t="s">
        <v>73</v>
      </c>
      <c r="C137" t="s">
        <v>80</v>
      </c>
      <c r="D137" s="5" t="s">
        <v>81</v>
      </c>
      <c r="E137" s="5">
        <v>0</v>
      </c>
      <c r="F137" s="5" t="s">
        <v>56</v>
      </c>
      <c r="G137" s="5" t="s">
        <v>57</v>
      </c>
      <c r="H137" s="5" t="e">
        <f t="shared" si="2"/>
        <v>#N/A</v>
      </c>
      <c r="I137" s="6">
        <v>1.63816410000002</v>
      </c>
    </row>
    <row r="138" spans="1:9" x14ac:dyDescent="0.2">
      <c r="A138" s="4" t="s">
        <v>62</v>
      </c>
      <c r="B138" t="s">
        <v>73</v>
      </c>
      <c r="C138" t="s">
        <v>82</v>
      </c>
      <c r="D138" s="5" t="s">
        <v>83</v>
      </c>
      <c r="E138" s="5">
        <v>0</v>
      </c>
      <c r="F138" s="5" t="s">
        <v>10</v>
      </c>
      <c r="G138" s="5" t="s">
        <v>11</v>
      </c>
      <c r="H138" s="5" t="str">
        <f t="shared" si="2"/>
        <v>Power</v>
      </c>
      <c r="I138" s="6">
        <v>1528.15686766002</v>
      </c>
    </row>
    <row r="139" spans="1:9" x14ac:dyDescent="0.2">
      <c r="A139" s="4" t="s">
        <v>62</v>
      </c>
      <c r="B139" t="s">
        <v>73</v>
      </c>
      <c r="C139" t="s">
        <v>82</v>
      </c>
      <c r="D139" s="5" t="s">
        <v>83</v>
      </c>
      <c r="E139" s="5">
        <v>0</v>
      </c>
      <c r="F139" s="5" t="s">
        <v>14</v>
      </c>
      <c r="G139" s="5" t="s">
        <v>15</v>
      </c>
      <c r="H139" s="5" t="str">
        <f t="shared" si="2"/>
        <v>Industry (incl. Cement Process)</v>
      </c>
      <c r="I139" s="6">
        <v>132.31483311384</v>
      </c>
    </row>
    <row r="140" spans="1:9" x14ac:dyDescent="0.2">
      <c r="A140" s="4" t="s">
        <v>62</v>
      </c>
      <c r="B140" t="s">
        <v>73</v>
      </c>
      <c r="C140" t="s">
        <v>82</v>
      </c>
      <c r="D140" s="5" t="s">
        <v>83</v>
      </c>
      <c r="E140" s="5">
        <v>0</v>
      </c>
      <c r="F140" s="5" t="s">
        <v>16</v>
      </c>
      <c r="G140" s="5" t="s">
        <v>17</v>
      </c>
      <c r="H140" s="5" t="str">
        <f t="shared" si="2"/>
        <v>Domestic aviation</v>
      </c>
      <c r="I140" s="6">
        <v>22.311497525151601</v>
      </c>
    </row>
    <row r="141" spans="1:9" x14ac:dyDescent="0.2">
      <c r="A141" s="4" t="s">
        <v>62</v>
      </c>
      <c r="B141" t="s">
        <v>73</v>
      </c>
      <c r="C141" t="s">
        <v>82</v>
      </c>
      <c r="D141" s="5" t="s">
        <v>83</v>
      </c>
      <c r="E141" s="5">
        <v>0</v>
      </c>
      <c r="F141" s="5" t="s">
        <v>18</v>
      </c>
      <c r="G141" s="5" t="s">
        <v>19</v>
      </c>
      <c r="H141" s="5" t="str">
        <f t="shared" si="2"/>
        <v>Ground Transport</v>
      </c>
      <c r="I141" s="6">
        <v>987.45346524025797</v>
      </c>
    </row>
    <row r="142" spans="1:9" x14ac:dyDescent="0.2">
      <c r="A142" s="4" t="s">
        <v>62</v>
      </c>
      <c r="B142" t="s">
        <v>73</v>
      </c>
      <c r="C142" t="s">
        <v>82</v>
      </c>
      <c r="D142" s="5" t="s">
        <v>83</v>
      </c>
      <c r="E142" s="5">
        <v>0</v>
      </c>
      <c r="F142" s="5" t="s">
        <v>22</v>
      </c>
      <c r="G142" s="5" t="s">
        <v>23</v>
      </c>
      <c r="H142" s="5" t="str">
        <f t="shared" si="2"/>
        <v>Ground Transport</v>
      </c>
      <c r="I142" s="6">
        <v>4.4851589556896601</v>
      </c>
    </row>
    <row r="143" spans="1:9" x14ac:dyDescent="0.2">
      <c r="A143" s="4" t="s">
        <v>62</v>
      </c>
      <c r="B143" t="s">
        <v>73</v>
      </c>
      <c r="C143" t="s">
        <v>82</v>
      </c>
      <c r="D143" s="5" t="s">
        <v>83</v>
      </c>
      <c r="E143" s="5">
        <v>0</v>
      </c>
      <c r="F143" s="5" t="s">
        <v>24</v>
      </c>
      <c r="G143" s="5" t="s">
        <v>25</v>
      </c>
      <c r="H143" s="5" t="str">
        <f t="shared" si="2"/>
        <v>Ground Transport</v>
      </c>
      <c r="I143" s="6">
        <v>24.781627963524699</v>
      </c>
    </row>
    <row r="144" spans="1:9" x14ac:dyDescent="0.2">
      <c r="A144" s="4" t="s">
        <v>62</v>
      </c>
      <c r="B144" t="s">
        <v>73</v>
      </c>
      <c r="C144" t="s">
        <v>82</v>
      </c>
      <c r="D144" s="5" t="s">
        <v>83</v>
      </c>
      <c r="E144" s="5">
        <v>0</v>
      </c>
      <c r="F144" s="5" t="s">
        <v>26</v>
      </c>
      <c r="G144" s="5" t="s">
        <v>27</v>
      </c>
      <c r="H144" s="5" t="str">
        <f t="shared" si="2"/>
        <v>Residential</v>
      </c>
      <c r="I144" s="6">
        <v>369.19675988175698</v>
      </c>
    </row>
    <row r="145" spans="1:9" x14ac:dyDescent="0.2">
      <c r="A145" s="4" t="s">
        <v>62</v>
      </c>
      <c r="B145" t="s">
        <v>73</v>
      </c>
      <c r="C145" t="s">
        <v>82</v>
      </c>
      <c r="D145" s="5" t="s">
        <v>83</v>
      </c>
      <c r="E145" s="5">
        <v>0</v>
      </c>
      <c r="F145" s="5" t="s">
        <v>30</v>
      </c>
      <c r="G145" s="5" t="s">
        <v>32</v>
      </c>
      <c r="H145" s="5" t="e">
        <f t="shared" si="2"/>
        <v>#N/A</v>
      </c>
      <c r="I145" s="6" t="s">
        <v>53</v>
      </c>
    </row>
    <row r="146" spans="1:9" x14ac:dyDescent="0.2">
      <c r="A146" s="4" t="s">
        <v>62</v>
      </c>
      <c r="B146" t="s">
        <v>73</v>
      </c>
      <c r="C146" t="s">
        <v>82</v>
      </c>
      <c r="D146" s="5" t="s">
        <v>83</v>
      </c>
      <c r="E146" s="5">
        <v>0</v>
      </c>
      <c r="F146" s="5" t="s">
        <v>33</v>
      </c>
      <c r="G146" s="5" t="s">
        <v>34</v>
      </c>
      <c r="H146" s="5" t="str">
        <f t="shared" si="2"/>
        <v>Industry (incl. Cement Process)</v>
      </c>
      <c r="I146" s="6" t="s">
        <v>53</v>
      </c>
    </row>
    <row r="147" spans="1:9" x14ac:dyDescent="0.2">
      <c r="A147" s="4" t="s">
        <v>62</v>
      </c>
      <c r="B147" t="s">
        <v>73</v>
      </c>
      <c r="C147" t="s">
        <v>82</v>
      </c>
      <c r="D147" s="5" t="s">
        <v>83</v>
      </c>
      <c r="E147" s="5">
        <v>0</v>
      </c>
      <c r="F147" s="5" t="s">
        <v>35</v>
      </c>
      <c r="G147" s="5" t="s">
        <v>36</v>
      </c>
      <c r="H147" s="5" t="e">
        <f t="shared" si="2"/>
        <v>#N/A</v>
      </c>
      <c r="I147" s="6" t="s">
        <v>53</v>
      </c>
    </row>
    <row r="148" spans="1:9" x14ac:dyDescent="0.2">
      <c r="A148" s="4" t="s">
        <v>62</v>
      </c>
      <c r="B148" t="s">
        <v>73</v>
      </c>
      <c r="C148" t="s">
        <v>82</v>
      </c>
      <c r="D148" s="5" t="s">
        <v>83</v>
      </c>
      <c r="E148" s="5">
        <v>0</v>
      </c>
      <c r="F148" s="5" t="s">
        <v>41</v>
      </c>
      <c r="G148" s="5" t="s">
        <v>42</v>
      </c>
      <c r="H148" s="5" t="e">
        <f t="shared" si="2"/>
        <v>#N/A</v>
      </c>
      <c r="I148" s="6">
        <v>1.9879149944655498E-2</v>
      </c>
    </row>
    <row r="149" spans="1:9" x14ac:dyDescent="0.2">
      <c r="A149" s="4" t="s">
        <v>62</v>
      </c>
      <c r="B149" t="s">
        <v>73</v>
      </c>
      <c r="C149" t="s">
        <v>82</v>
      </c>
      <c r="D149" s="5" t="s">
        <v>83</v>
      </c>
      <c r="E149" s="5">
        <v>0</v>
      </c>
      <c r="F149" s="5" t="s">
        <v>47</v>
      </c>
      <c r="G149" s="5" t="s">
        <v>48</v>
      </c>
      <c r="H149" s="5" t="e">
        <f t="shared" si="2"/>
        <v>#N/A</v>
      </c>
      <c r="I149" s="6">
        <v>3.7917918121791301</v>
      </c>
    </row>
    <row r="150" spans="1:9" x14ac:dyDescent="0.2">
      <c r="A150" s="4" t="s">
        <v>62</v>
      </c>
      <c r="B150" t="s">
        <v>73</v>
      </c>
      <c r="C150" t="s">
        <v>82</v>
      </c>
      <c r="D150" s="5" t="s">
        <v>83</v>
      </c>
      <c r="E150" s="5">
        <v>0</v>
      </c>
      <c r="F150" s="5" t="s">
        <v>49</v>
      </c>
      <c r="G150" s="5" t="s">
        <v>50</v>
      </c>
      <c r="H150" s="5" t="e">
        <f t="shared" si="2"/>
        <v>#N/A</v>
      </c>
      <c r="I150" s="6">
        <v>2.8102123073995502</v>
      </c>
    </row>
    <row r="151" spans="1:9" x14ac:dyDescent="0.2">
      <c r="A151" s="4" t="s">
        <v>62</v>
      </c>
      <c r="B151" t="s">
        <v>73</v>
      </c>
      <c r="C151" t="s">
        <v>82</v>
      </c>
      <c r="D151" s="5" t="s">
        <v>83</v>
      </c>
      <c r="E151" s="5">
        <v>0</v>
      </c>
      <c r="F151" s="5" t="s">
        <v>56</v>
      </c>
      <c r="G151" s="5" t="s">
        <v>57</v>
      </c>
      <c r="H151" s="5" t="e">
        <f t="shared" si="2"/>
        <v>#N/A</v>
      </c>
      <c r="I151" s="6">
        <v>6.3639743200011196</v>
      </c>
    </row>
    <row r="152" spans="1:9" x14ac:dyDescent="0.2">
      <c r="A152" s="4" t="s">
        <v>62</v>
      </c>
      <c r="B152" t="s">
        <v>73</v>
      </c>
      <c r="C152" t="s">
        <v>82</v>
      </c>
      <c r="D152" s="5" t="s">
        <v>83</v>
      </c>
      <c r="E152" s="5">
        <v>0</v>
      </c>
      <c r="F152" s="5" t="s">
        <v>58</v>
      </c>
      <c r="G152" s="5" t="s">
        <v>59</v>
      </c>
      <c r="H152" s="5" t="e">
        <f t="shared" si="2"/>
        <v>#N/A</v>
      </c>
      <c r="I152" s="6" t="s">
        <v>53</v>
      </c>
    </row>
    <row r="153" spans="1:9" x14ac:dyDescent="0.2">
      <c r="A153" s="4" t="s">
        <v>62</v>
      </c>
      <c r="B153" t="s">
        <v>73</v>
      </c>
      <c r="C153" t="s">
        <v>82</v>
      </c>
      <c r="D153" s="5" t="s">
        <v>83</v>
      </c>
      <c r="E153" s="5">
        <v>0</v>
      </c>
      <c r="F153" s="5" t="s">
        <v>60</v>
      </c>
      <c r="G153" s="5" t="s">
        <v>61</v>
      </c>
      <c r="H153" s="5" t="e">
        <f t="shared" si="2"/>
        <v>#N/A</v>
      </c>
      <c r="I153" s="6">
        <v>0.922502921124983</v>
      </c>
    </row>
    <row r="154" spans="1:9" x14ac:dyDescent="0.2">
      <c r="A154" s="4" t="s">
        <v>62</v>
      </c>
      <c r="B154" t="s">
        <v>73</v>
      </c>
      <c r="C154" t="s">
        <v>84</v>
      </c>
      <c r="D154" s="5" t="s">
        <v>85</v>
      </c>
      <c r="E154" s="5">
        <v>0</v>
      </c>
      <c r="F154" s="5" t="s">
        <v>10</v>
      </c>
      <c r="G154" s="5" t="s">
        <v>11</v>
      </c>
      <c r="H154" s="5" t="str">
        <f t="shared" si="2"/>
        <v>Power</v>
      </c>
      <c r="I154" s="6">
        <v>222.95567220208599</v>
      </c>
    </row>
    <row r="155" spans="1:9" x14ac:dyDescent="0.2">
      <c r="A155" s="4" t="s">
        <v>62</v>
      </c>
      <c r="B155" t="s">
        <v>73</v>
      </c>
      <c r="C155" t="s">
        <v>84</v>
      </c>
      <c r="D155" s="5" t="s">
        <v>85</v>
      </c>
      <c r="E155" s="5">
        <v>0</v>
      </c>
      <c r="F155" s="5" t="s">
        <v>14</v>
      </c>
      <c r="G155" s="5" t="s">
        <v>15</v>
      </c>
      <c r="H155" s="5" t="str">
        <f t="shared" si="2"/>
        <v>Industry (incl. Cement Process)</v>
      </c>
      <c r="I155" s="6">
        <v>19.304499984896001</v>
      </c>
    </row>
    <row r="156" spans="1:9" x14ac:dyDescent="0.2">
      <c r="A156" s="4" t="s">
        <v>62</v>
      </c>
      <c r="B156" t="s">
        <v>73</v>
      </c>
      <c r="C156" t="s">
        <v>84</v>
      </c>
      <c r="D156" s="5" t="s">
        <v>85</v>
      </c>
      <c r="E156" s="5">
        <v>0</v>
      </c>
      <c r="F156" s="5" t="s">
        <v>16</v>
      </c>
      <c r="G156" s="5" t="s">
        <v>17</v>
      </c>
      <c r="H156" s="5" t="str">
        <f t="shared" si="2"/>
        <v>Domestic aviation</v>
      </c>
      <c r="I156" s="6">
        <v>3.2552264744675901</v>
      </c>
    </row>
    <row r="157" spans="1:9" x14ac:dyDescent="0.2">
      <c r="A157" s="4" t="s">
        <v>62</v>
      </c>
      <c r="B157" t="s">
        <v>73</v>
      </c>
      <c r="C157" t="s">
        <v>84</v>
      </c>
      <c r="D157" s="5" t="s">
        <v>85</v>
      </c>
      <c r="E157" s="5">
        <v>0</v>
      </c>
      <c r="F157" s="5" t="s">
        <v>18</v>
      </c>
      <c r="G157" s="5" t="s">
        <v>19</v>
      </c>
      <c r="H157" s="5" t="str">
        <f t="shared" si="2"/>
        <v>Ground Transport</v>
      </c>
      <c r="I157" s="6">
        <v>144.06783173592501</v>
      </c>
    </row>
    <row r="158" spans="1:9" x14ac:dyDescent="0.2">
      <c r="A158" s="4" t="s">
        <v>62</v>
      </c>
      <c r="B158" t="s">
        <v>73</v>
      </c>
      <c r="C158" t="s">
        <v>84</v>
      </c>
      <c r="D158" s="5" t="s">
        <v>85</v>
      </c>
      <c r="E158" s="5">
        <v>0</v>
      </c>
      <c r="F158" s="5" t="s">
        <v>22</v>
      </c>
      <c r="G158" s="5" t="s">
        <v>23</v>
      </c>
      <c r="H158" s="5" t="str">
        <f t="shared" si="2"/>
        <v>Ground Transport</v>
      </c>
      <c r="I158" s="6">
        <v>0.65437818221113397</v>
      </c>
    </row>
    <row r="159" spans="1:9" x14ac:dyDescent="0.2">
      <c r="A159" s="4" t="s">
        <v>62</v>
      </c>
      <c r="B159" t="s">
        <v>73</v>
      </c>
      <c r="C159" t="s">
        <v>84</v>
      </c>
      <c r="D159" s="5" t="s">
        <v>85</v>
      </c>
      <c r="E159" s="5">
        <v>0</v>
      </c>
      <c r="F159" s="5" t="s">
        <v>24</v>
      </c>
      <c r="G159" s="5" t="s">
        <v>25</v>
      </c>
      <c r="H159" s="5" t="str">
        <f t="shared" si="2"/>
        <v>Ground Transport</v>
      </c>
      <c r="I159" s="6">
        <v>3.6155951685993299</v>
      </c>
    </row>
    <row r="160" spans="1:9" x14ac:dyDescent="0.2">
      <c r="A160" s="4" t="s">
        <v>62</v>
      </c>
      <c r="B160" t="s">
        <v>73</v>
      </c>
      <c r="C160" t="s">
        <v>84</v>
      </c>
      <c r="D160" s="5" t="s">
        <v>85</v>
      </c>
      <c r="E160" s="5">
        <v>0</v>
      </c>
      <c r="F160" s="5" t="s">
        <v>26</v>
      </c>
      <c r="G160" s="5" t="s">
        <v>27</v>
      </c>
      <c r="H160" s="5" t="str">
        <f t="shared" si="2"/>
        <v>Residential</v>
      </c>
      <c r="I160" s="6">
        <v>53.939659413691103</v>
      </c>
    </row>
    <row r="161" spans="1:9" x14ac:dyDescent="0.2">
      <c r="A161" s="4" t="s">
        <v>62</v>
      </c>
      <c r="B161" t="s">
        <v>73</v>
      </c>
      <c r="C161" t="s">
        <v>84</v>
      </c>
      <c r="D161" s="5" t="s">
        <v>85</v>
      </c>
      <c r="E161" s="5">
        <v>0</v>
      </c>
      <c r="F161" s="5" t="s">
        <v>30</v>
      </c>
      <c r="G161" s="5" t="s">
        <v>32</v>
      </c>
      <c r="H161" s="5" t="e">
        <f t="shared" si="2"/>
        <v>#N/A</v>
      </c>
      <c r="I161" s="6" t="s">
        <v>53</v>
      </c>
    </row>
    <row r="162" spans="1:9" x14ac:dyDescent="0.2">
      <c r="A162" s="4" t="s">
        <v>62</v>
      </c>
      <c r="B162" t="s">
        <v>73</v>
      </c>
      <c r="C162" t="s">
        <v>84</v>
      </c>
      <c r="D162" s="5" t="s">
        <v>85</v>
      </c>
      <c r="E162" s="5">
        <v>0</v>
      </c>
      <c r="F162" s="5" t="s">
        <v>35</v>
      </c>
      <c r="G162" s="5" t="s">
        <v>36</v>
      </c>
      <c r="H162" s="5" t="e">
        <f t="shared" si="2"/>
        <v>#N/A</v>
      </c>
      <c r="I162" s="6" t="s">
        <v>53</v>
      </c>
    </row>
    <row r="163" spans="1:9" x14ac:dyDescent="0.2">
      <c r="A163" s="4" t="s">
        <v>62</v>
      </c>
      <c r="B163" t="s">
        <v>73</v>
      </c>
      <c r="C163" t="s">
        <v>84</v>
      </c>
      <c r="D163" s="5" t="s">
        <v>85</v>
      </c>
      <c r="E163" s="5">
        <v>0</v>
      </c>
      <c r="F163" s="5" t="s">
        <v>41</v>
      </c>
      <c r="G163" s="5" t="s">
        <v>42</v>
      </c>
      <c r="H163" s="5" t="e">
        <f t="shared" si="2"/>
        <v>#N/A</v>
      </c>
      <c r="I163" s="6">
        <v>1.85271090651528E-2</v>
      </c>
    </row>
    <row r="164" spans="1:9" x14ac:dyDescent="0.2">
      <c r="A164" s="4" t="s">
        <v>62</v>
      </c>
      <c r="B164" t="s">
        <v>73</v>
      </c>
      <c r="C164" t="s">
        <v>84</v>
      </c>
      <c r="D164" s="5" t="s">
        <v>85</v>
      </c>
      <c r="E164" s="5">
        <v>0</v>
      </c>
      <c r="F164" s="5" t="s">
        <v>47</v>
      </c>
      <c r="G164" s="5" t="s">
        <v>48</v>
      </c>
      <c r="H164" s="5" t="e">
        <f t="shared" si="2"/>
        <v>#N/A</v>
      </c>
      <c r="I164" s="6">
        <v>0.562327844327833</v>
      </c>
    </row>
    <row r="165" spans="1:9" x14ac:dyDescent="0.2">
      <c r="A165" s="4" t="s">
        <v>62</v>
      </c>
      <c r="B165" t="s">
        <v>73</v>
      </c>
      <c r="C165" t="s">
        <v>84</v>
      </c>
      <c r="D165" s="5" t="s">
        <v>85</v>
      </c>
      <c r="E165" s="5">
        <v>0</v>
      </c>
      <c r="F165" s="5" t="s">
        <v>49</v>
      </c>
      <c r="G165" s="5" t="s">
        <v>50</v>
      </c>
      <c r="H165" s="5" t="e">
        <f t="shared" si="2"/>
        <v>#N/A</v>
      </c>
      <c r="I165" s="6">
        <v>0.63947583522349905</v>
      </c>
    </row>
    <row r="166" spans="1:9" x14ac:dyDescent="0.2">
      <c r="A166" s="4" t="s">
        <v>62</v>
      </c>
      <c r="B166" t="s">
        <v>73</v>
      </c>
      <c r="C166" t="s">
        <v>84</v>
      </c>
      <c r="D166" s="5" t="s">
        <v>85</v>
      </c>
      <c r="E166" s="5">
        <v>0</v>
      </c>
      <c r="F166" s="5" t="s">
        <v>51</v>
      </c>
      <c r="G166" s="5" t="s">
        <v>52</v>
      </c>
      <c r="H166" s="5" t="e">
        <f t="shared" si="2"/>
        <v>#N/A</v>
      </c>
      <c r="I166" s="6" t="s">
        <v>53</v>
      </c>
    </row>
    <row r="167" spans="1:9" x14ac:dyDescent="0.2">
      <c r="A167" s="4" t="s">
        <v>62</v>
      </c>
      <c r="B167" t="s">
        <v>73</v>
      </c>
      <c r="C167" t="s">
        <v>84</v>
      </c>
      <c r="D167" s="5" t="s">
        <v>85</v>
      </c>
      <c r="E167" s="5">
        <v>0</v>
      </c>
      <c r="F167" s="5" t="s">
        <v>56</v>
      </c>
      <c r="G167" s="5" t="s">
        <v>57</v>
      </c>
      <c r="H167" s="5" t="e">
        <f t="shared" si="2"/>
        <v>#N/A</v>
      </c>
      <c r="I167" s="6">
        <v>1.66022134000451</v>
      </c>
    </row>
    <row r="168" spans="1:9" x14ac:dyDescent="0.2">
      <c r="A168" s="4" t="s">
        <v>62</v>
      </c>
      <c r="B168" t="s">
        <v>73</v>
      </c>
      <c r="C168" t="s">
        <v>84</v>
      </c>
      <c r="D168" s="5" t="s">
        <v>85</v>
      </c>
      <c r="E168" s="5">
        <v>0</v>
      </c>
      <c r="F168" s="5" t="s">
        <v>58</v>
      </c>
      <c r="G168" s="5" t="s">
        <v>59</v>
      </c>
      <c r="H168" s="5" t="e">
        <f t="shared" si="2"/>
        <v>#N/A</v>
      </c>
      <c r="I168" s="6" t="s">
        <v>53</v>
      </c>
    </row>
    <row r="169" spans="1:9" x14ac:dyDescent="0.2">
      <c r="A169" s="4" t="s">
        <v>62</v>
      </c>
      <c r="B169" t="s">
        <v>73</v>
      </c>
      <c r="C169" t="s">
        <v>86</v>
      </c>
      <c r="D169" s="5" t="s">
        <v>87</v>
      </c>
      <c r="E169" s="5">
        <v>0</v>
      </c>
      <c r="F169" s="5" t="s">
        <v>10</v>
      </c>
      <c r="G169" s="5" t="s">
        <v>11</v>
      </c>
      <c r="H169" s="5" t="str">
        <f t="shared" si="2"/>
        <v>Power</v>
      </c>
      <c r="I169" s="6">
        <v>217.48218743389799</v>
      </c>
    </row>
    <row r="170" spans="1:9" x14ac:dyDescent="0.2">
      <c r="A170" s="4" t="s">
        <v>62</v>
      </c>
      <c r="B170" t="s">
        <v>73</v>
      </c>
      <c r="C170" t="s">
        <v>86</v>
      </c>
      <c r="D170" s="5" t="s">
        <v>87</v>
      </c>
      <c r="E170" s="5">
        <v>0</v>
      </c>
      <c r="F170" s="5" t="s">
        <v>14</v>
      </c>
      <c r="G170" s="5" t="s">
        <v>15</v>
      </c>
      <c r="H170" s="5" t="str">
        <f t="shared" si="2"/>
        <v>Industry (incl. Cement Process)</v>
      </c>
      <c r="I170" s="6">
        <v>18.8305906035418</v>
      </c>
    </row>
    <row r="171" spans="1:9" x14ac:dyDescent="0.2">
      <c r="A171" s="4" t="s">
        <v>62</v>
      </c>
      <c r="B171" t="s">
        <v>73</v>
      </c>
      <c r="C171" t="s">
        <v>86</v>
      </c>
      <c r="D171" s="5" t="s">
        <v>87</v>
      </c>
      <c r="E171" s="5">
        <v>0</v>
      </c>
      <c r="F171" s="5" t="s">
        <v>16</v>
      </c>
      <c r="G171" s="5" t="s">
        <v>17</v>
      </c>
      <c r="H171" s="5" t="str">
        <f t="shared" si="2"/>
        <v>Domestic aviation</v>
      </c>
      <c r="I171" s="6">
        <v>3.1752966831880198</v>
      </c>
    </row>
    <row r="172" spans="1:9" x14ac:dyDescent="0.2">
      <c r="A172" s="4" t="s">
        <v>62</v>
      </c>
      <c r="B172" t="s">
        <v>73</v>
      </c>
      <c r="C172" t="s">
        <v>86</v>
      </c>
      <c r="D172" s="5" t="s">
        <v>87</v>
      </c>
      <c r="E172" s="5">
        <v>0</v>
      </c>
      <c r="F172" s="5" t="s">
        <v>18</v>
      </c>
      <c r="G172" s="5" t="s">
        <v>19</v>
      </c>
      <c r="H172" s="5" t="str">
        <f t="shared" si="2"/>
        <v>Ground Transport</v>
      </c>
      <c r="I172" s="6">
        <v>140.53091229950201</v>
      </c>
    </row>
    <row r="173" spans="1:9" x14ac:dyDescent="0.2">
      <c r="A173" s="4" t="s">
        <v>62</v>
      </c>
      <c r="B173" t="s">
        <v>73</v>
      </c>
      <c r="C173" t="s">
        <v>86</v>
      </c>
      <c r="D173" s="5" t="s">
        <v>87</v>
      </c>
      <c r="E173" s="5">
        <v>0</v>
      </c>
      <c r="F173" s="5" t="s">
        <v>22</v>
      </c>
      <c r="G173" s="5" t="s">
        <v>23</v>
      </c>
      <c r="H173" s="5" t="str">
        <f t="shared" si="2"/>
        <v>Ground Transport</v>
      </c>
      <c r="I173" s="6">
        <v>0.63831253814980404</v>
      </c>
    </row>
    <row r="174" spans="1:9" x14ac:dyDescent="0.2">
      <c r="A174" s="4" t="s">
        <v>62</v>
      </c>
      <c r="B174" t="s">
        <v>73</v>
      </c>
      <c r="C174" t="s">
        <v>86</v>
      </c>
      <c r="D174" s="5" t="s">
        <v>87</v>
      </c>
      <c r="E174" s="5">
        <v>0</v>
      </c>
      <c r="F174" s="5" t="s">
        <v>24</v>
      </c>
      <c r="G174" s="5" t="s">
        <v>25</v>
      </c>
      <c r="H174" s="5" t="str">
        <f t="shared" si="2"/>
        <v>Ground Transport</v>
      </c>
      <c r="I174" s="6">
        <v>3.52683006125286</v>
      </c>
    </row>
    <row r="175" spans="1:9" x14ac:dyDescent="0.2">
      <c r="A175" s="4" t="s">
        <v>62</v>
      </c>
      <c r="B175" t="s">
        <v>73</v>
      </c>
      <c r="C175" t="s">
        <v>86</v>
      </c>
      <c r="D175" s="5" t="s">
        <v>87</v>
      </c>
      <c r="E175" s="5">
        <v>0</v>
      </c>
      <c r="F175" s="5" t="s">
        <v>26</v>
      </c>
      <c r="G175" s="5" t="s">
        <v>27</v>
      </c>
      <c r="H175" s="5" t="str">
        <f t="shared" si="2"/>
        <v>Residential</v>
      </c>
      <c r="I175" s="6">
        <v>52.542921301193601</v>
      </c>
    </row>
    <row r="176" spans="1:9" x14ac:dyDescent="0.2">
      <c r="A176" s="4" t="s">
        <v>62</v>
      </c>
      <c r="B176" t="s">
        <v>73</v>
      </c>
      <c r="C176" t="s">
        <v>86</v>
      </c>
      <c r="D176" s="5" t="s">
        <v>87</v>
      </c>
      <c r="E176" s="5">
        <v>0</v>
      </c>
      <c r="F176" s="5" t="s">
        <v>30</v>
      </c>
      <c r="G176" s="5" t="s">
        <v>32</v>
      </c>
      <c r="H176" s="5" t="e">
        <f t="shared" si="2"/>
        <v>#N/A</v>
      </c>
      <c r="I176" s="6" t="s">
        <v>53</v>
      </c>
    </row>
    <row r="177" spans="1:9" x14ac:dyDescent="0.2">
      <c r="A177" s="4" t="s">
        <v>62</v>
      </c>
      <c r="B177" t="s">
        <v>73</v>
      </c>
      <c r="C177" t="s">
        <v>86</v>
      </c>
      <c r="D177" s="5" t="s">
        <v>87</v>
      </c>
      <c r="E177" s="5">
        <v>0</v>
      </c>
      <c r="F177" s="5" t="s">
        <v>41</v>
      </c>
      <c r="G177" s="5" t="s">
        <v>42</v>
      </c>
      <c r="H177" s="5" t="e">
        <f t="shared" si="2"/>
        <v>#N/A</v>
      </c>
      <c r="I177" s="6">
        <v>3.0707109370864401E-3</v>
      </c>
    </row>
    <row r="178" spans="1:9" x14ac:dyDescent="0.2">
      <c r="A178" s="4" t="s">
        <v>62</v>
      </c>
      <c r="B178" t="s">
        <v>73</v>
      </c>
      <c r="C178" t="s">
        <v>86</v>
      </c>
      <c r="D178" s="5" t="s">
        <v>87</v>
      </c>
      <c r="E178" s="5">
        <v>0</v>
      </c>
      <c r="F178" s="5" t="s">
        <v>47</v>
      </c>
      <c r="G178" s="5" t="s">
        <v>48</v>
      </c>
      <c r="H178" s="5" t="e">
        <f t="shared" si="2"/>
        <v>#N/A</v>
      </c>
      <c r="I178" s="6">
        <v>0.43564737524970398</v>
      </c>
    </row>
    <row r="179" spans="1:9" x14ac:dyDescent="0.2">
      <c r="A179" s="4" t="s">
        <v>62</v>
      </c>
      <c r="B179" t="s">
        <v>73</v>
      </c>
      <c r="C179" t="s">
        <v>86</v>
      </c>
      <c r="D179" s="5" t="s">
        <v>87</v>
      </c>
      <c r="E179" s="5">
        <v>0</v>
      </c>
      <c r="F179" s="5" t="s">
        <v>49</v>
      </c>
      <c r="G179" s="5" t="s">
        <v>50</v>
      </c>
      <c r="H179" s="5" t="e">
        <f t="shared" si="2"/>
        <v>#N/A</v>
      </c>
      <c r="I179" s="6">
        <v>0.81878460348478099</v>
      </c>
    </row>
    <row r="180" spans="1:9" x14ac:dyDescent="0.2">
      <c r="A180" s="4" t="s">
        <v>62</v>
      </c>
      <c r="B180" t="s">
        <v>73</v>
      </c>
      <c r="C180" t="s">
        <v>86</v>
      </c>
      <c r="D180" s="5" t="s">
        <v>87</v>
      </c>
      <c r="E180" s="5">
        <v>0</v>
      </c>
      <c r="F180" s="5" t="s">
        <v>56</v>
      </c>
      <c r="G180" s="5" t="s">
        <v>57</v>
      </c>
      <c r="H180" s="5" t="e">
        <f t="shared" si="2"/>
        <v>#N/A</v>
      </c>
      <c r="I180" s="6">
        <v>2.3228994620000001</v>
      </c>
    </row>
    <row r="181" spans="1:9" x14ac:dyDescent="0.2">
      <c r="A181" s="4" t="s">
        <v>62</v>
      </c>
      <c r="B181" t="s">
        <v>73</v>
      </c>
      <c r="C181" t="s">
        <v>86</v>
      </c>
      <c r="D181" s="5" t="s">
        <v>87</v>
      </c>
      <c r="E181" s="5">
        <v>0</v>
      </c>
      <c r="F181" s="5" t="s">
        <v>58</v>
      </c>
      <c r="G181" s="5" t="s">
        <v>59</v>
      </c>
      <c r="H181" s="5" t="e">
        <f t="shared" si="2"/>
        <v>#N/A</v>
      </c>
      <c r="I181" s="6" t="s">
        <v>53</v>
      </c>
    </row>
    <row r="182" spans="1:9" x14ac:dyDescent="0.2">
      <c r="A182" s="4" t="s">
        <v>62</v>
      </c>
      <c r="B182" t="s">
        <v>73</v>
      </c>
      <c r="C182" t="s">
        <v>88</v>
      </c>
      <c r="D182" s="5" t="s">
        <v>89</v>
      </c>
      <c r="E182" s="5">
        <v>0</v>
      </c>
      <c r="F182" s="5" t="s">
        <v>10</v>
      </c>
      <c r="G182" s="5" t="s">
        <v>11</v>
      </c>
      <c r="H182" s="5" t="str">
        <f t="shared" si="2"/>
        <v>Power</v>
      </c>
      <c r="I182" s="6">
        <v>2409.5830098131</v>
      </c>
    </row>
    <row r="183" spans="1:9" x14ac:dyDescent="0.2">
      <c r="A183" s="4" t="s">
        <v>62</v>
      </c>
      <c r="B183" t="s">
        <v>73</v>
      </c>
      <c r="C183" t="s">
        <v>88</v>
      </c>
      <c r="D183" s="5" t="s">
        <v>89</v>
      </c>
      <c r="E183" s="5">
        <v>0</v>
      </c>
      <c r="F183" s="5" t="s">
        <v>12</v>
      </c>
      <c r="G183" s="5" t="s">
        <v>13</v>
      </c>
      <c r="H183" s="5" t="str">
        <f t="shared" si="2"/>
        <v>Industry (incl. Cement Process)</v>
      </c>
      <c r="I183" s="6">
        <v>2.36080596074863</v>
      </c>
    </row>
    <row r="184" spans="1:9" x14ac:dyDescent="0.2">
      <c r="A184" s="4" t="s">
        <v>62</v>
      </c>
      <c r="B184" t="s">
        <v>73</v>
      </c>
      <c r="C184" t="s">
        <v>88</v>
      </c>
      <c r="D184" s="5" t="s">
        <v>89</v>
      </c>
      <c r="E184" s="5">
        <v>0</v>
      </c>
      <c r="F184" s="5" t="s">
        <v>14</v>
      </c>
      <c r="G184" s="5" t="s">
        <v>15</v>
      </c>
      <c r="H184" s="5" t="str">
        <f t="shared" si="2"/>
        <v>Industry (incl. Cement Process)</v>
      </c>
      <c r="I184" s="6">
        <v>68.516457568689404</v>
      </c>
    </row>
    <row r="185" spans="1:9" x14ac:dyDescent="0.2">
      <c r="A185" s="4" t="s">
        <v>62</v>
      </c>
      <c r="B185" t="s">
        <v>73</v>
      </c>
      <c r="C185" t="s">
        <v>88</v>
      </c>
      <c r="D185" s="5" t="s">
        <v>89</v>
      </c>
      <c r="E185" s="5">
        <v>0</v>
      </c>
      <c r="F185" s="5" t="s">
        <v>16</v>
      </c>
      <c r="G185" s="5" t="s">
        <v>17</v>
      </c>
      <c r="H185" s="5" t="str">
        <f t="shared" si="2"/>
        <v>Domestic aviation</v>
      </c>
      <c r="I185" s="6">
        <v>11.354519901316699</v>
      </c>
    </row>
    <row r="186" spans="1:9" x14ac:dyDescent="0.2">
      <c r="A186" s="4" t="s">
        <v>62</v>
      </c>
      <c r="B186" t="s">
        <v>73</v>
      </c>
      <c r="C186" t="s">
        <v>88</v>
      </c>
      <c r="D186" s="5" t="s">
        <v>89</v>
      </c>
      <c r="E186" s="5">
        <v>0</v>
      </c>
      <c r="F186" s="5" t="s">
        <v>18</v>
      </c>
      <c r="G186" s="5" t="s">
        <v>19</v>
      </c>
      <c r="H186" s="5" t="str">
        <f t="shared" si="2"/>
        <v>Ground Transport</v>
      </c>
      <c r="I186" s="6">
        <v>502.52305226213002</v>
      </c>
    </row>
    <row r="187" spans="1:9" x14ac:dyDescent="0.2">
      <c r="A187" s="4" t="s">
        <v>62</v>
      </c>
      <c r="B187" t="s">
        <v>73</v>
      </c>
      <c r="C187" t="s">
        <v>88</v>
      </c>
      <c r="D187" s="5" t="s">
        <v>89</v>
      </c>
      <c r="E187" s="5">
        <v>0</v>
      </c>
      <c r="F187" s="5" t="s">
        <v>22</v>
      </c>
      <c r="G187" s="5" t="s">
        <v>23</v>
      </c>
      <c r="H187" s="5" t="str">
        <f t="shared" si="2"/>
        <v>Ground Transport</v>
      </c>
      <c r="I187" s="6">
        <v>2.2825380455284501</v>
      </c>
    </row>
    <row r="188" spans="1:9" x14ac:dyDescent="0.2">
      <c r="A188" s="4" t="s">
        <v>62</v>
      </c>
      <c r="B188" t="s">
        <v>73</v>
      </c>
      <c r="C188" t="s">
        <v>88</v>
      </c>
      <c r="D188" s="5" t="s">
        <v>89</v>
      </c>
      <c r="E188" s="5">
        <v>0</v>
      </c>
      <c r="F188" s="5" t="s">
        <v>24</v>
      </c>
      <c r="G188" s="5" t="s">
        <v>25</v>
      </c>
      <c r="H188" s="5" t="str">
        <f t="shared" si="2"/>
        <v>Ground Transport</v>
      </c>
      <c r="I188" s="6">
        <v>12.611564110923601</v>
      </c>
    </row>
    <row r="189" spans="1:9" x14ac:dyDescent="0.2">
      <c r="A189" s="4" t="s">
        <v>62</v>
      </c>
      <c r="B189" t="s">
        <v>73</v>
      </c>
      <c r="C189" t="s">
        <v>88</v>
      </c>
      <c r="D189" s="5" t="s">
        <v>89</v>
      </c>
      <c r="E189" s="5">
        <v>0</v>
      </c>
      <c r="F189" s="5" t="s">
        <v>26</v>
      </c>
      <c r="G189" s="5" t="s">
        <v>27</v>
      </c>
      <c r="H189" s="5" t="str">
        <f t="shared" si="2"/>
        <v>Residential</v>
      </c>
      <c r="I189" s="6">
        <v>213.44301496441</v>
      </c>
    </row>
    <row r="190" spans="1:9" x14ac:dyDescent="0.2">
      <c r="A190" s="4" t="s">
        <v>62</v>
      </c>
      <c r="B190" t="s">
        <v>73</v>
      </c>
      <c r="C190" t="s">
        <v>88</v>
      </c>
      <c r="D190" s="5" t="s">
        <v>89</v>
      </c>
      <c r="E190" s="5">
        <v>0</v>
      </c>
      <c r="F190" s="5" t="s">
        <v>28</v>
      </c>
      <c r="G190" s="5" t="s">
        <v>29</v>
      </c>
      <c r="H190" s="5" t="e">
        <f t="shared" si="2"/>
        <v>#N/A</v>
      </c>
      <c r="I190" s="6" t="s">
        <v>53</v>
      </c>
    </row>
    <row r="191" spans="1:9" x14ac:dyDescent="0.2">
      <c r="A191" s="4" t="s">
        <v>62</v>
      </c>
      <c r="B191" t="s">
        <v>73</v>
      </c>
      <c r="C191" t="s">
        <v>88</v>
      </c>
      <c r="D191" s="5" t="s">
        <v>89</v>
      </c>
      <c r="E191" s="5">
        <v>0</v>
      </c>
      <c r="F191" s="5" t="s">
        <v>30</v>
      </c>
      <c r="G191" s="5" t="s">
        <v>32</v>
      </c>
      <c r="H191" s="5" t="e">
        <f t="shared" si="2"/>
        <v>#N/A</v>
      </c>
      <c r="I191" s="6">
        <v>4.1801330564999999</v>
      </c>
    </row>
    <row r="192" spans="1:9" x14ac:dyDescent="0.2">
      <c r="A192" s="4" t="s">
        <v>62</v>
      </c>
      <c r="B192" t="s">
        <v>73</v>
      </c>
      <c r="C192" t="s">
        <v>88</v>
      </c>
      <c r="D192" s="5" t="s">
        <v>89</v>
      </c>
      <c r="E192" s="5">
        <v>0</v>
      </c>
      <c r="F192" s="5" t="s">
        <v>33</v>
      </c>
      <c r="G192" s="5" t="s">
        <v>34</v>
      </c>
      <c r="H192" s="5" t="str">
        <f t="shared" si="2"/>
        <v>Industry (incl. Cement Process)</v>
      </c>
      <c r="I192" s="6">
        <v>78.976900000000001</v>
      </c>
    </row>
    <row r="193" spans="1:9" x14ac:dyDescent="0.2">
      <c r="A193" s="4" t="s">
        <v>62</v>
      </c>
      <c r="B193" t="s">
        <v>73</v>
      </c>
      <c r="C193" t="s">
        <v>88</v>
      </c>
      <c r="D193" s="5" t="s">
        <v>89</v>
      </c>
      <c r="E193" s="5">
        <v>0</v>
      </c>
      <c r="F193" s="5" t="s">
        <v>35</v>
      </c>
      <c r="G193" s="5" t="s">
        <v>36</v>
      </c>
      <c r="H193" s="5" t="e">
        <f t="shared" si="2"/>
        <v>#N/A</v>
      </c>
      <c r="I193" s="6" t="s">
        <v>53</v>
      </c>
    </row>
    <row r="194" spans="1:9" x14ac:dyDescent="0.2">
      <c r="A194" s="4" t="s">
        <v>62</v>
      </c>
      <c r="B194" t="s">
        <v>73</v>
      </c>
      <c r="C194" t="s">
        <v>88</v>
      </c>
      <c r="D194" s="5" t="s">
        <v>89</v>
      </c>
      <c r="E194" s="5">
        <v>0</v>
      </c>
      <c r="F194" s="5" t="s">
        <v>41</v>
      </c>
      <c r="G194" s="5" t="s">
        <v>42</v>
      </c>
      <c r="H194" s="5" t="e">
        <f t="shared" ref="H194:H257" si="3">VLOOKUP(G194,$M$2:$N$11,2,FALSE)</f>
        <v>#N/A</v>
      </c>
      <c r="I194" s="6">
        <v>1.42920652007459E-2</v>
      </c>
    </row>
    <row r="195" spans="1:9" x14ac:dyDescent="0.2">
      <c r="A195" s="4" t="s">
        <v>62</v>
      </c>
      <c r="B195" t="s">
        <v>73</v>
      </c>
      <c r="C195" t="s">
        <v>88</v>
      </c>
      <c r="D195" s="5" t="s">
        <v>89</v>
      </c>
      <c r="E195" s="5">
        <v>0</v>
      </c>
      <c r="F195" s="5" t="s">
        <v>47</v>
      </c>
      <c r="G195" s="5" t="s">
        <v>48</v>
      </c>
      <c r="H195" s="5" t="e">
        <f t="shared" si="3"/>
        <v>#N/A</v>
      </c>
      <c r="I195" s="6">
        <v>2.1567391507436602</v>
      </c>
    </row>
    <row r="196" spans="1:9" x14ac:dyDescent="0.2">
      <c r="A196" s="4" t="s">
        <v>62</v>
      </c>
      <c r="B196" t="s">
        <v>73</v>
      </c>
      <c r="C196" t="s">
        <v>88</v>
      </c>
      <c r="D196" s="5" t="s">
        <v>89</v>
      </c>
      <c r="E196" s="5">
        <v>0</v>
      </c>
      <c r="F196" s="5" t="s">
        <v>49</v>
      </c>
      <c r="G196" s="5" t="s">
        <v>50</v>
      </c>
      <c r="H196" s="5" t="e">
        <f t="shared" si="3"/>
        <v>#N/A</v>
      </c>
      <c r="I196" s="6">
        <v>2.12852349228229</v>
      </c>
    </row>
    <row r="197" spans="1:9" x14ac:dyDescent="0.2">
      <c r="A197" s="4" t="s">
        <v>62</v>
      </c>
      <c r="B197" t="s">
        <v>73</v>
      </c>
      <c r="C197" t="s">
        <v>88</v>
      </c>
      <c r="D197" s="5" t="s">
        <v>89</v>
      </c>
      <c r="E197" s="5">
        <v>0</v>
      </c>
      <c r="F197" s="5" t="s">
        <v>51</v>
      </c>
      <c r="G197" s="5" t="s">
        <v>52</v>
      </c>
      <c r="H197" s="5" t="e">
        <f t="shared" si="3"/>
        <v>#N/A</v>
      </c>
      <c r="I197" s="6" t="s">
        <v>53</v>
      </c>
    </row>
    <row r="198" spans="1:9" x14ac:dyDescent="0.2">
      <c r="A198" s="4" t="s">
        <v>62</v>
      </c>
      <c r="B198" t="s">
        <v>73</v>
      </c>
      <c r="C198" t="s">
        <v>88</v>
      </c>
      <c r="D198" s="5" t="s">
        <v>89</v>
      </c>
      <c r="E198" s="5">
        <v>0</v>
      </c>
      <c r="F198" s="5" t="s">
        <v>54</v>
      </c>
      <c r="G198" s="5" t="s">
        <v>55</v>
      </c>
      <c r="H198" s="5" t="e">
        <f t="shared" si="3"/>
        <v>#N/A</v>
      </c>
      <c r="I198" s="6">
        <v>1.0500840528144899</v>
      </c>
    </row>
    <row r="199" spans="1:9" x14ac:dyDescent="0.2">
      <c r="A199" s="4" t="s">
        <v>62</v>
      </c>
      <c r="B199" t="s">
        <v>73</v>
      </c>
      <c r="C199" t="s">
        <v>88</v>
      </c>
      <c r="D199" s="5" t="s">
        <v>89</v>
      </c>
      <c r="E199" s="5">
        <v>0</v>
      </c>
      <c r="F199" s="5" t="s">
        <v>56</v>
      </c>
      <c r="G199" s="5" t="s">
        <v>57</v>
      </c>
      <c r="H199" s="5" t="e">
        <f t="shared" si="3"/>
        <v>#N/A</v>
      </c>
      <c r="I199" s="6">
        <v>5.2599284400000199</v>
      </c>
    </row>
    <row r="200" spans="1:9" x14ac:dyDescent="0.2">
      <c r="A200" s="4" t="s">
        <v>62</v>
      </c>
      <c r="B200" t="s">
        <v>73</v>
      </c>
      <c r="C200" t="s">
        <v>88</v>
      </c>
      <c r="D200" s="5" t="s">
        <v>89</v>
      </c>
      <c r="E200" s="5">
        <v>0</v>
      </c>
      <c r="F200" s="5" t="s">
        <v>58</v>
      </c>
      <c r="G200" s="5" t="s">
        <v>59</v>
      </c>
      <c r="H200" s="5" t="e">
        <f t="shared" si="3"/>
        <v>#N/A</v>
      </c>
      <c r="I200" s="6" t="s">
        <v>53</v>
      </c>
    </row>
    <row r="201" spans="1:9" x14ac:dyDescent="0.2">
      <c r="A201" s="4" t="s">
        <v>62</v>
      </c>
      <c r="B201" t="s">
        <v>73</v>
      </c>
      <c r="C201" t="s">
        <v>90</v>
      </c>
      <c r="D201" s="5" t="s">
        <v>91</v>
      </c>
      <c r="E201" s="5">
        <v>0</v>
      </c>
      <c r="F201" s="5" t="s">
        <v>10</v>
      </c>
      <c r="G201" s="5" t="s">
        <v>11</v>
      </c>
      <c r="H201" s="5" t="str">
        <f t="shared" si="3"/>
        <v>Power</v>
      </c>
      <c r="I201" s="6">
        <v>72.442600895907006</v>
      </c>
    </row>
    <row r="202" spans="1:9" x14ac:dyDescent="0.2">
      <c r="A202" s="4" t="s">
        <v>62</v>
      </c>
      <c r="B202" t="s">
        <v>73</v>
      </c>
      <c r="C202" t="s">
        <v>90</v>
      </c>
      <c r="D202" s="5" t="s">
        <v>91</v>
      </c>
      <c r="E202" s="5">
        <v>0</v>
      </c>
      <c r="F202" s="5" t="s">
        <v>12</v>
      </c>
      <c r="G202" s="5" t="s">
        <v>13</v>
      </c>
      <c r="H202" s="5" t="str">
        <f t="shared" si="3"/>
        <v>Industry (incl. Cement Process)</v>
      </c>
      <c r="I202" s="6">
        <v>31.477538886305702</v>
      </c>
    </row>
    <row r="203" spans="1:9" x14ac:dyDescent="0.2">
      <c r="A203" s="4" t="s">
        <v>62</v>
      </c>
      <c r="B203" t="s">
        <v>73</v>
      </c>
      <c r="C203" t="s">
        <v>90</v>
      </c>
      <c r="D203" s="5" t="s">
        <v>91</v>
      </c>
      <c r="E203" s="5">
        <v>0</v>
      </c>
      <c r="F203" s="5" t="s">
        <v>14</v>
      </c>
      <c r="G203" s="5" t="s">
        <v>15</v>
      </c>
      <c r="H203" s="5" t="str">
        <f t="shared" si="3"/>
        <v>Industry (incl. Cement Process)</v>
      </c>
      <c r="I203" s="6">
        <v>1352.1473048698699</v>
      </c>
    </row>
    <row r="204" spans="1:9" x14ac:dyDescent="0.2">
      <c r="A204" s="4" t="s">
        <v>62</v>
      </c>
      <c r="B204" t="s">
        <v>73</v>
      </c>
      <c r="C204" t="s">
        <v>90</v>
      </c>
      <c r="D204" s="5" t="s">
        <v>91</v>
      </c>
      <c r="E204" s="5">
        <v>0</v>
      </c>
      <c r="F204" s="5" t="s">
        <v>16</v>
      </c>
      <c r="G204" s="5" t="s">
        <v>17</v>
      </c>
      <c r="H204" s="5" t="str">
        <f t="shared" si="3"/>
        <v>Domestic aviation</v>
      </c>
      <c r="I204" s="6">
        <v>12.875372408179199</v>
      </c>
    </row>
    <row r="205" spans="1:9" x14ac:dyDescent="0.2">
      <c r="A205" s="4" t="s">
        <v>62</v>
      </c>
      <c r="B205" t="s">
        <v>73</v>
      </c>
      <c r="C205" t="s">
        <v>90</v>
      </c>
      <c r="D205" s="5" t="s">
        <v>91</v>
      </c>
      <c r="E205" s="5">
        <v>0</v>
      </c>
      <c r="F205" s="5" t="s">
        <v>18</v>
      </c>
      <c r="G205" s="5" t="s">
        <v>19</v>
      </c>
      <c r="H205" s="5" t="str">
        <f t="shared" si="3"/>
        <v>Ground Transport</v>
      </c>
      <c r="I205" s="6">
        <v>5759.54970244175</v>
      </c>
    </row>
    <row r="206" spans="1:9" x14ac:dyDescent="0.2">
      <c r="A206" s="4" t="s">
        <v>62</v>
      </c>
      <c r="B206" t="s">
        <v>73</v>
      </c>
      <c r="C206" t="s">
        <v>90</v>
      </c>
      <c r="D206" s="5" t="s">
        <v>91</v>
      </c>
      <c r="E206" s="5">
        <v>0</v>
      </c>
      <c r="F206" s="5" t="s">
        <v>22</v>
      </c>
      <c r="G206" s="5" t="s">
        <v>23</v>
      </c>
      <c r="H206" s="5" t="str">
        <f t="shared" si="3"/>
        <v>Ground Transport</v>
      </c>
      <c r="I206" s="6">
        <v>6.5218561565025999</v>
      </c>
    </row>
    <row r="207" spans="1:9" x14ac:dyDescent="0.2">
      <c r="A207" s="4" t="s">
        <v>62</v>
      </c>
      <c r="B207" t="s">
        <v>73</v>
      </c>
      <c r="C207" t="s">
        <v>90</v>
      </c>
      <c r="D207" s="5" t="s">
        <v>91</v>
      </c>
      <c r="E207" s="5">
        <v>0</v>
      </c>
      <c r="F207" s="5" t="s">
        <v>24</v>
      </c>
      <c r="G207" s="5" t="s">
        <v>25</v>
      </c>
      <c r="H207" s="5" t="str">
        <f t="shared" si="3"/>
        <v>Ground Transport</v>
      </c>
      <c r="I207" s="6" t="s">
        <v>53</v>
      </c>
    </row>
    <row r="208" spans="1:9" x14ac:dyDescent="0.2">
      <c r="A208" s="4" t="s">
        <v>62</v>
      </c>
      <c r="B208" t="s">
        <v>73</v>
      </c>
      <c r="C208" t="s">
        <v>90</v>
      </c>
      <c r="D208" s="5" t="s">
        <v>91</v>
      </c>
      <c r="E208" s="5">
        <v>0</v>
      </c>
      <c r="F208" s="5" t="s">
        <v>26</v>
      </c>
      <c r="G208" s="5" t="s">
        <v>27</v>
      </c>
      <c r="H208" s="5" t="str">
        <f t="shared" si="3"/>
        <v>Residential</v>
      </c>
      <c r="I208" s="6">
        <v>643.70185097555304</v>
      </c>
    </row>
    <row r="209" spans="1:9" x14ac:dyDescent="0.2">
      <c r="A209" s="4" t="s">
        <v>62</v>
      </c>
      <c r="B209" t="s">
        <v>73</v>
      </c>
      <c r="C209" t="s">
        <v>90</v>
      </c>
      <c r="D209" s="5" t="s">
        <v>91</v>
      </c>
      <c r="E209" s="5">
        <v>0</v>
      </c>
      <c r="F209" s="5" t="s">
        <v>30</v>
      </c>
      <c r="G209" s="5" t="s">
        <v>32</v>
      </c>
      <c r="H209" s="5" t="e">
        <f t="shared" si="3"/>
        <v>#N/A</v>
      </c>
      <c r="I209" s="6" t="s">
        <v>53</v>
      </c>
    </row>
    <row r="210" spans="1:9" x14ac:dyDescent="0.2">
      <c r="A210" s="4" t="s">
        <v>62</v>
      </c>
      <c r="B210" t="s">
        <v>73</v>
      </c>
      <c r="C210" t="s">
        <v>90</v>
      </c>
      <c r="D210" s="5" t="s">
        <v>91</v>
      </c>
      <c r="E210" s="5">
        <v>0</v>
      </c>
      <c r="F210" s="5" t="s">
        <v>33</v>
      </c>
      <c r="G210" s="5" t="s">
        <v>34</v>
      </c>
      <c r="H210" s="5" t="str">
        <f t="shared" si="3"/>
        <v>Industry (incl. Cement Process)</v>
      </c>
      <c r="I210" s="6">
        <v>791.24099999999999</v>
      </c>
    </row>
    <row r="211" spans="1:9" x14ac:dyDescent="0.2">
      <c r="A211" s="4" t="s">
        <v>62</v>
      </c>
      <c r="B211" t="s">
        <v>73</v>
      </c>
      <c r="C211" t="s">
        <v>90</v>
      </c>
      <c r="D211" s="5" t="s">
        <v>91</v>
      </c>
      <c r="E211" s="5">
        <v>0</v>
      </c>
      <c r="F211" s="5" t="s">
        <v>35</v>
      </c>
      <c r="G211" s="5" t="s">
        <v>36</v>
      </c>
      <c r="H211" s="5" t="e">
        <f t="shared" si="3"/>
        <v>#N/A</v>
      </c>
      <c r="I211" s="6">
        <v>7.5</v>
      </c>
    </row>
    <row r="212" spans="1:9" x14ac:dyDescent="0.2">
      <c r="A212" s="4" t="s">
        <v>62</v>
      </c>
      <c r="B212" t="s">
        <v>73</v>
      </c>
      <c r="C212" t="s">
        <v>90</v>
      </c>
      <c r="D212" s="5" t="s">
        <v>91</v>
      </c>
      <c r="E212" s="5">
        <v>0</v>
      </c>
      <c r="F212" s="5" t="s">
        <v>41</v>
      </c>
      <c r="G212" s="5" t="s">
        <v>42</v>
      </c>
      <c r="H212" s="5" t="e">
        <f t="shared" si="3"/>
        <v>#N/A</v>
      </c>
      <c r="I212" s="6">
        <v>0.24458686524977799</v>
      </c>
    </row>
    <row r="213" spans="1:9" x14ac:dyDescent="0.2">
      <c r="A213" s="4" t="s">
        <v>62</v>
      </c>
      <c r="B213" t="s">
        <v>73</v>
      </c>
      <c r="C213" t="s">
        <v>90</v>
      </c>
      <c r="D213" s="5" t="s">
        <v>91</v>
      </c>
      <c r="E213" s="5">
        <v>0</v>
      </c>
      <c r="F213" s="5" t="s">
        <v>45</v>
      </c>
      <c r="G213" s="5" t="s">
        <v>46</v>
      </c>
      <c r="H213" s="5" t="e">
        <f t="shared" si="3"/>
        <v>#N/A</v>
      </c>
      <c r="I213" s="6">
        <v>7.6114469750994003</v>
      </c>
    </row>
    <row r="214" spans="1:9" x14ac:dyDescent="0.2">
      <c r="A214" s="4" t="s">
        <v>62</v>
      </c>
      <c r="B214" t="s">
        <v>73</v>
      </c>
      <c r="C214" t="s">
        <v>90</v>
      </c>
      <c r="D214" s="5" t="s">
        <v>91</v>
      </c>
      <c r="E214" s="5">
        <v>0</v>
      </c>
      <c r="F214" s="5" t="s">
        <v>47</v>
      </c>
      <c r="G214" s="5" t="s">
        <v>48</v>
      </c>
      <c r="H214" s="5" t="e">
        <f t="shared" si="3"/>
        <v>#N/A</v>
      </c>
      <c r="I214" s="6" t="s">
        <v>53</v>
      </c>
    </row>
    <row r="215" spans="1:9" x14ac:dyDescent="0.2">
      <c r="A215" s="4" t="s">
        <v>62</v>
      </c>
      <c r="B215" t="s">
        <v>73</v>
      </c>
      <c r="C215" t="s">
        <v>90</v>
      </c>
      <c r="D215" s="5" t="s">
        <v>91</v>
      </c>
      <c r="E215" s="5">
        <v>0</v>
      </c>
      <c r="F215" s="5" t="s">
        <v>49</v>
      </c>
      <c r="G215" s="5" t="s">
        <v>50</v>
      </c>
      <c r="H215" s="5" t="e">
        <f t="shared" si="3"/>
        <v>#N/A</v>
      </c>
      <c r="I215" s="6">
        <v>10.1398129977949</v>
      </c>
    </row>
    <row r="216" spans="1:9" x14ac:dyDescent="0.2">
      <c r="A216" s="4" t="s">
        <v>62</v>
      </c>
      <c r="B216" t="s">
        <v>73</v>
      </c>
      <c r="C216" t="s">
        <v>90</v>
      </c>
      <c r="D216" s="5" t="s">
        <v>91</v>
      </c>
      <c r="E216" s="5">
        <v>0</v>
      </c>
      <c r="F216" s="5" t="s">
        <v>51</v>
      </c>
      <c r="G216" s="5" t="s">
        <v>52</v>
      </c>
      <c r="H216" s="5" t="e">
        <f t="shared" si="3"/>
        <v>#N/A</v>
      </c>
      <c r="I216" s="6">
        <v>3.6455500000000001</v>
      </c>
    </row>
    <row r="217" spans="1:9" x14ac:dyDescent="0.2">
      <c r="A217" s="4" t="s">
        <v>62</v>
      </c>
      <c r="B217" t="s">
        <v>73</v>
      </c>
      <c r="C217" t="s">
        <v>90</v>
      </c>
      <c r="D217" s="5" t="s">
        <v>91</v>
      </c>
      <c r="E217" s="5">
        <v>0</v>
      </c>
      <c r="F217" s="5" t="s">
        <v>54</v>
      </c>
      <c r="G217" s="5" t="s">
        <v>55</v>
      </c>
      <c r="H217" s="5" t="e">
        <f t="shared" si="3"/>
        <v>#N/A</v>
      </c>
      <c r="I217" s="6">
        <v>7.85296443463361</v>
      </c>
    </row>
    <row r="218" spans="1:9" x14ac:dyDescent="0.2">
      <c r="A218" s="4" t="s">
        <v>62</v>
      </c>
      <c r="B218" t="s">
        <v>73</v>
      </c>
      <c r="C218" t="s">
        <v>90</v>
      </c>
      <c r="D218" s="5" t="s">
        <v>91</v>
      </c>
      <c r="E218" s="5">
        <v>0</v>
      </c>
      <c r="F218" s="5" t="s">
        <v>56</v>
      </c>
      <c r="G218" s="5" t="s">
        <v>57</v>
      </c>
      <c r="H218" s="5" t="e">
        <f t="shared" si="3"/>
        <v>#N/A</v>
      </c>
      <c r="I218" s="6">
        <v>49.7897917286313</v>
      </c>
    </row>
    <row r="219" spans="1:9" x14ac:dyDescent="0.2">
      <c r="A219" s="4" t="s">
        <v>62</v>
      </c>
      <c r="B219" t="s">
        <v>73</v>
      </c>
      <c r="C219" t="s">
        <v>90</v>
      </c>
      <c r="D219" s="5" t="s">
        <v>91</v>
      </c>
      <c r="E219" s="5">
        <v>0</v>
      </c>
      <c r="F219" s="5" t="s">
        <v>58</v>
      </c>
      <c r="G219" s="5" t="s">
        <v>59</v>
      </c>
      <c r="H219" s="5" t="e">
        <f t="shared" si="3"/>
        <v>#N/A</v>
      </c>
      <c r="I219" s="6">
        <v>67.990606342911306</v>
      </c>
    </row>
    <row r="220" spans="1:9" x14ac:dyDescent="0.2">
      <c r="A220" s="4" t="s">
        <v>62</v>
      </c>
      <c r="B220" t="s">
        <v>73</v>
      </c>
      <c r="C220" t="s">
        <v>92</v>
      </c>
      <c r="D220" s="5" t="s">
        <v>93</v>
      </c>
      <c r="E220" s="5">
        <v>0</v>
      </c>
      <c r="F220" s="5" t="s">
        <v>10</v>
      </c>
      <c r="G220" s="5" t="s">
        <v>11</v>
      </c>
      <c r="H220" s="5" t="str">
        <f t="shared" si="3"/>
        <v>Power</v>
      </c>
      <c r="I220" s="6">
        <v>13255.8481470637</v>
      </c>
    </row>
    <row r="221" spans="1:9" x14ac:dyDescent="0.2">
      <c r="A221" s="4" t="s">
        <v>62</v>
      </c>
      <c r="B221" t="s">
        <v>73</v>
      </c>
      <c r="C221" t="s">
        <v>92</v>
      </c>
      <c r="D221" s="5" t="s">
        <v>93</v>
      </c>
      <c r="E221" s="5">
        <v>0</v>
      </c>
      <c r="F221" s="5" t="s">
        <v>12</v>
      </c>
      <c r="G221" s="5" t="s">
        <v>13</v>
      </c>
      <c r="H221" s="5" t="str">
        <f t="shared" si="3"/>
        <v>Industry (incl. Cement Process)</v>
      </c>
      <c r="I221" s="6">
        <v>409.89044020159702</v>
      </c>
    </row>
    <row r="222" spans="1:9" x14ac:dyDescent="0.2">
      <c r="A222" s="4" t="s">
        <v>62</v>
      </c>
      <c r="B222" t="s">
        <v>73</v>
      </c>
      <c r="C222" t="s">
        <v>92</v>
      </c>
      <c r="D222" s="5" t="s">
        <v>93</v>
      </c>
      <c r="E222" s="5">
        <v>0</v>
      </c>
      <c r="F222" s="5" t="s">
        <v>14</v>
      </c>
      <c r="G222" s="5" t="s">
        <v>15</v>
      </c>
      <c r="H222" s="5" t="str">
        <f t="shared" si="3"/>
        <v>Industry (incl. Cement Process)</v>
      </c>
      <c r="I222" s="6">
        <v>7507.9422217112897</v>
      </c>
    </row>
    <row r="223" spans="1:9" x14ac:dyDescent="0.2">
      <c r="A223" s="4" t="s">
        <v>62</v>
      </c>
      <c r="B223" t="s">
        <v>73</v>
      </c>
      <c r="C223" t="s">
        <v>92</v>
      </c>
      <c r="D223" s="5" t="s">
        <v>93</v>
      </c>
      <c r="E223" s="5">
        <v>0</v>
      </c>
      <c r="F223" s="5" t="s">
        <v>18</v>
      </c>
      <c r="G223" s="5" t="s">
        <v>19</v>
      </c>
      <c r="H223" s="5" t="str">
        <f t="shared" si="3"/>
        <v>Ground Transport</v>
      </c>
      <c r="I223" s="6">
        <v>1344.99618226453</v>
      </c>
    </row>
    <row r="224" spans="1:9" x14ac:dyDescent="0.2">
      <c r="A224" s="4" t="s">
        <v>62</v>
      </c>
      <c r="B224" t="s">
        <v>73</v>
      </c>
      <c r="C224" t="s">
        <v>92</v>
      </c>
      <c r="D224" s="5" t="s">
        <v>93</v>
      </c>
      <c r="E224" s="5">
        <v>0</v>
      </c>
      <c r="F224" s="5" t="s">
        <v>22</v>
      </c>
      <c r="G224" s="5" t="s">
        <v>23</v>
      </c>
      <c r="H224" s="5" t="str">
        <f t="shared" si="3"/>
        <v>Ground Transport</v>
      </c>
      <c r="I224" s="6">
        <v>54.2664276086876</v>
      </c>
    </row>
    <row r="225" spans="1:9" x14ac:dyDescent="0.2">
      <c r="A225" s="4" t="s">
        <v>62</v>
      </c>
      <c r="B225" t="s">
        <v>73</v>
      </c>
      <c r="C225" t="s">
        <v>92</v>
      </c>
      <c r="D225" s="5" t="s">
        <v>93</v>
      </c>
      <c r="E225" s="5">
        <v>0</v>
      </c>
      <c r="F225" s="5" t="s">
        <v>24</v>
      </c>
      <c r="G225" s="5" t="s">
        <v>25</v>
      </c>
      <c r="H225" s="5" t="str">
        <f t="shared" si="3"/>
        <v>Ground Transport</v>
      </c>
      <c r="I225" s="6" t="s">
        <v>53</v>
      </c>
    </row>
    <row r="226" spans="1:9" x14ac:dyDescent="0.2">
      <c r="A226" s="4" t="s">
        <v>62</v>
      </c>
      <c r="B226" t="s">
        <v>73</v>
      </c>
      <c r="C226" t="s">
        <v>92</v>
      </c>
      <c r="D226" s="5" t="s">
        <v>93</v>
      </c>
      <c r="E226" s="5">
        <v>0</v>
      </c>
      <c r="F226" s="5" t="s">
        <v>26</v>
      </c>
      <c r="G226" s="5" t="s">
        <v>27</v>
      </c>
      <c r="H226" s="5" t="str">
        <f t="shared" si="3"/>
        <v>Residential</v>
      </c>
      <c r="I226" s="6">
        <v>3775.5220022117601</v>
      </c>
    </row>
    <row r="227" spans="1:9" x14ac:dyDescent="0.2">
      <c r="A227" s="4" t="s">
        <v>62</v>
      </c>
      <c r="B227" t="s">
        <v>73</v>
      </c>
      <c r="C227" t="s">
        <v>92</v>
      </c>
      <c r="D227" s="5" t="s">
        <v>93</v>
      </c>
      <c r="E227" s="5">
        <v>0</v>
      </c>
      <c r="F227" s="5" t="s">
        <v>30</v>
      </c>
      <c r="G227" s="5" t="s">
        <v>31</v>
      </c>
      <c r="H227" s="5" t="e">
        <f t="shared" si="3"/>
        <v>#N/A</v>
      </c>
      <c r="I227" s="6" t="s">
        <v>53</v>
      </c>
    </row>
    <row r="228" spans="1:9" x14ac:dyDescent="0.2">
      <c r="A228" s="4" t="s">
        <v>62</v>
      </c>
      <c r="B228" t="s">
        <v>73</v>
      </c>
      <c r="C228" t="s">
        <v>92</v>
      </c>
      <c r="D228" s="5" t="s">
        <v>93</v>
      </c>
      <c r="E228" s="5">
        <v>0</v>
      </c>
      <c r="F228" s="5" t="s">
        <v>30</v>
      </c>
      <c r="G228" s="5" t="s">
        <v>32</v>
      </c>
      <c r="H228" s="5" t="e">
        <f t="shared" si="3"/>
        <v>#N/A</v>
      </c>
      <c r="I228" s="6">
        <v>21.784609737762501</v>
      </c>
    </row>
    <row r="229" spans="1:9" x14ac:dyDescent="0.2">
      <c r="A229" s="4" t="s">
        <v>62</v>
      </c>
      <c r="B229" t="s">
        <v>73</v>
      </c>
      <c r="C229" t="s">
        <v>92</v>
      </c>
      <c r="D229" s="5" t="s">
        <v>93</v>
      </c>
      <c r="E229" s="5">
        <v>0</v>
      </c>
      <c r="F229" s="5" t="s">
        <v>33</v>
      </c>
      <c r="G229" s="5" t="s">
        <v>34</v>
      </c>
      <c r="H229" s="5" t="str">
        <f t="shared" si="3"/>
        <v>Industry (incl. Cement Process)</v>
      </c>
      <c r="I229" s="6">
        <v>738.26300000000003</v>
      </c>
    </row>
    <row r="230" spans="1:9" x14ac:dyDescent="0.2">
      <c r="A230" s="4" t="s">
        <v>62</v>
      </c>
      <c r="B230" t="s">
        <v>73</v>
      </c>
      <c r="C230" t="s">
        <v>92</v>
      </c>
      <c r="D230" s="5" t="s">
        <v>93</v>
      </c>
      <c r="E230" s="5">
        <v>0</v>
      </c>
      <c r="F230" s="5" t="s">
        <v>35</v>
      </c>
      <c r="G230" s="5" t="s">
        <v>36</v>
      </c>
      <c r="H230" s="5" t="e">
        <f t="shared" si="3"/>
        <v>#N/A</v>
      </c>
      <c r="I230" s="6">
        <v>97.5</v>
      </c>
    </row>
    <row r="231" spans="1:9" x14ac:dyDescent="0.2">
      <c r="A231" s="4" t="s">
        <v>62</v>
      </c>
      <c r="B231" t="s">
        <v>73</v>
      </c>
      <c r="C231" t="s">
        <v>92</v>
      </c>
      <c r="D231" s="5" t="s">
        <v>93</v>
      </c>
      <c r="E231" s="5">
        <v>0</v>
      </c>
      <c r="F231" s="5" t="s">
        <v>41</v>
      </c>
      <c r="G231" s="5" t="s">
        <v>42</v>
      </c>
      <c r="H231" s="5" t="e">
        <f t="shared" si="3"/>
        <v>#N/A</v>
      </c>
      <c r="I231" s="6">
        <v>0.57149445199594795</v>
      </c>
    </row>
    <row r="232" spans="1:9" x14ac:dyDescent="0.2">
      <c r="A232" s="4" t="s">
        <v>62</v>
      </c>
      <c r="B232" t="s">
        <v>73</v>
      </c>
      <c r="C232" t="s">
        <v>92</v>
      </c>
      <c r="D232" s="5" t="s">
        <v>93</v>
      </c>
      <c r="E232" s="5">
        <v>0</v>
      </c>
      <c r="F232" s="5" t="s">
        <v>43</v>
      </c>
      <c r="G232" s="5" t="s">
        <v>44</v>
      </c>
      <c r="H232" s="5" t="e">
        <f t="shared" si="3"/>
        <v>#N/A</v>
      </c>
      <c r="I232" s="6">
        <v>153</v>
      </c>
    </row>
    <row r="233" spans="1:9" x14ac:dyDescent="0.2">
      <c r="A233" s="4" t="s">
        <v>62</v>
      </c>
      <c r="B233" t="s">
        <v>73</v>
      </c>
      <c r="C233" t="s">
        <v>92</v>
      </c>
      <c r="D233" s="5" t="s">
        <v>93</v>
      </c>
      <c r="E233" s="5">
        <v>0</v>
      </c>
      <c r="F233" s="5" t="s">
        <v>45</v>
      </c>
      <c r="G233" s="5" t="s">
        <v>46</v>
      </c>
      <c r="H233" s="5" t="e">
        <f t="shared" si="3"/>
        <v>#N/A</v>
      </c>
      <c r="I233" s="6">
        <v>9.1297639022994908</v>
      </c>
    </row>
    <row r="234" spans="1:9" x14ac:dyDescent="0.2">
      <c r="A234" s="4" t="s">
        <v>62</v>
      </c>
      <c r="B234" t="s">
        <v>73</v>
      </c>
      <c r="C234" t="s">
        <v>92</v>
      </c>
      <c r="D234" s="5" t="s">
        <v>93</v>
      </c>
      <c r="E234" s="5">
        <v>0</v>
      </c>
      <c r="F234" s="5" t="s">
        <v>47</v>
      </c>
      <c r="G234" s="5" t="s">
        <v>48</v>
      </c>
      <c r="H234" s="5" t="e">
        <f t="shared" si="3"/>
        <v>#N/A</v>
      </c>
      <c r="I234" s="6">
        <v>53.121262186619099</v>
      </c>
    </row>
    <row r="235" spans="1:9" x14ac:dyDescent="0.2">
      <c r="A235" s="4" t="s">
        <v>62</v>
      </c>
      <c r="B235" t="s">
        <v>73</v>
      </c>
      <c r="C235" t="s">
        <v>92</v>
      </c>
      <c r="D235" s="5" t="s">
        <v>93</v>
      </c>
      <c r="E235" s="5">
        <v>0</v>
      </c>
      <c r="F235" s="5" t="s">
        <v>49</v>
      </c>
      <c r="G235" s="5" t="s">
        <v>50</v>
      </c>
      <c r="H235" s="5" t="e">
        <f t="shared" si="3"/>
        <v>#N/A</v>
      </c>
      <c r="I235" s="6">
        <v>22.739761377763099</v>
      </c>
    </row>
    <row r="236" spans="1:9" x14ac:dyDescent="0.2">
      <c r="A236" s="4" t="s">
        <v>62</v>
      </c>
      <c r="B236" t="s">
        <v>73</v>
      </c>
      <c r="C236" t="s">
        <v>92</v>
      </c>
      <c r="D236" s="5" t="s">
        <v>93</v>
      </c>
      <c r="E236" s="5">
        <v>0</v>
      </c>
      <c r="F236" s="5" t="s">
        <v>56</v>
      </c>
      <c r="G236" s="5" t="s">
        <v>57</v>
      </c>
      <c r="H236" s="5" t="e">
        <f t="shared" si="3"/>
        <v>#N/A</v>
      </c>
      <c r="I236" s="6">
        <v>81.376348003451994</v>
      </c>
    </row>
    <row r="237" spans="1:9" x14ac:dyDescent="0.2">
      <c r="A237" s="4" t="s">
        <v>62</v>
      </c>
      <c r="B237" t="s">
        <v>73</v>
      </c>
      <c r="C237" t="s">
        <v>92</v>
      </c>
      <c r="D237" s="5" t="s">
        <v>93</v>
      </c>
      <c r="E237" s="5">
        <v>0</v>
      </c>
      <c r="F237" s="5" t="s">
        <v>58</v>
      </c>
      <c r="G237" s="5" t="s">
        <v>59</v>
      </c>
      <c r="H237" s="5" t="e">
        <f t="shared" si="3"/>
        <v>#N/A</v>
      </c>
      <c r="I237" s="6">
        <v>22.9957833696675</v>
      </c>
    </row>
    <row r="238" spans="1:9" x14ac:dyDescent="0.2">
      <c r="A238" s="4" t="s">
        <v>62</v>
      </c>
      <c r="B238" t="s">
        <v>73</v>
      </c>
      <c r="C238" t="s">
        <v>92</v>
      </c>
      <c r="D238" s="5" t="s">
        <v>93</v>
      </c>
      <c r="E238" s="5">
        <v>0</v>
      </c>
      <c r="F238" s="5" t="s">
        <v>60</v>
      </c>
      <c r="G238" s="5" t="s">
        <v>61</v>
      </c>
      <c r="H238" s="5" t="e">
        <f t="shared" si="3"/>
        <v>#N/A</v>
      </c>
      <c r="I238" s="6">
        <v>0.48024373157156602</v>
      </c>
    </row>
    <row r="239" spans="1:9" x14ac:dyDescent="0.2">
      <c r="A239" s="4" t="s">
        <v>62</v>
      </c>
      <c r="B239" t="s">
        <v>73</v>
      </c>
      <c r="C239" t="s">
        <v>94</v>
      </c>
      <c r="D239" s="5" t="s">
        <v>95</v>
      </c>
      <c r="E239" s="5">
        <v>0</v>
      </c>
      <c r="F239" s="5" t="s">
        <v>10</v>
      </c>
      <c r="G239" s="5" t="s">
        <v>11</v>
      </c>
      <c r="H239" s="5" t="str">
        <f t="shared" si="3"/>
        <v>Power</v>
      </c>
      <c r="I239" s="6">
        <v>251.62404891064801</v>
      </c>
    </row>
    <row r="240" spans="1:9" x14ac:dyDescent="0.2">
      <c r="A240" s="4" t="s">
        <v>62</v>
      </c>
      <c r="B240" t="s">
        <v>73</v>
      </c>
      <c r="C240" t="s">
        <v>94</v>
      </c>
      <c r="D240" s="5" t="s">
        <v>95</v>
      </c>
      <c r="E240" s="5">
        <v>0</v>
      </c>
      <c r="F240" s="5" t="s">
        <v>14</v>
      </c>
      <c r="G240" s="5" t="s">
        <v>15</v>
      </c>
      <c r="H240" s="5" t="str">
        <f t="shared" si="3"/>
        <v>Industry (incl. Cement Process)</v>
      </c>
      <c r="I240" s="6">
        <v>21.7866507566129</v>
      </c>
    </row>
    <row r="241" spans="1:9" x14ac:dyDescent="0.2">
      <c r="A241" s="4" t="s">
        <v>62</v>
      </c>
      <c r="B241" t="s">
        <v>73</v>
      </c>
      <c r="C241" t="s">
        <v>94</v>
      </c>
      <c r="D241" s="5" t="s">
        <v>95</v>
      </c>
      <c r="E241" s="5">
        <v>0</v>
      </c>
      <c r="F241" s="5" t="s">
        <v>16</v>
      </c>
      <c r="G241" s="5" t="s">
        <v>17</v>
      </c>
      <c r="H241" s="5" t="str">
        <f t="shared" si="3"/>
        <v>Domestic aviation</v>
      </c>
      <c r="I241" s="6">
        <v>3.67377669049971</v>
      </c>
    </row>
    <row r="242" spans="1:9" x14ac:dyDescent="0.2">
      <c r="A242" s="4" t="s">
        <v>62</v>
      </c>
      <c r="B242" t="s">
        <v>73</v>
      </c>
      <c r="C242" t="s">
        <v>94</v>
      </c>
      <c r="D242" s="5" t="s">
        <v>95</v>
      </c>
      <c r="E242" s="5">
        <v>0</v>
      </c>
      <c r="F242" s="5" t="s">
        <v>18</v>
      </c>
      <c r="G242" s="5" t="s">
        <v>19</v>
      </c>
      <c r="H242" s="5" t="str">
        <f t="shared" si="3"/>
        <v>Ground Transport</v>
      </c>
      <c r="I242" s="6">
        <v>162.591984093961</v>
      </c>
    </row>
    <row r="243" spans="1:9" x14ac:dyDescent="0.2">
      <c r="A243" s="4" t="s">
        <v>62</v>
      </c>
      <c r="B243" t="s">
        <v>73</v>
      </c>
      <c r="C243" t="s">
        <v>94</v>
      </c>
      <c r="D243" s="5" t="s">
        <v>95</v>
      </c>
      <c r="E243" s="5">
        <v>0</v>
      </c>
      <c r="F243" s="5" t="s">
        <v>22</v>
      </c>
      <c r="G243" s="5" t="s">
        <v>23</v>
      </c>
      <c r="H243" s="5" t="str">
        <f t="shared" si="3"/>
        <v>Ground Transport</v>
      </c>
      <c r="I243" s="6">
        <v>0.73851826156745703</v>
      </c>
    </row>
    <row r="244" spans="1:9" x14ac:dyDescent="0.2">
      <c r="A244" s="4" t="s">
        <v>62</v>
      </c>
      <c r="B244" t="s">
        <v>73</v>
      </c>
      <c r="C244" t="s">
        <v>94</v>
      </c>
      <c r="D244" s="5" t="s">
        <v>95</v>
      </c>
      <c r="E244" s="5">
        <v>0</v>
      </c>
      <c r="F244" s="5" t="s">
        <v>24</v>
      </c>
      <c r="G244" s="5" t="s">
        <v>25</v>
      </c>
      <c r="H244" s="5" t="str">
        <f t="shared" si="3"/>
        <v>Ground Transport</v>
      </c>
      <c r="I244" s="6">
        <v>4.0804886590774796</v>
      </c>
    </row>
    <row r="245" spans="1:9" x14ac:dyDescent="0.2">
      <c r="A245" s="4" t="s">
        <v>62</v>
      </c>
      <c r="B245" t="s">
        <v>73</v>
      </c>
      <c r="C245" t="s">
        <v>94</v>
      </c>
      <c r="D245" s="5" t="s">
        <v>95</v>
      </c>
      <c r="E245" s="5">
        <v>0</v>
      </c>
      <c r="F245" s="5" t="s">
        <v>26</v>
      </c>
      <c r="G245" s="5" t="s">
        <v>27</v>
      </c>
      <c r="H245" s="5" t="str">
        <f t="shared" si="3"/>
        <v>Residential</v>
      </c>
      <c r="I245" s="6">
        <v>60.791248810751803</v>
      </c>
    </row>
    <row r="246" spans="1:9" x14ac:dyDescent="0.2">
      <c r="A246" s="4" t="s">
        <v>62</v>
      </c>
      <c r="B246" t="s">
        <v>73</v>
      </c>
      <c r="C246" t="s">
        <v>94</v>
      </c>
      <c r="D246" s="5" t="s">
        <v>95</v>
      </c>
      <c r="E246" s="5">
        <v>0</v>
      </c>
      <c r="F246" s="5" t="s">
        <v>30</v>
      </c>
      <c r="G246" s="5" t="s">
        <v>32</v>
      </c>
      <c r="H246" s="5" t="e">
        <f t="shared" si="3"/>
        <v>#N/A</v>
      </c>
      <c r="I246" s="6" t="s">
        <v>53</v>
      </c>
    </row>
    <row r="247" spans="1:9" x14ac:dyDescent="0.2">
      <c r="A247" s="4" t="s">
        <v>62</v>
      </c>
      <c r="B247" t="s">
        <v>73</v>
      </c>
      <c r="C247" t="s">
        <v>94</v>
      </c>
      <c r="D247" s="5" t="s">
        <v>95</v>
      </c>
      <c r="E247" s="5">
        <v>0</v>
      </c>
      <c r="F247" s="5" t="s">
        <v>41</v>
      </c>
      <c r="G247" s="5" t="s">
        <v>42</v>
      </c>
      <c r="H247" s="5" t="e">
        <f t="shared" si="3"/>
        <v>#N/A</v>
      </c>
      <c r="I247" s="6">
        <v>3.0801095831855399E-3</v>
      </c>
    </row>
    <row r="248" spans="1:9" x14ac:dyDescent="0.2">
      <c r="A248" s="4" t="s">
        <v>62</v>
      </c>
      <c r="B248" t="s">
        <v>73</v>
      </c>
      <c r="C248" t="s">
        <v>94</v>
      </c>
      <c r="D248" s="5" t="s">
        <v>95</v>
      </c>
      <c r="E248" s="5">
        <v>0</v>
      </c>
      <c r="F248" s="5" t="s">
        <v>47</v>
      </c>
      <c r="G248" s="5" t="s">
        <v>48</v>
      </c>
      <c r="H248" s="5" t="e">
        <f t="shared" si="3"/>
        <v>#N/A</v>
      </c>
      <c r="I248" s="6">
        <v>0.62686611824017502</v>
      </c>
    </row>
    <row r="249" spans="1:9" x14ac:dyDescent="0.2">
      <c r="A249" s="4" t="s">
        <v>62</v>
      </c>
      <c r="B249" t="s">
        <v>73</v>
      </c>
      <c r="C249" t="s">
        <v>94</v>
      </c>
      <c r="D249" s="5" t="s">
        <v>95</v>
      </c>
      <c r="E249" s="5">
        <v>0</v>
      </c>
      <c r="F249" s="5" t="s">
        <v>49</v>
      </c>
      <c r="G249" s="5" t="s">
        <v>50</v>
      </c>
      <c r="H249" s="5" t="e">
        <f t="shared" si="3"/>
        <v>#N/A</v>
      </c>
      <c r="I249" s="6">
        <v>0.40534902354547497</v>
      </c>
    </row>
    <row r="250" spans="1:9" x14ac:dyDescent="0.2">
      <c r="A250" s="4" t="s">
        <v>62</v>
      </c>
      <c r="B250" t="s">
        <v>73</v>
      </c>
      <c r="C250" t="s">
        <v>94</v>
      </c>
      <c r="D250" s="5" t="s">
        <v>95</v>
      </c>
      <c r="E250" s="5">
        <v>0</v>
      </c>
      <c r="F250" s="5" t="s">
        <v>56</v>
      </c>
      <c r="G250" s="5" t="s">
        <v>57</v>
      </c>
      <c r="H250" s="5" t="e">
        <f t="shared" si="3"/>
        <v>#N/A</v>
      </c>
      <c r="I250" s="6">
        <v>0.86438532600000095</v>
      </c>
    </row>
    <row r="251" spans="1:9" x14ac:dyDescent="0.2">
      <c r="A251" s="4" t="s">
        <v>62</v>
      </c>
      <c r="B251" t="s">
        <v>73</v>
      </c>
      <c r="C251" t="s">
        <v>96</v>
      </c>
      <c r="D251" s="5" t="s">
        <v>97</v>
      </c>
      <c r="E251" s="5">
        <v>0</v>
      </c>
      <c r="F251" s="5" t="s">
        <v>10</v>
      </c>
      <c r="G251" s="5" t="s">
        <v>11</v>
      </c>
      <c r="H251" s="5" t="str">
        <f t="shared" si="3"/>
        <v>Power</v>
      </c>
      <c r="I251" s="6">
        <v>61.949777347611999</v>
      </c>
    </row>
    <row r="252" spans="1:9" x14ac:dyDescent="0.2">
      <c r="A252" s="4" t="s">
        <v>62</v>
      </c>
      <c r="B252" t="s">
        <v>73</v>
      </c>
      <c r="C252" t="s">
        <v>96</v>
      </c>
      <c r="D252" s="5" t="s">
        <v>97</v>
      </c>
      <c r="E252" s="5">
        <v>0</v>
      </c>
      <c r="F252" s="5" t="s">
        <v>14</v>
      </c>
      <c r="G252" s="5" t="s">
        <v>15</v>
      </c>
      <c r="H252" s="5" t="str">
        <f t="shared" si="3"/>
        <v>Industry (incl. Cement Process)</v>
      </c>
      <c r="I252" s="6">
        <v>5.3639050153000403</v>
      </c>
    </row>
    <row r="253" spans="1:9" x14ac:dyDescent="0.2">
      <c r="A253" s="4" t="s">
        <v>62</v>
      </c>
      <c r="B253" t="s">
        <v>73</v>
      </c>
      <c r="C253" t="s">
        <v>96</v>
      </c>
      <c r="D253" s="5" t="s">
        <v>97</v>
      </c>
      <c r="E253" s="5">
        <v>0</v>
      </c>
      <c r="F253" s="5" t="s">
        <v>16</v>
      </c>
      <c r="G253" s="5" t="s">
        <v>17</v>
      </c>
      <c r="H253" s="5" t="str">
        <f t="shared" si="3"/>
        <v>Domestic aviation</v>
      </c>
      <c r="I253" s="6">
        <v>0.90448415292064599</v>
      </c>
    </row>
    <row r="254" spans="1:9" x14ac:dyDescent="0.2">
      <c r="A254" s="4" t="s">
        <v>62</v>
      </c>
      <c r="B254" t="s">
        <v>73</v>
      </c>
      <c r="C254" t="s">
        <v>96</v>
      </c>
      <c r="D254" s="5" t="s">
        <v>97</v>
      </c>
      <c r="E254" s="5">
        <v>0</v>
      </c>
      <c r="F254" s="5" t="s">
        <v>18</v>
      </c>
      <c r="G254" s="5" t="s">
        <v>19</v>
      </c>
      <c r="H254" s="5" t="str">
        <f t="shared" si="3"/>
        <v>Ground Transport</v>
      </c>
      <c r="I254" s="6">
        <v>40.030291520345799</v>
      </c>
    </row>
    <row r="255" spans="1:9" x14ac:dyDescent="0.2">
      <c r="A255" s="4" t="s">
        <v>62</v>
      </c>
      <c r="B255" t="s">
        <v>73</v>
      </c>
      <c r="C255" t="s">
        <v>96</v>
      </c>
      <c r="D255" s="5" t="s">
        <v>97</v>
      </c>
      <c r="E255" s="5">
        <v>0</v>
      </c>
      <c r="F255" s="5" t="s">
        <v>22</v>
      </c>
      <c r="G255" s="5" t="s">
        <v>23</v>
      </c>
      <c r="H255" s="5" t="str">
        <f t="shared" si="3"/>
        <v>Ground Transport</v>
      </c>
      <c r="I255" s="6">
        <v>0.18182433676547999</v>
      </c>
    </row>
    <row r="256" spans="1:9" x14ac:dyDescent="0.2">
      <c r="A256" s="4" t="s">
        <v>62</v>
      </c>
      <c r="B256" t="s">
        <v>73</v>
      </c>
      <c r="C256" t="s">
        <v>96</v>
      </c>
      <c r="D256" s="5" t="s">
        <v>97</v>
      </c>
      <c r="E256" s="5">
        <v>0</v>
      </c>
      <c r="F256" s="5" t="s">
        <v>24</v>
      </c>
      <c r="G256" s="5" t="s">
        <v>25</v>
      </c>
      <c r="H256" s="5" t="str">
        <f t="shared" si="3"/>
        <v>Ground Transport</v>
      </c>
      <c r="I256" s="6">
        <v>1.0046158018415601</v>
      </c>
    </row>
    <row r="257" spans="1:9" x14ac:dyDescent="0.2">
      <c r="A257" s="4" t="s">
        <v>62</v>
      </c>
      <c r="B257" t="s">
        <v>73</v>
      </c>
      <c r="C257" t="s">
        <v>96</v>
      </c>
      <c r="D257" s="5" t="s">
        <v>97</v>
      </c>
      <c r="E257" s="5">
        <v>0</v>
      </c>
      <c r="F257" s="5" t="s">
        <v>26</v>
      </c>
      <c r="G257" s="5" t="s">
        <v>27</v>
      </c>
      <c r="H257" s="5" t="str">
        <f t="shared" si="3"/>
        <v>Residential</v>
      </c>
      <c r="I257" s="6">
        <v>14.966848912914299</v>
      </c>
    </row>
    <row r="258" spans="1:9" x14ac:dyDescent="0.2">
      <c r="A258" s="4" t="s">
        <v>62</v>
      </c>
      <c r="B258" t="s">
        <v>73</v>
      </c>
      <c r="C258" t="s">
        <v>96</v>
      </c>
      <c r="D258" s="5" t="s">
        <v>97</v>
      </c>
      <c r="E258" s="5">
        <v>0</v>
      </c>
      <c r="F258" s="5" t="s">
        <v>30</v>
      </c>
      <c r="G258" s="5" t="s">
        <v>32</v>
      </c>
      <c r="H258" s="5" t="e">
        <f t="shared" ref="H258:H321" si="4">VLOOKUP(G258,$M$2:$N$11,2,FALSE)</f>
        <v>#N/A</v>
      </c>
      <c r="I258" s="6" t="s">
        <v>53</v>
      </c>
    </row>
    <row r="259" spans="1:9" x14ac:dyDescent="0.2">
      <c r="A259" s="4" t="s">
        <v>62</v>
      </c>
      <c r="B259" t="s">
        <v>73</v>
      </c>
      <c r="C259" t="s">
        <v>96</v>
      </c>
      <c r="D259" s="5" t="s">
        <v>97</v>
      </c>
      <c r="E259" s="5">
        <v>0</v>
      </c>
      <c r="F259" s="5" t="s">
        <v>41</v>
      </c>
      <c r="G259" s="5" t="s">
        <v>42</v>
      </c>
      <c r="H259" s="5" t="e">
        <f t="shared" si="4"/>
        <v>#N/A</v>
      </c>
      <c r="I259" s="6">
        <v>3.6492570155603598E-3</v>
      </c>
    </row>
    <row r="260" spans="1:9" x14ac:dyDescent="0.2">
      <c r="A260" s="4" t="s">
        <v>62</v>
      </c>
      <c r="B260" t="s">
        <v>73</v>
      </c>
      <c r="C260" t="s">
        <v>96</v>
      </c>
      <c r="D260" s="5" t="s">
        <v>97</v>
      </c>
      <c r="E260" s="5">
        <v>0</v>
      </c>
      <c r="F260" s="5" t="s">
        <v>47</v>
      </c>
      <c r="G260" s="5" t="s">
        <v>48</v>
      </c>
      <c r="H260" s="5" t="e">
        <f t="shared" si="4"/>
        <v>#N/A</v>
      </c>
      <c r="I260" s="6">
        <v>0.153215486138118</v>
      </c>
    </row>
    <row r="261" spans="1:9" x14ac:dyDescent="0.2">
      <c r="A261" s="4" t="s">
        <v>62</v>
      </c>
      <c r="B261" t="s">
        <v>73</v>
      </c>
      <c r="C261" t="s">
        <v>96</v>
      </c>
      <c r="D261" s="5" t="s">
        <v>97</v>
      </c>
      <c r="E261" s="5">
        <v>0</v>
      </c>
      <c r="F261" s="5" t="s">
        <v>49</v>
      </c>
      <c r="G261" s="5" t="s">
        <v>50</v>
      </c>
      <c r="H261" s="5" t="e">
        <f t="shared" si="4"/>
        <v>#N/A</v>
      </c>
      <c r="I261" s="6">
        <v>0.19032702871967999</v>
      </c>
    </row>
    <row r="262" spans="1:9" x14ac:dyDescent="0.2">
      <c r="A262" s="4" t="s">
        <v>62</v>
      </c>
      <c r="B262" t="s">
        <v>73</v>
      </c>
      <c r="C262" t="s">
        <v>96</v>
      </c>
      <c r="D262" s="5" t="s">
        <v>97</v>
      </c>
      <c r="E262" s="5">
        <v>0</v>
      </c>
      <c r="F262" s="5" t="s">
        <v>51</v>
      </c>
      <c r="G262" s="5" t="s">
        <v>52</v>
      </c>
      <c r="H262" s="5" t="e">
        <f t="shared" si="4"/>
        <v>#N/A</v>
      </c>
      <c r="I262" s="6">
        <v>1.12761</v>
      </c>
    </row>
    <row r="263" spans="1:9" x14ac:dyDescent="0.2">
      <c r="A263" s="4" t="s">
        <v>62</v>
      </c>
      <c r="B263" t="s">
        <v>73</v>
      </c>
      <c r="C263" t="s">
        <v>96</v>
      </c>
      <c r="D263" s="5" t="s">
        <v>97</v>
      </c>
      <c r="E263" s="5">
        <v>0</v>
      </c>
      <c r="F263" s="5" t="s">
        <v>54</v>
      </c>
      <c r="G263" s="5" t="s">
        <v>55</v>
      </c>
      <c r="H263" s="5" t="e">
        <f t="shared" si="4"/>
        <v>#N/A</v>
      </c>
      <c r="I263" s="6">
        <v>2.4441999999999999</v>
      </c>
    </row>
    <row r="264" spans="1:9" x14ac:dyDescent="0.2">
      <c r="A264" s="4" t="s">
        <v>62</v>
      </c>
      <c r="B264" t="s">
        <v>73</v>
      </c>
      <c r="C264" t="s">
        <v>96</v>
      </c>
      <c r="D264" s="5" t="s">
        <v>97</v>
      </c>
      <c r="E264" s="5">
        <v>0</v>
      </c>
      <c r="F264" s="5" t="s">
        <v>56</v>
      </c>
      <c r="G264" s="5" t="s">
        <v>57</v>
      </c>
      <c r="H264" s="5" t="e">
        <f t="shared" si="4"/>
        <v>#N/A</v>
      </c>
      <c r="I264" s="6">
        <v>0.63483088000001697</v>
      </c>
    </row>
    <row r="265" spans="1:9" x14ac:dyDescent="0.2">
      <c r="A265" s="4" t="s">
        <v>62</v>
      </c>
      <c r="B265" t="s">
        <v>73</v>
      </c>
      <c r="C265" t="s">
        <v>96</v>
      </c>
      <c r="D265" s="5" t="s">
        <v>97</v>
      </c>
      <c r="E265" s="5">
        <v>0</v>
      </c>
      <c r="F265" s="5" t="s">
        <v>58</v>
      </c>
      <c r="G265" s="5" t="s">
        <v>59</v>
      </c>
      <c r="H265" s="5" t="e">
        <f t="shared" si="4"/>
        <v>#N/A</v>
      </c>
      <c r="I265" s="6" t="s">
        <v>53</v>
      </c>
    </row>
    <row r="266" spans="1:9" x14ac:dyDescent="0.2">
      <c r="A266" s="4" t="s">
        <v>62</v>
      </c>
      <c r="B266" t="s">
        <v>73</v>
      </c>
      <c r="C266" t="s">
        <v>98</v>
      </c>
      <c r="D266" s="5" t="s">
        <v>99</v>
      </c>
      <c r="E266" s="5">
        <v>0</v>
      </c>
      <c r="F266" s="5" t="s">
        <v>10</v>
      </c>
      <c r="G266" s="5" t="s">
        <v>11</v>
      </c>
      <c r="H266" s="5" t="str">
        <f t="shared" si="4"/>
        <v>Power</v>
      </c>
      <c r="I266" s="6">
        <v>11616.3472490532</v>
      </c>
    </row>
    <row r="267" spans="1:9" x14ac:dyDescent="0.2">
      <c r="A267" s="4" t="s">
        <v>62</v>
      </c>
      <c r="B267" t="s">
        <v>73</v>
      </c>
      <c r="C267" t="s">
        <v>98</v>
      </c>
      <c r="D267" s="5" t="s">
        <v>99</v>
      </c>
      <c r="E267" s="5">
        <v>0</v>
      </c>
      <c r="F267" s="5" t="s">
        <v>12</v>
      </c>
      <c r="G267" s="5" t="s">
        <v>13</v>
      </c>
      <c r="H267" s="5" t="str">
        <f t="shared" si="4"/>
        <v>Industry (incl. Cement Process)</v>
      </c>
      <c r="I267" s="6">
        <v>92.472406925097303</v>
      </c>
    </row>
    <row r="268" spans="1:9" x14ac:dyDescent="0.2">
      <c r="A268" s="4" t="s">
        <v>62</v>
      </c>
      <c r="B268" t="s">
        <v>73</v>
      </c>
      <c r="C268" t="s">
        <v>98</v>
      </c>
      <c r="D268" s="5" t="s">
        <v>99</v>
      </c>
      <c r="E268" s="5">
        <v>0</v>
      </c>
      <c r="F268" s="5" t="s">
        <v>14</v>
      </c>
      <c r="G268" s="5" t="s">
        <v>15</v>
      </c>
      <c r="H268" s="5" t="str">
        <f t="shared" si="4"/>
        <v>Industry (incl. Cement Process)</v>
      </c>
      <c r="I268" s="6">
        <v>3270.0942728423502</v>
      </c>
    </row>
    <row r="269" spans="1:9" x14ac:dyDescent="0.2">
      <c r="A269" s="4" t="s">
        <v>62</v>
      </c>
      <c r="B269" t="s">
        <v>73</v>
      </c>
      <c r="C269" t="s">
        <v>98</v>
      </c>
      <c r="D269" s="5" t="s">
        <v>99</v>
      </c>
      <c r="E269" s="5">
        <v>0</v>
      </c>
      <c r="F269" s="5" t="s">
        <v>18</v>
      </c>
      <c r="G269" s="5" t="s">
        <v>19</v>
      </c>
      <c r="H269" s="5" t="str">
        <f t="shared" si="4"/>
        <v>Ground Transport</v>
      </c>
      <c r="I269" s="6">
        <v>4409.79363819628</v>
      </c>
    </row>
    <row r="270" spans="1:9" x14ac:dyDescent="0.2">
      <c r="A270" s="4" t="s">
        <v>62</v>
      </c>
      <c r="B270" t="s">
        <v>73</v>
      </c>
      <c r="C270" t="s">
        <v>98</v>
      </c>
      <c r="D270" s="5" t="s">
        <v>99</v>
      </c>
      <c r="E270" s="5">
        <v>0</v>
      </c>
      <c r="F270" s="5" t="s">
        <v>24</v>
      </c>
      <c r="G270" s="5" t="s">
        <v>25</v>
      </c>
      <c r="H270" s="5" t="str">
        <f t="shared" si="4"/>
        <v>Ground Transport</v>
      </c>
      <c r="I270" s="6">
        <v>1340.70801856497</v>
      </c>
    </row>
    <row r="271" spans="1:9" x14ac:dyDescent="0.2">
      <c r="A271" s="4" t="s">
        <v>62</v>
      </c>
      <c r="B271" t="s">
        <v>73</v>
      </c>
      <c r="C271" t="s">
        <v>98</v>
      </c>
      <c r="D271" s="5" t="s">
        <v>99</v>
      </c>
      <c r="E271" s="5">
        <v>0</v>
      </c>
      <c r="F271" s="5" t="s">
        <v>26</v>
      </c>
      <c r="G271" s="5" t="s">
        <v>27</v>
      </c>
      <c r="H271" s="5" t="str">
        <f t="shared" si="4"/>
        <v>Residential</v>
      </c>
      <c r="I271" s="6">
        <v>1643.8915116711501</v>
      </c>
    </row>
    <row r="272" spans="1:9" x14ac:dyDescent="0.2">
      <c r="A272" s="4" t="s">
        <v>62</v>
      </c>
      <c r="B272" t="s">
        <v>73</v>
      </c>
      <c r="C272" t="s">
        <v>98</v>
      </c>
      <c r="D272" s="5" t="s">
        <v>99</v>
      </c>
      <c r="E272" s="5">
        <v>0</v>
      </c>
      <c r="F272" s="5" t="s">
        <v>30</v>
      </c>
      <c r="G272" s="5" t="s">
        <v>32</v>
      </c>
      <c r="H272" s="5" t="e">
        <f t="shared" si="4"/>
        <v>#N/A</v>
      </c>
      <c r="I272" s="6" t="s">
        <v>53</v>
      </c>
    </row>
    <row r="273" spans="1:9" x14ac:dyDescent="0.2">
      <c r="A273" s="4" t="s">
        <v>62</v>
      </c>
      <c r="B273" t="s">
        <v>73</v>
      </c>
      <c r="C273" t="s">
        <v>98</v>
      </c>
      <c r="D273" s="5" t="s">
        <v>99</v>
      </c>
      <c r="E273" s="5">
        <v>0</v>
      </c>
      <c r="F273" s="5" t="s">
        <v>33</v>
      </c>
      <c r="G273" s="5" t="s">
        <v>34</v>
      </c>
      <c r="H273" s="5" t="str">
        <f t="shared" si="4"/>
        <v>Industry (incl. Cement Process)</v>
      </c>
      <c r="I273" s="6">
        <v>2556.69</v>
      </c>
    </row>
    <row r="274" spans="1:9" x14ac:dyDescent="0.2">
      <c r="A274" s="4" t="s">
        <v>62</v>
      </c>
      <c r="B274" t="s">
        <v>73</v>
      </c>
      <c r="C274" t="s">
        <v>98</v>
      </c>
      <c r="D274" s="5" t="s">
        <v>99</v>
      </c>
      <c r="E274" s="5">
        <v>0</v>
      </c>
      <c r="F274" s="5" t="s">
        <v>35</v>
      </c>
      <c r="G274" s="5" t="s">
        <v>36</v>
      </c>
      <c r="H274" s="5" t="e">
        <f t="shared" si="4"/>
        <v>#N/A</v>
      </c>
      <c r="I274" s="6" t="s">
        <v>53</v>
      </c>
    </row>
    <row r="275" spans="1:9" x14ac:dyDescent="0.2">
      <c r="A275" s="4" t="s">
        <v>62</v>
      </c>
      <c r="B275" t="s">
        <v>73</v>
      </c>
      <c r="C275" t="s">
        <v>98</v>
      </c>
      <c r="D275" s="5" t="s">
        <v>99</v>
      </c>
      <c r="E275" s="5">
        <v>0</v>
      </c>
      <c r="F275" s="5" t="s">
        <v>41</v>
      </c>
      <c r="G275" s="5" t="s">
        <v>42</v>
      </c>
      <c r="H275" s="5" t="e">
        <f t="shared" si="4"/>
        <v>#N/A</v>
      </c>
      <c r="I275" s="6">
        <v>0.53623298800631203</v>
      </c>
    </row>
    <row r="276" spans="1:9" x14ac:dyDescent="0.2">
      <c r="A276" s="4" t="s">
        <v>62</v>
      </c>
      <c r="B276" t="s">
        <v>73</v>
      </c>
      <c r="C276" t="s">
        <v>98</v>
      </c>
      <c r="D276" s="5" t="s">
        <v>99</v>
      </c>
      <c r="E276" s="5">
        <v>0</v>
      </c>
      <c r="F276" s="5" t="s">
        <v>45</v>
      </c>
      <c r="G276" s="5" t="s">
        <v>46</v>
      </c>
      <c r="H276" s="5" t="e">
        <f t="shared" si="4"/>
        <v>#N/A</v>
      </c>
      <c r="I276" s="6" t="s">
        <v>53</v>
      </c>
    </row>
    <row r="277" spans="1:9" x14ac:dyDescent="0.2">
      <c r="A277" s="4" t="s">
        <v>62</v>
      </c>
      <c r="B277" t="s">
        <v>73</v>
      </c>
      <c r="C277" t="s">
        <v>98</v>
      </c>
      <c r="D277" s="5" t="s">
        <v>99</v>
      </c>
      <c r="E277" s="5">
        <v>0</v>
      </c>
      <c r="F277" s="5" t="s">
        <v>47</v>
      </c>
      <c r="G277" s="5" t="s">
        <v>48</v>
      </c>
      <c r="H277" s="5" t="e">
        <f t="shared" si="4"/>
        <v>#N/A</v>
      </c>
      <c r="I277" s="6" t="s">
        <v>53</v>
      </c>
    </row>
    <row r="278" spans="1:9" x14ac:dyDescent="0.2">
      <c r="A278" s="4" t="s">
        <v>62</v>
      </c>
      <c r="B278" t="s">
        <v>73</v>
      </c>
      <c r="C278" t="s">
        <v>98</v>
      </c>
      <c r="D278" s="5" t="s">
        <v>99</v>
      </c>
      <c r="E278" s="5">
        <v>0</v>
      </c>
      <c r="F278" s="5" t="s">
        <v>49</v>
      </c>
      <c r="G278" s="5" t="s">
        <v>50</v>
      </c>
      <c r="H278" s="5" t="e">
        <f t="shared" si="4"/>
        <v>#N/A</v>
      </c>
      <c r="I278" s="6">
        <v>6.0644587069983604</v>
      </c>
    </row>
    <row r="279" spans="1:9" x14ac:dyDescent="0.2">
      <c r="A279" s="4" t="s">
        <v>62</v>
      </c>
      <c r="B279" t="s">
        <v>73</v>
      </c>
      <c r="C279" t="s">
        <v>98</v>
      </c>
      <c r="D279" s="5" t="s">
        <v>99</v>
      </c>
      <c r="E279" s="5">
        <v>0</v>
      </c>
      <c r="F279" s="5" t="s">
        <v>51</v>
      </c>
      <c r="G279" s="5" t="s">
        <v>52</v>
      </c>
      <c r="H279" s="5" t="e">
        <f t="shared" si="4"/>
        <v>#N/A</v>
      </c>
      <c r="I279" s="6" t="s">
        <v>53</v>
      </c>
    </row>
    <row r="280" spans="1:9" x14ac:dyDescent="0.2">
      <c r="A280" s="4" t="s">
        <v>62</v>
      </c>
      <c r="B280" t="s">
        <v>73</v>
      </c>
      <c r="C280" t="s">
        <v>98</v>
      </c>
      <c r="D280" s="5" t="s">
        <v>99</v>
      </c>
      <c r="E280" s="5">
        <v>0</v>
      </c>
      <c r="F280" s="5" t="s">
        <v>54</v>
      </c>
      <c r="G280" s="5" t="s">
        <v>55</v>
      </c>
      <c r="H280" s="5" t="e">
        <f t="shared" si="4"/>
        <v>#N/A</v>
      </c>
      <c r="I280" s="6">
        <v>7.8993446399999998</v>
      </c>
    </row>
    <row r="281" spans="1:9" x14ac:dyDescent="0.2">
      <c r="A281" s="4" t="s">
        <v>62</v>
      </c>
      <c r="B281" t="s">
        <v>73</v>
      </c>
      <c r="C281" t="s">
        <v>98</v>
      </c>
      <c r="D281" s="5" t="s">
        <v>99</v>
      </c>
      <c r="E281" s="5">
        <v>0</v>
      </c>
      <c r="F281" s="5" t="s">
        <v>56</v>
      </c>
      <c r="G281" s="5" t="s">
        <v>57</v>
      </c>
      <c r="H281" s="5" t="e">
        <f t="shared" si="4"/>
        <v>#N/A</v>
      </c>
      <c r="I281" s="6">
        <v>24.185184564660702</v>
      </c>
    </row>
    <row r="282" spans="1:9" x14ac:dyDescent="0.2">
      <c r="A282" s="4" t="s">
        <v>62</v>
      </c>
      <c r="B282" t="s">
        <v>73</v>
      </c>
      <c r="C282" t="s">
        <v>98</v>
      </c>
      <c r="D282" s="5" t="s">
        <v>99</v>
      </c>
      <c r="E282" s="5">
        <v>0</v>
      </c>
      <c r="F282" s="5" t="s">
        <v>58</v>
      </c>
      <c r="G282" s="5" t="s">
        <v>59</v>
      </c>
      <c r="H282" s="5" t="e">
        <f t="shared" si="4"/>
        <v>#N/A</v>
      </c>
      <c r="I282" s="6">
        <v>207.871080595309</v>
      </c>
    </row>
    <row r="283" spans="1:9" x14ac:dyDescent="0.2">
      <c r="A283" s="4" t="s">
        <v>62</v>
      </c>
      <c r="B283" t="s">
        <v>73</v>
      </c>
      <c r="C283" t="s">
        <v>98</v>
      </c>
      <c r="D283" s="5" t="s">
        <v>99</v>
      </c>
      <c r="E283" s="5">
        <v>0</v>
      </c>
      <c r="F283" s="5" t="s">
        <v>60</v>
      </c>
      <c r="G283" s="5" t="s">
        <v>61</v>
      </c>
      <c r="H283" s="5" t="e">
        <f t="shared" si="4"/>
        <v>#N/A</v>
      </c>
      <c r="I283" s="6">
        <v>0.44280260408463901</v>
      </c>
    </row>
    <row r="284" spans="1:9" x14ac:dyDescent="0.2">
      <c r="A284" s="4" t="s">
        <v>62</v>
      </c>
      <c r="B284" t="s">
        <v>73</v>
      </c>
      <c r="C284" t="s">
        <v>100</v>
      </c>
      <c r="D284" s="5" t="s">
        <v>101</v>
      </c>
      <c r="E284" s="5">
        <v>0</v>
      </c>
      <c r="F284" s="5" t="s">
        <v>10</v>
      </c>
      <c r="G284" s="5" t="s">
        <v>11</v>
      </c>
      <c r="H284" s="5" t="str">
        <f t="shared" si="4"/>
        <v>Power</v>
      </c>
      <c r="I284" s="6">
        <v>1089.64444785607</v>
      </c>
    </row>
    <row r="285" spans="1:9" x14ac:dyDescent="0.2">
      <c r="A285" s="4" t="s">
        <v>62</v>
      </c>
      <c r="B285" t="s">
        <v>73</v>
      </c>
      <c r="C285" t="s">
        <v>100</v>
      </c>
      <c r="D285" s="5" t="s">
        <v>101</v>
      </c>
      <c r="E285" s="5">
        <v>0</v>
      </c>
      <c r="F285" s="5" t="s">
        <v>14</v>
      </c>
      <c r="G285" s="5" t="s">
        <v>15</v>
      </c>
      <c r="H285" s="5" t="str">
        <f t="shared" si="4"/>
        <v>Industry (incl. Cement Process)</v>
      </c>
      <c r="I285" s="6">
        <v>94.346420564739006</v>
      </c>
    </row>
    <row r="286" spans="1:9" x14ac:dyDescent="0.2">
      <c r="A286" s="4" t="s">
        <v>62</v>
      </c>
      <c r="B286" t="s">
        <v>73</v>
      </c>
      <c r="C286" t="s">
        <v>100</v>
      </c>
      <c r="D286" s="5" t="s">
        <v>101</v>
      </c>
      <c r="E286" s="5">
        <v>0</v>
      </c>
      <c r="F286" s="5" t="s">
        <v>16</v>
      </c>
      <c r="G286" s="5" t="s">
        <v>17</v>
      </c>
      <c r="H286" s="5" t="str">
        <f t="shared" si="4"/>
        <v>Domestic aviation</v>
      </c>
      <c r="I286" s="6">
        <v>15.9090944845031</v>
      </c>
    </row>
    <row r="287" spans="1:9" x14ac:dyDescent="0.2">
      <c r="A287" s="4" t="s">
        <v>62</v>
      </c>
      <c r="B287" t="s">
        <v>73</v>
      </c>
      <c r="C287" t="s">
        <v>100</v>
      </c>
      <c r="D287" s="5" t="s">
        <v>101</v>
      </c>
      <c r="E287" s="5">
        <v>0</v>
      </c>
      <c r="F287" s="5" t="s">
        <v>18</v>
      </c>
      <c r="G287" s="5" t="s">
        <v>19</v>
      </c>
      <c r="H287" s="5" t="str">
        <f t="shared" si="4"/>
        <v>Ground Transport</v>
      </c>
      <c r="I287" s="6">
        <v>704.09797424011094</v>
      </c>
    </row>
    <row r="288" spans="1:9" x14ac:dyDescent="0.2">
      <c r="A288" s="4" t="s">
        <v>62</v>
      </c>
      <c r="B288" t="s">
        <v>73</v>
      </c>
      <c r="C288" t="s">
        <v>100</v>
      </c>
      <c r="D288" s="5" t="s">
        <v>101</v>
      </c>
      <c r="E288" s="5">
        <v>0</v>
      </c>
      <c r="F288" s="5" t="s">
        <v>22</v>
      </c>
      <c r="G288" s="5" t="s">
        <v>23</v>
      </c>
      <c r="H288" s="5" t="str">
        <f t="shared" si="4"/>
        <v>Ground Transport</v>
      </c>
      <c r="I288" s="6">
        <v>3.1981181312934801</v>
      </c>
    </row>
    <row r="289" spans="1:9" x14ac:dyDescent="0.2">
      <c r="A289" s="4" t="s">
        <v>62</v>
      </c>
      <c r="B289" t="s">
        <v>73</v>
      </c>
      <c r="C289" t="s">
        <v>100</v>
      </c>
      <c r="D289" s="5" t="s">
        <v>101</v>
      </c>
      <c r="E289" s="5">
        <v>0</v>
      </c>
      <c r="F289" s="5" t="s">
        <v>24</v>
      </c>
      <c r="G289" s="5" t="s">
        <v>25</v>
      </c>
      <c r="H289" s="5" t="str">
        <f t="shared" si="4"/>
        <v>Ground Transport</v>
      </c>
      <c r="I289" s="6">
        <v>17.6703746657791</v>
      </c>
    </row>
    <row r="290" spans="1:9" x14ac:dyDescent="0.2">
      <c r="A290" s="4" t="s">
        <v>62</v>
      </c>
      <c r="B290" t="s">
        <v>73</v>
      </c>
      <c r="C290" t="s">
        <v>100</v>
      </c>
      <c r="D290" s="5" t="s">
        <v>101</v>
      </c>
      <c r="E290" s="5">
        <v>0</v>
      </c>
      <c r="F290" s="5" t="s">
        <v>26</v>
      </c>
      <c r="G290" s="5" t="s">
        <v>27</v>
      </c>
      <c r="H290" s="5" t="str">
        <f t="shared" si="4"/>
        <v>Residential</v>
      </c>
      <c r="I290" s="6">
        <v>263.25388280865798</v>
      </c>
    </row>
    <row r="291" spans="1:9" x14ac:dyDescent="0.2">
      <c r="A291" s="4" t="s">
        <v>62</v>
      </c>
      <c r="B291" t="s">
        <v>73</v>
      </c>
      <c r="C291" t="s">
        <v>100</v>
      </c>
      <c r="D291" s="5" t="s">
        <v>101</v>
      </c>
      <c r="E291" s="5">
        <v>0</v>
      </c>
      <c r="F291" s="5" t="s">
        <v>30</v>
      </c>
      <c r="G291" s="5" t="s">
        <v>32</v>
      </c>
      <c r="H291" s="5" t="e">
        <f t="shared" si="4"/>
        <v>#N/A</v>
      </c>
      <c r="I291" s="6" t="s">
        <v>53</v>
      </c>
    </row>
    <row r="292" spans="1:9" x14ac:dyDescent="0.2">
      <c r="A292" s="4" t="s">
        <v>62</v>
      </c>
      <c r="B292" t="s">
        <v>73</v>
      </c>
      <c r="C292" t="s">
        <v>100</v>
      </c>
      <c r="D292" s="5" t="s">
        <v>101</v>
      </c>
      <c r="E292" s="5">
        <v>0</v>
      </c>
      <c r="F292" s="5" t="s">
        <v>33</v>
      </c>
      <c r="G292" s="5" t="s">
        <v>34</v>
      </c>
      <c r="H292" s="5" t="str">
        <f t="shared" si="4"/>
        <v>Industry (incl. Cement Process)</v>
      </c>
      <c r="I292" s="6">
        <v>148.143</v>
      </c>
    </row>
    <row r="293" spans="1:9" x14ac:dyDescent="0.2">
      <c r="A293" s="4" t="s">
        <v>62</v>
      </c>
      <c r="B293" t="s">
        <v>73</v>
      </c>
      <c r="C293" t="s">
        <v>100</v>
      </c>
      <c r="D293" s="5" t="s">
        <v>101</v>
      </c>
      <c r="E293" s="5">
        <v>0</v>
      </c>
      <c r="F293" s="5" t="s">
        <v>35</v>
      </c>
      <c r="G293" s="5" t="s">
        <v>36</v>
      </c>
      <c r="H293" s="5" t="e">
        <f t="shared" si="4"/>
        <v>#N/A</v>
      </c>
      <c r="I293" s="6">
        <v>7.5</v>
      </c>
    </row>
    <row r="294" spans="1:9" x14ac:dyDescent="0.2">
      <c r="A294" s="4" t="s">
        <v>62</v>
      </c>
      <c r="B294" t="s">
        <v>73</v>
      </c>
      <c r="C294" t="s">
        <v>100</v>
      </c>
      <c r="D294" s="5" t="s">
        <v>101</v>
      </c>
      <c r="E294" s="5">
        <v>0</v>
      </c>
      <c r="F294" s="5" t="s">
        <v>41</v>
      </c>
      <c r="G294" s="5" t="s">
        <v>42</v>
      </c>
      <c r="H294" s="5" t="e">
        <f t="shared" si="4"/>
        <v>#N/A</v>
      </c>
      <c r="I294" s="6">
        <v>2.3580116815841899E-2</v>
      </c>
    </row>
    <row r="295" spans="1:9" x14ac:dyDescent="0.2">
      <c r="A295" s="4" t="s">
        <v>62</v>
      </c>
      <c r="B295" t="s">
        <v>73</v>
      </c>
      <c r="C295" t="s">
        <v>100</v>
      </c>
      <c r="D295" s="5" t="s">
        <v>101</v>
      </c>
      <c r="E295" s="5">
        <v>0</v>
      </c>
      <c r="F295" s="5" t="s">
        <v>47</v>
      </c>
      <c r="G295" s="5" t="s">
        <v>48</v>
      </c>
      <c r="H295" s="5" t="e">
        <f t="shared" si="4"/>
        <v>#N/A</v>
      </c>
      <c r="I295" s="6">
        <v>2.8897621700549698</v>
      </c>
    </row>
    <row r="296" spans="1:9" x14ac:dyDescent="0.2">
      <c r="A296" s="4" t="s">
        <v>62</v>
      </c>
      <c r="B296" t="s">
        <v>73</v>
      </c>
      <c r="C296" t="s">
        <v>100</v>
      </c>
      <c r="D296" s="5" t="s">
        <v>101</v>
      </c>
      <c r="E296" s="5">
        <v>0</v>
      </c>
      <c r="F296" s="5" t="s">
        <v>49</v>
      </c>
      <c r="G296" s="5" t="s">
        <v>50</v>
      </c>
      <c r="H296" s="5" t="e">
        <f t="shared" si="4"/>
        <v>#N/A</v>
      </c>
      <c r="I296" s="6">
        <v>0.84808440867165702</v>
      </c>
    </row>
    <row r="297" spans="1:9" x14ac:dyDescent="0.2">
      <c r="A297" s="4" t="s">
        <v>62</v>
      </c>
      <c r="B297" t="s">
        <v>73</v>
      </c>
      <c r="C297" t="s">
        <v>100</v>
      </c>
      <c r="D297" s="5" t="s">
        <v>101</v>
      </c>
      <c r="E297" s="5">
        <v>0</v>
      </c>
      <c r="F297" s="5" t="s">
        <v>56</v>
      </c>
      <c r="G297" s="5" t="s">
        <v>57</v>
      </c>
      <c r="H297" s="5" t="e">
        <f t="shared" si="4"/>
        <v>#N/A</v>
      </c>
      <c r="I297" s="6">
        <v>2.4139632600021699</v>
      </c>
    </row>
    <row r="298" spans="1:9" x14ac:dyDescent="0.2">
      <c r="A298" s="4" t="s">
        <v>62</v>
      </c>
      <c r="B298" t="s">
        <v>73</v>
      </c>
      <c r="C298" t="s">
        <v>100</v>
      </c>
      <c r="D298" s="5" t="s">
        <v>101</v>
      </c>
      <c r="E298" s="5">
        <v>0</v>
      </c>
      <c r="F298" s="5" t="s">
        <v>58</v>
      </c>
      <c r="G298" s="5" t="s">
        <v>59</v>
      </c>
      <c r="H298" s="5" t="e">
        <f t="shared" si="4"/>
        <v>#N/A</v>
      </c>
      <c r="I298" s="6" t="s">
        <v>53</v>
      </c>
    </row>
    <row r="299" spans="1:9" x14ac:dyDescent="0.2">
      <c r="A299" s="4" t="s">
        <v>62</v>
      </c>
      <c r="B299" t="s">
        <v>73</v>
      </c>
      <c r="C299" t="s">
        <v>102</v>
      </c>
      <c r="D299" s="5" t="s">
        <v>103</v>
      </c>
      <c r="E299" s="5">
        <v>0</v>
      </c>
      <c r="F299" s="5" t="s">
        <v>10</v>
      </c>
      <c r="G299" s="5" t="s">
        <v>11</v>
      </c>
      <c r="H299" s="5" t="str">
        <f t="shared" si="4"/>
        <v>Power</v>
      </c>
      <c r="I299" s="6">
        <v>142.74459020667101</v>
      </c>
    </row>
    <row r="300" spans="1:9" x14ac:dyDescent="0.2">
      <c r="A300" s="4" t="s">
        <v>62</v>
      </c>
      <c r="B300" t="s">
        <v>73</v>
      </c>
      <c r="C300" t="s">
        <v>102</v>
      </c>
      <c r="D300" s="5" t="s">
        <v>103</v>
      </c>
      <c r="E300" s="5">
        <v>0</v>
      </c>
      <c r="F300" s="5" t="s">
        <v>14</v>
      </c>
      <c r="G300" s="5" t="s">
        <v>15</v>
      </c>
      <c r="H300" s="5" t="str">
        <f t="shared" si="4"/>
        <v>Industry (incl. Cement Process)</v>
      </c>
      <c r="I300" s="6">
        <v>12.359487277587199</v>
      </c>
    </row>
    <row r="301" spans="1:9" x14ac:dyDescent="0.2">
      <c r="A301" s="4" t="s">
        <v>62</v>
      </c>
      <c r="B301" t="s">
        <v>73</v>
      </c>
      <c r="C301" t="s">
        <v>102</v>
      </c>
      <c r="D301" s="5" t="s">
        <v>103</v>
      </c>
      <c r="E301" s="5">
        <v>0</v>
      </c>
      <c r="F301" s="5" t="s">
        <v>16</v>
      </c>
      <c r="G301" s="5" t="s">
        <v>17</v>
      </c>
      <c r="H301" s="5" t="str">
        <f t="shared" si="4"/>
        <v>Domestic aviation</v>
      </c>
      <c r="I301" s="6">
        <v>2.0841111652168101</v>
      </c>
    </row>
    <row r="302" spans="1:9" x14ac:dyDescent="0.2">
      <c r="A302" s="4" t="s">
        <v>62</v>
      </c>
      <c r="B302" t="s">
        <v>73</v>
      </c>
      <c r="C302" t="s">
        <v>102</v>
      </c>
      <c r="D302" s="5" t="s">
        <v>103</v>
      </c>
      <c r="E302" s="5">
        <v>0</v>
      </c>
      <c r="F302" s="5" t="s">
        <v>18</v>
      </c>
      <c r="G302" s="5" t="s">
        <v>19</v>
      </c>
      <c r="H302" s="5" t="str">
        <f t="shared" si="4"/>
        <v>Ground Transport</v>
      </c>
      <c r="I302" s="6">
        <v>92.237601155256201</v>
      </c>
    </row>
    <row r="303" spans="1:9" x14ac:dyDescent="0.2">
      <c r="A303" s="4" t="s">
        <v>62</v>
      </c>
      <c r="B303" t="s">
        <v>73</v>
      </c>
      <c r="C303" t="s">
        <v>102</v>
      </c>
      <c r="D303" s="5" t="s">
        <v>103</v>
      </c>
      <c r="E303" s="5">
        <v>0</v>
      </c>
      <c r="F303" s="5" t="s">
        <v>22</v>
      </c>
      <c r="G303" s="5" t="s">
        <v>23</v>
      </c>
      <c r="H303" s="5" t="str">
        <f t="shared" si="4"/>
        <v>Ground Transport</v>
      </c>
      <c r="I303" s="6">
        <v>0.41895702142706698</v>
      </c>
    </row>
    <row r="304" spans="1:9" x14ac:dyDescent="0.2">
      <c r="A304" s="4" t="s">
        <v>62</v>
      </c>
      <c r="B304" t="s">
        <v>73</v>
      </c>
      <c r="C304" t="s">
        <v>102</v>
      </c>
      <c r="D304" s="5" t="s">
        <v>103</v>
      </c>
      <c r="E304" s="5">
        <v>0</v>
      </c>
      <c r="F304" s="5" t="s">
        <v>24</v>
      </c>
      <c r="G304" s="5" t="s">
        <v>25</v>
      </c>
      <c r="H304" s="5" t="str">
        <f t="shared" si="4"/>
        <v>Ground Transport</v>
      </c>
      <c r="I304" s="6">
        <v>2.31484326466044</v>
      </c>
    </row>
    <row r="305" spans="1:9" x14ac:dyDescent="0.2">
      <c r="A305" s="4" t="s">
        <v>62</v>
      </c>
      <c r="B305" t="s">
        <v>73</v>
      </c>
      <c r="C305" t="s">
        <v>102</v>
      </c>
      <c r="D305" s="5" t="s">
        <v>103</v>
      </c>
      <c r="E305" s="5">
        <v>0</v>
      </c>
      <c r="F305" s="5" t="s">
        <v>26</v>
      </c>
      <c r="G305" s="5" t="s">
        <v>27</v>
      </c>
      <c r="H305" s="5" t="str">
        <f t="shared" si="4"/>
        <v>Residential</v>
      </c>
      <c r="I305" s="6">
        <v>34.486547965651603</v>
      </c>
    </row>
    <row r="306" spans="1:9" x14ac:dyDescent="0.2">
      <c r="A306" s="4" t="s">
        <v>62</v>
      </c>
      <c r="B306" t="s">
        <v>73</v>
      </c>
      <c r="C306" t="s">
        <v>102</v>
      </c>
      <c r="D306" s="5" t="s">
        <v>103</v>
      </c>
      <c r="E306" s="5">
        <v>0</v>
      </c>
      <c r="F306" s="5" t="s">
        <v>30</v>
      </c>
      <c r="G306" s="5" t="s">
        <v>32</v>
      </c>
      <c r="H306" s="5" t="e">
        <f t="shared" si="4"/>
        <v>#N/A</v>
      </c>
      <c r="I306" s="6" t="s">
        <v>53</v>
      </c>
    </row>
    <row r="307" spans="1:9" x14ac:dyDescent="0.2">
      <c r="A307" s="4" t="s">
        <v>62</v>
      </c>
      <c r="B307" t="s">
        <v>73</v>
      </c>
      <c r="C307" t="s">
        <v>102</v>
      </c>
      <c r="D307" s="5" t="s">
        <v>103</v>
      </c>
      <c r="E307" s="5">
        <v>0</v>
      </c>
      <c r="F307" s="5" t="s">
        <v>41</v>
      </c>
      <c r="G307" s="5" t="s">
        <v>42</v>
      </c>
      <c r="H307" s="5" t="e">
        <f t="shared" si="4"/>
        <v>#N/A</v>
      </c>
      <c r="I307" s="6">
        <v>5.3641916344681004E-3</v>
      </c>
    </row>
    <row r="308" spans="1:9" x14ac:dyDescent="0.2">
      <c r="A308" s="4" t="s">
        <v>62</v>
      </c>
      <c r="B308" t="s">
        <v>73</v>
      </c>
      <c r="C308" t="s">
        <v>102</v>
      </c>
      <c r="D308" s="5" t="s">
        <v>103</v>
      </c>
      <c r="E308" s="5">
        <v>0</v>
      </c>
      <c r="F308" s="5" t="s">
        <v>47</v>
      </c>
      <c r="G308" s="5" t="s">
        <v>48</v>
      </c>
      <c r="H308" s="5" t="e">
        <f t="shared" si="4"/>
        <v>#N/A</v>
      </c>
      <c r="I308" s="6">
        <v>0.375875175062716</v>
      </c>
    </row>
    <row r="309" spans="1:9" x14ac:dyDescent="0.2">
      <c r="A309" s="4" t="s">
        <v>62</v>
      </c>
      <c r="B309" t="s">
        <v>73</v>
      </c>
      <c r="C309" t="s">
        <v>102</v>
      </c>
      <c r="D309" s="5" t="s">
        <v>103</v>
      </c>
      <c r="E309" s="5">
        <v>0</v>
      </c>
      <c r="F309" s="5" t="s">
        <v>49</v>
      </c>
      <c r="G309" s="5" t="s">
        <v>50</v>
      </c>
      <c r="H309" s="5" t="e">
        <f t="shared" si="4"/>
        <v>#N/A</v>
      </c>
      <c r="I309" s="6">
        <v>0.187678515626127</v>
      </c>
    </row>
    <row r="310" spans="1:9" x14ac:dyDescent="0.2">
      <c r="A310" s="4" t="s">
        <v>62</v>
      </c>
      <c r="B310" t="s">
        <v>73</v>
      </c>
      <c r="C310" t="s">
        <v>102</v>
      </c>
      <c r="D310" s="5" t="s">
        <v>103</v>
      </c>
      <c r="E310" s="5">
        <v>0</v>
      </c>
      <c r="F310" s="5" t="s">
        <v>56</v>
      </c>
      <c r="G310" s="5" t="s">
        <v>57</v>
      </c>
      <c r="H310" s="5" t="e">
        <f t="shared" si="4"/>
        <v>#N/A</v>
      </c>
      <c r="I310" s="6">
        <v>0.58452718000001802</v>
      </c>
    </row>
    <row r="311" spans="1:9" x14ac:dyDescent="0.2">
      <c r="A311" s="4" t="s">
        <v>62</v>
      </c>
      <c r="B311" t="s">
        <v>73</v>
      </c>
      <c r="C311" t="s">
        <v>104</v>
      </c>
      <c r="D311" s="5" t="s">
        <v>105</v>
      </c>
      <c r="E311" s="5">
        <v>0</v>
      </c>
      <c r="F311" s="5" t="s">
        <v>10</v>
      </c>
      <c r="G311" s="5" t="s">
        <v>11</v>
      </c>
      <c r="H311" s="5" t="str">
        <f t="shared" si="4"/>
        <v>Power</v>
      </c>
      <c r="I311" s="6">
        <v>7115.2659239725199</v>
      </c>
    </row>
    <row r="312" spans="1:9" x14ac:dyDescent="0.2">
      <c r="A312" s="4" t="s">
        <v>62</v>
      </c>
      <c r="B312" t="s">
        <v>73</v>
      </c>
      <c r="C312" t="s">
        <v>104</v>
      </c>
      <c r="D312" s="5" t="s">
        <v>105</v>
      </c>
      <c r="E312" s="5">
        <v>0</v>
      </c>
      <c r="F312" s="5" t="s">
        <v>12</v>
      </c>
      <c r="G312" s="5" t="s">
        <v>13</v>
      </c>
      <c r="H312" s="5" t="str">
        <f t="shared" si="4"/>
        <v>Industry (incl. Cement Process)</v>
      </c>
      <c r="I312" s="6">
        <v>123.315050233566</v>
      </c>
    </row>
    <row r="313" spans="1:9" x14ac:dyDescent="0.2">
      <c r="A313" s="4" t="s">
        <v>62</v>
      </c>
      <c r="B313" t="s">
        <v>73</v>
      </c>
      <c r="C313" t="s">
        <v>104</v>
      </c>
      <c r="D313" s="5" t="s">
        <v>105</v>
      </c>
      <c r="E313" s="5">
        <v>0</v>
      </c>
      <c r="F313" s="5" t="s">
        <v>14</v>
      </c>
      <c r="G313" s="5" t="s">
        <v>15</v>
      </c>
      <c r="H313" s="5" t="str">
        <f t="shared" si="4"/>
        <v>Industry (incl. Cement Process)</v>
      </c>
      <c r="I313" s="6">
        <v>2003.2589294772099</v>
      </c>
    </row>
    <row r="314" spans="1:9" x14ac:dyDescent="0.2">
      <c r="A314" s="4" t="s">
        <v>62</v>
      </c>
      <c r="B314" t="s">
        <v>73</v>
      </c>
      <c r="C314" t="s">
        <v>104</v>
      </c>
      <c r="D314" s="5" t="s">
        <v>105</v>
      </c>
      <c r="E314" s="5">
        <v>0</v>
      </c>
      <c r="F314" s="5" t="s">
        <v>18</v>
      </c>
      <c r="G314" s="5" t="s">
        <v>19</v>
      </c>
      <c r="H314" s="5" t="str">
        <f t="shared" si="4"/>
        <v>Ground Transport</v>
      </c>
      <c r="I314" s="6">
        <v>8112.9744006410501</v>
      </c>
    </row>
    <row r="315" spans="1:9" x14ac:dyDescent="0.2">
      <c r="A315" s="4" t="s">
        <v>62</v>
      </c>
      <c r="B315" t="s">
        <v>73</v>
      </c>
      <c r="C315" t="s">
        <v>104</v>
      </c>
      <c r="D315" s="5" t="s">
        <v>105</v>
      </c>
      <c r="E315" s="5">
        <v>0</v>
      </c>
      <c r="F315" s="5" t="s">
        <v>24</v>
      </c>
      <c r="G315" s="5" t="s">
        <v>25</v>
      </c>
      <c r="H315" s="5" t="str">
        <f t="shared" si="4"/>
        <v>Ground Transport</v>
      </c>
      <c r="I315" s="6">
        <v>12.064933118779299</v>
      </c>
    </row>
    <row r="316" spans="1:9" x14ac:dyDescent="0.2">
      <c r="A316" s="4" t="s">
        <v>62</v>
      </c>
      <c r="B316" t="s">
        <v>73</v>
      </c>
      <c r="C316" t="s">
        <v>104</v>
      </c>
      <c r="D316" s="5" t="s">
        <v>105</v>
      </c>
      <c r="E316" s="5">
        <v>0</v>
      </c>
      <c r="F316" s="5" t="s">
        <v>26</v>
      </c>
      <c r="G316" s="5" t="s">
        <v>27</v>
      </c>
      <c r="H316" s="5" t="str">
        <f t="shared" si="4"/>
        <v>Residential</v>
      </c>
      <c r="I316" s="6">
        <v>909.49447533236901</v>
      </c>
    </row>
    <row r="317" spans="1:9" x14ac:dyDescent="0.2">
      <c r="A317" s="4" t="s">
        <v>62</v>
      </c>
      <c r="B317" t="s">
        <v>73</v>
      </c>
      <c r="C317" t="s">
        <v>104</v>
      </c>
      <c r="D317" s="5" t="s">
        <v>105</v>
      </c>
      <c r="E317" s="5">
        <v>0</v>
      </c>
      <c r="F317" s="5" t="s">
        <v>30</v>
      </c>
      <c r="G317" s="5" t="s">
        <v>32</v>
      </c>
      <c r="H317" s="5" t="e">
        <f t="shared" si="4"/>
        <v>#N/A</v>
      </c>
      <c r="I317" s="6">
        <v>2.9083485396511799</v>
      </c>
    </row>
    <row r="318" spans="1:9" x14ac:dyDescent="0.2">
      <c r="A318" s="4" t="s">
        <v>62</v>
      </c>
      <c r="B318" t="s">
        <v>73</v>
      </c>
      <c r="C318" t="s">
        <v>104</v>
      </c>
      <c r="D318" s="5" t="s">
        <v>105</v>
      </c>
      <c r="E318" s="5">
        <v>0</v>
      </c>
      <c r="F318" s="5" t="s">
        <v>33</v>
      </c>
      <c r="G318" s="5" t="s">
        <v>34</v>
      </c>
      <c r="H318" s="5" t="str">
        <f t="shared" si="4"/>
        <v>Industry (incl. Cement Process)</v>
      </c>
      <c r="I318" s="6">
        <v>1730.63</v>
      </c>
    </row>
    <row r="319" spans="1:9" x14ac:dyDescent="0.2">
      <c r="A319" s="4" t="s">
        <v>62</v>
      </c>
      <c r="B319" t="s">
        <v>73</v>
      </c>
      <c r="C319" t="s">
        <v>104</v>
      </c>
      <c r="D319" s="5" t="s">
        <v>105</v>
      </c>
      <c r="E319" s="5">
        <v>0</v>
      </c>
      <c r="F319" s="5" t="s">
        <v>35</v>
      </c>
      <c r="G319" s="5" t="s">
        <v>36</v>
      </c>
      <c r="H319" s="5" t="e">
        <f t="shared" si="4"/>
        <v>#N/A</v>
      </c>
      <c r="I319" s="6" t="s">
        <v>53</v>
      </c>
    </row>
    <row r="320" spans="1:9" x14ac:dyDescent="0.2">
      <c r="A320" s="4" t="s">
        <v>62</v>
      </c>
      <c r="B320" t="s">
        <v>73</v>
      </c>
      <c r="C320" t="s">
        <v>104</v>
      </c>
      <c r="D320" s="5" t="s">
        <v>105</v>
      </c>
      <c r="E320" s="5">
        <v>0</v>
      </c>
      <c r="F320" s="5" t="s">
        <v>41</v>
      </c>
      <c r="G320" s="5" t="s">
        <v>42</v>
      </c>
      <c r="H320" s="5" t="e">
        <f t="shared" si="4"/>
        <v>#N/A</v>
      </c>
      <c r="I320" s="6">
        <v>0.840561297772905</v>
      </c>
    </row>
    <row r="321" spans="1:9" x14ac:dyDescent="0.2">
      <c r="A321" s="4" t="s">
        <v>62</v>
      </c>
      <c r="B321" t="s">
        <v>73</v>
      </c>
      <c r="C321" t="s">
        <v>104</v>
      </c>
      <c r="D321" s="5" t="s">
        <v>105</v>
      </c>
      <c r="E321" s="5">
        <v>0</v>
      </c>
      <c r="F321" s="5" t="s">
        <v>45</v>
      </c>
      <c r="G321" s="5" t="s">
        <v>46</v>
      </c>
      <c r="H321" s="5" t="e">
        <f t="shared" si="4"/>
        <v>#N/A</v>
      </c>
      <c r="I321" s="6">
        <v>11.987</v>
      </c>
    </row>
    <row r="322" spans="1:9" x14ac:dyDescent="0.2">
      <c r="A322" s="4" t="s">
        <v>62</v>
      </c>
      <c r="B322" t="s">
        <v>73</v>
      </c>
      <c r="C322" t="s">
        <v>104</v>
      </c>
      <c r="D322" s="5" t="s">
        <v>105</v>
      </c>
      <c r="E322" s="5">
        <v>0</v>
      </c>
      <c r="F322" s="5" t="s">
        <v>47</v>
      </c>
      <c r="G322" s="5" t="s">
        <v>48</v>
      </c>
      <c r="H322" s="5" t="e">
        <f t="shared" ref="H322:H385" si="5">VLOOKUP(G322,$M$2:$N$11,2,FALSE)</f>
        <v>#N/A</v>
      </c>
      <c r="I322" s="6" t="s">
        <v>53</v>
      </c>
    </row>
    <row r="323" spans="1:9" x14ac:dyDescent="0.2">
      <c r="A323" s="4" t="s">
        <v>62</v>
      </c>
      <c r="B323" t="s">
        <v>73</v>
      </c>
      <c r="C323" t="s">
        <v>104</v>
      </c>
      <c r="D323" s="5" t="s">
        <v>105</v>
      </c>
      <c r="E323" s="5">
        <v>0</v>
      </c>
      <c r="F323" s="5" t="s">
        <v>49</v>
      </c>
      <c r="G323" s="5" t="s">
        <v>50</v>
      </c>
      <c r="H323" s="5" t="e">
        <f t="shared" si="5"/>
        <v>#N/A</v>
      </c>
      <c r="I323" s="6">
        <v>9.6925944025949899</v>
      </c>
    </row>
    <row r="324" spans="1:9" x14ac:dyDescent="0.2">
      <c r="A324" s="4" t="s">
        <v>62</v>
      </c>
      <c r="B324" t="s">
        <v>73</v>
      </c>
      <c r="C324" t="s">
        <v>104</v>
      </c>
      <c r="D324" s="5" t="s">
        <v>105</v>
      </c>
      <c r="E324" s="5">
        <v>0</v>
      </c>
      <c r="F324" s="5" t="s">
        <v>51</v>
      </c>
      <c r="G324" s="5" t="s">
        <v>52</v>
      </c>
      <c r="H324" s="5" t="e">
        <f t="shared" si="5"/>
        <v>#N/A</v>
      </c>
      <c r="I324" s="6">
        <v>11.679434338474101</v>
      </c>
    </row>
    <row r="325" spans="1:9" x14ac:dyDescent="0.2">
      <c r="A325" s="4" t="s">
        <v>62</v>
      </c>
      <c r="B325" t="s">
        <v>73</v>
      </c>
      <c r="C325" t="s">
        <v>104</v>
      </c>
      <c r="D325" s="5" t="s">
        <v>105</v>
      </c>
      <c r="E325" s="5">
        <v>0</v>
      </c>
      <c r="F325" s="5" t="s">
        <v>54</v>
      </c>
      <c r="G325" s="5" t="s">
        <v>55</v>
      </c>
      <c r="H325" s="5" t="e">
        <f t="shared" si="5"/>
        <v>#N/A</v>
      </c>
      <c r="I325" s="6">
        <v>25.040893518223001</v>
      </c>
    </row>
    <row r="326" spans="1:9" x14ac:dyDescent="0.2">
      <c r="A326" s="4" t="s">
        <v>62</v>
      </c>
      <c r="B326" t="s">
        <v>73</v>
      </c>
      <c r="C326" t="s">
        <v>104</v>
      </c>
      <c r="D326" s="5" t="s">
        <v>105</v>
      </c>
      <c r="E326" s="5">
        <v>0</v>
      </c>
      <c r="F326" s="5" t="s">
        <v>56</v>
      </c>
      <c r="G326" s="5" t="s">
        <v>57</v>
      </c>
      <c r="H326" s="5" t="e">
        <f t="shared" si="5"/>
        <v>#N/A</v>
      </c>
      <c r="I326" s="6">
        <v>37.893522731594103</v>
      </c>
    </row>
    <row r="327" spans="1:9" x14ac:dyDescent="0.2">
      <c r="A327" s="4" t="s">
        <v>62</v>
      </c>
      <c r="B327" t="s">
        <v>73</v>
      </c>
      <c r="C327" t="s">
        <v>104</v>
      </c>
      <c r="D327" s="5" t="s">
        <v>105</v>
      </c>
      <c r="E327" s="5">
        <v>0</v>
      </c>
      <c r="F327" s="5" t="s">
        <v>58</v>
      </c>
      <c r="G327" s="5" t="s">
        <v>59</v>
      </c>
      <c r="H327" s="5" t="e">
        <f t="shared" si="5"/>
        <v>#N/A</v>
      </c>
      <c r="I327" s="6">
        <v>400.55647211105099</v>
      </c>
    </row>
    <row r="328" spans="1:9" x14ac:dyDescent="0.2">
      <c r="A328" s="4" t="s">
        <v>62</v>
      </c>
      <c r="B328" t="s">
        <v>73</v>
      </c>
      <c r="C328" t="s">
        <v>106</v>
      </c>
      <c r="D328" s="5" t="s">
        <v>107</v>
      </c>
      <c r="E328" s="5">
        <v>0</v>
      </c>
      <c r="F328" s="5" t="s">
        <v>10</v>
      </c>
      <c r="G328" s="5" t="s">
        <v>11</v>
      </c>
      <c r="H328" s="5" t="str">
        <f t="shared" si="5"/>
        <v>Power</v>
      </c>
      <c r="I328" s="6">
        <v>3466.28053143239</v>
      </c>
    </row>
    <row r="329" spans="1:9" x14ac:dyDescent="0.2">
      <c r="A329" s="4" t="s">
        <v>62</v>
      </c>
      <c r="B329" t="s">
        <v>73</v>
      </c>
      <c r="C329" t="s">
        <v>106</v>
      </c>
      <c r="D329" s="5" t="s">
        <v>107</v>
      </c>
      <c r="E329" s="5">
        <v>0</v>
      </c>
      <c r="F329" s="5" t="s">
        <v>12</v>
      </c>
      <c r="G329" s="5" t="s">
        <v>13</v>
      </c>
      <c r="H329" s="5" t="str">
        <f t="shared" si="5"/>
        <v>Industry (incl. Cement Process)</v>
      </c>
      <c r="I329" s="6" t="s">
        <v>53</v>
      </c>
    </row>
    <row r="330" spans="1:9" x14ac:dyDescent="0.2">
      <c r="A330" s="4" t="s">
        <v>62</v>
      </c>
      <c r="B330" t="s">
        <v>73</v>
      </c>
      <c r="C330" t="s">
        <v>106</v>
      </c>
      <c r="D330" s="5" t="s">
        <v>107</v>
      </c>
      <c r="E330" s="5">
        <v>0</v>
      </c>
      <c r="F330" s="5" t="s">
        <v>14</v>
      </c>
      <c r="G330" s="5" t="s">
        <v>15</v>
      </c>
      <c r="H330" s="5" t="str">
        <f t="shared" si="5"/>
        <v>Industry (incl. Cement Process)</v>
      </c>
      <c r="I330" s="6">
        <v>1386.7804344671599</v>
      </c>
    </row>
    <row r="331" spans="1:9" x14ac:dyDescent="0.2">
      <c r="A331" s="4" t="s">
        <v>62</v>
      </c>
      <c r="B331" t="s">
        <v>73</v>
      </c>
      <c r="C331" t="s">
        <v>106</v>
      </c>
      <c r="D331" s="5" t="s">
        <v>107</v>
      </c>
      <c r="E331" s="5">
        <v>0</v>
      </c>
      <c r="F331" s="5" t="s">
        <v>18</v>
      </c>
      <c r="G331" s="5" t="s">
        <v>19</v>
      </c>
      <c r="H331" s="5" t="str">
        <f t="shared" si="5"/>
        <v>Ground Transport</v>
      </c>
      <c r="I331" s="6">
        <v>3956.3601547518801</v>
      </c>
    </row>
    <row r="332" spans="1:9" x14ac:dyDescent="0.2">
      <c r="A332" s="4" t="s">
        <v>62</v>
      </c>
      <c r="B332" t="s">
        <v>73</v>
      </c>
      <c r="C332" t="s">
        <v>106</v>
      </c>
      <c r="D332" s="5" t="s">
        <v>107</v>
      </c>
      <c r="E332" s="5">
        <v>0</v>
      </c>
      <c r="F332" s="5" t="s">
        <v>24</v>
      </c>
      <c r="G332" s="5" t="s">
        <v>25</v>
      </c>
      <c r="H332" s="5" t="str">
        <f t="shared" si="5"/>
        <v>Ground Transport</v>
      </c>
      <c r="I332" s="6">
        <v>187.229584531039</v>
      </c>
    </row>
    <row r="333" spans="1:9" x14ac:dyDescent="0.2">
      <c r="A333" s="4" t="s">
        <v>62</v>
      </c>
      <c r="B333" t="s">
        <v>73</v>
      </c>
      <c r="C333" t="s">
        <v>106</v>
      </c>
      <c r="D333" s="5" t="s">
        <v>107</v>
      </c>
      <c r="E333" s="5">
        <v>0</v>
      </c>
      <c r="F333" s="5" t="s">
        <v>26</v>
      </c>
      <c r="G333" s="5" t="s">
        <v>27</v>
      </c>
      <c r="H333" s="5" t="str">
        <f t="shared" si="5"/>
        <v>Residential</v>
      </c>
      <c r="I333" s="6">
        <v>394.71458717762499</v>
      </c>
    </row>
    <row r="334" spans="1:9" x14ac:dyDescent="0.2">
      <c r="A334" s="4" t="s">
        <v>62</v>
      </c>
      <c r="B334" t="s">
        <v>73</v>
      </c>
      <c r="C334" t="s">
        <v>106</v>
      </c>
      <c r="D334" s="5" t="s">
        <v>107</v>
      </c>
      <c r="E334" s="5">
        <v>0</v>
      </c>
      <c r="F334" s="5" t="s">
        <v>30</v>
      </c>
      <c r="G334" s="5" t="s">
        <v>32</v>
      </c>
      <c r="H334" s="5" t="e">
        <f t="shared" si="5"/>
        <v>#N/A</v>
      </c>
      <c r="I334" s="6" t="s">
        <v>53</v>
      </c>
    </row>
    <row r="335" spans="1:9" x14ac:dyDescent="0.2">
      <c r="A335" s="4" t="s">
        <v>62</v>
      </c>
      <c r="B335" t="s">
        <v>73</v>
      </c>
      <c r="C335" t="s">
        <v>106</v>
      </c>
      <c r="D335" s="5" t="s">
        <v>107</v>
      </c>
      <c r="E335" s="5">
        <v>0</v>
      </c>
      <c r="F335" s="5" t="s">
        <v>33</v>
      </c>
      <c r="G335" s="5" t="s">
        <v>34</v>
      </c>
      <c r="H335" s="5" t="str">
        <f t="shared" si="5"/>
        <v>Industry (incl. Cement Process)</v>
      </c>
      <c r="I335" s="6">
        <v>840.78599999999994</v>
      </c>
    </row>
    <row r="336" spans="1:9" x14ac:dyDescent="0.2">
      <c r="A336" s="4" t="s">
        <v>62</v>
      </c>
      <c r="B336" t="s">
        <v>73</v>
      </c>
      <c r="C336" t="s">
        <v>106</v>
      </c>
      <c r="D336" s="5" t="s">
        <v>107</v>
      </c>
      <c r="E336" s="5">
        <v>0</v>
      </c>
      <c r="F336" s="5" t="s">
        <v>41</v>
      </c>
      <c r="G336" s="5" t="s">
        <v>42</v>
      </c>
      <c r="H336" s="5" t="e">
        <f t="shared" si="5"/>
        <v>#N/A</v>
      </c>
      <c r="I336" s="6">
        <v>0.41232345826240602</v>
      </c>
    </row>
    <row r="337" spans="1:9" x14ac:dyDescent="0.2">
      <c r="A337" s="4" t="s">
        <v>62</v>
      </c>
      <c r="B337" t="s">
        <v>73</v>
      </c>
      <c r="C337" t="s">
        <v>106</v>
      </c>
      <c r="D337" s="5" t="s">
        <v>107</v>
      </c>
      <c r="E337" s="5">
        <v>0</v>
      </c>
      <c r="F337" s="5" t="s">
        <v>45</v>
      </c>
      <c r="G337" s="5" t="s">
        <v>46</v>
      </c>
      <c r="H337" s="5" t="e">
        <f t="shared" si="5"/>
        <v>#N/A</v>
      </c>
      <c r="I337" s="6" t="s">
        <v>53</v>
      </c>
    </row>
    <row r="338" spans="1:9" x14ac:dyDescent="0.2">
      <c r="A338" s="4" t="s">
        <v>62</v>
      </c>
      <c r="B338" t="s">
        <v>73</v>
      </c>
      <c r="C338" t="s">
        <v>106</v>
      </c>
      <c r="D338" s="5" t="s">
        <v>107</v>
      </c>
      <c r="E338" s="5">
        <v>0</v>
      </c>
      <c r="F338" s="5" t="s">
        <v>49</v>
      </c>
      <c r="G338" s="5" t="s">
        <v>50</v>
      </c>
      <c r="H338" s="5" t="e">
        <f t="shared" si="5"/>
        <v>#N/A</v>
      </c>
      <c r="I338" s="6">
        <v>5.5845406429528399</v>
      </c>
    </row>
    <row r="339" spans="1:9" x14ac:dyDescent="0.2">
      <c r="A339" s="4" t="s">
        <v>62</v>
      </c>
      <c r="B339" t="s">
        <v>73</v>
      </c>
      <c r="C339" t="s">
        <v>106</v>
      </c>
      <c r="D339" s="5" t="s">
        <v>107</v>
      </c>
      <c r="E339" s="5">
        <v>0</v>
      </c>
      <c r="F339" s="5" t="s">
        <v>51</v>
      </c>
      <c r="G339" s="5" t="s">
        <v>52</v>
      </c>
      <c r="H339" s="5" t="e">
        <f t="shared" si="5"/>
        <v>#N/A</v>
      </c>
      <c r="I339" s="6">
        <v>1.72332</v>
      </c>
    </row>
    <row r="340" spans="1:9" x14ac:dyDescent="0.2">
      <c r="A340" s="4" t="s">
        <v>62</v>
      </c>
      <c r="B340" t="s">
        <v>73</v>
      </c>
      <c r="C340" t="s">
        <v>106</v>
      </c>
      <c r="D340" s="5" t="s">
        <v>107</v>
      </c>
      <c r="E340" s="5">
        <v>0</v>
      </c>
      <c r="F340" s="5" t="s">
        <v>54</v>
      </c>
      <c r="G340" s="5" t="s">
        <v>55</v>
      </c>
      <c r="H340" s="5" t="e">
        <f t="shared" si="5"/>
        <v>#N/A</v>
      </c>
      <c r="I340" s="6">
        <v>12.100112640000001</v>
      </c>
    </row>
    <row r="341" spans="1:9" x14ac:dyDescent="0.2">
      <c r="A341" s="4" t="s">
        <v>62</v>
      </c>
      <c r="B341" t="s">
        <v>73</v>
      </c>
      <c r="C341" t="s">
        <v>106</v>
      </c>
      <c r="D341" s="5" t="s">
        <v>107</v>
      </c>
      <c r="E341" s="5">
        <v>0</v>
      </c>
      <c r="F341" s="5" t="s">
        <v>56</v>
      </c>
      <c r="G341" s="5" t="s">
        <v>57</v>
      </c>
      <c r="H341" s="5" t="e">
        <f t="shared" si="5"/>
        <v>#N/A</v>
      </c>
      <c r="I341" s="6">
        <v>37.317526188705898</v>
      </c>
    </row>
    <row r="342" spans="1:9" x14ac:dyDescent="0.2">
      <c r="A342" s="4" t="s">
        <v>62</v>
      </c>
      <c r="B342" t="s">
        <v>73</v>
      </c>
      <c r="C342" t="s">
        <v>106</v>
      </c>
      <c r="D342" s="5" t="s">
        <v>107</v>
      </c>
      <c r="E342" s="5">
        <v>0</v>
      </c>
      <c r="F342" s="5" t="s">
        <v>58</v>
      </c>
      <c r="G342" s="5" t="s">
        <v>59</v>
      </c>
      <c r="H342" s="5" t="e">
        <f t="shared" si="5"/>
        <v>#N/A</v>
      </c>
      <c r="I342" s="6" t="s">
        <v>53</v>
      </c>
    </row>
    <row r="343" spans="1:9" x14ac:dyDescent="0.2">
      <c r="A343" s="4" t="s">
        <v>62</v>
      </c>
      <c r="B343" t="s">
        <v>73</v>
      </c>
      <c r="C343" t="s">
        <v>106</v>
      </c>
      <c r="D343" s="5" t="s">
        <v>107</v>
      </c>
      <c r="E343" s="5">
        <v>0</v>
      </c>
      <c r="F343" s="5" t="s">
        <v>60</v>
      </c>
      <c r="G343" s="5" t="s">
        <v>61</v>
      </c>
      <c r="H343" s="5" t="e">
        <f t="shared" si="5"/>
        <v>#N/A</v>
      </c>
      <c r="I343" s="6">
        <v>63.2213377970469</v>
      </c>
    </row>
    <row r="344" spans="1:9" x14ac:dyDescent="0.2">
      <c r="A344" s="4" t="s">
        <v>62</v>
      </c>
      <c r="B344" t="s">
        <v>73</v>
      </c>
      <c r="C344" t="s">
        <v>108</v>
      </c>
      <c r="D344" s="5" t="s">
        <v>109</v>
      </c>
      <c r="E344" s="5">
        <v>0</v>
      </c>
      <c r="F344" s="5" t="s">
        <v>10</v>
      </c>
      <c r="G344" s="5" t="s">
        <v>11</v>
      </c>
      <c r="H344" s="5" t="str">
        <f t="shared" si="5"/>
        <v>Power</v>
      </c>
      <c r="I344" s="6">
        <v>1067.59515593486</v>
      </c>
    </row>
    <row r="345" spans="1:9" x14ac:dyDescent="0.2">
      <c r="A345" s="4" t="s">
        <v>62</v>
      </c>
      <c r="B345" t="s">
        <v>73</v>
      </c>
      <c r="C345" t="s">
        <v>108</v>
      </c>
      <c r="D345" s="5" t="s">
        <v>109</v>
      </c>
      <c r="E345" s="5">
        <v>0</v>
      </c>
      <c r="F345" s="5" t="s">
        <v>12</v>
      </c>
      <c r="G345" s="5" t="s">
        <v>13</v>
      </c>
      <c r="H345" s="5" t="str">
        <f t="shared" si="5"/>
        <v>Industry (incl. Cement Process)</v>
      </c>
      <c r="I345" s="6" t="s">
        <v>53</v>
      </c>
    </row>
    <row r="346" spans="1:9" x14ac:dyDescent="0.2">
      <c r="A346" s="4" t="s">
        <v>62</v>
      </c>
      <c r="B346" t="s">
        <v>73</v>
      </c>
      <c r="C346" t="s">
        <v>108</v>
      </c>
      <c r="D346" s="5" t="s">
        <v>109</v>
      </c>
      <c r="E346" s="5">
        <v>0</v>
      </c>
      <c r="F346" s="5" t="s">
        <v>14</v>
      </c>
      <c r="G346" s="5" t="s">
        <v>15</v>
      </c>
      <c r="H346" s="5" t="str">
        <f t="shared" si="5"/>
        <v>Industry (incl. Cement Process)</v>
      </c>
      <c r="I346" s="6">
        <v>605.13122805642104</v>
      </c>
    </row>
    <row r="347" spans="1:9" x14ac:dyDescent="0.2">
      <c r="A347" s="4" t="s">
        <v>62</v>
      </c>
      <c r="B347" t="s">
        <v>73</v>
      </c>
      <c r="C347" t="s">
        <v>108</v>
      </c>
      <c r="D347" s="5" t="s">
        <v>109</v>
      </c>
      <c r="E347" s="5">
        <v>0</v>
      </c>
      <c r="F347" s="5" t="s">
        <v>18</v>
      </c>
      <c r="G347" s="5" t="s">
        <v>19</v>
      </c>
      <c r="H347" s="5" t="str">
        <f t="shared" si="5"/>
        <v>Ground Transport</v>
      </c>
      <c r="I347" s="6">
        <v>1425.2178461183601</v>
      </c>
    </row>
    <row r="348" spans="1:9" x14ac:dyDescent="0.2">
      <c r="A348" s="4" t="s">
        <v>62</v>
      </c>
      <c r="B348" t="s">
        <v>73</v>
      </c>
      <c r="C348" t="s">
        <v>108</v>
      </c>
      <c r="D348" s="5" t="s">
        <v>109</v>
      </c>
      <c r="E348" s="5">
        <v>0</v>
      </c>
      <c r="F348" s="5" t="s">
        <v>24</v>
      </c>
      <c r="G348" s="5" t="s">
        <v>25</v>
      </c>
      <c r="H348" s="5" t="str">
        <f t="shared" si="5"/>
        <v>Ground Transport</v>
      </c>
      <c r="I348" s="6" t="s">
        <v>53</v>
      </c>
    </row>
    <row r="349" spans="1:9" x14ac:dyDescent="0.2">
      <c r="A349" s="4" t="s">
        <v>62</v>
      </c>
      <c r="B349" t="s">
        <v>73</v>
      </c>
      <c r="C349" t="s">
        <v>108</v>
      </c>
      <c r="D349" s="5" t="s">
        <v>109</v>
      </c>
      <c r="E349" s="5">
        <v>0</v>
      </c>
      <c r="F349" s="5" t="s">
        <v>26</v>
      </c>
      <c r="G349" s="5" t="s">
        <v>27</v>
      </c>
      <c r="H349" s="5" t="str">
        <f t="shared" si="5"/>
        <v>Residential</v>
      </c>
      <c r="I349" s="6">
        <v>269.45527929281099</v>
      </c>
    </row>
    <row r="350" spans="1:9" x14ac:dyDescent="0.2">
      <c r="A350" s="4" t="s">
        <v>62</v>
      </c>
      <c r="B350" t="s">
        <v>73</v>
      </c>
      <c r="C350" t="s">
        <v>108</v>
      </c>
      <c r="D350" s="5" t="s">
        <v>109</v>
      </c>
      <c r="E350" s="5">
        <v>0</v>
      </c>
      <c r="F350" s="5" t="s">
        <v>30</v>
      </c>
      <c r="G350" s="5" t="s">
        <v>31</v>
      </c>
      <c r="H350" s="5" t="e">
        <f t="shared" si="5"/>
        <v>#N/A</v>
      </c>
      <c r="I350" s="6" t="s">
        <v>53</v>
      </c>
    </row>
    <row r="351" spans="1:9" x14ac:dyDescent="0.2">
      <c r="A351" s="4" t="s">
        <v>62</v>
      </c>
      <c r="B351" t="s">
        <v>73</v>
      </c>
      <c r="C351" t="s">
        <v>108</v>
      </c>
      <c r="D351" s="5" t="s">
        <v>109</v>
      </c>
      <c r="E351" s="5">
        <v>0</v>
      </c>
      <c r="F351" s="5" t="s">
        <v>30</v>
      </c>
      <c r="G351" s="5" t="s">
        <v>32</v>
      </c>
      <c r="H351" s="5" t="e">
        <f t="shared" si="5"/>
        <v>#N/A</v>
      </c>
      <c r="I351" s="6" t="s">
        <v>53</v>
      </c>
    </row>
    <row r="352" spans="1:9" x14ac:dyDescent="0.2">
      <c r="A352" s="4" t="s">
        <v>62</v>
      </c>
      <c r="B352" t="s">
        <v>73</v>
      </c>
      <c r="C352" t="s">
        <v>108</v>
      </c>
      <c r="D352" s="5" t="s">
        <v>109</v>
      </c>
      <c r="E352" s="5">
        <v>0</v>
      </c>
      <c r="F352" s="5" t="s">
        <v>33</v>
      </c>
      <c r="G352" s="5" t="s">
        <v>34</v>
      </c>
      <c r="H352" s="5" t="str">
        <f t="shared" si="5"/>
        <v>Industry (incl. Cement Process)</v>
      </c>
      <c r="I352" s="6">
        <v>99.089100000000002</v>
      </c>
    </row>
    <row r="353" spans="1:9" x14ac:dyDescent="0.2">
      <c r="A353" s="4" t="s">
        <v>62</v>
      </c>
      <c r="B353" t="s">
        <v>73</v>
      </c>
      <c r="C353" t="s">
        <v>108</v>
      </c>
      <c r="D353" s="5" t="s">
        <v>109</v>
      </c>
      <c r="E353" s="5">
        <v>0</v>
      </c>
      <c r="F353" s="5" t="s">
        <v>35</v>
      </c>
      <c r="G353" s="5" t="s">
        <v>36</v>
      </c>
      <c r="H353" s="5" t="e">
        <f t="shared" si="5"/>
        <v>#N/A</v>
      </c>
      <c r="I353" s="6">
        <v>157.5</v>
      </c>
    </row>
    <row r="354" spans="1:9" x14ac:dyDescent="0.2">
      <c r="A354" s="4" t="s">
        <v>62</v>
      </c>
      <c r="B354" t="s">
        <v>73</v>
      </c>
      <c r="C354" t="s">
        <v>108</v>
      </c>
      <c r="D354" s="5" t="s">
        <v>109</v>
      </c>
      <c r="E354" s="5">
        <v>0</v>
      </c>
      <c r="F354" s="5" t="s">
        <v>41</v>
      </c>
      <c r="G354" s="5" t="s">
        <v>42</v>
      </c>
      <c r="H354" s="5" t="e">
        <f t="shared" si="5"/>
        <v>#N/A</v>
      </c>
      <c r="I354" s="6">
        <v>0.55462458937396597</v>
      </c>
    </row>
    <row r="355" spans="1:9" x14ac:dyDescent="0.2">
      <c r="A355" s="4" t="s">
        <v>62</v>
      </c>
      <c r="B355" t="s">
        <v>73</v>
      </c>
      <c r="C355" t="s">
        <v>108</v>
      </c>
      <c r="D355" s="5" t="s">
        <v>109</v>
      </c>
      <c r="E355" s="5">
        <v>0</v>
      </c>
      <c r="F355" s="5" t="s">
        <v>47</v>
      </c>
      <c r="G355" s="5" t="s">
        <v>48</v>
      </c>
      <c r="H355" s="5" t="e">
        <f t="shared" si="5"/>
        <v>#N/A</v>
      </c>
      <c r="I355" s="6" t="s">
        <v>53</v>
      </c>
    </row>
    <row r="356" spans="1:9" x14ac:dyDescent="0.2">
      <c r="A356" s="4" t="s">
        <v>62</v>
      </c>
      <c r="B356" t="s">
        <v>73</v>
      </c>
      <c r="C356" t="s">
        <v>108</v>
      </c>
      <c r="D356" s="5" t="s">
        <v>109</v>
      </c>
      <c r="E356" s="5">
        <v>0</v>
      </c>
      <c r="F356" s="5" t="s">
        <v>49</v>
      </c>
      <c r="G356" s="5" t="s">
        <v>50</v>
      </c>
      <c r="H356" s="5" t="e">
        <f t="shared" si="5"/>
        <v>#N/A</v>
      </c>
      <c r="I356" s="6">
        <v>5.2949248705282201</v>
      </c>
    </row>
    <row r="357" spans="1:9" x14ac:dyDescent="0.2">
      <c r="A357" s="4" t="s">
        <v>62</v>
      </c>
      <c r="B357" t="s">
        <v>73</v>
      </c>
      <c r="C357" t="s">
        <v>108</v>
      </c>
      <c r="D357" s="5" t="s">
        <v>109</v>
      </c>
      <c r="E357" s="5">
        <v>0</v>
      </c>
      <c r="F357" s="5" t="s">
        <v>51</v>
      </c>
      <c r="G357" s="5" t="s">
        <v>52</v>
      </c>
      <c r="H357" s="5" t="e">
        <f t="shared" si="5"/>
        <v>#N/A</v>
      </c>
      <c r="I357" s="6" t="s">
        <v>53</v>
      </c>
    </row>
    <row r="358" spans="1:9" x14ac:dyDescent="0.2">
      <c r="A358" s="4" t="s">
        <v>62</v>
      </c>
      <c r="B358" t="s">
        <v>73</v>
      </c>
      <c r="C358" t="s">
        <v>108</v>
      </c>
      <c r="D358" s="5" t="s">
        <v>109</v>
      </c>
      <c r="E358" s="5">
        <v>0</v>
      </c>
      <c r="F358" s="5" t="s">
        <v>54</v>
      </c>
      <c r="G358" s="5" t="s">
        <v>55</v>
      </c>
      <c r="H358" s="5" t="e">
        <f t="shared" si="5"/>
        <v>#N/A</v>
      </c>
      <c r="I358" s="6" t="s">
        <v>53</v>
      </c>
    </row>
    <row r="359" spans="1:9" x14ac:dyDescent="0.2">
      <c r="A359" s="4" t="s">
        <v>62</v>
      </c>
      <c r="B359" t="s">
        <v>73</v>
      </c>
      <c r="C359" t="s">
        <v>108</v>
      </c>
      <c r="D359" s="5" t="s">
        <v>109</v>
      </c>
      <c r="E359" s="5">
        <v>0</v>
      </c>
      <c r="F359" s="5" t="s">
        <v>56</v>
      </c>
      <c r="G359" s="5" t="s">
        <v>57</v>
      </c>
      <c r="H359" s="5" t="e">
        <f t="shared" si="5"/>
        <v>#N/A</v>
      </c>
      <c r="I359" s="6">
        <v>20.4594401525809</v>
      </c>
    </row>
    <row r="360" spans="1:9" x14ac:dyDescent="0.2">
      <c r="A360" s="4" t="s">
        <v>62</v>
      </c>
      <c r="B360" t="s">
        <v>73</v>
      </c>
      <c r="C360" t="s">
        <v>108</v>
      </c>
      <c r="D360" s="5" t="s">
        <v>109</v>
      </c>
      <c r="E360" s="5">
        <v>0</v>
      </c>
      <c r="F360" s="5" t="s">
        <v>58</v>
      </c>
      <c r="G360" s="5" t="s">
        <v>59</v>
      </c>
      <c r="H360" s="5" t="e">
        <f t="shared" si="5"/>
        <v>#N/A</v>
      </c>
      <c r="I360" s="6" t="s">
        <v>53</v>
      </c>
    </row>
    <row r="361" spans="1:9" x14ac:dyDescent="0.2">
      <c r="A361" s="4" t="s">
        <v>62</v>
      </c>
      <c r="B361" t="s">
        <v>73</v>
      </c>
      <c r="C361" t="s">
        <v>110</v>
      </c>
      <c r="D361" s="5" t="s">
        <v>111</v>
      </c>
      <c r="E361" s="5">
        <v>0</v>
      </c>
      <c r="F361" s="5" t="s">
        <v>10</v>
      </c>
      <c r="G361" s="5" t="s">
        <v>11</v>
      </c>
      <c r="H361" s="5" t="str">
        <f t="shared" si="5"/>
        <v>Power</v>
      </c>
      <c r="I361" s="6">
        <v>2798.8747708853998</v>
      </c>
    </row>
    <row r="362" spans="1:9" x14ac:dyDescent="0.2">
      <c r="A362" s="4" t="s">
        <v>62</v>
      </c>
      <c r="B362" t="s">
        <v>73</v>
      </c>
      <c r="C362" t="s">
        <v>110</v>
      </c>
      <c r="D362" s="5" t="s">
        <v>111</v>
      </c>
      <c r="E362" s="5">
        <v>0</v>
      </c>
      <c r="F362" s="5" t="s">
        <v>12</v>
      </c>
      <c r="G362" s="5" t="s">
        <v>13</v>
      </c>
      <c r="H362" s="5" t="str">
        <f t="shared" si="5"/>
        <v>Industry (incl. Cement Process)</v>
      </c>
      <c r="I362" s="6" t="s">
        <v>53</v>
      </c>
    </row>
    <row r="363" spans="1:9" x14ac:dyDescent="0.2">
      <c r="A363" s="4" t="s">
        <v>62</v>
      </c>
      <c r="B363" t="s">
        <v>73</v>
      </c>
      <c r="C363" t="s">
        <v>110</v>
      </c>
      <c r="D363" s="5" t="s">
        <v>111</v>
      </c>
      <c r="E363" s="5">
        <v>0</v>
      </c>
      <c r="F363" s="5" t="s">
        <v>14</v>
      </c>
      <c r="G363" s="5" t="s">
        <v>15</v>
      </c>
      <c r="H363" s="5" t="str">
        <f t="shared" si="5"/>
        <v>Industry (incl. Cement Process)</v>
      </c>
      <c r="I363" s="6">
        <v>2423.9302277858501</v>
      </c>
    </row>
    <row r="364" spans="1:9" x14ac:dyDescent="0.2">
      <c r="A364" s="4" t="s">
        <v>62</v>
      </c>
      <c r="B364" t="s">
        <v>73</v>
      </c>
      <c r="C364" t="s">
        <v>110</v>
      </c>
      <c r="D364" s="5" t="s">
        <v>111</v>
      </c>
      <c r="E364" s="5">
        <v>0</v>
      </c>
      <c r="F364" s="5" t="s">
        <v>16</v>
      </c>
      <c r="G364" s="5" t="s">
        <v>17</v>
      </c>
      <c r="H364" s="5" t="str">
        <f t="shared" si="5"/>
        <v>Domestic aviation</v>
      </c>
      <c r="I364" s="6" t="s">
        <v>53</v>
      </c>
    </row>
    <row r="365" spans="1:9" x14ac:dyDescent="0.2">
      <c r="A365" s="4" t="s">
        <v>62</v>
      </c>
      <c r="B365" t="s">
        <v>73</v>
      </c>
      <c r="C365" t="s">
        <v>110</v>
      </c>
      <c r="D365" s="5" t="s">
        <v>111</v>
      </c>
      <c r="E365" s="5">
        <v>0</v>
      </c>
      <c r="F365" s="5" t="s">
        <v>18</v>
      </c>
      <c r="G365" s="5" t="s">
        <v>19</v>
      </c>
      <c r="H365" s="5" t="str">
        <f t="shared" si="5"/>
        <v>Ground Transport</v>
      </c>
      <c r="I365" s="6">
        <v>1828.16911161691</v>
      </c>
    </row>
    <row r="366" spans="1:9" x14ac:dyDescent="0.2">
      <c r="A366" s="4" t="s">
        <v>62</v>
      </c>
      <c r="B366" t="s">
        <v>73</v>
      </c>
      <c r="C366" t="s">
        <v>110</v>
      </c>
      <c r="D366" s="5" t="s">
        <v>111</v>
      </c>
      <c r="E366" s="5">
        <v>0</v>
      </c>
      <c r="F366" s="5" t="s">
        <v>20</v>
      </c>
      <c r="G366" s="5" t="s">
        <v>21</v>
      </c>
      <c r="H366" s="5" t="str">
        <f t="shared" si="5"/>
        <v>Ground Transport</v>
      </c>
      <c r="I366" s="6" t="s">
        <v>53</v>
      </c>
    </row>
    <row r="367" spans="1:9" x14ac:dyDescent="0.2">
      <c r="A367" s="4" t="s">
        <v>62</v>
      </c>
      <c r="B367" t="s">
        <v>73</v>
      </c>
      <c r="C367" t="s">
        <v>110</v>
      </c>
      <c r="D367" s="5" t="s">
        <v>111</v>
      </c>
      <c r="E367" s="5">
        <v>0</v>
      </c>
      <c r="F367" s="5" t="s">
        <v>26</v>
      </c>
      <c r="G367" s="5" t="s">
        <v>27</v>
      </c>
      <c r="H367" s="5" t="str">
        <f t="shared" si="5"/>
        <v>Residential</v>
      </c>
      <c r="I367" s="6">
        <v>339.46756720763898</v>
      </c>
    </row>
    <row r="368" spans="1:9" x14ac:dyDescent="0.2">
      <c r="A368" s="4" t="s">
        <v>62</v>
      </c>
      <c r="B368" t="s">
        <v>73</v>
      </c>
      <c r="C368" t="s">
        <v>110</v>
      </c>
      <c r="D368" s="5" t="s">
        <v>111</v>
      </c>
      <c r="E368" s="5">
        <v>0</v>
      </c>
      <c r="F368" s="5" t="s">
        <v>30</v>
      </c>
      <c r="G368" s="5" t="s">
        <v>32</v>
      </c>
      <c r="H368" s="5" t="e">
        <f t="shared" si="5"/>
        <v>#N/A</v>
      </c>
      <c r="I368" s="6" t="s">
        <v>53</v>
      </c>
    </row>
    <row r="369" spans="1:9" x14ac:dyDescent="0.2">
      <c r="A369" s="4" t="s">
        <v>62</v>
      </c>
      <c r="B369" t="s">
        <v>73</v>
      </c>
      <c r="C369" t="s">
        <v>110</v>
      </c>
      <c r="D369" s="5" t="s">
        <v>111</v>
      </c>
      <c r="E369" s="5">
        <v>0</v>
      </c>
      <c r="F369" s="5" t="s">
        <v>33</v>
      </c>
      <c r="G369" s="5" t="s">
        <v>34</v>
      </c>
      <c r="H369" s="5" t="str">
        <f t="shared" si="5"/>
        <v>Industry (incl. Cement Process)</v>
      </c>
      <c r="I369" s="6">
        <v>450.31599999999997</v>
      </c>
    </row>
    <row r="370" spans="1:9" x14ac:dyDescent="0.2">
      <c r="A370" s="4" t="s">
        <v>62</v>
      </c>
      <c r="B370" t="s">
        <v>73</v>
      </c>
      <c r="C370" t="s">
        <v>110</v>
      </c>
      <c r="D370" s="5" t="s">
        <v>111</v>
      </c>
      <c r="E370" s="5">
        <v>0</v>
      </c>
      <c r="F370" s="5" t="s">
        <v>35</v>
      </c>
      <c r="G370" s="5" t="s">
        <v>36</v>
      </c>
      <c r="H370" s="5" t="e">
        <f t="shared" si="5"/>
        <v>#N/A</v>
      </c>
      <c r="I370" s="6">
        <v>82.5</v>
      </c>
    </row>
    <row r="371" spans="1:9" x14ac:dyDescent="0.2">
      <c r="A371" s="4" t="s">
        <v>62</v>
      </c>
      <c r="B371" t="s">
        <v>73</v>
      </c>
      <c r="C371" t="s">
        <v>110</v>
      </c>
      <c r="D371" s="5" t="s">
        <v>111</v>
      </c>
      <c r="E371" s="5">
        <v>0</v>
      </c>
      <c r="F371" s="5" t="s">
        <v>41</v>
      </c>
      <c r="G371" s="5" t="s">
        <v>42</v>
      </c>
      <c r="H371" s="5" t="e">
        <f t="shared" si="5"/>
        <v>#N/A</v>
      </c>
      <c r="I371" s="6">
        <v>0.14046689707823001</v>
      </c>
    </row>
    <row r="372" spans="1:9" x14ac:dyDescent="0.2">
      <c r="A372" s="4" t="s">
        <v>62</v>
      </c>
      <c r="B372" t="s">
        <v>73</v>
      </c>
      <c r="C372" t="s">
        <v>110</v>
      </c>
      <c r="D372" s="5" t="s">
        <v>111</v>
      </c>
      <c r="E372" s="5">
        <v>0</v>
      </c>
      <c r="F372" s="5" t="s">
        <v>47</v>
      </c>
      <c r="G372" s="5" t="s">
        <v>48</v>
      </c>
      <c r="H372" s="5" t="e">
        <f t="shared" si="5"/>
        <v>#N/A</v>
      </c>
      <c r="I372" s="6" t="s">
        <v>53</v>
      </c>
    </row>
    <row r="373" spans="1:9" x14ac:dyDescent="0.2">
      <c r="A373" s="4" t="s">
        <v>62</v>
      </c>
      <c r="B373" t="s">
        <v>73</v>
      </c>
      <c r="C373" t="s">
        <v>110</v>
      </c>
      <c r="D373" s="5" t="s">
        <v>111</v>
      </c>
      <c r="E373" s="5">
        <v>0</v>
      </c>
      <c r="F373" s="5" t="s">
        <v>49</v>
      </c>
      <c r="G373" s="5" t="s">
        <v>50</v>
      </c>
      <c r="H373" s="5" t="e">
        <f t="shared" si="5"/>
        <v>#N/A</v>
      </c>
      <c r="I373" s="6">
        <v>5.81397976856534</v>
      </c>
    </row>
    <row r="374" spans="1:9" x14ac:dyDescent="0.2">
      <c r="A374" s="4" t="s">
        <v>62</v>
      </c>
      <c r="B374" t="s">
        <v>73</v>
      </c>
      <c r="C374" t="s">
        <v>110</v>
      </c>
      <c r="D374" s="5" t="s">
        <v>111</v>
      </c>
      <c r="E374" s="5">
        <v>0</v>
      </c>
      <c r="F374" s="5" t="s">
        <v>56</v>
      </c>
      <c r="G374" s="5" t="s">
        <v>57</v>
      </c>
      <c r="H374" s="5" t="e">
        <f t="shared" si="5"/>
        <v>#N/A</v>
      </c>
      <c r="I374" s="6">
        <v>17.572198400257001</v>
      </c>
    </row>
    <row r="375" spans="1:9" x14ac:dyDescent="0.2">
      <c r="A375" s="4" t="s">
        <v>62</v>
      </c>
      <c r="B375" t="s">
        <v>73</v>
      </c>
      <c r="C375" t="s">
        <v>110</v>
      </c>
      <c r="D375" s="5" t="s">
        <v>111</v>
      </c>
      <c r="E375" s="5">
        <v>0</v>
      </c>
      <c r="F375" s="5" t="s">
        <v>58</v>
      </c>
      <c r="G375" s="5" t="s">
        <v>59</v>
      </c>
      <c r="H375" s="5" t="e">
        <f t="shared" si="5"/>
        <v>#N/A</v>
      </c>
      <c r="I375" s="6" t="s">
        <v>53</v>
      </c>
    </row>
    <row r="376" spans="1:9" x14ac:dyDescent="0.2">
      <c r="A376" s="4" t="s">
        <v>62</v>
      </c>
      <c r="B376" t="s">
        <v>73</v>
      </c>
      <c r="C376" t="s">
        <v>112</v>
      </c>
      <c r="D376" s="5" t="s">
        <v>113</v>
      </c>
      <c r="E376" s="5">
        <v>0</v>
      </c>
      <c r="F376" s="5" t="s">
        <v>10</v>
      </c>
      <c r="G376" s="5" t="s">
        <v>11</v>
      </c>
      <c r="H376" s="5" t="str">
        <f t="shared" si="5"/>
        <v>Power</v>
      </c>
      <c r="I376" s="6">
        <v>121.20745085698</v>
      </c>
    </row>
    <row r="377" spans="1:9" x14ac:dyDescent="0.2">
      <c r="A377" s="4" t="s">
        <v>62</v>
      </c>
      <c r="B377" t="s">
        <v>73</v>
      </c>
      <c r="C377" t="s">
        <v>112</v>
      </c>
      <c r="D377" s="5" t="s">
        <v>113</v>
      </c>
      <c r="E377" s="5">
        <v>0</v>
      </c>
      <c r="F377" s="5" t="s">
        <v>14</v>
      </c>
      <c r="G377" s="5" t="s">
        <v>15</v>
      </c>
      <c r="H377" s="5" t="str">
        <f t="shared" si="5"/>
        <v>Industry (incl. Cement Process)</v>
      </c>
      <c r="I377" s="6">
        <v>10.4946999264279</v>
      </c>
    </row>
    <row r="378" spans="1:9" x14ac:dyDescent="0.2">
      <c r="A378" s="4" t="s">
        <v>62</v>
      </c>
      <c r="B378" t="s">
        <v>73</v>
      </c>
      <c r="C378" t="s">
        <v>112</v>
      </c>
      <c r="D378" s="5" t="s">
        <v>113</v>
      </c>
      <c r="E378" s="5">
        <v>0</v>
      </c>
      <c r="F378" s="5" t="s">
        <v>16</v>
      </c>
      <c r="G378" s="5" t="s">
        <v>17</v>
      </c>
      <c r="H378" s="5" t="str">
        <f t="shared" si="5"/>
        <v>Domestic aviation</v>
      </c>
      <c r="I378" s="6">
        <v>1.76966340240664</v>
      </c>
    </row>
    <row r="379" spans="1:9" x14ac:dyDescent="0.2">
      <c r="A379" s="4" t="s">
        <v>62</v>
      </c>
      <c r="B379" t="s">
        <v>73</v>
      </c>
      <c r="C379" t="s">
        <v>112</v>
      </c>
      <c r="D379" s="5" t="s">
        <v>113</v>
      </c>
      <c r="E379" s="5">
        <v>0</v>
      </c>
      <c r="F379" s="5" t="s">
        <v>18</v>
      </c>
      <c r="G379" s="5" t="s">
        <v>19</v>
      </c>
      <c r="H379" s="5" t="str">
        <f t="shared" si="5"/>
        <v>Ground Transport</v>
      </c>
      <c r="I379" s="6">
        <v>78.320884681890306</v>
      </c>
    </row>
    <row r="380" spans="1:9" x14ac:dyDescent="0.2">
      <c r="A380" s="4" t="s">
        <v>62</v>
      </c>
      <c r="B380" t="s">
        <v>73</v>
      </c>
      <c r="C380" t="s">
        <v>112</v>
      </c>
      <c r="D380" s="5" t="s">
        <v>113</v>
      </c>
      <c r="E380" s="5">
        <v>0</v>
      </c>
      <c r="F380" s="5" t="s">
        <v>22</v>
      </c>
      <c r="G380" s="5" t="s">
        <v>23</v>
      </c>
      <c r="H380" s="5" t="str">
        <f t="shared" si="5"/>
        <v>Ground Transport</v>
      </c>
      <c r="I380" s="6">
        <v>0.35574607293475202</v>
      </c>
    </row>
    <row r="381" spans="1:9" x14ac:dyDescent="0.2">
      <c r="A381" s="4" t="s">
        <v>62</v>
      </c>
      <c r="B381" t="s">
        <v>73</v>
      </c>
      <c r="C381" t="s">
        <v>112</v>
      </c>
      <c r="D381" s="5" t="s">
        <v>113</v>
      </c>
      <c r="E381" s="5">
        <v>0</v>
      </c>
      <c r="F381" s="5" t="s">
        <v>24</v>
      </c>
      <c r="G381" s="5" t="s">
        <v>25</v>
      </c>
      <c r="H381" s="5" t="str">
        <f t="shared" si="5"/>
        <v>Ground Transport</v>
      </c>
      <c r="I381" s="6">
        <v>1.9655855689397701</v>
      </c>
    </row>
    <row r="382" spans="1:9" x14ac:dyDescent="0.2">
      <c r="A382" s="4" t="s">
        <v>62</v>
      </c>
      <c r="B382" t="s">
        <v>73</v>
      </c>
      <c r="C382" t="s">
        <v>112</v>
      </c>
      <c r="D382" s="5" t="s">
        <v>113</v>
      </c>
      <c r="E382" s="5">
        <v>0</v>
      </c>
      <c r="F382" s="5" t="s">
        <v>26</v>
      </c>
      <c r="G382" s="5" t="s">
        <v>27</v>
      </c>
      <c r="H382" s="5" t="str">
        <f t="shared" si="5"/>
        <v>Residential</v>
      </c>
      <c r="I382" s="6">
        <v>29.2832633138988</v>
      </c>
    </row>
    <row r="383" spans="1:9" x14ac:dyDescent="0.2">
      <c r="A383" s="4" t="s">
        <v>62</v>
      </c>
      <c r="B383" t="s">
        <v>73</v>
      </c>
      <c r="C383" t="s">
        <v>112</v>
      </c>
      <c r="D383" s="5" t="s">
        <v>113</v>
      </c>
      <c r="E383" s="5">
        <v>0</v>
      </c>
      <c r="F383" s="5" t="s">
        <v>30</v>
      </c>
      <c r="G383" s="5" t="s">
        <v>32</v>
      </c>
      <c r="H383" s="5" t="e">
        <f t="shared" si="5"/>
        <v>#N/A</v>
      </c>
      <c r="I383" s="6" t="s">
        <v>53</v>
      </c>
    </row>
    <row r="384" spans="1:9" x14ac:dyDescent="0.2">
      <c r="A384" s="4" t="s">
        <v>62</v>
      </c>
      <c r="B384" t="s">
        <v>73</v>
      </c>
      <c r="C384" t="s">
        <v>112</v>
      </c>
      <c r="D384" s="5" t="s">
        <v>113</v>
      </c>
      <c r="E384" s="5">
        <v>0</v>
      </c>
      <c r="F384" s="5" t="s">
        <v>41</v>
      </c>
      <c r="G384" s="5" t="s">
        <v>42</v>
      </c>
      <c r="H384" s="5" t="e">
        <f t="shared" si="5"/>
        <v>#N/A</v>
      </c>
      <c r="I384" s="6">
        <v>2.8282899633295202E-3</v>
      </c>
    </row>
    <row r="385" spans="1:9" x14ac:dyDescent="0.2">
      <c r="A385" s="4" t="s">
        <v>62</v>
      </c>
      <c r="B385" t="s">
        <v>73</v>
      </c>
      <c r="C385" t="s">
        <v>112</v>
      </c>
      <c r="D385" s="5" t="s">
        <v>113</v>
      </c>
      <c r="E385" s="5">
        <v>0</v>
      </c>
      <c r="F385" s="5" t="s">
        <v>47</v>
      </c>
      <c r="G385" s="5" t="s">
        <v>48</v>
      </c>
      <c r="H385" s="5" t="e">
        <f t="shared" si="5"/>
        <v>#N/A</v>
      </c>
      <c r="I385" s="6">
        <v>0.296587734466433</v>
      </c>
    </row>
    <row r="386" spans="1:9" x14ac:dyDescent="0.2">
      <c r="A386" s="4" t="s">
        <v>62</v>
      </c>
      <c r="B386" t="s">
        <v>73</v>
      </c>
      <c r="C386" t="s">
        <v>112</v>
      </c>
      <c r="D386" s="5" t="s">
        <v>113</v>
      </c>
      <c r="E386" s="5">
        <v>0</v>
      </c>
      <c r="F386" s="5" t="s">
        <v>49</v>
      </c>
      <c r="G386" s="5" t="s">
        <v>50</v>
      </c>
      <c r="H386" s="5" t="e">
        <f t="shared" ref="H386:H449" si="6">VLOOKUP(G386,$M$2:$N$11,2,FALSE)</f>
        <v>#N/A</v>
      </c>
      <c r="I386" s="6">
        <v>9.5019660367971798E-2</v>
      </c>
    </row>
    <row r="387" spans="1:9" x14ac:dyDescent="0.2">
      <c r="A387" s="4" t="s">
        <v>62</v>
      </c>
      <c r="B387" t="s">
        <v>73</v>
      </c>
      <c r="C387" t="s">
        <v>112</v>
      </c>
      <c r="D387" s="5" t="s">
        <v>113</v>
      </c>
      <c r="E387" s="5">
        <v>0</v>
      </c>
      <c r="F387" s="5" t="s">
        <v>56</v>
      </c>
      <c r="G387" s="5" t="s">
        <v>57</v>
      </c>
      <c r="H387" s="5" t="e">
        <f t="shared" si="6"/>
        <v>#N/A</v>
      </c>
      <c r="I387" s="6">
        <v>0.25571454400000398</v>
      </c>
    </row>
    <row r="388" spans="1:9" x14ac:dyDescent="0.2">
      <c r="A388" s="4" t="s">
        <v>62</v>
      </c>
      <c r="B388" t="s">
        <v>73</v>
      </c>
      <c r="C388" t="s">
        <v>112</v>
      </c>
      <c r="D388" s="5" t="s">
        <v>113</v>
      </c>
      <c r="E388" s="5">
        <v>0</v>
      </c>
      <c r="F388" s="5" t="s">
        <v>58</v>
      </c>
      <c r="G388" s="5" t="s">
        <v>59</v>
      </c>
      <c r="H388" s="5" t="e">
        <f t="shared" si="6"/>
        <v>#N/A</v>
      </c>
      <c r="I388" s="6" t="s">
        <v>53</v>
      </c>
    </row>
    <row r="389" spans="1:9" x14ac:dyDescent="0.2">
      <c r="A389" s="4" t="s">
        <v>62</v>
      </c>
      <c r="B389" t="s">
        <v>73</v>
      </c>
      <c r="C389" t="s">
        <v>114</v>
      </c>
      <c r="D389" s="5" t="s">
        <v>115</v>
      </c>
      <c r="E389" s="5">
        <v>0</v>
      </c>
      <c r="F389" s="5" t="s">
        <v>10</v>
      </c>
      <c r="G389" s="5" t="s">
        <v>11</v>
      </c>
      <c r="H389" s="5" t="str">
        <f t="shared" si="6"/>
        <v>Power</v>
      </c>
      <c r="I389" s="6">
        <v>185.05442009974001</v>
      </c>
    </row>
    <row r="390" spans="1:9" x14ac:dyDescent="0.2">
      <c r="A390" s="4" t="s">
        <v>62</v>
      </c>
      <c r="B390" t="s">
        <v>73</v>
      </c>
      <c r="C390" t="s">
        <v>114</v>
      </c>
      <c r="D390" s="5" t="s">
        <v>115</v>
      </c>
      <c r="E390" s="5">
        <v>0</v>
      </c>
      <c r="F390" s="5" t="s">
        <v>14</v>
      </c>
      <c r="G390" s="5" t="s">
        <v>15</v>
      </c>
      <c r="H390" s="5" t="str">
        <f t="shared" si="6"/>
        <v>Industry (incl. Cement Process)</v>
      </c>
      <c r="I390" s="6">
        <v>16.022831860602199</v>
      </c>
    </row>
    <row r="391" spans="1:9" x14ac:dyDescent="0.2">
      <c r="A391" s="4" t="s">
        <v>62</v>
      </c>
      <c r="B391" t="s">
        <v>73</v>
      </c>
      <c r="C391" t="s">
        <v>114</v>
      </c>
      <c r="D391" s="5" t="s">
        <v>115</v>
      </c>
      <c r="E391" s="5">
        <v>0</v>
      </c>
      <c r="F391" s="5" t="s">
        <v>16</v>
      </c>
      <c r="G391" s="5" t="s">
        <v>17</v>
      </c>
      <c r="H391" s="5" t="str">
        <f t="shared" si="6"/>
        <v>Domestic aviation</v>
      </c>
      <c r="I391" s="6">
        <v>2.7018442027179201</v>
      </c>
    </row>
    <row r="392" spans="1:9" x14ac:dyDescent="0.2">
      <c r="A392" s="4" t="s">
        <v>62</v>
      </c>
      <c r="B392" t="s">
        <v>73</v>
      </c>
      <c r="C392" t="s">
        <v>114</v>
      </c>
      <c r="D392" s="5" t="s">
        <v>115</v>
      </c>
      <c r="E392" s="5">
        <v>0</v>
      </c>
      <c r="F392" s="5" t="s">
        <v>18</v>
      </c>
      <c r="G392" s="5" t="s">
        <v>19</v>
      </c>
      <c r="H392" s="5" t="str">
        <f t="shared" si="6"/>
        <v>Ground Transport</v>
      </c>
      <c r="I392" s="6">
        <v>119.576803044477</v>
      </c>
    </row>
    <row r="393" spans="1:9" x14ac:dyDescent="0.2">
      <c r="A393" s="4" t="s">
        <v>62</v>
      </c>
      <c r="B393" t="s">
        <v>73</v>
      </c>
      <c r="C393" t="s">
        <v>114</v>
      </c>
      <c r="D393" s="5" t="s">
        <v>115</v>
      </c>
      <c r="E393" s="5">
        <v>0</v>
      </c>
      <c r="F393" s="5" t="s">
        <v>22</v>
      </c>
      <c r="G393" s="5" t="s">
        <v>23</v>
      </c>
      <c r="H393" s="5" t="str">
        <f t="shared" si="6"/>
        <v>Ground Transport</v>
      </c>
      <c r="I393" s="6">
        <v>0.54313656451050896</v>
      </c>
    </row>
    <row r="394" spans="1:9" x14ac:dyDescent="0.2">
      <c r="A394" s="4" t="s">
        <v>62</v>
      </c>
      <c r="B394" t="s">
        <v>73</v>
      </c>
      <c r="C394" t="s">
        <v>114</v>
      </c>
      <c r="D394" s="5" t="s">
        <v>115</v>
      </c>
      <c r="E394" s="5">
        <v>0</v>
      </c>
      <c r="F394" s="5" t="s">
        <v>24</v>
      </c>
      <c r="G394" s="5" t="s">
        <v>25</v>
      </c>
      <c r="H394" s="5" t="str">
        <f t="shared" si="6"/>
        <v>Ground Transport</v>
      </c>
      <c r="I394" s="6">
        <v>3.0009519399818299</v>
      </c>
    </row>
    <row r="395" spans="1:9" x14ac:dyDescent="0.2">
      <c r="A395" s="4" t="s">
        <v>62</v>
      </c>
      <c r="B395" t="s">
        <v>73</v>
      </c>
      <c r="C395" t="s">
        <v>114</v>
      </c>
      <c r="D395" s="5" t="s">
        <v>115</v>
      </c>
      <c r="E395" s="5">
        <v>0</v>
      </c>
      <c r="F395" s="5" t="s">
        <v>26</v>
      </c>
      <c r="G395" s="5" t="s">
        <v>27</v>
      </c>
      <c r="H395" s="5" t="str">
        <f t="shared" si="6"/>
        <v>Residential</v>
      </c>
      <c r="I395" s="6">
        <v>44.708286322401896</v>
      </c>
    </row>
    <row r="396" spans="1:9" x14ac:dyDescent="0.2">
      <c r="A396" s="4" t="s">
        <v>62</v>
      </c>
      <c r="B396" t="s">
        <v>73</v>
      </c>
      <c r="C396" t="s">
        <v>114</v>
      </c>
      <c r="D396" s="5" t="s">
        <v>115</v>
      </c>
      <c r="E396" s="5">
        <v>0</v>
      </c>
      <c r="F396" s="5" t="s">
        <v>30</v>
      </c>
      <c r="G396" s="5" t="s">
        <v>32</v>
      </c>
      <c r="H396" s="5" t="e">
        <f t="shared" si="6"/>
        <v>#N/A</v>
      </c>
      <c r="I396" s="6" t="s">
        <v>53</v>
      </c>
    </row>
    <row r="397" spans="1:9" x14ac:dyDescent="0.2">
      <c r="A397" s="4" t="s">
        <v>62</v>
      </c>
      <c r="B397" t="s">
        <v>73</v>
      </c>
      <c r="C397" t="s">
        <v>114</v>
      </c>
      <c r="D397" s="5" t="s">
        <v>115</v>
      </c>
      <c r="E397" s="5">
        <v>0</v>
      </c>
      <c r="F397" s="5" t="s">
        <v>41</v>
      </c>
      <c r="G397" s="5" t="s">
        <v>42</v>
      </c>
      <c r="H397" s="5" t="e">
        <f t="shared" si="6"/>
        <v>#N/A</v>
      </c>
      <c r="I397" s="6">
        <v>9.3885779727022403E-3</v>
      </c>
    </row>
    <row r="398" spans="1:9" x14ac:dyDescent="0.2">
      <c r="A398" s="4" t="s">
        <v>62</v>
      </c>
      <c r="B398" t="s">
        <v>73</v>
      </c>
      <c r="C398" t="s">
        <v>114</v>
      </c>
      <c r="D398" s="5" t="s">
        <v>115</v>
      </c>
      <c r="E398" s="5">
        <v>0</v>
      </c>
      <c r="F398" s="5" t="s">
        <v>47</v>
      </c>
      <c r="G398" s="5" t="s">
        <v>48</v>
      </c>
      <c r="H398" s="5" t="e">
        <f t="shared" si="6"/>
        <v>#N/A</v>
      </c>
      <c r="I398" s="6">
        <v>0.45673421063554998</v>
      </c>
    </row>
    <row r="399" spans="1:9" x14ac:dyDescent="0.2">
      <c r="A399" s="4" t="s">
        <v>62</v>
      </c>
      <c r="B399" t="s">
        <v>73</v>
      </c>
      <c r="C399" t="s">
        <v>114</v>
      </c>
      <c r="D399" s="5" t="s">
        <v>115</v>
      </c>
      <c r="E399" s="5">
        <v>0</v>
      </c>
      <c r="F399" s="5" t="s">
        <v>49</v>
      </c>
      <c r="G399" s="5" t="s">
        <v>50</v>
      </c>
      <c r="H399" s="5" t="e">
        <f t="shared" si="6"/>
        <v>#N/A</v>
      </c>
      <c r="I399" s="6">
        <v>0.38886471880783502</v>
      </c>
    </row>
    <row r="400" spans="1:9" x14ac:dyDescent="0.2">
      <c r="A400" s="4" t="s">
        <v>62</v>
      </c>
      <c r="B400" t="s">
        <v>73</v>
      </c>
      <c r="C400" t="s">
        <v>114</v>
      </c>
      <c r="D400" s="5" t="s">
        <v>115</v>
      </c>
      <c r="E400" s="5">
        <v>0</v>
      </c>
      <c r="F400" s="5" t="s">
        <v>54</v>
      </c>
      <c r="G400" s="5" t="s">
        <v>55</v>
      </c>
      <c r="H400" s="5" t="e">
        <f t="shared" si="6"/>
        <v>#N/A</v>
      </c>
      <c r="I400" s="7">
        <v>7.6032000000000003E-6</v>
      </c>
    </row>
    <row r="401" spans="1:9" x14ac:dyDescent="0.2">
      <c r="A401" s="4" t="s">
        <v>62</v>
      </c>
      <c r="B401" t="s">
        <v>73</v>
      </c>
      <c r="C401" t="s">
        <v>114</v>
      </c>
      <c r="D401" s="5" t="s">
        <v>115</v>
      </c>
      <c r="E401" s="5">
        <v>0</v>
      </c>
      <c r="F401" s="5" t="s">
        <v>56</v>
      </c>
      <c r="G401" s="5" t="s">
        <v>57</v>
      </c>
      <c r="H401" s="5" t="e">
        <f t="shared" si="6"/>
        <v>#N/A</v>
      </c>
      <c r="I401" s="6">
        <v>1.29949400000021</v>
      </c>
    </row>
    <row r="402" spans="1:9" x14ac:dyDescent="0.2">
      <c r="A402" s="4" t="s">
        <v>62</v>
      </c>
      <c r="B402" t="s">
        <v>73</v>
      </c>
      <c r="C402" t="s">
        <v>114</v>
      </c>
      <c r="D402" s="5" t="s">
        <v>115</v>
      </c>
      <c r="E402" s="5">
        <v>0</v>
      </c>
      <c r="F402" s="5" t="s">
        <v>58</v>
      </c>
      <c r="G402" s="5" t="s">
        <v>59</v>
      </c>
      <c r="H402" s="5" t="e">
        <f t="shared" si="6"/>
        <v>#N/A</v>
      </c>
      <c r="I402" s="6" t="s">
        <v>53</v>
      </c>
    </row>
    <row r="403" spans="1:9" x14ac:dyDescent="0.2">
      <c r="A403" s="4" t="s">
        <v>62</v>
      </c>
      <c r="B403" t="s">
        <v>73</v>
      </c>
      <c r="C403" t="s">
        <v>114</v>
      </c>
      <c r="D403" s="5" t="s">
        <v>115</v>
      </c>
      <c r="E403" s="5">
        <v>0</v>
      </c>
      <c r="F403" s="5" t="s">
        <v>60</v>
      </c>
      <c r="G403" s="5" t="s">
        <v>61</v>
      </c>
      <c r="H403" s="5" t="e">
        <f t="shared" si="6"/>
        <v>#N/A</v>
      </c>
      <c r="I403" s="6">
        <v>3.2892582545619803E-2</v>
      </c>
    </row>
    <row r="404" spans="1:9" x14ac:dyDescent="0.2">
      <c r="A404" s="4" t="s">
        <v>62</v>
      </c>
      <c r="B404" t="s">
        <v>73</v>
      </c>
      <c r="C404" t="s">
        <v>116</v>
      </c>
      <c r="D404" s="5" t="s">
        <v>117</v>
      </c>
      <c r="E404" s="5">
        <v>0</v>
      </c>
      <c r="F404" s="5" t="s">
        <v>10</v>
      </c>
      <c r="G404" s="5" t="s">
        <v>11</v>
      </c>
      <c r="H404" s="5" t="str">
        <f t="shared" si="6"/>
        <v>Power</v>
      </c>
      <c r="I404" s="6">
        <v>1179.31022696984</v>
      </c>
    </row>
    <row r="405" spans="1:9" x14ac:dyDescent="0.2">
      <c r="A405" s="4" t="s">
        <v>62</v>
      </c>
      <c r="B405" t="s">
        <v>73</v>
      </c>
      <c r="C405" t="s">
        <v>116</v>
      </c>
      <c r="D405" s="5" t="s">
        <v>117</v>
      </c>
      <c r="E405" s="5">
        <v>0</v>
      </c>
      <c r="F405" s="5" t="s">
        <v>14</v>
      </c>
      <c r="G405" s="5" t="s">
        <v>15</v>
      </c>
      <c r="H405" s="5" t="str">
        <f t="shared" si="6"/>
        <v>Industry (incl. Cement Process)</v>
      </c>
      <c r="I405" s="6">
        <v>102.11011877817801</v>
      </c>
    </row>
    <row r="406" spans="1:9" x14ac:dyDescent="0.2">
      <c r="A406" s="4" t="s">
        <v>62</v>
      </c>
      <c r="B406" t="s">
        <v>73</v>
      </c>
      <c r="C406" t="s">
        <v>116</v>
      </c>
      <c r="D406" s="5" t="s">
        <v>117</v>
      </c>
      <c r="E406" s="5">
        <v>0</v>
      </c>
      <c r="F406" s="5" t="s">
        <v>16</v>
      </c>
      <c r="G406" s="5" t="s">
        <v>17</v>
      </c>
      <c r="H406" s="5" t="str">
        <f t="shared" si="6"/>
        <v>Domestic aviation</v>
      </c>
      <c r="I406" s="6">
        <v>17.218265191813</v>
      </c>
    </row>
    <row r="407" spans="1:9" x14ac:dyDescent="0.2">
      <c r="A407" s="4" t="s">
        <v>62</v>
      </c>
      <c r="B407" t="s">
        <v>73</v>
      </c>
      <c r="C407" t="s">
        <v>116</v>
      </c>
      <c r="D407" s="5" t="s">
        <v>117</v>
      </c>
      <c r="E407" s="5">
        <v>0</v>
      </c>
      <c r="F407" s="5" t="s">
        <v>18</v>
      </c>
      <c r="G407" s="5" t="s">
        <v>19</v>
      </c>
      <c r="H407" s="5" t="str">
        <f t="shared" si="6"/>
        <v>Ground Transport</v>
      </c>
      <c r="I407" s="6">
        <v>762.03834494023204</v>
      </c>
    </row>
    <row r="408" spans="1:9" x14ac:dyDescent="0.2">
      <c r="A408" s="4" t="s">
        <v>62</v>
      </c>
      <c r="B408" t="s">
        <v>73</v>
      </c>
      <c r="C408" t="s">
        <v>116</v>
      </c>
      <c r="D408" s="5" t="s">
        <v>117</v>
      </c>
      <c r="E408" s="5">
        <v>0</v>
      </c>
      <c r="F408" s="5" t="s">
        <v>22</v>
      </c>
      <c r="G408" s="5" t="s">
        <v>23</v>
      </c>
      <c r="H408" s="5" t="str">
        <f t="shared" si="6"/>
        <v>Ground Transport</v>
      </c>
      <c r="I408" s="6">
        <v>3.4612980102517099</v>
      </c>
    </row>
    <row r="409" spans="1:9" x14ac:dyDescent="0.2">
      <c r="A409" s="4" t="s">
        <v>62</v>
      </c>
      <c r="B409" t="s">
        <v>73</v>
      </c>
      <c r="C409" t="s">
        <v>116</v>
      </c>
      <c r="D409" s="5" t="s">
        <v>117</v>
      </c>
      <c r="E409" s="5">
        <v>0</v>
      </c>
      <c r="F409" s="5" t="s">
        <v>24</v>
      </c>
      <c r="G409" s="5" t="s">
        <v>25</v>
      </c>
      <c r="H409" s="5" t="str">
        <f t="shared" si="6"/>
        <v>Ground Transport</v>
      </c>
      <c r="I409" s="6">
        <v>19.124531212811199</v>
      </c>
    </row>
    <row r="410" spans="1:9" x14ac:dyDescent="0.2">
      <c r="A410" s="4" t="s">
        <v>62</v>
      </c>
      <c r="B410" t="s">
        <v>73</v>
      </c>
      <c r="C410" t="s">
        <v>116</v>
      </c>
      <c r="D410" s="5" t="s">
        <v>117</v>
      </c>
      <c r="E410" s="5">
        <v>0</v>
      </c>
      <c r="F410" s="5" t="s">
        <v>26</v>
      </c>
      <c r="G410" s="5" t="s">
        <v>27</v>
      </c>
      <c r="H410" s="5" t="str">
        <f t="shared" si="6"/>
        <v>Residential</v>
      </c>
      <c r="I410" s="6">
        <v>284.91674251068298</v>
      </c>
    </row>
    <row r="411" spans="1:9" x14ac:dyDescent="0.2">
      <c r="A411" s="4" t="s">
        <v>62</v>
      </c>
      <c r="B411" t="s">
        <v>73</v>
      </c>
      <c r="C411" t="s">
        <v>116</v>
      </c>
      <c r="D411" s="5" t="s">
        <v>117</v>
      </c>
      <c r="E411" s="5">
        <v>0</v>
      </c>
      <c r="F411" s="5" t="s">
        <v>30</v>
      </c>
      <c r="G411" s="5" t="s">
        <v>32</v>
      </c>
      <c r="H411" s="5" t="e">
        <f t="shared" si="6"/>
        <v>#N/A</v>
      </c>
      <c r="I411" s="6" t="s">
        <v>53</v>
      </c>
    </row>
    <row r="412" spans="1:9" x14ac:dyDescent="0.2">
      <c r="A412" s="4" t="s">
        <v>62</v>
      </c>
      <c r="B412" t="s">
        <v>73</v>
      </c>
      <c r="C412" t="s">
        <v>116</v>
      </c>
      <c r="D412" s="5" t="s">
        <v>117</v>
      </c>
      <c r="E412" s="5">
        <v>0</v>
      </c>
      <c r="F412" s="5" t="s">
        <v>33</v>
      </c>
      <c r="G412" s="5" t="s">
        <v>34</v>
      </c>
      <c r="H412" s="5" t="str">
        <f t="shared" si="6"/>
        <v>Industry (incl. Cement Process)</v>
      </c>
      <c r="I412" s="6">
        <v>74.0715</v>
      </c>
    </row>
    <row r="413" spans="1:9" x14ac:dyDescent="0.2">
      <c r="A413" s="4" t="s">
        <v>62</v>
      </c>
      <c r="B413" t="s">
        <v>73</v>
      </c>
      <c r="C413" t="s">
        <v>116</v>
      </c>
      <c r="D413" s="5" t="s">
        <v>117</v>
      </c>
      <c r="E413" s="5">
        <v>0</v>
      </c>
      <c r="F413" s="5" t="s">
        <v>35</v>
      </c>
      <c r="G413" s="5" t="s">
        <v>36</v>
      </c>
      <c r="H413" s="5" t="e">
        <f t="shared" si="6"/>
        <v>#N/A</v>
      </c>
      <c r="I413" s="6">
        <v>7.5</v>
      </c>
    </row>
    <row r="414" spans="1:9" x14ac:dyDescent="0.2">
      <c r="A414" s="4" t="s">
        <v>62</v>
      </c>
      <c r="B414" t="s">
        <v>73</v>
      </c>
      <c r="C414" t="s">
        <v>116</v>
      </c>
      <c r="D414" s="5" t="s">
        <v>117</v>
      </c>
      <c r="E414" s="5">
        <v>0</v>
      </c>
      <c r="F414" s="5" t="s">
        <v>41</v>
      </c>
      <c r="G414" s="5" t="s">
        <v>42</v>
      </c>
      <c r="H414" s="5" t="e">
        <f t="shared" si="6"/>
        <v>#N/A</v>
      </c>
      <c r="I414" s="6">
        <v>1.98569354576138E-2</v>
      </c>
    </row>
    <row r="415" spans="1:9" x14ac:dyDescent="0.2">
      <c r="A415" s="4" t="s">
        <v>62</v>
      </c>
      <c r="B415" t="s">
        <v>73</v>
      </c>
      <c r="C415" t="s">
        <v>116</v>
      </c>
      <c r="D415" s="5" t="s">
        <v>117</v>
      </c>
      <c r="E415" s="5">
        <v>0</v>
      </c>
      <c r="F415" s="5" t="s">
        <v>47</v>
      </c>
      <c r="G415" s="5" t="s">
        <v>48</v>
      </c>
      <c r="H415" s="5" t="e">
        <f t="shared" si="6"/>
        <v>#N/A</v>
      </c>
      <c r="I415" s="6">
        <v>2.9935430972274002</v>
      </c>
    </row>
    <row r="416" spans="1:9" x14ac:dyDescent="0.2">
      <c r="A416" s="4" t="s">
        <v>62</v>
      </c>
      <c r="B416" t="s">
        <v>73</v>
      </c>
      <c r="C416" t="s">
        <v>116</v>
      </c>
      <c r="D416" s="5" t="s">
        <v>117</v>
      </c>
      <c r="E416" s="5">
        <v>0</v>
      </c>
      <c r="F416" s="5" t="s">
        <v>49</v>
      </c>
      <c r="G416" s="5" t="s">
        <v>50</v>
      </c>
      <c r="H416" s="5" t="e">
        <f t="shared" si="6"/>
        <v>#N/A</v>
      </c>
      <c r="I416" s="6">
        <v>0.75663783741304702</v>
      </c>
    </row>
    <row r="417" spans="1:9" x14ac:dyDescent="0.2">
      <c r="A417" s="4" t="s">
        <v>62</v>
      </c>
      <c r="B417" t="s">
        <v>73</v>
      </c>
      <c r="C417" t="s">
        <v>116</v>
      </c>
      <c r="D417" s="5" t="s">
        <v>117</v>
      </c>
      <c r="E417" s="5">
        <v>0</v>
      </c>
      <c r="F417" s="5" t="s">
        <v>56</v>
      </c>
      <c r="G417" s="5" t="s">
        <v>57</v>
      </c>
      <c r="H417" s="5" t="e">
        <f t="shared" si="6"/>
        <v>#N/A</v>
      </c>
      <c r="I417" s="6">
        <v>2.2148843000006599</v>
      </c>
    </row>
    <row r="418" spans="1:9" x14ac:dyDescent="0.2">
      <c r="A418" s="4" t="s">
        <v>62</v>
      </c>
      <c r="B418" t="s">
        <v>73</v>
      </c>
      <c r="C418" t="s">
        <v>116</v>
      </c>
      <c r="D418" s="5" t="s">
        <v>117</v>
      </c>
      <c r="E418" s="5">
        <v>0</v>
      </c>
      <c r="F418" s="5" t="s">
        <v>58</v>
      </c>
      <c r="G418" s="5" t="s">
        <v>59</v>
      </c>
      <c r="H418" s="5" t="e">
        <f t="shared" si="6"/>
        <v>#N/A</v>
      </c>
      <c r="I418" s="6" t="s">
        <v>53</v>
      </c>
    </row>
    <row r="419" spans="1:9" x14ac:dyDescent="0.2">
      <c r="A419" s="4" t="s">
        <v>62</v>
      </c>
      <c r="B419" t="s">
        <v>73</v>
      </c>
      <c r="C419" t="s">
        <v>118</v>
      </c>
      <c r="D419" s="5" t="s">
        <v>119</v>
      </c>
      <c r="E419" s="5">
        <v>0</v>
      </c>
      <c r="F419" s="5" t="s">
        <v>10</v>
      </c>
      <c r="G419" s="5" t="s">
        <v>11</v>
      </c>
      <c r="H419" s="5" t="str">
        <f t="shared" si="6"/>
        <v>Power</v>
      </c>
      <c r="I419" s="6">
        <v>1659.5133254677401</v>
      </c>
    </row>
    <row r="420" spans="1:9" x14ac:dyDescent="0.2">
      <c r="A420" s="4" t="s">
        <v>62</v>
      </c>
      <c r="B420" t="s">
        <v>73</v>
      </c>
      <c r="C420" t="s">
        <v>118</v>
      </c>
      <c r="D420" s="5" t="s">
        <v>119</v>
      </c>
      <c r="E420" s="5">
        <v>0</v>
      </c>
      <c r="F420" s="5" t="s">
        <v>12</v>
      </c>
      <c r="G420" s="5" t="s">
        <v>13</v>
      </c>
      <c r="H420" s="5" t="str">
        <f t="shared" si="6"/>
        <v>Industry (incl. Cement Process)</v>
      </c>
      <c r="I420" s="6">
        <v>48.420788441753501</v>
      </c>
    </row>
    <row r="421" spans="1:9" x14ac:dyDescent="0.2">
      <c r="A421" s="4" t="s">
        <v>62</v>
      </c>
      <c r="B421" t="s">
        <v>73</v>
      </c>
      <c r="C421" t="s">
        <v>118</v>
      </c>
      <c r="D421" s="5" t="s">
        <v>119</v>
      </c>
      <c r="E421" s="5">
        <v>0</v>
      </c>
      <c r="F421" s="5" t="s">
        <v>14</v>
      </c>
      <c r="G421" s="5" t="s">
        <v>15</v>
      </c>
      <c r="H421" s="5" t="str">
        <f t="shared" si="6"/>
        <v>Industry (incl. Cement Process)</v>
      </c>
      <c r="I421" s="6">
        <v>741.34778055081495</v>
      </c>
    </row>
    <row r="422" spans="1:9" x14ac:dyDescent="0.2">
      <c r="A422" s="4" t="s">
        <v>62</v>
      </c>
      <c r="B422" t="s">
        <v>73</v>
      </c>
      <c r="C422" t="s">
        <v>118</v>
      </c>
      <c r="D422" s="5" t="s">
        <v>119</v>
      </c>
      <c r="E422" s="5">
        <v>0</v>
      </c>
      <c r="F422" s="5" t="s">
        <v>16</v>
      </c>
      <c r="G422" s="5" t="s">
        <v>17</v>
      </c>
      <c r="H422" s="5" t="str">
        <f t="shared" si="6"/>
        <v>Domestic aviation</v>
      </c>
      <c r="I422" s="6">
        <v>32.550129134465003</v>
      </c>
    </row>
    <row r="423" spans="1:9" x14ac:dyDescent="0.2">
      <c r="A423" s="4" t="s">
        <v>62</v>
      </c>
      <c r="B423" t="s">
        <v>73</v>
      </c>
      <c r="C423" t="s">
        <v>118</v>
      </c>
      <c r="D423" s="5" t="s">
        <v>119</v>
      </c>
      <c r="E423" s="5">
        <v>0</v>
      </c>
      <c r="F423" s="5" t="s">
        <v>18</v>
      </c>
      <c r="G423" s="5" t="s">
        <v>19</v>
      </c>
      <c r="H423" s="5" t="str">
        <f t="shared" si="6"/>
        <v>Ground Transport</v>
      </c>
      <c r="I423" s="6">
        <v>2124.90168462163</v>
      </c>
    </row>
    <row r="424" spans="1:9" x14ac:dyDescent="0.2">
      <c r="A424" s="4" t="s">
        <v>62</v>
      </c>
      <c r="B424" t="s">
        <v>73</v>
      </c>
      <c r="C424" t="s">
        <v>118</v>
      </c>
      <c r="D424" s="5" t="s">
        <v>119</v>
      </c>
      <c r="E424" s="5">
        <v>0</v>
      </c>
      <c r="F424" s="5" t="s">
        <v>22</v>
      </c>
      <c r="G424" s="5" t="s">
        <v>23</v>
      </c>
      <c r="H424" s="5" t="str">
        <f t="shared" si="6"/>
        <v>Ground Transport</v>
      </c>
      <c r="I424" s="6">
        <v>297.981358874688</v>
      </c>
    </row>
    <row r="425" spans="1:9" x14ac:dyDescent="0.2">
      <c r="A425" s="4" t="s">
        <v>62</v>
      </c>
      <c r="B425" t="s">
        <v>73</v>
      </c>
      <c r="C425" t="s">
        <v>118</v>
      </c>
      <c r="D425" s="5" t="s">
        <v>119</v>
      </c>
      <c r="E425" s="5">
        <v>0</v>
      </c>
      <c r="F425" s="5" t="s">
        <v>26</v>
      </c>
      <c r="G425" s="5" t="s">
        <v>27</v>
      </c>
      <c r="H425" s="5" t="str">
        <f t="shared" si="6"/>
        <v>Residential</v>
      </c>
      <c r="I425" s="6">
        <v>864.82048905414501</v>
      </c>
    </row>
    <row r="426" spans="1:9" x14ac:dyDescent="0.2">
      <c r="A426" s="4" t="s">
        <v>62</v>
      </c>
      <c r="B426" t="s">
        <v>73</v>
      </c>
      <c r="C426" t="s">
        <v>118</v>
      </c>
      <c r="D426" s="5" t="s">
        <v>119</v>
      </c>
      <c r="E426" s="5">
        <v>0</v>
      </c>
      <c r="F426" s="5" t="s">
        <v>30</v>
      </c>
      <c r="G426" s="5" t="s">
        <v>32</v>
      </c>
      <c r="H426" s="5" t="e">
        <f t="shared" si="6"/>
        <v>#N/A</v>
      </c>
      <c r="I426" s="6" t="s">
        <v>53</v>
      </c>
    </row>
    <row r="427" spans="1:9" x14ac:dyDescent="0.2">
      <c r="A427" s="4" t="s">
        <v>62</v>
      </c>
      <c r="B427" t="s">
        <v>73</v>
      </c>
      <c r="C427" t="s">
        <v>118</v>
      </c>
      <c r="D427" s="5" t="s">
        <v>119</v>
      </c>
      <c r="E427" s="5">
        <v>0</v>
      </c>
      <c r="F427" s="5" t="s">
        <v>33</v>
      </c>
      <c r="G427" s="5" t="s">
        <v>34</v>
      </c>
      <c r="H427" s="5" t="str">
        <f t="shared" si="6"/>
        <v>Industry (incl. Cement Process)</v>
      </c>
      <c r="I427" s="6">
        <v>346.32100000000003</v>
      </c>
    </row>
    <row r="428" spans="1:9" x14ac:dyDescent="0.2">
      <c r="A428" s="4" t="s">
        <v>62</v>
      </c>
      <c r="B428" t="s">
        <v>73</v>
      </c>
      <c r="C428" t="s">
        <v>118</v>
      </c>
      <c r="D428" s="5" t="s">
        <v>119</v>
      </c>
      <c r="E428" s="5">
        <v>0</v>
      </c>
      <c r="F428" s="5" t="s">
        <v>35</v>
      </c>
      <c r="G428" s="5" t="s">
        <v>36</v>
      </c>
      <c r="H428" s="5" t="e">
        <f t="shared" si="6"/>
        <v>#N/A</v>
      </c>
      <c r="I428" s="6">
        <v>67.5</v>
      </c>
    </row>
    <row r="429" spans="1:9" x14ac:dyDescent="0.2">
      <c r="A429" s="4" t="s">
        <v>62</v>
      </c>
      <c r="B429" t="s">
        <v>73</v>
      </c>
      <c r="C429" t="s">
        <v>118</v>
      </c>
      <c r="D429" s="5" t="s">
        <v>119</v>
      </c>
      <c r="E429" s="5">
        <v>0</v>
      </c>
      <c r="F429" s="5" t="s">
        <v>41</v>
      </c>
      <c r="G429" s="5" t="s">
        <v>42</v>
      </c>
      <c r="H429" s="5" t="e">
        <f t="shared" si="6"/>
        <v>#N/A</v>
      </c>
      <c r="I429" s="6">
        <v>0.30924842456960899</v>
      </c>
    </row>
    <row r="430" spans="1:9" x14ac:dyDescent="0.2">
      <c r="A430" s="4" t="s">
        <v>62</v>
      </c>
      <c r="B430" t="s">
        <v>73</v>
      </c>
      <c r="C430" t="s">
        <v>118</v>
      </c>
      <c r="D430" s="5" t="s">
        <v>119</v>
      </c>
      <c r="E430" s="5">
        <v>0</v>
      </c>
      <c r="F430" s="5" t="s">
        <v>47</v>
      </c>
      <c r="G430" s="5" t="s">
        <v>48</v>
      </c>
      <c r="H430" s="5" t="e">
        <f t="shared" si="6"/>
        <v>#N/A</v>
      </c>
      <c r="I430" s="6">
        <v>13.070205555555599</v>
      </c>
    </row>
    <row r="431" spans="1:9" x14ac:dyDescent="0.2">
      <c r="A431" s="4" t="s">
        <v>62</v>
      </c>
      <c r="B431" t="s">
        <v>73</v>
      </c>
      <c r="C431" t="s">
        <v>118</v>
      </c>
      <c r="D431" s="5" t="s">
        <v>119</v>
      </c>
      <c r="E431" s="5">
        <v>0</v>
      </c>
      <c r="F431" s="5" t="s">
        <v>49</v>
      </c>
      <c r="G431" s="5" t="s">
        <v>50</v>
      </c>
      <c r="H431" s="5" t="e">
        <f t="shared" si="6"/>
        <v>#N/A</v>
      </c>
      <c r="I431" s="6">
        <v>3.5237313284143501</v>
      </c>
    </row>
    <row r="432" spans="1:9" x14ac:dyDescent="0.2">
      <c r="A432" s="4" t="s">
        <v>62</v>
      </c>
      <c r="B432" t="s">
        <v>73</v>
      </c>
      <c r="C432" t="s">
        <v>118</v>
      </c>
      <c r="D432" s="5" t="s">
        <v>119</v>
      </c>
      <c r="E432" s="5">
        <v>0</v>
      </c>
      <c r="F432" s="5" t="s">
        <v>54</v>
      </c>
      <c r="G432" s="5" t="s">
        <v>55</v>
      </c>
      <c r="H432" s="5" t="e">
        <f t="shared" si="6"/>
        <v>#N/A</v>
      </c>
      <c r="I432" s="6">
        <v>2.8548936534171201E-2</v>
      </c>
    </row>
    <row r="433" spans="1:9" x14ac:dyDescent="0.2">
      <c r="A433" s="4" t="s">
        <v>62</v>
      </c>
      <c r="B433" t="s">
        <v>73</v>
      </c>
      <c r="C433" t="s">
        <v>118</v>
      </c>
      <c r="D433" s="5" t="s">
        <v>119</v>
      </c>
      <c r="E433" s="5">
        <v>0</v>
      </c>
      <c r="F433" s="5" t="s">
        <v>56</v>
      </c>
      <c r="G433" s="5" t="s">
        <v>57</v>
      </c>
      <c r="H433" s="5" t="e">
        <f t="shared" si="6"/>
        <v>#N/A</v>
      </c>
      <c r="I433" s="6">
        <v>21.5638751016415</v>
      </c>
    </row>
    <row r="434" spans="1:9" x14ac:dyDescent="0.2">
      <c r="A434" s="4" t="s">
        <v>62</v>
      </c>
      <c r="B434" t="s">
        <v>73</v>
      </c>
      <c r="C434" t="s">
        <v>118</v>
      </c>
      <c r="D434" s="5" t="s">
        <v>119</v>
      </c>
      <c r="E434" s="5">
        <v>0</v>
      </c>
      <c r="F434" s="5" t="s">
        <v>58</v>
      </c>
      <c r="G434" s="5" t="s">
        <v>59</v>
      </c>
      <c r="H434" s="5" t="e">
        <f t="shared" si="6"/>
        <v>#N/A</v>
      </c>
      <c r="I434" s="6">
        <v>29.309177592354299</v>
      </c>
    </row>
    <row r="435" spans="1:9" x14ac:dyDescent="0.2">
      <c r="A435" s="4" t="s">
        <v>62</v>
      </c>
      <c r="B435" t="s">
        <v>73</v>
      </c>
      <c r="C435" t="s">
        <v>120</v>
      </c>
      <c r="D435" s="5" t="s">
        <v>121</v>
      </c>
      <c r="E435" s="5">
        <v>0</v>
      </c>
      <c r="F435" s="5" t="s">
        <v>10</v>
      </c>
      <c r="G435" s="5" t="s">
        <v>11</v>
      </c>
      <c r="H435" s="5" t="str">
        <f t="shared" si="6"/>
        <v>Power</v>
      </c>
      <c r="I435" s="6">
        <v>2967.0468905857501</v>
      </c>
    </row>
    <row r="436" spans="1:9" x14ac:dyDescent="0.2">
      <c r="A436" s="4" t="s">
        <v>62</v>
      </c>
      <c r="B436" t="s">
        <v>73</v>
      </c>
      <c r="C436" t="s">
        <v>120</v>
      </c>
      <c r="D436" s="5" t="s">
        <v>121</v>
      </c>
      <c r="E436" s="5">
        <v>0</v>
      </c>
      <c r="F436" s="5" t="s">
        <v>12</v>
      </c>
      <c r="G436" s="5" t="s">
        <v>13</v>
      </c>
      <c r="H436" s="5" t="str">
        <f t="shared" si="6"/>
        <v>Industry (incl. Cement Process)</v>
      </c>
      <c r="I436" s="6" t="s">
        <v>53</v>
      </c>
    </row>
    <row r="437" spans="1:9" x14ac:dyDescent="0.2">
      <c r="A437" s="4" t="s">
        <v>62</v>
      </c>
      <c r="B437" t="s">
        <v>73</v>
      </c>
      <c r="C437" t="s">
        <v>120</v>
      </c>
      <c r="D437" s="5" t="s">
        <v>121</v>
      </c>
      <c r="E437" s="5">
        <v>0</v>
      </c>
      <c r="F437" s="5" t="s">
        <v>14</v>
      </c>
      <c r="G437" s="5" t="s">
        <v>15</v>
      </c>
      <c r="H437" s="5" t="str">
        <f t="shared" si="6"/>
        <v>Industry (incl. Cement Process)</v>
      </c>
      <c r="I437" s="6">
        <v>2086.04124108221</v>
      </c>
    </row>
    <row r="438" spans="1:9" x14ac:dyDescent="0.2">
      <c r="A438" s="4" t="s">
        <v>62</v>
      </c>
      <c r="B438" t="s">
        <v>73</v>
      </c>
      <c r="C438" t="s">
        <v>120</v>
      </c>
      <c r="D438" s="5" t="s">
        <v>121</v>
      </c>
      <c r="E438" s="5">
        <v>0</v>
      </c>
      <c r="F438" s="5" t="s">
        <v>18</v>
      </c>
      <c r="G438" s="5" t="s">
        <v>19</v>
      </c>
      <c r="H438" s="5" t="str">
        <f t="shared" si="6"/>
        <v>Ground Transport</v>
      </c>
      <c r="I438" s="6">
        <v>4777.5044744229399</v>
      </c>
    </row>
    <row r="439" spans="1:9" x14ac:dyDescent="0.2">
      <c r="A439" s="4" t="s">
        <v>62</v>
      </c>
      <c r="B439" t="s">
        <v>73</v>
      </c>
      <c r="C439" t="s">
        <v>120</v>
      </c>
      <c r="D439" s="5" t="s">
        <v>121</v>
      </c>
      <c r="E439" s="5">
        <v>0</v>
      </c>
      <c r="F439" s="5" t="s">
        <v>24</v>
      </c>
      <c r="G439" s="5" t="s">
        <v>25</v>
      </c>
      <c r="H439" s="5" t="str">
        <f t="shared" si="6"/>
        <v>Ground Transport</v>
      </c>
      <c r="I439" s="6">
        <v>5.9664558695464898</v>
      </c>
    </row>
    <row r="440" spans="1:9" x14ac:dyDescent="0.2">
      <c r="A440" s="4" t="s">
        <v>62</v>
      </c>
      <c r="B440" t="s">
        <v>73</v>
      </c>
      <c r="C440" t="s">
        <v>120</v>
      </c>
      <c r="D440" s="5" t="s">
        <v>121</v>
      </c>
      <c r="E440" s="5">
        <v>0</v>
      </c>
      <c r="F440" s="5" t="s">
        <v>26</v>
      </c>
      <c r="G440" s="5" t="s">
        <v>27</v>
      </c>
      <c r="H440" s="5" t="str">
        <f t="shared" si="6"/>
        <v>Residential</v>
      </c>
      <c r="I440" s="6">
        <v>786.53654040170898</v>
      </c>
    </row>
    <row r="441" spans="1:9" x14ac:dyDescent="0.2">
      <c r="A441" s="4" t="s">
        <v>62</v>
      </c>
      <c r="B441" t="s">
        <v>73</v>
      </c>
      <c r="C441" t="s">
        <v>120</v>
      </c>
      <c r="D441" s="5" t="s">
        <v>121</v>
      </c>
      <c r="E441" s="5">
        <v>0</v>
      </c>
      <c r="F441" s="5" t="s">
        <v>30</v>
      </c>
      <c r="G441" s="5" t="s">
        <v>32</v>
      </c>
      <c r="H441" s="5" t="e">
        <f t="shared" si="6"/>
        <v>#N/A</v>
      </c>
      <c r="I441" s="6" t="s">
        <v>53</v>
      </c>
    </row>
    <row r="442" spans="1:9" x14ac:dyDescent="0.2">
      <c r="A442" s="4" t="s">
        <v>62</v>
      </c>
      <c r="B442" t="s">
        <v>73</v>
      </c>
      <c r="C442" t="s">
        <v>120</v>
      </c>
      <c r="D442" s="5" t="s">
        <v>121</v>
      </c>
      <c r="E442" s="5">
        <v>0</v>
      </c>
      <c r="F442" s="5" t="s">
        <v>33</v>
      </c>
      <c r="G442" s="5" t="s">
        <v>34</v>
      </c>
      <c r="H442" s="5" t="str">
        <f t="shared" si="6"/>
        <v>Industry (incl. Cement Process)</v>
      </c>
      <c r="I442" s="6">
        <v>1087.53</v>
      </c>
    </row>
    <row r="443" spans="1:9" x14ac:dyDescent="0.2">
      <c r="A443" s="4" t="s">
        <v>62</v>
      </c>
      <c r="B443" t="s">
        <v>73</v>
      </c>
      <c r="C443" t="s">
        <v>120</v>
      </c>
      <c r="D443" s="5" t="s">
        <v>121</v>
      </c>
      <c r="E443" s="5">
        <v>0</v>
      </c>
      <c r="F443" s="5" t="s">
        <v>35</v>
      </c>
      <c r="G443" s="5" t="s">
        <v>36</v>
      </c>
      <c r="H443" s="5" t="e">
        <f t="shared" si="6"/>
        <v>#N/A</v>
      </c>
      <c r="I443" s="6">
        <v>7.5</v>
      </c>
    </row>
    <row r="444" spans="1:9" x14ac:dyDescent="0.2">
      <c r="A444" s="4" t="s">
        <v>62</v>
      </c>
      <c r="B444" t="s">
        <v>73</v>
      </c>
      <c r="C444" t="s">
        <v>120</v>
      </c>
      <c r="D444" s="5" t="s">
        <v>121</v>
      </c>
      <c r="E444" s="5">
        <v>0</v>
      </c>
      <c r="F444" s="5" t="s">
        <v>41</v>
      </c>
      <c r="G444" s="5" t="s">
        <v>42</v>
      </c>
      <c r="H444" s="5" t="e">
        <f t="shared" si="6"/>
        <v>#N/A</v>
      </c>
      <c r="I444" s="6">
        <v>0.201056085853692</v>
      </c>
    </row>
    <row r="445" spans="1:9" x14ac:dyDescent="0.2">
      <c r="A445" s="4" t="s">
        <v>62</v>
      </c>
      <c r="B445" t="s">
        <v>73</v>
      </c>
      <c r="C445" t="s">
        <v>120</v>
      </c>
      <c r="D445" s="5" t="s">
        <v>121</v>
      </c>
      <c r="E445" s="5">
        <v>0</v>
      </c>
      <c r="F445" s="5" t="s">
        <v>47</v>
      </c>
      <c r="G445" s="5" t="s">
        <v>48</v>
      </c>
      <c r="H445" s="5" t="e">
        <f t="shared" si="6"/>
        <v>#N/A</v>
      </c>
      <c r="I445" s="6" t="s">
        <v>53</v>
      </c>
    </row>
    <row r="446" spans="1:9" x14ac:dyDescent="0.2">
      <c r="A446" s="4" t="s">
        <v>62</v>
      </c>
      <c r="B446" t="s">
        <v>73</v>
      </c>
      <c r="C446" t="s">
        <v>120</v>
      </c>
      <c r="D446" s="5" t="s">
        <v>121</v>
      </c>
      <c r="E446" s="5">
        <v>0</v>
      </c>
      <c r="F446" s="5" t="s">
        <v>49</v>
      </c>
      <c r="G446" s="5" t="s">
        <v>50</v>
      </c>
      <c r="H446" s="5" t="e">
        <f t="shared" si="6"/>
        <v>#N/A</v>
      </c>
      <c r="I446" s="6">
        <v>7.7205970250651301</v>
      </c>
    </row>
    <row r="447" spans="1:9" x14ac:dyDescent="0.2">
      <c r="A447" s="4" t="s">
        <v>62</v>
      </c>
      <c r="B447" t="s">
        <v>73</v>
      </c>
      <c r="C447" t="s">
        <v>120</v>
      </c>
      <c r="D447" s="5" t="s">
        <v>121</v>
      </c>
      <c r="E447" s="5">
        <v>0</v>
      </c>
      <c r="F447" s="5" t="s">
        <v>51</v>
      </c>
      <c r="G447" s="5" t="s">
        <v>52</v>
      </c>
      <c r="H447" s="5" t="e">
        <f t="shared" si="6"/>
        <v>#N/A</v>
      </c>
      <c r="I447" s="6" t="s">
        <v>53</v>
      </c>
    </row>
    <row r="448" spans="1:9" x14ac:dyDescent="0.2">
      <c r="A448" s="4" t="s">
        <v>62</v>
      </c>
      <c r="B448" t="s">
        <v>73</v>
      </c>
      <c r="C448" t="s">
        <v>120</v>
      </c>
      <c r="D448" s="5" t="s">
        <v>121</v>
      </c>
      <c r="E448" s="5">
        <v>0</v>
      </c>
      <c r="F448" s="5" t="s">
        <v>54</v>
      </c>
      <c r="G448" s="5" t="s">
        <v>55</v>
      </c>
      <c r="H448" s="5" t="e">
        <f t="shared" si="6"/>
        <v>#N/A</v>
      </c>
      <c r="I448" s="6" t="s">
        <v>53</v>
      </c>
    </row>
    <row r="449" spans="1:9" x14ac:dyDescent="0.2">
      <c r="A449" s="4" t="s">
        <v>62</v>
      </c>
      <c r="B449" t="s">
        <v>73</v>
      </c>
      <c r="C449" t="s">
        <v>120</v>
      </c>
      <c r="D449" s="5" t="s">
        <v>121</v>
      </c>
      <c r="E449" s="5">
        <v>0</v>
      </c>
      <c r="F449" s="5" t="s">
        <v>56</v>
      </c>
      <c r="G449" s="5" t="s">
        <v>57</v>
      </c>
      <c r="H449" s="5" t="e">
        <f t="shared" si="6"/>
        <v>#N/A</v>
      </c>
      <c r="I449" s="6">
        <v>21.300935406258599</v>
      </c>
    </row>
    <row r="450" spans="1:9" x14ac:dyDescent="0.2">
      <c r="A450" s="4" t="s">
        <v>62</v>
      </c>
      <c r="B450" t="s">
        <v>73</v>
      </c>
      <c r="C450" t="s">
        <v>120</v>
      </c>
      <c r="D450" s="5" t="s">
        <v>121</v>
      </c>
      <c r="E450" s="5">
        <v>0</v>
      </c>
      <c r="F450" s="5" t="s">
        <v>58</v>
      </c>
      <c r="G450" s="5" t="s">
        <v>59</v>
      </c>
      <c r="H450" s="5" t="e">
        <f t="shared" ref="H450:H513" si="7">VLOOKUP(G450,$M$2:$N$11,2,FALSE)</f>
        <v>#N/A</v>
      </c>
      <c r="I450" s="6" t="s">
        <v>53</v>
      </c>
    </row>
    <row r="451" spans="1:9" x14ac:dyDescent="0.2">
      <c r="A451" s="4" t="s">
        <v>62</v>
      </c>
      <c r="B451" t="s">
        <v>73</v>
      </c>
      <c r="C451" t="s">
        <v>122</v>
      </c>
      <c r="D451" s="5" t="s">
        <v>123</v>
      </c>
      <c r="E451" s="5">
        <v>0</v>
      </c>
      <c r="F451" s="5" t="s">
        <v>10</v>
      </c>
      <c r="G451" s="5" t="s">
        <v>11</v>
      </c>
      <c r="H451" s="5" t="str">
        <f t="shared" si="7"/>
        <v>Power</v>
      </c>
      <c r="I451" s="6">
        <v>1627.5194205044299</v>
      </c>
    </row>
    <row r="452" spans="1:9" x14ac:dyDescent="0.2">
      <c r="A452" s="4" t="s">
        <v>62</v>
      </c>
      <c r="B452" t="s">
        <v>73</v>
      </c>
      <c r="C452" t="s">
        <v>122</v>
      </c>
      <c r="D452" s="5" t="s">
        <v>123</v>
      </c>
      <c r="E452" s="5">
        <v>0</v>
      </c>
      <c r="F452" s="5" t="s">
        <v>12</v>
      </c>
      <c r="G452" s="5" t="s">
        <v>13</v>
      </c>
      <c r="H452" s="5" t="str">
        <f t="shared" si="7"/>
        <v>Industry (incl. Cement Process)</v>
      </c>
      <c r="I452" s="6">
        <v>2.32126086116179</v>
      </c>
    </row>
    <row r="453" spans="1:9" x14ac:dyDescent="0.2">
      <c r="A453" s="4" t="s">
        <v>62</v>
      </c>
      <c r="B453" t="s">
        <v>73</v>
      </c>
      <c r="C453" t="s">
        <v>122</v>
      </c>
      <c r="D453" s="5" t="s">
        <v>123</v>
      </c>
      <c r="E453" s="5">
        <v>0</v>
      </c>
      <c r="F453" s="5" t="s">
        <v>14</v>
      </c>
      <c r="G453" s="5" t="s">
        <v>15</v>
      </c>
      <c r="H453" s="5" t="str">
        <f t="shared" si="7"/>
        <v>Industry (incl. Cement Process)</v>
      </c>
      <c r="I453" s="6">
        <v>1.20232515687078</v>
      </c>
    </row>
    <row r="454" spans="1:9" x14ac:dyDescent="0.2">
      <c r="A454" s="4" t="s">
        <v>62</v>
      </c>
      <c r="B454" t="s">
        <v>73</v>
      </c>
      <c r="C454" t="s">
        <v>122</v>
      </c>
      <c r="D454" s="5" t="s">
        <v>123</v>
      </c>
      <c r="E454" s="5">
        <v>0</v>
      </c>
      <c r="F454" s="5" t="s">
        <v>18</v>
      </c>
      <c r="G454" s="5" t="s">
        <v>19</v>
      </c>
      <c r="H454" s="5" t="str">
        <f t="shared" si="7"/>
        <v>Ground Transport</v>
      </c>
      <c r="I454" s="6">
        <v>27.9939754461085</v>
      </c>
    </row>
    <row r="455" spans="1:9" x14ac:dyDescent="0.2">
      <c r="A455" s="4" t="s">
        <v>62</v>
      </c>
      <c r="B455" t="s">
        <v>73</v>
      </c>
      <c r="C455" t="s">
        <v>122</v>
      </c>
      <c r="D455" s="5" t="s">
        <v>123</v>
      </c>
      <c r="E455" s="5">
        <v>0</v>
      </c>
      <c r="F455" s="5" t="s">
        <v>26</v>
      </c>
      <c r="G455" s="5" t="s">
        <v>27</v>
      </c>
      <c r="H455" s="5" t="str">
        <f t="shared" si="7"/>
        <v>Residential</v>
      </c>
      <c r="I455" s="6">
        <v>271.15872815083299</v>
      </c>
    </row>
    <row r="456" spans="1:9" x14ac:dyDescent="0.2">
      <c r="A456" s="4" t="s">
        <v>62</v>
      </c>
      <c r="B456" t="s">
        <v>73</v>
      </c>
      <c r="C456" t="s">
        <v>122</v>
      </c>
      <c r="D456" s="5" t="s">
        <v>123</v>
      </c>
      <c r="E456" s="5">
        <v>0</v>
      </c>
      <c r="F456" s="5" t="s">
        <v>33</v>
      </c>
      <c r="G456" s="5" t="s">
        <v>34</v>
      </c>
      <c r="H456" s="5" t="str">
        <f t="shared" si="7"/>
        <v>Industry (incl. Cement Process)</v>
      </c>
      <c r="I456" s="6">
        <v>1142.47</v>
      </c>
    </row>
    <row r="457" spans="1:9" x14ac:dyDescent="0.2">
      <c r="A457" s="4" t="s">
        <v>62</v>
      </c>
      <c r="B457" t="s">
        <v>73</v>
      </c>
      <c r="C457" t="s">
        <v>122</v>
      </c>
      <c r="D457" s="5" t="s">
        <v>123</v>
      </c>
      <c r="E457" s="5">
        <v>0</v>
      </c>
      <c r="F457" s="5" t="s">
        <v>41</v>
      </c>
      <c r="G457" s="5" t="s">
        <v>42</v>
      </c>
      <c r="H457" s="5" t="e">
        <f t="shared" si="7"/>
        <v>#N/A</v>
      </c>
      <c r="I457" s="6">
        <v>0.18345944356036401</v>
      </c>
    </row>
    <row r="458" spans="1:9" x14ac:dyDescent="0.2">
      <c r="A458" s="4" t="s">
        <v>62</v>
      </c>
      <c r="B458" t="s">
        <v>73</v>
      </c>
      <c r="C458" t="s">
        <v>122</v>
      </c>
      <c r="D458" s="5" t="s">
        <v>123</v>
      </c>
      <c r="E458" s="5">
        <v>0</v>
      </c>
      <c r="F458" s="5" t="s">
        <v>49</v>
      </c>
      <c r="G458" s="5" t="s">
        <v>50</v>
      </c>
      <c r="H458" s="5" t="e">
        <f t="shared" si="7"/>
        <v>#N/A</v>
      </c>
      <c r="I458" s="6">
        <v>30.188097729126898</v>
      </c>
    </row>
    <row r="459" spans="1:9" x14ac:dyDescent="0.2">
      <c r="A459" s="4" t="s">
        <v>62</v>
      </c>
      <c r="B459" t="s">
        <v>73</v>
      </c>
      <c r="C459" t="s">
        <v>122</v>
      </c>
      <c r="D459" s="5" t="s">
        <v>123</v>
      </c>
      <c r="E459" s="5">
        <v>0</v>
      </c>
      <c r="F459" s="5" t="s">
        <v>56</v>
      </c>
      <c r="G459" s="5" t="s">
        <v>57</v>
      </c>
      <c r="H459" s="5" t="e">
        <f t="shared" si="7"/>
        <v>#N/A</v>
      </c>
      <c r="I459" s="6">
        <v>72.808257200322004</v>
      </c>
    </row>
    <row r="460" spans="1:9" x14ac:dyDescent="0.2">
      <c r="A460" s="4" t="s">
        <v>62</v>
      </c>
      <c r="B460" t="s">
        <v>73</v>
      </c>
      <c r="C460" t="s">
        <v>124</v>
      </c>
      <c r="D460" s="5" t="s">
        <v>125</v>
      </c>
      <c r="E460" s="5">
        <v>0</v>
      </c>
      <c r="F460" s="5" t="s">
        <v>10</v>
      </c>
      <c r="G460" s="5" t="s">
        <v>11</v>
      </c>
      <c r="H460" s="5" t="str">
        <f t="shared" si="7"/>
        <v>Power</v>
      </c>
      <c r="I460" s="6">
        <v>1608.48677895473</v>
      </c>
    </row>
    <row r="461" spans="1:9" x14ac:dyDescent="0.2">
      <c r="A461" s="4" t="s">
        <v>62</v>
      </c>
      <c r="B461" t="s">
        <v>73</v>
      </c>
      <c r="C461" t="s">
        <v>124</v>
      </c>
      <c r="D461" s="5" t="s">
        <v>125</v>
      </c>
      <c r="E461" s="5">
        <v>0</v>
      </c>
      <c r="F461" s="5" t="s">
        <v>12</v>
      </c>
      <c r="G461" s="5" t="s">
        <v>13</v>
      </c>
      <c r="H461" s="5" t="str">
        <f t="shared" si="7"/>
        <v>Industry (incl. Cement Process)</v>
      </c>
      <c r="I461" s="6" t="s">
        <v>53</v>
      </c>
    </row>
    <row r="462" spans="1:9" x14ac:dyDescent="0.2">
      <c r="A462" s="4" t="s">
        <v>62</v>
      </c>
      <c r="B462" t="s">
        <v>73</v>
      </c>
      <c r="C462" t="s">
        <v>124</v>
      </c>
      <c r="D462" s="5" t="s">
        <v>125</v>
      </c>
      <c r="E462" s="5">
        <v>0</v>
      </c>
      <c r="F462" s="5" t="s">
        <v>14</v>
      </c>
      <c r="G462" s="5" t="s">
        <v>15</v>
      </c>
      <c r="H462" s="5" t="str">
        <f t="shared" si="7"/>
        <v>Industry (incl. Cement Process)</v>
      </c>
      <c r="I462" s="6">
        <v>877.73433529343697</v>
      </c>
    </row>
    <row r="463" spans="1:9" x14ac:dyDescent="0.2">
      <c r="A463" s="4" t="s">
        <v>62</v>
      </c>
      <c r="B463" t="s">
        <v>73</v>
      </c>
      <c r="C463" t="s">
        <v>124</v>
      </c>
      <c r="D463" s="5" t="s">
        <v>125</v>
      </c>
      <c r="E463" s="5">
        <v>0</v>
      </c>
      <c r="F463" s="5" t="s">
        <v>18</v>
      </c>
      <c r="G463" s="5" t="s">
        <v>19</v>
      </c>
      <c r="H463" s="5" t="str">
        <f t="shared" si="7"/>
        <v>Ground Transport</v>
      </c>
      <c r="I463" s="6">
        <v>3504.5210168708199</v>
      </c>
    </row>
    <row r="464" spans="1:9" x14ac:dyDescent="0.2">
      <c r="A464" s="4" t="s">
        <v>62</v>
      </c>
      <c r="B464" t="s">
        <v>73</v>
      </c>
      <c r="C464" t="s">
        <v>124</v>
      </c>
      <c r="D464" s="5" t="s">
        <v>125</v>
      </c>
      <c r="E464" s="5">
        <v>0</v>
      </c>
      <c r="F464" s="5" t="s">
        <v>24</v>
      </c>
      <c r="G464" s="5" t="s">
        <v>25</v>
      </c>
      <c r="H464" s="5" t="str">
        <f t="shared" si="7"/>
        <v>Ground Transport</v>
      </c>
      <c r="I464" s="6" t="s">
        <v>53</v>
      </c>
    </row>
    <row r="465" spans="1:9" x14ac:dyDescent="0.2">
      <c r="A465" s="4" t="s">
        <v>62</v>
      </c>
      <c r="B465" t="s">
        <v>73</v>
      </c>
      <c r="C465" t="s">
        <v>124</v>
      </c>
      <c r="D465" s="5" t="s">
        <v>125</v>
      </c>
      <c r="E465" s="5">
        <v>0</v>
      </c>
      <c r="F465" s="5" t="s">
        <v>26</v>
      </c>
      <c r="G465" s="5" t="s">
        <v>27</v>
      </c>
      <c r="H465" s="5" t="str">
        <f t="shared" si="7"/>
        <v>Residential</v>
      </c>
      <c r="I465" s="6">
        <v>734.73590347417803</v>
      </c>
    </row>
    <row r="466" spans="1:9" x14ac:dyDescent="0.2">
      <c r="A466" s="4" t="s">
        <v>62</v>
      </c>
      <c r="B466" t="s">
        <v>73</v>
      </c>
      <c r="C466" t="s">
        <v>124</v>
      </c>
      <c r="D466" s="5" t="s">
        <v>125</v>
      </c>
      <c r="E466" s="5">
        <v>0</v>
      </c>
      <c r="F466" s="5" t="s">
        <v>30</v>
      </c>
      <c r="G466" s="5" t="s">
        <v>32</v>
      </c>
      <c r="H466" s="5" t="e">
        <f t="shared" si="7"/>
        <v>#N/A</v>
      </c>
      <c r="I466" s="6" t="s">
        <v>53</v>
      </c>
    </row>
    <row r="467" spans="1:9" x14ac:dyDescent="0.2">
      <c r="A467" s="4" t="s">
        <v>62</v>
      </c>
      <c r="B467" t="s">
        <v>73</v>
      </c>
      <c r="C467" t="s">
        <v>124</v>
      </c>
      <c r="D467" s="5" t="s">
        <v>125</v>
      </c>
      <c r="E467" s="5">
        <v>0</v>
      </c>
      <c r="F467" s="5" t="s">
        <v>33</v>
      </c>
      <c r="G467" s="5" t="s">
        <v>34</v>
      </c>
      <c r="H467" s="5" t="str">
        <f t="shared" si="7"/>
        <v>Industry (incl. Cement Process)</v>
      </c>
      <c r="I467" s="6">
        <v>494.464</v>
      </c>
    </row>
    <row r="468" spans="1:9" x14ac:dyDescent="0.2">
      <c r="A468" s="4" t="s">
        <v>62</v>
      </c>
      <c r="B468" t="s">
        <v>73</v>
      </c>
      <c r="C468" t="s">
        <v>124</v>
      </c>
      <c r="D468" s="5" t="s">
        <v>125</v>
      </c>
      <c r="E468" s="5">
        <v>0</v>
      </c>
      <c r="F468" s="5" t="s">
        <v>41</v>
      </c>
      <c r="G468" s="5" t="s">
        <v>42</v>
      </c>
      <c r="H468" s="5" t="e">
        <f t="shared" si="7"/>
        <v>#N/A</v>
      </c>
      <c r="I468" s="6">
        <v>0.30737336817281702</v>
      </c>
    </row>
    <row r="469" spans="1:9" x14ac:dyDescent="0.2">
      <c r="A469" s="4" t="s">
        <v>62</v>
      </c>
      <c r="B469" t="s">
        <v>73</v>
      </c>
      <c r="C469" t="s">
        <v>124</v>
      </c>
      <c r="D469" s="5" t="s">
        <v>125</v>
      </c>
      <c r="E469" s="5">
        <v>0</v>
      </c>
      <c r="F469" s="5" t="s">
        <v>45</v>
      </c>
      <c r="G469" s="5" t="s">
        <v>46</v>
      </c>
      <c r="H469" s="5" t="e">
        <f t="shared" si="7"/>
        <v>#N/A</v>
      </c>
      <c r="I469" s="6">
        <v>3.9675600000000002</v>
      </c>
    </row>
    <row r="470" spans="1:9" x14ac:dyDescent="0.2">
      <c r="A470" s="4" t="s">
        <v>62</v>
      </c>
      <c r="B470" t="s">
        <v>73</v>
      </c>
      <c r="C470" t="s">
        <v>124</v>
      </c>
      <c r="D470" s="5" t="s">
        <v>125</v>
      </c>
      <c r="E470" s="5">
        <v>0</v>
      </c>
      <c r="F470" s="5" t="s">
        <v>47</v>
      </c>
      <c r="G470" s="5" t="s">
        <v>48</v>
      </c>
      <c r="H470" s="5" t="e">
        <f t="shared" si="7"/>
        <v>#N/A</v>
      </c>
      <c r="I470" s="6" t="s">
        <v>53</v>
      </c>
    </row>
    <row r="471" spans="1:9" x14ac:dyDescent="0.2">
      <c r="A471" s="4" t="s">
        <v>62</v>
      </c>
      <c r="B471" t="s">
        <v>73</v>
      </c>
      <c r="C471" t="s">
        <v>124</v>
      </c>
      <c r="D471" s="5" t="s">
        <v>125</v>
      </c>
      <c r="E471" s="5">
        <v>0</v>
      </c>
      <c r="F471" s="5" t="s">
        <v>49</v>
      </c>
      <c r="G471" s="5" t="s">
        <v>50</v>
      </c>
      <c r="H471" s="5" t="e">
        <f t="shared" si="7"/>
        <v>#N/A</v>
      </c>
      <c r="I471" s="6">
        <v>4.8251381462304597</v>
      </c>
    </row>
    <row r="472" spans="1:9" x14ac:dyDescent="0.2">
      <c r="A472" s="4" t="s">
        <v>62</v>
      </c>
      <c r="B472" t="s">
        <v>73</v>
      </c>
      <c r="C472" t="s">
        <v>124</v>
      </c>
      <c r="D472" s="5" t="s">
        <v>125</v>
      </c>
      <c r="E472" s="5">
        <v>0</v>
      </c>
      <c r="F472" s="5" t="s">
        <v>51</v>
      </c>
      <c r="G472" s="5" t="s">
        <v>52</v>
      </c>
      <c r="H472" s="5" t="e">
        <f t="shared" si="7"/>
        <v>#N/A</v>
      </c>
      <c r="I472" s="6">
        <v>33.1214463747624</v>
      </c>
    </row>
    <row r="473" spans="1:9" x14ac:dyDescent="0.2">
      <c r="A473" s="4" t="s">
        <v>62</v>
      </c>
      <c r="B473" t="s">
        <v>73</v>
      </c>
      <c r="C473" t="s">
        <v>124</v>
      </c>
      <c r="D473" s="5" t="s">
        <v>125</v>
      </c>
      <c r="E473" s="5">
        <v>0</v>
      </c>
      <c r="F473" s="5" t="s">
        <v>54</v>
      </c>
      <c r="G473" s="5" t="s">
        <v>55</v>
      </c>
      <c r="H473" s="5" t="e">
        <f t="shared" si="7"/>
        <v>#N/A</v>
      </c>
      <c r="I473" s="6" t="s">
        <v>53</v>
      </c>
    </row>
    <row r="474" spans="1:9" x14ac:dyDescent="0.2">
      <c r="A474" s="4" t="s">
        <v>62</v>
      </c>
      <c r="B474" t="s">
        <v>73</v>
      </c>
      <c r="C474" t="s">
        <v>124</v>
      </c>
      <c r="D474" s="5" t="s">
        <v>125</v>
      </c>
      <c r="E474" s="5">
        <v>0</v>
      </c>
      <c r="F474" s="5" t="s">
        <v>56</v>
      </c>
      <c r="G474" s="5" t="s">
        <v>57</v>
      </c>
      <c r="H474" s="5" t="e">
        <f t="shared" si="7"/>
        <v>#N/A</v>
      </c>
      <c r="I474" s="6">
        <v>65.852115904810205</v>
      </c>
    </row>
    <row r="475" spans="1:9" x14ac:dyDescent="0.2">
      <c r="A475" s="4" t="s">
        <v>62</v>
      </c>
      <c r="B475" t="s">
        <v>73</v>
      </c>
      <c r="C475" t="s">
        <v>124</v>
      </c>
      <c r="D475" s="5" t="s">
        <v>125</v>
      </c>
      <c r="E475" s="5">
        <v>0</v>
      </c>
      <c r="F475" s="5" t="s">
        <v>58</v>
      </c>
      <c r="G475" s="5" t="s">
        <v>59</v>
      </c>
      <c r="H475" s="5" t="e">
        <f t="shared" si="7"/>
        <v>#N/A</v>
      </c>
      <c r="I475" s="6">
        <v>572.24208308133598</v>
      </c>
    </row>
    <row r="476" spans="1:9" x14ac:dyDescent="0.2">
      <c r="A476" s="4" t="s">
        <v>62</v>
      </c>
      <c r="B476" t="s">
        <v>73</v>
      </c>
      <c r="C476" t="s">
        <v>126</v>
      </c>
      <c r="D476" s="5" t="s">
        <v>127</v>
      </c>
      <c r="E476" s="5">
        <v>0</v>
      </c>
      <c r="F476" s="5" t="s">
        <v>10</v>
      </c>
      <c r="G476" s="5" t="s">
        <v>11</v>
      </c>
      <c r="H476" s="5" t="str">
        <f t="shared" si="7"/>
        <v>Power</v>
      </c>
      <c r="I476" s="6">
        <v>84.557745852615994</v>
      </c>
    </row>
    <row r="477" spans="1:9" x14ac:dyDescent="0.2">
      <c r="A477" s="4" t="s">
        <v>62</v>
      </c>
      <c r="B477" t="s">
        <v>73</v>
      </c>
      <c r="C477" t="s">
        <v>126</v>
      </c>
      <c r="D477" s="5" t="s">
        <v>127</v>
      </c>
      <c r="E477" s="5">
        <v>0</v>
      </c>
      <c r="F477" s="5" t="s">
        <v>14</v>
      </c>
      <c r="G477" s="5" t="s">
        <v>15</v>
      </c>
      <c r="H477" s="5" t="str">
        <f t="shared" si="7"/>
        <v>Industry (incl. Cement Process)</v>
      </c>
      <c r="I477" s="6">
        <v>7.3213952273743201</v>
      </c>
    </row>
    <row r="478" spans="1:9" x14ac:dyDescent="0.2">
      <c r="A478" s="4" t="s">
        <v>62</v>
      </c>
      <c r="B478" t="s">
        <v>73</v>
      </c>
      <c r="C478" t="s">
        <v>126</v>
      </c>
      <c r="D478" s="5" t="s">
        <v>127</v>
      </c>
      <c r="E478" s="5">
        <v>0</v>
      </c>
      <c r="F478" s="5" t="s">
        <v>16</v>
      </c>
      <c r="G478" s="5" t="s">
        <v>17</v>
      </c>
      <c r="H478" s="5" t="str">
        <f t="shared" si="7"/>
        <v>Domestic aviation</v>
      </c>
      <c r="I478" s="6">
        <v>1.23456580059744</v>
      </c>
    </row>
    <row r="479" spans="1:9" x14ac:dyDescent="0.2">
      <c r="A479" s="4" t="s">
        <v>62</v>
      </c>
      <c r="B479" t="s">
        <v>73</v>
      </c>
      <c r="C479" t="s">
        <v>126</v>
      </c>
      <c r="D479" s="5" t="s">
        <v>127</v>
      </c>
      <c r="E479" s="5">
        <v>0</v>
      </c>
      <c r="F479" s="5" t="s">
        <v>18</v>
      </c>
      <c r="G479" s="5" t="s">
        <v>19</v>
      </c>
      <c r="H479" s="5" t="str">
        <f t="shared" si="7"/>
        <v>Ground Transport</v>
      </c>
      <c r="I479" s="6">
        <v>54.6388678058157</v>
      </c>
    </row>
    <row r="480" spans="1:9" x14ac:dyDescent="0.2">
      <c r="A480" s="4" t="s">
        <v>62</v>
      </c>
      <c r="B480" t="s">
        <v>73</v>
      </c>
      <c r="C480" t="s">
        <v>126</v>
      </c>
      <c r="D480" s="5" t="s">
        <v>127</v>
      </c>
      <c r="E480" s="5">
        <v>0</v>
      </c>
      <c r="F480" s="5" t="s">
        <v>22</v>
      </c>
      <c r="G480" s="5" t="s">
        <v>23</v>
      </c>
      <c r="H480" s="5" t="str">
        <f t="shared" si="7"/>
        <v>Ground Transport</v>
      </c>
      <c r="I480" s="6">
        <v>0.24817791356375599</v>
      </c>
    </row>
    <row r="481" spans="1:9" x14ac:dyDescent="0.2">
      <c r="A481" s="4" t="s">
        <v>62</v>
      </c>
      <c r="B481" t="s">
        <v>73</v>
      </c>
      <c r="C481" t="s">
        <v>126</v>
      </c>
      <c r="D481" s="5" t="s">
        <v>127</v>
      </c>
      <c r="E481" s="5">
        <v>0</v>
      </c>
      <c r="F481" s="5" t="s">
        <v>24</v>
      </c>
      <c r="G481" s="5" t="s">
        <v>25</v>
      </c>
      <c r="H481" s="5" t="str">
        <f t="shared" si="7"/>
        <v>Ground Transport</v>
      </c>
      <c r="I481" s="6">
        <v>1.3712418840191001</v>
      </c>
    </row>
    <row r="482" spans="1:9" x14ac:dyDescent="0.2">
      <c r="A482" s="4" t="s">
        <v>62</v>
      </c>
      <c r="B482" t="s">
        <v>73</v>
      </c>
      <c r="C482" t="s">
        <v>126</v>
      </c>
      <c r="D482" s="5" t="s">
        <v>127</v>
      </c>
      <c r="E482" s="5">
        <v>0</v>
      </c>
      <c r="F482" s="5" t="s">
        <v>26</v>
      </c>
      <c r="G482" s="5" t="s">
        <v>27</v>
      </c>
      <c r="H482" s="5" t="str">
        <f t="shared" si="7"/>
        <v>Residential</v>
      </c>
      <c r="I482" s="6">
        <v>20.428818127627899</v>
      </c>
    </row>
    <row r="483" spans="1:9" x14ac:dyDescent="0.2">
      <c r="A483" s="4" t="s">
        <v>62</v>
      </c>
      <c r="B483" t="s">
        <v>73</v>
      </c>
      <c r="C483" t="s">
        <v>126</v>
      </c>
      <c r="D483" s="5" t="s">
        <v>127</v>
      </c>
      <c r="E483" s="5">
        <v>0</v>
      </c>
      <c r="F483" s="5" t="s">
        <v>30</v>
      </c>
      <c r="G483" s="5" t="s">
        <v>32</v>
      </c>
      <c r="H483" s="5" t="e">
        <f t="shared" si="7"/>
        <v>#N/A</v>
      </c>
      <c r="I483" s="6" t="s">
        <v>53</v>
      </c>
    </row>
    <row r="484" spans="1:9" x14ac:dyDescent="0.2">
      <c r="A484" s="4" t="s">
        <v>62</v>
      </c>
      <c r="B484" t="s">
        <v>73</v>
      </c>
      <c r="C484" t="s">
        <v>126</v>
      </c>
      <c r="D484" s="5" t="s">
        <v>127</v>
      </c>
      <c r="E484" s="5">
        <v>0</v>
      </c>
      <c r="F484" s="5" t="s">
        <v>41</v>
      </c>
      <c r="G484" s="5" t="s">
        <v>42</v>
      </c>
      <c r="H484" s="5" t="e">
        <f t="shared" si="7"/>
        <v>#N/A</v>
      </c>
      <c r="I484" s="6">
        <v>1.77825598211966E-3</v>
      </c>
    </row>
    <row r="485" spans="1:9" x14ac:dyDescent="0.2">
      <c r="A485" s="4" t="s">
        <v>62</v>
      </c>
      <c r="B485" t="s">
        <v>73</v>
      </c>
      <c r="C485" t="s">
        <v>126</v>
      </c>
      <c r="D485" s="5" t="s">
        <v>127</v>
      </c>
      <c r="E485" s="5">
        <v>0</v>
      </c>
      <c r="F485" s="5" t="s">
        <v>47</v>
      </c>
      <c r="G485" s="5" t="s">
        <v>48</v>
      </c>
      <c r="H485" s="5" t="e">
        <f t="shared" si="7"/>
        <v>#N/A</v>
      </c>
      <c r="I485" s="6">
        <v>0.19935648618760499</v>
      </c>
    </row>
    <row r="486" spans="1:9" x14ac:dyDescent="0.2">
      <c r="A486" s="4" t="s">
        <v>62</v>
      </c>
      <c r="B486" t="s">
        <v>73</v>
      </c>
      <c r="C486" t="s">
        <v>128</v>
      </c>
      <c r="D486" s="5" t="s">
        <v>129</v>
      </c>
      <c r="E486" s="5">
        <v>0</v>
      </c>
      <c r="F486" s="5" t="s">
        <v>10</v>
      </c>
      <c r="G486" s="5" t="s">
        <v>11</v>
      </c>
      <c r="H486" s="5" t="str">
        <f t="shared" si="7"/>
        <v>Power</v>
      </c>
      <c r="I486" s="6">
        <v>5584.2633540203096</v>
      </c>
    </row>
    <row r="487" spans="1:9" x14ac:dyDescent="0.2">
      <c r="A487" s="4" t="s">
        <v>62</v>
      </c>
      <c r="B487" t="s">
        <v>73</v>
      </c>
      <c r="C487" t="s">
        <v>128</v>
      </c>
      <c r="D487" s="5" t="s">
        <v>129</v>
      </c>
      <c r="E487" s="5">
        <v>0</v>
      </c>
      <c r="F487" s="5" t="s">
        <v>12</v>
      </c>
      <c r="G487" s="5" t="s">
        <v>13</v>
      </c>
      <c r="H487" s="5" t="str">
        <f t="shared" si="7"/>
        <v>Industry (incl. Cement Process)</v>
      </c>
      <c r="I487" s="6">
        <v>6941.4723401744905</v>
      </c>
    </row>
    <row r="488" spans="1:9" x14ac:dyDescent="0.2">
      <c r="A488" s="4" t="s">
        <v>62</v>
      </c>
      <c r="B488" t="s">
        <v>73</v>
      </c>
      <c r="C488" t="s">
        <v>128</v>
      </c>
      <c r="D488" s="5" t="s">
        <v>129</v>
      </c>
      <c r="E488" s="5">
        <v>0</v>
      </c>
      <c r="F488" s="5" t="s">
        <v>14</v>
      </c>
      <c r="G488" s="5" t="s">
        <v>15</v>
      </c>
      <c r="H488" s="5" t="str">
        <f t="shared" si="7"/>
        <v>Industry (incl. Cement Process)</v>
      </c>
      <c r="I488" s="6">
        <v>5593.9621005811496</v>
      </c>
    </row>
    <row r="489" spans="1:9" x14ac:dyDescent="0.2">
      <c r="A489" s="4" t="s">
        <v>62</v>
      </c>
      <c r="B489" t="s">
        <v>73</v>
      </c>
      <c r="C489" t="s">
        <v>128</v>
      </c>
      <c r="D489" s="5" t="s">
        <v>129</v>
      </c>
      <c r="E489" s="5">
        <v>0</v>
      </c>
      <c r="F489" s="5" t="s">
        <v>16</v>
      </c>
      <c r="G489" s="5" t="s">
        <v>17</v>
      </c>
      <c r="H489" s="5" t="str">
        <f t="shared" si="7"/>
        <v>Domestic aviation</v>
      </c>
      <c r="I489" s="6">
        <v>237.76236851044601</v>
      </c>
    </row>
    <row r="490" spans="1:9" x14ac:dyDescent="0.2">
      <c r="A490" s="4" t="s">
        <v>62</v>
      </c>
      <c r="B490" t="s">
        <v>73</v>
      </c>
      <c r="C490" t="s">
        <v>128</v>
      </c>
      <c r="D490" s="5" t="s">
        <v>129</v>
      </c>
      <c r="E490" s="5">
        <v>0</v>
      </c>
      <c r="F490" s="5" t="s">
        <v>18</v>
      </c>
      <c r="G490" s="5" t="s">
        <v>19</v>
      </c>
      <c r="H490" s="5" t="str">
        <f t="shared" si="7"/>
        <v>Ground Transport</v>
      </c>
      <c r="I490" s="6">
        <v>2947.4746061574801</v>
      </c>
    </row>
    <row r="491" spans="1:9" x14ac:dyDescent="0.2">
      <c r="A491" s="4" t="s">
        <v>62</v>
      </c>
      <c r="B491" t="s">
        <v>73</v>
      </c>
      <c r="C491" t="s">
        <v>128</v>
      </c>
      <c r="D491" s="5" t="s">
        <v>129</v>
      </c>
      <c r="E491" s="5">
        <v>0</v>
      </c>
      <c r="F491" s="5" t="s">
        <v>24</v>
      </c>
      <c r="G491" s="5" t="s">
        <v>25</v>
      </c>
      <c r="H491" s="5" t="str">
        <f t="shared" si="7"/>
        <v>Ground Transport</v>
      </c>
      <c r="I491" s="6" t="s">
        <v>53</v>
      </c>
    </row>
    <row r="492" spans="1:9" x14ac:dyDescent="0.2">
      <c r="A492" s="4" t="s">
        <v>62</v>
      </c>
      <c r="B492" t="s">
        <v>73</v>
      </c>
      <c r="C492" t="s">
        <v>128</v>
      </c>
      <c r="D492" s="5" t="s">
        <v>129</v>
      </c>
      <c r="E492" s="5">
        <v>0</v>
      </c>
      <c r="F492" s="5" t="s">
        <v>26</v>
      </c>
      <c r="G492" s="5" t="s">
        <v>27</v>
      </c>
      <c r="H492" s="5" t="str">
        <f t="shared" si="7"/>
        <v>Residential</v>
      </c>
      <c r="I492" s="6">
        <v>387.31149671563702</v>
      </c>
    </row>
    <row r="493" spans="1:9" x14ac:dyDescent="0.2">
      <c r="A493" s="4" t="s">
        <v>62</v>
      </c>
      <c r="B493" t="s">
        <v>73</v>
      </c>
      <c r="C493" t="s">
        <v>128</v>
      </c>
      <c r="D493" s="5" t="s">
        <v>129</v>
      </c>
      <c r="E493" s="5">
        <v>0</v>
      </c>
      <c r="F493" s="5" t="s">
        <v>30</v>
      </c>
      <c r="G493" s="5" t="s">
        <v>32</v>
      </c>
      <c r="H493" s="5" t="e">
        <f t="shared" si="7"/>
        <v>#N/A</v>
      </c>
      <c r="I493" s="6">
        <v>100.883699860907</v>
      </c>
    </row>
    <row r="494" spans="1:9" x14ac:dyDescent="0.2">
      <c r="A494" s="4" t="s">
        <v>62</v>
      </c>
      <c r="B494" t="s">
        <v>73</v>
      </c>
      <c r="C494" t="s">
        <v>128</v>
      </c>
      <c r="D494" s="5" t="s">
        <v>129</v>
      </c>
      <c r="E494" s="5">
        <v>0</v>
      </c>
      <c r="F494" s="5" t="s">
        <v>33</v>
      </c>
      <c r="G494" s="5" t="s">
        <v>34</v>
      </c>
      <c r="H494" s="5" t="str">
        <f t="shared" si="7"/>
        <v>Industry (incl. Cement Process)</v>
      </c>
      <c r="I494" s="6">
        <v>356.62299999999999</v>
      </c>
    </row>
    <row r="495" spans="1:9" x14ac:dyDescent="0.2">
      <c r="A495" s="4" t="s">
        <v>62</v>
      </c>
      <c r="B495" t="s">
        <v>73</v>
      </c>
      <c r="C495" t="s">
        <v>128</v>
      </c>
      <c r="D495" s="5" t="s">
        <v>129</v>
      </c>
      <c r="E495" s="5">
        <v>0</v>
      </c>
      <c r="F495" s="5" t="s">
        <v>35</v>
      </c>
      <c r="G495" s="5" t="s">
        <v>36</v>
      </c>
      <c r="H495" s="5" t="e">
        <f t="shared" si="7"/>
        <v>#N/A</v>
      </c>
      <c r="I495" s="6">
        <v>45</v>
      </c>
    </row>
    <row r="496" spans="1:9" x14ac:dyDescent="0.2">
      <c r="A496" s="4" t="s">
        <v>62</v>
      </c>
      <c r="B496" t="s">
        <v>73</v>
      </c>
      <c r="C496" t="s">
        <v>128</v>
      </c>
      <c r="D496" s="5" t="s">
        <v>129</v>
      </c>
      <c r="E496" s="5">
        <v>0</v>
      </c>
      <c r="F496" s="5" t="s">
        <v>41</v>
      </c>
      <c r="G496" s="5" t="s">
        <v>42</v>
      </c>
      <c r="H496" s="5" t="e">
        <f t="shared" si="7"/>
        <v>#N/A</v>
      </c>
      <c r="I496" s="6">
        <v>6.8586686871969907E-2</v>
      </c>
    </row>
    <row r="497" spans="1:9" x14ac:dyDescent="0.2">
      <c r="A497" s="4" t="s">
        <v>62</v>
      </c>
      <c r="B497" t="s">
        <v>73</v>
      </c>
      <c r="C497" t="s">
        <v>128</v>
      </c>
      <c r="D497" s="5" t="s">
        <v>129</v>
      </c>
      <c r="E497" s="5">
        <v>0</v>
      </c>
      <c r="F497" s="5" t="s">
        <v>43</v>
      </c>
      <c r="G497" s="5" t="s">
        <v>44</v>
      </c>
      <c r="H497" s="5" t="e">
        <f t="shared" si="7"/>
        <v>#N/A</v>
      </c>
      <c r="I497" s="6">
        <v>13691.277218217499</v>
      </c>
    </row>
    <row r="498" spans="1:9" x14ac:dyDescent="0.2">
      <c r="A498" s="4" t="s">
        <v>62</v>
      </c>
      <c r="B498" t="s">
        <v>73</v>
      </c>
      <c r="C498" t="s">
        <v>128</v>
      </c>
      <c r="D498" s="5" t="s">
        <v>129</v>
      </c>
      <c r="E498" s="5">
        <v>0</v>
      </c>
      <c r="F498" s="5" t="s">
        <v>45</v>
      </c>
      <c r="G498" s="5" t="s">
        <v>46</v>
      </c>
      <c r="H498" s="5" t="e">
        <f t="shared" si="7"/>
        <v>#N/A</v>
      </c>
      <c r="I498" s="6" t="s">
        <v>53</v>
      </c>
    </row>
    <row r="499" spans="1:9" x14ac:dyDescent="0.2">
      <c r="A499" s="4" t="s">
        <v>62</v>
      </c>
      <c r="B499" t="s">
        <v>73</v>
      </c>
      <c r="C499" t="s">
        <v>128</v>
      </c>
      <c r="D499" s="5" t="s">
        <v>129</v>
      </c>
      <c r="E499" s="5">
        <v>0</v>
      </c>
      <c r="F499" s="5" t="s">
        <v>47</v>
      </c>
      <c r="G499" s="5" t="s">
        <v>48</v>
      </c>
      <c r="H499" s="5" t="e">
        <f t="shared" si="7"/>
        <v>#N/A</v>
      </c>
      <c r="I499" s="6" t="s">
        <v>53</v>
      </c>
    </row>
    <row r="500" spans="1:9" x14ac:dyDescent="0.2">
      <c r="A500" s="4" t="s">
        <v>62</v>
      </c>
      <c r="B500" t="s">
        <v>73</v>
      </c>
      <c r="C500" t="s">
        <v>128</v>
      </c>
      <c r="D500" s="5" t="s">
        <v>129</v>
      </c>
      <c r="E500" s="5">
        <v>0</v>
      </c>
      <c r="F500" s="5" t="s">
        <v>49</v>
      </c>
      <c r="G500" s="5" t="s">
        <v>50</v>
      </c>
      <c r="H500" s="5" t="e">
        <f t="shared" si="7"/>
        <v>#N/A</v>
      </c>
      <c r="I500" s="6">
        <v>10.753115923632199</v>
      </c>
    </row>
    <row r="501" spans="1:9" x14ac:dyDescent="0.2">
      <c r="A501" s="4" t="s">
        <v>62</v>
      </c>
      <c r="B501" t="s">
        <v>73</v>
      </c>
      <c r="C501" t="s">
        <v>128</v>
      </c>
      <c r="D501" s="5" t="s">
        <v>129</v>
      </c>
      <c r="E501" s="5">
        <v>0</v>
      </c>
      <c r="F501" s="5" t="s">
        <v>51</v>
      </c>
      <c r="G501" s="5" t="s">
        <v>52</v>
      </c>
      <c r="H501" s="5" t="e">
        <f t="shared" si="7"/>
        <v>#N/A</v>
      </c>
      <c r="I501" s="6">
        <v>20.600006400000002</v>
      </c>
    </row>
    <row r="502" spans="1:9" x14ac:dyDescent="0.2">
      <c r="A502" s="4" t="s">
        <v>62</v>
      </c>
      <c r="B502" t="s">
        <v>73</v>
      </c>
      <c r="C502" t="s">
        <v>128</v>
      </c>
      <c r="D502" s="5" t="s">
        <v>129</v>
      </c>
      <c r="E502" s="5">
        <v>0</v>
      </c>
      <c r="F502" s="5" t="s">
        <v>54</v>
      </c>
      <c r="G502" s="5" t="s">
        <v>55</v>
      </c>
      <c r="H502" s="5" t="e">
        <f t="shared" si="7"/>
        <v>#N/A</v>
      </c>
      <c r="I502" s="6">
        <v>1.9167667199999999E-2</v>
      </c>
    </row>
    <row r="503" spans="1:9" x14ac:dyDescent="0.2">
      <c r="A503" s="4" t="s">
        <v>62</v>
      </c>
      <c r="B503" t="s">
        <v>73</v>
      </c>
      <c r="C503" t="s">
        <v>128</v>
      </c>
      <c r="D503" s="5" t="s">
        <v>129</v>
      </c>
      <c r="E503" s="5">
        <v>0</v>
      </c>
      <c r="F503" s="5" t="s">
        <v>56</v>
      </c>
      <c r="G503" s="5" t="s">
        <v>57</v>
      </c>
      <c r="H503" s="5" t="e">
        <f t="shared" si="7"/>
        <v>#N/A</v>
      </c>
      <c r="I503" s="6">
        <v>28.832054600004</v>
      </c>
    </row>
    <row r="504" spans="1:9" x14ac:dyDescent="0.2">
      <c r="A504" s="4" t="s">
        <v>62</v>
      </c>
      <c r="B504" t="s">
        <v>73</v>
      </c>
      <c r="C504" t="s">
        <v>128</v>
      </c>
      <c r="D504" s="5" t="s">
        <v>129</v>
      </c>
      <c r="E504" s="5">
        <v>0</v>
      </c>
      <c r="F504" s="5" t="s">
        <v>58</v>
      </c>
      <c r="G504" s="5" t="s">
        <v>59</v>
      </c>
      <c r="H504" s="5" t="e">
        <f t="shared" si="7"/>
        <v>#N/A</v>
      </c>
      <c r="I504" s="6">
        <v>4.4000000000000004</v>
      </c>
    </row>
    <row r="505" spans="1:9" x14ac:dyDescent="0.2">
      <c r="A505" s="4" t="s">
        <v>62</v>
      </c>
      <c r="B505" t="s">
        <v>73</v>
      </c>
      <c r="C505" t="s">
        <v>130</v>
      </c>
      <c r="D505" s="5" t="s">
        <v>131</v>
      </c>
      <c r="E505" s="5">
        <v>0</v>
      </c>
      <c r="F505" s="5" t="s">
        <v>10</v>
      </c>
      <c r="G505" s="5" t="s">
        <v>11</v>
      </c>
      <c r="H505" s="5" t="str">
        <f t="shared" si="7"/>
        <v>Power</v>
      </c>
      <c r="I505" s="6">
        <v>90.890271697315995</v>
      </c>
    </row>
    <row r="506" spans="1:9" x14ac:dyDescent="0.2">
      <c r="A506" s="4" t="s">
        <v>62</v>
      </c>
      <c r="B506" t="s">
        <v>73</v>
      </c>
      <c r="C506" t="s">
        <v>130</v>
      </c>
      <c r="D506" s="5" t="s">
        <v>131</v>
      </c>
      <c r="E506" s="5">
        <v>0</v>
      </c>
      <c r="F506" s="5" t="s">
        <v>14</v>
      </c>
      <c r="G506" s="5" t="s">
        <v>15</v>
      </c>
      <c r="H506" s="5" t="str">
        <f t="shared" si="7"/>
        <v>Industry (incl. Cement Process)</v>
      </c>
      <c r="I506" s="6">
        <v>7.8696989198793599</v>
      </c>
    </row>
    <row r="507" spans="1:9" x14ac:dyDescent="0.2">
      <c r="A507" s="4" t="s">
        <v>62</v>
      </c>
      <c r="B507" t="s">
        <v>73</v>
      </c>
      <c r="C507" t="s">
        <v>130</v>
      </c>
      <c r="D507" s="5" t="s">
        <v>131</v>
      </c>
      <c r="E507" s="5">
        <v>0</v>
      </c>
      <c r="F507" s="5" t="s">
        <v>16</v>
      </c>
      <c r="G507" s="5" t="s">
        <v>17</v>
      </c>
      <c r="H507" s="5" t="str">
        <f t="shared" si="7"/>
        <v>Domestic aviation</v>
      </c>
      <c r="I507" s="6">
        <v>1.3270237787454</v>
      </c>
    </row>
    <row r="508" spans="1:9" x14ac:dyDescent="0.2">
      <c r="A508" s="4" t="s">
        <v>62</v>
      </c>
      <c r="B508" t="s">
        <v>73</v>
      </c>
      <c r="C508" t="s">
        <v>130</v>
      </c>
      <c r="D508" s="5" t="s">
        <v>131</v>
      </c>
      <c r="E508" s="5">
        <v>0</v>
      </c>
      <c r="F508" s="5" t="s">
        <v>18</v>
      </c>
      <c r="G508" s="5" t="s">
        <v>19</v>
      </c>
      <c r="H508" s="5" t="str">
        <f t="shared" si="7"/>
        <v>Ground Transport</v>
      </c>
      <c r="I508" s="6">
        <v>58.730802848171201</v>
      </c>
    </row>
    <row r="509" spans="1:9" x14ac:dyDescent="0.2">
      <c r="A509" s="4" t="s">
        <v>62</v>
      </c>
      <c r="B509" t="s">
        <v>73</v>
      </c>
      <c r="C509" t="s">
        <v>130</v>
      </c>
      <c r="D509" s="5" t="s">
        <v>131</v>
      </c>
      <c r="E509" s="5">
        <v>0</v>
      </c>
      <c r="F509" s="5" t="s">
        <v>22</v>
      </c>
      <c r="G509" s="5" t="s">
        <v>23</v>
      </c>
      <c r="H509" s="5" t="str">
        <f t="shared" si="7"/>
        <v>Ground Transport</v>
      </c>
      <c r="I509" s="6">
        <v>0.266764210744729</v>
      </c>
    </row>
    <row r="510" spans="1:9" x14ac:dyDescent="0.2">
      <c r="A510" s="4" t="s">
        <v>62</v>
      </c>
      <c r="B510" t="s">
        <v>73</v>
      </c>
      <c r="C510" t="s">
        <v>130</v>
      </c>
      <c r="D510" s="5" t="s">
        <v>131</v>
      </c>
      <c r="E510" s="5">
        <v>0</v>
      </c>
      <c r="F510" s="5" t="s">
        <v>24</v>
      </c>
      <c r="G510" s="5" t="s">
        <v>25</v>
      </c>
      <c r="H510" s="5" t="str">
        <f t="shared" si="7"/>
        <v>Ground Transport</v>
      </c>
      <c r="I510" s="6">
        <v>1.4739402294935799</v>
      </c>
    </row>
    <row r="511" spans="1:9" x14ac:dyDescent="0.2">
      <c r="A511" s="4" t="s">
        <v>62</v>
      </c>
      <c r="B511" t="s">
        <v>73</v>
      </c>
      <c r="C511" t="s">
        <v>130</v>
      </c>
      <c r="D511" s="5" t="s">
        <v>131</v>
      </c>
      <c r="E511" s="5">
        <v>0</v>
      </c>
      <c r="F511" s="5" t="s">
        <v>26</v>
      </c>
      <c r="G511" s="5" t="s">
        <v>27</v>
      </c>
      <c r="H511" s="5" t="str">
        <f t="shared" si="7"/>
        <v>Residential</v>
      </c>
      <c r="I511" s="6">
        <v>21.9587615702413</v>
      </c>
    </row>
    <row r="512" spans="1:9" x14ac:dyDescent="0.2">
      <c r="A512" s="4" t="s">
        <v>62</v>
      </c>
      <c r="B512" t="s">
        <v>73</v>
      </c>
      <c r="C512" t="s">
        <v>130</v>
      </c>
      <c r="D512" s="5" t="s">
        <v>131</v>
      </c>
      <c r="E512" s="5">
        <v>0</v>
      </c>
      <c r="F512" s="5" t="s">
        <v>30</v>
      </c>
      <c r="G512" s="5" t="s">
        <v>32</v>
      </c>
      <c r="H512" s="5" t="e">
        <f t="shared" si="7"/>
        <v>#N/A</v>
      </c>
      <c r="I512" s="6" t="s">
        <v>53</v>
      </c>
    </row>
    <row r="513" spans="1:9" x14ac:dyDescent="0.2">
      <c r="A513" s="4" t="s">
        <v>62</v>
      </c>
      <c r="B513" t="s">
        <v>73</v>
      </c>
      <c r="C513" t="s">
        <v>130</v>
      </c>
      <c r="D513" s="5" t="s">
        <v>131</v>
      </c>
      <c r="E513" s="5">
        <v>0</v>
      </c>
      <c r="F513" s="5" t="s">
        <v>41</v>
      </c>
      <c r="G513" s="5" t="s">
        <v>42</v>
      </c>
      <c r="H513" s="5" t="e">
        <f t="shared" si="7"/>
        <v>#N/A</v>
      </c>
      <c r="I513" s="6">
        <v>5.4635600430415002E-3</v>
      </c>
    </row>
    <row r="514" spans="1:9" x14ac:dyDescent="0.2">
      <c r="A514" s="4" t="s">
        <v>62</v>
      </c>
      <c r="B514" t="s">
        <v>73</v>
      </c>
      <c r="C514" t="s">
        <v>130</v>
      </c>
      <c r="D514" s="5" t="s">
        <v>131</v>
      </c>
      <c r="E514" s="5">
        <v>0</v>
      </c>
      <c r="F514" s="5" t="s">
        <v>47</v>
      </c>
      <c r="G514" s="5" t="s">
        <v>48</v>
      </c>
      <c r="H514" s="5" t="e">
        <f t="shared" ref="H514:H577" si="8">VLOOKUP(G514,$M$2:$N$11,2,FALSE)</f>
        <v>#N/A</v>
      </c>
      <c r="I514" s="6">
        <v>0.22238701597980301</v>
      </c>
    </row>
    <row r="515" spans="1:9" x14ac:dyDescent="0.2">
      <c r="A515" s="4" t="s">
        <v>62</v>
      </c>
      <c r="B515" t="s">
        <v>73</v>
      </c>
      <c r="C515" t="s">
        <v>130</v>
      </c>
      <c r="D515" s="5" t="s">
        <v>131</v>
      </c>
      <c r="E515" s="5">
        <v>0</v>
      </c>
      <c r="F515" s="5" t="s">
        <v>49</v>
      </c>
      <c r="G515" s="5" t="s">
        <v>50</v>
      </c>
      <c r="H515" s="5" t="e">
        <f t="shared" si="8"/>
        <v>#N/A</v>
      </c>
      <c r="I515" s="6">
        <v>0.241908479350703</v>
      </c>
    </row>
    <row r="516" spans="1:9" x14ac:dyDescent="0.2">
      <c r="A516" s="4" t="s">
        <v>62</v>
      </c>
      <c r="B516" t="s">
        <v>73</v>
      </c>
      <c r="C516" t="s">
        <v>130</v>
      </c>
      <c r="D516" s="5" t="s">
        <v>131</v>
      </c>
      <c r="E516" s="5">
        <v>0</v>
      </c>
      <c r="F516" s="5" t="s">
        <v>51</v>
      </c>
      <c r="G516" s="5" t="s">
        <v>52</v>
      </c>
      <c r="H516" s="5" t="e">
        <f t="shared" si="8"/>
        <v>#N/A</v>
      </c>
      <c r="I516" s="7">
        <v>2.2809599999999999E-5</v>
      </c>
    </row>
    <row r="517" spans="1:9" x14ac:dyDescent="0.2">
      <c r="A517" s="4" t="s">
        <v>62</v>
      </c>
      <c r="B517" t="s">
        <v>73</v>
      </c>
      <c r="C517" t="s">
        <v>130</v>
      </c>
      <c r="D517" s="5" t="s">
        <v>131</v>
      </c>
      <c r="E517" s="5">
        <v>0</v>
      </c>
      <c r="F517" s="5" t="s">
        <v>56</v>
      </c>
      <c r="G517" s="5" t="s">
        <v>57</v>
      </c>
      <c r="H517" s="5" t="e">
        <f t="shared" si="8"/>
        <v>#N/A</v>
      </c>
      <c r="I517" s="6">
        <v>0.73222624000002601</v>
      </c>
    </row>
    <row r="518" spans="1:9" x14ac:dyDescent="0.2">
      <c r="A518" s="4" t="s">
        <v>62</v>
      </c>
      <c r="B518" t="s">
        <v>73</v>
      </c>
      <c r="C518" t="s">
        <v>130</v>
      </c>
      <c r="D518" s="5" t="s">
        <v>131</v>
      </c>
      <c r="E518" s="5">
        <v>0</v>
      </c>
      <c r="F518" s="5" t="s">
        <v>58</v>
      </c>
      <c r="G518" s="5" t="s">
        <v>59</v>
      </c>
      <c r="H518" s="5" t="e">
        <f t="shared" si="8"/>
        <v>#N/A</v>
      </c>
      <c r="I518" s="6" t="s">
        <v>53</v>
      </c>
    </row>
    <row r="519" spans="1:9" x14ac:dyDescent="0.2">
      <c r="A519" s="4" t="s">
        <v>62</v>
      </c>
      <c r="B519" t="s">
        <v>73</v>
      </c>
      <c r="C519" t="s">
        <v>130</v>
      </c>
      <c r="D519" s="5" t="s">
        <v>131</v>
      </c>
      <c r="E519" s="5">
        <v>0</v>
      </c>
      <c r="F519" s="5" t="s">
        <v>60</v>
      </c>
      <c r="G519" s="5" t="s">
        <v>61</v>
      </c>
      <c r="H519" s="5" t="e">
        <f t="shared" si="8"/>
        <v>#N/A</v>
      </c>
      <c r="I519" s="6">
        <v>5.4298036034853602E-3</v>
      </c>
    </row>
    <row r="520" spans="1:9" x14ac:dyDescent="0.2">
      <c r="A520" s="4" t="s">
        <v>62</v>
      </c>
      <c r="B520" t="s">
        <v>73</v>
      </c>
      <c r="C520" t="s">
        <v>132</v>
      </c>
      <c r="D520" s="5" t="s">
        <v>133</v>
      </c>
      <c r="E520" s="5">
        <v>0</v>
      </c>
      <c r="F520" s="5" t="s">
        <v>10</v>
      </c>
      <c r="G520" s="5" t="s">
        <v>11</v>
      </c>
      <c r="H520" s="5" t="str">
        <f t="shared" si="8"/>
        <v>Power</v>
      </c>
      <c r="I520" s="6">
        <v>75.838827790575095</v>
      </c>
    </row>
    <row r="521" spans="1:9" x14ac:dyDescent="0.2">
      <c r="A521" s="4" t="s">
        <v>62</v>
      </c>
      <c r="B521" t="s">
        <v>73</v>
      </c>
      <c r="C521" t="s">
        <v>132</v>
      </c>
      <c r="D521" s="5" t="s">
        <v>133</v>
      </c>
      <c r="E521" s="5">
        <v>0</v>
      </c>
      <c r="F521" s="5" t="s">
        <v>14</v>
      </c>
      <c r="G521" s="5" t="s">
        <v>15</v>
      </c>
      <c r="H521" s="5" t="str">
        <f t="shared" si="8"/>
        <v>Industry (incl. Cement Process)</v>
      </c>
      <c r="I521" s="6">
        <v>6.5664755106407302</v>
      </c>
    </row>
    <row r="522" spans="1:9" x14ac:dyDescent="0.2">
      <c r="A522" s="4" t="s">
        <v>62</v>
      </c>
      <c r="B522" t="s">
        <v>73</v>
      </c>
      <c r="C522" t="s">
        <v>132</v>
      </c>
      <c r="D522" s="5" t="s">
        <v>133</v>
      </c>
      <c r="E522" s="5">
        <v>0</v>
      </c>
      <c r="F522" s="5" t="s">
        <v>16</v>
      </c>
      <c r="G522" s="5" t="s">
        <v>17</v>
      </c>
      <c r="H522" s="5" t="str">
        <f t="shared" si="8"/>
        <v>Domestic aviation</v>
      </c>
      <c r="I522" s="6">
        <v>1.1072678126514199</v>
      </c>
    </row>
    <row r="523" spans="1:9" x14ac:dyDescent="0.2">
      <c r="A523" s="4" t="s">
        <v>62</v>
      </c>
      <c r="B523" t="s">
        <v>73</v>
      </c>
      <c r="C523" t="s">
        <v>132</v>
      </c>
      <c r="D523" s="5" t="s">
        <v>133</v>
      </c>
      <c r="E523" s="5">
        <v>0</v>
      </c>
      <c r="F523" s="5" t="s">
        <v>18</v>
      </c>
      <c r="G523" s="5" t="s">
        <v>19</v>
      </c>
      <c r="H523" s="5" t="str">
        <f t="shared" si="8"/>
        <v>Ground Transport</v>
      </c>
      <c r="I523" s="6">
        <v>49.004947995288902</v>
      </c>
    </row>
    <row r="524" spans="1:9" x14ac:dyDescent="0.2">
      <c r="A524" s="4" t="s">
        <v>62</v>
      </c>
      <c r="B524" t="s">
        <v>73</v>
      </c>
      <c r="C524" t="s">
        <v>132</v>
      </c>
      <c r="D524" s="5" t="s">
        <v>133</v>
      </c>
      <c r="E524" s="5">
        <v>0</v>
      </c>
      <c r="F524" s="5" t="s">
        <v>22</v>
      </c>
      <c r="G524" s="5" t="s">
        <v>23</v>
      </c>
      <c r="H524" s="5" t="str">
        <f t="shared" si="8"/>
        <v>Ground Transport</v>
      </c>
      <c r="I524" s="6">
        <v>0.22258827408028101</v>
      </c>
    </row>
    <row r="525" spans="1:9" x14ac:dyDescent="0.2">
      <c r="A525" s="4" t="s">
        <v>62</v>
      </c>
      <c r="B525" t="s">
        <v>73</v>
      </c>
      <c r="C525" t="s">
        <v>132</v>
      </c>
      <c r="D525" s="5" t="s">
        <v>133</v>
      </c>
      <c r="E525" s="5">
        <v>0</v>
      </c>
      <c r="F525" s="5" t="s">
        <v>24</v>
      </c>
      <c r="G525" s="5" t="s">
        <v>25</v>
      </c>
      <c r="H525" s="5" t="str">
        <f t="shared" si="8"/>
        <v>Ground Transport</v>
      </c>
      <c r="I525" s="6">
        <v>1.2298500291385801</v>
      </c>
    </row>
    <row r="526" spans="1:9" x14ac:dyDescent="0.2">
      <c r="A526" s="4" t="s">
        <v>62</v>
      </c>
      <c r="B526" t="s">
        <v>73</v>
      </c>
      <c r="C526" t="s">
        <v>132</v>
      </c>
      <c r="D526" s="5" t="s">
        <v>133</v>
      </c>
      <c r="E526" s="5">
        <v>0</v>
      </c>
      <c r="F526" s="5" t="s">
        <v>26</v>
      </c>
      <c r="G526" s="5" t="s">
        <v>27</v>
      </c>
      <c r="H526" s="5" t="str">
        <f t="shared" si="8"/>
        <v>Residential</v>
      </c>
      <c r="I526" s="6">
        <v>18.322356068537299</v>
      </c>
    </row>
    <row r="527" spans="1:9" x14ac:dyDescent="0.2">
      <c r="A527" s="4" t="s">
        <v>62</v>
      </c>
      <c r="B527" t="s">
        <v>73</v>
      </c>
      <c r="C527" t="s">
        <v>132</v>
      </c>
      <c r="D527" s="5" t="s">
        <v>133</v>
      </c>
      <c r="E527" s="5">
        <v>0</v>
      </c>
      <c r="F527" s="5" t="s">
        <v>30</v>
      </c>
      <c r="G527" s="5" t="s">
        <v>32</v>
      </c>
      <c r="H527" s="5" t="e">
        <f t="shared" si="8"/>
        <v>#N/A</v>
      </c>
      <c r="I527" s="6" t="s">
        <v>53</v>
      </c>
    </row>
    <row r="528" spans="1:9" x14ac:dyDescent="0.2">
      <c r="A528" s="4" t="s">
        <v>62</v>
      </c>
      <c r="B528" t="s">
        <v>73</v>
      </c>
      <c r="C528" t="s">
        <v>132</v>
      </c>
      <c r="D528" s="5" t="s">
        <v>133</v>
      </c>
      <c r="E528" s="5">
        <v>0</v>
      </c>
      <c r="F528" s="5" t="s">
        <v>41</v>
      </c>
      <c r="G528" s="5" t="s">
        <v>42</v>
      </c>
      <c r="H528" s="5" t="e">
        <f t="shared" si="8"/>
        <v>#N/A</v>
      </c>
      <c r="I528" s="6">
        <v>1.5574475161068801E-3</v>
      </c>
    </row>
    <row r="529" spans="1:9" x14ac:dyDescent="0.2">
      <c r="A529" s="4" t="s">
        <v>62</v>
      </c>
      <c r="B529" t="s">
        <v>73</v>
      </c>
      <c r="C529" t="s">
        <v>132</v>
      </c>
      <c r="D529" s="5" t="s">
        <v>133</v>
      </c>
      <c r="E529" s="5">
        <v>0</v>
      </c>
      <c r="F529" s="5" t="s">
        <v>47</v>
      </c>
      <c r="G529" s="5" t="s">
        <v>48</v>
      </c>
      <c r="H529" s="5" t="e">
        <f t="shared" si="8"/>
        <v>#N/A</v>
      </c>
      <c r="I529" s="6">
        <v>0.20453579484069701</v>
      </c>
    </row>
    <row r="530" spans="1:9" x14ac:dyDescent="0.2">
      <c r="A530" s="4" t="s">
        <v>62</v>
      </c>
      <c r="B530" t="s">
        <v>73</v>
      </c>
      <c r="C530" t="s">
        <v>132</v>
      </c>
      <c r="D530" s="5" t="s">
        <v>133</v>
      </c>
      <c r="E530" s="5">
        <v>0</v>
      </c>
      <c r="F530" s="5" t="s">
        <v>49</v>
      </c>
      <c r="G530" s="5" t="s">
        <v>50</v>
      </c>
      <c r="H530" s="5" t="e">
        <f t="shared" si="8"/>
        <v>#N/A</v>
      </c>
      <c r="I530" s="6">
        <v>0.141661006051434</v>
      </c>
    </row>
    <row r="531" spans="1:9" x14ac:dyDescent="0.2">
      <c r="A531" s="4" t="s">
        <v>62</v>
      </c>
      <c r="B531" t="s">
        <v>73</v>
      </c>
      <c r="C531" t="s">
        <v>132</v>
      </c>
      <c r="D531" s="5" t="s">
        <v>133</v>
      </c>
      <c r="E531" s="5">
        <v>0</v>
      </c>
      <c r="F531" s="5" t="s">
        <v>56</v>
      </c>
      <c r="G531" s="5" t="s">
        <v>57</v>
      </c>
      <c r="H531" s="5" t="e">
        <f t="shared" si="8"/>
        <v>#N/A</v>
      </c>
      <c r="I531" s="6">
        <v>0.32261272200000002</v>
      </c>
    </row>
    <row r="532" spans="1:9" x14ac:dyDescent="0.2">
      <c r="A532" s="4" t="s">
        <v>62</v>
      </c>
      <c r="B532" t="s">
        <v>134</v>
      </c>
      <c r="C532" t="s">
        <v>135</v>
      </c>
      <c r="D532" s="5" t="s">
        <v>134</v>
      </c>
      <c r="E532" s="5">
        <v>0</v>
      </c>
      <c r="F532" s="5" t="s">
        <v>10</v>
      </c>
      <c r="G532" s="5" t="s">
        <v>11</v>
      </c>
      <c r="H532" s="5" t="str">
        <f t="shared" si="8"/>
        <v>Power</v>
      </c>
      <c r="I532" s="6">
        <v>69073.311736614094</v>
      </c>
    </row>
    <row r="533" spans="1:9" x14ac:dyDescent="0.2">
      <c r="A533" s="4" t="s">
        <v>62</v>
      </c>
      <c r="B533" t="s">
        <v>134</v>
      </c>
      <c r="C533" t="s">
        <v>135</v>
      </c>
      <c r="D533" s="5" t="s">
        <v>134</v>
      </c>
      <c r="E533" s="5">
        <v>0</v>
      </c>
      <c r="F533" s="5" t="s">
        <v>12</v>
      </c>
      <c r="G533" s="5" t="s">
        <v>13</v>
      </c>
      <c r="H533" s="5" t="str">
        <f t="shared" si="8"/>
        <v>Industry (incl. Cement Process)</v>
      </c>
      <c r="I533" s="6">
        <v>26178.482510206301</v>
      </c>
    </row>
    <row r="534" spans="1:9" x14ac:dyDescent="0.2">
      <c r="A534" s="4" t="s">
        <v>62</v>
      </c>
      <c r="B534" t="s">
        <v>134</v>
      </c>
      <c r="C534" t="s">
        <v>135</v>
      </c>
      <c r="D534" s="5" t="s">
        <v>134</v>
      </c>
      <c r="E534" s="5">
        <v>0</v>
      </c>
      <c r="F534" s="5" t="s">
        <v>14</v>
      </c>
      <c r="G534" s="5" t="s">
        <v>15</v>
      </c>
      <c r="H534" s="5" t="str">
        <f t="shared" si="8"/>
        <v>Industry (incl. Cement Process)</v>
      </c>
      <c r="I534" s="6">
        <v>85196.240184919006</v>
      </c>
    </row>
    <row r="535" spans="1:9" x14ac:dyDescent="0.2">
      <c r="A535" s="4" t="s">
        <v>62</v>
      </c>
      <c r="B535" t="s">
        <v>134</v>
      </c>
      <c r="C535" t="s">
        <v>135</v>
      </c>
      <c r="D535" s="5" t="s">
        <v>134</v>
      </c>
      <c r="E535" s="5">
        <v>0</v>
      </c>
      <c r="F535" s="5" t="s">
        <v>16</v>
      </c>
      <c r="G535" s="5" t="s">
        <v>17</v>
      </c>
      <c r="H535" s="5" t="str">
        <f t="shared" si="8"/>
        <v>Domestic aviation</v>
      </c>
      <c r="I535" s="6">
        <v>10081.5508754808</v>
      </c>
    </row>
    <row r="536" spans="1:9" x14ac:dyDescent="0.2">
      <c r="A536" s="4" t="s">
        <v>62</v>
      </c>
      <c r="B536" t="s">
        <v>134</v>
      </c>
      <c r="C536" t="s">
        <v>135</v>
      </c>
      <c r="D536" s="5" t="s">
        <v>134</v>
      </c>
      <c r="E536" s="5">
        <v>0</v>
      </c>
      <c r="F536" s="5" t="s">
        <v>18</v>
      </c>
      <c r="G536" s="5" t="s">
        <v>19</v>
      </c>
      <c r="H536" s="5" t="str">
        <f t="shared" si="8"/>
        <v>Ground Transport</v>
      </c>
      <c r="I536" s="6">
        <v>184642.262423287</v>
      </c>
    </row>
    <row r="537" spans="1:9" x14ac:dyDescent="0.2">
      <c r="A537" s="4" t="s">
        <v>62</v>
      </c>
      <c r="B537" t="s">
        <v>134</v>
      </c>
      <c r="C537" t="s">
        <v>135</v>
      </c>
      <c r="D537" s="5" t="s">
        <v>134</v>
      </c>
      <c r="E537" s="5">
        <v>0</v>
      </c>
      <c r="F537" s="5" t="s">
        <v>20</v>
      </c>
      <c r="G537" s="5" t="s">
        <v>21</v>
      </c>
      <c r="H537" s="5" t="str">
        <f t="shared" si="8"/>
        <v>Ground Transport</v>
      </c>
      <c r="I537" s="6">
        <v>2773.2898451801898</v>
      </c>
    </row>
    <row r="538" spans="1:9" x14ac:dyDescent="0.2">
      <c r="A538" s="4" t="s">
        <v>62</v>
      </c>
      <c r="B538" t="s">
        <v>134</v>
      </c>
      <c r="C538" t="s">
        <v>135</v>
      </c>
      <c r="D538" s="5" t="s">
        <v>134</v>
      </c>
      <c r="E538" s="5">
        <v>0</v>
      </c>
      <c r="F538" s="5" t="s">
        <v>22</v>
      </c>
      <c r="G538" s="5" t="s">
        <v>23</v>
      </c>
      <c r="H538" s="5" t="str">
        <f t="shared" si="8"/>
        <v>Ground Transport</v>
      </c>
      <c r="I538" s="6">
        <v>2847.0048019808</v>
      </c>
    </row>
    <row r="539" spans="1:9" x14ac:dyDescent="0.2">
      <c r="A539" s="4" t="s">
        <v>62</v>
      </c>
      <c r="B539" t="s">
        <v>134</v>
      </c>
      <c r="C539" t="s">
        <v>135</v>
      </c>
      <c r="D539" s="5" t="s">
        <v>134</v>
      </c>
      <c r="E539" s="5">
        <v>0</v>
      </c>
      <c r="F539" s="5" t="s">
        <v>24</v>
      </c>
      <c r="G539" s="5" t="s">
        <v>25</v>
      </c>
      <c r="H539" s="5" t="str">
        <f t="shared" si="8"/>
        <v>Ground Transport</v>
      </c>
      <c r="I539" s="6">
        <v>2153.08581345939</v>
      </c>
    </row>
    <row r="540" spans="1:9" x14ac:dyDescent="0.2">
      <c r="A540" s="4" t="s">
        <v>62</v>
      </c>
      <c r="B540" t="s">
        <v>134</v>
      </c>
      <c r="C540" t="s">
        <v>135</v>
      </c>
      <c r="D540" s="5" t="s">
        <v>134</v>
      </c>
      <c r="E540" s="5">
        <v>0</v>
      </c>
      <c r="F540" s="5" t="s">
        <v>26</v>
      </c>
      <c r="G540" s="5" t="s">
        <v>27</v>
      </c>
      <c r="H540" s="5" t="str">
        <f t="shared" si="8"/>
        <v>Residential</v>
      </c>
      <c r="I540" s="6">
        <v>37422.713556624403</v>
      </c>
    </row>
    <row r="541" spans="1:9" x14ac:dyDescent="0.2">
      <c r="A541" s="4" t="s">
        <v>62</v>
      </c>
      <c r="B541" t="s">
        <v>134</v>
      </c>
      <c r="C541" t="s">
        <v>135</v>
      </c>
      <c r="D541" s="5" t="s">
        <v>134</v>
      </c>
      <c r="E541" s="5">
        <v>0</v>
      </c>
      <c r="F541" s="5" t="s">
        <v>28</v>
      </c>
      <c r="G541" s="5" t="s">
        <v>29</v>
      </c>
      <c r="H541" s="5" t="e">
        <f t="shared" si="8"/>
        <v>#N/A</v>
      </c>
      <c r="I541" s="6">
        <v>1982.46270031271</v>
      </c>
    </row>
    <row r="542" spans="1:9" x14ac:dyDescent="0.2">
      <c r="A542" s="4" t="s">
        <v>62</v>
      </c>
      <c r="B542" t="s">
        <v>134</v>
      </c>
      <c r="C542" t="s">
        <v>135</v>
      </c>
      <c r="D542" s="5" t="s">
        <v>134</v>
      </c>
      <c r="E542" s="5">
        <v>0</v>
      </c>
      <c r="F542" s="5" t="s">
        <v>30</v>
      </c>
      <c r="G542" s="5" t="s">
        <v>31</v>
      </c>
      <c r="H542" s="5" t="e">
        <f t="shared" si="8"/>
        <v>#N/A</v>
      </c>
      <c r="I542" s="6" t="s">
        <v>53</v>
      </c>
    </row>
    <row r="543" spans="1:9" x14ac:dyDescent="0.2">
      <c r="A543" s="4" t="s">
        <v>62</v>
      </c>
      <c r="B543" t="s">
        <v>134</v>
      </c>
      <c r="C543" t="s">
        <v>135</v>
      </c>
      <c r="D543" s="5" t="s">
        <v>134</v>
      </c>
      <c r="E543" s="5">
        <v>0</v>
      </c>
      <c r="F543" s="5" t="s">
        <v>30</v>
      </c>
      <c r="G543" s="5" t="s">
        <v>72</v>
      </c>
      <c r="H543" s="5" t="e">
        <f t="shared" si="8"/>
        <v>#N/A</v>
      </c>
      <c r="I543" s="6" t="s">
        <v>53</v>
      </c>
    </row>
    <row r="544" spans="1:9" x14ac:dyDescent="0.2">
      <c r="A544" s="4" t="s">
        <v>62</v>
      </c>
      <c r="B544" t="s">
        <v>134</v>
      </c>
      <c r="C544" t="s">
        <v>135</v>
      </c>
      <c r="D544" s="5" t="s">
        <v>134</v>
      </c>
      <c r="E544" s="5">
        <v>0</v>
      </c>
      <c r="F544" s="5" t="s">
        <v>30</v>
      </c>
      <c r="G544" s="5" t="s">
        <v>32</v>
      </c>
      <c r="H544" s="5" t="e">
        <f t="shared" si="8"/>
        <v>#N/A</v>
      </c>
      <c r="I544" s="6">
        <v>1509.93265189661</v>
      </c>
    </row>
    <row r="545" spans="1:9" x14ac:dyDescent="0.2">
      <c r="A545" s="4" t="s">
        <v>62</v>
      </c>
      <c r="B545" t="s">
        <v>134</v>
      </c>
      <c r="C545" t="s">
        <v>135</v>
      </c>
      <c r="D545" s="5" t="s">
        <v>134</v>
      </c>
      <c r="E545" s="5">
        <v>0</v>
      </c>
      <c r="F545" s="5" t="s">
        <v>33</v>
      </c>
      <c r="G545" s="5" t="s">
        <v>34</v>
      </c>
      <c r="H545" s="5" t="str">
        <f t="shared" si="8"/>
        <v>Industry (incl. Cement Process)</v>
      </c>
      <c r="I545" s="6">
        <v>32099.4</v>
      </c>
    </row>
    <row r="546" spans="1:9" x14ac:dyDescent="0.2">
      <c r="A546" s="4" t="s">
        <v>62</v>
      </c>
      <c r="B546" t="s">
        <v>134</v>
      </c>
      <c r="C546" t="s">
        <v>135</v>
      </c>
      <c r="D546" s="5" t="s">
        <v>134</v>
      </c>
      <c r="E546" s="5">
        <v>0</v>
      </c>
      <c r="F546" s="5" t="s">
        <v>35</v>
      </c>
      <c r="G546" s="5" t="s">
        <v>36</v>
      </c>
      <c r="H546" s="5" t="e">
        <f t="shared" si="8"/>
        <v>#N/A</v>
      </c>
      <c r="I546" s="6">
        <v>6450</v>
      </c>
    </row>
    <row r="547" spans="1:9" x14ac:dyDescent="0.2">
      <c r="A547" s="4" t="s">
        <v>62</v>
      </c>
      <c r="B547" t="s">
        <v>134</v>
      </c>
      <c r="C547" t="s">
        <v>135</v>
      </c>
      <c r="D547" s="5" t="s">
        <v>134</v>
      </c>
      <c r="E547" s="5">
        <v>0</v>
      </c>
      <c r="F547" s="5" t="s">
        <v>39</v>
      </c>
      <c r="G547" s="5" t="s">
        <v>40</v>
      </c>
      <c r="H547" s="5" t="e">
        <f t="shared" si="8"/>
        <v>#N/A</v>
      </c>
      <c r="I547" s="6">
        <v>148.88026926639901</v>
      </c>
    </row>
    <row r="548" spans="1:9" x14ac:dyDescent="0.2">
      <c r="A548" s="4" t="s">
        <v>62</v>
      </c>
      <c r="B548" t="s">
        <v>134</v>
      </c>
      <c r="C548" t="s">
        <v>135</v>
      </c>
      <c r="D548" s="5" t="s">
        <v>134</v>
      </c>
      <c r="E548" s="5">
        <v>0</v>
      </c>
      <c r="F548" s="5" t="s">
        <v>41</v>
      </c>
      <c r="G548" s="5" t="s">
        <v>42</v>
      </c>
      <c r="H548" s="5" t="e">
        <f t="shared" si="8"/>
        <v>#N/A</v>
      </c>
      <c r="I548" s="6">
        <v>10.537971666931901</v>
      </c>
    </row>
    <row r="549" spans="1:9" x14ac:dyDescent="0.2">
      <c r="A549" s="4" t="s">
        <v>62</v>
      </c>
      <c r="B549" t="s">
        <v>134</v>
      </c>
      <c r="C549" t="s">
        <v>135</v>
      </c>
      <c r="D549" s="5" t="s">
        <v>134</v>
      </c>
      <c r="E549" s="5">
        <v>0</v>
      </c>
      <c r="F549" s="5" t="s">
        <v>43</v>
      </c>
      <c r="G549" s="5" t="s">
        <v>44</v>
      </c>
      <c r="H549" s="5" t="e">
        <f t="shared" si="8"/>
        <v>#N/A</v>
      </c>
      <c r="I549" s="6">
        <v>7306.1294869332396</v>
      </c>
    </row>
    <row r="550" spans="1:9" x14ac:dyDescent="0.2">
      <c r="A550" s="4" t="s">
        <v>62</v>
      </c>
      <c r="B550" t="s">
        <v>134</v>
      </c>
      <c r="C550" t="s">
        <v>135</v>
      </c>
      <c r="D550" s="5" t="s">
        <v>134</v>
      </c>
      <c r="E550" s="5">
        <v>0</v>
      </c>
      <c r="F550" s="5" t="s">
        <v>45</v>
      </c>
      <c r="G550" s="5" t="s">
        <v>46</v>
      </c>
      <c r="H550" s="5" t="e">
        <f t="shared" si="8"/>
        <v>#N/A</v>
      </c>
      <c r="I550" s="6">
        <v>8294.0249741708903</v>
      </c>
    </row>
    <row r="551" spans="1:9" x14ac:dyDescent="0.2">
      <c r="A551" s="4" t="s">
        <v>62</v>
      </c>
      <c r="B551" t="s">
        <v>134</v>
      </c>
      <c r="C551" t="s">
        <v>135</v>
      </c>
      <c r="D551" s="5" t="s">
        <v>134</v>
      </c>
      <c r="E551" s="5">
        <v>0</v>
      </c>
      <c r="F551" s="5" t="s">
        <v>47</v>
      </c>
      <c r="G551" s="5" t="s">
        <v>48</v>
      </c>
      <c r="H551" s="5" t="e">
        <f t="shared" si="8"/>
        <v>#N/A</v>
      </c>
      <c r="I551" s="6">
        <v>623.97782038689195</v>
      </c>
    </row>
    <row r="552" spans="1:9" x14ac:dyDescent="0.2">
      <c r="A552" s="4" t="s">
        <v>62</v>
      </c>
      <c r="B552" t="s">
        <v>134</v>
      </c>
      <c r="C552" t="s">
        <v>135</v>
      </c>
      <c r="D552" s="5" t="s">
        <v>134</v>
      </c>
      <c r="E552" s="5">
        <v>0</v>
      </c>
      <c r="F552" s="5" t="s">
        <v>49</v>
      </c>
      <c r="G552" s="5" t="s">
        <v>50</v>
      </c>
      <c r="H552" s="5" t="e">
        <f t="shared" si="8"/>
        <v>#N/A</v>
      </c>
      <c r="I552" s="6">
        <v>419.57250726068099</v>
      </c>
    </row>
    <row r="553" spans="1:9" x14ac:dyDescent="0.2">
      <c r="A553" s="4" t="s">
        <v>62</v>
      </c>
      <c r="B553" t="s">
        <v>134</v>
      </c>
      <c r="C553" t="s">
        <v>135</v>
      </c>
      <c r="D553" s="5" t="s">
        <v>134</v>
      </c>
      <c r="E553" s="5">
        <v>0</v>
      </c>
      <c r="F553" s="5" t="s">
        <v>51</v>
      </c>
      <c r="G553" s="5" t="s">
        <v>52</v>
      </c>
      <c r="H553" s="5" t="e">
        <f t="shared" si="8"/>
        <v>#N/A</v>
      </c>
      <c r="I553" s="6">
        <v>34.038250852897903</v>
      </c>
    </row>
    <row r="554" spans="1:9" x14ac:dyDescent="0.2">
      <c r="A554" s="4" t="s">
        <v>62</v>
      </c>
      <c r="B554" t="s">
        <v>134</v>
      </c>
      <c r="C554" t="s">
        <v>135</v>
      </c>
      <c r="D554" s="5" t="s">
        <v>134</v>
      </c>
      <c r="E554" s="5">
        <v>0</v>
      </c>
      <c r="F554" s="5" t="s">
        <v>54</v>
      </c>
      <c r="G554" s="5" t="s">
        <v>55</v>
      </c>
      <c r="H554" s="5" t="e">
        <f t="shared" si="8"/>
        <v>#N/A</v>
      </c>
      <c r="I554" s="6" t="s">
        <v>53</v>
      </c>
    </row>
    <row r="555" spans="1:9" x14ac:dyDescent="0.2">
      <c r="A555" s="4" t="s">
        <v>62</v>
      </c>
      <c r="B555" t="s">
        <v>134</v>
      </c>
      <c r="C555" t="s">
        <v>135</v>
      </c>
      <c r="D555" s="5" t="s">
        <v>134</v>
      </c>
      <c r="E555" s="5">
        <v>0</v>
      </c>
      <c r="F555" s="5" t="s">
        <v>56</v>
      </c>
      <c r="G555" s="5" t="s">
        <v>57</v>
      </c>
      <c r="H555" s="5" t="e">
        <f t="shared" si="8"/>
        <v>#N/A</v>
      </c>
      <c r="I555" s="6">
        <v>2265.1899922344101</v>
      </c>
    </row>
    <row r="556" spans="1:9" x14ac:dyDescent="0.2">
      <c r="A556" s="4" t="s">
        <v>62</v>
      </c>
      <c r="B556" t="s">
        <v>134</v>
      </c>
      <c r="C556" t="s">
        <v>135</v>
      </c>
      <c r="D556" s="5" t="s">
        <v>134</v>
      </c>
      <c r="E556" s="5">
        <v>0</v>
      </c>
      <c r="F556" s="5" t="s">
        <v>58</v>
      </c>
      <c r="G556" s="5" t="s">
        <v>59</v>
      </c>
      <c r="H556" s="5" t="e">
        <f t="shared" si="8"/>
        <v>#N/A</v>
      </c>
      <c r="I556" s="6">
        <v>18287.330339669701</v>
      </c>
    </row>
    <row r="557" spans="1:9" x14ac:dyDescent="0.2">
      <c r="A557" s="4" t="s">
        <v>62</v>
      </c>
      <c r="B557" t="s">
        <v>134</v>
      </c>
      <c r="C557" t="s">
        <v>135</v>
      </c>
      <c r="D557" s="5" t="s">
        <v>134</v>
      </c>
      <c r="E557" s="5">
        <v>0</v>
      </c>
      <c r="F557" s="5" t="s">
        <v>60</v>
      </c>
      <c r="G557" s="5" t="s">
        <v>61</v>
      </c>
      <c r="H557" s="5" t="e">
        <f t="shared" si="8"/>
        <v>#N/A</v>
      </c>
      <c r="I557" s="6">
        <v>288.92543386314202</v>
      </c>
    </row>
    <row r="558" spans="1:9" x14ac:dyDescent="0.2">
      <c r="A558" s="4" t="s">
        <v>62</v>
      </c>
      <c r="B558" t="s">
        <v>136</v>
      </c>
      <c r="C558" t="s">
        <v>137</v>
      </c>
      <c r="D558" s="5" t="s">
        <v>138</v>
      </c>
      <c r="E558" s="5">
        <v>0</v>
      </c>
      <c r="F558" s="5" t="s">
        <v>10</v>
      </c>
      <c r="G558" s="5" t="s">
        <v>11</v>
      </c>
      <c r="H558" s="5" t="str">
        <f t="shared" si="8"/>
        <v>Power</v>
      </c>
      <c r="I558" s="6">
        <v>56146.629098598904</v>
      </c>
    </row>
    <row r="559" spans="1:9" x14ac:dyDescent="0.2">
      <c r="A559" s="4" t="s">
        <v>62</v>
      </c>
      <c r="B559" t="s">
        <v>136</v>
      </c>
      <c r="C559" t="s">
        <v>137</v>
      </c>
      <c r="D559" s="5" t="s">
        <v>138</v>
      </c>
      <c r="E559" s="5">
        <v>0</v>
      </c>
      <c r="F559" s="5" t="s">
        <v>12</v>
      </c>
      <c r="G559" s="5" t="s">
        <v>13</v>
      </c>
      <c r="H559" s="5" t="str">
        <f t="shared" si="8"/>
        <v>Industry (incl. Cement Process)</v>
      </c>
      <c r="I559" s="6">
        <v>18395.570409008102</v>
      </c>
    </row>
    <row r="560" spans="1:9" x14ac:dyDescent="0.2">
      <c r="A560" s="4" t="s">
        <v>62</v>
      </c>
      <c r="B560" t="s">
        <v>136</v>
      </c>
      <c r="C560" t="s">
        <v>137</v>
      </c>
      <c r="D560" s="5" t="s">
        <v>138</v>
      </c>
      <c r="E560" s="5">
        <v>0</v>
      </c>
      <c r="F560" s="5" t="s">
        <v>14</v>
      </c>
      <c r="G560" s="5" t="s">
        <v>15</v>
      </c>
      <c r="H560" s="5" t="str">
        <f t="shared" si="8"/>
        <v>Industry (incl. Cement Process)</v>
      </c>
      <c r="I560" s="6">
        <v>29335.2081642269</v>
      </c>
    </row>
    <row r="561" spans="1:9" x14ac:dyDescent="0.2">
      <c r="A561" s="4" t="s">
        <v>62</v>
      </c>
      <c r="B561" t="s">
        <v>136</v>
      </c>
      <c r="C561" t="s">
        <v>137</v>
      </c>
      <c r="D561" s="5" t="s">
        <v>138</v>
      </c>
      <c r="E561" s="5">
        <v>0</v>
      </c>
      <c r="F561" s="5" t="s">
        <v>16</v>
      </c>
      <c r="G561" s="5" t="s">
        <v>17</v>
      </c>
      <c r="H561" s="5" t="str">
        <f t="shared" si="8"/>
        <v>Domestic aviation</v>
      </c>
      <c r="I561" s="6">
        <v>1626.5233936847301</v>
      </c>
    </row>
    <row r="562" spans="1:9" x14ac:dyDescent="0.2">
      <c r="A562" s="4" t="s">
        <v>62</v>
      </c>
      <c r="B562" t="s">
        <v>136</v>
      </c>
      <c r="C562" t="s">
        <v>137</v>
      </c>
      <c r="D562" s="5" t="s">
        <v>138</v>
      </c>
      <c r="E562" s="5">
        <v>0</v>
      </c>
      <c r="F562" s="5" t="s">
        <v>18</v>
      </c>
      <c r="G562" s="5" t="s">
        <v>19</v>
      </c>
      <c r="H562" s="5" t="str">
        <f t="shared" si="8"/>
        <v>Ground Transport</v>
      </c>
      <c r="I562" s="6">
        <v>38550.953479252501</v>
      </c>
    </row>
    <row r="563" spans="1:9" x14ac:dyDescent="0.2">
      <c r="A563" s="4" t="s">
        <v>62</v>
      </c>
      <c r="B563" t="s">
        <v>136</v>
      </c>
      <c r="C563" t="s">
        <v>137</v>
      </c>
      <c r="D563" s="5" t="s">
        <v>138</v>
      </c>
      <c r="E563" s="5">
        <v>0</v>
      </c>
      <c r="F563" s="5" t="s">
        <v>20</v>
      </c>
      <c r="G563" s="5" t="s">
        <v>21</v>
      </c>
      <c r="H563" s="5" t="str">
        <f t="shared" si="8"/>
        <v>Ground Transport</v>
      </c>
      <c r="I563" s="6" t="s">
        <v>53</v>
      </c>
    </row>
    <row r="564" spans="1:9" x14ac:dyDescent="0.2">
      <c r="A564" s="4" t="s">
        <v>62</v>
      </c>
      <c r="B564" t="s">
        <v>136</v>
      </c>
      <c r="C564" t="s">
        <v>137</v>
      </c>
      <c r="D564" s="5" t="s">
        <v>138</v>
      </c>
      <c r="E564" s="5">
        <v>0</v>
      </c>
      <c r="F564" s="5" t="s">
        <v>22</v>
      </c>
      <c r="G564" s="5" t="s">
        <v>23</v>
      </c>
      <c r="H564" s="5" t="str">
        <f t="shared" si="8"/>
        <v>Ground Transport</v>
      </c>
      <c r="I564" s="6">
        <v>1163.45193809019</v>
      </c>
    </row>
    <row r="565" spans="1:9" x14ac:dyDescent="0.2">
      <c r="A565" s="4" t="s">
        <v>62</v>
      </c>
      <c r="B565" t="s">
        <v>136</v>
      </c>
      <c r="C565" t="s">
        <v>137</v>
      </c>
      <c r="D565" s="5" t="s">
        <v>138</v>
      </c>
      <c r="E565" s="5">
        <v>0</v>
      </c>
      <c r="F565" s="5" t="s">
        <v>24</v>
      </c>
      <c r="G565" s="5" t="s">
        <v>25</v>
      </c>
      <c r="H565" s="5" t="str">
        <f t="shared" si="8"/>
        <v>Ground Transport</v>
      </c>
      <c r="I565" s="6">
        <v>2484.0671829647699</v>
      </c>
    </row>
    <row r="566" spans="1:9" x14ac:dyDescent="0.2">
      <c r="A566" s="4" t="s">
        <v>62</v>
      </c>
      <c r="B566" t="s">
        <v>136</v>
      </c>
      <c r="C566" t="s">
        <v>137</v>
      </c>
      <c r="D566" s="5" t="s">
        <v>138</v>
      </c>
      <c r="E566" s="5">
        <v>0</v>
      </c>
      <c r="F566" s="5" t="s">
        <v>26</v>
      </c>
      <c r="G566" s="5" t="s">
        <v>27</v>
      </c>
      <c r="H566" s="5" t="str">
        <f t="shared" si="8"/>
        <v>Residential</v>
      </c>
      <c r="I566" s="6">
        <v>39400.740011371599</v>
      </c>
    </row>
    <row r="567" spans="1:9" x14ac:dyDescent="0.2">
      <c r="A567" s="4" t="s">
        <v>62</v>
      </c>
      <c r="B567" t="s">
        <v>136</v>
      </c>
      <c r="C567" t="s">
        <v>137</v>
      </c>
      <c r="D567" s="5" t="s">
        <v>138</v>
      </c>
      <c r="E567" s="5">
        <v>0</v>
      </c>
      <c r="F567" s="5" t="s">
        <v>28</v>
      </c>
      <c r="G567" s="5" t="s">
        <v>29</v>
      </c>
      <c r="H567" s="5" t="e">
        <f t="shared" si="8"/>
        <v>#N/A</v>
      </c>
      <c r="I567" s="6">
        <v>3593.89428842097</v>
      </c>
    </row>
    <row r="568" spans="1:9" x14ac:dyDescent="0.2">
      <c r="A568" s="4" t="s">
        <v>62</v>
      </c>
      <c r="B568" t="s">
        <v>136</v>
      </c>
      <c r="C568" t="s">
        <v>137</v>
      </c>
      <c r="D568" s="5" t="s">
        <v>138</v>
      </c>
      <c r="E568" s="5">
        <v>0</v>
      </c>
      <c r="F568" s="5" t="s">
        <v>30</v>
      </c>
      <c r="G568" s="5" t="s">
        <v>32</v>
      </c>
      <c r="H568" s="5" t="e">
        <f t="shared" si="8"/>
        <v>#N/A</v>
      </c>
      <c r="I568" s="6">
        <v>877.92237884015503</v>
      </c>
    </row>
    <row r="569" spans="1:9" x14ac:dyDescent="0.2">
      <c r="A569" s="4" t="s">
        <v>62</v>
      </c>
      <c r="B569" t="s">
        <v>136</v>
      </c>
      <c r="C569" t="s">
        <v>137</v>
      </c>
      <c r="D569" s="5" t="s">
        <v>138</v>
      </c>
      <c r="E569" s="5">
        <v>0</v>
      </c>
      <c r="F569" s="5" t="s">
        <v>30</v>
      </c>
      <c r="G569" s="5" t="s">
        <v>72</v>
      </c>
      <c r="H569" s="5" t="e">
        <f t="shared" si="8"/>
        <v>#N/A</v>
      </c>
      <c r="I569" s="6" t="s">
        <v>53</v>
      </c>
    </row>
    <row r="570" spans="1:9" x14ac:dyDescent="0.2">
      <c r="A570" s="4" t="s">
        <v>62</v>
      </c>
      <c r="B570" t="s">
        <v>136</v>
      </c>
      <c r="C570" t="s">
        <v>137</v>
      </c>
      <c r="D570" s="5" t="s">
        <v>138</v>
      </c>
      <c r="E570" s="5">
        <v>0</v>
      </c>
      <c r="F570" s="5" t="s">
        <v>33</v>
      </c>
      <c r="G570" s="5" t="s">
        <v>34</v>
      </c>
      <c r="H570" s="5" t="str">
        <f t="shared" si="8"/>
        <v>Industry (incl. Cement Process)</v>
      </c>
      <c r="I570" s="6">
        <v>5438.62</v>
      </c>
    </row>
    <row r="571" spans="1:9" x14ac:dyDescent="0.2">
      <c r="A571" s="4" t="s">
        <v>62</v>
      </c>
      <c r="B571" t="s">
        <v>136</v>
      </c>
      <c r="C571" t="s">
        <v>137</v>
      </c>
      <c r="D571" s="5" t="s">
        <v>138</v>
      </c>
      <c r="E571" s="5">
        <v>0</v>
      </c>
      <c r="F571" s="5" t="s">
        <v>35</v>
      </c>
      <c r="G571" s="5" t="s">
        <v>36</v>
      </c>
      <c r="H571" s="5" t="e">
        <f t="shared" si="8"/>
        <v>#N/A</v>
      </c>
      <c r="I571" s="6">
        <v>1215</v>
      </c>
    </row>
    <row r="572" spans="1:9" x14ac:dyDescent="0.2">
      <c r="A572" s="4" t="s">
        <v>62</v>
      </c>
      <c r="B572" t="s">
        <v>136</v>
      </c>
      <c r="C572" t="s">
        <v>137</v>
      </c>
      <c r="D572" s="5" t="s">
        <v>138</v>
      </c>
      <c r="E572" s="5">
        <v>0</v>
      </c>
      <c r="F572" s="5" t="s">
        <v>37</v>
      </c>
      <c r="G572" s="5" t="s">
        <v>38</v>
      </c>
      <c r="H572" s="5" t="e">
        <f t="shared" si="8"/>
        <v>#N/A</v>
      </c>
      <c r="I572" s="6">
        <v>701.26339144054805</v>
      </c>
    </row>
    <row r="573" spans="1:9" x14ac:dyDescent="0.2">
      <c r="A573" s="4" t="s">
        <v>62</v>
      </c>
      <c r="B573" t="s">
        <v>136</v>
      </c>
      <c r="C573" t="s">
        <v>137</v>
      </c>
      <c r="D573" s="5" t="s">
        <v>138</v>
      </c>
      <c r="E573" s="5">
        <v>0</v>
      </c>
      <c r="F573" s="5" t="s">
        <v>39</v>
      </c>
      <c r="G573" s="5" t="s">
        <v>40</v>
      </c>
      <c r="H573" s="5" t="e">
        <f t="shared" si="8"/>
        <v>#N/A</v>
      </c>
      <c r="I573" s="6">
        <v>338.08347898301298</v>
      </c>
    </row>
    <row r="574" spans="1:9" x14ac:dyDescent="0.2">
      <c r="A574" s="4" t="s">
        <v>62</v>
      </c>
      <c r="B574" t="s">
        <v>136</v>
      </c>
      <c r="C574" t="s">
        <v>137</v>
      </c>
      <c r="D574" s="5" t="s">
        <v>138</v>
      </c>
      <c r="E574" s="5">
        <v>0</v>
      </c>
      <c r="F574" s="5" t="s">
        <v>41</v>
      </c>
      <c r="G574" s="5" t="s">
        <v>42</v>
      </c>
      <c r="H574" s="5" t="e">
        <f t="shared" si="8"/>
        <v>#N/A</v>
      </c>
      <c r="I574" s="6">
        <v>2.2030113517937302</v>
      </c>
    </row>
    <row r="575" spans="1:9" x14ac:dyDescent="0.2">
      <c r="A575" s="4" t="s">
        <v>62</v>
      </c>
      <c r="B575" t="s">
        <v>136</v>
      </c>
      <c r="C575" t="s">
        <v>137</v>
      </c>
      <c r="D575" s="5" t="s">
        <v>138</v>
      </c>
      <c r="E575" s="5">
        <v>0</v>
      </c>
      <c r="F575" s="5" t="s">
        <v>43</v>
      </c>
      <c r="G575" s="5" t="s">
        <v>44</v>
      </c>
      <c r="H575" s="5" t="e">
        <f t="shared" si="8"/>
        <v>#N/A</v>
      </c>
      <c r="I575" s="6">
        <v>2155.9995705721799</v>
      </c>
    </row>
    <row r="576" spans="1:9" x14ac:dyDescent="0.2">
      <c r="A576" s="4" t="s">
        <v>62</v>
      </c>
      <c r="B576" t="s">
        <v>136</v>
      </c>
      <c r="C576" t="s">
        <v>137</v>
      </c>
      <c r="D576" s="5" t="s">
        <v>138</v>
      </c>
      <c r="E576" s="5">
        <v>0</v>
      </c>
      <c r="F576" s="5" t="s">
        <v>45</v>
      </c>
      <c r="G576" s="5" t="s">
        <v>46</v>
      </c>
      <c r="H576" s="5" t="e">
        <f t="shared" si="8"/>
        <v>#N/A</v>
      </c>
      <c r="I576" s="6">
        <v>1190.8899344143299</v>
      </c>
    </row>
    <row r="577" spans="1:9" x14ac:dyDescent="0.2">
      <c r="A577" s="4" t="s">
        <v>62</v>
      </c>
      <c r="B577" t="s">
        <v>136</v>
      </c>
      <c r="C577" t="s">
        <v>137</v>
      </c>
      <c r="D577" s="5" t="s">
        <v>138</v>
      </c>
      <c r="E577" s="5">
        <v>0</v>
      </c>
      <c r="F577" s="5" t="s">
        <v>47</v>
      </c>
      <c r="G577" s="5" t="s">
        <v>48</v>
      </c>
      <c r="H577" s="5" t="e">
        <f t="shared" si="8"/>
        <v>#N/A</v>
      </c>
      <c r="I577" s="6">
        <v>151.33003612296801</v>
      </c>
    </row>
    <row r="578" spans="1:9" x14ac:dyDescent="0.2">
      <c r="A578" s="4" t="s">
        <v>62</v>
      </c>
      <c r="B578" t="s">
        <v>136</v>
      </c>
      <c r="C578" t="s">
        <v>137</v>
      </c>
      <c r="D578" s="5" t="s">
        <v>138</v>
      </c>
      <c r="E578" s="5">
        <v>0</v>
      </c>
      <c r="F578" s="5" t="s">
        <v>49</v>
      </c>
      <c r="G578" s="5" t="s">
        <v>50</v>
      </c>
      <c r="H578" s="5" t="e">
        <f t="shared" ref="H578:H641" si="9">VLOOKUP(G578,$M$2:$N$11,2,FALSE)</f>
        <v>#N/A</v>
      </c>
      <c r="I578" s="6">
        <v>67.1078652341522</v>
      </c>
    </row>
    <row r="579" spans="1:9" x14ac:dyDescent="0.2">
      <c r="A579" s="4" t="s">
        <v>62</v>
      </c>
      <c r="B579" t="s">
        <v>136</v>
      </c>
      <c r="C579" t="s">
        <v>137</v>
      </c>
      <c r="D579" s="5" t="s">
        <v>138</v>
      </c>
      <c r="E579" s="5">
        <v>0</v>
      </c>
      <c r="F579" s="5" t="s">
        <v>51</v>
      </c>
      <c r="G579" s="5" t="s">
        <v>52</v>
      </c>
      <c r="H579" s="5" t="e">
        <f t="shared" si="9"/>
        <v>#N/A</v>
      </c>
      <c r="I579" s="6">
        <v>0.32969399999999999</v>
      </c>
    </row>
    <row r="580" spans="1:9" x14ac:dyDescent="0.2">
      <c r="A580" s="4" t="s">
        <v>62</v>
      </c>
      <c r="B580" t="s">
        <v>136</v>
      </c>
      <c r="C580" t="s">
        <v>137</v>
      </c>
      <c r="D580" s="5" t="s">
        <v>138</v>
      </c>
      <c r="E580" s="5">
        <v>0</v>
      </c>
      <c r="F580" s="5" t="s">
        <v>54</v>
      </c>
      <c r="G580" s="5" t="s">
        <v>55</v>
      </c>
      <c r="H580" s="5" t="e">
        <f t="shared" si="9"/>
        <v>#N/A</v>
      </c>
      <c r="I580" s="6">
        <v>255.40012822386601</v>
      </c>
    </row>
    <row r="581" spans="1:9" x14ac:dyDescent="0.2">
      <c r="A581" s="4" t="s">
        <v>62</v>
      </c>
      <c r="B581" t="s">
        <v>136</v>
      </c>
      <c r="C581" t="s">
        <v>137</v>
      </c>
      <c r="D581" s="5" t="s">
        <v>138</v>
      </c>
      <c r="E581" s="5">
        <v>0</v>
      </c>
      <c r="F581" s="5" t="s">
        <v>56</v>
      </c>
      <c r="G581" s="5" t="s">
        <v>57</v>
      </c>
      <c r="H581" s="5" t="e">
        <f t="shared" si="9"/>
        <v>#N/A</v>
      </c>
      <c r="I581" s="6">
        <v>886.28195049324995</v>
      </c>
    </row>
    <row r="582" spans="1:9" x14ac:dyDescent="0.2">
      <c r="A582" s="4" t="s">
        <v>62</v>
      </c>
      <c r="B582" t="s">
        <v>136</v>
      </c>
      <c r="C582" t="s">
        <v>137</v>
      </c>
      <c r="D582" s="5" t="s">
        <v>138</v>
      </c>
      <c r="E582" s="5">
        <v>0</v>
      </c>
      <c r="F582" s="5" t="s">
        <v>58</v>
      </c>
      <c r="G582" s="5" t="s">
        <v>59</v>
      </c>
      <c r="H582" s="5" t="e">
        <f t="shared" si="9"/>
        <v>#N/A</v>
      </c>
      <c r="I582" s="6">
        <v>6172.9777201870002</v>
      </c>
    </row>
    <row r="583" spans="1:9" x14ac:dyDescent="0.2">
      <c r="A583" s="4" t="s">
        <v>62</v>
      </c>
      <c r="B583" t="s">
        <v>136</v>
      </c>
      <c r="C583" t="s">
        <v>137</v>
      </c>
      <c r="D583" s="5" t="s">
        <v>138</v>
      </c>
      <c r="E583" s="5">
        <v>0</v>
      </c>
      <c r="F583" s="5" t="s">
        <v>60</v>
      </c>
      <c r="G583" s="5" t="s">
        <v>61</v>
      </c>
      <c r="H583" s="5" t="e">
        <f t="shared" si="9"/>
        <v>#N/A</v>
      </c>
      <c r="I583" s="6">
        <v>11.522167599795001</v>
      </c>
    </row>
    <row r="584" spans="1:9" x14ac:dyDescent="0.2">
      <c r="A584" s="4" t="s">
        <v>62</v>
      </c>
      <c r="B584" t="s">
        <v>136</v>
      </c>
      <c r="C584" t="s">
        <v>139</v>
      </c>
      <c r="D584" s="5" t="s">
        <v>140</v>
      </c>
      <c r="E584" s="5">
        <v>0</v>
      </c>
      <c r="F584" s="5" t="s">
        <v>10</v>
      </c>
      <c r="G584" s="5" t="s">
        <v>11</v>
      </c>
      <c r="H584" s="5" t="str">
        <f t="shared" si="9"/>
        <v>Power</v>
      </c>
      <c r="I584" s="6">
        <v>4357.9235642405501</v>
      </c>
    </row>
    <row r="585" spans="1:9" x14ac:dyDescent="0.2">
      <c r="A585" s="4" t="s">
        <v>62</v>
      </c>
      <c r="B585" t="s">
        <v>136</v>
      </c>
      <c r="C585" t="s">
        <v>139</v>
      </c>
      <c r="D585" s="5" t="s">
        <v>140</v>
      </c>
      <c r="E585" s="5">
        <v>0</v>
      </c>
      <c r="F585" s="5" t="s">
        <v>12</v>
      </c>
      <c r="G585" s="5" t="s">
        <v>13</v>
      </c>
      <c r="H585" s="5" t="str">
        <f t="shared" si="9"/>
        <v>Industry (incl. Cement Process)</v>
      </c>
      <c r="I585" s="6">
        <v>1056.0051760480601</v>
      </c>
    </row>
    <row r="586" spans="1:9" x14ac:dyDescent="0.2">
      <c r="A586" s="4" t="s">
        <v>62</v>
      </c>
      <c r="B586" t="s">
        <v>136</v>
      </c>
      <c r="C586" t="s">
        <v>139</v>
      </c>
      <c r="D586" s="5" t="s">
        <v>140</v>
      </c>
      <c r="E586" s="5">
        <v>0</v>
      </c>
      <c r="F586" s="5" t="s">
        <v>14</v>
      </c>
      <c r="G586" s="5" t="s">
        <v>15</v>
      </c>
      <c r="H586" s="5" t="str">
        <f t="shared" si="9"/>
        <v>Industry (incl. Cement Process)</v>
      </c>
      <c r="I586" s="6">
        <v>2048.5772071319202</v>
      </c>
    </row>
    <row r="587" spans="1:9" x14ac:dyDescent="0.2">
      <c r="A587" s="4" t="s">
        <v>62</v>
      </c>
      <c r="B587" t="s">
        <v>136</v>
      </c>
      <c r="C587" t="s">
        <v>139</v>
      </c>
      <c r="D587" s="5" t="s">
        <v>140</v>
      </c>
      <c r="E587" s="5">
        <v>0</v>
      </c>
      <c r="F587" s="5" t="s">
        <v>16</v>
      </c>
      <c r="G587" s="5" t="s">
        <v>17</v>
      </c>
      <c r="H587" s="5" t="str">
        <f t="shared" si="9"/>
        <v>Domestic aviation</v>
      </c>
      <c r="I587" s="6">
        <v>579.22208794117603</v>
      </c>
    </row>
    <row r="588" spans="1:9" x14ac:dyDescent="0.2">
      <c r="A588" s="4" t="s">
        <v>62</v>
      </c>
      <c r="B588" t="s">
        <v>136</v>
      </c>
      <c r="C588" t="s">
        <v>139</v>
      </c>
      <c r="D588" s="5" t="s">
        <v>140</v>
      </c>
      <c r="E588" s="5">
        <v>0</v>
      </c>
      <c r="F588" s="5" t="s">
        <v>18</v>
      </c>
      <c r="G588" s="5" t="s">
        <v>19</v>
      </c>
      <c r="H588" s="5" t="str">
        <f t="shared" si="9"/>
        <v>Ground Transport</v>
      </c>
      <c r="I588" s="6">
        <v>7919.4265147469196</v>
      </c>
    </row>
    <row r="589" spans="1:9" x14ac:dyDescent="0.2">
      <c r="A589" s="4" t="s">
        <v>62</v>
      </c>
      <c r="B589" t="s">
        <v>136</v>
      </c>
      <c r="C589" t="s">
        <v>139</v>
      </c>
      <c r="D589" s="5" t="s">
        <v>140</v>
      </c>
      <c r="E589" s="5">
        <v>0</v>
      </c>
      <c r="F589" s="5" t="s">
        <v>20</v>
      </c>
      <c r="G589" s="5" t="s">
        <v>21</v>
      </c>
      <c r="H589" s="5" t="str">
        <f t="shared" si="9"/>
        <v>Ground Transport</v>
      </c>
      <c r="I589" s="6" t="s">
        <v>53</v>
      </c>
    </row>
    <row r="590" spans="1:9" x14ac:dyDescent="0.2">
      <c r="A590" s="4" t="s">
        <v>62</v>
      </c>
      <c r="B590" t="s">
        <v>136</v>
      </c>
      <c r="C590" t="s">
        <v>139</v>
      </c>
      <c r="D590" s="5" t="s">
        <v>140</v>
      </c>
      <c r="E590" s="5">
        <v>0</v>
      </c>
      <c r="F590" s="5" t="s">
        <v>26</v>
      </c>
      <c r="G590" s="5" t="s">
        <v>27</v>
      </c>
      <c r="H590" s="5" t="str">
        <f t="shared" si="9"/>
        <v>Residential</v>
      </c>
      <c r="I590" s="6">
        <v>4883.8125592015504</v>
      </c>
    </row>
    <row r="591" spans="1:9" x14ac:dyDescent="0.2">
      <c r="A591" s="4" t="s">
        <v>62</v>
      </c>
      <c r="B591" t="s">
        <v>136</v>
      </c>
      <c r="C591" t="s">
        <v>139</v>
      </c>
      <c r="D591" s="5" t="s">
        <v>140</v>
      </c>
      <c r="E591" s="5">
        <v>0</v>
      </c>
      <c r="F591" s="5" t="s">
        <v>30</v>
      </c>
      <c r="G591" s="5" t="s">
        <v>32</v>
      </c>
      <c r="H591" s="5" t="e">
        <f t="shared" si="9"/>
        <v>#N/A</v>
      </c>
      <c r="I591" s="6">
        <v>86.083508020678494</v>
      </c>
    </row>
    <row r="592" spans="1:9" x14ac:dyDescent="0.2">
      <c r="A592" s="4" t="s">
        <v>62</v>
      </c>
      <c r="B592" t="s">
        <v>136</v>
      </c>
      <c r="C592" t="s">
        <v>139</v>
      </c>
      <c r="D592" s="5" t="s">
        <v>140</v>
      </c>
      <c r="E592" s="5">
        <v>0</v>
      </c>
      <c r="F592" s="5" t="s">
        <v>33</v>
      </c>
      <c r="G592" s="5" t="s">
        <v>34</v>
      </c>
      <c r="H592" s="5" t="str">
        <f t="shared" si="9"/>
        <v>Industry (incl. Cement Process)</v>
      </c>
      <c r="I592" s="6">
        <v>1780.66</v>
      </c>
    </row>
    <row r="593" spans="1:9" x14ac:dyDescent="0.2">
      <c r="A593" s="4" t="s">
        <v>62</v>
      </c>
      <c r="B593" t="s">
        <v>136</v>
      </c>
      <c r="C593" t="s">
        <v>139</v>
      </c>
      <c r="D593" s="5" t="s">
        <v>140</v>
      </c>
      <c r="E593" s="5">
        <v>0</v>
      </c>
      <c r="F593" s="5" t="s">
        <v>35</v>
      </c>
      <c r="G593" s="5" t="s">
        <v>36</v>
      </c>
      <c r="H593" s="5" t="e">
        <f t="shared" si="9"/>
        <v>#N/A</v>
      </c>
      <c r="I593" s="6">
        <v>15</v>
      </c>
    </row>
    <row r="594" spans="1:9" x14ac:dyDescent="0.2">
      <c r="A594" s="4" t="s">
        <v>62</v>
      </c>
      <c r="B594" t="s">
        <v>136</v>
      </c>
      <c r="C594" t="s">
        <v>139</v>
      </c>
      <c r="D594" s="5" t="s">
        <v>140</v>
      </c>
      <c r="E594" s="5">
        <v>0</v>
      </c>
      <c r="F594" s="5" t="s">
        <v>41</v>
      </c>
      <c r="G594" s="5" t="s">
        <v>42</v>
      </c>
      <c r="H594" s="5" t="e">
        <f t="shared" si="9"/>
        <v>#N/A</v>
      </c>
      <c r="I594" s="6">
        <v>0.54794882792549104</v>
      </c>
    </row>
    <row r="595" spans="1:9" x14ac:dyDescent="0.2">
      <c r="A595" s="4" t="s">
        <v>62</v>
      </c>
      <c r="B595" t="s">
        <v>136</v>
      </c>
      <c r="C595" t="s">
        <v>139</v>
      </c>
      <c r="D595" s="5" t="s">
        <v>140</v>
      </c>
      <c r="E595" s="5">
        <v>0</v>
      </c>
      <c r="F595" s="5" t="s">
        <v>45</v>
      </c>
      <c r="G595" s="5" t="s">
        <v>46</v>
      </c>
      <c r="H595" s="5" t="e">
        <f t="shared" si="9"/>
        <v>#N/A</v>
      </c>
      <c r="I595" s="6">
        <v>1.6614102013600001</v>
      </c>
    </row>
    <row r="596" spans="1:9" x14ac:dyDescent="0.2">
      <c r="A596" s="4" t="s">
        <v>62</v>
      </c>
      <c r="B596" t="s">
        <v>136</v>
      </c>
      <c r="C596" t="s">
        <v>139</v>
      </c>
      <c r="D596" s="5" t="s">
        <v>140</v>
      </c>
      <c r="E596" s="5">
        <v>0</v>
      </c>
      <c r="F596" s="5" t="s">
        <v>47</v>
      </c>
      <c r="G596" s="5" t="s">
        <v>48</v>
      </c>
      <c r="H596" s="5" t="e">
        <f t="shared" si="9"/>
        <v>#N/A</v>
      </c>
      <c r="I596" s="6">
        <v>31.8577583603306</v>
      </c>
    </row>
    <row r="597" spans="1:9" x14ac:dyDescent="0.2">
      <c r="A597" s="4" t="s">
        <v>62</v>
      </c>
      <c r="B597" t="s">
        <v>136</v>
      </c>
      <c r="C597" t="s">
        <v>139</v>
      </c>
      <c r="D597" s="5" t="s">
        <v>140</v>
      </c>
      <c r="E597" s="5">
        <v>0</v>
      </c>
      <c r="F597" s="5" t="s">
        <v>49</v>
      </c>
      <c r="G597" s="5" t="s">
        <v>50</v>
      </c>
      <c r="H597" s="5" t="e">
        <f t="shared" si="9"/>
        <v>#N/A</v>
      </c>
      <c r="I597" s="6">
        <v>4.5909230185419201</v>
      </c>
    </row>
    <row r="598" spans="1:9" x14ac:dyDescent="0.2">
      <c r="A598" s="4" t="s">
        <v>62</v>
      </c>
      <c r="B598" t="s">
        <v>136</v>
      </c>
      <c r="C598" t="s">
        <v>139</v>
      </c>
      <c r="D598" s="5" t="s">
        <v>140</v>
      </c>
      <c r="E598" s="5">
        <v>0</v>
      </c>
      <c r="F598" s="5" t="s">
        <v>54</v>
      </c>
      <c r="G598" s="5" t="s">
        <v>55</v>
      </c>
      <c r="H598" s="5" t="e">
        <f t="shared" si="9"/>
        <v>#N/A</v>
      </c>
      <c r="I598" s="6">
        <v>1.3486823658415701</v>
      </c>
    </row>
    <row r="599" spans="1:9" x14ac:dyDescent="0.2">
      <c r="A599" s="4" t="s">
        <v>62</v>
      </c>
      <c r="B599" t="s">
        <v>136</v>
      </c>
      <c r="C599" t="s">
        <v>139</v>
      </c>
      <c r="D599" s="5" t="s">
        <v>140</v>
      </c>
      <c r="E599" s="5">
        <v>0</v>
      </c>
      <c r="F599" s="5" t="s">
        <v>56</v>
      </c>
      <c r="G599" s="5" t="s">
        <v>57</v>
      </c>
      <c r="H599" s="5" t="e">
        <f t="shared" si="9"/>
        <v>#N/A</v>
      </c>
      <c r="I599" s="6">
        <v>41.436913307873397</v>
      </c>
    </row>
    <row r="600" spans="1:9" x14ac:dyDescent="0.2">
      <c r="A600" s="4" t="s">
        <v>62</v>
      </c>
      <c r="B600" t="s">
        <v>136</v>
      </c>
      <c r="C600" t="s">
        <v>139</v>
      </c>
      <c r="D600" s="5" t="s">
        <v>140</v>
      </c>
      <c r="E600" s="5">
        <v>0</v>
      </c>
      <c r="F600" s="5" t="s">
        <v>58</v>
      </c>
      <c r="G600" s="5" t="s">
        <v>59</v>
      </c>
      <c r="H600" s="5" t="e">
        <f t="shared" si="9"/>
        <v>#N/A</v>
      </c>
      <c r="I600" s="6" t="s">
        <v>53</v>
      </c>
    </row>
    <row r="601" spans="1:9" x14ac:dyDescent="0.2">
      <c r="A601" s="4" t="s">
        <v>62</v>
      </c>
      <c r="B601" t="s">
        <v>136</v>
      </c>
      <c r="C601" t="s">
        <v>139</v>
      </c>
      <c r="D601" s="5" t="s">
        <v>140</v>
      </c>
      <c r="E601" s="5">
        <v>0</v>
      </c>
      <c r="F601" s="5" t="s">
        <v>60</v>
      </c>
      <c r="G601" s="5" t="s">
        <v>61</v>
      </c>
      <c r="H601" s="5" t="e">
        <f t="shared" si="9"/>
        <v>#N/A</v>
      </c>
      <c r="I601" s="6">
        <v>2.3741253875797002</v>
      </c>
    </row>
    <row r="602" spans="1:9" x14ac:dyDescent="0.2">
      <c r="A602" s="4" t="s">
        <v>62</v>
      </c>
      <c r="B602" t="s">
        <v>136</v>
      </c>
      <c r="C602" t="s">
        <v>141</v>
      </c>
      <c r="D602" s="5" t="s">
        <v>142</v>
      </c>
      <c r="E602" s="5">
        <v>0</v>
      </c>
      <c r="F602" s="5" t="s">
        <v>10</v>
      </c>
      <c r="G602" s="5" t="s">
        <v>11</v>
      </c>
      <c r="H602" s="5" t="str">
        <f t="shared" si="9"/>
        <v>Power</v>
      </c>
      <c r="I602" s="6">
        <v>36431.129427673302</v>
      </c>
    </row>
    <row r="603" spans="1:9" x14ac:dyDescent="0.2">
      <c r="A603" s="4" t="s">
        <v>62</v>
      </c>
      <c r="B603" t="s">
        <v>136</v>
      </c>
      <c r="C603" t="s">
        <v>141</v>
      </c>
      <c r="D603" s="5" t="s">
        <v>142</v>
      </c>
      <c r="E603" s="5">
        <v>0</v>
      </c>
      <c r="F603" s="5" t="s">
        <v>12</v>
      </c>
      <c r="G603" s="5" t="s">
        <v>13</v>
      </c>
      <c r="H603" s="5" t="str">
        <f t="shared" si="9"/>
        <v>Industry (incl. Cement Process)</v>
      </c>
      <c r="I603" s="6">
        <v>2061.1034154406102</v>
      </c>
    </row>
    <row r="604" spans="1:9" x14ac:dyDescent="0.2">
      <c r="A604" s="4" t="s">
        <v>62</v>
      </c>
      <c r="B604" t="s">
        <v>136</v>
      </c>
      <c r="C604" t="s">
        <v>141</v>
      </c>
      <c r="D604" s="5" t="s">
        <v>142</v>
      </c>
      <c r="E604" s="5">
        <v>0</v>
      </c>
      <c r="F604" s="5" t="s">
        <v>14</v>
      </c>
      <c r="G604" s="5" t="s">
        <v>15</v>
      </c>
      <c r="H604" s="5" t="str">
        <f t="shared" si="9"/>
        <v>Industry (incl. Cement Process)</v>
      </c>
      <c r="I604" s="6">
        <v>15643.084270928999</v>
      </c>
    </row>
    <row r="605" spans="1:9" x14ac:dyDescent="0.2">
      <c r="A605" s="4" t="s">
        <v>62</v>
      </c>
      <c r="B605" t="s">
        <v>136</v>
      </c>
      <c r="C605" t="s">
        <v>141</v>
      </c>
      <c r="D605" s="5" t="s">
        <v>142</v>
      </c>
      <c r="E605" s="5">
        <v>0</v>
      </c>
      <c r="F605" s="5" t="s">
        <v>16</v>
      </c>
      <c r="G605" s="5" t="s">
        <v>17</v>
      </c>
      <c r="H605" s="5" t="str">
        <f t="shared" si="9"/>
        <v>Domestic aviation</v>
      </c>
      <c r="I605" s="6">
        <v>1521.6014722725099</v>
      </c>
    </row>
    <row r="606" spans="1:9" x14ac:dyDescent="0.2">
      <c r="A606" s="4" t="s">
        <v>62</v>
      </c>
      <c r="B606" t="s">
        <v>136</v>
      </c>
      <c r="C606" t="s">
        <v>141</v>
      </c>
      <c r="D606" s="5" t="s">
        <v>142</v>
      </c>
      <c r="E606" s="5">
        <v>0</v>
      </c>
      <c r="F606" s="5" t="s">
        <v>18</v>
      </c>
      <c r="G606" s="5" t="s">
        <v>19</v>
      </c>
      <c r="H606" s="5" t="str">
        <f t="shared" si="9"/>
        <v>Ground Transport</v>
      </c>
      <c r="I606" s="6">
        <v>23776.0181141912</v>
      </c>
    </row>
    <row r="607" spans="1:9" x14ac:dyDescent="0.2">
      <c r="A607" s="4" t="s">
        <v>62</v>
      </c>
      <c r="B607" t="s">
        <v>136</v>
      </c>
      <c r="C607" t="s">
        <v>141</v>
      </c>
      <c r="D607" s="5" t="s">
        <v>142</v>
      </c>
      <c r="E607" s="5">
        <v>0</v>
      </c>
      <c r="F607" s="5" t="s">
        <v>20</v>
      </c>
      <c r="G607" s="5" t="s">
        <v>21</v>
      </c>
      <c r="H607" s="5" t="str">
        <f t="shared" si="9"/>
        <v>Ground Transport</v>
      </c>
      <c r="I607" s="6">
        <v>95.614082056747804</v>
      </c>
    </row>
    <row r="608" spans="1:9" x14ac:dyDescent="0.2">
      <c r="A608" s="4" t="s">
        <v>62</v>
      </c>
      <c r="B608" t="s">
        <v>136</v>
      </c>
      <c r="C608" t="s">
        <v>141</v>
      </c>
      <c r="D608" s="5" t="s">
        <v>142</v>
      </c>
      <c r="E608" s="5">
        <v>0</v>
      </c>
      <c r="F608" s="5" t="s">
        <v>22</v>
      </c>
      <c r="G608" s="5" t="s">
        <v>23</v>
      </c>
      <c r="H608" s="5" t="str">
        <f t="shared" si="9"/>
        <v>Ground Transport</v>
      </c>
      <c r="I608" s="6">
        <v>903.10137042964595</v>
      </c>
    </row>
    <row r="609" spans="1:9" x14ac:dyDescent="0.2">
      <c r="A609" s="4" t="s">
        <v>62</v>
      </c>
      <c r="B609" t="s">
        <v>136</v>
      </c>
      <c r="C609" t="s">
        <v>141</v>
      </c>
      <c r="D609" s="5" t="s">
        <v>142</v>
      </c>
      <c r="E609" s="5">
        <v>0</v>
      </c>
      <c r="F609" s="5" t="s">
        <v>24</v>
      </c>
      <c r="G609" s="5" t="s">
        <v>25</v>
      </c>
      <c r="H609" s="5" t="str">
        <f t="shared" si="9"/>
        <v>Ground Transport</v>
      </c>
      <c r="I609" s="6">
        <v>6.0816565326633702E-2</v>
      </c>
    </row>
    <row r="610" spans="1:9" x14ac:dyDescent="0.2">
      <c r="A610" s="4" t="s">
        <v>62</v>
      </c>
      <c r="B610" t="s">
        <v>136</v>
      </c>
      <c r="C610" t="s">
        <v>141</v>
      </c>
      <c r="D610" s="5" t="s">
        <v>142</v>
      </c>
      <c r="E610" s="5">
        <v>0</v>
      </c>
      <c r="F610" s="5" t="s">
        <v>26</v>
      </c>
      <c r="G610" s="5" t="s">
        <v>27</v>
      </c>
      <c r="H610" s="5" t="str">
        <f t="shared" si="9"/>
        <v>Residential</v>
      </c>
      <c r="I610" s="6">
        <v>6907.2365544027998</v>
      </c>
    </row>
    <row r="611" spans="1:9" x14ac:dyDescent="0.2">
      <c r="A611" s="4" t="s">
        <v>62</v>
      </c>
      <c r="B611" t="s">
        <v>136</v>
      </c>
      <c r="C611" t="s">
        <v>141</v>
      </c>
      <c r="D611" s="5" t="s">
        <v>142</v>
      </c>
      <c r="E611" s="5">
        <v>0</v>
      </c>
      <c r="F611" s="5" t="s">
        <v>67</v>
      </c>
      <c r="G611" s="5" t="s">
        <v>13</v>
      </c>
      <c r="H611" s="5" t="str">
        <f t="shared" si="9"/>
        <v>Industry (incl. Cement Process)</v>
      </c>
      <c r="I611" s="6" t="s">
        <v>53</v>
      </c>
    </row>
    <row r="612" spans="1:9" x14ac:dyDescent="0.2">
      <c r="A612" s="4" t="s">
        <v>62</v>
      </c>
      <c r="B612" t="s">
        <v>136</v>
      </c>
      <c r="C612" t="s">
        <v>141</v>
      </c>
      <c r="D612" s="5" t="s">
        <v>142</v>
      </c>
      <c r="E612" s="5">
        <v>0</v>
      </c>
      <c r="F612" s="5" t="s">
        <v>28</v>
      </c>
      <c r="G612" s="5" t="s">
        <v>29</v>
      </c>
      <c r="H612" s="5" t="e">
        <f t="shared" si="9"/>
        <v>#N/A</v>
      </c>
      <c r="I612" s="6" t="s">
        <v>53</v>
      </c>
    </row>
    <row r="613" spans="1:9" x14ac:dyDescent="0.2">
      <c r="A613" s="4" t="s">
        <v>62</v>
      </c>
      <c r="B613" t="s">
        <v>136</v>
      </c>
      <c r="C613" t="s">
        <v>141</v>
      </c>
      <c r="D613" s="5" t="s">
        <v>142</v>
      </c>
      <c r="E613" s="5">
        <v>0</v>
      </c>
      <c r="F613" s="5" t="s">
        <v>30</v>
      </c>
      <c r="G613" s="5" t="s">
        <v>31</v>
      </c>
      <c r="H613" s="5" t="e">
        <f t="shared" si="9"/>
        <v>#N/A</v>
      </c>
      <c r="I613" s="6" t="s">
        <v>53</v>
      </c>
    </row>
    <row r="614" spans="1:9" x14ac:dyDescent="0.2">
      <c r="A614" s="4" t="s">
        <v>62</v>
      </c>
      <c r="B614" t="s">
        <v>136</v>
      </c>
      <c r="C614" t="s">
        <v>141</v>
      </c>
      <c r="D614" s="5" t="s">
        <v>142</v>
      </c>
      <c r="E614" s="5">
        <v>0</v>
      </c>
      <c r="F614" s="5" t="s">
        <v>30</v>
      </c>
      <c r="G614" s="5" t="s">
        <v>32</v>
      </c>
      <c r="H614" s="5" t="e">
        <f t="shared" si="9"/>
        <v>#N/A</v>
      </c>
      <c r="I614" s="6">
        <v>87.981910970665396</v>
      </c>
    </row>
    <row r="615" spans="1:9" x14ac:dyDescent="0.2">
      <c r="A615" s="4" t="s">
        <v>62</v>
      </c>
      <c r="B615" t="s">
        <v>136</v>
      </c>
      <c r="C615" t="s">
        <v>141</v>
      </c>
      <c r="D615" s="5" t="s">
        <v>142</v>
      </c>
      <c r="E615" s="5">
        <v>0</v>
      </c>
      <c r="F615" s="5" t="s">
        <v>30</v>
      </c>
      <c r="G615" s="5" t="s">
        <v>72</v>
      </c>
      <c r="H615" s="5" t="e">
        <f t="shared" si="9"/>
        <v>#N/A</v>
      </c>
      <c r="I615" s="6" t="s">
        <v>53</v>
      </c>
    </row>
    <row r="616" spans="1:9" x14ac:dyDescent="0.2">
      <c r="A616" s="4" t="s">
        <v>62</v>
      </c>
      <c r="B616" t="s">
        <v>136</v>
      </c>
      <c r="C616" t="s">
        <v>141</v>
      </c>
      <c r="D616" s="5" t="s">
        <v>142</v>
      </c>
      <c r="E616" s="5">
        <v>0</v>
      </c>
      <c r="F616" s="5" t="s">
        <v>33</v>
      </c>
      <c r="G616" s="5" t="s">
        <v>34</v>
      </c>
      <c r="H616" s="5" t="str">
        <f t="shared" si="9"/>
        <v>Industry (incl. Cement Process)</v>
      </c>
      <c r="I616" s="6">
        <v>2472.3200000000002</v>
      </c>
    </row>
    <row r="617" spans="1:9" x14ac:dyDescent="0.2">
      <c r="A617" s="4" t="s">
        <v>62</v>
      </c>
      <c r="B617" t="s">
        <v>136</v>
      </c>
      <c r="C617" t="s">
        <v>141</v>
      </c>
      <c r="D617" s="5" t="s">
        <v>142</v>
      </c>
      <c r="E617" s="5">
        <v>0</v>
      </c>
      <c r="F617" s="5" t="s">
        <v>35</v>
      </c>
      <c r="G617" s="5" t="s">
        <v>36</v>
      </c>
      <c r="H617" s="5" t="e">
        <f t="shared" si="9"/>
        <v>#N/A</v>
      </c>
      <c r="I617" s="6">
        <v>750</v>
      </c>
    </row>
    <row r="618" spans="1:9" x14ac:dyDescent="0.2">
      <c r="A618" s="4" t="s">
        <v>62</v>
      </c>
      <c r="B618" t="s">
        <v>136</v>
      </c>
      <c r="C618" t="s">
        <v>141</v>
      </c>
      <c r="D618" s="5" t="s">
        <v>142</v>
      </c>
      <c r="E618" s="5">
        <v>0</v>
      </c>
      <c r="F618" s="5" t="s">
        <v>39</v>
      </c>
      <c r="G618" s="5" t="s">
        <v>40</v>
      </c>
      <c r="H618" s="5" t="e">
        <f t="shared" si="9"/>
        <v>#N/A</v>
      </c>
      <c r="I618" s="6" t="s">
        <v>53</v>
      </c>
    </row>
    <row r="619" spans="1:9" x14ac:dyDescent="0.2">
      <c r="A619" s="4" t="s">
        <v>62</v>
      </c>
      <c r="B619" t="s">
        <v>136</v>
      </c>
      <c r="C619" t="s">
        <v>141</v>
      </c>
      <c r="D619" s="5" t="s">
        <v>142</v>
      </c>
      <c r="E619" s="5">
        <v>0</v>
      </c>
      <c r="F619" s="5" t="s">
        <v>41</v>
      </c>
      <c r="G619" s="5" t="s">
        <v>42</v>
      </c>
      <c r="H619" s="5" t="e">
        <f t="shared" si="9"/>
        <v>#N/A</v>
      </c>
      <c r="I619" s="6">
        <v>0.91113854196950905</v>
      </c>
    </row>
    <row r="620" spans="1:9" x14ac:dyDescent="0.2">
      <c r="A620" s="4" t="s">
        <v>62</v>
      </c>
      <c r="B620" t="s">
        <v>136</v>
      </c>
      <c r="C620" t="s">
        <v>141</v>
      </c>
      <c r="D620" s="5" t="s">
        <v>142</v>
      </c>
      <c r="E620" s="5">
        <v>0</v>
      </c>
      <c r="F620" s="5" t="s">
        <v>43</v>
      </c>
      <c r="G620" s="5" t="s">
        <v>44</v>
      </c>
      <c r="H620" s="5" t="e">
        <f t="shared" si="9"/>
        <v>#N/A</v>
      </c>
      <c r="I620" s="6">
        <v>45.623021145133798</v>
      </c>
    </row>
    <row r="621" spans="1:9" x14ac:dyDescent="0.2">
      <c r="A621" s="4" t="s">
        <v>62</v>
      </c>
      <c r="B621" t="s">
        <v>136</v>
      </c>
      <c r="C621" t="s">
        <v>141</v>
      </c>
      <c r="D621" s="5" t="s">
        <v>142</v>
      </c>
      <c r="E621" s="5">
        <v>0</v>
      </c>
      <c r="F621" s="5" t="s">
        <v>45</v>
      </c>
      <c r="G621" s="5" t="s">
        <v>46</v>
      </c>
      <c r="H621" s="5" t="e">
        <f t="shared" si="9"/>
        <v>#N/A</v>
      </c>
      <c r="I621" s="6">
        <v>137.53161995712</v>
      </c>
    </row>
    <row r="622" spans="1:9" x14ac:dyDescent="0.2">
      <c r="A622" s="4" t="s">
        <v>62</v>
      </c>
      <c r="B622" t="s">
        <v>136</v>
      </c>
      <c r="C622" t="s">
        <v>141</v>
      </c>
      <c r="D622" s="5" t="s">
        <v>142</v>
      </c>
      <c r="E622" s="5">
        <v>0</v>
      </c>
      <c r="F622" s="5" t="s">
        <v>47</v>
      </c>
      <c r="G622" s="5" t="s">
        <v>48</v>
      </c>
      <c r="H622" s="5" t="e">
        <f t="shared" si="9"/>
        <v>#N/A</v>
      </c>
      <c r="I622" s="6" t="s">
        <v>53</v>
      </c>
    </row>
    <row r="623" spans="1:9" x14ac:dyDescent="0.2">
      <c r="A623" s="4" t="s">
        <v>62</v>
      </c>
      <c r="B623" t="s">
        <v>136</v>
      </c>
      <c r="C623" t="s">
        <v>141</v>
      </c>
      <c r="D623" s="5" t="s">
        <v>142</v>
      </c>
      <c r="E623" s="5">
        <v>0</v>
      </c>
      <c r="F623" s="5" t="s">
        <v>49</v>
      </c>
      <c r="G623" s="5" t="s">
        <v>50</v>
      </c>
      <c r="H623" s="5" t="e">
        <f t="shared" si="9"/>
        <v>#N/A</v>
      </c>
      <c r="I623" s="6">
        <v>35.646767539058303</v>
      </c>
    </row>
    <row r="624" spans="1:9" x14ac:dyDescent="0.2">
      <c r="A624" s="4" t="s">
        <v>62</v>
      </c>
      <c r="B624" t="s">
        <v>136</v>
      </c>
      <c r="C624" t="s">
        <v>141</v>
      </c>
      <c r="D624" s="5" t="s">
        <v>142</v>
      </c>
      <c r="E624" s="5">
        <v>0</v>
      </c>
      <c r="F624" s="5" t="s">
        <v>56</v>
      </c>
      <c r="G624" s="5" t="s">
        <v>57</v>
      </c>
      <c r="H624" s="5" t="e">
        <f t="shared" si="9"/>
        <v>#N/A</v>
      </c>
      <c r="I624" s="6">
        <v>109.68024826051099</v>
      </c>
    </row>
    <row r="625" spans="1:9" x14ac:dyDescent="0.2">
      <c r="A625" s="4" t="s">
        <v>62</v>
      </c>
      <c r="B625" t="s">
        <v>136</v>
      </c>
      <c r="C625" t="s">
        <v>141</v>
      </c>
      <c r="D625" s="5" t="s">
        <v>142</v>
      </c>
      <c r="E625" s="5">
        <v>0</v>
      </c>
      <c r="F625" s="5" t="s">
        <v>58</v>
      </c>
      <c r="G625" s="5" t="s">
        <v>59</v>
      </c>
      <c r="H625" s="5" t="e">
        <f t="shared" si="9"/>
        <v>#N/A</v>
      </c>
      <c r="I625" s="6">
        <v>161.587434553723</v>
      </c>
    </row>
    <row r="626" spans="1:9" x14ac:dyDescent="0.2">
      <c r="A626" s="4" t="s">
        <v>62</v>
      </c>
      <c r="B626" t="s">
        <v>136</v>
      </c>
      <c r="C626" t="s">
        <v>141</v>
      </c>
      <c r="D626" s="5" t="s">
        <v>142</v>
      </c>
      <c r="E626" s="5">
        <v>0</v>
      </c>
      <c r="F626" s="5" t="s">
        <v>60</v>
      </c>
      <c r="G626" s="5" t="s">
        <v>61</v>
      </c>
      <c r="H626" s="5" t="e">
        <f t="shared" si="9"/>
        <v>#N/A</v>
      </c>
      <c r="I626" s="6">
        <v>5.2535204074691699E-2</v>
      </c>
    </row>
    <row r="627" spans="1:9" x14ac:dyDescent="0.2">
      <c r="A627" s="4" t="s">
        <v>62</v>
      </c>
      <c r="B627" t="s">
        <v>136</v>
      </c>
      <c r="C627" t="s">
        <v>143</v>
      </c>
      <c r="D627" s="5" t="s">
        <v>144</v>
      </c>
      <c r="E627" s="5">
        <v>0</v>
      </c>
      <c r="F627" s="5" t="s">
        <v>10</v>
      </c>
      <c r="G627" s="5" t="s">
        <v>11</v>
      </c>
      <c r="H627" s="5" t="str">
        <f t="shared" si="9"/>
        <v>Power</v>
      </c>
      <c r="I627" s="6">
        <v>13409.8338371629</v>
      </c>
    </row>
    <row r="628" spans="1:9" x14ac:dyDescent="0.2">
      <c r="A628" s="4" t="s">
        <v>62</v>
      </c>
      <c r="B628" t="s">
        <v>136</v>
      </c>
      <c r="C628" t="s">
        <v>143</v>
      </c>
      <c r="D628" s="5" t="s">
        <v>144</v>
      </c>
      <c r="E628" s="5">
        <v>0</v>
      </c>
      <c r="F628" s="5" t="s">
        <v>12</v>
      </c>
      <c r="G628" s="5" t="s">
        <v>13</v>
      </c>
      <c r="H628" s="5" t="str">
        <f t="shared" si="9"/>
        <v>Industry (incl. Cement Process)</v>
      </c>
      <c r="I628" s="6">
        <v>12399.438566136299</v>
      </c>
    </row>
    <row r="629" spans="1:9" x14ac:dyDescent="0.2">
      <c r="A629" s="4" t="s">
        <v>62</v>
      </c>
      <c r="B629" t="s">
        <v>136</v>
      </c>
      <c r="C629" t="s">
        <v>143</v>
      </c>
      <c r="D629" s="5" t="s">
        <v>144</v>
      </c>
      <c r="E629" s="5">
        <v>0</v>
      </c>
      <c r="F629" s="5" t="s">
        <v>14</v>
      </c>
      <c r="G629" s="5" t="s">
        <v>15</v>
      </c>
      <c r="H629" s="5" t="str">
        <f t="shared" si="9"/>
        <v>Industry (incl. Cement Process)</v>
      </c>
      <c r="I629" s="6">
        <v>15900.5844711547</v>
      </c>
    </row>
    <row r="630" spans="1:9" x14ac:dyDescent="0.2">
      <c r="A630" s="4" t="s">
        <v>62</v>
      </c>
      <c r="B630" t="s">
        <v>136</v>
      </c>
      <c r="C630" t="s">
        <v>143</v>
      </c>
      <c r="D630" s="5" t="s">
        <v>144</v>
      </c>
      <c r="E630" s="5">
        <v>0</v>
      </c>
      <c r="F630" s="5" t="s">
        <v>16</v>
      </c>
      <c r="G630" s="5" t="s">
        <v>17</v>
      </c>
      <c r="H630" s="5" t="str">
        <f t="shared" si="9"/>
        <v>Domestic aviation</v>
      </c>
      <c r="I630" s="6">
        <v>69.793004677015801</v>
      </c>
    </row>
    <row r="631" spans="1:9" x14ac:dyDescent="0.2">
      <c r="A631" s="4" t="s">
        <v>62</v>
      </c>
      <c r="B631" t="s">
        <v>136</v>
      </c>
      <c r="C631" t="s">
        <v>143</v>
      </c>
      <c r="D631" s="5" t="s">
        <v>144</v>
      </c>
      <c r="E631" s="5">
        <v>0</v>
      </c>
      <c r="F631" s="5" t="s">
        <v>18</v>
      </c>
      <c r="G631" s="5" t="s">
        <v>19</v>
      </c>
      <c r="H631" s="5" t="str">
        <f t="shared" si="9"/>
        <v>Ground Transport</v>
      </c>
      <c r="I631" s="6">
        <v>29428.889513855702</v>
      </c>
    </row>
    <row r="632" spans="1:9" x14ac:dyDescent="0.2">
      <c r="A632" s="4" t="s">
        <v>62</v>
      </c>
      <c r="B632" t="s">
        <v>136</v>
      </c>
      <c r="C632" t="s">
        <v>143</v>
      </c>
      <c r="D632" s="5" t="s">
        <v>144</v>
      </c>
      <c r="E632" s="5">
        <v>0</v>
      </c>
      <c r="F632" s="5" t="s">
        <v>20</v>
      </c>
      <c r="G632" s="5" t="s">
        <v>21</v>
      </c>
      <c r="H632" s="5" t="str">
        <f t="shared" si="9"/>
        <v>Ground Transport</v>
      </c>
      <c r="I632" s="6">
        <v>166.179001323769</v>
      </c>
    </row>
    <row r="633" spans="1:9" x14ac:dyDescent="0.2">
      <c r="A633" s="4" t="s">
        <v>62</v>
      </c>
      <c r="B633" t="s">
        <v>136</v>
      </c>
      <c r="C633" t="s">
        <v>143</v>
      </c>
      <c r="D633" s="5" t="s">
        <v>144</v>
      </c>
      <c r="E633" s="5">
        <v>0</v>
      </c>
      <c r="F633" s="5" t="s">
        <v>22</v>
      </c>
      <c r="G633" s="5" t="s">
        <v>23</v>
      </c>
      <c r="H633" s="5" t="str">
        <f t="shared" si="9"/>
        <v>Ground Transport</v>
      </c>
      <c r="I633" s="6">
        <v>927.37982797940504</v>
      </c>
    </row>
    <row r="634" spans="1:9" x14ac:dyDescent="0.2">
      <c r="A634" s="4" t="s">
        <v>62</v>
      </c>
      <c r="B634" t="s">
        <v>136</v>
      </c>
      <c r="C634" t="s">
        <v>143</v>
      </c>
      <c r="D634" s="5" t="s">
        <v>144</v>
      </c>
      <c r="E634" s="5">
        <v>0</v>
      </c>
      <c r="F634" s="5" t="s">
        <v>24</v>
      </c>
      <c r="G634" s="5" t="s">
        <v>25</v>
      </c>
      <c r="H634" s="5" t="str">
        <f t="shared" si="9"/>
        <v>Ground Transport</v>
      </c>
      <c r="I634" s="6" t="s">
        <v>53</v>
      </c>
    </row>
    <row r="635" spans="1:9" x14ac:dyDescent="0.2">
      <c r="A635" s="4" t="s">
        <v>62</v>
      </c>
      <c r="B635" t="s">
        <v>136</v>
      </c>
      <c r="C635" t="s">
        <v>143</v>
      </c>
      <c r="D635" s="5" t="s">
        <v>144</v>
      </c>
      <c r="E635" s="5">
        <v>0</v>
      </c>
      <c r="F635" s="5" t="s">
        <v>26</v>
      </c>
      <c r="G635" s="5" t="s">
        <v>27</v>
      </c>
      <c r="H635" s="5" t="str">
        <f t="shared" si="9"/>
        <v>Residential</v>
      </c>
      <c r="I635" s="6">
        <v>9040.2117838327995</v>
      </c>
    </row>
    <row r="636" spans="1:9" x14ac:dyDescent="0.2">
      <c r="A636" s="4" t="s">
        <v>62</v>
      </c>
      <c r="B636" t="s">
        <v>136</v>
      </c>
      <c r="C636" t="s">
        <v>143</v>
      </c>
      <c r="D636" s="5" t="s">
        <v>144</v>
      </c>
      <c r="E636" s="5">
        <v>0</v>
      </c>
      <c r="F636" s="5" t="s">
        <v>28</v>
      </c>
      <c r="G636" s="5" t="s">
        <v>29</v>
      </c>
      <c r="H636" s="5" t="e">
        <f t="shared" si="9"/>
        <v>#N/A</v>
      </c>
      <c r="I636" s="6">
        <v>617.44795071394003</v>
      </c>
    </row>
    <row r="637" spans="1:9" x14ac:dyDescent="0.2">
      <c r="A637" s="4" t="s">
        <v>62</v>
      </c>
      <c r="B637" t="s">
        <v>136</v>
      </c>
      <c r="C637" t="s">
        <v>143</v>
      </c>
      <c r="D637" s="5" t="s">
        <v>144</v>
      </c>
      <c r="E637" s="5">
        <v>0</v>
      </c>
      <c r="F637" s="5" t="s">
        <v>30</v>
      </c>
      <c r="G637" s="5" t="s">
        <v>32</v>
      </c>
      <c r="H637" s="5" t="e">
        <f t="shared" si="9"/>
        <v>#N/A</v>
      </c>
      <c r="I637" s="6">
        <v>877.11099683768805</v>
      </c>
    </row>
    <row r="638" spans="1:9" x14ac:dyDescent="0.2">
      <c r="A638" s="4" t="s">
        <v>62</v>
      </c>
      <c r="B638" t="s">
        <v>136</v>
      </c>
      <c r="C638" t="s">
        <v>143</v>
      </c>
      <c r="D638" s="5" t="s">
        <v>144</v>
      </c>
      <c r="E638" s="5">
        <v>0</v>
      </c>
      <c r="F638" s="5" t="s">
        <v>33</v>
      </c>
      <c r="G638" s="5" t="s">
        <v>34</v>
      </c>
      <c r="H638" s="5" t="str">
        <f t="shared" si="9"/>
        <v>Industry (incl. Cement Process)</v>
      </c>
      <c r="I638" s="6">
        <v>6177.86</v>
      </c>
    </row>
    <row r="639" spans="1:9" x14ac:dyDescent="0.2">
      <c r="A639" s="4" t="s">
        <v>62</v>
      </c>
      <c r="B639" t="s">
        <v>136</v>
      </c>
      <c r="C639" t="s">
        <v>143</v>
      </c>
      <c r="D639" s="5" t="s">
        <v>144</v>
      </c>
      <c r="E639" s="5">
        <v>0</v>
      </c>
      <c r="F639" s="5" t="s">
        <v>35</v>
      </c>
      <c r="G639" s="5" t="s">
        <v>36</v>
      </c>
      <c r="H639" s="5" t="e">
        <f t="shared" si="9"/>
        <v>#N/A</v>
      </c>
      <c r="I639" s="6" t="s">
        <v>53</v>
      </c>
    </row>
    <row r="640" spans="1:9" x14ac:dyDescent="0.2">
      <c r="A640" s="4" t="s">
        <v>62</v>
      </c>
      <c r="B640" t="s">
        <v>136</v>
      </c>
      <c r="C640" t="s">
        <v>143</v>
      </c>
      <c r="D640" s="5" t="s">
        <v>144</v>
      </c>
      <c r="E640" s="5">
        <v>0</v>
      </c>
      <c r="F640" s="5" t="s">
        <v>39</v>
      </c>
      <c r="G640" s="5" t="s">
        <v>40</v>
      </c>
      <c r="H640" s="5" t="e">
        <f t="shared" si="9"/>
        <v>#N/A</v>
      </c>
      <c r="I640" s="6">
        <v>59.594503113537002</v>
      </c>
    </row>
    <row r="641" spans="1:9" x14ac:dyDescent="0.2">
      <c r="A641" s="4" t="s">
        <v>62</v>
      </c>
      <c r="B641" t="s">
        <v>136</v>
      </c>
      <c r="C641" t="s">
        <v>143</v>
      </c>
      <c r="D641" s="5" t="s">
        <v>144</v>
      </c>
      <c r="E641" s="5">
        <v>0</v>
      </c>
      <c r="F641" s="5" t="s">
        <v>41</v>
      </c>
      <c r="G641" s="5" t="s">
        <v>42</v>
      </c>
      <c r="H641" s="5" t="e">
        <f t="shared" si="9"/>
        <v>#N/A</v>
      </c>
      <c r="I641" s="6">
        <v>2.44895964377708</v>
      </c>
    </row>
    <row r="642" spans="1:9" x14ac:dyDescent="0.2">
      <c r="A642" s="4" t="s">
        <v>62</v>
      </c>
      <c r="B642" t="s">
        <v>136</v>
      </c>
      <c r="C642" t="s">
        <v>143</v>
      </c>
      <c r="D642" s="5" t="s">
        <v>144</v>
      </c>
      <c r="E642" s="5">
        <v>0</v>
      </c>
      <c r="F642" s="5" t="s">
        <v>43</v>
      </c>
      <c r="G642" s="5" t="s">
        <v>44</v>
      </c>
      <c r="H642" s="5" t="e">
        <f t="shared" ref="H642:H705" si="10">VLOOKUP(G642,$M$2:$N$11,2,FALSE)</f>
        <v>#N/A</v>
      </c>
      <c r="I642" s="6">
        <v>196.08032750000001</v>
      </c>
    </row>
    <row r="643" spans="1:9" x14ac:dyDescent="0.2">
      <c r="A643" s="4" t="s">
        <v>62</v>
      </c>
      <c r="B643" t="s">
        <v>136</v>
      </c>
      <c r="C643" t="s">
        <v>143</v>
      </c>
      <c r="D643" s="5" t="s">
        <v>144</v>
      </c>
      <c r="E643" s="5">
        <v>0</v>
      </c>
      <c r="F643" s="5" t="s">
        <v>45</v>
      </c>
      <c r="G643" s="5" t="s">
        <v>46</v>
      </c>
      <c r="H643" s="5" t="e">
        <f t="shared" si="10"/>
        <v>#N/A</v>
      </c>
      <c r="I643" s="6">
        <v>71.609413503552901</v>
      </c>
    </row>
    <row r="644" spans="1:9" x14ac:dyDescent="0.2">
      <c r="A644" s="4" t="s">
        <v>62</v>
      </c>
      <c r="B644" t="s">
        <v>136</v>
      </c>
      <c r="C644" t="s">
        <v>143</v>
      </c>
      <c r="D644" s="5" t="s">
        <v>144</v>
      </c>
      <c r="E644" s="5">
        <v>0</v>
      </c>
      <c r="F644" s="5" t="s">
        <v>47</v>
      </c>
      <c r="G644" s="5" t="s">
        <v>48</v>
      </c>
      <c r="H644" s="5" t="e">
        <f t="shared" si="10"/>
        <v>#N/A</v>
      </c>
      <c r="I644" s="6" t="s">
        <v>53</v>
      </c>
    </row>
    <row r="645" spans="1:9" x14ac:dyDescent="0.2">
      <c r="A645" s="4" t="s">
        <v>62</v>
      </c>
      <c r="B645" t="s">
        <v>136</v>
      </c>
      <c r="C645" t="s">
        <v>143</v>
      </c>
      <c r="D645" s="5" t="s">
        <v>144</v>
      </c>
      <c r="E645" s="5">
        <v>0</v>
      </c>
      <c r="F645" s="5" t="s">
        <v>49</v>
      </c>
      <c r="G645" s="5" t="s">
        <v>50</v>
      </c>
      <c r="H645" s="5" t="e">
        <f t="shared" si="10"/>
        <v>#N/A</v>
      </c>
      <c r="I645" s="6">
        <v>98.655244934624804</v>
      </c>
    </row>
    <row r="646" spans="1:9" x14ac:dyDescent="0.2">
      <c r="A646" s="4" t="s">
        <v>62</v>
      </c>
      <c r="B646" t="s">
        <v>136</v>
      </c>
      <c r="C646" t="s">
        <v>143</v>
      </c>
      <c r="D646" s="5" t="s">
        <v>144</v>
      </c>
      <c r="E646" s="5">
        <v>0</v>
      </c>
      <c r="F646" s="5" t="s">
        <v>51</v>
      </c>
      <c r="G646" s="5" t="s">
        <v>52</v>
      </c>
      <c r="H646" s="5" t="e">
        <f t="shared" si="10"/>
        <v>#N/A</v>
      </c>
      <c r="I646" s="6">
        <v>57.647930279058599</v>
      </c>
    </row>
    <row r="647" spans="1:9" x14ac:dyDescent="0.2">
      <c r="A647" s="4" t="s">
        <v>62</v>
      </c>
      <c r="B647" t="s">
        <v>136</v>
      </c>
      <c r="C647" t="s">
        <v>143</v>
      </c>
      <c r="D647" s="5" t="s">
        <v>144</v>
      </c>
      <c r="E647" s="5">
        <v>0</v>
      </c>
      <c r="F647" s="5" t="s">
        <v>54</v>
      </c>
      <c r="G647" s="5" t="s">
        <v>55</v>
      </c>
      <c r="H647" s="5" t="e">
        <f t="shared" si="10"/>
        <v>#N/A</v>
      </c>
      <c r="I647" s="6">
        <v>5.5803304797707298</v>
      </c>
    </row>
    <row r="648" spans="1:9" x14ac:dyDescent="0.2">
      <c r="A648" s="4" t="s">
        <v>62</v>
      </c>
      <c r="B648" t="s">
        <v>136</v>
      </c>
      <c r="C648" t="s">
        <v>143</v>
      </c>
      <c r="D648" s="5" t="s">
        <v>144</v>
      </c>
      <c r="E648" s="5">
        <v>0</v>
      </c>
      <c r="F648" s="5" t="s">
        <v>56</v>
      </c>
      <c r="G648" s="5" t="s">
        <v>57</v>
      </c>
      <c r="H648" s="5" t="e">
        <f t="shared" si="10"/>
        <v>#N/A</v>
      </c>
      <c r="I648" s="6">
        <v>340.15825268055403</v>
      </c>
    </row>
    <row r="649" spans="1:9" x14ac:dyDescent="0.2">
      <c r="A649" s="4" t="s">
        <v>62</v>
      </c>
      <c r="B649" t="s">
        <v>136</v>
      </c>
      <c r="C649" t="s">
        <v>143</v>
      </c>
      <c r="D649" s="5" t="s">
        <v>144</v>
      </c>
      <c r="E649" s="5">
        <v>0</v>
      </c>
      <c r="F649" s="5" t="s">
        <v>58</v>
      </c>
      <c r="G649" s="5" t="s">
        <v>59</v>
      </c>
      <c r="H649" s="5" t="e">
        <f t="shared" si="10"/>
        <v>#N/A</v>
      </c>
      <c r="I649" s="6">
        <v>180.62</v>
      </c>
    </row>
    <row r="650" spans="1:9" x14ac:dyDescent="0.2">
      <c r="A650" s="4" t="s">
        <v>62</v>
      </c>
      <c r="B650" t="s">
        <v>136</v>
      </c>
      <c r="C650" t="s">
        <v>143</v>
      </c>
      <c r="D650" s="5" t="s">
        <v>144</v>
      </c>
      <c r="E650" s="5">
        <v>0</v>
      </c>
      <c r="F650" s="5" t="s">
        <v>60</v>
      </c>
      <c r="G650" s="5" t="s">
        <v>61</v>
      </c>
      <c r="H650" s="5" t="e">
        <f t="shared" si="10"/>
        <v>#N/A</v>
      </c>
      <c r="I650" s="6">
        <v>17.902157348979799</v>
      </c>
    </row>
    <row r="651" spans="1:9" x14ac:dyDescent="0.2">
      <c r="A651" s="4" t="s">
        <v>62</v>
      </c>
      <c r="B651" t="s">
        <v>136</v>
      </c>
      <c r="C651" t="s">
        <v>145</v>
      </c>
      <c r="D651" s="5" t="s">
        <v>146</v>
      </c>
      <c r="E651" s="5">
        <v>0</v>
      </c>
      <c r="F651" s="5" t="s">
        <v>10</v>
      </c>
      <c r="G651" s="5" t="s">
        <v>11</v>
      </c>
      <c r="H651" s="5" t="str">
        <f t="shared" si="10"/>
        <v>Power</v>
      </c>
      <c r="I651" s="6">
        <v>7661.1233478659597</v>
      </c>
    </row>
    <row r="652" spans="1:9" x14ac:dyDescent="0.2">
      <c r="A652" s="4" t="s">
        <v>62</v>
      </c>
      <c r="B652" t="s">
        <v>136</v>
      </c>
      <c r="C652" t="s">
        <v>145</v>
      </c>
      <c r="D652" s="5" t="s">
        <v>146</v>
      </c>
      <c r="E652" s="5">
        <v>0</v>
      </c>
      <c r="F652" s="5" t="s">
        <v>12</v>
      </c>
      <c r="G652" s="5" t="s">
        <v>13</v>
      </c>
      <c r="H652" s="5" t="str">
        <f t="shared" si="10"/>
        <v>Industry (incl. Cement Process)</v>
      </c>
      <c r="I652" s="6">
        <v>1626.62666885676</v>
      </c>
    </row>
    <row r="653" spans="1:9" x14ac:dyDescent="0.2">
      <c r="A653" s="4" t="s">
        <v>62</v>
      </c>
      <c r="B653" t="s">
        <v>136</v>
      </c>
      <c r="C653" t="s">
        <v>145</v>
      </c>
      <c r="D653" s="5" t="s">
        <v>146</v>
      </c>
      <c r="E653" s="5">
        <v>0</v>
      </c>
      <c r="F653" s="5" t="s">
        <v>14</v>
      </c>
      <c r="G653" s="5" t="s">
        <v>15</v>
      </c>
      <c r="H653" s="5" t="str">
        <f t="shared" si="10"/>
        <v>Industry (incl. Cement Process)</v>
      </c>
      <c r="I653" s="6">
        <v>3322.9855457692202</v>
      </c>
    </row>
    <row r="654" spans="1:9" x14ac:dyDescent="0.2">
      <c r="A654" s="4" t="s">
        <v>62</v>
      </c>
      <c r="B654" t="s">
        <v>136</v>
      </c>
      <c r="C654" t="s">
        <v>145</v>
      </c>
      <c r="D654" s="5" t="s">
        <v>146</v>
      </c>
      <c r="E654" s="5">
        <v>0</v>
      </c>
      <c r="F654" s="5" t="s">
        <v>16</v>
      </c>
      <c r="G654" s="5" t="s">
        <v>17</v>
      </c>
      <c r="H654" s="5" t="str">
        <f t="shared" si="10"/>
        <v>Domestic aviation</v>
      </c>
      <c r="I654" s="6">
        <v>13.245842046432999</v>
      </c>
    </row>
    <row r="655" spans="1:9" x14ac:dyDescent="0.2">
      <c r="A655" s="4" t="s">
        <v>62</v>
      </c>
      <c r="B655" t="s">
        <v>136</v>
      </c>
      <c r="C655" t="s">
        <v>145</v>
      </c>
      <c r="D655" s="5" t="s">
        <v>146</v>
      </c>
      <c r="E655" s="5">
        <v>0</v>
      </c>
      <c r="F655" s="5" t="s">
        <v>18</v>
      </c>
      <c r="G655" s="5" t="s">
        <v>19</v>
      </c>
      <c r="H655" s="5" t="str">
        <f t="shared" si="10"/>
        <v>Ground Transport</v>
      </c>
      <c r="I655" s="6">
        <v>17702.379798704598</v>
      </c>
    </row>
    <row r="656" spans="1:9" x14ac:dyDescent="0.2">
      <c r="A656" s="4" t="s">
        <v>62</v>
      </c>
      <c r="B656" t="s">
        <v>136</v>
      </c>
      <c r="C656" t="s">
        <v>145</v>
      </c>
      <c r="D656" s="5" t="s">
        <v>146</v>
      </c>
      <c r="E656" s="5">
        <v>0</v>
      </c>
      <c r="F656" s="5" t="s">
        <v>20</v>
      </c>
      <c r="G656" s="5" t="s">
        <v>21</v>
      </c>
      <c r="H656" s="5" t="str">
        <f t="shared" si="10"/>
        <v>Ground Transport</v>
      </c>
      <c r="I656" s="6" t="s">
        <v>53</v>
      </c>
    </row>
    <row r="657" spans="1:9" x14ac:dyDescent="0.2">
      <c r="A657" s="4" t="s">
        <v>62</v>
      </c>
      <c r="B657" t="s">
        <v>136</v>
      </c>
      <c r="C657" t="s">
        <v>145</v>
      </c>
      <c r="D657" s="5" t="s">
        <v>146</v>
      </c>
      <c r="E657" s="5">
        <v>0</v>
      </c>
      <c r="F657" s="5" t="s">
        <v>22</v>
      </c>
      <c r="G657" s="5" t="s">
        <v>23</v>
      </c>
      <c r="H657" s="5" t="str">
        <f t="shared" si="10"/>
        <v>Ground Transport</v>
      </c>
      <c r="I657" s="6">
        <v>864.95665702282997</v>
      </c>
    </row>
    <row r="658" spans="1:9" x14ac:dyDescent="0.2">
      <c r="A658" s="4" t="s">
        <v>62</v>
      </c>
      <c r="B658" t="s">
        <v>136</v>
      </c>
      <c r="C658" t="s">
        <v>145</v>
      </c>
      <c r="D658" s="5" t="s">
        <v>146</v>
      </c>
      <c r="E658" s="5">
        <v>0</v>
      </c>
      <c r="F658" s="5" t="s">
        <v>24</v>
      </c>
      <c r="G658" s="5" t="s">
        <v>25</v>
      </c>
      <c r="H658" s="5" t="str">
        <f t="shared" si="10"/>
        <v>Ground Transport</v>
      </c>
      <c r="I658" s="6" t="s">
        <v>53</v>
      </c>
    </row>
    <row r="659" spans="1:9" x14ac:dyDescent="0.2">
      <c r="A659" s="4" t="s">
        <v>62</v>
      </c>
      <c r="B659" t="s">
        <v>136</v>
      </c>
      <c r="C659" t="s">
        <v>145</v>
      </c>
      <c r="D659" s="5" t="s">
        <v>146</v>
      </c>
      <c r="E659" s="5">
        <v>0</v>
      </c>
      <c r="F659" s="5" t="s">
        <v>26</v>
      </c>
      <c r="G659" s="5" t="s">
        <v>27</v>
      </c>
      <c r="H659" s="5" t="str">
        <f t="shared" si="10"/>
        <v>Residential</v>
      </c>
      <c r="I659" s="6">
        <v>6432.3597132350396</v>
      </c>
    </row>
    <row r="660" spans="1:9" x14ac:dyDescent="0.2">
      <c r="A660" s="4" t="s">
        <v>62</v>
      </c>
      <c r="B660" t="s">
        <v>136</v>
      </c>
      <c r="C660" t="s">
        <v>145</v>
      </c>
      <c r="D660" s="5" t="s">
        <v>146</v>
      </c>
      <c r="E660" s="5">
        <v>0</v>
      </c>
      <c r="F660" s="5" t="s">
        <v>30</v>
      </c>
      <c r="G660" s="5" t="s">
        <v>32</v>
      </c>
      <c r="H660" s="5" t="e">
        <f t="shared" si="10"/>
        <v>#N/A</v>
      </c>
      <c r="I660" s="6">
        <v>3526.7955990248602</v>
      </c>
    </row>
    <row r="661" spans="1:9" x14ac:dyDescent="0.2">
      <c r="A661" s="4" t="s">
        <v>62</v>
      </c>
      <c r="B661" t="s">
        <v>136</v>
      </c>
      <c r="C661" t="s">
        <v>145</v>
      </c>
      <c r="D661" s="5" t="s">
        <v>146</v>
      </c>
      <c r="E661" s="5">
        <v>0</v>
      </c>
      <c r="F661" s="5" t="s">
        <v>33</v>
      </c>
      <c r="G661" s="5" t="s">
        <v>34</v>
      </c>
      <c r="H661" s="5" t="str">
        <f t="shared" si="10"/>
        <v>Industry (incl. Cement Process)</v>
      </c>
      <c r="I661" s="6">
        <v>2769.1</v>
      </c>
    </row>
    <row r="662" spans="1:9" x14ac:dyDescent="0.2">
      <c r="A662" s="4" t="s">
        <v>62</v>
      </c>
      <c r="B662" t="s">
        <v>136</v>
      </c>
      <c r="C662" t="s">
        <v>145</v>
      </c>
      <c r="D662" s="5" t="s">
        <v>146</v>
      </c>
      <c r="E662" s="5">
        <v>0</v>
      </c>
      <c r="F662" s="5" t="s">
        <v>41</v>
      </c>
      <c r="G662" s="5" t="s">
        <v>42</v>
      </c>
      <c r="H662" s="5" t="e">
        <f t="shared" si="10"/>
        <v>#N/A</v>
      </c>
      <c r="I662" s="6">
        <v>0.82520636276843695</v>
      </c>
    </row>
    <row r="663" spans="1:9" x14ac:dyDescent="0.2">
      <c r="A663" s="4" t="s">
        <v>62</v>
      </c>
      <c r="B663" t="s">
        <v>136</v>
      </c>
      <c r="C663" t="s">
        <v>145</v>
      </c>
      <c r="D663" s="5" t="s">
        <v>146</v>
      </c>
      <c r="E663" s="5">
        <v>0</v>
      </c>
      <c r="F663" s="5" t="s">
        <v>43</v>
      </c>
      <c r="G663" s="5" t="s">
        <v>44</v>
      </c>
      <c r="H663" s="5" t="e">
        <f t="shared" si="10"/>
        <v>#N/A</v>
      </c>
      <c r="I663" s="6" t="s">
        <v>53</v>
      </c>
    </row>
    <row r="664" spans="1:9" x14ac:dyDescent="0.2">
      <c r="A664" s="4" t="s">
        <v>62</v>
      </c>
      <c r="B664" t="s">
        <v>136</v>
      </c>
      <c r="C664" t="s">
        <v>145</v>
      </c>
      <c r="D664" s="5" t="s">
        <v>146</v>
      </c>
      <c r="E664" s="5">
        <v>0</v>
      </c>
      <c r="F664" s="5" t="s">
        <v>45</v>
      </c>
      <c r="G664" s="5" t="s">
        <v>46</v>
      </c>
      <c r="H664" s="5" t="e">
        <f t="shared" si="10"/>
        <v>#N/A</v>
      </c>
      <c r="I664" s="6">
        <v>23.337599999999998</v>
      </c>
    </row>
    <row r="665" spans="1:9" x14ac:dyDescent="0.2">
      <c r="A665" s="4" t="s">
        <v>62</v>
      </c>
      <c r="B665" t="s">
        <v>136</v>
      </c>
      <c r="C665" t="s">
        <v>145</v>
      </c>
      <c r="D665" s="5" t="s">
        <v>146</v>
      </c>
      <c r="E665" s="5">
        <v>0</v>
      </c>
      <c r="F665" s="5" t="s">
        <v>47</v>
      </c>
      <c r="G665" s="5" t="s">
        <v>48</v>
      </c>
      <c r="H665" s="5" t="e">
        <f t="shared" si="10"/>
        <v>#N/A</v>
      </c>
      <c r="I665" s="6" t="s">
        <v>53</v>
      </c>
    </row>
    <row r="666" spans="1:9" x14ac:dyDescent="0.2">
      <c r="A666" s="4" t="s">
        <v>62</v>
      </c>
      <c r="B666" t="s">
        <v>136</v>
      </c>
      <c r="C666" t="s">
        <v>145</v>
      </c>
      <c r="D666" s="5" t="s">
        <v>146</v>
      </c>
      <c r="E666" s="5">
        <v>0</v>
      </c>
      <c r="F666" s="5" t="s">
        <v>49</v>
      </c>
      <c r="G666" s="5" t="s">
        <v>50</v>
      </c>
      <c r="H666" s="5" t="e">
        <f t="shared" si="10"/>
        <v>#N/A</v>
      </c>
      <c r="I666" s="6">
        <v>21.779500694972</v>
      </c>
    </row>
    <row r="667" spans="1:9" x14ac:dyDescent="0.2">
      <c r="A667" s="4" t="s">
        <v>62</v>
      </c>
      <c r="B667" t="s">
        <v>136</v>
      </c>
      <c r="C667" t="s">
        <v>145</v>
      </c>
      <c r="D667" s="5" t="s">
        <v>146</v>
      </c>
      <c r="E667" s="5">
        <v>0</v>
      </c>
      <c r="F667" s="5" t="s">
        <v>51</v>
      </c>
      <c r="G667" s="5" t="s">
        <v>52</v>
      </c>
      <c r="H667" s="5" t="e">
        <f t="shared" si="10"/>
        <v>#N/A</v>
      </c>
      <c r="I667" s="6">
        <v>8.7365700000000004</v>
      </c>
    </row>
    <row r="668" spans="1:9" x14ac:dyDescent="0.2">
      <c r="A668" s="4" t="s">
        <v>62</v>
      </c>
      <c r="B668" t="s">
        <v>136</v>
      </c>
      <c r="C668" t="s">
        <v>145</v>
      </c>
      <c r="D668" s="5" t="s">
        <v>146</v>
      </c>
      <c r="E668" s="5">
        <v>0</v>
      </c>
      <c r="F668" s="5" t="s">
        <v>54</v>
      </c>
      <c r="G668" s="5" t="s">
        <v>55</v>
      </c>
      <c r="H668" s="5" t="e">
        <f t="shared" si="10"/>
        <v>#N/A</v>
      </c>
      <c r="I668" s="6">
        <v>13.866150576796301</v>
      </c>
    </row>
    <row r="669" spans="1:9" x14ac:dyDescent="0.2">
      <c r="A669" s="4" t="s">
        <v>62</v>
      </c>
      <c r="B669" t="s">
        <v>136</v>
      </c>
      <c r="C669" t="s">
        <v>145</v>
      </c>
      <c r="D669" s="5" t="s">
        <v>146</v>
      </c>
      <c r="E669" s="5">
        <v>0</v>
      </c>
      <c r="F669" s="5" t="s">
        <v>56</v>
      </c>
      <c r="G669" s="5" t="s">
        <v>57</v>
      </c>
      <c r="H669" s="5" t="e">
        <f t="shared" si="10"/>
        <v>#N/A</v>
      </c>
      <c r="I669" s="6">
        <v>105.197808738364</v>
      </c>
    </row>
    <row r="670" spans="1:9" x14ac:dyDescent="0.2">
      <c r="A670" s="4" t="s">
        <v>62</v>
      </c>
      <c r="B670" t="s">
        <v>136</v>
      </c>
      <c r="C670" t="s">
        <v>145</v>
      </c>
      <c r="D670" s="5" t="s">
        <v>146</v>
      </c>
      <c r="E670" s="5">
        <v>0</v>
      </c>
      <c r="F670" s="5" t="s">
        <v>58</v>
      </c>
      <c r="G670" s="5" t="s">
        <v>59</v>
      </c>
      <c r="H670" s="5" t="e">
        <f t="shared" si="10"/>
        <v>#N/A</v>
      </c>
      <c r="I670" s="6">
        <v>288.21798500382698</v>
      </c>
    </row>
    <row r="671" spans="1:9" x14ac:dyDescent="0.2">
      <c r="A671" s="4" t="s">
        <v>62</v>
      </c>
      <c r="B671" t="s">
        <v>136</v>
      </c>
      <c r="C671" t="s">
        <v>145</v>
      </c>
      <c r="D671" s="5" t="s">
        <v>146</v>
      </c>
      <c r="E671" s="5">
        <v>0</v>
      </c>
      <c r="F671" s="5" t="s">
        <v>60</v>
      </c>
      <c r="G671" s="5" t="s">
        <v>61</v>
      </c>
      <c r="H671" s="5" t="e">
        <f t="shared" si="10"/>
        <v>#N/A</v>
      </c>
      <c r="I671" s="6">
        <v>4.3378609719721002</v>
      </c>
    </row>
    <row r="672" spans="1:9" x14ac:dyDescent="0.2">
      <c r="A672" s="4" t="s">
        <v>62</v>
      </c>
      <c r="B672" t="s">
        <v>136</v>
      </c>
      <c r="C672" t="s">
        <v>147</v>
      </c>
      <c r="D672" s="5" t="s">
        <v>148</v>
      </c>
      <c r="E672" s="5">
        <v>0</v>
      </c>
      <c r="F672" s="5" t="s">
        <v>10</v>
      </c>
      <c r="G672" s="5" t="s">
        <v>11</v>
      </c>
      <c r="H672" s="5" t="str">
        <f t="shared" si="10"/>
        <v>Power</v>
      </c>
      <c r="I672" s="6">
        <v>19.6763026891302</v>
      </c>
    </row>
    <row r="673" spans="1:9" x14ac:dyDescent="0.2">
      <c r="A673" s="4" t="s">
        <v>62</v>
      </c>
      <c r="B673" t="s">
        <v>136</v>
      </c>
      <c r="C673" t="s">
        <v>147</v>
      </c>
      <c r="D673" s="5" t="s">
        <v>148</v>
      </c>
      <c r="E673" s="5">
        <v>0</v>
      </c>
      <c r="F673" s="5" t="s">
        <v>14</v>
      </c>
      <c r="G673" s="5" t="s">
        <v>15</v>
      </c>
      <c r="H673" s="5" t="str">
        <f t="shared" si="10"/>
        <v>Industry (incl. Cement Process)</v>
      </c>
      <c r="I673" s="6">
        <v>1.70366269325366</v>
      </c>
    </row>
    <row r="674" spans="1:9" x14ac:dyDescent="0.2">
      <c r="A674" s="4" t="s">
        <v>62</v>
      </c>
      <c r="B674" t="s">
        <v>136</v>
      </c>
      <c r="C674" t="s">
        <v>147</v>
      </c>
      <c r="D674" s="5" t="s">
        <v>148</v>
      </c>
      <c r="E674" s="5">
        <v>0</v>
      </c>
      <c r="F674" s="5" t="s">
        <v>16</v>
      </c>
      <c r="G674" s="5" t="s">
        <v>17</v>
      </c>
      <c r="H674" s="5" t="str">
        <f t="shared" si="10"/>
        <v>Domestic aviation</v>
      </c>
      <c r="I674" s="6">
        <v>0.28728050825657098</v>
      </c>
    </row>
    <row r="675" spans="1:9" x14ac:dyDescent="0.2">
      <c r="A675" s="4" t="s">
        <v>62</v>
      </c>
      <c r="B675" t="s">
        <v>136</v>
      </c>
      <c r="C675" t="s">
        <v>147</v>
      </c>
      <c r="D675" s="5" t="s">
        <v>148</v>
      </c>
      <c r="E675" s="5">
        <v>0</v>
      </c>
      <c r="F675" s="5" t="s">
        <v>18</v>
      </c>
      <c r="G675" s="5" t="s">
        <v>19</v>
      </c>
      <c r="H675" s="5" t="str">
        <f t="shared" si="10"/>
        <v>Ground Transport</v>
      </c>
      <c r="I675" s="6">
        <v>12.7142950843277</v>
      </c>
    </row>
    <row r="676" spans="1:9" x14ac:dyDescent="0.2">
      <c r="A676" s="4" t="s">
        <v>62</v>
      </c>
      <c r="B676" t="s">
        <v>136</v>
      </c>
      <c r="C676" t="s">
        <v>147</v>
      </c>
      <c r="D676" s="5" t="s">
        <v>148</v>
      </c>
      <c r="E676" s="5">
        <v>0</v>
      </c>
      <c r="F676" s="5" t="s">
        <v>22</v>
      </c>
      <c r="G676" s="5" t="s">
        <v>23</v>
      </c>
      <c r="H676" s="5" t="str">
        <f t="shared" si="10"/>
        <v>Ground Transport</v>
      </c>
      <c r="I676" s="6">
        <v>5.7750232840212502E-2</v>
      </c>
    </row>
    <row r="677" spans="1:9" x14ac:dyDescent="0.2">
      <c r="A677" s="4" t="s">
        <v>62</v>
      </c>
      <c r="B677" t="s">
        <v>136</v>
      </c>
      <c r="C677" t="s">
        <v>147</v>
      </c>
      <c r="D677" s="5" t="s">
        <v>148</v>
      </c>
      <c r="E677" s="5">
        <v>0</v>
      </c>
      <c r="F677" s="5" t="s">
        <v>24</v>
      </c>
      <c r="G677" s="5" t="s">
        <v>25</v>
      </c>
      <c r="H677" s="5" t="str">
        <f t="shared" si="10"/>
        <v>Ground Transport</v>
      </c>
      <c r="I677" s="6">
        <v>0.31908423005833803</v>
      </c>
    </row>
    <row r="678" spans="1:9" x14ac:dyDescent="0.2">
      <c r="A678" s="4" t="s">
        <v>62</v>
      </c>
      <c r="B678" t="s">
        <v>136</v>
      </c>
      <c r="C678" t="s">
        <v>147</v>
      </c>
      <c r="D678" s="5" t="s">
        <v>148</v>
      </c>
      <c r="E678" s="5">
        <v>0</v>
      </c>
      <c r="F678" s="5" t="s">
        <v>26</v>
      </c>
      <c r="G678" s="5" t="s">
        <v>27</v>
      </c>
      <c r="H678" s="5" t="str">
        <f t="shared" si="10"/>
        <v>Residential</v>
      </c>
      <c r="I678" s="6">
        <v>4.7512453316279597</v>
      </c>
    </row>
    <row r="679" spans="1:9" x14ac:dyDescent="0.2">
      <c r="A679" s="4" t="s">
        <v>62</v>
      </c>
      <c r="B679" t="s">
        <v>136</v>
      </c>
      <c r="C679" t="s">
        <v>147</v>
      </c>
      <c r="D679" s="5" t="s">
        <v>148</v>
      </c>
      <c r="E679" s="5">
        <v>0</v>
      </c>
      <c r="F679" s="5" t="s">
        <v>30</v>
      </c>
      <c r="G679" s="5" t="s">
        <v>32</v>
      </c>
      <c r="H679" s="5" t="e">
        <f t="shared" si="10"/>
        <v>#N/A</v>
      </c>
      <c r="I679" s="6" t="s">
        <v>53</v>
      </c>
    </row>
    <row r="680" spans="1:9" x14ac:dyDescent="0.2">
      <c r="A680" s="4" t="s">
        <v>62</v>
      </c>
      <c r="B680" t="s">
        <v>136</v>
      </c>
      <c r="C680" t="s">
        <v>147</v>
      </c>
      <c r="D680" s="5" t="s">
        <v>148</v>
      </c>
      <c r="E680" s="5">
        <v>0</v>
      </c>
      <c r="F680" s="5" t="s">
        <v>41</v>
      </c>
      <c r="G680" s="5" t="s">
        <v>42</v>
      </c>
      <c r="H680" s="5" t="e">
        <f t="shared" si="10"/>
        <v>#N/A</v>
      </c>
      <c r="I680" s="6">
        <v>1.45373347567538E-4</v>
      </c>
    </row>
    <row r="681" spans="1:9" x14ac:dyDescent="0.2">
      <c r="A681" s="4" t="s">
        <v>62</v>
      </c>
      <c r="B681" t="s">
        <v>136</v>
      </c>
      <c r="C681" t="s">
        <v>147</v>
      </c>
      <c r="D681" s="5" t="s">
        <v>148</v>
      </c>
      <c r="E681" s="5">
        <v>0</v>
      </c>
      <c r="F681" s="5" t="s">
        <v>47</v>
      </c>
      <c r="G681" s="5" t="s">
        <v>48</v>
      </c>
      <c r="H681" s="5" t="e">
        <f t="shared" si="10"/>
        <v>#N/A</v>
      </c>
      <c r="I681" s="6">
        <v>4.6249556699162399E-2</v>
      </c>
    </row>
    <row r="682" spans="1:9" x14ac:dyDescent="0.2">
      <c r="A682" s="4" t="s">
        <v>62</v>
      </c>
      <c r="B682" t="s">
        <v>136</v>
      </c>
      <c r="C682" t="s">
        <v>147</v>
      </c>
      <c r="D682" s="5" t="s">
        <v>148</v>
      </c>
      <c r="E682" s="5">
        <v>0</v>
      </c>
      <c r="F682" s="5" t="s">
        <v>49</v>
      </c>
      <c r="G682" s="5" t="s">
        <v>50</v>
      </c>
      <c r="H682" s="5" t="e">
        <f t="shared" si="10"/>
        <v>#N/A</v>
      </c>
      <c r="I682" s="6">
        <v>3.7501545509283099E-2</v>
      </c>
    </row>
    <row r="683" spans="1:9" x14ac:dyDescent="0.2">
      <c r="A683" s="4" t="s">
        <v>62</v>
      </c>
      <c r="B683" t="s">
        <v>136</v>
      </c>
      <c r="C683" t="s">
        <v>147</v>
      </c>
      <c r="D683" s="5" t="s">
        <v>148</v>
      </c>
      <c r="E683" s="5">
        <v>0</v>
      </c>
      <c r="F683" s="5" t="s">
        <v>56</v>
      </c>
      <c r="G683" s="5" t="s">
        <v>57</v>
      </c>
      <c r="H683" s="5" t="e">
        <f t="shared" si="10"/>
        <v>#N/A</v>
      </c>
      <c r="I683" s="6">
        <v>0.118023</v>
      </c>
    </row>
    <row r="684" spans="1:9" x14ac:dyDescent="0.2">
      <c r="A684" s="4" t="s">
        <v>62</v>
      </c>
      <c r="B684" t="s">
        <v>136</v>
      </c>
      <c r="C684" t="s">
        <v>147</v>
      </c>
      <c r="D684" s="5" t="s">
        <v>148</v>
      </c>
      <c r="E684" s="5">
        <v>0</v>
      </c>
      <c r="F684" s="5" t="s">
        <v>60</v>
      </c>
      <c r="G684" s="5" t="s">
        <v>61</v>
      </c>
      <c r="H684" s="5" t="e">
        <f t="shared" si="10"/>
        <v>#N/A</v>
      </c>
      <c r="I684" s="6">
        <v>2.7961476750503699E-3</v>
      </c>
    </row>
    <row r="685" spans="1:9" x14ac:dyDescent="0.2">
      <c r="A685" s="4" t="s">
        <v>62</v>
      </c>
      <c r="B685" t="s">
        <v>136</v>
      </c>
      <c r="C685" t="s">
        <v>149</v>
      </c>
      <c r="D685" s="5" t="s">
        <v>150</v>
      </c>
      <c r="E685" s="5">
        <v>0</v>
      </c>
      <c r="F685" s="5" t="s">
        <v>10</v>
      </c>
      <c r="G685" s="5" t="s">
        <v>11</v>
      </c>
      <c r="H685" s="5" t="str">
        <f t="shared" si="10"/>
        <v>Power</v>
      </c>
      <c r="I685" s="6">
        <v>361.75577957190097</v>
      </c>
    </row>
    <row r="686" spans="1:9" x14ac:dyDescent="0.2">
      <c r="A686" s="4" t="s">
        <v>62</v>
      </c>
      <c r="B686" t="s">
        <v>136</v>
      </c>
      <c r="C686" t="s">
        <v>149</v>
      </c>
      <c r="D686" s="5" t="s">
        <v>150</v>
      </c>
      <c r="E686" s="5">
        <v>0</v>
      </c>
      <c r="F686" s="5" t="s">
        <v>14</v>
      </c>
      <c r="G686" s="5" t="s">
        <v>15</v>
      </c>
      <c r="H686" s="5" t="str">
        <f t="shared" si="10"/>
        <v>Industry (incl. Cement Process)</v>
      </c>
      <c r="I686" s="6">
        <v>31.322539585919198</v>
      </c>
    </row>
    <row r="687" spans="1:9" x14ac:dyDescent="0.2">
      <c r="A687" s="4" t="s">
        <v>62</v>
      </c>
      <c r="B687" t="s">
        <v>136</v>
      </c>
      <c r="C687" t="s">
        <v>149</v>
      </c>
      <c r="D687" s="5" t="s">
        <v>150</v>
      </c>
      <c r="E687" s="5">
        <v>0</v>
      </c>
      <c r="F687" s="5" t="s">
        <v>16</v>
      </c>
      <c r="G687" s="5" t="s">
        <v>17</v>
      </c>
      <c r="H687" s="5" t="str">
        <f t="shared" si="10"/>
        <v>Domestic aviation</v>
      </c>
      <c r="I687" s="6">
        <v>5.2817433492859402</v>
      </c>
    </row>
    <row r="688" spans="1:9" x14ac:dyDescent="0.2">
      <c r="A688" s="4" t="s">
        <v>62</v>
      </c>
      <c r="B688" t="s">
        <v>136</v>
      </c>
      <c r="C688" t="s">
        <v>149</v>
      </c>
      <c r="D688" s="5" t="s">
        <v>150</v>
      </c>
      <c r="E688" s="5">
        <v>0</v>
      </c>
      <c r="F688" s="5" t="s">
        <v>18</v>
      </c>
      <c r="G688" s="5" t="s">
        <v>19</v>
      </c>
      <c r="H688" s="5" t="str">
        <f t="shared" si="10"/>
        <v>Ground Transport</v>
      </c>
      <c r="I688" s="6">
        <v>233.75691519526501</v>
      </c>
    </row>
    <row r="689" spans="1:9" x14ac:dyDescent="0.2">
      <c r="A689" s="4" t="s">
        <v>62</v>
      </c>
      <c r="B689" t="s">
        <v>136</v>
      </c>
      <c r="C689" t="s">
        <v>149</v>
      </c>
      <c r="D689" s="5" t="s">
        <v>150</v>
      </c>
      <c r="E689" s="5">
        <v>0</v>
      </c>
      <c r="F689" s="5" t="s">
        <v>22</v>
      </c>
      <c r="G689" s="5" t="s">
        <v>23</v>
      </c>
      <c r="H689" s="5" t="str">
        <f t="shared" si="10"/>
        <v>Ground Transport</v>
      </c>
      <c r="I689" s="6">
        <v>1.0617592900757</v>
      </c>
    </row>
    <row r="690" spans="1:9" x14ac:dyDescent="0.2">
      <c r="A690" s="4" t="s">
        <v>62</v>
      </c>
      <c r="B690" t="s">
        <v>136</v>
      </c>
      <c r="C690" t="s">
        <v>149</v>
      </c>
      <c r="D690" s="5" t="s">
        <v>150</v>
      </c>
      <c r="E690" s="5">
        <v>0</v>
      </c>
      <c r="F690" s="5" t="s">
        <v>24</v>
      </c>
      <c r="G690" s="5" t="s">
        <v>25</v>
      </c>
      <c r="H690" s="5" t="str">
        <f t="shared" si="10"/>
        <v>Ground Transport</v>
      </c>
      <c r="I690" s="6">
        <v>5.8664726728352896</v>
      </c>
    </row>
    <row r="691" spans="1:9" x14ac:dyDescent="0.2">
      <c r="A691" s="4" t="s">
        <v>62</v>
      </c>
      <c r="B691" t="s">
        <v>136</v>
      </c>
      <c r="C691" t="s">
        <v>149</v>
      </c>
      <c r="D691" s="5" t="s">
        <v>150</v>
      </c>
      <c r="E691" s="5">
        <v>0</v>
      </c>
      <c r="F691" s="5" t="s">
        <v>26</v>
      </c>
      <c r="G691" s="5" t="s">
        <v>27</v>
      </c>
      <c r="H691" s="5" t="str">
        <f t="shared" si="10"/>
        <v>Residential</v>
      </c>
      <c r="I691" s="6">
        <v>87.353064061390697</v>
      </c>
    </row>
    <row r="692" spans="1:9" x14ac:dyDescent="0.2">
      <c r="A692" s="4" t="s">
        <v>62</v>
      </c>
      <c r="B692" t="s">
        <v>136</v>
      </c>
      <c r="C692" t="s">
        <v>149</v>
      </c>
      <c r="D692" s="5" t="s">
        <v>150</v>
      </c>
      <c r="E692" s="5">
        <v>0</v>
      </c>
      <c r="F692" s="5" t="s">
        <v>30</v>
      </c>
      <c r="G692" s="5" t="s">
        <v>32</v>
      </c>
      <c r="H692" s="5" t="e">
        <f t="shared" si="10"/>
        <v>#N/A</v>
      </c>
      <c r="I692" s="6" t="s">
        <v>53</v>
      </c>
    </row>
    <row r="693" spans="1:9" x14ac:dyDescent="0.2">
      <c r="A693" s="4" t="s">
        <v>62</v>
      </c>
      <c r="B693" t="s">
        <v>136</v>
      </c>
      <c r="C693" t="s">
        <v>149</v>
      </c>
      <c r="D693" s="5" t="s">
        <v>150</v>
      </c>
      <c r="E693" s="5">
        <v>0</v>
      </c>
      <c r="F693" s="5" t="s">
        <v>33</v>
      </c>
      <c r="G693" s="5" t="s">
        <v>34</v>
      </c>
      <c r="H693" s="5" t="str">
        <f t="shared" si="10"/>
        <v>Industry (incl. Cement Process)</v>
      </c>
      <c r="I693" s="6">
        <v>37.771599999999999</v>
      </c>
    </row>
    <row r="694" spans="1:9" x14ac:dyDescent="0.2">
      <c r="A694" s="4" t="s">
        <v>62</v>
      </c>
      <c r="B694" t="s">
        <v>136</v>
      </c>
      <c r="C694" t="s">
        <v>149</v>
      </c>
      <c r="D694" s="5" t="s">
        <v>150</v>
      </c>
      <c r="E694" s="5">
        <v>0</v>
      </c>
      <c r="F694" s="5" t="s">
        <v>41</v>
      </c>
      <c r="G694" s="5" t="s">
        <v>42</v>
      </c>
      <c r="H694" s="5" t="e">
        <f t="shared" si="10"/>
        <v>#N/A</v>
      </c>
      <c r="I694" s="6">
        <v>1.39371745944334E-2</v>
      </c>
    </row>
    <row r="695" spans="1:9" x14ac:dyDescent="0.2">
      <c r="A695" s="4" t="s">
        <v>62</v>
      </c>
      <c r="B695" t="s">
        <v>136</v>
      </c>
      <c r="C695" t="s">
        <v>149</v>
      </c>
      <c r="D695" s="5" t="s">
        <v>150</v>
      </c>
      <c r="E695" s="5">
        <v>0</v>
      </c>
      <c r="F695" s="5" t="s">
        <v>47</v>
      </c>
      <c r="G695" s="5" t="s">
        <v>48</v>
      </c>
      <c r="H695" s="5" t="e">
        <f t="shared" si="10"/>
        <v>#N/A</v>
      </c>
      <c r="I695" s="6">
        <v>0.78158049745573599</v>
      </c>
    </row>
    <row r="696" spans="1:9" x14ac:dyDescent="0.2">
      <c r="A696" s="4" t="s">
        <v>62</v>
      </c>
      <c r="B696" t="s">
        <v>136</v>
      </c>
      <c r="C696" t="s">
        <v>149</v>
      </c>
      <c r="D696" s="5" t="s">
        <v>150</v>
      </c>
      <c r="E696" s="5">
        <v>0</v>
      </c>
      <c r="F696" s="5" t="s">
        <v>49</v>
      </c>
      <c r="G696" s="5" t="s">
        <v>50</v>
      </c>
      <c r="H696" s="5" t="e">
        <f t="shared" si="10"/>
        <v>#N/A</v>
      </c>
      <c r="I696" s="6">
        <v>0.40004247128791398</v>
      </c>
    </row>
    <row r="697" spans="1:9" x14ac:dyDescent="0.2">
      <c r="A697" s="4" t="s">
        <v>62</v>
      </c>
      <c r="B697" t="s">
        <v>136</v>
      </c>
      <c r="C697" t="s">
        <v>149</v>
      </c>
      <c r="D697" s="5" t="s">
        <v>150</v>
      </c>
      <c r="E697" s="5">
        <v>0</v>
      </c>
      <c r="F697" s="5" t="s">
        <v>56</v>
      </c>
      <c r="G697" s="5" t="s">
        <v>57</v>
      </c>
      <c r="H697" s="5" t="e">
        <f t="shared" si="10"/>
        <v>#N/A</v>
      </c>
      <c r="I697" s="6">
        <v>1.00352604000101</v>
      </c>
    </row>
    <row r="698" spans="1:9" x14ac:dyDescent="0.2">
      <c r="A698" s="4" t="s">
        <v>62</v>
      </c>
      <c r="B698" t="s">
        <v>136</v>
      </c>
      <c r="C698" t="s">
        <v>149</v>
      </c>
      <c r="D698" s="5" t="s">
        <v>150</v>
      </c>
      <c r="E698" s="5">
        <v>0</v>
      </c>
      <c r="F698" s="5" t="s">
        <v>58</v>
      </c>
      <c r="G698" s="5" t="s">
        <v>59</v>
      </c>
      <c r="H698" s="5" t="e">
        <f t="shared" si="10"/>
        <v>#N/A</v>
      </c>
      <c r="I698" s="6" t="s">
        <v>53</v>
      </c>
    </row>
    <row r="699" spans="1:9" x14ac:dyDescent="0.2">
      <c r="A699" s="4" t="s">
        <v>62</v>
      </c>
      <c r="B699" t="s">
        <v>136</v>
      </c>
      <c r="C699" t="s">
        <v>149</v>
      </c>
      <c r="D699" s="5" t="s">
        <v>150</v>
      </c>
      <c r="E699" s="5">
        <v>0</v>
      </c>
      <c r="F699" s="5" t="s">
        <v>60</v>
      </c>
      <c r="G699" s="5" t="s">
        <v>61</v>
      </c>
      <c r="H699" s="5" t="e">
        <f t="shared" si="10"/>
        <v>#N/A</v>
      </c>
      <c r="I699" s="6">
        <v>8.9350229181410806E-2</v>
      </c>
    </row>
    <row r="700" spans="1:9" x14ac:dyDescent="0.2">
      <c r="A700" s="4" t="s">
        <v>62</v>
      </c>
      <c r="B700" t="s">
        <v>136</v>
      </c>
      <c r="C700" t="s">
        <v>151</v>
      </c>
      <c r="D700" s="5" t="s">
        <v>152</v>
      </c>
      <c r="E700" s="5">
        <v>0</v>
      </c>
      <c r="F700" s="5" t="s">
        <v>10</v>
      </c>
      <c r="G700" s="5" t="s">
        <v>11</v>
      </c>
      <c r="H700" s="5" t="str">
        <f t="shared" si="10"/>
        <v>Power</v>
      </c>
      <c r="I700" s="6">
        <v>854.55393696164697</v>
      </c>
    </row>
    <row r="701" spans="1:9" x14ac:dyDescent="0.2">
      <c r="A701" s="4" t="s">
        <v>62</v>
      </c>
      <c r="B701" t="s">
        <v>136</v>
      </c>
      <c r="C701" t="s">
        <v>151</v>
      </c>
      <c r="D701" s="5" t="s">
        <v>152</v>
      </c>
      <c r="E701" s="5">
        <v>0</v>
      </c>
      <c r="F701" s="5" t="s">
        <v>14</v>
      </c>
      <c r="G701" s="5" t="s">
        <v>15</v>
      </c>
      <c r="H701" s="5" t="str">
        <f t="shared" si="10"/>
        <v>Industry (incl. Cement Process)</v>
      </c>
      <c r="I701" s="6">
        <v>73.998182161039296</v>
      </c>
    </row>
    <row r="702" spans="1:9" x14ac:dyDescent="0.2">
      <c r="A702" s="4" t="s">
        <v>62</v>
      </c>
      <c r="B702" t="s">
        <v>136</v>
      </c>
      <c r="C702" t="s">
        <v>151</v>
      </c>
      <c r="D702" s="5" t="s">
        <v>152</v>
      </c>
      <c r="E702" s="5">
        <v>0</v>
      </c>
      <c r="F702" s="5" t="s">
        <v>16</v>
      </c>
      <c r="G702" s="5" t="s">
        <v>17</v>
      </c>
      <c r="H702" s="5" t="str">
        <f t="shared" si="10"/>
        <v>Domestic aviation</v>
      </c>
      <c r="I702" s="6">
        <v>12.4779369237304</v>
      </c>
    </row>
    <row r="703" spans="1:9" x14ac:dyDescent="0.2">
      <c r="A703" s="4" t="s">
        <v>62</v>
      </c>
      <c r="B703" t="s">
        <v>136</v>
      </c>
      <c r="C703" t="s">
        <v>151</v>
      </c>
      <c r="D703" s="5" t="s">
        <v>152</v>
      </c>
      <c r="E703" s="5">
        <v>0</v>
      </c>
      <c r="F703" s="5" t="s">
        <v>18</v>
      </c>
      <c r="G703" s="5" t="s">
        <v>19</v>
      </c>
      <c r="H703" s="5" t="str">
        <f t="shared" si="10"/>
        <v>Ground Transport</v>
      </c>
      <c r="I703" s="6">
        <v>552.24208479854894</v>
      </c>
    </row>
    <row r="704" spans="1:9" x14ac:dyDescent="0.2">
      <c r="A704" s="4" t="s">
        <v>62</v>
      </c>
      <c r="B704" t="s">
        <v>136</v>
      </c>
      <c r="C704" t="s">
        <v>151</v>
      </c>
      <c r="D704" s="5" t="s">
        <v>152</v>
      </c>
      <c r="E704" s="5">
        <v>0</v>
      </c>
      <c r="F704" s="5" t="s">
        <v>22</v>
      </c>
      <c r="G704" s="5" t="s">
        <v>23</v>
      </c>
      <c r="H704" s="5" t="str">
        <f t="shared" si="10"/>
        <v>Ground Transport</v>
      </c>
      <c r="I704" s="6">
        <v>2.5083665304145102</v>
      </c>
    </row>
    <row r="705" spans="1:9" x14ac:dyDescent="0.2">
      <c r="A705" s="4" t="s">
        <v>62</v>
      </c>
      <c r="B705" t="s">
        <v>136</v>
      </c>
      <c r="C705" t="s">
        <v>151</v>
      </c>
      <c r="D705" s="5" t="s">
        <v>152</v>
      </c>
      <c r="E705" s="5">
        <v>0</v>
      </c>
      <c r="F705" s="5" t="s">
        <v>24</v>
      </c>
      <c r="G705" s="5" t="s">
        <v>25</v>
      </c>
      <c r="H705" s="5" t="str">
        <f t="shared" si="10"/>
        <v>Ground Transport</v>
      </c>
      <c r="I705" s="6">
        <v>13.859354890387101</v>
      </c>
    </row>
    <row r="706" spans="1:9" x14ac:dyDescent="0.2">
      <c r="A706" s="4" t="s">
        <v>62</v>
      </c>
      <c r="B706" t="s">
        <v>136</v>
      </c>
      <c r="C706" t="s">
        <v>151</v>
      </c>
      <c r="D706" s="5" t="s">
        <v>152</v>
      </c>
      <c r="E706" s="5">
        <v>0</v>
      </c>
      <c r="F706" s="5" t="s">
        <v>26</v>
      </c>
      <c r="G706" s="5" t="s">
        <v>27</v>
      </c>
      <c r="H706" s="5" t="str">
        <f t="shared" ref="H706:H769" si="11">VLOOKUP(G706,$M$2:$N$11,2,FALSE)</f>
        <v>Residential</v>
      </c>
      <c r="I706" s="6">
        <v>206.36899405205301</v>
      </c>
    </row>
    <row r="707" spans="1:9" x14ac:dyDescent="0.2">
      <c r="A707" s="4" t="s">
        <v>62</v>
      </c>
      <c r="B707" t="s">
        <v>136</v>
      </c>
      <c r="C707" t="s">
        <v>151</v>
      </c>
      <c r="D707" s="5" t="s">
        <v>152</v>
      </c>
      <c r="E707" s="5">
        <v>0</v>
      </c>
      <c r="F707" s="5" t="s">
        <v>30</v>
      </c>
      <c r="G707" s="5" t="s">
        <v>32</v>
      </c>
      <c r="H707" s="5" t="e">
        <f t="shared" si="11"/>
        <v>#N/A</v>
      </c>
      <c r="I707" s="6" t="s">
        <v>53</v>
      </c>
    </row>
    <row r="708" spans="1:9" x14ac:dyDescent="0.2">
      <c r="A708" s="4" t="s">
        <v>62</v>
      </c>
      <c r="B708" t="s">
        <v>136</v>
      </c>
      <c r="C708" t="s">
        <v>151</v>
      </c>
      <c r="D708" s="5" t="s">
        <v>152</v>
      </c>
      <c r="E708" s="5">
        <v>0</v>
      </c>
      <c r="F708" s="5" t="s">
        <v>33</v>
      </c>
      <c r="G708" s="5" t="s">
        <v>34</v>
      </c>
      <c r="H708" s="5" t="str">
        <f t="shared" si="11"/>
        <v>Industry (incl. Cement Process)</v>
      </c>
      <c r="I708" s="6">
        <v>197.68799999999999</v>
      </c>
    </row>
    <row r="709" spans="1:9" x14ac:dyDescent="0.2">
      <c r="A709" s="4" t="s">
        <v>62</v>
      </c>
      <c r="B709" t="s">
        <v>136</v>
      </c>
      <c r="C709" t="s">
        <v>151</v>
      </c>
      <c r="D709" s="5" t="s">
        <v>152</v>
      </c>
      <c r="E709" s="5">
        <v>0</v>
      </c>
      <c r="F709" s="5" t="s">
        <v>41</v>
      </c>
      <c r="G709" s="5" t="s">
        <v>42</v>
      </c>
      <c r="H709" s="5" t="e">
        <f t="shared" si="11"/>
        <v>#N/A</v>
      </c>
      <c r="I709" s="6">
        <v>3.8478826191470299E-2</v>
      </c>
    </row>
    <row r="710" spans="1:9" x14ac:dyDescent="0.2">
      <c r="A710" s="4" t="s">
        <v>62</v>
      </c>
      <c r="B710" t="s">
        <v>136</v>
      </c>
      <c r="C710" t="s">
        <v>151</v>
      </c>
      <c r="D710" s="5" t="s">
        <v>152</v>
      </c>
      <c r="E710" s="5">
        <v>0</v>
      </c>
      <c r="F710" s="5" t="s">
        <v>47</v>
      </c>
      <c r="G710" s="5" t="s">
        <v>48</v>
      </c>
      <c r="H710" s="5" t="e">
        <f t="shared" si="11"/>
        <v>#N/A</v>
      </c>
      <c r="I710" s="6">
        <v>2.2508029071514501</v>
      </c>
    </row>
    <row r="711" spans="1:9" x14ac:dyDescent="0.2">
      <c r="A711" s="4" t="s">
        <v>62</v>
      </c>
      <c r="B711" t="s">
        <v>136</v>
      </c>
      <c r="C711" t="s">
        <v>151</v>
      </c>
      <c r="D711" s="5" t="s">
        <v>152</v>
      </c>
      <c r="E711" s="5">
        <v>0</v>
      </c>
      <c r="F711" s="5" t="s">
        <v>49</v>
      </c>
      <c r="G711" s="5" t="s">
        <v>50</v>
      </c>
      <c r="H711" s="5" t="e">
        <f t="shared" si="11"/>
        <v>#N/A</v>
      </c>
      <c r="I711" s="6">
        <v>0.45422805749323603</v>
      </c>
    </row>
    <row r="712" spans="1:9" x14ac:dyDescent="0.2">
      <c r="A712" s="4" t="s">
        <v>62</v>
      </c>
      <c r="B712" t="s">
        <v>136</v>
      </c>
      <c r="C712" t="s">
        <v>151</v>
      </c>
      <c r="D712" s="5" t="s">
        <v>152</v>
      </c>
      <c r="E712" s="5">
        <v>0</v>
      </c>
      <c r="F712" s="5" t="s">
        <v>56</v>
      </c>
      <c r="G712" s="5" t="s">
        <v>57</v>
      </c>
      <c r="H712" s="5" t="e">
        <f t="shared" si="11"/>
        <v>#N/A</v>
      </c>
      <c r="I712" s="6">
        <v>1.91923746000163</v>
      </c>
    </row>
    <row r="713" spans="1:9" x14ac:dyDescent="0.2">
      <c r="A713" s="4" t="s">
        <v>62</v>
      </c>
      <c r="B713" t="s">
        <v>136</v>
      </c>
      <c r="C713" t="s">
        <v>151</v>
      </c>
      <c r="D713" s="5" t="s">
        <v>152</v>
      </c>
      <c r="E713" s="5">
        <v>0</v>
      </c>
      <c r="F713" s="5" t="s">
        <v>58</v>
      </c>
      <c r="G713" s="5" t="s">
        <v>59</v>
      </c>
      <c r="H713" s="5" t="e">
        <f t="shared" si="11"/>
        <v>#N/A</v>
      </c>
      <c r="I713" s="6" t="s">
        <v>53</v>
      </c>
    </row>
    <row r="714" spans="1:9" x14ac:dyDescent="0.2">
      <c r="A714" s="4" t="s">
        <v>62</v>
      </c>
      <c r="B714" t="s">
        <v>136</v>
      </c>
      <c r="C714" t="s">
        <v>151</v>
      </c>
      <c r="D714" s="5" t="s">
        <v>152</v>
      </c>
      <c r="E714" s="5">
        <v>0</v>
      </c>
      <c r="F714" s="5" t="s">
        <v>60</v>
      </c>
      <c r="G714" s="5" t="s">
        <v>61</v>
      </c>
      <c r="H714" s="5" t="e">
        <f t="shared" si="11"/>
        <v>#N/A</v>
      </c>
      <c r="I714" s="6">
        <v>0.123417835837642</v>
      </c>
    </row>
    <row r="715" spans="1:9" x14ac:dyDescent="0.2">
      <c r="A715" s="4" t="s">
        <v>62</v>
      </c>
      <c r="B715" t="s">
        <v>136</v>
      </c>
      <c r="C715" t="s">
        <v>153</v>
      </c>
      <c r="D715" s="5" t="s">
        <v>154</v>
      </c>
      <c r="E715" s="5">
        <v>0</v>
      </c>
      <c r="F715" s="5" t="s">
        <v>10</v>
      </c>
      <c r="G715" s="5" t="s">
        <v>11</v>
      </c>
      <c r="H715" s="5" t="str">
        <f t="shared" si="11"/>
        <v>Power</v>
      </c>
      <c r="I715" s="6">
        <v>12805.3765584947</v>
      </c>
    </row>
    <row r="716" spans="1:9" x14ac:dyDescent="0.2">
      <c r="A716" s="4" t="s">
        <v>62</v>
      </c>
      <c r="B716" t="s">
        <v>136</v>
      </c>
      <c r="C716" t="s">
        <v>153</v>
      </c>
      <c r="D716" s="5" t="s">
        <v>154</v>
      </c>
      <c r="E716" s="5">
        <v>0</v>
      </c>
      <c r="F716" s="5" t="s">
        <v>12</v>
      </c>
      <c r="G716" s="5" t="s">
        <v>13</v>
      </c>
      <c r="H716" s="5" t="str">
        <f t="shared" si="11"/>
        <v>Industry (incl. Cement Process)</v>
      </c>
      <c r="I716" s="6">
        <v>3646.2142399463301</v>
      </c>
    </row>
    <row r="717" spans="1:9" x14ac:dyDescent="0.2">
      <c r="A717" s="4" t="s">
        <v>62</v>
      </c>
      <c r="B717" t="s">
        <v>136</v>
      </c>
      <c r="C717" t="s">
        <v>153</v>
      </c>
      <c r="D717" s="5" t="s">
        <v>154</v>
      </c>
      <c r="E717" s="5">
        <v>0</v>
      </c>
      <c r="F717" s="5" t="s">
        <v>14</v>
      </c>
      <c r="G717" s="5" t="s">
        <v>15</v>
      </c>
      <c r="H717" s="5" t="str">
        <f t="shared" si="11"/>
        <v>Industry (incl. Cement Process)</v>
      </c>
      <c r="I717" s="6">
        <v>7546.1850150304999</v>
      </c>
    </row>
    <row r="718" spans="1:9" x14ac:dyDescent="0.2">
      <c r="A718" s="4" t="s">
        <v>62</v>
      </c>
      <c r="B718" t="s">
        <v>136</v>
      </c>
      <c r="C718" t="s">
        <v>153</v>
      </c>
      <c r="D718" s="5" t="s">
        <v>154</v>
      </c>
      <c r="E718" s="5">
        <v>0</v>
      </c>
      <c r="F718" s="5" t="s">
        <v>16</v>
      </c>
      <c r="G718" s="5" t="s">
        <v>17</v>
      </c>
      <c r="H718" s="5" t="str">
        <f t="shared" si="11"/>
        <v>Domestic aviation</v>
      </c>
      <c r="I718" s="6">
        <v>6.4106464141485002</v>
      </c>
    </row>
    <row r="719" spans="1:9" x14ac:dyDescent="0.2">
      <c r="A719" s="4" t="s">
        <v>62</v>
      </c>
      <c r="B719" t="s">
        <v>136</v>
      </c>
      <c r="C719" t="s">
        <v>153</v>
      </c>
      <c r="D719" s="5" t="s">
        <v>154</v>
      </c>
      <c r="E719" s="5">
        <v>0</v>
      </c>
      <c r="F719" s="5" t="s">
        <v>18</v>
      </c>
      <c r="G719" s="5" t="s">
        <v>19</v>
      </c>
      <c r="H719" s="5" t="str">
        <f t="shared" si="11"/>
        <v>Ground Transport</v>
      </c>
      <c r="I719" s="6">
        <v>22368.502658490899</v>
      </c>
    </row>
    <row r="720" spans="1:9" x14ac:dyDescent="0.2">
      <c r="A720" s="4" t="s">
        <v>62</v>
      </c>
      <c r="B720" t="s">
        <v>136</v>
      </c>
      <c r="C720" t="s">
        <v>153</v>
      </c>
      <c r="D720" s="5" t="s">
        <v>154</v>
      </c>
      <c r="E720" s="5">
        <v>0</v>
      </c>
      <c r="F720" s="5" t="s">
        <v>22</v>
      </c>
      <c r="G720" s="5" t="s">
        <v>23</v>
      </c>
      <c r="H720" s="5" t="str">
        <f t="shared" si="11"/>
        <v>Ground Transport</v>
      </c>
      <c r="I720" s="6">
        <v>937.23799342786504</v>
      </c>
    </row>
    <row r="721" spans="1:9" x14ac:dyDescent="0.2">
      <c r="A721" s="4" t="s">
        <v>62</v>
      </c>
      <c r="B721" t="s">
        <v>136</v>
      </c>
      <c r="C721" t="s">
        <v>153</v>
      </c>
      <c r="D721" s="5" t="s">
        <v>154</v>
      </c>
      <c r="E721" s="5">
        <v>0</v>
      </c>
      <c r="F721" s="5" t="s">
        <v>26</v>
      </c>
      <c r="G721" s="5" t="s">
        <v>27</v>
      </c>
      <c r="H721" s="5" t="str">
        <f t="shared" si="11"/>
        <v>Residential</v>
      </c>
      <c r="I721" s="6">
        <v>4016.1133640339699</v>
      </c>
    </row>
    <row r="722" spans="1:9" x14ac:dyDescent="0.2">
      <c r="A722" s="4" t="s">
        <v>62</v>
      </c>
      <c r="B722" t="s">
        <v>136</v>
      </c>
      <c r="C722" t="s">
        <v>153</v>
      </c>
      <c r="D722" s="5" t="s">
        <v>154</v>
      </c>
      <c r="E722" s="5">
        <v>0</v>
      </c>
      <c r="F722" s="5" t="s">
        <v>28</v>
      </c>
      <c r="G722" s="5" t="s">
        <v>29</v>
      </c>
      <c r="H722" s="5" t="e">
        <f t="shared" si="11"/>
        <v>#N/A</v>
      </c>
      <c r="I722" s="6" t="s">
        <v>53</v>
      </c>
    </row>
    <row r="723" spans="1:9" x14ac:dyDescent="0.2">
      <c r="A723" s="4" t="s">
        <v>62</v>
      </c>
      <c r="B723" t="s">
        <v>136</v>
      </c>
      <c r="C723" t="s">
        <v>153</v>
      </c>
      <c r="D723" s="5" t="s">
        <v>154</v>
      </c>
      <c r="E723" s="5">
        <v>0</v>
      </c>
      <c r="F723" s="5" t="s">
        <v>30</v>
      </c>
      <c r="G723" s="5" t="s">
        <v>32</v>
      </c>
      <c r="H723" s="5" t="e">
        <f t="shared" si="11"/>
        <v>#N/A</v>
      </c>
      <c r="I723" s="6">
        <v>118.078759539424</v>
      </c>
    </row>
    <row r="724" spans="1:9" x14ac:dyDescent="0.2">
      <c r="A724" s="4" t="s">
        <v>62</v>
      </c>
      <c r="B724" t="s">
        <v>136</v>
      </c>
      <c r="C724" t="s">
        <v>153</v>
      </c>
      <c r="D724" s="5" t="s">
        <v>154</v>
      </c>
      <c r="E724" s="5">
        <v>0</v>
      </c>
      <c r="F724" s="5" t="s">
        <v>33</v>
      </c>
      <c r="G724" s="5" t="s">
        <v>34</v>
      </c>
      <c r="H724" s="5" t="str">
        <f t="shared" si="11"/>
        <v>Industry (incl. Cement Process)</v>
      </c>
      <c r="I724" s="6">
        <v>4990.75</v>
      </c>
    </row>
    <row r="725" spans="1:9" x14ac:dyDescent="0.2">
      <c r="A725" s="4" t="s">
        <v>62</v>
      </c>
      <c r="B725" t="s">
        <v>136</v>
      </c>
      <c r="C725" t="s">
        <v>153</v>
      </c>
      <c r="D725" s="5" t="s">
        <v>154</v>
      </c>
      <c r="E725" s="5">
        <v>0</v>
      </c>
      <c r="F725" s="5" t="s">
        <v>35</v>
      </c>
      <c r="G725" s="5" t="s">
        <v>36</v>
      </c>
      <c r="H725" s="5" t="e">
        <f t="shared" si="11"/>
        <v>#N/A</v>
      </c>
      <c r="I725" s="6">
        <v>202.5</v>
      </c>
    </row>
    <row r="726" spans="1:9" x14ac:dyDescent="0.2">
      <c r="A726" s="4" t="s">
        <v>62</v>
      </c>
      <c r="B726" t="s">
        <v>136</v>
      </c>
      <c r="C726" t="s">
        <v>153</v>
      </c>
      <c r="D726" s="5" t="s">
        <v>154</v>
      </c>
      <c r="E726" s="5">
        <v>0</v>
      </c>
      <c r="F726" s="5" t="s">
        <v>41</v>
      </c>
      <c r="G726" s="5" t="s">
        <v>42</v>
      </c>
      <c r="H726" s="5" t="e">
        <f t="shared" si="11"/>
        <v>#N/A</v>
      </c>
      <c r="I726" s="6">
        <v>1.5977257494817401</v>
      </c>
    </row>
    <row r="727" spans="1:9" x14ac:dyDescent="0.2">
      <c r="A727" s="4" t="s">
        <v>62</v>
      </c>
      <c r="B727" t="s">
        <v>136</v>
      </c>
      <c r="C727" t="s">
        <v>153</v>
      </c>
      <c r="D727" s="5" t="s">
        <v>154</v>
      </c>
      <c r="E727" s="5">
        <v>0</v>
      </c>
      <c r="F727" s="5" t="s">
        <v>43</v>
      </c>
      <c r="G727" s="5" t="s">
        <v>44</v>
      </c>
      <c r="H727" s="5" t="e">
        <f t="shared" si="11"/>
        <v>#N/A</v>
      </c>
      <c r="I727" s="6">
        <v>13.1</v>
      </c>
    </row>
    <row r="728" spans="1:9" x14ac:dyDescent="0.2">
      <c r="A728" s="4" t="s">
        <v>62</v>
      </c>
      <c r="B728" t="s">
        <v>136</v>
      </c>
      <c r="C728" t="s">
        <v>153</v>
      </c>
      <c r="D728" s="5" t="s">
        <v>154</v>
      </c>
      <c r="E728" s="5">
        <v>0</v>
      </c>
      <c r="F728" s="5" t="s">
        <v>45</v>
      </c>
      <c r="G728" s="5" t="s">
        <v>46</v>
      </c>
      <c r="H728" s="5" t="e">
        <f t="shared" si="11"/>
        <v>#N/A</v>
      </c>
      <c r="I728" s="6">
        <v>228.544808997232</v>
      </c>
    </row>
    <row r="729" spans="1:9" x14ac:dyDescent="0.2">
      <c r="A729" s="4" t="s">
        <v>62</v>
      </c>
      <c r="B729" t="s">
        <v>136</v>
      </c>
      <c r="C729" t="s">
        <v>153</v>
      </c>
      <c r="D729" s="5" t="s">
        <v>154</v>
      </c>
      <c r="E729" s="5">
        <v>0</v>
      </c>
      <c r="F729" s="5" t="s">
        <v>47</v>
      </c>
      <c r="G729" s="5" t="s">
        <v>48</v>
      </c>
      <c r="H729" s="5" t="e">
        <f t="shared" si="11"/>
        <v>#N/A</v>
      </c>
      <c r="I729" s="6" t="s">
        <v>53</v>
      </c>
    </row>
    <row r="730" spans="1:9" x14ac:dyDescent="0.2">
      <c r="A730" s="4" t="s">
        <v>62</v>
      </c>
      <c r="B730" t="s">
        <v>136</v>
      </c>
      <c r="C730" t="s">
        <v>153</v>
      </c>
      <c r="D730" s="5" t="s">
        <v>154</v>
      </c>
      <c r="E730" s="5">
        <v>0</v>
      </c>
      <c r="F730" s="5" t="s">
        <v>49</v>
      </c>
      <c r="G730" s="5" t="s">
        <v>50</v>
      </c>
      <c r="H730" s="5" t="e">
        <f t="shared" si="11"/>
        <v>#N/A</v>
      </c>
      <c r="I730" s="6">
        <v>36.2750882962699</v>
      </c>
    </row>
    <row r="731" spans="1:9" x14ac:dyDescent="0.2">
      <c r="A731" s="4" t="s">
        <v>62</v>
      </c>
      <c r="B731" t="s">
        <v>136</v>
      </c>
      <c r="C731" t="s">
        <v>153</v>
      </c>
      <c r="D731" s="5" t="s">
        <v>154</v>
      </c>
      <c r="E731" s="5">
        <v>0</v>
      </c>
      <c r="F731" s="5" t="s">
        <v>51</v>
      </c>
      <c r="G731" s="5" t="s">
        <v>52</v>
      </c>
      <c r="H731" s="5" t="e">
        <f t="shared" si="11"/>
        <v>#N/A</v>
      </c>
      <c r="I731" s="6">
        <v>45.120499199999998</v>
      </c>
    </row>
    <row r="732" spans="1:9" x14ac:dyDescent="0.2">
      <c r="A732" s="4" t="s">
        <v>62</v>
      </c>
      <c r="B732" t="s">
        <v>136</v>
      </c>
      <c r="C732" t="s">
        <v>153</v>
      </c>
      <c r="D732" s="5" t="s">
        <v>154</v>
      </c>
      <c r="E732" s="5">
        <v>0</v>
      </c>
      <c r="F732" s="5" t="s">
        <v>54</v>
      </c>
      <c r="G732" s="5" t="s">
        <v>55</v>
      </c>
      <c r="H732" s="5" t="e">
        <f t="shared" si="11"/>
        <v>#N/A</v>
      </c>
      <c r="I732" s="6">
        <v>12.9352983281454</v>
      </c>
    </row>
    <row r="733" spans="1:9" x14ac:dyDescent="0.2">
      <c r="A733" s="4" t="s">
        <v>62</v>
      </c>
      <c r="B733" t="s">
        <v>136</v>
      </c>
      <c r="C733" t="s">
        <v>153</v>
      </c>
      <c r="D733" s="5" t="s">
        <v>154</v>
      </c>
      <c r="E733" s="5">
        <v>0</v>
      </c>
      <c r="F733" s="5" t="s">
        <v>56</v>
      </c>
      <c r="G733" s="5" t="s">
        <v>57</v>
      </c>
      <c r="H733" s="5" t="e">
        <f t="shared" si="11"/>
        <v>#N/A</v>
      </c>
      <c r="I733" s="6">
        <v>130.93831794398099</v>
      </c>
    </row>
    <row r="734" spans="1:9" x14ac:dyDescent="0.2">
      <c r="A734" s="4" t="s">
        <v>62</v>
      </c>
      <c r="B734" t="s">
        <v>136</v>
      </c>
      <c r="C734" t="s">
        <v>153</v>
      </c>
      <c r="D734" s="5" t="s">
        <v>154</v>
      </c>
      <c r="E734" s="5">
        <v>0</v>
      </c>
      <c r="F734" s="5" t="s">
        <v>58</v>
      </c>
      <c r="G734" s="5" t="s">
        <v>59</v>
      </c>
      <c r="H734" s="5" t="e">
        <f t="shared" si="11"/>
        <v>#N/A</v>
      </c>
      <c r="I734" s="6">
        <v>267.92248713242202</v>
      </c>
    </row>
    <row r="735" spans="1:9" x14ac:dyDescent="0.2">
      <c r="A735" s="4" t="s">
        <v>62</v>
      </c>
      <c r="B735" t="s">
        <v>136</v>
      </c>
      <c r="C735" t="s">
        <v>153</v>
      </c>
      <c r="D735" s="5" t="s">
        <v>154</v>
      </c>
      <c r="E735" s="5">
        <v>0</v>
      </c>
      <c r="F735" s="5" t="s">
        <v>60</v>
      </c>
      <c r="G735" s="5" t="s">
        <v>61</v>
      </c>
      <c r="H735" s="5" t="e">
        <f t="shared" si="11"/>
        <v>#N/A</v>
      </c>
      <c r="I735" s="6">
        <v>9.0239381689554907</v>
      </c>
    </row>
    <row r="736" spans="1:9" x14ac:dyDescent="0.2">
      <c r="A736" s="4" t="s">
        <v>62</v>
      </c>
      <c r="B736" t="s">
        <v>136</v>
      </c>
      <c r="C736" t="s">
        <v>155</v>
      </c>
      <c r="D736" s="5" t="s">
        <v>156</v>
      </c>
      <c r="E736" s="5">
        <v>0</v>
      </c>
      <c r="F736" s="5" t="s">
        <v>10</v>
      </c>
      <c r="G736" s="5" t="s">
        <v>11</v>
      </c>
      <c r="H736" s="5" t="str">
        <f t="shared" si="11"/>
        <v>Power</v>
      </c>
      <c r="I736" s="6">
        <v>3.3158676723813598</v>
      </c>
    </row>
    <row r="737" spans="1:9" x14ac:dyDescent="0.2">
      <c r="A737" s="4" t="s">
        <v>62</v>
      </c>
      <c r="B737" t="s">
        <v>136</v>
      </c>
      <c r="C737" t="s">
        <v>155</v>
      </c>
      <c r="D737" s="5" t="s">
        <v>156</v>
      </c>
      <c r="E737" s="5">
        <v>0</v>
      </c>
      <c r="F737" s="5" t="s">
        <v>12</v>
      </c>
      <c r="G737" s="5" t="s">
        <v>13</v>
      </c>
      <c r="H737" s="5" t="str">
        <f t="shared" si="11"/>
        <v>Industry (incl. Cement Process)</v>
      </c>
      <c r="I737" s="6" t="s">
        <v>53</v>
      </c>
    </row>
    <row r="738" spans="1:9" x14ac:dyDescent="0.2">
      <c r="A738" s="4" t="s">
        <v>62</v>
      </c>
      <c r="B738" t="s">
        <v>136</v>
      </c>
      <c r="C738" t="s">
        <v>155</v>
      </c>
      <c r="D738" s="5" t="s">
        <v>156</v>
      </c>
      <c r="E738" s="5">
        <v>0</v>
      </c>
      <c r="F738" s="5" t="s">
        <v>14</v>
      </c>
      <c r="G738" s="5" t="s">
        <v>15</v>
      </c>
      <c r="H738" s="5" t="str">
        <f t="shared" si="11"/>
        <v>Industry (incl. Cement Process)</v>
      </c>
      <c r="I738" s="6">
        <v>158.25908039549401</v>
      </c>
    </row>
    <row r="739" spans="1:9" x14ac:dyDescent="0.2">
      <c r="A739" s="4" t="s">
        <v>62</v>
      </c>
      <c r="B739" t="s">
        <v>136</v>
      </c>
      <c r="C739" t="s">
        <v>155</v>
      </c>
      <c r="D739" s="5" t="s">
        <v>156</v>
      </c>
      <c r="E739" s="5">
        <v>0</v>
      </c>
      <c r="F739" s="5" t="s">
        <v>18</v>
      </c>
      <c r="G739" s="5" t="s">
        <v>19</v>
      </c>
      <c r="H739" s="5" t="str">
        <f t="shared" si="11"/>
        <v>Ground Transport</v>
      </c>
      <c r="I739" s="6">
        <v>6225.1460796957599</v>
      </c>
    </row>
    <row r="740" spans="1:9" x14ac:dyDescent="0.2">
      <c r="A740" s="4" t="s">
        <v>62</v>
      </c>
      <c r="B740" t="s">
        <v>136</v>
      </c>
      <c r="C740" t="s">
        <v>155</v>
      </c>
      <c r="D740" s="5" t="s">
        <v>156</v>
      </c>
      <c r="E740" s="5">
        <v>0</v>
      </c>
      <c r="F740" s="5" t="s">
        <v>22</v>
      </c>
      <c r="G740" s="5" t="s">
        <v>23</v>
      </c>
      <c r="H740" s="5" t="str">
        <f t="shared" si="11"/>
        <v>Ground Transport</v>
      </c>
      <c r="I740" s="6" t="s">
        <v>53</v>
      </c>
    </row>
    <row r="741" spans="1:9" x14ac:dyDescent="0.2">
      <c r="A741" s="4" t="s">
        <v>62</v>
      </c>
      <c r="B741" t="s">
        <v>136</v>
      </c>
      <c r="C741" t="s">
        <v>155</v>
      </c>
      <c r="D741" s="5" t="s">
        <v>156</v>
      </c>
      <c r="E741" s="5">
        <v>0</v>
      </c>
      <c r="F741" s="5" t="s">
        <v>24</v>
      </c>
      <c r="G741" s="5" t="s">
        <v>25</v>
      </c>
      <c r="H741" s="5" t="str">
        <f t="shared" si="11"/>
        <v>Ground Transport</v>
      </c>
      <c r="I741" s="6">
        <v>30.0749811876744</v>
      </c>
    </row>
    <row r="742" spans="1:9" x14ac:dyDescent="0.2">
      <c r="A742" s="4" t="s">
        <v>62</v>
      </c>
      <c r="B742" t="s">
        <v>136</v>
      </c>
      <c r="C742" t="s">
        <v>155</v>
      </c>
      <c r="D742" s="5" t="s">
        <v>156</v>
      </c>
      <c r="E742" s="5">
        <v>0</v>
      </c>
      <c r="F742" s="5" t="s">
        <v>26</v>
      </c>
      <c r="G742" s="5" t="s">
        <v>27</v>
      </c>
      <c r="H742" s="5" t="str">
        <f t="shared" si="11"/>
        <v>Residential</v>
      </c>
      <c r="I742" s="6">
        <v>222.804079001194</v>
      </c>
    </row>
    <row r="743" spans="1:9" x14ac:dyDescent="0.2">
      <c r="A743" s="4" t="s">
        <v>62</v>
      </c>
      <c r="B743" t="s">
        <v>136</v>
      </c>
      <c r="C743" t="s">
        <v>155</v>
      </c>
      <c r="D743" s="5" t="s">
        <v>156</v>
      </c>
      <c r="E743" s="5">
        <v>0</v>
      </c>
      <c r="F743" s="5" t="s">
        <v>30</v>
      </c>
      <c r="G743" s="5" t="s">
        <v>32</v>
      </c>
      <c r="H743" s="5" t="e">
        <f t="shared" si="11"/>
        <v>#N/A</v>
      </c>
      <c r="I743" s="6" t="s">
        <v>53</v>
      </c>
    </row>
    <row r="744" spans="1:9" x14ac:dyDescent="0.2">
      <c r="A744" s="4" t="s">
        <v>62</v>
      </c>
      <c r="B744" t="s">
        <v>136</v>
      </c>
      <c r="C744" t="s">
        <v>155</v>
      </c>
      <c r="D744" s="5" t="s">
        <v>156</v>
      </c>
      <c r="E744" s="5">
        <v>0</v>
      </c>
      <c r="F744" s="5" t="s">
        <v>33</v>
      </c>
      <c r="G744" s="5" t="s">
        <v>34</v>
      </c>
      <c r="H744" s="5" t="str">
        <f t="shared" si="11"/>
        <v>Industry (incl. Cement Process)</v>
      </c>
      <c r="I744" s="6">
        <v>593.553</v>
      </c>
    </row>
    <row r="745" spans="1:9" x14ac:dyDescent="0.2">
      <c r="A745" s="4" t="s">
        <v>62</v>
      </c>
      <c r="B745" t="s">
        <v>136</v>
      </c>
      <c r="C745" t="s">
        <v>155</v>
      </c>
      <c r="D745" s="5" t="s">
        <v>156</v>
      </c>
      <c r="E745" s="5">
        <v>0</v>
      </c>
      <c r="F745" s="5" t="s">
        <v>35</v>
      </c>
      <c r="G745" s="5" t="s">
        <v>36</v>
      </c>
      <c r="H745" s="5" t="e">
        <f t="shared" si="11"/>
        <v>#N/A</v>
      </c>
      <c r="I745" s="6">
        <v>112.5</v>
      </c>
    </row>
    <row r="746" spans="1:9" x14ac:dyDescent="0.2">
      <c r="A746" s="4" t="s">
        <v>62</v>
      </c>
      <c r="B746" t="s">
        <v>136</v>
      </c>
      <c r="C746" t="s">
        <v>155</v>
      </c>
      <c r="D746" s="5" t="s">
        <v>156</v>
      </c>
      <c r="E746" s="5">
        <v>0</v>
      </c>
      <c r="F746" s="5" t="s">
        <v>41</v>
      </c>
      <c r="G746" s="5" t="s">
        <v>42</v>
      </c>
      <c r="H746" s="5" t="e">
        <f t="shared" si="11"/>
        <v>#N/A</v>
      </c>
      <c r="I746" s="6">
        <v>0.33811948964237398</v>
      </c>
    </row>
    <row r="747" spans="1:9" x14ac:dyDescent="0.2">
      <c r="A747" s="4" t="s">
        <v>62</v>
      </c>
      <c r="B747" t="s">
        <v>136</v>
      </c>
      <c r="C747" t="s">
        <v>155</v>
      </c>
      <c r="D747" s="5" t="s">
        <v>156</v>
      </c>
      <c r="E747" s="5">
        <v>0</v>
      </c>
      <c r="F747" s="5" t="s">
        <v>45</v>
      </c>
      <c r="G747" s="5" t="s">
        <v>46</v>
      </c>
      <c r="H747" s="5" t="e">
        <f t="shared" si="11"/>
        <v>#N/A</v>
      </c>
      <c r="I747" s="6">
        <v>2.5272000000000001</v>
      </c>
    </row>
    <row r="748" spans="1:9" x14ac:dyDescent="0.2">
      <c r="A748" s="4" t="s">
        <v>62</v>
      </c>
      <c r="B748" t="s">
        <v>136</v>
      </c>
      <c r="C748" t="s">
        <v>155</v>
      </c>
      <c r="D748" s="5" t="s">
        <v>156</v>
      </c>
      <c r="E748" s="5">
        <v>0</v>
      </c>
      <c r="F748" s="5" t="s">
        <v>47</v>
      </c>
      <c r="G748" s="5" t="s">
        <v>48</v>
      </c>
      <c r="H748" s="5" t="e">
        <f t="shared" si="11"/>
        <v>#N/A</v>
      </c>
      <c r="I748" s="6">
        <v>1.8522000000000001</v>
      </c>
    </row>
    <row r="749" spans="1:9" x14ac:dyDescent="0.2">
      <c r="A749" s="4" t="s">
        <v>62</v>
      </c>
      <c r="B749" t="s">
        <v>136</v>
      </c>
      <c r="C749" t="s">
        <v>155</v>
      </c>
      <c r="D749" s="5" t="s">
        <v>156</v>
      </c>
      <c r="E749" s="5">
        <v>0</v>
      </c>
      <c r="F749" s="5" t="s">
        <v>49</v>
      </c>
      <c r="G749" s="5" t="s">
        <v>50</v>
      </c>
      <c r="H749" s="5" t="e">
        <f t="shared" si="11"/>
        <v>#N/A</v>
      </c>
      <c r="I749" s="6">
        <v>17.043869031730399</v>
      </c>
    </row>
    <row r="750" spans="1:9" x14ac:dyDescent="0.2">
      <c r="A750" s="4" t="s">
        <v>62</v>
      </c>
      <c r="B750" t="s">
        <v>136</v>
      </c>
      <c r="C750" t="s">
        <v>155</v>
      </c>
      <c r="D750" s="5" t="s">
        <v>156</v>
      </c>
      <c r="E750" s="5">
        <v>0</v>
      </c>
      <c r="F750" s="5" t="s">
        <v>51</v>
      </c>
      <c r="G750" s="5" t="s">
        <v>52</v>
      </c>
      <c r="H750" s="5" t="e">
        <f t="shared" si="11"/>
        <v>#N/A</v>
      </c>
      <c r="I750" s="6" t="s">
        <v>53</v>
      </c>
    </row>
    <row r="751" spans="1:9" x14ac:dyDescent="0.2">
      <c r="A751" s="4" t="s">
        <v>62</v>
      </c>
      <c r="B751" t="s">
        <v>136</v>
      </c>
      <c r="C751" t="s">
        <v>155</v>
      </c>
      <c r="D751" s="5" t="s">
        <v>156</v>
      </c>
      <c r="E751" s="5">
        <v>0</v>
      </c>
      <c r="F751" s="5" t="s">
        <v>54</v>
      </c>
      <c r="G751" s="5" t="s">
        <v>55</v>
      </c>
      <c r="H751" s="5" t="e">
        <f t="shared" si="11"/>
        <v>#N/A</v>
      </c>
      <c r="I751" s="6">
        <v>0.18530648408448</v>
      </c>
    </row>
    <row r="752" spans="1:9" x14ac:dyDescent="0.2">
      <c r="A752" s="4" t="s">
        <v>62</v>
      </c>
      <c r="B752" t="s">
        <v>136</v>
      </c>
      <c r="C752" t="s">
        <v>155</v>
      </c>
      <c r="D752" s="5" t="s">
        <v>156</v>
      </c>
      <c r="E752" s="5">
        <v>0</v>
      </c>
      <c r="F752" s="5" t="s">
        <v>56</v>
      </c>
      <c r="G752" s="5" t="s">
        <v>57</v>
      </c>
      <c r="H752" s="5" t="e">
        <f t="shared" si="11"/>
        <v>#N/A</v>
      </c>
      <c r="I752" s="6">
        <v>160.22921758275899</v>
      </c>
    </row>
    <row r="753" spans="1:9" x14ac:dyDescent="0.2">
      <c r="A753" s="4" t="s">
        <v>62</v>
      </c>
      <c r="B753" t="s">
        <v>136</v>
      </c>
      <c r="C753" t="s">
        <v>155</v>
      </c>
      <c r="D753" s="5" t="s">
        <v>156</v>
      </c>
      <c r="E753" s="5">
        <v>0</v>
      </c>
      <c r="F753" s="5" t="s">
        <v>58</v>
      </c>
      <c r="G753" s="5" t="s">
        <v>59</v>
      </c>
      <c r="H753" s="5" t="e">
        <f t="shared" si="11"/>
        <v>#N/A</v>
      </c>
      <c r="I753" s="6" t="s">
        <v>53</v>
      </c>
    </row>
    <row r="754" spans="1:9" x14ac:dyDescent="0.2">
      <c r="A754" s="4" t="s">
        <v>62</v>
      </c>
      <c r="B754" t="s">
        <v>136</v>
      </c>
      <c r="C754" t="s">
        <v>155</v>
      </c>
      <c r="D754" s="5" t="s">
        <v>156</v>
      </c>
      <c r="E754" s="5">
        <v>0</v>
      </c>
      <c r="F754" s="5" t="s">
        <v>60</v>
      </c>
      <c r="G754" s="5" t="s">
        <v>61</v>
      </c>
      <c r="H754" s="5" t="e">
        <f t="shared" si="11"/>
        <v>#N/A</v>
      </c>
      <c r="I754" s="6">
        <v>1.19989E-2</v>
      </c>
    </row>
    <row r="755" spans="1:9" x14ac:dyDescent="0.2">
      <c r="A755" s="4" t="s">
        <v>62</v>
      </c>
      <c r="B755" t="s">
        <v>136</v>
      </c>
      <c r="C755" t="s">
        <v>157</v>
      </c>
      <c r="D755" s="5" t="s">
        <v>158</v>
      </c>
      <c r="E755" s="5">
        <v>0</v>
      </c>
      <c r="F755" s="5" t="s">
        <v>10</v>
      </c>
      <c r="G755" s="5" t="s">
        <v>11</v>
      </c>
      <c r="H755" s="5" t="str">
        <f t="shared" si="11"/>
        <v>Power</v>
      </c>
      <c r="I755" s="6">
        <v>943.14375283982702</v>
      </c>
    </row>
    <row r="756" spans="1:9" x14ac:dyDescent="0.2">
      <c r="A756" s="4" t="s">
        <v>62</v>
      </c>
      <c r="B756" t="s">
        <v>136</v>
      </c>
      <c r="C756" t="s">
        <v>157</v>
      </c>
      <c r="D756" s="5" t="s">
        <v>158</v>
      </c>
      <c r="E756" s="5">
        <v>0</v>
      </c>
      <c r="F756" s="5" t="s">
        <v>12</v>
      </c>
      <c r="G756" s="5" t="s">
        <v>13</v>
      </c>
      <c r="H756" s="5" t="str">
        <f t="shared" si="11"/>
        <v>Industry (incl. Cement Process)</v>
      </c>
      <c r="I756" s="6">
        <v>22.579494730939601</v>
      </c>
    </row>
    <row r="757" spans="1:9" x14ac:dyDescent="0.2">
      <c r="A757" s="4" t="s">
        <v>62</v>
      </c>
      <c r="B757" t="s">
        <v>136</v>
      </c>
      <c r="C757" t="s">
        <v>157</v>
      </c>
      <c r="D757" s="5" t="s">
        <v>158</v>
      </c>
      <c r="E757" s="5">
        <v>0</v>
      </c>
      <c r="F757" s="5" t="s">
        <v>14</v>
      </c>
      <c r="G757" s="5" t="s">
        <v>15</v>
      </c>
      <c r="H757" s="5" t="str">
        <f t="shared" si="11"/>
        <v>Industry (incl. Cement Process)</v>
      </c>
      <c r="I757" s="6">
        <v>72.909751693555506</v>
      </c>
    </row>
    <row r="758" spans="1:9" x14ac:dyDescent="0.2">
      <c r="A758" s="4" t="s">
        <v>62</v>
      </c>
      <c r="B758" t="s">
        <v>136</v>
      </c>
      <c r="C758" t="s">
        <v>157</v>
      </c>
      <c r="D758" s="5" t="s">
        <v>158</v>
      </c>
      <c r="E758" s="5">
        <v>0</v>
      </c>
      <c r="F758" s="5" t="s">
        <v>16</v>
      </c>
      <c r="G758" s="5" t="s">
        <v>17</v>
      </c>
      <c r="H758" s="5" t="str">
        <f t="shared" si="11"/>
        <v>Domestic aviation</v>
      </c>
      <c r="I758" s="6" t="s">
        <v>53</v>
      </c>
    </row>
    <row r="759" spans="1:9" x14ac:dyDescent="0.2">
      <c r="A759" s="4" t="s">
        <v>62</v>
      </c>
      <c r="B759" t="s">
        <v>136</v>
      </c>
      <c r="C759" t="s">
        <v>157</v>
      </c>
      <c r="D759" s="5" t="s">
        <v>158</v>
      </c>
      <c r="E759" s="5">
        <v>0</v>
      </c>
      <c r="F759" s="5" t="s">
        <v>18</v>
      </c>
      <c r="G759" s="5" t="s">
        <v>19</v>
      </c>
      <c r="H759" s="5" t="str">
        <f t="shared" si="11"/>
        <v>Ground Transport</v>
      </c>
      <c r="I759" s="6">
        <v>450.85558083500399</v>
      </c>
    </row>
    <row r="760" spans="1:9" x14ac:dyDescent="0.2">
      <c r="A760" s="4" t="s">
        <v>62</v>
      </c>
      <c r="B760" t="s">
        <v>136</v>
      </c>
      <c r="C760" t="s">
        <v>157</v>
      </c>
      <c r="D760" s="5" t="s">
        <v>158</v>
      </c>
      <c r="E760" s="5">
        <v>0</v>
      </c>
      <c r="F760" s="5" t="s">
        <v>22</v>
      </c>
      <c r="G760" s="5" t="s">
        <v>23</v>
      </c>
      <c r="H760" s="5" t="str">
        <f t="shared" si="11"/>
        <v>Ground Transport</v>
      </c>
      <c r="I760" s="6" t="s">
        <v>53</v>
      </c>
    </row>
    <row r="761" spans="1:9" x14ac:dyDescent="0.2">
      <c r="A761" s="4" t="s">
        <v>62</v>
      </c>
      <c r="B761" t="s">
        <v>136</v>
      </c>
      <c r="C761" t="s">
        <v>157</v>
      </c>
      <c r="D761" s="5" t="s">
        <v>158</v>
      </c>
      <c r="E761" s="5">
        <v>0</v>
      </c>
      <c r="F761" s="5" t="s">
        <v>24</v>
      </c>
      <c r="G761" s="5" t="s">
        <v>25</v>
      </c>
      <c r="H761" s="5" t="str">
        <f t="shared" si="11"/>
        <v>Ground Transport</v>
      </c>
      <c r="I761" s="6">
        <v>260.642621689512</v>
      </c>
    </row>
    <row r="762" spans="1:9" x14ac:dyDescent="0.2">
      <c r="A762" s="4" t="s">
        <v>62</v>
      </c>
      <c r="B762" t="s">
        <v>136</v>
      </c>
      <c r="C762" t="s">
        <v>157</v>
      </c>
      <c r="D762" s="5" t="s">
        <v>158</v>
      </c>
      <c r="E762" s="5">
        <v>0</v>
      </c>
      <c r="F762" s="5" t="s">
        <v>26</v>
      </c>
      <c r="G762" s="5" t="s">
        <v>27</v>
      </c>
      <c r="H762" s="5" t="str">
        <f t="shared" si="11"/>
        <v>Residential</v>
      </c>
      <c r="I762" s="6">
        <v>421.06253679452198</v>
      </c>
    </row>
    <row r="763" spans="1:9" x14ac:dyDescent="0.2">
      <c r="A763" s="4" t="s">
        <v>62</v>
      </c>
      <c r="B763" t="s">
        <v>136</v>
      </c>
      <c r="C763" t="s">
        <v>157</v>
      </c>
      <c r="D763" s="5" t="s">
        <v>158</v>
      </c>
      <c r="E763" s="5">
        <v>0</v>
      </c>
      <c r="F763" s="5" t="s">
        <v>30</v>
      </c>
      <c r="G763" s="5" t="s">
        <v>32</v>
      </c>
      <c r="H763" s="5" t="e">
        <f t="shared" si="11"/>
        <v>#N/A</v>
      </c>
      <c r="I763" s="6" t="s">
        <v>53</v>
      </c>
    </row>
    <row r="764" spans="1:9" x14ac:dyDescent="0.2">
      <c r="A764" s="4" t="s">
        <v>62</v>
      </c>
      <c r="B764" t="s">
        <v>136</v>
      </c>
      <c r="C764" t="s">
        <v>157</v>
      </c>
      <c r="D764" s="5" t="s">
        <v>158</v>
      </c>
      <c r="E764" s="5">
        <v>0</v>
      </c>
      <c r="F764" s="5" t="s">
        <v>33</v>
      </c>
      <c r="G764" s="5" t="s">
        <v>34</v>
      </c>
      <c r="H764" s="5" t="str">
        <f t="shared" si="11"/>
        <v>Industry (incl. Cement Process)</v>
      </c>
      <c r="I764" s="6">
        <v>74.0715</v>
      </c>
    </row>
    <row r="765" spans="1:9" x14ac:dyDescent="0.2">
      <c r="A765" s="4" t="s">
        <v>62</v>
      </c>
      <c r="B765" t="s">
        <v>136</v>
      </c>
      <c r="C765" t="s">
        <v>157</v>
      </c>
      <c r="D765" s="5" t="s">
        <v>158</v>
      </c>
      <c r="E765" s="5">
        <v>0</v>
      </c>
      <c r="F765" s="5" t="s">
        <v>41</v>
      </c>
      <c r="G765" s="5" t="s">
        <v>42</v>
      </c>
      <c r="H765" s="5" t="e">
        <f t="shared" si="11"/>
        <v>#N/A</v>
      </c>
      <c r="I765" s="6">
        <v>2.7549762324667701E-2</v>
      </c>
    </row>
    <row r="766" spans="1:9" x14ac:dyDescent="0.2">
      <c r="A766" s="4" t="s">
        <v>62</v>
      </c>
      <c r="B766" t="s">
        <v>136</v>
      </c>
      <c r="C766" t="s">
        <v>157</v>
      </c>
      <c r="D766" s="5" t="s">
        <v>158</v>
      </c>
      <c r="E766" s="5">
        <v>0</v>
      </c>
      <c r="F766" s="5" t="s">
        <v>45</v>
      </c>
      <c r="G766" s="5" t="s">
        <v>46</v>
      </c>
      <c r="H766" s="5" t="e">
        <f t="shared" si="11"/>
        <v>#N/A</v>
      </c>
      <c r="I766" s="6" t="s">
        <v>53</v>
      </c>
    </row>
    <row r="767" spans="1:9" x14ac:dyDescent="0.2">
      <c r="A767" s="4" t="s">
        <v>62</v>
      </c>
      <c r="B767" t="s">
        <v>136</v>
      </c>
      <c r="C767" t="s">
        <v>157</v>
      </c>
      <c r="D767" s="5" t="s">
        <v>158</v>
      </c>
      <c r="E767" s="5">
        <v>0</v>
      </c>
      <c r="F767" s="5" t="s">
        <v>47</v>
      </c>
      <c r="G767" s="5" t="s">
        <v>48</v>
      </c>
      <c r="H767" s="5" t="e">
        <f t="shared" si="11"/>
        <v>#N/A</v>
      </c>
      <c r="I767" s="6" t="s">
        <v>53</v>
      </c>
    </row>
    <row r="768" spans="1:9" x14ac:dyDescent="0.2">
      <c r="A768" s="4" t="s">
        <v>62</v>
      </c>
      <c r="B768" t="s">
        <v>136</v>
      </c>
      <c r="C768" t="s">
        <v>157</v>
      </c>
      <c r="D768" s="5" t="s">
        <v>158</v>
      </c>
      <c r="E768" s="5">
        <v>0</v>
      </c>
      <c r="F768" s="5" t="s">
        <v>49</v>
      </c>
      <c r="G768" s="5" t="s">
        <v>50</v>
      </c>
      <c r="H768" s="5" t="e">
        <f t="shared" si="11"/>
        <v>#N/A</v>
      </c>
      <c r="I768" s="6">
        <v>0.95970155813112901</v>
      </c>
    </row>
    <row r="769" spans="1:9" x14ac:dyDescent="0.2">
      <c r="A769" s="4" t="s">
        <v>62</v>
      </c>
      <c r="B769" t="s">
        <v>136</v>
      </c>
      <c r="C769" t="s">
        <v>157</v>
      </c>
      <c r="D769" s="5" t="s">
        <v>158</v>
      </c>
      <c r="E769" s="5">
        <v>0</v>
      </c>
      <c r="F769" s="5" t="s">
        <v>51</v>
      </c>
      <c r="G769" s="5" t="s">
        <v>52</v>
      </c>
      <c r="H769" s="5" t="e">
        <f t="shared" si="11"/>
        <v>#N/A</v>
      </c>
      <c r="I769" s="6" t="s">
        <v>53</v>
      </c>
    </row>
    <row r="770" spans="1:9" x14ac:dyDescent="0.2">
      <c r="A770" s="4" t="s">
        <v>62</v>
      </c>
      <c r="B770" t="s">
        <v>136</v>
      </c>
      <c r="C770" t="s">
        <v>157</v>
      </c>
      <c r="D770" s="5" t="s">
        <v>158</v>
      </c>
      <c r="E770" s="5">
        <v>0</v>
      </c>
      <c r="F770" s="5" t="s">
        <v>56</v>
      </c>
      <c r="G770" s="5" t="s">
        <v>57</v>
      </c>
      <c r="H770" s="5" t="e">
        <f t="shared" ref="H770:H833" si="12">VLOOKUP(G770,$M$2:$N$11,2,FALSE)</f>
        <v>#N/A</v>
      </c>
      <c r="I770" s="6">
        <v>3.4523026200018001</v>
      </c>
    </row>
    <row r="771" spans="1:9" x14ac:dyDescent="0.2">
      <c r="A771" s="4" t="s">
        <v>62</v>
      </c>
      <c r="B771" t="s">
        <v>136</v>
      </c>
      <c r="C771" t="s">
        <v>157</v>
      </c>
      <c r="D771" s="5" t="s">
        <v>158</v>
      </c>
      <c r="E771" s="5">
        <v>0</v>
      </c>
      <c r="F771" s="5" t="s">
        <v>58</v>
      </c>
      <c r="G771" s="5" t="s">
        <v>59</v>
      </c>
      <c r="H771" s="5" t="e">
        <f t="shared" si="12"/>
        <v>#N/A</v>
      </c>
      <c r="I771" s="6" t="s">
        <v>53</v>
      </c>
    </row>
    <row r="772" spans="1:9" x14ac:dyDescent="0.2">
      <c r="A772" s="4" t="s">
        <v>62</v>
      </c>
      <c r="B772" t="s">
        <v>136</v>
      </c>
      <c r="C772" t="s">
        <v>157</v>
      </c>
      <c r="D772" s="5" t="s">
        <v>158</v>
      </c>
      <c r="E772" s="5">
        <v>0</v>
      </c>
      <c r="F772" s="5" t="s">
        <v>60</v>
      </c>
      <c r="G772" s="5" t="s">
        <v>61</v>
      </c>
      <c r="H772" s="5" t="e">
        <f t="shared" si="12"/>
        <v>#N/A</v>
      </c>
      <c r="I772" s="6">
        <v>0.19863663218461999</v>
      </c>
    </row>
    <row r="773" spans="1:9" x14ac:dyDescent="0.2">
      <c r="A773" s="4" t="s">
        <v>62</v>
      </c>
      <c r="B773" t="s">
        <v>136</v>
      </c>
      <c r="C773" t="s">
        <v>159</v>
      </c>
      <c r="D773" s="5" t="s">
        <v>160</v>
      </c>
      <c r="E773" s="5">
        <v>0</v>
      </c>
      <c r="F773" s="5" t="s">
        <v>10</v>
      </c>
      <c r="G773" s="5" t="s">
        <v>11</v>
      </c>
      <c r="H773" s="5" t="str">
        <f t="shared" si="12"/>
        <v>Power</v>
      </c>
      <c r="I773" s="6">
        <v>315.14029224967697</v>
      </c>
    </row>
    <row r="774" spans="1:9" x14ac:dyDescent="0.2">
      <c r="A774" s="4" t="s">
        <v>62</v>
      </c>
      <c r="B774" t="s">
        <v>136</v>
      </c>
      <c r="C774" t="s">
        <v>159</v>
      </c>
      <c r="D774" s="5" t="s">
        <v>160</v>
      </c>
      <c r="E774" s="5">
        <v>0</v>
      </c>
      <c r="F774" s="5" t="s">
        <v>12</v>
      </c>
      <c r="G774" s="5" t="s">
        <v>13</v>
      </c>
      <c r="H774" s="5" t="str">
        <f t="shared" si="12"/>
        <v>Industry (incl. Cement Process)</v>
      </c>
      <c r="I774" s="6">
        <v>531.32970913965596</v>
      </c>
    </row>
    <row r="775" spans="1:9" x14ac:dyDescent="0.2">
      <c r="A775" s="4" t="s">
        <v>62</v>
      </c>
      <c r="B775" t="s">
        <v>136</v>
      </c>
      <c r="C775" t="s">
        <v>159</v>
      </c>
      <c r="D775" s="5" t="s">
        <v>160</v>
      </c>
      <c r="E775" s="5">
        <v>0</v>
      </c>
      <c r="F775" s="5" t="s">
        <v>14</v>
      </c>
      <c r="G775" s="5" t="s">
        <v>15</v>
      </c>
      <c r="H775" s="5" t="str">
        <f t="shared" si="12"/>
        <v>Industry (incl. Cement Process)</v>
      </c>
      <c r="I775" s="6">
        <v>825.81188451861703</v>
      </c>
    </row>
    <row r="776" spans="1:9" x14ac:dyDescent="0.2">
      <c r="A776" s="4" t="s">
        <v>62</v>
      </c>
      <c r="B776" t="s">
        <v>136</v>
      </c>
      <c r="C776" t="s">
        <v>159</v>
      </c>
      <c r="D776" s="5" t="s">
        <v>160</v>
      </c>
      <c r="E776" s="5">
        <v>0</v>
      </c>
      <c r="F776" s="5" t="s">
        <v>16</v>
      </c>
      <c r="G776" s="5" t="s">
        <v>17</v>
      </c>
      <c r="H776" s="5" t="str">
        <f t="shared" si="12"/>
        <v>Domestic aviation</v>
      </c>
      <c r="I776" s="6">
        <v>19.357390884086801</v>
      </c>
    </row>
    <row r="777" spans="1:9" x14ac:dyDescent="0.2">
      <c r="A777" s="4" t="s">
        <v>62</v>
      </c>
      <c r="B777" t="s">
        <v>136</v>
      </c>
      <c r="C777" t="s">
        <v>159</v>
      </c>
      <c r="D777" s="5" t="s">
        <v>160</v>
      </c>
      <c r="E777" s="5">
        <v>0</v>
      </c>
      <c r="F777" s="5" t="s">
        <v>18</v>
      </c>
      <c r="G777" s="5" t="s">
        <v>19</v>
      </c>
      <c r="H777" s="5" t="str">
        <f t="shared" si="12"/>
        <v>Ground Transport</v>
      </c>
      <c r="I777" s="6">
        <v>3732.2793198253098</v>
      </c>
    </row>
    <row r="778" spans="1:9" x14ac:dyDescent="0.2">
      <c r="A778" s="4" t="s">
        <v>62</v>
      </c>
      <c r="B778" t="s">
        <v>136</v>
      </c>
      <c r="C778" t="s">
        <v>159</v>
      </c>
      <c r="D778" s="5" t="s">
        <v>160</v>
      </c>
      <c r="E778" s="5">
        <v>0</v>
      </c>
      <c r="F778" s="5" t="s">
        <v>20</v>
      </c>
      <c r="G778" s="5" t="s">
        <v>21</v>
      </c>
      <c r="H778" s="5" t="str">
        <f t="shared" si="12"/>
        <v>Ground Transport</v>
      </c>
      <c r="I778" s="6" t="s">
        <v>53</v>
      </c>
    </row>
    <row r="779" spans="1:9" x14ac:dyDescent="0.2">
      <c r="A779" s="4" t="s">
        <v>62</v>
      </c>
      <c r="B779" t="s">
        <v>136</v>
      </c>
      <c r="C779" t="s">
        <v>159</v>
      </c>
      <c r="D779" s="5" t="s">
        <v>160</v>
      </c>
      <c r="E779" s="5">
        <v>0</v>
      </c>
      <c r="F779" s="5" t="s">
        <v>22</v>
      </c>
      <c r="G779" s="5" t="s">
        <v>23</v>
      </c>
      <c r="H779" s="5" t="str">
        <f t="shared" si="12"/>
        <v>Ground Transport</v>
      </c>
      <c r="I779" s="6">
        <v>3.23875447069807</v>
      </c>
    </row>
    <row r="780" spans="1:9" x14ac:dyDescent="0.2">
      <c r="A780" s="4" t="s">
        <v>62</v>
      </c>
      <c r="B780" t="s">
        <v>136</v>
      </c>
      <c r="C780" t="s">
        <v>159</v>
      </c>
      <c r="D780" s="5" t="s">
        <v>160</v>
      </c>
      <c r="E780" s="5">
        <v>0</v>
      </c>
      <c r="F780" s="5" t="s">
        <v>24</v>
      </c>
      <c r="G780" s="5" t="s">
        <v>25</v>
      </c>
      <c r="H780" s="5" t="str">
        <f t="shared" si="12"/>
        <v>Ground Transport</v>
      </c>
      <c r="I780" s="6" t="s">
        <v>53</v>
      </c>
    </row>
    <row r="781" spans="1:9" x14ac:dyDescent="0.2">
      <c r="A781" s="4" t="s">
        <v>62</v>
      </c>
      <c r="B781" t="s">
        <v>136</v>
      </c>
      <c r="C781" t="s">
        <v>159</v>
      </c>
      <c r="D781" s="5" t="s">
        <v>160</v>
      </c>
      <c r="E781" s="5">
        <v>0</v>
      </c>
      <c r="F781" s="5" t="s">
        <v>26</v>
      </c>
      <c r="G781" s="5" t="s">
        <v>27</v>
      </c>
      <c r="H781" s="5" t="str">
        <f t="shared" si="12"/>
        <v>Residential</v>
      </c>
      <c r="I781" s="6">
        <v>1005.11477599574</v>
      </c>
    </row>
    <row r="782" spans="1:9" x14ac:dyDescent="0.2">
      <c r="A782" s="4" t="s">
        <v>62</v>
      </c>
      <c r="B782" t="s">
        <v>136</v>
      </c>
      <c r="C782" t="s">
        <v>159</v>
      </c>
      <c r="D782" s="5" t="s">
        <v>160</v>
      </c>
      <c r="E782" s="5">
        <v>0</v>
      </c>
      <c r="F782" s="5" t="s">
        <v>28</v>
      </c>
      <c r="G782" s="5" t="s">
        <v>29</v>
      </c>
      <c r="H782" s="5" t="e">
        <f t="shared" si="12"/>
        <v>#N/A</v>
      </c>
      <c r="I782" s="6" t="s">
        <v>53</v>
      </c>
    </row>
    <row r="783" spans="1:9" x14ac:dyDescent="0.2">
      <c r="A783" s="4" t="s">
        <v>62</v>
      </c>
      <c r="B783" t="s">
        <v>136</v>
      </c>
      <c r="C783" t="s">
        <v>159</v>
      </c>
      <c r="D783" s="5" t="s">
        <v>160</v>
      </c>
      <c r="E783" s="5">
        <v>0</v>
      </c>
      <c r="F783" s="5" t="s">
        <v>30</v>
      </c>
      <c r="G783" s="5" t="s">
        <v>32</v>
      </c>
      <c r="H783" s="5" t="e">
        <f t="shared" si="12"/>
        <v>#N/A</v>
      </c>
      <c r="I783" s="6" t="s">
        <v>53</v>
      </c>
    </row>
    <row r="784" spans="1:9" x14ac:dyDescent="0.2">
      <c r="A784" s="4" t="s">
        <v>62</v>
      </c>
      <c r="B784" t="s">
        <v>136</v>
      </c>
      <c r="C784" t="s">
        <v>159</v>
      </c>
      <c r="D784" s="5" t="s">
        <v>160</v>
      </c>
      <c r="E784" s="5">
        <v>0</v>
      </c>
      <c r="F784" s="5" t="s">
        <v>33</v>
      </c>
      <c r="G784" s="5" t="s">
        <v>34</v>
      </c>
      <c r="H784" s="5" t="str">
        <f t="shared" si="12"/>
        <v>Industry (incl. Cement Process)</v>
      </c>
      <c r="I784" s="6">
        <v>365.94299999999998</v>
      </c>
    </row>
    <row r="785" spans="1:9" x14ac:dyDescent="0.2">
      <c r="A785" s="4" t="s">
        <v>62</v>
      </c>
      <c r="B785" t="s">
        <v>136</v>
      </c>
      <c r="C785" t="s">
        <v>159</v>
      </c>
      <c r="D785" s="5" t="s">
        <v>160</v>
      </c>
      <c r="E785" s="5">
        <v>0</v>
      </c>
      <c r="F785" s="5" t="s">
        <v>35</v>
      </c>
      <c r="G785" s="5" t="s">
        <v>36</v>
      </c>
      <c r="H785" s="5" t="e">
        <f t="shared" si="12"/>
        <v>#N/A</v>
      </c>
      <c r="I785" s="6">
        <v>7.5</v>
      </c>
    </row>
    <row r="786" spans="1:9" x14ac:dyDescent="0.2">
      <c r="A786" s="4" t="s">
        <v>62</v>
      </c>
      <c r="B786" t="s">
        <v>136</v>
      </c>
      <c r="C786" t="s">
        <v>159</v>
      </c>
      <c r="D786" s="5" t="s">
        <v>160</v>
      </c>
      <c r="E786" s="5">
        <v>0</v>
      </c>
      <c r="F786" s="5" t="s">
        <v>41</v>
      </c>
      <c r="G786" s="5" t="s">
        <v>42</v>
      </c>
      <c r="H786" s="5" t="e">
        <f t="shared" si="12"/>
        <v>#N/A</v>
      </c>
      <c r="I786" s="6">
        <v>0.172294096905414</v>
      </c>
    </row>
    <row r="787" spans="1:9" x14ac:dyDescent="0.2">
      <c r="A787" s="4" t="s">
        <v>62</v>
      </c>
      <c r="B787" t="s">
        <v>136</v>
      </c>
      <c r="C787" t="s">
        <v>159</v>
      </c>
      <c r="D787" s="5" t="s">
        <v>160</v>
      </c>
      <c r="E787" s="5">
        <v>0</v>
      </c>
      <c r="F787" s="5" t="s">
        <v>45</v>
      </c>
      <c r="G787" s="5" t="s">
        <v>46</v>
      </c>
      <c r="H787" s="5" t="e">
        <f t="shared" si="12"/>
        <v>#N/A</v>
      </c>
      <c r="I787" s="6">
        <v>2.3998400000000002</v>
      </c>
    </row>
    <row r="788" spans="1:9" x14ac:dyDescent="0.2">
      <c r="A788" s="4" t="s">
        <v>62</v>
      </c>
      <c r="B788" t="s">
        <v>136</v>
      </c>
      <c r="C788" t="s">
        <v>159</v>
      </c>
      <c r="D788" s="5" t="s">
        <v>160</v>
      </c>
      <c r="E788" s="5">
        <v>0</v>
      </c>
      <c r="F788" s="5" t="s">
        <v>47</v>
      </c>
      <c r="G788" s="5" t="s">
        <v>48</v>
      </c>
      <c r="H788" s="5" t="e">
        <f t="shared" si="12"/>
        <v>#N/A</v>
      </c>
      <c r="I788" s="6" t="s">
        <v>53</v>
      </c>
    </row>
    <row r="789" spans="1:9" x14ac:dyDescent="0.2">
      <c r="A789" s="4" t="s">
        <v>62</v>
      </c>
      <c r="B789" t="s">
        <v>136</v>
      </c>
      <c r="C789" t="s">
        <v>159</v>
      </c>
      <c r="D789" s="5" t="s">
        <v>160</v>
      </c>
      <c r="E789" s="5">
        <v>0</v>
      </c>
      <c r="F789" s="5" t="s">
        <v>49</v>
      </c>
      <c r="G789" s="5" t="s">
        <v>50</v>
      </c>
      <c r="H789" s="5" t="e">
        <f t="shared" si="12"/>
        <v>#N/A</v>
      </c>
      <c r="I789" s="6">
        <v>7.1206950675033802</v>
      </c>
    </row>
    <row r="790" spans="1:9" x14ac:dyDescent="0.2">
      <c r="A790" s="4" t="s">
        <v>62</v>
      </c>
      <c r="B790" t="s">
        <v>136</v>
      </c>
      <c r="C790" t="s">
        <v>159</v>
      </c>
      <c r="D790" s="5" t="s">
        <v>160</v>
      </c>
      <c r="E790" s="5">
        <v>0</v>
      </c>
      <c r="F790" s="5" t="s">
        <v>51</v>
      </c>
      <c r="G790" s="5" t="s">
        <v>52</v>
      </c>
      <c r="H790" s="5" t="e">
        <f t="shared" si="12"/>
        <v>#N/A</v>
      </c>
      <c r="I790" s="6">
        <v>0.52277063151157399</v>
      </c>
    </row>
    <row r="791" spans="1:9" x14ac:dyDescent="0.2">
      <c r="A791" s="4" t="s">
        <v>62</v>
      </c>
      <c r="B791" t="s">
        <v>136</v>
      </c>
      <c r="C791" t="s">
        <v>159</v>
      </c>
      <c r="D791" s="5" t="s">
        <v>160</v>
      </c>
      <c r="E791" s="5">
        <v>0</v>
      </c>
      <c r="F791" s="5" t="s">
        <v>54</v>
      </c>
      <c r="G791" s="5" t="s">
        <v>55</v>
      </c>
      <c r="H791" s="5" t="e">
        <f t="shared" si="12"/>
        <v>#N/A</v>
      </c>
      <c r="I791" s="6">
        <v>7.3441615039294001</v>
      </c>
    </row>
    <row r="792" spans="1:9" x14ac:dyDescent="0.2">
      <c r="A792" s="4" t="s">
        <v>62</v>
      </c>
      <c r="B792" t="s">
        <v>136</v>
      </c>
      <c r="C792" t="s">
        <v>159</v>
      </c>
      <c r="D792" s="5" t="s">
        <v>160</v>
      </c>
      <c r="E792" s="5">
        <v>0</v>
      </c>
      <c r="F792" s="5" t="s">
        <v>56</v>
      </c>
      <c r="G792" s="5" t="s">
        <v>57</v>
      </c>
      <c r="H792" s="5" t="e">
        <f t="shared" si="12"/>
        <v>#N/A</v>
      </c>
      <c r="I792" s="6">
        <v>31.528252020327098</v>
      </c>
    </row>
    <row r="793" spans="1:9" x14ac:dyDescent="0.2">
      <c r="A793" s="4" t="s">
        <v>62</v>
      </c>
      <c r="B793" t="s">
        <v>136</v>
      </c>
      <c r="C793" t="s">
        <v>159</v>
      </c>
      <c r="D793" s="5" t="s">
        <v>160</v>
      </c>
      <c r="E793" s="5">
        <v>0</v>
      </c>
      <c r="F793" s="5" t="s">
        <v>58</v>
      </c>
      <c r="G793" s="5" t="s">
        <v>59</v>
      </c>
      <c r="H793" s="5" t="e">
        <f t="shared" si="12"/>
        <v>#N/A</v>
      </c>
      <c r="I793" s="6">
        <v>78.585489332982704</v>
      </c>
    </row>
    <row r="794" spans="1:9" x14ac:dyDescent="0.2">
      <c r="A794" s="4" t="s">
        <v>62</v>
      </c>
      <c r="B794" t="s">
        <v>136</v>
      </c>
      <c r="C794" t="s">
        <v>159</v>
      </c>
      <c r="D794" s="5" t="s">
        <v>160</v>
      </c>
      <c r="E794" s="5">
        <v>0</v>
      </c>
      <c r="F794" s="5" t="s">
        <v>60</v>
      </c>
      <c r="G794" s="5" t="s">
        <v>61</v>
      </c>
      <c r="H794" s="5" t="e">
        <f t="shared" si="12"/>
        <v>#N/A</v>
      </c>
      <c r="I794" s="6">
        <v>1.3348670374135301</v>
      </c>
    </row>
    <row r="795" spans="1:9" x14ac:dyDescent="0.2">
      <c r="A795" s="4" t="s">
        <v>62</v>
      </c>
      <c r="B795" t="s">
        <v>136</v>
      </c>
      <c r="C795" t="s">
        <v>161</v>
      </c>
      <c r="D795" s="5" t="s">
        <v>162</v>
      </c>
      <c r="E795" s="5">
        <v>0</v>
      </c>
      <c r="F795" s="5" t="s">
        <v>10</v>
      </c>
      <c r="G795" s="5" t="s">
        <v>11</v>
      </c>
      <c r="H795" s="5" t="str">
        <f t="shared" si="12"/>
        <v>Power</v>
      </c>
      <c r="I795" s="6">
        <v>25044.015311635601</v>
      </c>
    </row>
    <row r="796" spans="1:9" x14ac:dyDescent="0.2">
      <c r="A796" s="4" t="s">
        <v>62</v>
      </c>
      <c r="B796" t="s">
        <v>136</v>
      </c>
      <c r="C796" t="s">
        <v>161</v>
      </c>
      <c r="D796" s="5" t="s">
        <v>162</v>
      </c>
      <c r="E796" s="5">
        <v>0</v>
      </c>
      <c r="F796" s="5" t="s">
        <v>12</v>
      </c>
      <c r="G796" s="5" t="s">
        <v>13</v>
      </c>
      <c r="H796" s="5" t="str">
        <f t="shared" si="12"/>
        <v>Industry (incl. Cement Process)</v>
      </c>
      <c r="I796" s="6">
        <v>18558.403831684602</v>
      </c>
    </row>
    <row r="797" spans="1:9" x14ac:dyDescent="0.2">
      <c r="A797" s="4" t="s">
        <v>62</v>
      </c>
      <c r="B797" t="s">
        <v>136</v>
      </c>
      <c r="C797" t="s">
        <v>161</v>
      </c>
      <c r="D797" s="5" t="s">
        <v>162</v>
      </c>
      <c r="E797" s="5">
        <v>0</v>
      </c>
      <c r="F797" s="5" t="s">
        <v>14</v>
      </c>
      <c r="G797" s="5" t="s">
        <v>15</v>
      </c>
      <c r="H797" s="5" t="str">
        <f t="shared" si="12"/>
        <v>Industry (incl. Cement Process)</v>
      </c>
      <c r="I797" s="6">
        <v>20849.8359724375</v>
      </c>
    </row>
    <row r="798" spans="1:9" x14ac:dyDescent="0.2">
      <c r="A798" s="4" t="s">
        <v>62</v>
      </c>
      <c r="B798" t="s">
        <v>136</v>
      </c>
      <c r="C798" t="s">
        <v>161</v>
      </c>
      <c r="D798" s="5" t="s">
        <v>162</v>
      </c>
      <c r="E798" s="5">
        <v>0</v>
      </c>
      <c r="F798" s="5" t="s">
        <v>18</v>
      </c>
      <c r="G798" s="5" t="s">
        <v>19</v>
      </c>
      <c r="H798" s="5" t="str">
        <f t="shared" si="12"/>
        <v>Ground Transport</v>
      </c>
      <c r="I798" s="6">
        <v>30162.779247683899</v>
      </c>
    </row>
    <row r="799" spans="1:9" x14ac:dyDescent="0.2">
      <c r="A799" s="4" t="s">
        <v>62</v>
      </c>
      <c r="B799" t="s">
        <v>136</v>
      </c>
      <c r="C799" t="s">
        <v>161</v>
      </c>
      <c r="D799" s="5" t="s">
        <v>162</v>
      </c>
      <c r="E799" s="5">
        <v>0</v>
      </c>
      <c r="F799" s="5" t="s">
        <v>20</v>
      </c>
      <c r="G799" s="5" t="s">
        <v>21</v>
      </c>
      <c r="H799" s="5" t="str">
        <f t="shared" si="12"/>
        <v>Ground Transport</v>
      </c>
      <c r="I799" s="6" t="s">
        <v>53</v>
      </c>
    </row>
    <row r="800" spans="1:9" x14ac:dyDescent="0.2">
      <c r="A800" s="4" t="s">
        <v>62</v>
      </c>
      <c r="B800" t="s">
        <v>136</v>
      </c>
      <c r="C800" t="s">
        <v>161</v>
      </c>
      <c r="D800" s="5" t="s">
        <v>162</v>
      </c>
      <c r="E800" s="5">
        <v>0</v>
      </c>
      <c r="F800" s="5" t="s">
        <v>24</v>
      </c>
      <c r="G800" s="5" t="s">
        <v>25</v>
      </c>
      <c r="H800" s="5" t="str">
        <f t="shared" si="12"/>
        <v>Ground Transport</v>
      </c>
      <c r="I800" s="6">
        <v>13.578559112439599</v>
      </c>
    </row>
    <row r="801" spans="1:9" x14ac:dyDescent="0.2">
      <c r="A801" s="4" t="s">
        <v>62</v>
      </c>
      <c r="B801" t="s">
        <v>136</v>
      </c>
      <c r="C801" t="s">
        <v>161</v>
      </c>
      <c r="D801" s="5" t="s">
        <v>162</v>
      </c>
      <c r="E801" s="5">
        <v>0</v>
      </c>
      <c r="F801" s="5" t="s">
        <v>26</v>
      </c>
      <c r="G801" s="5" t="s">
        <v>27</v>
      </c>
      <c r="H801" s="5" t="str">
        <f t="shared" si="12"/>
        <v>Residential</v>
      </c>
      <c r="I801" s="6">
        <v>4368.9807507642699</v>
      </c>
    </row>
    <row r="802" spans="1:9" x14ac:dyDescent="0.2">
      <c r="A802" s="4" t="s">
        <v>62</v>
      </c>
      <c r="B802" t="s">
        <v>136</v>
      </c>
      <c r="C802" t="s">
        <v>161</v>
      </c>
      <c r="D802" s="5" t="s">
        <v>162</v>
      </c>
      <c r="E802" s="5">
        <v>0</v>
      </c>
      <c r="F802" s="5" t="s">
        <v>67</v>
      </c>
      <c r="G802" s="5" t="s">
        <v>13</v>
      </c>
      <c r="H802" s="5" t="str">
        <f t="shared" si="12"/>
        <v>Industry (incl. Cement Process)</v>
      </c>
      <c r="I802" s="6" t="s">
        <v>53</v>
      </c>
    </row>
    <row r="803" spans="1:9" x14ac:dyDescent="0.2">
      <c r="A803" s="4" t="s">
        <v>62</v>
      </c>
      <c r="B803" t="s">
        <v>136</v>
      </c>
      <c r="C803" t="s">
        <v>161</v>
      </c>
      <c r="D803" s="5" t="s">
        <v>162</v>
      </c>
      <c r="E803" s="5">
        <v>0</v>
      </c>
      <c r="F803" s="5" t="s">
        <v>28</v>
      </c>
      <c r="G803" s="5" t="s">
        <v>29</v>
      </c>
      <c r="H803" s="5" t="e">
        <f t="shared" si="12"/>
        <v>#N/A</v>
      </c>
      <c r="I803" s="6" t="s">
        <v>53</v>
      </c>
    </row>
    <row r="804" spans="1:9" x14ac:dyDescent="0.2">
      <c r="A804" s="4" t="s">
        <v>62</v>
      </c>
      <c r="B804" t="s">
        <v>136</v>
      </c>
      <c r="C804" t="s">
        <v>161</v>
      </c>
      <c r="D804" s="5" t="s">
        <v>162</v>
      </c>
      <c r="E804" s="5">
        <v>0</v>
      </c>
      <c r="F804" s="5" t="s">
        <v>30</v>
      </c>
      <c r="G804" s="5" t="s">
        <v>32</v>
      </c>
      <c r="H804" s="5" t="e">
        <f t="shared" si="12"/>
        <v>#N/A</v>
      </c>
      <c r="I804" s="6">
        <v>10002.0358726021</v>
      </c>
    </row>
    <row r="805" spans="1:9" x14ac:dyDescent="0.2">
      <c r="A805" s="4" t="s">
        <v>62</v>
      </c>
      <c r="B805" t="s">
        <v>136</v>
      </c>
      <c r="C805" t="s">
        <v>161</v>
      </c>
      <c r="D805" s="5" t="s">
        <v>162</v>
      </c>
      <c r="E805" s="5">
        <v>0</v>
      </c>
      <c r="F805" s="5" t="s">
        <v>33</v>
      </c>
      <c r="G805" s="5" t="s">
        <v>34</v>
      </c>
      <c r="H805" s="5" t="str">
        <f t="shared" si="12"/>
        <v>Industry (incl. Cement Process)</v>
      </c>
      <c r="I805" s="6">
        <v>3955.71</v>
      </c>
    </row>
    <row r="806" spans="1:9" x14ac:dyDescent="0.2">
      <c r="A806" s="4" t="s">
        <v>62</v>
      </c>
      <c r="B806" t="s">
        <v>136</v>
      </c>
      <c r="C806" t="s">
        <v>161</v>
      </c>
      <c r="D806" s="5" t="s">
        <v>162</v>
      </c>
      <c r="E806" s="5">
        <v>0</v>
      </c>
      <c r="F806" s="5" t="s">
        <v>35</v>
      </c>
      <c r="G806" s="5" t="s">
        <v>36</v>
      </c>
      <c r="H806" s="5" t="e">
        <f t="shared" si="12"/>
        <v>#N/A</v>
      </c>
      <c r="I806" s="6">
        <v>292.5</v>
      </c>
    </row>
    <row r="807" spans="1:9" x14ac:dyDescent="0.2">
      <c r="A807" s="4" t="s">
        <v>62</v>
      </c>
      <c r="B807" t="s">
        <v>136</v>
      </c>
      <c r="C807" t="s">
        <v>161</v>
      </c>
      <c r="D807" s="5" t="s">
        <v>162</v>
      </c>
      <c r="E807" s="5">
        <v>0</v>
      </c>
      <c r="F807" s="5" t="s">
        <v>41</v>
      </c>
      <c r="G807" s="5" t="s">
        <v>42</v>
      </c>
      <c r="H807" s="5" t="e">
        <f t="shared" si="12"/>
        <v>#N/A</v>
      </c>
      <c r="I807" s="6">
        <v>1.58782486723908</v>
      </c>
    </row>
    <row r="808" spans="1:9" x14ac:dyDescent="0.2">
      <c r="A808" s="4" t="s">
        <v>62</v>
      </c>
      <c r="B808" t="s">
        <v>136</v>
      </c>
      <c r="C808" t="s">
        <v>161</v>
      </c>
      <c r="D808" s="5" t="s">
        <v>162</v>
      </c>
      <c r="E808" s="5">
        <v>0</v>
      </c>
      <c r="F808" s="5" t="s">
        <v>43</v>
      </c>
      <c r="G808" s="5" t="s">
        <v>44</v>
      </c>
      <c r="H808" s="5" t="e">
        <f t="shared" si="12"/>
        <v>#N/A</v>
      </c>
      <c r="I808" s="6">
        <v>5329.0356134736803</v>
      </c>
    </row>
    <row r="809" spans="1:9" x14ac:dyDescent="0.2">
      <c r="A809" s="4" t="s">
        <v>62</v>
      </c>
      <c r="B809" t="s">
        <v>136</v>
      </c>
      <c r="C809" t="s">
        <v>161</v>
      </c>
      <c r="D809" s="5" t="s">
        <v>162</v>
      </c>
      <c r="E809" s="5">
        <v>0</v>
      </c>
      <c r="F809" s="5" t="s">
        <v>45</v>
      </c>
      <c r="G809" s="5" t="s">
        <v>46</v>
      </c>
      <c r="H809" s="5" t="e">
        <f t="shared" si="12"/>
        <v>#N/A</v>
      </c>
      <c r="I809" s="6">
        <v>526.693823264</v>
      </c>
    </row>
    <row r="810" spans="1:9" x14ac:dyDescent="0.2">
      <c r="A810" s="4" t="s">
        <v>62</v>
      </c>
      <c r="B810" t="s">
        <v>136</v>
      </c>
      <c r="C810" t="s">
        <v>161</v>
      </c>
      <c r="D810" s="5" t="s">
        <v>162</v>
      </c>
      <c r="E810" s="5">
        <v>0</v>
      </c>
      <c r="F810" s="5" t="s">
        <v>47</v>
      </c>
      <c r="G810" s="5" t="s">
        <v>48</v>
      </c>
      <c r="H810" s="5" t="e">
        <f t="shared" si="12"/>
        <v>#N/A</v>
      </c>
      <c r="I810" s="6">
        <v>14.365447237444601</v>
      </c>
    </row>
    <row r="811" spans="1:9" x14ac:dyDescent="0.2">
      <c r="A811" s="4" t="s">
        <v>62</v>
      </c>
      <c r="B811" t="s">
        <v>136</v>
      </c>
      <c r="C811" t="s">
        <v>161</v>
      </c>
      <c r="D811" s="5" t="s">
        <v>162</v>
      </c>
      <c r="E811" s="5">
        <v>0</v>
      </c>
      <c r="F811" s="5" t="s">
        <v>49</v>
      </c>
      <c r="G811" s="5" t="s">
        <v>50</v>
      </c>
      <c r="H811" s="5" t="e">
        <f t="shared" si="12"/>
        <v>#N/A</v>
      </c>
      <c r="I811" s="6">
        <v>246.614574388449</v>
      </c>
    </row>
    <row r="812" spans="1:9" x14ac:dyDescent="0.2">
      <c r="A812" s="4" t="s">
        <v>62</v>
      </c>
      <c r="B812" t="s">
        <v>136</v>
      </c>
      <c r="C812" t="s">
        <v>161</v>
      </c>
      <c r="D812" s="5" t="s">
        <v>162</v>
      </c>
      <c r="E812" s="5">
        <v>0</v>
      </c>
      <c r="F812" s="5" t="s">
        <v>51</v>
      </c>
      <c r="G812" s="5" t="s">
        <v>52</v>
      </c>
      <c r="H812" s="5" t="e">
        <f t="shared" si="12"/>
        <v>#N/A</v>
      </c>
      <c r="I812" s="6" t="s">
        <v>53</v>
      </c>
    </row>
    <row r="813" spans="1:9" x14ac:dyDescent="0.2">
      <c r="A813" s="4" t="s">
        <v>62</v>
      </c>
      <c r="B813" t="s">
        <v>136</v>
      </c>
      <c r="C813" t="s">
        <v>161</v>
      </c>
      <c r="D813" s="5" t="s">
        <v>162</v>
      </c>
      <c r="E813" s="5">
        <v>0</v>
      </c>
      <c r="F813" s="5" t="s">
        <v>54</v>
      </c>
      <c r="G813" s="5" t="s">
        <v>55</v>
      </c>
      <c r="H813" s="5" t="e">
        <f t="shared" si="12"/>
        <v>#N/A</v>
      </c>
      <c r="I813" s="6" t="s">
        <v>53</v>
      </c>
    </row>
    <row r="814" spans="1:9" x14ac:dyDescent="0.2">
      <c r="A814" s="4" t="s">
        <v>62</v>
      </c>
      <c r="B814" t="s">
        <v>136</v>
      </c>
      <c r="C814" t="s">
        <v>161</v>
      </c>
      <c r="D814" s="5" t="s">
        <v>162</v>
      </c>
      <c r="E814" s="5">
        <v>0</v>
      </c>
      <c r="F814" s="5" t="s">
        <v>56</v>
      </c>
      <c r="G814" s="5" t="s">
        <v>57</v>
      </c>
      <c r="H814" s="5" t="e">
        <f t="shared" si="12"/>
        <v>#N/A</v>
      </c>
      <c r="I814" s="6">
        <v>588.98638506479995</v>
      </c>
    </row>
    <row r="815" spans="1:9" x14ac:dyDescent="0.2">
      <c r="A815" s="4" t="s">
        <v>62</v>
      </c>
      <c r="B815" t="s">
        <v>136</v>
      </c>
      <c r="C815" t="s">
        <v>161</v>
      </c>
      <c r="D815" s="5" t="s">
        <v>162</v>
      </c>
      <c r="E815" s="5">
        <v>0</v>
      </c>
      <c r="F815" s="5" t="s">
        <v>58</v>
      </c>
      <c r="G815" s="5" t="s">
        <v>59</v>
      </c>
      <c r="H815" s="5" t="e">
        <f t="shared" si="12"/>
        <v>#N/A</v>
      </c>
      <c r="I815" s="6">
        <v>238.66311534432401</v>
      </c>
    </row>
    <row r="816" spans="1:9" x14ac:dyDescent="0.2">
      <c r="A816" s="4" t="s">
        <v>62</v>
      </c>
      <c r="B816" t="s">
        <v>136</v>
      </c>
      <c r="C816" t="s">
        <v>161</v>
      </c>
      <c r="D816" s="5" t="s">
        <v>162</v>
      </c>
      <c r="E816" s="5">
        <v>0</v>
      </c>
      <c r="F816" s="5" t="s">
        <v>60</v>
      </c>
      <c r="G816" s="5" t="s">
        <v>61</v>
      </c>
      <c r="H816" s="5" t="e">
        <f t="shared" si="12"/>
        <v>#N/A</v>
      </c>
      <c r="I816" s="6">
        <v>16.884468993934501</v>
      </c>
    </row>
    <row r="817" spans="1:9" x14ac:dyDescent="0.2">
      <c r="A817" s="4" t="s">
        <v>62</v>
      </c>
      <c r="B817" t="s">
        <v>163</v>
      </c>
      <c r="C817" t="s">
        <v>164</v>
      </c>
      <c r="D817" s="5" t="s">
        <v>165</v>
      </c>
      <c r="E817" s="5">
        <v>0</v>
      </c>
      <c r="F817" s="5" t="s">
        <v>10</v>
      </c>
      <c r="G817" s="5" t="s">
        <v>11</v>
      </c>
      <c r="H817" s="5" t="str">
        <f t="shared" si="12"/>
        <v>Power</v>
      </c>
      <c r="I817" s="6">
        <v>39915.369650011802</v>
      </c>
    </row>
    <row r="818" spans="1:9" x14ac:dyDescent="0.2">
      <c r="A818" s="4" t="s">
        <v>62</v>
      </c>
      <c r="B818" t="s">
        <v>163</v>
      </c>
      <c r="C818" t="s">
        <v>164</v>
      </c>
      <c r="D818" s="5" t="s">
        <v>165</v>
      </c>
      <c r="E818" s="5">
        <v>0</v>
      </c>
      <c r="F818" s="5" t="s">
        <v>12</v>
      </c>
      <c r="G818" s="5" t="s">
        <v>13</v>
      </c>
      <c r="H818" s="5" t="str">
        <f t="shared" si="12"/>
        <v>Industry (incl. Cement Process)</v>
      </c>
      <c r="I818" s="6">
        <v>12499.9329953173</v>
      </c>
    </row>
    <row r="819" spans="1:9" x14ac:dyDescent="0.2">
      <c r="A819" s="4" t="s">
        <v>62</v>
      </c>
      <c r="B819" t="s">
        <v>163</v>
      </c>
      <c r="C819" t="s">
        <v>164</v>
      </c>
      <c r="D819" s="5" t="s">
        <v>165</v>
      </c>
      <c r="E819" s="5">
        <v>0</v>
      </c>
      <c r="F819" s="5" t="s">
        <v>14</v>
      </c>
      <c r="G819" s="5" t="s">
        <v>15</v>
      </c>
      <c r="H819" s="5" t="str">
        <f t="shared" si="12"/>
        <v>Industry (incl. Cement Process)</v>
      </c>
      <c r="I819" s="6">
        <v>12634.279709910999</v>
      </c>
    </row>
    <row r="820" spans="1:9" x14ac:dyDescent="0.2">
      <c r="A820" s="4" t="s">
        <v>62</v>
      </c>
      <c r="B820" t="s">
        <v>163</v>
      </c>
      <c r="C820" t="s">
        <v>164</v>
      </c>
      <c r="D820" s="5" t="s">
        <v>165</v>
      </c>
      <c r="E820" s="5">
        <v>0</v>
      </c>
      <c r="F820" s="5" t="s">
        <v>16</v>
      </c>
      <c r="G820" s="5" t="s">
        <v>17</v>
      </c>
      <c r="H820" s="5" t="str">
        <f t="shared" si="12"/>
        <v>Domestic aviation</v>
      </c>
      <c r="I820" s="6">
        <v>304.48475517900602</v>
      </c>
    </row>
    <row r="821" spans="1:9" x14ac:dyDescent="0.2">
      <c r="A821" s="4" t="s">
        <v>62</v>
      </c>
      <c r="B821" t="s">
        <v>163</v>
      </c>
      <c r="C821" t="s">
        <v>164</v>
      </c>
      <c r="D821" s="5" t="s">
        <v>165</v>
      </c>
      <c r="E821" s="5">
        <v>0</v>
      </c>
      <c r="F821" s="5" t="s">
        <v>18</v>
      </c>
      <c r="G821" s="5" t="s">
        <v>19</v>
      </c>
      <c r="H821" s="5" t="str">
        <f t="shared" si="12"/>
        <v>Ground Transport</v>
      </c>
      <c r="I821" s="6">
        <v>42594.491162842904</v>
      </c>
    </row>
    <row r="822" spans="1:9" x14ac:dyDescent="0.2">
      <c r="A822" s="4" t="s">
        <v>62</v>
      </c>
      <c r="B822" t="s">
        <v>163</v>
      </c>
      <c r="C822" t="s">
        <v>164</v>
      </c>
      <c r="D822" s="5" t="s">
        <v>165</v>
      </c>
      <c r="E822" s="5">
        <v>0</v>
      </c>
      <c r="F822" s="5" t="s">
        <v>20</v>
      </c>
      <c r="G822" s="5" t="s">
        <v>21</v>
      </c>
      <c r="H822" s="5" t="str">
        <f t="shared" si="12"/>
        <v>Ground Transport</v>
      </c>
      <c r="I822" s="6">
        <v>255.88744453155999</v>
      </c>
    </row>
    <row r="823" spans="1:9" x14ac:dyDescent="0.2">
      <c r="A823" s="4" t="s">
        <v>62</v>
      </c>
      <c r="B823" t="s">
        <v>163</v>
      </c>
      <c r="C823" t="s">
        <v>164</v>
      </c>
      <c r="D823" s="5" t="s">
        <v>165</v>
      </c>
      <c r="E823" s="5">
        <v>0</v>
      </c>
      <c r="F823" s="5" t="s">
        <v>22</v>
      </c>
      <c r="G823" s="5" t="s">
        <v>23</v>
      </c>
      <c r="H823" s="5" t="str">
        <f t="shared" si="12"/>
        <v>Ground Transport</v>
      </c>
      <c r="I823" s="6" t="s">
        <v>53</v>
      </c>
    </row>
    <row r="824" spans="1:9" x14ac:dyDescent="0.2">
      <c r="A824" s="4" t="s">
        <v>62</v>
      </c>
      <c r="B824" t="s">
        <v>163</v>
      </c>
      <c r="C824" t="s">
        <v>164</v>
      </c>
      <c r="D824" s="5" t="s">
        <v>165</v>
      </c>
      <c r="E824" s="5">
        <v>0</v>
      </c>
      <c r="F824" s="5" t="s">
        <v>24</v>
      </c>
      <c r="G824" s="5" t="s">
        <v>25</v>
      </c>
      <c r="H824" s="5" t="str">
        <f t="shared" si="12"/>
        <v>Ground Transport</v>
      </c>
      <c r="I824" s="6">
        <v>1816.6376869506701</v>
      </c>
    </row>
    <row r="825" spans="1:9" x14ac:dyDescent="0.2">
      <c r="A825" s="4" t="s">
        <v>62</v>
      </c>
      <c r="B825" t="s">
        <v>163</v>
      </c>
      <c r="C825" t="s">
        <v>164</v>
      </c>
      <c r="D825" s="5" t="s">
        <v>165</v>
      </c>
      <c r="E825" s="5">
        <v>0</v>
      </c>
      <c r="F825" s="5" t="s">
        <v>26</v>
      </c>
      <c r="G825" s="5" t="s">
        <v>27</v>
      </c>
      <c r="H825" s="5" t="str">
        <f t="shared" si="12"/>
        <v>Residential</v>
      </c>
      <c r="I825" s="6">
        <v>25628.109783244399</v>
      </c>
    </row>
    <row r="826" spans="1:9" x14ac:dyDescent="0.2">
      <c r="A826" s="4" t="s">
        <v>62</v>
      </c>
      <c r="B826" t="s">
        <v>163</v>
      </c>
      <c r="C826" t="s">
        <v>164</v>
      </c>
      <c r="D826" s="5" t="s">
        <v>165</v>
      </c>
      <c r="E826" s="5">
        <v>0</v>
      </c>
      <c r="F826" s="5" t="s">
        <v>28</v>
      </c>
      <c r="G826" s="5" t="s">
        <v>29</v>
      </c>
      <c r="H826" s="5" t="e">
        <f t="shared" si="12"/>
        <v>#N/A</v>
      </c>
      <c r="I826" s="6">
        <v>40.297207141422703</v>
      </c>
    </row>
    <row r="827" spans="1:9" x14ac:dyDescent="0.2">
      <c r="A827" s="4" t="s">
        <v>62</v>
      </c>
      <c r="B827" t="s">
        <v>163</v>
      </c>
      <c r="C827" t="s">
        <v>164</v>
      </c>
      <c r="D827" s="5" t="s">
        <v>165</v>
      </c>
      <c r="E827" s="5">
        <v>0</v>
      </c>
      <c r="F827" s="5" t="s">
        <v>30</v>
      </c>
      <c r="G827" s="5" t="s">
        <v>32</v>
      </c>
      <c r="H827" s="5" t="e">
        <f t="shared" si="12"/>
        <v>#N/A</v>
      </c>
      <c r="I827" s="6">
        <v>12487.0994373181</v>
      </c>
    </row>
    <row r="828" spans="1:9" x14ac:dyDescent="0.2">
      <c r="A828" s="4" t="s">
        <v>62</v>
      </c>
      <c r="B828" t="s">
        <v>163</v>
      </c>
      <c r="C828" t="s">
        <v>164</v>
      </c>
      <c r="D828" s="5" t="s">
        <v>165</v>
      </c>
      <c r="E828" s="5">
        <v>0</v>
      </c>
      <c r="F828" s="5" t="s">
        <v>33</v>
      </c>
      <c r="G828" s="5" t="s">
        <v>34</v>
      </c>
      <c r="H828" s="5" t="str">
        <f t="shared" si="12"/>
        <v>Industry (incl. Cement Process)</v>
      </c>
      <c r="I828" s="6">
        <v>11372.2</v>
      </c>
    </row>
    <row r="829" spans="1:9" x14ac:dyDescent="0.2">
      <c r="A829" s="4" t="s">
        <v>62</v>
      </c>
      <c r="B829" t="s">
        <v>163</v>
      </c>
      <c r="C829" t="s">
        <v>164</v>
      </c>
      <c r="D829" s="5" t="s">
        <v>165</v>
      </c>
      <c r="E829" s="5">
        <v>0</v>
      </c>
      <c r="F829" s="5" t="s">
        <v>35</v>
      </c>
      <c r="G829" s="5" t="s">
        <v>36</v>
      </c>
      <c r="H829" s="5" t="e">
        <f t="shared" si="12"/>
        <v>#N/A</v>
      </c>
      <c r="I829" s="6">
        <v>127.5</v>
      </c>
    </row>
    <row r="830" spans="1:9" x14ac:dyDescent="0.2">
      <c r="A830" s="4" t="s">
        <v>62</v>
      </c>
      <c r="B830" t="s">
        <v>163</v>
      </c>
      <c r="C830" t="s">
        <v>164</v>
      </c>
      <c r="D830" s="5" t="s">
        <v>165</v>
      </c>
      <c r="E830" s="5">
        <v>0</v>
      </c>
      <c r="F830" s="5" t="s">
        <v>41</v>
      </c>
      <c r="G830" s="5" t="s">
        <v>42</v>
      </c>
      <c r="H830" s="5" t="e">
        <f t="shared" si="12"/>
        <v>#N/A</v>
      </c>
      <c r="I830" s="6">
        <v>2.0367621398803002</v>
      </c>
    </row>
    <row r="831" spans="1:9" x14ac:dyDescent="0.2">
      <c r="A831" s="4" t="s">
        <v>62</v>
      </c>
      <c r="B831" t="s">
        <v>163</v>
      </c>
      <c r="C831" t="s">
        <v>164</v>
      </c>
      <c r="D831" s="5" t="s">
        <v>165</v>
      </c>
      <c r="E831" s="5">
        <v>0</v>
      </c>
      <c r="F831" s="5" t="s">
        <v>43</v>
      </c>
      <c r="G831" s="5" t="s">
        <v>44</v>
      </c>
      <c r="H831" s="5" t="e">
        <f t="shared" si="12"/>
        <v>#N/A</v>
      </c>
      <c r="I831" s="6">
        <v>5118.7491484580496</v>
      </c>
    </row>
    <row r="832" spans="1:9" x14ac:dyDescent="0.2">
      <c r="A832" s="4" t="s">
        <v>62</v>
      </c>
      <c r="B832" t="s">
        <v>163</v>
      </c>
      <c r="C832" t="s">
        <v>164</v>
      </c>
      <c r="D832" s="5" t="s">
        <v>165</v>
      </c>
      <c r="E832" s="5">
        <v>0</v>
      </c>
      <c r="F832" s="5" t="s">
        <v>45</v>
      </c>
      <c r="G832" s="5" t="s">
        <v>46</v>
      </c>
      <c r="H832" s="5" t="e">
        <f t="shared" si="12"/>
        <v>#N/A</v>
      </c>
      <c r="I832" s="6">
        <v>94.175623318363606</v>
      </c>
    </row>
    <row r="833" spans="1:9" x14ac:dyDescent="0.2">
      <c r="A833" s="4" t="s">
        <v>62</v>
      </c>
      <c r="B833" t="s">
        <v>163</v>
      </c>
      <c r="C833" t="s">
        <v>164</v>
      </c>
      <c r="D833" s="5" t="s">
        <v>165</v>
      </c>
      <c r="E833" s="5">
        <v>0</v>
      </c>
      <c r="F833" s="5" t="s">
        <v>47</v>
      </c>
      <c r="G833" s="5" t="s">
        <v>48</v>
      </c>
      <c r="H833" s="5" t="e">
        <f t="shared" si="12"/>
        <v>#N/A</v>
      </c>
      <c r="I833" s="6">
        <v>37.210163199999997</v>
      </c>
    </row>
    <row r="834" spans="1:9" x14ac:dyDescent="0.2">
      <c r="A834" s="4" t="s">
        <v>62</v>
      </c>
      <c r="B834" t="s">
        <v>163</v>
      </c>
      <c r="C834" t="s">
        <v>164</v>
      </c>
      <c r="D834" s="5" t="s">
        <v>165</v>
      </c>
      <c r="E834" s="5">
        <v>0</v>
      </c>
      <c r="F834" s="5" t="s">
        <v>49</v>
      </c>
      <c r="G834" s="5" t="s">
        <v>50</v>
      </c>
      <c r="H834" s="5" t="e">
        <f t="shared" ref="H834:H897" si="13">VLOOKUP(G834,$M$2:$N$11,2,FALSE)</f>
        <v>#N/A</v>
      </c>
      <c r="I834" s="6">
        <v>77.495656423720305</v>
      </c>
    </row>
    <row r="835" spans="1:9" x14ac:dyDescent="0.2">
      <c r="A835" s="4" t="s">
        <v>62</v>
      </c>
      <c r="B835" t="s">
        <v>163</v>
      </c>
      <c r="C835" t="s">
        <v>164</v>
      </c>
      <c r="D835" s="5" t="s">
        <v>165</v>
      </c>
      <c r="E835" s="5">
        <v>0</v>
      </c>
      <c r="F835" s="5" t="s">
        <v>51</v>
      </c>
      <c r="G835" s="5" t="s">
        <v>52</v>
      </c>
      <c r="H835" s="5" t="e">
        <f t="shared" si="13"/>
        <v>#N/A</v>
      </c>
      <c r="I835" s="6" t="s">
        <v>53</v>
      </c>
    </row>
    <row r="836" spans="1:9" x14ac:dyDescent="0.2">
      <c r="A836" s="4" t="s">
        <v>62</v>
      </c>
      <c r="B836" t="s">
        <v>163</v>
      </c>
      <c r="C836" t="s">
        <v>164</v>
      </c>
      <c r="D836" s="5" t="s">
        <v>165</v>
      </c>
      <c r="E836" s="5">
        <v>0</v>
      </c>
      <c r="F836" s="5" t="s">
        <v>56</v>
      </c>
      <c r="G836" s="5" t="s">
        <v>57</v>
      </c>
      <c r="H836" s="5" t="e">
        <f t="shared" si="13"/>
        <v>#N/A</v>
      </c>
      <c r="I836" s="6">
        <v>266.82755865664302</v>
      </c>
    </row>
    <row r="837" spans="1:9" x14ac:dyDescent="0.2">
      <c r="A837" s="4" t="s">
        <v>62</v>
      </c>
      <c r="B837" t="s">
        <v>163</v>
      </c>
      <c r="C837" t="s">
        <v>164</v>
      </c>
      <c r="D837" s="5" t="s">
        <v>165</v>
      </c>
      <c r="E837" s="5">
        <v>0</v>
      </c>
      <c r="F837" s="5" t="s">
        <v>58</v>
      </c>
      <c r="G837" s="5" t="s">
        <v>59</v>
      </c>
      <c r="H837" s="5" t="e">
        <f t="shared" si="13"/>
        <v>#N/A</v>
      </c>
      <c r="I837" s="6">
        <v>57.076039444682699</v>
      </c>
    </row>
    <row r="838" spans="1:9" x14ac:dyDescent="0.2">
      <c r="A838" s="4" t="s">
        <v>62</v>
      </c>
      <c r="B838" t="s">
        <v>163</v>
      </c>
      <c r="C838" t="s">
        <v>164</v>
      </c>
      <c r="D838" s="5" t="s">
        <v>165</v>
      </c>
      <c r="E838" s="5">
        <v>0</v>
      </c>
      <c r="F838" s="5" t="s">
        <v>60</v>
      </c>
      <c r="G838" s="5" t="s">
        <v>61</v>
      </c>
      <c r="H838" s="5" t="e">
        <f t="shared" si="13"/>
        <v>#N/A</v>
      </c>
      <c r="I838" s="6">
        <v>2.1202816112719298</v>
      </c>
    </row>
    <row r="839" spans="1:9" x14ac:dyDescent="0.2">
      <c r="A839" s="4" t="s">
        <v>62</v>
      </c>
      <c r="B839" t="s">
        <v>163</v>
      </c>
      <c r="C839" t="s">
        <v>166</v>
      </c>
      <c r="D839" s="5" t="s">
        <v>167</v>
      </c>
      <c r="E839" s="5">
        <v>0</v>
      </c>
      <c r="F839" s="5" t="s">
        <v>10</v>
      </c>
      <c r="G839" s="5" t="s">
        <v>11</v>
      </c>
      <c r="H839" s="5" t="str">
        <f t="shared" si="13"/>
        <v>Power</v>
      </c>
      <c r="I839" s="6">
        <v>96951.198640516202</v>
      </c>
    </row>
    <row r="840" spans="1:9" x14ac:dyDescent="0.2">
      <c r="A840" s="4" t="s">
        <v>62</v>
      </c>
      <c r="B840" t="s">
        <v>163</v>
      </c>
      <c r="C840" t="s">
        <v>166</v>
      </c>
      <c r="D840" s="5" t="s">
        <v>167</v>
      </c>
      <c r="E840" s="5">
        <v>0</v>
      </c>
      <c r="F840" s="5" t="s">
        <v>12</v>
      </c>
      <c r="G840" s="5" t="s">
        <v>13</v>
      </c>
      <c r="H840" s="5" t="str">
        <f t="shared" si="13"/>
        <v>Industry (incl. Cement Process)</v>
      </c>
      <c r="I840" s="6">
        <v>12588.3195220571</v>
      </c>
    </row>
    <row r="841" spans="1:9" x14ac:dyDescent="0.2">
      <c r="A841" s="4" t="s">
        <v>62</v>
      </c>
      <c r="B841" t="s">
        <v>163</v>
      </c>
      <c r="C841" t="s">
        <v>166</v>
      </c>
      <c r="D841" s="5" t="s">
        <v>167</v>
      </c>
      <c r="E841" s="5">
        <v>0</v>
      </c>
      <c r="F841" s="5" t="s">
        <v>14</v>
      </c>
      <c r="G841" s="5" t="s">
        <v>15</v>
      </c>
      <c r="H841" s="5" t="str">
        <f t="shared" si="13"/>
        <v>Industry (incl. Cement Process)</v>
      </c>
      <c r="I841" s="6">
        <v>28770.632284894298</v>
      </c>
    </row>
    <row r="842" spans="1:9" x14ac:dyDescent="0.2">
      <c r="A842" s="4" t="s">
        <v>62</v>
      </c>
      <c r="B842" t="s">
        <v>163</v>
      </c>
      <c r="C842" t="s">
        <v>166</v>
      </c>
      <c r="D842" s="5" t="s">
        <v>167</v>
      </c>
      <c r="E842" s="5">
        <v>0</v>
      </c>
      <c r="F842" s="5" t="s">
        <v>16</v>
      </c>
      <c r="G842" s="5" t="s">
        <v>17</v>
      </c>
      <c r="H842" s="5" t="str">
        <f t="shared" si="13"/>
        <v>Domestic aviation</v>
      </c>
      <c r="I842" s="6">
        <v>1620.13775322935</v>
      </c>
    </row>
    <row r="843" spans="1:9" x14ac:dyDescent="0.2">
      <c r="A843" s="4" t="s">
        <v>62</v>
      </c>
      <c r="B843" t="s">
        <v>163</v>
      </c>
      <c r="C843" t="s">
        <v>166</v>
      </c>
      <c r="D843" s="5" t="s">
        <v>167</v>
      </c>
      <c r="E843" s="5">
        <v>0</v>
      </c>
      <c r="F843" s="5" t="s">
        <v>18</v>
      </c>
      <c r="G843" s="5" t="s">
        <v>19</v>
      </c>
      <c r="H843" s="5" t="str">
        <f t="shared" si="13"/>
        <v>Ground Transport</v>
      </c>
      <c r="I843" s="6">
        <v>46802.863555880802</v>
      </c>
    </row>
    <row r="844" spans="1:9" x14ac:dyDescent="0.2">
      <c r="A844" s="4" t="s">
        <v>62</v>
      </c>
      <c r="B844" t="s">
        <v>163</v>
      </c>
      <c r="C844" t="s">
        <v>166</v>
      </c>
      <c r="D844" s="5" t="s">
        <v>167</v>
      </c>
      <c r="E844" s="5">
        <v>0</v>
      </c>
      <c r="F844" s="5" t="s">
        <v>22</v>
      </c>
      <c r="G844" s="5" t="s">
        <v>23</v>
      </c>
      <c r="H844" s="5" t="str">
        <f t="shared" si="13"/>
        <v>Ground Transport</v>
      </c>
      <c r="I844" s="6">
        <v>718.84394662667</v>
      </c>
    </row>
    <row r="845" spans="1:9" x14ac:dyDescent="0.2">
      <c r="A845" s="4" t="s">
        <v>62</v>
      </c>
      <c r="B845" t="s">
        <v>163</v>
      </c>
      <c r="C845" t="s">
        <v>166</v>
      </c>
      <c r="D845" s="5" t="s">
        <v>167</v>
      </c>
      <c r="E845" s="5">
        <v>0</v>
      </c>
      <c r="F845" s="5" t="s">
        <v>24</v>
      </c>
      <c r="G845" s="5" t="s">
        <v>25</v>
      </c>
      <c r="H845" s="5" t="str">
        <f t="shared" si="13"/>
        <v>Ground Transport</v>
      </c>
      <c r="I845" s="6" t="s">
        <v>53</v>
      </c>
    </row>
    <row r="846" spans="1:9" x14ac:dyDescent="0.2">
      <c r="A846" s="4" t="s">
        <v>62</v>
      </c>
      <c r="B846" t="s">
        <v>163</v>
      </c>
      <c r="C846" t="s">
        <v>166</v>
      </c>
      <c r="D846" s="5" t="s">
        <v>167</v>
      </c>
      <c r="E846" s="5">
        <v>0</v>
      </c>
      <c r="F846" s="5" t="s">
        <v>26</v>
      </c>
      <c r="G846" s="5" t="s">
        <v>27</v>
      </c>
      <c r="H846" s="5" t="str">
        <f t="shared" si="13"/>
        <v>Residential</v>
      </c>
      <c r="I846" s="6">
        <v>18468.281796335701</v>
      </c>
    </row>
    <row r="847" spans="1:9" x14ac:dyDescent="0.2">
      <c r="A847" s="4" t="s">
        <v>62</v>
      </c>
      <c r="B847" t="s">
        <v>163</v>
      </c>
      <c r="C847" t="s">
        <v>166</v>
      </c>
      <c r="D847" s="5" t="s">
        <v>167</v>
      </c>
      <c r="E847" s="5">
        <v>0</v>
      </c>
      <c r="F847" s="5" t="s">
        <v>28</v>
      </c>
      <c r="G847" s="5" t="s">
        <v>29</v>
      </c>
      <c r="H847" s="5" t="e">
        <f t="shared" si="13"/>
        <v>#N/A</v>
      </c>
      <c r="I847" s="6">
        <v>5.1254601795871197</v>
      </c>
    </row>
    <row r="848" spans="1:9" x14ac:dyDescent="0.2">
      <c r="A848" s="4" t="s">
        <v>62</v>
      </c>
      <c r="B848" t="s">
        <v>163</v>
      </c>
      <c r="C848" t="s">
        <v>166</v>
      </c>
      <c r="D848" s="5" t="s">
        <v>167</v>
      </c>
      <c r="E848" s="5">
        <v>0</v>
      </c>
      <c r="F848" s="5" t="s">
        <v>30</v>
      </c>
      <c r="G848" s="5" t="s">
        <v>32</v>
      </c>
      <c r="H848" s="5" t="e">
        <f t="shared" si="13"/>
        <v>#N/A</v>
      </c>
      <c r="I848" s="6">
        <v>2950.0123228857401</v>
      </c>
    </row>
    <row r="849" spans="1:9" x14ac:dyDescent="0.2">
      <c r="A849" s="4" t="s">
        <v>62</v>
      </c>
      <c r="B849" t="s">
        <v>163</v>
      </c>
      <c r="C849" t="s">
        <v>166</v>
      </c>
      <c r="D849" s="5" t="s">
        <v>167</v>
      </c>
      <c r="E849" s="5">
        <v>0</v>
      </c>
      <c r="F849" s="5" t="s">
        <v>33</v>
      </c>
      <c r="G849" s="5" t="s">
        <v>34</v>
      </c>
      <c r="H849" s="5" t="str">
        <f t="shared" si="13"/>
        <v>Industry (incl. Cement Process)</v>
      </c>
      <c r="I849" s="6">
        <v>27314.9</v>
      </c>
    </row>
    <row r="850" spans="1:9" x14ac:dyDescent="0.2">
      <c r="A850" s="4" t="s">
        <v>62</v>
      </c>
      <c r="B850" t="s">
        <v>163</v>
      </c>
      <c r="C850" t="s">
        <v>166</v>
      </c>
      <c r="D850" s="5" t="s">
        <v>167</v>
      </c>
      <c r="E850" s="5">
        <v>0</v>
      </c>
      <c r="F850" s="5" t="s">
        <v>35</v>
      </c>
      <c r="G850" s="5" t="s">
        <v>36</v>
      </c>
      <c r="H850" s="5" t="e">
        <f t="shared" si="13"/>
        <v>#N/A</v>
      </c>
      <c r="I850" s="6">
        <v>592.5</v>
      </c>
    </row>
    <row r="851" spans="1:9" x14ac:dyDescent="0.2">
      <c r="A851" s="4" t="s">
        <v>62</v>
      </c>
      <c r="B851" t="s">
        <v>163</v>
      </c>
      <c r="C851" t="s">
        <v>166</v>
      </c>
      <c r="D851" s="5" t="s">
        <v>167</v>
      </c>
      <c r="E851" s="5">
        <v>0</v>
      </c>
      <c r="F851" s="5" t="s">
        <v>39</v>
      </c>
      <c r="G851" s="5" t="s">
        <v>40</v>
      </c>
      <c r="H851" s="5" t="e">
        <f t="shared" si="13"/>
        <v>#N/A</v>
      </c>
      <c r="I851" s="6">
        <v>72.873603270690495</v>
      </c>
    </row>
    <row r="852" spans="1:9" x14ac:dyDescent="0.2">
      <c r="A852" s="4" t="s">
        <v>62</v>
      </c>
      <c r="B852" t="s">
        <v>163</v>
      </c>
      <c r="C852" t="s">
        <v>166</v>
      </c>
      <c r="D852" s="5" t="s">
        <v>167</v>
      </c>
      <c r="E852" s="5">
        <v>0</v>
      </c>
      <c r="F852" s="5" t="s">
        <v>41</v>
      </c>
      <c r="G852" s="5" t="s">
        <v>42</v>
      </c>
      <c r="H852" s="5" t="e">
        <f t="shared" si="13"/>
        <v>#N/A</v>
      </c>
      <c r="I852" s="6">
        <v>4.7128689821106997</v>
      </c>
    </row>
    <row r="853" spans="1:9" x14ac:dyDescent="0.2">
      <c r="A853" s="4" t="s">
        <v>62</v>
      </c>
      <c r="B853" t="s">
        <v>163</v>
      </c>
      <c r="C853" t="s">
        <v>166</v>
      </c>
      <c r="D853" s="5" t="s">
        <v>167</v>
      </c>
      <c r="E853" s="5">
        <v>0</v>
      </c>
      <c r="F853" s="5" t="s">
        <v>43</v>
      </c>
      <c r="G853" s="5" t="s">
        <v>44</v>
      </c>
      <c r="H853" s="5" t="e">
        <f t="shared" si="13"/>
        <v>#N/A</v>
      </c>
      <c r="I853" s="6">
        <v>6212.0782761785104</v>
      </c>
    </row>
    <row r="854" spans="1:9" x14ac:dyDescent="0.2">
      <c r="A854" s="4" t="s">
        <v>62</v>
      </c>
      <c r="B854" t="s">
        <v>163</v>
      </c>
      <c r="C854" t="s">
        <v>166</v>
      </c>
      <c r="D854" s="5" t="s">
        <v>167</v>
      </c>
      <c r="E854" s="5">
        <v>0</v>
      </c>
      <c r="F854" s="5" t="s">
        <v>45</v>
      </c>
      <c r="G854" s="5" t="s">
        <v>46</v>
      </c>
      <c r="H854" s="5" t="e">
        <f t="shared" si="13"/>
        <v>#N/A</v>
      </c>
      <c r="I854" s="6">
        <v>3267.1879788168899</v>
      </c>
    </row>
    <row r="855" spans="1:9" x14ac:dyDescent="0.2">
      <c r="A855" s="4" t="s">
        <v>62</v>
      </c>
      <c r="B855" t="s">
        <v>163</v>
      </c>
      <c r="C855" t="s">
        <v>166</v>
      </c>
      <c r="D855" s="5" t="s">
        <v>167</v>
      </c>
      <c r="E855" s="5">
        <v>0</v>
      </c>
      <c r="F855" s="5" t="s">
        <v>47</v>
      </c>
      <c r="G855" s="5" t="s">
        <v>48</v>
      </c>
      <c r="H855" s="5" t="e">
        <f t="shared" si="13"/>
        <v>#N/A</v>
      </c>
      <c r="I855" s="6">
        <v>160.50602028418501</v>
      </c>
    </row>
    <row r="856" spans="1:9" x14ac:dyDescent="0.2">
      <c r="A856" s="4" t="s">
        <v>62</v>
      </c>
      <c r="B856" t="s">
        <v>163</v>
      </c>
      <c r="C856" t="s">
        <v>166</v>
      </c>
      <c r="D856" s="5" t="s">
        <v>167</v>
      </c>
      <c r="E856" s="5">
        <v>0</v>
      </c>
      <c r="F856" s="5" t="s">
        <v>49</v>
      </c>
      <c r="G856" s="5" t="s">
        <v>50</v>
      </c>
      <c r="H856" s="5" t="e">
        <f t="shared" si="13"/>
        <v>#N/A</v>
      </c>
      <c r="I856" s="6">
        <v>48.9925299515196</v>
      </c>
    </row>
    <row r="857" spans="1:9" x14ac:dyDescent="0.2">
      <c r="A857" s="4" t="s">
        <v>62</v>
      </c>
      <c r="B857" t="s">
        <v>163</v>
      </c>
      <c r="C857" t="s">
        <v>166</v>
      </c>
      <c r="D857" s="5" t="s">
        <v>167</v>
      </c>
      <c r="E857" s="5">
        <v>0</v>
      </c>
      <c r="F857" s="5" t="s">
        <v>51</v>
      </c>
      <c r="G857" s="5" t="s">
        <v>52</v>
      </c>
      <c r="H857" s="5" t="e">
        <f t="shared" si="13"/>
        <v>#N/A</v>
      </c>
      <c r="I857" s="6">
        <v>1.1593880928082101</v>
      </c>
    </row>
    <row r="858" spans="1:9" x14ac:dyDescent="0.2">
      <c r="A858" s="4" t="s">
        <v>62</v>
      </c>
      <c r="B858" t="s">
        <v>163</v>
      </c>
      <c r="C858" t="s">
        <v>166</v>
      </c>
      <c r="D858" s="5" t="s">
        <v>167</v>
      </c>
      <c r="E858" s="5">
        <v>0</v>
      </c>
      <c r="F858" s="5" t="s">
        <v>54</v>
      </c>
      <c r="G858" s="5" t="s">
        <v>55</v>
      </c>
      <c r="H858" s="5" t="e">
        <f t="shared" si="13"/>
        <v>#N/A</v>
      </c>
      <c r="I858" s="6">
        <v>1.0682364776451601</v>
      </c>
    </row>
    <row r="859" spans="1:9" x14ac:dyDescent="0.2">
      <c r="A859" s="4" t="s">
        <v>62</v>
      </c>
      <c r="B859" t="s">
        <v>163</v>
      </c>
      <c r="C859" t="s">
        <v>166</v>
      </c>
      <c r="D859" s="5" t="s">
        <v>167</v>
      </c>
      <c r="E859" s="5">
        <v>0</v>
      </c>
      <c r="F859" s="5" t="s">
        <v>56</v>
      </c>
      <c r="G859" s="5" t="s">
        <v>57</v>
      </c>
      <c r="H859" s="5" t="e">
        <f t="shared" si="13"/>
        <v>#N/A</v>
      </c>
      <c r="I859" s="6">
        <v>193.92230744109699</v>
      </c>
    </row>
    <row r="860" spans="1:9" x14ac:dyDescent="0.2">
      <c r="A860" s="4" t="s">
        <v>62</v>
      </c>
      <c r="B860" t="s">
        <v>163</v>
      </c>
      <c r="C860" t="s">
        <v>166</v>
      </c>
      <c r="D860" s="5" t="s">
        <v>167</v>
      </c>
      <c r="E860" s="5">
        <v>0</v>
      </c>
      <c r="F860" s="5" t="s">
        <v>58</v>
      </c>
      <c r="G860" s="5" t="s">
        <v>59</v>
      </c>
      <c r="H860" s="5" t="e">
        <f t="shared" si="13"/>
        <v>#N/A</v>
      </c>
      <c r="I860" s="6">
        <v>3912.5248153592902</v>
      </c>
    </row>
    <row r="861" spans="1:9" x14ac:dyDescent="0.2">
      <c r="A861" s="4" t="s">
        <v>62</v>
      </c>
      <c r="B861" t="s">
        <v>163</v>
      </c>
      <c r="C861" t="s">
        <v>166</v>
      </c>
      <c r="D861" s="5" t="s">
        <v>167</v>
      </c>
      <c r="E861" s="5">
        <v>0</v>
      </c>
      <c r="F861" s="5" t="s">
        <v>60</v>
      </c>
      <c r="G861" s="5" t="s">
        <v>61</v>
      </c>
      <c r="H861" s="5" t="e">
        <f t="shared" si="13"/>
        <v>#N/A</v>
      </c>
      <c r="I861" s="6">
        <v>0.41387027346409</v>
      </c>
    </row>
    <row r="862" spans="1:9" x14ac:dyDescent="0.2">
      <c r="A862" s="4" t="s">
        <v>62</v>
      </c>
      <c r="B862" t="s">
        <v>163</v>
      </c>
      <c r="C862" t="s">
        <v>168</v>
      </c>
      <c r="D862" s="5" t="s">
        <v>169</v>
      </c>
      <c r="E862" s="5">
        <v>0</v>
      </c>
      <c r="F862" s="5" t="s">
        <v>10</v>
      </c>
      <c r="G862" s="5" t="s">
        <v>11</v>
      </c>
      <c r="H862" s="5" t="str">
        <f t="shared" si="13"/>
        <v>Power</v>
      </c>
      <c r="I862" s="6">
        <v>66.148584770691002</v>
      </c>
    </row>
    <row r="863" spans="1:9" x14ac:dyDescent="0.2">
      <c r="A863" s="4" t="s">
        <v>62</v>
      </c>
      <c r="B863" t="s">
        <v>163</v>
      </c>
      <c r="C863" t="s">
        <v>168</v>
      </c>
      <c r="D863" s="5" t="s">
        <v>169</v>
      </c>
      <c r="E863" s="5">
        <v>0</v>
      </c>
      <c r="F863" s="5" t="s">
        <v>12</v>
      </c>
      <c r="G863" s="5" t="s">
        <v>13</v>
      </c>
      <c r="H863" s="5" t="str">
        <f t="shared" si="13"/>
        <v>Industry (incl. Cement Process)</v>
      </c>
      <c r="I863" s="6" t="s">
        <v>53</v>
      </c>
    </row>
    <row r="864" spans="1:9" x14ac:dyDescent="0.2">
      <c r="A864" s="4" t="s">
        <v>62</v>
      </c>
      <c r="B864" t="s">
        <v>163</v>
      </c>
      <c r="C864" t="s">
        <v>168</v>
      </c>
      <c r="D864" s="5" t="s">
        <v>169</v>
      </c>
      <c r="E864" s="5">
        <v>0</v>
      </c>
      <c r="F864" s="5" t="s">
        <v>14</v>
      </c>
      <c r="G864" s="5" t="s">
        <v>15</v>
      </c>
      <c r="H864" s="5" t="str">
        <f t="shared" si="13"/>
        <v>Industry (incl. Cement Process)</v>
      </c>
      <c r="I864" s="6">
        <v>39.573959428170099</v>
      </c>
    </row>
    <row r="865" spans="1:9" x14ac:dyDescent="0.2">
      <c r="A865" s="4" t="s">
        <v>62</v>
      </c>
      <c r="B865" t="s">
        <v>163</v>
      </c>
      <c r="C865" t="s">
        <v>168</v>
      </c>
      <c r="D865" s="5" t="s">
        <v>169</v>
      </c>
      <c r="E865" s="5">
        <v>0</v>
      </c>
      <c r="F865" s="5" t="s">
        <v>16</v>
      </c>
      <c r="G865" s="5" t="s">
        <v>17</v>
      </c>
      <c r="H865" s="5" t="str">
        <f t="shared" si="13"/>
        <v>Domestic aviation</v>
      </c>
      <c r="I865" s="6">
        <v>5.1798035418050601</v>
      </c>
    </row>
    <row r="866" spans="1:9" x14ac:dyDescent="0.2">
      <c r="A866" s="4" t="s">
        <v>62</v>
      </c>
      <c r="B866" t="s">
        <v>163</v>
      </c>
      <c r="C866" t="s">
        <v>168</v>
      </c>
      <c r="D866" s="5" t="s">
        <v>169</v>
      </c>
      <c r="E866" s="5">
        <v>0</v>
      </c>
      <c r="F866" s="5" t="s">
        <v>18</v>
      </c>
      <c r="G866" s="5" t="s">
        <v>19</v>
      </c>
      <c r="H866" s="5" t="str">
        <f t="shared" si="13"/>
        <v>Ground Transport</v>
      </c>
      <c r="I866" s="6">
        <v>135.50527847518001</v>
      </c>
    </row>
    <row r="867" spans="1:9" x14ac:dyDescent="0.2">
      <c r="A867" s="4" t="s">
        <v>62</v>
      </c>
      <c r="B867" t="s">
        <v>163</v>
      </c>
      <c r="C867" t="s">
        <v>168</v>
      </c>
      <c r="D867" s="5" t="s">
        <v>169</v>
      </c>
      <c r="E867" s="5">
        <v>0</v>
      </c>
      <c r="F867" s="5" t="s">
        <v>20</v>
      </c>
      <c r="G867" s="5" t="s">
        <v>21</v>
      </c>
      <c r="H867" s="5" t="str">
        <f t="shared" si="13"/>
        <v>Ground Transport</v>
      </c>
      <c r="I867" s="6">
        <v>0.64018210604565096</v>
      </c>
    </row>
    <row r="868" spans="1:9" x14ac:dyDescent="0.2">
      <c r="A868" s="4" t="s">
        <v>62</v>
      </c>
      <c r="B868" t="s">
        <v>163</v>
      </c>
      <c r="C868" t="s">
        <v>168</v>
      </c>
      <c r="D868" s="5" t="s">
        <v>169</v>
      </c>
      <c r="E868" s="5">
        <v>0</v>
      </c>
      <c r="F868" s="5" t="s">
        <v>22</v>
      </c>
      <c r="G868" s="5" t="s">
        <v>23</v>
      </c>
      <c r="H868" s="5" t="str">
        <f t="shared" si="13"/>
        <v>Ground Transport</v>
      </c>
      <c r="I868" s="6">
        <v>0.12788866074487801</v>
      </c>
    </row>
    <row r="869" spans="1:9" x14ac:dyDescent="0.2">
      <c r="A869" s="4" t="s">
        <v>62</v>
      </c>
      <c r="B869" t="s">
        <v>163</v>
      </c>
      <c r="C869" t="s">
        <v>168</v>
      </c>
      <c r="D869" s="5" t="s">
        <v>169</v>
      </c>
      <c r="E869" s="5">
        <v>0</v>
      </c>
      <c r="F869" s="5" t="s">
        <v>26</v>
      </c>
      <c r="G869" s="5" t="s">
        <v>27</v>
      </c>
      <c r="H869" s="5" t="str">
        <f t="shared" si="13"/>
        <v>Residential</v>
      </c>
      <c r="I869" s="6">
        <v>35.507676214327297</v>
      </c>
    </row>
    <row r="870" spans="1:9" x14ac:dyDescent="0.2">
      <c r="A870" s="4" t="s">
        <v>62</v>
      </c>
      <c r="B870" t="s">
        <v>163</v>
      </c>
      <c r="C870" t="s">
        <v>168</v>
      </c>
      <c r="D870" s="5" t="s">
        <v>169</v>
      </c>
      <c r="E870" s="5">
        <v>0</v>
      </c>
      <c r="F870" s="5" t="s">
        <v>67</v>
      </c>
      <c r="G870" s="5" t="s">
        <v>13</v>
      </c>
      <c r="H870" s="5" t="str">
        <f t="shared" si="13"/>
        <v>Industry (incl. Cement Process)</v>
      </c>
      <c r="I870" s="6" t="s">
        <v>53</v>
      </c>
    </row>
    <row r="871" spans="1:9" x14ac:dyDescent="0.2">
      <c r="A871" s="4" t="s">
        <v>62</v>
      </c>
      <c r="B871" t="s">
        <v>163</v>
      </c>
      <c r="C871" t="s">
        <v>168</v>
      </c>
      <c r="D871" s="5" t="s">
        <v>169</v>
      </c>
      <c r="E871" s="5">
        <v>0</v>
      </c>
      <c r="F871" s="5" t="s">
        <v>30</v>
      </c>
      <c r="G871" s="5" t="s">
        <v>32</v>
      </c>
      <c r="H871" s="5" t="e">
        <f t="shared" si="13"/>
        <v>#N/A</v>
      </c>
      <c r="I871" s="6" t="s">
        <v>53</v>
      </c>
    </row>
    <row r="872" spans="1:9" x14ac:dyDescent="0.2">
      <c r="A872" s="4" t="s">
        <v>62</v>
      </c>
      <c r="B872" t="s">
        <v>163</v>
      </c>
      <c r="C872" t="s">
        <v>168</v>
      </c>
      <c r="D872" s="5" t="s">
        <v>169</v>
      </c>
      <c r="E872" s="5">
        <v>0</v>
      </c>
      <c r="F872" s="5" t="s">
        <v>41</v>
      </c>
      <c r="G872" s="5" t="s">
        <v>42</v>
      </c>
      <c r="H872" s="5" t="e">
        <f t="shared" si="13"/>
        <v>#N/A</v>
      </c>
      <c r="I872" s="6">
        <v>2.96335487576877E-2</v>
      </c>
    </row>
    <row r="873" spans="1:9" x14ac:dyDescent="0.2">
      <c r="A873" s="4" t="s">
        <v>62</v>
      </c>
      <c r="B873" t="s">
        <v>163</v>
      </c>
      <c r="C873" t="s">
        <v>168</v>
      </c>
      <c r="D873" s="5" t="s">
        <v>169</v>
      </c>
      <c r="E873" s="5">
        <v>0</v>
      </c>
      <c r="F873" s="5" t="s">
        <v>47</v>
      </c>
      <c r="G873" s="5" t="s">
        <v>48</v>
      </c>
      <c r="H873" s="5" t="e">
        <f t="shared" si="13"/>
        <v>#N/A</v>
      </c>
      <c r="I873" s="6">
        <v>0.238268741022858</v>
      </c>
    </row>
    <row r="874" spans="1:9" x14ac:dyDescent="0.2">
      <c r="A874" s="4" t="s">
        <v>62</v>
      </c>
      <c r="B874" t="s">
        <v>163</v>
      </c>
      <c r="C874" t="s">
        <v>168</v>
      </c>
      <c r="D874" s="5" t="s">
        <v>169</v>
      </c>
      <c r="E874" s="5">
        <v>0</v>
      </c>
      <c r="F874" s="5" t="s">
        <v>49</v>
      </c>
      <c r="G874" s="5" t="s">
        <v>50</v>
      </c>
      <c r="H874" s="5" t="e">
        <f t="shared" si="13"/>
        <v>#N/A</v>
      </c>
      <c r="I874" s="6">
        <v>0.23238170803474201</v>
      </c>
    </row>
    <row r="875" spans="1:9" x14ac:dyDescent="0.2">
      <c r="A875" s="4" t="s">
        <v>62</v>
      </c>
      <c r="B875" t="s">
        <v>163</v>
      </c>
      <c r="C875" t="s">
        <v>168</v>
      </c>
      <c r="D875" s="5" t="s">
        <v>169</v>
      </c>
      <c r="E875" s="5">
        <v>0</v>
      </c>
      <c r="F875" s="5" t="s">
        <v>56</v>
      </c>
      <c r="G875" s="5" t="s">
        <v>57</v>
      </c>
      <c r="H875" s="5" t="e">
        <f t="shared" si="13"/>
        <v>#N/A</v>
      </c>
      <c r="I875" s="6">
        <v>0.68046154005650605</v>
      </c>
    </row>
    <row r="876" spans="1:9" x14ac:dyDescent="0.2">
      <c r="A876" s="4" t="s">
        <v>62</v>
      </c>
      <c r="B876" t="s">
        <v>163</v>
      </c>
      <c r="C876" t="s">
        <v>170</v>
      </c>
      <c r="D876" s="5" t="s">
        <v>171</v>
      </c>
      <c r="E876" s="5">
        <v>0</v>
      </c>
      <c r="F876" s="5" t="s">
        <v>10</v>
      </c>
      <c r="G876" s="5" t="s">
        <v>11</v>
      </c>
      <c r="H876" s="5" t="str">
        <f t="shared" si="13"/>
        <v>Power</v>
      </c>
      <c r="I876" s="6">
        <v>21413.878979024801</v>
      </c>
    </row>
    <row r="877" spans="1:9" x14ac:dyDescent="0.2">
      <c r="A877" s="4" t="s">
        <v>62</v>
      </c>
      <c r="B877" t="s">
        <v>163</v>
      </c>
      <c r="C877" t="s">
        <v>170</v>
      </c>
      <c r="D877" s="5" t="s">
        <v>171</v>
      </c>
      <c r="E877" s="5">
        <v>0</v>
      </c>
      <c r="F877" s="5" t="s">
        <v>12</v>
      </c>
      <c r="G877" s="5" t="s">
        <v>13</v>
      </c>
      <c r="H877" s="5" t="str">
        <f t="shared" si="13"/>
        <v>Industry (incl. Cement Process)</v>
      </c>
      <c r="I877" s="6">
        <v>589.51555960657095</v>
      </c>
    </row>
    <row r="878" spans="1:9" x14ac:dyDescent="0.2">
      <c r="A878" s="4" t="s">
        <v>62</v>
      </c>
      <c r="B878" t="s">
        <v>163</v>
      </c>
      <c r="C878" t="s">
        <v>170</v>
      </c>
      <c r="D878" s="5" t="s">
        <v>171</v>
      </c>
      <c r="E878" s="5">
        <v>0</v>
      </c>
      <c r="F878" s="5" t="s">
        <v>14</v>
      </c>
      <c r="G878" s="5" t="s">
        <v>15</v>
      </c>
      <c r="H878" s="5" t="str">
        <f t="shared" si="13"/>
        <v>Industry (incl. Cement Process)</v>
      </c>
      <c r="I878" s="6">
        <v>1184.0399458660399</v>
      </c>
    </row>
    <row r="879" spans="1:9" x14ac:dyDescent="0.2">
      <c r="A879" s="4" t="s">
        <v>62</v>
      </c>
      <c r="B879" t="s">
        <v>163</v>
      </c>
      <c r="C879" t="s">
        <v>170</v>
      </c>
      <c r="D879" s="5" t="s">
        <v>171</v>
      </c>
      <c r="E879" s="5">
        <v>0</v>
      </c>
      <c r="F879" s="5" t="s">
        <v>16</v>
      </c>
      <c r="G879" s="5" t="s">
        <v>17</v>
      </c>
      <c r="H879" s="5" t="str">
        <f t="shared" si="13"/>
        <v>Domestic aviation</v>
      </c>
      <c r="I879" s="6">
        <v>6.9262706624033603</v>
      </c>
    </row>
    <row r="880" spans="1:9" x14ac:dyDescent="0.2">
      <c r="A880" s="4" t="s">
        <v>62</v>
      </c>
      <c r="B880" t="s">
        <v>163</v>
      </c>
      <c r="C880" t="s">
        <v>170</v>
      </c>
      <c r="D880" s="5" t="s">
        <v>171</v>
      </c>
      <c r="E880" s="5">
        <v>0</v>
      </c>
      <c r="F880" s="5" t="s">
        <v>18</v>
      </c>
      <c r="G880" s="5" t="s">
        <v>19</v>
      </c>
      <c r="H880" s="5" t="str">
        <f t="shared" si="13"/>
        <v>Ground Transport</v>
      </c>
      <c r="I880" s="6">
        <v>27526.827311219498</v>
      </c>
    </row>
    <row r="881" spans="1:9" x14ac:dyDescent="0.2">
      <c r="A881" s="4" t="s">
        <v>62</v>
      </c>
      <c r="B881" t="s">
        <v>163</v>
      </c>
      <c r="C881" t="s">
        <v>170</v>
      </c>
      <c r="D881" s="5" t="s">
        <v>171</v>
      </c>
      <c r="E881" s="5">
        <v>0</v>
      </c>
      <c r="F881" s="5" t="s">
        <v>26</v>
      </c>
      <c r="G881" s="5" t="s">
        <v>27</v>
      </c>
      <c r="H881" s="5" t="str">
        <f t="shared" si="13"/>
        <v>Residential</v>
      </c>
      <c r="I881" s="6">
        <v>1278.25224890806</v>
      </c>
    </row>
    <row r="882" spans="1:9" x14ac:dyDescent="0.2">
      <c r="A882" s="4" t="s">
        <v>62</v>
      </c>
      <c r="B882" t="s">
        <v>163</v>
      </c>
      <c r="C882" t="s">
        <v>170</v>
      </c>
      <c r="D882" s="5" t="s">
        <v>171</v>
      </c>
      <c r="E882" s="5">
        <v>0</v>
      </c>
      <c r="F882" s="5" t="s">
        <v>30</v>
      </c>
      <c r="G882" s="5" t="s">
        <v>32</v>
      </c>
      <c r="H882" s="5" t="e">
        <f t="shared" si="13"/>
        <v>#N/A</v>
      </c>
      <c r="I882" s="6">
        <v>1029.1924422392401</v>
      </c>
    </row>
    <row r="883" spans="1:9" x14ac:dyDescent="0.2">
      <c r="A883" s="4" t="s">
        <v>62</v>
      </c>
      <c r="B883" t="s">
        <v>163</v>
      </c>
      <c r="C883" t="s">
        <v>170</v>
      </c>
      <c r="D883" s="5" t="s">
        <v>171</v>
      </c>
      <c r="E883" s="5">
        <v>0</v>
      </c>
      <c r="F883" s="5" t="s">
        <v>33</v>
      </c>
      <c r="G883" s="5" t="s">
        <v>34</v>
      </c>
      <c r="H883" s="5" t="str">
        <f t="shared" si="13"/>
        <v>Industry (incl. Cement Process)</v>
      </c>
      <c r="I883" s="6">
        <v>2126</v>
      </c>
    </row>
    <row r="884" spans="1:9" x14ac:dyDescent="0.2">
      <c r="A884" s="4" t="s">
        <v>62</v>
      </c>
      <c r="B884" t="s">
        <v>163</v>
      </c>
      <c r="C884" t="s">
        <v>170</v>
      </c>
      <c r="D884" s="5" t="s">
        <v>171</v>
      </c>
      <c r="E884" s="5">
        <v>0</v>
      </c>
      <c r="F884" s="5" t="s">
        <v>35</v>
      </c>
      <c r="G884" s="5" t="s">
        <v>36</v>
      </c>
      <c r="H884" s="5" t="e">
        <f t="shared" si="13"/>
        <v>#N/A</v>
      </c>
      <c r="I884" s="6">
        <v>307.5</v>
      </c>
    </row>
    <row r="885" spans="1:9" x14ac:dyDescent="0.2">
      <c r="A885" s="4" t="s">
        <v>62</v>
      </c>
      <c r="B885" t="s">
        <v>163</v>
      </c>
      <c r="C885" t="s">
        <v>170</v>
      </c>
      <c r="D885" s="5" t="s">
        <v>171</v>
      </c>
      <c r="E885" s="5">
        <v>0</v>
      </c>
      <c r="F885" s="5" t="s">
        <v>41</v>
      </c>
      <c r="G885" s="5" t="s">
        <v>42</v>
      </c>
      <c r="H885" s="5" t="e">
        <f t="shared" si="13"/>
        <v>#N/A</v>
      </c>
      <c r="I885" s="6">
        <v>0.31161341959313898</v>
      </c>
    </row>
    <row r="886" spans="1:9" x14ac:dyDescent="0.2">
      <c r="A886" s="4" t="s">
        <v>62</v>
      </c>
      <c r="B886" t="s">
        <v>163</v>
      </c>
      <c r="C886" t="s">
        <v>170</v>
      </c>
      <c r="D886" s="5" t="s">
        <v>171</v>
      </c>
      <c r="E886" s="5">
        <v>0</v>
      </c>
      <c r="F886" s="5" t="s">
        <v>43</v>
      </c>
      <c r="G886" s="5" t="s">
        <v>44</v>
      </c>
      <c r="H886" s="5" t="e">
        <f t="shared" si="13"/>
        <v>#N/A</v>
      </c>
      <c r="I886" s="6">
        <v>812.05079980408095</v>
      </c>
    </row>
    <row r="887" spans="1:9" x14ac:dyDescent="0.2">
      <c r="A887" s="4" t="s">
        <v>62</v>
      </c>
      <c r="B887" t="s">
        <v>163</v>
      </c>
      <c r="C887" t="s">
        <v>170</v>
      </c>
      <c r="D887" s="5" t="s">
        <v>171</v>
      </c>
      <c r="E887" s="5">
        <v>0</v>
      </c>
      <c r="F887" s="5" t="s">
        <v>45</v>
      </c>
      <c r="G887" s="5" t="s">
        <v>46</v>
      </c>
      <c r="H887" s="5" t="e">
        <f t="shared" si="13"/>
        <v>#N/A</v>
      </c>
      <c r="I887" s="6">
        <v>15.8536</v>
      </c>
    </row>
    <row r="888" spans="1:9" x14ac:dyDescent="0.2">
      <c r="A888" s="4" t="s">
        <v>62</v>
      </c>
      <c r="B888" t="s">
        <v>163</v>
      </c>
      <c r="C888" t="s">
        <v>170</v>
      </c>
      <c r="D888" s="5" t="s">
        <v>171</v>
      </c>
      <c r="E888" s="5">
        <v>0</v>
      </c>
      <c r="F888" s="5" t="s">
        <v>47</v>
      </c>
      <c r="G888" s="5" t="s">
        <v>48</v>
      </c>
      <c r="H888" s="5" t="e">
        <f t="shared" si="13"/>
        <v>#N/A</v>
      </c>
      <c r="I888" s="6">
        <v>10.330425193279799</v>
      </c>
    </row>
    <row r="889" spans="1:9" x14ac:dyDescent="0.2">
      <c r="A889" s="4" t="s">
        <v>62</v>
      </c>
      <c r="B889" t="s">
        <v>163</v>
      </c>
      <c r="C889" t="s">
        <v>170</v>
      </c>
      <c r="D889" s="5" t="s">
        <v>171</v>
      </c>
      <c r="E889" s="5">
        <v>0</v>
      </c>
      <c r="F889" s="5" t="s">
        <v>49</v>
      </c>
      <c r="G889" s="5" t="s">
        <v>50</v>
      </c>
      <c r="H889" s="5" t="e">
        <f t="shared" si="13"/>
        <v>#N/A</v>
      </c>
      <c r="I889" s="6">
        <v>53.2912775286757</v>
      </c>
    </row>
    <row r="890" spans="1:9" x14ac:dyDescent="0.2">
      <c r="A890" s="4" t="s">
        <v>62</v>
      </c>
      <c r="B890" t="s">
        <v>163</v>
      </c>
      <c r="C890" t="s">
        <v>170</v>
      </c>
      <c r="D890" s="5" t="s">
        <v>171</v>
      </c>
      <c r="E890" s="5">
        <v>0</v>
      </c>
      <c r="F890" s="5" t="s">
        <v>56</v>
      </c>
      <c r="G890" s="5" t="s">
        <v>57</v>
      </c>
      <c r="H890" s="5" t="e">
        <f t="shared" si="13"/>
        <v>#N/A</v>
      </c>
      <c r="I890" s="6">
        <v>122.85816681254001</v>
      </c>
    </row>
    <row r="891" spans="1:9" x14ac:dyDescent="0.2">
      <c r="A891" s="4" t="s">
        <v>62</v>
      </c>
      <c r="B891" t="s">
        <v>163</v>
      </c>
      <c r="C891" t="s">
        <v>170</v>
      </c>
      <c r="D891" s="5" t="s">
        <v>171</v>
      </c>
      <c r="E891" s="5">
        <v>0</v>
      </c>
      <c r="F891" s="5" t="s">
        <v>58</v>
      </c>
      <c r="G891" s="5" t="s">
        <v>59</v>
      </c>
      <c r="H891" s="5" t="e">
        <f t="shared" si="13"/>
        <v>#N/A</v>
      </c>
      <c r="I891" s="6">
        <v>6.6000100000000002</v>
      </c>
    </row>
    <row r="892" spans="1:9" x14ac:dyDescent="0.2">
      <c r="A892" s="4" t="s">
        <v>62</v>
      </c>
      <c r="B892" t="s">
        <v>163</v>
      </c>
      <c r="C892" t="s">
        <v>172</v>
      </c>
      <c r="D892" s="5" t="s">
        <v>173</v>
      </c>
      <c r="E892" s="5">
        <v>0</v>
      </c>
      <c r="F892" s="5" t="s">
        <v>10</v>
      </c>
      <c r="G892" s="5" t="s">
        <v>11</v>
      </c>
      <c r="H892" s="5" t="str">
        <f t="shared" si="13"/>
        <v>Power</v>
      </c>
      <c r="I892" s="6">
        <v>22099.918359487201</v>
      </c>
    </row>
    <row r="893" spans="1:9" x14ac:dyDescent="0.2">
      <c r="A893" s="4" t="s">
        <v>62</v>
      </c>
      <c r="B893" t="s">
        <v>163</v>
      </c>
      <c r="C893" t="s">
        <v>172</v>
      </c>
      <c r="D893" s="5" t="s">
        <v>173</v>
      </c>
      <c r="E893" s="5">
        <v>0</v>
      </c>
      <c r="F893" s="5" t="s">
        <v>12</v>
      </c>
      <c r="G893" s="5" t="s">
        <v>13</v>
      </c>
      <c r="H893" s="5" t="str">
        <f t="shared" si="13"/>
        <v>Industry (incl. Cement Process)</v>
      </c>
      <c r="I893" s="6">
        <v>714.40216525125595</v>
      </c>
    </row>
    <row r="894" spans="1:9" x14ac:dyDescent="0.2">
      <c r="A894" s="4" t="s">
        <v>62</v>
      </c>
      <c r="B894" t="s">
        <v>163</v>
      </c>
      <c r="C894" t="s">
        <v>172</v>
      </c>
      <c r="D894" s="5" t="s">
        <v>173</v>
      </c>
      <c r="E894" s="5">
        <v>0</v>
      </c>
      <c r="F894" s="5" t="s">
        <v>14</v>
      </c>
      <c r="G894" s="5" t="s">
        <v>15</v>
      </c>
      <c r="H894" s="5" t="str">
        <f t="shared" si="13"/>
        <v>Industry (incl. Cement Process)</v>
      </c>
      <c r="I894" s="6">
        <v>7774.0527349651502</v>
      </c>
    </row>
    <row r="895" spans="1:9" x14ac:dyDescent="0.2">
      <c r="A895" s="4" t="s">
        <v>62</v>
      </c>
      <c r="B895" t="s">
        <v>163</v>
      </c>
      <c r="C895" t="s">
        <v>172</v>
      </c>
      <c r="D895" s="5" t="s">
        <v>173</v>
      </c>
      <c r="E895" s="5">
        <v>0</v>
      </c>
      <c r="F895" s="5" t="s">
        <v>16</v>
      </c>
      <c r="G895" s="5" t="s">
        <v>17</v>
      </c>
      <c r="H895" s="5" t="str">
        <f t="shared" si="13"/>
        <v>Domestic aviation</v>
      </c>
      <c r="I895" s="6">
        <v>87.647593501025199</v>
      </c>
    </row>
    <row r="896" spans="1:9" x14ac:dyDescent="0.2">
      <c r="A896" s="4" t="s">
        <v>62</v>
      </c>
      <c r="B896" t="s">
        <v>163</v>
      </c>
      <c r="C896" t="s">
        <v>172</v>
      </c>
      <c r="D896" s="5" t="s">
        <v>173</v>
      </c>
      <c r="E896" s="5">
        <v>0</v>
      </c>
      <c r="F896" s="5" t="s">
        <v>18</v>
      </c>
      <c r="G896" s="5" t="s">
        <v>19</v>
      </c>
      <c r="H896" s="5" t="str">
        <f t="shared" si="13"/>
        <v>Ground Transport</v>
      </c>
      <c r="I896" s="6">
        <v>18111.9043694504</v>
      </c>
    </row>
    <row r="897" spans="1:9" x14ac:dyDescent="0.2">
      <c r="A897" s="4" t="s">
        <v>62</v>
      </c>
      <c r="B897" t="s">
        <v>163</v>
      </c>
      <c r="C897" t="s">
        <v>172</v>
      </c>
      <c r="D897" s="5" t="s">
        <v>173</v>
      </c>
      <c r="E897" s="5">
        <v>0</v>
      </c>
      <c r="F897" s="5" t="s">
        <v>20</v>
      </c>
      <c r="G897" s="5" t="s">
        <v>21</v>
      </c>
      <c r="H897" s="5" t="str">
        <f t="shared" si="13"/>
        <v>Ground Transport</v>
      </c>
      <c r="I897" s="6">
        <v>31.771798038824301</v>
      </c>
    </row>
    <row r="898" spans="1:9" x14ac:dyDescent="0.2">
      <c r="A898" s="4" t="s">
        <v>62</v>
      </c>
      <c r="B898" t="s">
        <v>163</v>
      </c>
      <c r="C898" t="s">
        <v>172</v>
      </c>
      <c r="D898" s="5" t="s">
        <v>173</v>
      </c>
      <c r="E898" s="5">
        <v>0</v>
      </c>
      <c r="F898" s="5" t="s">
        <v>22</v>
      </c>
      <c r="G898" s="5" t="s">
        <v>23</v>
      </c>
      <c r="H898" s="5" t="str">
        <f t="shared" ref="H898:H961" si="14">VLOOKUP(G898,$M$2:$N$11,2,FALSE)</f>
        <v>Ground Transport</v>
      </c>
      <c r="I898" s="6" t="s">
        <v>53</v>
      </c>
    </row>
    <row r="899" spans="1:9" x14ac:dyDescent="0.2">
      <c r="A899" s="4" t="s">
        <v>62</v>
      </c>
      <c r="B899" t="s">
        <v>163</v>
      </c>
      <c r="C899" t="s">
        <v>172</v>
      </c>
      <c r="D899" s="5" t="s">
        <v>173</v>
      </c>
      <c r="E899" s="5">
        <v>0</v>
      </c>
      <c r="F899" s="5" t="s">
        <v>26</v>
      </c>
      <c r="G899" s="5" t="s">
        <v>27</v>
      </c>
      <c r="H899" s="5" t="str">
        <f t="shared" si="14"/>
        <v>Residential</v>
      </c>
      <c r="I899" s="6">
        <v>10357.991262338899</v>
      </c>
    </row>
    <row r="900" spans="1:9" x14ac:dyDescent="0.2">
      <c r="A900" s="4" t="s">
        <v>62</v>
      </c>
      <c r="B900" t="s">
        <v>163</v>
      </c>
      <c r="C900" t="s">
        <v>172</v>
      </c>
      <c r="D900" s="5" t="s">
        <v>173</v>
      </c>
      <c r="E900" s="5">
        <v>0</v>
      </c>
      <c r="F900" s="5" t="s">
        <v>28</v>
      </c>
      <c r="G900" s="5" t="s">
        <v>29</v>
      </c>
      <c r="H900" s="5" t="e">
        <f t="shared" si="14"/>
        <v>#N/A</v>
      </c>
      <c r="I900" s="6" t="s">
        <v>53</v>
      </c>
    </row>
    <row r="901" spans="1:9" x14ac:dyDescent="0.2">
      <c r="A901" s="4" t="s">
        <v>62</v>
      </c>
      <c r="B901" t="s">
        <v>163</v>
      </c>
      <c r="C901" t="s">
        <v>172</v>
      </c>
      <c r="D901" s="5" t="s">
        <v>173</v>
      </c>
      <c r="E901" s="5">
        <v>0</v>
      </c>
      <c r="F901" s="5" t="s">
        <v>30</v>
      </c>
      <c r="G901" s="5" t="s">
        <v>32</v>
      </c>
      <c r="H901" s="5" t="e">
        <f t="shared" si="14"/>
        <v>#N/A</v>
      </c>
      <c r="I901" s="6" t="s">
        <v>53</v>
      </c>
    </row>
    <row r="902" spans="1:9" x14ac:dyDescent="0.2">
      <c r="A902" s="4" t="s">
        <v>62</v>
      </c>
      <c r="B902" t="s">
        <v>163</v>
      </c>
      <c r="C902" t="s">
        <v>172</v>
      </c>
      <c r="D902" s="5" t="s">
        <v>173</v>
      </c>
      <c r="E902" s="5">
        <v>0</v>
      </c>
      <c r="F902" s="5" t="s">
        <v>33</v>
      </c>
      <c r="G902" s="5" t="s">
        <v>34</v>
      </c>
      <c r="H902" s="5" t="str">
        <f t="shared" si="14"/>
        <v>Industry (incl. Cement Process)</v>
      </c>
      <c r="I902" s="6">
        <v>7910.94</v>
      </c>
    </row>
    <row r="903" spans="1:9" x14ac:dyDescent="0.2">
      <c r="A903" s="4" t="s">
        <v>62</v>
      </c>
      <c r="B903" t="s">
        <v>163</v>
      </c>
      <c r="C903" t="s">
        <v>172</v>
      </c>
      <c r="D903" s="5" t="s">
        <v>173</v>
      </c>
      <c r="E903" s="5">
        <v>0</v>
      </c>
      <c r="F903" s="5" t="s">
        <v>41</v>
      </c>
      <c r="G903" s="5" t="s">
        <v>42</v>
      </c>
      <c r="H903" s="5" t="e">
        <f t="shared" si="14"/>
        <v>#N/A</v>
      </c>
      <c r="I903" s="6">
        <v>1.7517875185259699</v>
      </c>
    </row>
    <row r="904" spans="1:9" x14ac:dyDescent="0.2">
      <c r="A904" s="4" t="s">
        <v>62</v>
      </c>
      <c r="B904" t="s">
        <v>163</v>
      </c>
      <c r="C904" t="s">
        <v>172</v>
      </c>
      <c r="D904" s="5" t="s">
        <v>173</v>
      </c>
      <c r="E904" s="5">
        <v>0</v>
      </c>
      <c r="F904" s="5" t="s">
        <v>43</v>
      </c>
      <c r="G904" s="5" t="s">
        <v>44</v>
      </c>
      <c r="H904" s="5" t="e">
        <f t="shared" si="14"/>
        <v>#N/A</v>
      </c>
      <c r="I904" s="6" t="s">
        <v>53</v>
      </c>
    </row>
    <row r="905" spans="1:9" x14ac:dyDescent="0.2">
      <c r="A905" s="4" t="s">
        <v>62</v>
      </c>
      <c r="B905" t="s">
        <v>163</v>
      </c>
      <c r="C905" t="s">
        <v>172</v>
      </c>
      <c r="D905" s="5" t="s">
        <v>173</v>
      </c>
      <c r="E905" s="5">
        <v>0</v>
      </c>
      <c r="F905" s="5" t="s">
        <v>45</v>
      </c>
      <c r="G905" s="5" t="s">
        <v>46</v>
      </c>
      <c r="H905" s="5" t="e">
        <f t="shared" si="14"/>
        <v>#N/A</v>
      </c>
      <c r="I905" s="6">
        <v>40.846049256515997</v>
      </c>
    </row>
    <row r="906" spans="1:9" x14ac:dyDescent="0.2">
      <c r="A906" s="4" t="s">
        <v>62</v>
      </c>
      <c r="B906" t="s">
        <v>163</v>
      </c>
      <c r="C906" t="s">
        <v>172</v>
      </c>
      <c r="D906" s="5" t="s">
        <v>173</v>
      </c>
      <c r="E906" s="5">
        <v>0</v>
      </c>
      <c r="F906" s="5" t="s">
        <v>47</v>
      </c>
      <c r="G906" s="5" t="s">
        <v>48</v>
      </c>
      <c r="H906" s="5" t="e">
        <f t="shared" si="14"/>
        <v>#N/A</v>
      </c>
      <c r="I906" s="6">
        <v>62.520489841843698</v>
      </c>
    </row>
    <row r="907" spans="1:9" x14ac:dyDescent="0.2">
      <c r="A907" s="4" t="s">
        <v>62</v>
      </c>
      <c r="B907" t="s">
        <v>163</v>
      </c>
      <c r="C907" t="s">
        <v>172</v>
      </c>
      <c r="D907" s="5" t="s">
        <v>173</v>
      </c>
      <c r="E907" s="5">
        <v>0</v>
      </c>
      <c r="F907" s="5" t="s">
        <v>49</v>
      </c>
      <c r="G907" s="5" t="s">
        <v>50</v>
      </c>
      <c r="H907" s="5" t="e">
        <f t="shared" si="14"/>
        <v>#N/A</v>
      </c>
      <c r="I907" s="6">
        <v>22.337897261937201</v>
      </c>
    </row>
    <row r="908" spans="1:9" x14ac:dyDescent="0.2">
      <c r="A908" s="4" t="s">
        <v>62</v>
      </c>
      <c r="B908" t="s">
        <v>163</v>
      </c>
      <c r="C908" t="s">
        <v>172</v>
      </c>
      <c r="D908" s="5" t="s">
        <v>173</v>
      </c>
      <c r="E908" s="5">
        <v>0</v>
      </c>
      <c r="F908" s="5" t="s">
        <v>51</v>
      </c>
      <c r="G908" s="5" t="s">
        <v>52</v>
      </c>
      <c r="H908" s="5" t="e">
        <f t="shared" si="14"/>
        <v>#N/A</v>
      </c>
      <c r="I908" s="6">
        <v>1.77090624</v>
      </c>
    </row>
    <row r="909" spans="1:9" x14ac:dyDescent="0.2">
      <c r="A909" s="4" t="s">
        <v>62</v>
      </c>
      <c r="B909" t="s">
        <v>163</v>
      </c>
      <c r="C909" t="s">
        <v>172</v>
      </c>
      <c r="D909" s="5" t="s">
        <v>173</v>
      </c>
      <c r="E909" s="5">
        <v>0</v>
      </c>
      <c r="F909" s="5" t="s">
        <v>54</v>
      </c>
      <c r="G909" s="5" t="s">
        <v>55</v>
      </c>
      <c r="H909" s="5" t="e">
        <f t="shared" si="14"/>
        <v>#N/A</v>
      </c>
      <c r="I909" s="6">
        <v>6.3754784054030003</v>
      </c>
    </row>
    <row r="910" spans="1:9" x14ac:dyDescent="0.2">
      <c r="A910" s="4" t="s">
        <v>62</v>
      </c>
      <c r="B910" t="s">
        <v>163</v>
      </c>
      <c r="C910" t="s">
        <v>172</v>
      </c>
      <c r="D910" s="5" t="s">
        <v>173</v>
      </c>
      <c r="E910" s="5">
        <v>0</v>
      </c>
      <c r="F910" s="5" t="s">
        <v>56</v>
      </c>
      <c r="G910" s="5" t="s">
        <v>57</v>
      </c>
      <c r="H910" s="5" t="e">
        <f t="shared" si="14"/>
        <v>#N/A</v>
      </c>
      <c r="I910" s="6">
        <v>122.385876302133</v>
      </c>
    </row>
    <row r="911" spans="1:9" x14ac:dyDescent="0.2">
      <c r="A911" s="4" t="s">
        <v>62</v>
      </c>
      <c r="B911" t="s">
        <v>163</v>
      </c>
      <c r="C911" t="s">
        <v>172</v>
      </c>
      <c r="D911" s="5" t="s">
        <v>173</v>
      </c>
      <c r="E911" s="5">
        <v>0</v>
      </c>
      <c r="F911" s="5" t="s">
        <v>58</v>
      </c>
      <c r="G911" s="5" t="s">
        <v>59</v>
      </c>
      <c r="H911" s="5" t="e">
        <f t="shared" si="14"/>
        <v>#N/A</v>
      </c>
      <c r="I911" s="6">
        <v>961.76014050613401</v>
      </c>
    </row>
    <row r="912" spans="1:9" x14ac:dyDescent="0.2">
      <c r="A912" s="4" t="s">
        <v>62</v>
      </c>
      <c r="B912" t="s">
        <v>163</v>
      </c>
      <c r="C912" t="s">
        <v>174</v>
      </c>
      <c r="D912" s="5" t="s">
        <v>175</v>
      </c>
      <c r="E912" s="5">
        <v>0</v>
      </c>
      <c r="F912" s="5" t="s">
        <v>10</v>
      </c>
      <c r="G912" s="5" t="s">
        <v>11</v>
      </c>
      <c r="H912" s="5" t="str">
        <f t="shared" si="14"/>
        <v>Power</v>
      </c>
      <c r="I912" s="6">
        <v>9569.1132461601301</v>
      </c>
    </row>
    <row r="913" spans="1:9" x14ac:dyDescent="0.2">
      <c r="A913" s="4" t="s">
        <v>62</v>
      </c>
      <c r="B913" t="s">
        <v>163</v>
      </c>
      <c r="C913" t="s">
        <v>174</v>
      </c>
      <c r="D913" s="5" t="s">
        <v>175</v>
      </c>
      <c r="E913" s="5">
        <v>0</v>
      </c>
      <c r="F913" s="5" t="s">
        <v>12</v>
      </c>
      <c r="G913" s="5" t="s">
        <v>13</v>
      </c>
      <c r="H913" s="5" t="str">
        <f t="shared" si="14"/>
        <v>Industry (incl. Cement Process)</v>
      </c>
      <c r="I913" s="6">
        <v>574.94064168199395</v>
      </c>
    </row>
    <row r="914" spans="1:9" x14ac:dyDescent="0.2">
      <c r="A914" s="4" t="s">
        <v>62</v>
      </c>
      <c r="B914" t="s">
        <v>163</v>
      </c>
      <c r="C914" t="s">
        <v>174</v>
      </c>
      <c r="D914" s="5" t="s">
        <v>175</v>
      </c>
      <c r="E914" s="5">
        <v>0</v>
      </c>
      <c r="F914" s="5" t="s">
        <v>14</v>
      </c>
      <c r="G914" s="5" t="s">
        <v>15</v>
      </c>
      <c r="H914" s="5" t="str">
        <f t="shared" si="14"/>
        <v>Industry (incl. Cement Process)</v>
      </c>
      <c r="I914" s="6">
        <v>5574.2720786153996</v>
      </c>
    </row>
    <row r="915" spans="1:9" x14ac:dyDescent="0.2">
      <c r="A915" s="4" t="s">
        <v>62</v>
      </c>
      <c r="B915" t="s">
        <v>163</v>
      </c>
      <c r="C915" t="s">
        <v>174</v>
      </c>
      <c r="D915" s="5" t="s">
        <v>175</v>
      </c>
      <c r="E915" s="5">
        <v>0</v>
      </c>
      <c r="F915" s="5" t="s">
        <v>16</v>
      </c>
      <c r="G915" s="5" t="s">
        <v>17</v>
      </c>
      <c r="H915" s="5" t="str">
        <f t="shared" si="14"/>
        <v>Domestic aviation</v>
      </c>
      <c r="I915" s="6">
        <v>10.218999369212501</v>
      </c>
    </row>
    <row r="916" spans="1:9" x14ac:dyDescent="0.2">
      <c r="A916" s="4" t="s">
        <v>62</v>
      </c>
      <c r="B916" t="s">
        <v>163</v>
      </c>
      <c r="C916" t="s">
        <v>174</v>
      </c>
      <c r="D916" s="5" t="s">
        <v>175</v>
      </c>
      <c r="E916" s="5">
        <v>0</v>
      </c>
      <c r="F916" s="5" t="s">
        <v>18</v>
      </c>
      <c r="G916" s="5" t="s">
        <v>19</v>
      </c>
      <c r="H916" s="5" t="str">
        <f t="shared" si="14"/>
        <v>Ground Transport</v>
      </c>
      <c r="I916" s="6">
        <v>7100.4526546102297</v>
      </c>
    </row>
    <row r="917" spans="1:9" x14ac:dyDescent="0.2">
      <c r="A917" s="4" t="s">
        <v>62</v>
      </c>
      <c r="B917" t="s">
        <v>163</v>
      </c>
      <c r="C917" t="s">
        <v>174</v>
      </c>
      <c r="D917" s="5" t="s">
        <v>175</v>
      </c>
      <c r="E917" s="5">
        <v>0</v>
      </c>
      <c r="F917" s="5" t="s">
        <v>20</v>
      </c>
      <c r="G917" s="5" t="s">
        <v>21</v>
      </c>
      <c r="H917" s="5" t="str">
        <f t="shared" si="14"/>
        <v>Ground Transport</v>
      </c>
      <c r="I917" s="6">
        <v>63.054799184743601</v>
      </c>
    </row>
    <row r="918" spans="1:9" x14ac:dyDescent="0.2">
      <c r="A918" s="4" t="s">
        <v>62</v>
      </c>
      <c r="B918" t="s">
        <v>163</v>
      </c>
      <c r="C918" t="s">
        <v>174</v>
      </c>
      <c r="D918" s="5" t="s">
        <v>175</v>
      </c>
      <c r="E918" s="5">
        <v>0</v>
      </c>
      <c r="F918" s="5" t="s">
        <v>22</v>
      </c>
      <c r="G918" s="5" t="s">
        <v>23</v>
      </c>
      <c r="H918" s="5" t="str">
        <f t="shared" si="14"/>
        <v>Ground Transport</v>
      </c>
      <c r="I918" s="6" t="s">
        <v>53</v>
      </c>
    </row>
    <row r="919" spans="1:9" x14ac:dyDescent="0.2">
      <c r="A919" s="4" t="s">
        <v>62</v>
      </c>
      <c r="B919" t="s">
        <v>163</v>
      </c>
      <c r="C919" t="s">
        <v>174</v>
      </c>
      <c r="D919" s="5" t="s">
        <v>175</v>
      </c>
      <c r="E919" s="5">
        <v>0</v>
      </c>
      <c r="F919" s="5" t="s">
        <v>24</v>
      </c>
      <c r="G919" s="5" t="s">
        <v>25</v>
      </c>
      <c r="H919" s="5" t="str">
        <f t="shared" si="14"/>
        <v>Ground Transport</v>
      </c>
      <c r="I919" s="6">
        <v>552.38415567822506</v>
      </c>
    </row>
    <row r="920" spans="1:9" x14ac:dyDescent="0.2">
      <c r="A920" s="4" t="s">
        <v>62</v>
      </c>
      <c r="B920" t="s">
        <v>163</v>
      </c>
      <c r="C920" t="s">
        <v>174</v>
      </c>
      <c r="D920" s="5" t="s">
        <v>175</v>
      </c>
      <c r="E920" s="5">
        <v>0</v>
      </c>
      <c r="F920" s="5" t="s">
        <v>26</v>
      </c>
      <c r="G920" s="5" t="s">
        <v>27</v>
      </c>
      <c r="H920" s="5" t="str">
        <f t="shared" si="14"/>
        <v>Residential</v>
      </c>
      <c r="I920" s="6">
        <v>4197.7048414327201</v>
      </c>
    </row>
    <row r="921" spans="1:9" x14ac:dyDescent="0.2">
      <c r="A921" s="4" t="s">
        <v>62</v>
      </c>
      <c r="B921" t="s">
        <v>163</v>
      </c>
      <c r="C921" t="s">
        <v>174</v>
      </c>
      <c r="D921" s="5" t="s">
        <v>175</v>
      </c>
      <c r="E921" s="5">
        <v>0</v>
      </c>
      <c r="F921" s="5" t="s">
        <v>28</v>
      </c>
      <c r="G921" s="5" t="s">
        <v>29</v>
      </c>
      <c r="H921" s="5" t="e">
        <f t="shared" si="14"/>
        <v>#N/A</v>
      </c>
      <c r="I921" s="6" t="s">
        <v>53</v>
      </c>
    </row>
    <row r="922" spans="1:9" x14ac:dyDescent="0.2">
      <c r="A922" s="4" t="s">
        <v>62</v>
      </c>
      <c r="B922" t="s">
        <v>163</v>
      </c>
      <c r="C922" t="s">
        <v>174</v>
      </c>
      <c r="D922" s="5" t="s">
        <v>175</v>
      </c>
      <c r="E922" s="5">
        <v>0</v>
      </c>
      <c r="F922" s="5" t="s">
        <v>30</v>
      </c>
      <c r="G922" s="5" t="s">
        <v>32</v>
      </c>
      <c r="H922" s="5" t="e">
        <f t="shared" si="14"/>
        <v>#N/A</v>
      </c>
      <c r="I922" s="6">
        <v>418.428401163204</v>
      </c>
    </row>
    <row r="923" spans="1:9" x14ac:dyDescent="0.2">
      <c r="A923" s="4" t="s">
        <v>62</v>
      </c>
      <c r="B923" t="s">
        <v>163</v>
      </c>
      <c r="C923" t="s">
        <v>174</v>
      </c>
      <c r="D923" s="5" t="s">
        <v>175</v>
      </c>
      <c r="E923" s="5">
        <v>0</v>
      </c>
      <c r="F923" s="5" t="s">
        <v>33</v>
      </c>
      <c r="G923" s="5" t="s">
        <v>34</v>
      </c>
      <c r="H923" s="5" t="str">
        <f t="shared" si="14"/>
        <v>Industry (incl. Cement Process)</v>
      </c>
      <c r="I923" s="6">
        <v>4463.91</v>
      </c>
    </row>
    <row r="924" spans="1:9" x14ac:dyDescent="0.2">
      <c r="A924" s="4" t="s">
        <v>62</v>
      </c>
      <c r="B924" t="s">
        <v>163</v>
      </c>
      <c r="C924" t="s">
        <v>174</v>
      </c>
      <c r="D924" s="5" t="s">
        <v>175</v>
      </c>
      <c r="E924" s="5">
        <v>0</v>
      </c>
      <c r="F924" s="5" t="s">
        <v>35</v>
      </c>
      <c r="G924" s="5" t="s">
        <v>36</v>
      </c>
      <c r="H924" s="5" t="e">
        <f t="shared" si="14"/>
        <v>#N/A</v>
      </c>
      <c r="I924" s="6">
        <v>217.5</v>
      </c>
    </row>
    <row r="925" spans="1:9" x14ac:dyDescent="0.2">
      <c r="A925" s="4" t="s">
        <v>62</v>
      </c>
      <c r="B925" t="s">
        <v>163</v>
      </c>
      <c r="C925" t="s">
        <v>174</v>
      </c>
      <c r="D925" s="5" t="s">
        <v>175</v>
      </c>
      <c r="E925" s="5">
        <v>0</v>
      </c>
      <c r="F925" s="5" t="s">
        <v>41</v>
      </c>
      <c r="G925" s="5" t="s">
        <v>42</v>
      </c>
      <c r="H925" s="5" t="e">
        <f t="shared" si="14"/>
        <v>#N/A</v>
      </c>
      <c r="I925" s="6">
        <v>0.57155554121269303</v>
      </c>
    </row>
    <row r="926" spans="1:9" x14ac:dyDescent="0.2">
      <c r="A926" s="4" t="s">
        <v>62</v>
      </c>
      <c r="B926" t="s">
        <v>163</v>
      </c>
      <c r="C926" t="s">
        <v>174</v>
      </c>
      <c r="D926" s="5" t="s">
        <v>175</v>
      </c>
      <c r="E926" s="5">
        <v>0</v>
      </c>
      <c r="F926" s="5" t="s">
        <v>45</v>
      </c>
      <c r="G926" s="5" t="s">
        <v>46</v>
      </c>
      <c r="H926" s="5" t="e">
        <f t="shared" si="14"/>
        <v>#N/A</v>
      </c>
      <c r="I926" s="6">
        <v>2</v>
      </c>
    </row>
    <row r="927" spans="1:9" x14ac:dyDescent="0.2">
      <c r="A927" s="4" t="s">
        <v>62</v>
      </c>
      <c r="B927" t="s">
        <v>163</v>
      </c>
      <c r="C927" t="s">
        <v>174</v>
      </c>
      <c r="D927" s="5" t="s">
        <v>175</v>
      </c>
      <c r="E927" s="5">
        <v>0</v>
      </c>
      <c r="F927" s="5" t="s">
        <v>47</v>
      </c>
      <c r="G927" s="5" t="s">
        <v>48</v>
      </c>
      <c r="H927" s="5" t="e">
        <f t="shared" si="14"/>
        <v>#N/A</v>
      </c>
      <c r="I927" s="6">
        <v>35.926387313955097</v>
      </c>
    </row>
    <row r="928" spans="1:9" x14ac:dyDescent="0.2">
      <c r="A928" s="4" t="s">
        <v>62</v>
      </c>
      <c r="B928" t="s">
        <v>163</v>
      </c>
      <c r="C928" t="s">
        <v>174</v>
      </c>
      <c r="D928" s="5" t="s">
        <v>175</v>
      </c>
      <c r="E928" s="5">
        <v>0</v>
      </c>
      <c r="F928" s="5" t="s">
        <v>49</v>
      </c>
      <c r="G928" s="5" t="s">
        <v>50</v>
      </c>
      <c r="H928" s="5" t="e">
        <f t="shared" si="14"/>
        <v>#N/A</v>
      </c>
      <c r="I928" s="6">
        <v>22.058191661661599</v>
      </c>
    </row>
    <row r="929" spans="1:9" x14ac:dyDescent="0.2">
      <c r="A929" s="4" t="s">
        <v>62</v>
      </c>
      <c r="B929" t="s">
        <v>163</v>
      </c>
      <c r="C929" t="s">
        <v>174</v>
      </c>
      <c r="D929" s="5" t="s">
        <v>175</v>
      </c>
      <c r="E929" s="5">
        <v>0</v>
      </c>
      <c r="F929" s="5" t="s">
        <v>51</v>
      </c>
      <c r="G929" s="5" t="s">
        <v>52</v>
      </c>
      <c r="H929" s="5" t="e">
        <f t="shared" si="14"/>
        <v>#N/A</v>
      </c>
      <c r="I929" s="6">
        <v>35.670092644192302</v>
      </c>
    </row>
    <row r="930" spans="1:9" x14ac:dyDescent="0.2">
      <c r="A930" s="4" t="s">
        <v>62</v>
      </c>
      <c r="B930" t="s">
        <v>163</v>
      </c>
      <c r="C930" t="s">
        <v>174</v>
      </c>
      <c r="D930" s="5" t="s">
        <v>175</v>
      </c>
      <c r="E930" s="5">
        <v>0</v>
      </c>
      <c r="F930" s="5" t="s">
        <v>54</v>
      </c>
      <c r="G930" s="5" t="s">
        <v>55</v>
      </c>
      <c r="H930" s="5" t="e">
        <f t="shared" si="14"/>
        <v>#N/A</v>
      </c>
      <c r="I930" s="6">
        <v>1.88779880460006</v>
      </c>
    </row>
    <row r="931" spans="1:9" x14ac:dyDescent="0.2">
      <c r="A931" s="4" t="s">
        <v>62</v>
      </c>
      <c r="B931" t="s">
        <v>163</v>
      </c>
      <c r="C931" t="s">
        <v>174</v>
      </c>
      <c r="D931" s="5" t="s">
        <v>175</v>
      </c>
      <c r="E931" s="5">
        <v>0</v>
      </c>
      <c r="F931" s="5" t="s">
        <v>56</v>
      </c>
      <c r="G931" s="5" t="s">
        <v>57</v>
      </c>
      <c r="H931" s="5" t="e">
        <f t="shared" si="14"/>
        <v>#N/A</v>
      </c>
      <c r="I931" s="6">
        <v>72.952938928901602</v>
      </c>
    </row>
    <row r="932" spans="1:9" x14ac:dyDescent="0.2">
      <c r="A932" s="4" t="s">
        <v>62</v>
      </c>
      <c r="B932" t="s">
        <v>163</v>
      </c>
      <c r="C932" t="s">
        <v>174</v>
      </c>
      <c r="D932" s="5" t="s">
        <v>175</v>
      </c>
      <c r="E932" s="5">
        <v>0</v>
      </c>
      <c r="F932" s="5" t="s">
        <v>58</v>
      </c>
      <c r="G932" s="5" t="s">
        <v>59</v>
      </c>
      <c r="H932" s="5" t="e">
        <f t="shared" si="14"/>
        <v>#N/A</v>
      </c>
      <c r="I932" s="6">
        <v>13.265667000000001</v>
      </c>
    </row>
    <row r="933" spans="1:9" x14ac:dyDescent="0.2">
      <c r="A933" s="4" t="s">
        <v>62</v>
      </c>
      <c r="B933" t="s">
        <v>176</v>
      </c>
      <c r="C933" t="s">
        <v>177</v>
      </c>
      <c r="D933" s="5" t="s">
        <v>178</v>
      </c>
      <c r="E933" s="5">
        <v>0</v>
      </c>
      <c r="F933" s="5" t="s">
        <v>10</v>
      </c>
      <c r="G933" s="5" t="s">
        <v>11</v>
      </c>
      <c r="H933" s="5" t="str">
        <f t="shared" si="14"/>
        <v>Power</v>
      </c>
      <c r="I933" s="6">
        <v>267.66731232342801</v>
      </c>
    </row>
    <row r="934" spans="1:9" x14ac:dyDescent="0.2">
      <c r="A934" s="4" t="s">
        <v>62</v>
      </c>
      <c r="B934" t="s">
        <v>176</v>
      </c>
      <c r="C934" t="s">
        <v>177</v>
      </c>
      <c r="D934" s="5" t="s">
        <v>178</v>
      </c>
      <c r="E934" s="5">
        <v>0</v>
      </c>
      <c r="F934" s="5" t="s">
        <v>14</v>
      </c>
      <c r="G934" s="5" t="s">
        <v>15</v>
      </c>
      <c r="H934" s="5" t="str">
        <f t="shared" si="14"/>
        <v>Industry (incl. Cement Process)</v>
      </c>
      <c r="I934" s="6">
        <v>704.740604695152</v>
      </c>
    </row>
    <row r="935" spans="1:9" x14ac:dyDescent="0.2">
      <c r="A935" s="4" t="s">
        <v>62</v>
      </c>
      <c r="B935" t="s">
        <v>176</v>
      </c>
      <c r="C935" t="s">
        <v>177</v>
      </c>
      <c r="D935" s="5" t="s">
        <v>178</v>
      </c>
      <c r="E935" s="5">
        <v>0</v>
      </c>
      <c r="F935" s="5" t="s">
        <v>18</v>
      </c>
      <c r="G935" s="5" t="s">
        <v>19</v>
      </c>
      <c r="H935" s="5" t="str">
        <f t="shared" si="14"/>
        <v>Ground Transport</v>
      </c>
      <c r="I935" s="6">
        <v>5537.1853029931999</v>
      </c>
    </row>
    <row r="936" spans="1:9" x14ac:dyDescent="0.2">
      <c r="A936" s="4" t="s">
        <v>62</v>
      </c>
      <c r="B936" t="s">
        <v>176</v>
      </c>
      <c r="C936" t="s">
        <v>177</v>
      </c>
      <c r="D936" s="5" t="s">
        <v>178</v>
      </c>
      <c r="E936" s="5">
        <v>0</v>
      </c>
      <c r="F936" s="5" t="s">
        <v>20</v>
      </c>
      <c r="G936" s="5" t="s">
        <v>21</v>
      </c>
      <c r="H936" s="5" t="str">
        <f t="shared" si="14"/>
        <v>Ground Transport</v>
      </c>
      <c r="I936" s="6" t="s">
        <v>53</v>
      </c>
    </row>
    <row r="937" spans="1:9" x14ac:dyDescent="0.2">
      <c r="A937" s="4" t="s">
        <v>62</v>
      </c>
      <c r="B937" t="s">
        <v>176</v>
      </c>
      <c r="C937" t="s">
        <v>177</v>
      </c>
      <c r="D937" s="5" t="s">
        <v>178</v>
      </c>
      <c r="E937" s="5">
        <v>0</v>
      </c>
      <c r="F937" s="5" t="s">
        <v>26</v>
      </c>
      <c r="G937" s="5" t="s">
        <v>27</v>
      </c>
      <c r="H937" s="5" t="str">
        <f t="shared" si="14"/>
        <v>Residential</v>
      </c>
      <c r="I937" s="6">
        <v>85.133275246650499</v>
      </c>
    </row>
    <row r="938" spans="1:9" x14ac:dyDescent="0.2">
      <c r="A938" s="4" t="s">
        <v>62</v>
      </c>
      <c r="B938" t="s">
        <v>176</v>
      </c>
      <c r="C938" t="s">
        <v>177</v>
      </c>
      <c r="D938" s="5" t="s">
        <v>178</v>
      </c>
      <c r="E938" s="5">
        <v>0</v>
      </c>
      <c r="F938" s="5" t="s">
        <v>30</v>
      </c>
      <c r="G938" s="5" t="s">
        <v>32</v>
      </c>
      <c r="H938" s="5" t="e">
        <f t="shared" si="14"/>
        <v>#N/A</v>
      </c>
      <c r="I938" s="6" t="s">
        <v>53</v>
      </c>
    </row>
    <row r="939" spans="1:9" x14ac:dyDescent="0.2">
      <c r="A939" s="4" t="s">
        <v>62</v>
      </c>
      <c r="B939" t="s">
        <v>176</v>
      </c>
      <c r="C939" t="s">
        <v>177</v>
      </c>
      <c r="D939" s="5" t="s">
        <v>178</v>
      </c>
      <c r="E939" s="5">
        <v>0</v>
      </c>
      <c r="F939" s="5" t="s">
        <v>33</v>
      </c>
      <c r="G939" s="5" t="s">
        <v>34</v>
      </c>
      <c r="H939" s="5" t="str">
        <f t="shared" si="14"/>
        <v>Industry (incl. Cement Process)</v>
      </c>
      <c r="I939" s="6">
        <v>889.84</v>
      </c>
    </row>
    <row r="940" spans="1:9" x14ac:dyDescent="0.2">
      <c r="A940" s="4" t="s">
        <v>62</v>
      </c>
      <c r="B940" t="s">
        <v>176</v>
      </c>
      <c r="C940" t="s">
        <v>177</v>
      </c>
      <c r="D940" s="5" t="s">
        <v>178</v>
      </c>
      <c r="E940" s="5">
        <v>0</v>
      </c>
      <c r="F940" s="5" t="s">
        <v>41</v>
      </c>
      <c r="G940" s="5" t="s">
        <v>42</v>
      </c>
      <c r="H940" s="5" t="e">
        <f t="shared" si="14"/>
        <v>#N/A</v>
      </c>
      <c r="I940" s="6">
        <v>0.56387535235638098</v>
      </c>
    </row>
    <row r="941" spans="1:9" x14ac:dyDescent="0.2">
      <c r="A941" s="4" t="s">
        <v>62</v>
      </c>
      <c r="B941" t="s">
        <v>176</v>
      </c>
      <c r="C941" t="s">
        <v>177</v>
      </c>
      <c r="D941" s="5" t="s">
        <v>178</v>
      </c>
      <c r="E941" s="5">
        <v>0</v>
      </c>
      <c r="F941" s="5" t="s">
        <v>47</v>
      </c>
      <c r="G941" s="5" t="s">
        <v>48</v>
      </c>
      <c r="H941" s="5" t="e">
        <f t="shared" si="14"/>
        <v>#N/A</v>
      </c>
      <c r="I941" s="6" t="s">
        <v>53</v>
      </c>
    </row>
    <row r="942" spans="1:9" x14ac:dyDescent="0.2">
      <c r="A942" s="4" t="s">
        <v>62</v>
      </c>
      <c r="B942" t="s">
        <v>176</v>
      </c>
      <c r="C942" t="s">
        <v>177</v>
      </c>
      <c r="D942" s="5" t="s">
        <v>178</v>
      </c>
      <c r="E942" s="5">
        <v>0</v>
      </c>
      <c r="F942" s="5" t="s">
        <v>49</v>
      </c>
      <c r="G942" s="5" t="s">
        <v>50</v>
      </c>
      <c r="H942" s="5" t="e">
        <f t="shared" si="14"/>
        <v>#N/A</v>
      </c>
      <c r="I942" s="6">
        <v>6.1552972924430502</v>
      </c>
    </row>
    <row r="943" spans="1:9" x14ac:dyDescent="0.2">
      <c r="A943" s="4" t="s">
        <v>62</v>
      </c>
      <c r="B943" t="s">
        <v>176</v>
      </c>
      <c r="C943" t="s">
        <v>177</v>
      </c>
      <c r="D943" s="5" t="s">
        <v>178</v>
      </c>
      <c r="E943" s="5">
        <v>0</v>
      </c>
      <c r="F943" s="5" t="s">
        <v>56</v>
      </c>
      <c r="G943" s="5" t="s">
        <v>57</v>
      </c>
      <c r="H943" s="5" t="e">
        <f t="shared" si="14"/>
        <v>#N/A</v>
      </c>
      <c r="I943" s="6">
        <v>44.223578360795798</v>
      </c>
    </row>
    <row r="944" spans="1:9" x14ac:dyDescent="0.2">
      <c r="A944" s="4" t="s">
        <v>62</v>
      </c>
      <c r="B944" t="s">
        <v>176</v>
      </c>
      <c r="C944" t="s">
        <v>177</v>
      </c>
      <c r="D944" s="5" t="s">
        <v>178</v>
      </c>
      <c r="E944" s="5">
        <v>0</v>
      </c>
      <c r="F944" s="5" t="s">
        <v>58</v>
      </c>
      <c r="G944" s="5" t="s">
        <v>59</v>
      </c>
      <c r="H944" s="5" t="e">
        <f t="shared" si="14"/>
        <v>#N/A</v>
      </c>
      <c r="I944" s="6" t="s">
        <v>53</v>
      </c>
    </row>
    <row r="945" spans="1:9" x14ac:dyDescent="0.2">
      <c r="A945" s="4" t="s">
        <v>62</v>
      </c>
      <c r="B945" t="s">
        <v>176</v>
      </c>
      <c r="C945" t="s">
        <v>177</v>
      </c>
      <c r="D945" s="5" t="s">
        <v>178</v>
      </c>
      <c r="E945" s="5">
        <v>0</v>
      </c>
      <c r="F945" s="5" t="s">
        <v>60</v>
      </c>
      <c r="G945" s="5" t="s">
        <v>61</v>
      </c>
      <c r="H945" s="5" t="e">
        <f t="shared" si="14"/>
        <v>#N/A</v>
      </c>
      <c r="I945" s="6">
        <v>0.349685687941936</v>
      </c>
    </row>
    <row r="946" spans="1:9" x14ac:dyDescent="0.2">
      <c r="A946" s="4" t="s">
        <v>62</v>
      </c>
      <c r="B946" t="s">
        <v>176</v>
      </c>
      <c r="C946" t="s">
        <v>179</v>
      </c>
      <c r="D946" s="5" t="s">
        <v>180</v>
      </c>
      <c r="E946" s="5">
        <v>0</v>
      </c>
      <c r="F946" s="5" t="s">
        <v>10</v>
      </c>
      <c r="G946" s="5" t="s">
        <v>11</v>
      </c>
      <c r="H946" s="5" t="str">
        <f t="shared" si="14"/>
        <v>Power</v>
      </c>
      <c r="I946" s="6">
        <v>815.16050965970305</v>
      </c>
    </row>
    <row r="947" spans="1:9" x14ac:dyDescent="0.2">
      <c r="A947" s="4" t="s">
        <v>62</v>
      </c>
      <c r="B947" t="s">
        <v>176</v>
      </c>
      <c r="C947" t="s">
        <v>179</v>
      </c>
      <c r="D947" s="5" t="s">
        <v>180</v>
      </c>
      <c r="E947" s="5">
        <v>0</v>
      </c>
      <c r="F947" s="5" t="s">
        <v>12</v>
      </c>
      <c r="G947" s="5" t="s">
        <v>13</v>
      </c>
      <c r="H947" s="5" t="str">
        <f t="shared" si="14"/>
        <v>Industry (incl. Cement Process)</v>
      </c>
      <c r="I947" s="6" t="s">
        <v>53</v>
      </c>
    </row>
    <row r="948" spans="1:9" x14ac:dyDescent="0.2">
      <c r="A948" s="4" t="s">
        <v>62</v>
      </c>
      <c r="B948" t="s">
        <v>176</v>
      </c>
      <c r="C948" t="s">
        <v>179</v>
      </c>
      <c r="D948" s="5" t="s">
        <v>180</v>
      </c>
      <c r="E948" s="5">
        <v>0</v>
      </c>
      <c r="F948" s="5" t="s">
        <v>14</v>
      </c>
      <c r="G948" s="5" t="s">
        <v>15</v>
      </c>
      <c r="H948" s="5" t="str">
        <f t="shared" si="14"/>
        <v>Industry (incl. Cement Process)</v>
      </c>
      <c r="I948" s="6">
        <v>487.67891014896099</v>
      </c>
    </row>
    <row r="949" spans="1:9" x14ac:dyDescent="0.2">
      <c r="A949" s="4" t="s">
        <v>62</v>
      </c>
      <c r="B949" t="s">
        <v>176</v>
      </c>
      <c r="C949" t="s">
        <v>179</v>
      </c>
      <c r="D949" s="5" t="s">
        <v>180</v>
      </c>
      <c r="E949" s="5">
        <v>0</v>
      </c>
      <c r="F949" s="5" t="s">
        <v>16</v>
      </c>
      <c r="G949" s="5" t="s">
        <v>17</v>
      </c>
      <c r="H949" s="5" t="str">
        <f t="shared" si="14"/>
        <v>Domestic aviation</v>
      </c>
      <c r="I949" s="6">
        <v>63.831478164045699</v>
      </c>
    </row>
    <row r="950" spans="1:9" x14ac:dyDescent="0.2">
      <c r="A950" s="4" t="s">
        <v>62</v>
      </c>
      <c r="B950" t="s">
        <v>176</v>
      </c>
      <c r="C950" t="s">
        <v>179</v>
      </c>
      <c r="D950" s="5" t="s">
        <v>180</v>
      </c>
      <c r="E950" s="5">
        <v>0</v>
      </c>
      <c r="F950" s="5" t="s">
        <v>18</v>
      </c>
      <c r="G950" s="5" t="s">
        <v>19</v>
      </c>
      <c r="H950" s="5" t="str">
        <f t="shared" si="14"/>
        <v>Ground Transport</v>
      </c>
      <c r="I950" s="6">
        <v>1669.85441368803</v>
      </c>
    </row>
    <row r="951" spans="1:9" x14ac:dyDescent="0.2">
      <c r="A951" s="4" t="s">
        <v>62</v>
      </c>
      <c r="B951" t="s">
        <v>176</v>
      </c>
      <c r="C951" t="s">
        <v>179</v>
      </c>
      <c r="D951" s="5" t="s">
        <v>180</v>
      </c>
      <c r="E951" s="5">
        <v>0</v>
      </c>
      <c r="F951" s="5" t="s">
        <v>20</v>
      </c>
      <c r="G951" s="5" t="s">
        <v>21</v>
      </c>
      <c r="H951" s="5" t="str">
        <f t="shared" si="14"/>
        <v>Ground Transport</v>
      </c>
      <c r="I951" s="6">
        <v>7.8890747651371802</v>
      </c>
    </row>
    <row r="952" spans="1:9" x14ac:dyDescent="0.2">
      <c r="A952" s="4" t="s">
        <v>62</v>
      </c>
      <c r="B952" t="s">
        <v>176</v>
      </c>
      <c r="C952" t="s">
        <v>179</v>
      </c>
      <c r="D952" s="5" t="s">
        <v>180</v>
      </c>
      <c r="E952" s="5">
        <v>0</v>
      </c>
      <c r="F952" s="5" t="s">
        <v>22</v>
      </c>
      <c r="G952" s="5" t="s">
        <v>23</v>
      </c>
      <c r="H952" s="5" t="str">
        <f t="shared" si="14"/>
        <v>Ground Transport</v>
      </c>
      <c r="I952" s="6">
        <v>1.5759937717157699</v>
      </c>
    </row>
    <row r="953" spans="1:9" x14ac:dyDescent="0.2">
      <c r="A953" s="4" t="s">
        <v>62</v>
      </c>
      <c r="B953" t="s">
        <v>176</v>
      </c>
      <c r="C953" t="s">
        <v>179</v>
      </c>
      <c r="D953" s="5" t="s">
        <v>180</v>
      </c>
      <c r="E953" s="5">
        <v>0</v>
      </c>
      <c r="F953" s="5" t="s">
        <v>26</v>
      </c>
      <c r="G953" s="5" t="s">
        <v>27</v>
      </c>
      <c r="H953" s="5" t="str">
        <f t="shared" si="14"/>
        <v>Residential</v>
      </c>
      <c r="I953" s="6">
        <v>437.56794831694498</v>
      </c>
    </row>
    <row r="954" spans="1:9" x14ac:dyDescent="0.2">
      <c r="A954" s="4" t="s">
        <v>62</v>
      </c>
      <c r="B954" t="s">
        <v>176</v>
      </c>
      <c r="C954" t="s">
        <v>179</v>
      </c>
      <c r="D954" s="5" t="s">
        <v>180</v>
      </c>
      <c r="E954" s="5">
        <v>0</v>
      </c>
      <c r="F954" s="5" t="s">
        <v>67</v>
      </c>
      <c r="G954" s="5" t="s">
        <v>13</v>
      </c>
      <c r="H954" s="5" t="str">
        <f t="shared" si="14"/>
        <v>Industry (incl. Cement Process)</v>
      </c>
      <c r="I954" s="6" t="s">
        <v>53</v>
      </c>
    </row>
    <row r="955" spans="1:9" x14ac:dyDescent="0.2">
      <c r="A955" s="4" t="s">
        <v>62</v>
      </c>
      <c r="B955" t="s">
        <v>176</v>
      </c>
      <c r="C955" t="s">
        <v>179</v>
      </c>
      <c r="D955" s="5" t="s">
        <v>180</v>
      </c>
      <c r="E955" s="5">
        <v>0</v>
      </c>
      <c r="F955" s="5" t="s">
        <v>30</v>
      </c>
      <c r="G955" s="5" t="s">
        <v>32</v>
      </c>
      <c r="H955" s="5" t="e">
        <f t="shared" si="14"/>
        <v>#N/A</v>
      </c>
      <c r="I955" s="6" t="s">
        <v>53</v>
      </c>
    </row>
    <row r="956" spans="1:9" x14ac:dyDescent="0.2">
      <c r="A956" s="4" t="s">
        <v>62</v>
      </c>
      <c r="B956" t="s">
        <v>176</v>
      </c>
      <c r="C956" t="s">
        <v>179</v>
      </c>
      <c r="D956" s="5" t="s">
        <v>180</v>
      </c>
      <c r="E956" s="5">
        <v>0</v>
      </c>
      <c r="F956" s="5" t="s">
        <v>33</v>
      </c>
      <c r="G956" s="5" t="s">
        <v>34</v>
      </c>
      <c r="H956" s="5" t="str">
        <f t="shared" si="14"/>
        <v>Industry (incl. Cement Process)</v>
      </c>
      <c r="I956" s="6">
        <v>148.143</v>
      </c>
    </row>
    <row r="957" spans="1:9" x14ac:dyDescent="0.2">
      <c r="A957" s="4" t="s">
        <v>62</v>
      </c>
      <c r="B957" t="s">
        <v>176</v>
      </c>
      <c r="C957" t="s">
        <v>179</v>
      </c>
      <c r="D957" s="5" t="s">
        <v>180</v>
      </c>
      <c r="E957" s="5">
        <v>0</v>
      </c>
      <c r="F957" s="5" t="s">
        <v>41</v>
      </c>
      <c r="G957" s="5" t="s">
        <v>42</v>
      </c>
      <c r="H957" s="5" t="e">
        <f t="shared" si="14"/>
        <v>#N/A</v>
      </c>
      <c r="I957" s="6">
        <v>0.94012321662366305</v>
      </c>
    </row>
    <row r="958" spans="1:9" x14ac:dyDescent="0.2">
      <c r="A958" s="4" t="s">
        <v>62</v>
      </c>
      <c r="B958" t="s">
        <v>176</v>
      </c>
      <c r="C958" t="s">
        <v>179</v>
      </c>
      <c r="D958" s="5" t="s">
        <v>180</v>
      </c>
      <c r="E958" s="5">
        <v>0</v>
      </c>
      <c r="F958" s="5" t="s">
        <v>47</v>
      </c>
      <c r="G958" s="5" t="s">
        <v>48</v>
      </c>
      <c r="H958" s="5" t="e">
        <f t="shared" si="14"/>
        <v>#N/A</v>
      </c>
      <c r="I958" s="6">
        <v>4.14854423387035</v>
      </c>
    </row>
    <row r="959" spans="1:9" x14ac:dyDescent="0.2">
      <c r="A959" s="4" t="s">
        <v>62</v>
      </c>
      <c r="B959" t="s">
        <v>176</v>
      </c>
      <c r="C959" t="s">
        <v>179</v>
      </c>
      <c r="D959" s="5" t="s">
        <v>180</v>
      </c>
      <c r="E959" s="5">
        <v>0</v>
      </c>
      <c r="F959" s="5" t="s">
        <v>49</v>
      </c>
      <c r="G959" s="5" t="s">
        <v>50</v>
      </c>
      <c r="H959" s="5" t="e">
        <f t="shared" si="14"/>
        <v>#N/A</v>
      </c>
      <c r="I959" s="6">
        <v>10.7862392899869</v>
      </c>
    </row>
    <row r="960" spans="1:9" x14ac:dyDescent="0.2">
      <c r="A960" s="4" t="s">
        <v>62</v>
      </c>
      <c r="B960" t="s">
        <v>176</v>
      </c>
      <c r="C960" t="s">
        <v>179</v>
      </c>
      <c r="D960" s="5" t="s">
        <v>180</v>
      </c>
      <c r="E960" s="5">
        <v>0</v>
      </c>
      <c r="F960" s="5" t="s">
        <v>56</v>
      </c>
      <c r="G960" s="5" t="s">
        <v>57</v>
      </c>
      <c r="H960" s="5" t="e">
        <f t="shared" si="14"/>
        <v>#N/A</v>
      </c>
      <c r="I960" s="6">
        <v>61.9820684011083</v>
      </c>
    </row>
    <row r="961" spans="1:9" x14ac:dyDescent="0.2">
      <c r="A961" s="4" t="s">
        <v>62</v>
      </c>
      <c r="B961" t="s">
        <v>176</v>
      </c>
      <c r="C961" t="s">
        <v>179</v>
      </c>
      <c r="D961" s="5" t="s">
        <v>180</v>
      </c>
      <c r="E961" s="5">
        <v>0</v>
      </c>
      <c r="F961" s="5" t="s">
        <v>58</v>
      </c>
      <c r="G961" s="5" t="s">
        <v>59</v>
      </c>
      <c r="H961" s="5" t="e">
        <f t="shared" si="14"/>
        <v>#N/A</v>
      </c>
      <c r="I961" s="6" t="s">
        <v>53</v>
      </c>
    </row>
    <row r="962" spans="1:9" x14ac:dyDescent="0.2">
      <c r="A962" s="4" t="s">
        <v>62</v>
      </c>
      <c r="B962" t="s">
        <v>176</v>
      </c>
      <c r="C962" t="s">
        <v>181</v>
      </c>
      <c r="D962" s="5" t="s">
        <v>182</v>
      </c>
      <c r="E962" s="5">
        <v>0</v>
      </c>
      <c r="F962" s="5" t="s">
        <v>10</v>
      </c>
      <c r="G962" s="5" t="s">
        <v>11</v>
      </c>
      <c r="H962" s="5" t="str">
        <f t="shared" ref="H962:H1025" si="15">VLOOKUP(G962,$M$2:$N$11,2,FALSE)</f>
        <v>Power</v>
      </c>
      <c r="I962" s="6">
        <v>104.343754572009</v>
      </c>
    </row>
    <row r="963" spans="1:9" x14ac:dyDescent="0.2">
      <c r="A963" s="4" t="s">
        <v>62</v>
      </c>
      <c r="B963" t="s">
        <v>176</v>
      </c>
      <c r="C963" t="s">
        <v>181</v>
      </c>
      <c r="D963" s="5" t="s">
        <v>182</v>
      </c>
      <c r="E963" s="5">
        <v>0</v>
      </c>
      <c r="F963" s="5" t="s">
        <v>12</v>
      </c>
      <c r="G963" s="5" t="s">
        <v>13</v>
      </c>
      <c r="H963" s="5" t="str">
        <f t="shared" si="15"/>
        <v>Industry (incl. Cement Process)</v>
      </c>
      <c r="I963" s="6" t="s">
        <v>53</v>
      </c>
    </row>
    <row r="964" spans="1:9" x14ac:dyDescent="0.2">
      <c r="A964" s="4" t="s">
        <v>62</v>
      </c>
      <c r="B964" t="s">
        <v>176</v>
      </c>
      <c r="C964" t="s">
        <v>181</v>
      </c>
      <c r="D964" s="5" t="s">
        <v>182</v>
      </c>
      <c r="E964" s="5">
        <v>0</v>
      </c>
      <c r="F964" s="5" t="s">
        <v>14</v>
      </c>
      <c r="G964" s="5" t="s">
        <v>15</v>
      </c>
      <c r="H964" s="5" t="str">
        <f t="shared" si="15"/>
        <v>Industry (incl. Cement Process)</v>
      </c>
      <c r="I964" s="6">
        <v>62.424693517092102</v>
      </c>
    </row>
    <row r="965" spans="1:9" x14ac:dyDescent="0.2">
      <c r="A965" s="4" t="s">
        <v>62</v>
      </c>
      <c r="B965" t="s">
        <v>176</v>
      </c>
      <c r="C965" t="s">
        <v>181</v>
      </c>
      <c r="D965" s="5" t="s">
        <v>182</v>
      </c>
      <c r="E965" s="5">
        <v>0</v>
      </c>
      <c r="F965" s="5" t="s">
        <v>16</v>
      </c>
      <c r="G965" s="5" t="s">
        <v>17</v>
      </c>
      <c r="H965" s="5" t="str">
        <f t="shared" si="15"/>
        <v>Domestic aviation</v>
      </c>
      <c r="I965" s="6">
        <v>8.1706827334796603</v>
      </c>
    </row>
    <row r="966" spans="1:9" x14ac:dyDescent="0.2">
      <c r="A966" s="4" t="s">
        <v>62</v>
      </c>
      <c r="B966" t="s">
        <v>176</v>
      </c>
      <c r="C966" t="s">
        <v>181</v>
      </c>
      <c r="D966" s="5" t="s">
        <v>182</v>
      </c>
      <c r="E966" s="5">
        <v>0</v>
      </c>
      <c r="F966" s="5" t="s">
        <v>18</v>
      </c>
      <c r="G966" s="5" t="s">
        <v>19</v>
      </c>
      <c r="H966" s="5" t="str">
        <f t="shared" si="15"/>
        <v>Ground Transport</v>
      </c>
      <c r="I966" s="6">
        <v>213.74821538701499</v>
      </c>
    </row>
    <row r="967" spans="1:9" x14ac:dyDescent="0.2">
      <c r="A967" s="4" t="s">
        <v>62</v>
      </c>
      <c r="B967" t="s">
        <v>176</v>
      </c>
      <c r="C967" t="s">
        <v>181</v>
      </c>
      <c r="D967" s="5" t="s">
        <v>182</v>
      </c>
      <c r="E967" s="5">
        <v>0</v>
      </c>
      <c r="F967" s="5" t="s">
        <v>20</v>
      </c>
      <c r="G967" s="5" t="s">
        <v>21</v>
      </c>
      <c r="H967" s="5" t="str">
        <f t="shared" si="15"/>
        <v>Ground Transport</v>
      </c>
      <c r="I967" s="6">
        <v>1.00982946753244</v>
      </c>
    </row>
    <row r="968" spans="1:9" x14ac:dyDescent="0.2">
      <c r="A968" s="4" t="s">
        <v>62</v>
      </c>
      <c r="B968" t="s">
        <v>176</v>
      </c>
      <c r="C968" t="s">
        <v>181</v>
      </c>
      <c r="D968" s="5" t="s">
        <v>182</v>
      </c>
      <c r="E968" s="5">
        <v>0</v>
      </c>
      <c r="F968" s="5" t="s">
        <v>22</v>
      </c>
      <c r="G968" s="5" t="s">
        <v>23</v>
      </c>
      <c r="H968" s="5" t="str">
        <f t="shared" si="15"/>
        <v>Ground Transport</v>
      </c>
      <c r="I968" s="6">
        <v>0.20173278879370601</v>
      </c>
    </row>
    <row r="969" spans="1:9" x14ac:dyDescent="0.2">
      <c r="A969" s="4" t="s">
        <v>62</v>
      </c>
      <c r="B969" t="s">
        <v>176</v>
      </c>
      <c r="C969" t="s">
        <v>181</v>
      </c>
      <c r="D969" s="5" t="s">
        <v>182</v>
      </c>
      <c r="E969" s="5">
        <v>0</v>
      </c>
      <c r="F969" s="5" t="s">
        <v>26</v>
      </c>
      <c r="G969" s="5" t="s">
        <v>27</v>
      </c>
      <c r="H969" s="5" t="str">
        <f t="shared" si="15"/>
        <v>Residential</v>
      </c>
      <c r="I969" s="6">
        <v>56.010304683532397</v>
      </c>
    </row>
    <row r="970" spans="1:9" x14ac:dyDescent="0.2">
      <c r="A970" s="4" t="s">
        <v>62</v>
      </c>
      <c r="B970" t="s">
        <v>176</v>
      </c>
      <c r="C970" t="s">
        <v>181</v>
      </c>
      <c r="D970" s="5" t="s">
        <v>182</v>
      </c>
      <c r="E970" s="5">
        <v>0</v>
      </c>
      <c r="F970" s="5" t="s">
        <v>67</v>
      </c>
      <c r="G970" s="5" t="s">
        <v>13</v>
      </c>
      <c r="H970" s="5" t="str">
        <f t="shared" si="15"/>
        <v>Industry (incl. Cement Process)</v>
      </c>
      <c r="I970" s="6" t="s">
        <v>53</v>
      </c>
    </row>
    <row r="971" spans="1:9" x14ac:dyDescent="0.2">
      <c r="A971" s="4" t="s">
        <v>62</v>
      </c>
      <c r="B971" t="s">
        <v>176</v>
      </c>
      <c r="C971" t="s">
        <v>181</v>
      </c>
      <c r="D971" s="5" t="s">
        <v>182</v>
      </c>
      <c r="E971" s="5">
        <v>0</v>
      </c>
      <c r="F971" s="5" t="s">
        <v>30</v>
      </c>
      <c r="G971" s="5" t="s">
        <v>32</v>
      </c>
      <c r="H971" s="5" t="e">
        <f t="shared" si="15"/>
        <v>#N/A</v>
      </c>
      <c r="I971" s="6" t="s">
        <v>53</v>
      </c>
    </row>
    <row r="972" spans="1:9" x14ac:dyDescent="0.2">
      <c r="A972" s="4" t="s">
        <v>62</v>
      </c>
      <c r="B972" t="s">
        <v>176</v>
      </c>
      <c r="C972" t="s">
        <v>181</v>
      </c>
      <c r="D972" s="5" t="s">
        <v>182</v>
      </c>
      <c r="E972" s="5">
        <v>0</v>
      </c>
      <c r="F972" s="5" t="s">
        <v>41</v>
      </c>
      <c r="G972" s="5" t="s">
        <v>42</v>
      </c>
      <c r="H972" s="5" t="e">
        <f t="shared" si="15"/>
        <v>#N/A</v>
      </c>
      <c r="I972" s="6">
        <v>0.251050519210547</v>
      </c>
    </row>
    <row r="973" spans="1:9" x14ac:dyDescent="0.2">
      <c r="A973" s="4" t="s">
        <v>62</v>
      </c>
      <c r="B973" t="s">
        <v>176</v>
      </c>
      <c r="C973" t="s">
        <v>181</v>
      </c>
      <c r="D973" s="5" t="s">
        <v>182</v>
      </c>
      <c r="E973" s="5">
        <v>0</v>
      </c>
      <c r="F973" s="5" t="s">
        <v>47</v>
      </c>
      <c r="G973" s="5" t="s">
        <v>48</v>
      </c>
      <c r="H973" s="5" t="e">
        <f t="shared" si="15"/>
        <v>#N/A</v>
      </c>
      <c r="I973" s="6">
        <v>0.50369382801296803</v>
      </c>
    </row>
    <row r="974" spans="1:9" x14ac:dyDescent="0.2">
      <c r="A974" s="4" t="s">
        <v>62</v>
      </c>
      <c r="B974" t="s">
        <v>176</v>
      </c>
      <c r="C974" t="s">
        <v>181</v>
      </c>
      <c r="D974" s="5" t="s">
        <v>182</v>
      </c>
      <c r="E974" s="5">
        <v>0</v>
      </c>
      <c r="F974" s="5" t="s">
        <v>49</v>
      </c>
      <c r="G974" s="5" t="s">
        <v>50</v>
      </c>
      <c r="H974" s="5" t="e">
        <f t="shared" si="15"/>
        <v>#N/A</v>
      </c>
      <c r="I974" s="6">
        <v>2.53550387006351</v>
      </c>
    </row>
    <row r="975" spans="1:9" x14ac:dyDescent="0.2">
      <c r="A975" s="4" t="s">
        <v>62</v>
      </c>
      <c r="B975" t="s">
        <v>176</v>
      </c>
      <c r="C975" t="s">
        <v>181</v>
      </c>
      <c r="D975" s="5" t="s">
        <v>182</v>
      </c>
      <c r="E975" s="5">
        <v>0</v>
      </c>
      <c r="F975" s="5" t="s">
        <v>56</v>
      </c>
      <c r="G975" s="5" t="s">
        <v>57</v>
      </c>
      <c r="H975" s="5" t="e">
        <f t="shared" si="15"/>
        <v>#N/A</v>
      </c>
      <c r="I975" s="6">
        <v>18.211138207502199</v>
      </c>
    </row>
    <row r="976" spans="1:9" x14ac:dyDescent="0.2">
      <c r="A976" s="4" t="s">
        <v>62</v>
      </c>
      <c r="B976" t="s">
        <v>176</v>
      </c>
      <c r="C976" t="s">
        <v>181</v>
      </c>
      <c r="D976" s="5" t="s">
        <v>182</v>
      </c>
      <c r="E976" s="5">
        <v>0</v>
      </c>
      <c r="F976" s="5" t="s">
        <v>58</v>
      </c>
      <c r="G976" s="5" t="s">
        <v>59</v>
      </c>
      <c r="H976" s="5" t="e">
        <f t="shared" si="15"/>
        <v>#N/A</v>
      </c>
      <c r="I976" s="6" t="s">
        <v>53</v>
      </c>
    </row>
    <row r="977" spans="1:9" x14ac:dyDescent="0.2">
      <c r="A977" s="4" t="s">
        <v>62</v>
      </c>
      <c r="B977" t="s">
        <v>176</v>
      </c>
      <c r="C977" t="s">
        <v>183</v>
      </c>
      <c r="D977" s="5" t="s">
        <v>184</v>
      </c>
      <c r="E977" s="5">
        <v>0</v>
      </c>
      <c r="F977" s="5" t="s">
        <v>10</v>
      </c>
      <c r="G977" s="5" t="s">
        <v>11</v>
      </c>
      <c r="H977" s="5" t="str">
        <f t="shared" si="15"/>
        <v>Power</v>
      </c>
      <c r="I977" s="6">
        <v>3782.54562395118</v>
      </c>
    </row>
    <row r="978" spans="1:9" x14ac:dyDescent="0.2">
      <c r="A978" s="4" t="s">
        <v>62</v>
      </c>
      <c r="B978" t="s">
        <v>176</v>
      </c>
      <c r="C978" t="s">
        <v>183</v>
      </c>
      <c r="D978" s="5" t="s">
        <v>184</v>
      </c>
      <c r="E978" s="5">
        <v>0</v>
      </c>
      <c r="F978" s="5" t="s">
        <v>12</v>
      </c>
      <c r="G978" s="5" t="s">
        <v>13</v>
      </c>
      <c r="H978" s="5" t="str">
        <f t="shared" si="15"/>
        <v>Industry (incl. Cement Process)</v>
      </c>
      <c r="I978" s="6">
        <v>195.52397192103999</v>
      </c>
    </row>
    <row r="979" spans="1:9" x14ac:dyDescent="0.2">
      <c r="A979" s="4" t="s">
        <v>62</v>
      </c>
      <c r="B979" t="s">
        <v>176</v>
      </c>
      <c r="C979" t="s">
        <v>183</v>
      </c>
      <c r="D979" s="5" t="s">
        <v>184</v>
      </c>
      <c r="E979" s="5">
        <v>0</v>
      </c>
      <c r="F979" s="5" t="s">
        <v>14</v>
      </c>
      <c r="G979" s="5" t="s">
        <v>15</v>
      </c>
      <c r="H979" s="5" t="str">
        <f t="shared" si="15"/>
        <v>Industry (incl. Cement Process)</v>
      </c>
      <c r="I979" s="6">
        <v>1656.5160198143101</v>
      </c>
    </row>
    <row r="980" spans="1:9" x14ac:dyDescent="0.2">
      <c r="A980" s="4" t="s">
        <v>62</v>
      </c>
      <c r="B980" t="s">
        <v>176</v>
      </c>
      <c r="C980" t="s">
        <v>183</v>
      </c>
      <c r="D980" s="5" t="s">
        <v>184</v>
      </c>
      <c r="E980" s="5">
        <v>0</v>
      </c>
      <c r="F980" s="5" t="s">
        <v>18</v>
      </c>
      <c r="G980" s="5" t="s">
        <v>19</v>
      </c>
      <c r="H980" s="5" t="str">
        <f t="shared" si="15"/>
        <v>Ground Transport</v>
      </c>
      <c r="I980" s="6">
        <v>3719.1170416936602</v>
      </c>
    </row>
    <row r="981" spans="1:9" x14ac:dyDescent="0.2">
      <c r="A981" s="4" t="s">
        <v>62</v>
      </c>
      <c r="B981" t="s">
        <v>176</v>
      </c>
      <c r="C981" t="s">
        <v>183</v>
      </c>
      <c r="D981" s="5" t="s">
        <v>184</v>
      </c>
      <c r="E981" s="5">
        <v>0</v>
      </c>
      <c r="F981" s="5" t="s">
        <v>20</v>
      </c>
      <c r="G981" s="5" t="s">
        <v>21</v>
      </c>
      <c r="H981" s="5" t="str">
        <f t="shared" si="15"/>
        <v>Ground Transport</v>
      </c>
      <c r="I981" s="6">
        <v>44.639795356929099</v>
      </c>
    </row>
    <row r="982" spans="1:9" x14ac:dyDescent="0.2">
      <c r="A982" s="4" t="s">
        <v>62</v>
      </c>
      <c r="B982" t="s">
        <v>176</v>
      </c>
      <c r="C982" t="s">
        <v>183</v>
      </c>
      <c r="D982" s="5" t="s">
        <v>184</v>
      </c>
      <c r="E982" s="5">
        <v>0</v>
      </c>
      <c r="F982" s="5" t="s">
        <v>22</v>
      </c>
      <c r="G982" s="5" t="s">
        <v>23</v>
      </c>
      <c r="H982" s="5" t="str">
        <f t="shared" si="15"/>
        <v>Ground Transport</v>
      </c>
      <c r="I982" s="6">
        <v>349.39224442827202</v>
      </c>
    </row>
    <row r="983" spans="1:9" x14ac:dyDescent="0.2">
      <c r="A983" s="4" t="s">
        <v>62</v>
      </c>
      <c r="B983" t="s">
        <v>176</v>
      </c>
      <c r="C983" t="s">
        <v>183</v>
      </c>
      <c r="D983" s="5" t="s">
        <v>184</v>
      </c>
      <c r="E983" s="5">
        <v>0</v>
      </c>
      <c r="F983" s="5" t="s">
        <v>24</v>
      </c>
      <c r="G983" s="5" t="s">
        <v>25</v>
      </c>
      <c r="H983" s="5" t="str">
        <f t="shared" si="15"/>
        <v>Ground Transport</v>
      </c>
      <c r="I983" s="6">
        <v>14.7443858483244</v>
      </c>
    </row>
    <row r="984" spans="1:9" x14ac:dyDescent="0.2">
      <c r="A984" s="4" t="s">
        <v>62</v>
      </c>
      <c r="B984" t="s">
        <v>176</v>
      </c>
      <c r="C984" t="s">
        <v>183</v>
      </c>
      <c r="D984" s="5" t="s">
        <v>184</v>
      </c>
      <c r="E984" s="5">
        <v>0</v>
      </c>
      <c r="F984" s="5" t="s">
        <v>26</v>
      </c>
      <c r="G984" s="5" t="s">
        <v>27</v>
      </c>
      <c r="H984" s="5" t="str">
        <f t="shared" si="15"/>
        <v>Residential</v>
      </c>
      <c r="I984" s="6">
        <v>1543.7323903610099</v>
      </c>
    </row>
    <row r="985" spans="1:9" x14ac:dyDescent="0.2">
      <c r="A985" s="4" t="s">
        <v>62</v>
      </c>
      <c r="B985" t="s">
        <v>176</v>
      </c>
      <c r="C985" t="s">
        <v>183</v>
      </c>
      <c r="D985" s="5" t="s">
        <v>184</v>
      </c>
      <c r="E985" s="5">
        <v>0</v>
      </c>
      <c r="F985" s="5" t="s">
        <v>30</v>
      </c>
      <c r="G985" s="5" t="s">
        <v>32</v>
      </c>
      <c r="H985" s="5" t="e">
        <f t="shared" si="15"/>
        <v>#N/A</v>
      </c>
      <c r="I985" s="6">
        <v>154.869048870119</v>
      </c>
    </row>
    <row r="986" spans="1:9" x14ac:dyDescent="0.2">
      <c r="A986" s="4" t="s">
        <v>62</v>
      </c>
      <c r="B986" t="s">
        <v>176</v>
      </c>
      <c r="C986" t="s">
        <v>183</v>
      </c>
      <c r="D986" s="5" t="s">
        <v>184</v>
      </c>
      <c r="E986" s="5">
        <v>0</v>
      </c>
      <c r="F986" s="5" t="s">
        <v>33</v>
      </c>
      <c r="G986" s="5" t="s">
        <v>34</v>
      </c>
      <c r="H986" s="5" t="str">
        <f t="shared" si="15"/>
        <v>Industry (incl. Cement Process)</v>
      </c>
      <c r="I986" s="6">
        <v>1780.17</v>
      </c>
    </row>
    <row r="987" spans="1:9" x14ac:dyDescent="0.2">
      <c r="A987" s="4" t="s">
        <v>62</v>
      </c>
      <c r="B987" t="s">
        <v>176</v>
      </c>
      <c r="C987" t="s">
        <v>183</v>
      </c>
      <c r="D987" s="5" t="s">
        <v>184</v>
      </c>
      <c r="E987" s="5">
        <v>0</v>
      </c>
      <c r="F987" s="5" t="s">
        <v>41</v>
      </c>
      <c r="G987" s="5" t="s">
        <v>42</v>
      </c>
      <c r="H987" s="5" t="e">
        <f t="shared" si="15"/>
        <v>#N/A</v>
      </c>
      <c r="I987" s="6">
        <v>1.1692757286367801</v>
      </c>
    </row>
    <row r="988" spans="1:9" x14ac:dyDescent="0.2">
      <c r="A988" s="4" t="s">
        <v>62</v>
      </c>
      <c r="B988" t="s">
        <v>176</v>
      </c>
      <c r="C988" t="s">
        <v>183</v>
      </c>
      <c r="D988" s="5" t="s">
        <v>184</v>
      </c>
      <c r="E988" s="5">
        <v>0</v>
      </c>
      <c r="F988" s="5" t="s">
        <v>47</v>
      </c>
      <c r="G988" s="5" t="s">
        <v>48</v>
      </c>
      <c r="H988" s="5" t="e">
        <f t="shared" si="15"/>
        <v>#N/A</v>
      </c>
      <c r="I988" s="6">
        <v>21.365744400000001</v>
      </c>
    </row>
    <row r="989" spans="1:9" x14ac:dyDescent="0.2">
      <c r="A989" s="4" t="s">
        <v>62</v>
      </c>
      <c r="B989" t="s">
        <v>176</v>
      </c>
      <c r="C989" t="s">
        <v>183</v>
      </c>
      <c r="D989" s="5" t="s">
        <v>184</v>
      </c>
      <c r="E989" s="5">
        <v>0</v>
      </c>
      <c r="F989" s="5" t="s">
        <v>49</v>
      </c>
      <c r="G989" s="5" t="s">
        <v>50</v>
      </c>
      <c r="H989" s="5" t="e">
        <f t="shared" si="15"/>
        <v>#N/A</v>
      </c>
      <c r="I989" s="6">
        <v>10.4943786259589</v>
      </c>
    </row>
    <row r="990" spans="1:9" x14ac:dyDescent="0.2">
      <c r="A990" s="4" t="s">
        <v>62</v>
      </c>
      <c r="B990" t="s">
        <v>176</v>
      </c>
      <c r="C990" t="s">
        <v>183</v>
      </c>
      <c r="D990" s="5" t="s">
        <v>184</v>
      </c>
      <c r="E990" s="5">
        <v>0</v>
      </c>
      <c r="F990" s="5" t="s">
        <v>51</v>
      </c>
      <c r="G990" s="5" t="s">
        <v>52</v>
      </c>
      <c r="H990" s="5" t="e">
        <f t="shared" si="15"/>
        <v>#N/A</v>
      </c>
      <c r="I990" s="6">
        <v>235.38581522547901</v>
      </c>
    </row>
    <row r="991" spans="1:9" x14ac:dyDescent="0.2">
      <c r="A991" s="4" t="s">
        <v>62</v>
      </c>
      <c r="B991" t="s">
        <v>176</v>
      </c>
      <c r="C991" t="s">
        <v>183</v>
      </c>
      <c r="D991" s="5" t="s">
        <v>184</v>
      </c>
      <c r="E991" s="5">
        <v>0</v>
      </c>
      <c r="F991" s="5" t="s">
        <v>54</v>
      </c>
      <c r="G991" s="5" t="s">
        <v>55</v>
      </c>
      <c r="H991" s="5" t="e">
        <f t="shared" si="15"/>
        <v>#N/A</v>
      </c>
      <c r="I991" s="6">
        <v>21.172733475854901</v>
      </c>
    </row>
    <row r="992" spans="1:9" x14ac:dyDescent="0.2">
      <c r="A992" s="4" t="s">
        <v>62</v>
      </c>
      <c r="B992" t="s">
        <v>176</v>
      </c>
      <c r="C992" t="s">
        <v>183</v>
      </c>
      <c r="D992" s="5" t="s">
        <v>184</v>
      </c>
      <c r="E992" s="5">
        <v>0</v>
      </c>
      <c r="F992" s="5" t="s">
        <v>56</v>
      </c>
      <c r="G992" s="5" t="s">
        <v>57</v>
      </c>
      <c r="H992" s="5" t="e">
        <f t="shared" si="15"/>
        <v>#N/A</v>
      </c>
      <c r="I992" s="6">
        <v>120.1636293704</v>
      </c>
    </row>
    <row r="993" spans="1:9" x14ac:dyDescent="0.2">
      <c r="A993" s="4" t="s">
        <v>62</v>
      </c>
      <c r="B993" t="s">
        <v>176</v>
      </c>
      <c r="C993" t="s">
        <v>183</v>
      </c>
      <c r="D993" s="5" t="s">
        <v>184</v>
      </c>
      <c r="E993" s="5">
        <v>0</v>
      </c>
      <c r="F993" s="5" t="s">
        <v>58</v>
      </c>
      <c r="G993" s="5" t="s">
        <v>59</v>
      </c>
      <c r="H993" s="5" t="e">
        <f t="shared" si="15"/>
        <v>#N/A</v>
      </c>
      <c r="I993" s="6">
        <v>369.78749731377599</v>
      </c>
    </row>
    <row r="994" spans="1:9" x14ac:dyDescent="0.2">
      <c r="A994" s="4" t="s">
        <v>62</v>
      </c>
      <c r="B994" t="s">
        <v>176</v>
      </c>
      <c r="C994" t="s">
        <v>185</v>
      </c>
      <c r="D994" s="5" t="s">
        <v>186</v>
      </c>
      <c r="E994" s="5">
        <v>0</v>
      </c>
      <c r="F994" s="5" t="s">
        <v>10</v>
      </c>
      <c r="G994" s="5" t="s">
        <v>11</v>
      </c>
      <c r="H994" s="5" t="str">
        <f t="shared" si="15"/>
        <v>Power</v>
      </c>
      <c r="I994" s="6">
        <v>1179.9220414859701</v>
      </c>
    </row>
    <row r="995" spans="1:9" x14ac:dyDescent="0.2">
      <c r="A995" s="4" t="s">
        <v>62</v>
      </c>
      <c r="B995" t="s">
        <v>176</v>
      </c>
      <c r="C995" t="s">
        <v>185</v>
      </c>
      <c r="D995" s="5" t="s">
        <v>186</v>
      </c>
      <c r="E995" s="5">
        <v>0</v>
      </c>
      <c r="F995" s="5" t="s">
        <v>12</v>
      </c>
      <c r="G995" s="5" t="s">
        <v>13</v>
      </c>
      <c r="H995" s="5" t="str">
        <f t="shared" si="15"/>
        <v>Industry (incl. Cement Process)</v>
      </c>
      <c r="I995" s="6">
        <v>431.83825071579997</v>
      </c>
    </row>
    <row r="996" spans="1:9" x14ac:dyDescent="0.2">
      <c r="A996" s="4" t="s">
        <v>62</v>
      </c>
      <c r="B996" t="s">
        <v>176</v>
      </c>
      <c r="C996" t="s">
        <v>185</v>
      </c>
      <c r="D996" s="5" t="s">
        <v>186</v>
      </c>
      <c r="E996" s="5">
        <v>0</v>
      </c>
      <c r="F996" s="5" t="s">
        <v>14</v>
      </c>
      <c r="G996" s="5" t="s">
        <v>15</v>
      </c>
      <c r="H996" s="5" t="str">
        <f t="shared" si="15"/>
        <v>Industry (incl. Cement Process)</v>
      </c>
      <c r="I996" s="6">
        <v>462.4246973338</v>
      </c>
    </row>
    <row r="997" spans="1:9" x14ac:dyDescent="0.2">
      <c r="A997" s="4" t="s">
        <v>62</v>
      </c>
      <c r="B997" t="s">
        <v>176</v>
      </c>
      <c r="C997" t="s">
        <v>185</v>
      </c>
      <c r="D997" s="5" t="s">
        <v>186</v>
      </c>
      <c r="E997" s="5">
        <v>0</v>
      </c>
      <c r="F997" s="5" t="s">
        <v>16</v>
      </c>
      <c r="G997" s="5" t="s">
        <v>17</v>
      </c>
      <c r="H997" s="5" t="str">
        <f t="shared" si="15"/>
        <v>Domestic aviation</v>
      </c>
      <c r="I997" s="6">
        <v>74.731672261866606</v>
      </c>
    </row>
    <row r="998" spans="1:9" x14ac:dyDescent="0.2">
      <c r="A998" s="4" t="s">
        <v>62</v>
      </c>
      <c r="B998" t="s">
        <v>176</v>
      </c>
      <c r="C998" t="s">
        <v>185</v>
      </c>
      <c r="D998" s="5" t="s">
        <v>186</v>
      </c>
      <c r="E998" s="5">
        <v>0</v>
      </c>
      <c r="F998" s="5" t="s">
        <v>18</v>
      </c>
      <c r="G998" s="5" t="s">
        <v>19</v>
      </c>
      <c r="H998" s="5" t="str">
        <f t="shared" si="15"/>
        <v>Ground Transport</v>
      </c>
      <c r="I998" s="6">
        <v>3500.0075107154998</v>
      </c>
    </row>
    <row r="999" spans="1:9" x14ac:dyDescent="0.2">
      <c r="A999" s="4" t="s">
        <v>62</v>
      </c>
      <c r="B999" t="s">
        <v>176</v>
      </c>
      <c r="C999" t="s">
        <v>185</v>
      </c>
      <c r="D999" s="5" t="s">
        <v>186</v>
      </c>
      <c r="E999" s="5">
        <v>0</v>
      </c>
      <c r="F999" s="5" t="s">
        <v>20</v>
      </c>
      <c r="G999" s="5" t="s">
        <v>21</v>
      </c>
      <c r="H999" s="5" t="str">
        <f t="shared" si="15"/>
        <v>Ground Transport</v>
      </c>
      <c r="I999" s="6">
        <v>65.664922221370304</v>
      </c>
    </row>
    <row r="1000" spans="1:9" x14ac:dyDescent="0.2">
      <c r="A1000" s="4" t="s">
        <v>62</v>
      </c>
      <c r="B1000" t="s">
        <v>176</v>
      </c>
      <c r="C1000" t="s">
        <v>185</v>
      </c>
      <c r="D1000" s="5" t="s">
        <v>186</v>
      </c>
      <c r="E1000" s="5">
        <v>0</v>
      </c>
      <c r="F1000" s="5" t="s">
        <v>22</v>
      </c>
      <c r="G1000" s="5" t="s">
        <v>23</v>
      </c>
      <c r="H1000" s="5" t="str">
        <f t="shared" si="15"/>
        <v>Ground Transport</v>
      </c>
      <c r="I1000" s="6">
        <v>16.454143327987701</v>
      </c>
    </row>
    <row r="1001" spans="1:9" x14ac:dyDescent="0.2">
      <c r="A1001" s="4" t="s">
        <v>62</v>
      </c>
      <c r="B1001" t="s">
        <v>176</v>
      </c>
      <c r="C1001" t="s">
        <v>185</v>
      </c>
      <c r="D1001" s="5" t="s">
        <v>186</v>
      </c>
      <c r="E1001" s="5">
        <v>0</v>
      </c>
      <c r="F1001" s="5" t="s">
        <v>26</v>
      </c>
      <c r="G1001" s="5" t="s">
        <v>27</v>
      </c>
      <c r="H1001" s="5" t="str">
        <f t="shared" si="15"/>
        <v>Residential</v>
      </c>
      <c r="I1001" s="6">
        <v>525.52986784742905</v>
      </c>
    </row>
    <row r="1002" spans="1:9" x14ac:dyDescent="0.2">
      <c r="A1002" s="4" t="s">
        <v>62</v>
      </c>
      <c r="B1002" t="s">
        <v>176</v>
      </c>
      <c r="C1002" t="s">
        <v>185</v>
      </c>
      <c r="D1002" s="5" t="s">
        <v>186</v>
      </c>
      <c r="E1002" s="5">
        <v>0</v>
      </c>
      <c r="F1002" s="5" t="s">
        <v>30</v>
      </c>
      <c r="G1002" s="5" t="s">
        <v>32</v>
      </c>
      <c r="H1002" s="5" t="e">
        <f t="shared" si="15"/>
        <v>#N/A</v>
      </c>
      <c r="I1002" s="6">
        <v>6294.8858820999003</v>
      </c>
    </row>
    <row r="1003" spans="1:9" x14ac:dyDescent="0.2">
      <c r="A1003" s="4" t="s">
        <v>62</v>
      </c>
      <c r="B1003" t="s">
        <v>176</v>
      </c>
      <c r="C1003" t="s">
        <v>185</v>
      </c>
      <c r="D1003" s="5" t="s">
        <v>186</v>
      </c>
      <c r="E1003" s="5">
        <v>0</v>
      </c>
      <c r="F1003" s="5" t="s">
        <v>33</v>
      </c>
      <c r="G1003" s="5" t="s">
        <v>34</v>
      </c>
      <c r="H1003" s="5" t="str">
        <f t="shared" si="15"/>
        <v>Industry (incl. Cement Process)</v>
      </c>
      <c r="I1003" s="6">
        <v>1285.71</v>
      </c>
    </row>
    <row r="1004" spans="1:9" x14ac:dyDescent="0.2">
      <c r="A1004" s="4" t="s">
        <v>62</v>
      </c>
      <c r="B1004" t="s">
        <v>176</v>
      </c>
      <c r="C1004" t="s">
        <v>185</v>
      </c>
      <c r="D1004" s="5" t="s">
        <v>186</v>
      </c>
      <c r="E1004" s="5">
        <v>0</v>
      </c>
      <c r="F1004" s="5" t="s">
        <v>41</v>
      </c>
      <c r="G1004" s="5" t="s">
        <v>42</v>
      </c>
      <c r="H1004" s="5" t="e">
        <f t="shared" si="15"/>
        <v>#N/A</v>
      </c>
      <c r="I1004" s="6">
        <v>1.20598508055483</v>
      </c>
    </row>
    <row r="1005" spans="1:9" x14ac:dyDescent="0.2">
      <c r="A1005" s="4" t="s">
        <v>62</v>
      </c>
      <c r="B1005" t="s">
        <v>176</v>
      </c>
      <c r="C1005" t="s">
        <v>185</v>
      </c>
      <c r="D1005" s="5" t="s">
        <v>186</v>
      </c>
      <c r="E1005" s="5">
        <v>0</v>
      </c>
      <c r="F1005" s="5" t="s">
        <v>45</v>
      </c>
      <c r="G1005" s="5" t="s">
        <v>46</v>
      </c>
      <c r="H1005" s="5" t="e">
        <f t="shared" si="15"/>
        <v>#N/A</v>
      </c>
      <c r="I1005" s="6">
        <v>101.28908</v>
      </c>
    </row>
    <row r="1006" spans="1:9" x14ac:dyDescent="0.2">
      <c r="A1006" s="4" t="s">
        <v>62</v>
      </c>
      <c r="B1006" t="s">
        <v>176</v>
      </c>
      <c r="C1006" t="s">
        <v>185</v>
      </c>
      <c r="D1006" s="5" t="s">
        <v>186</v>
      </c>
      <c r="E1006" s="5">
        <v>0</v>
      </c>
      <c r="F1006" s="5" t="s">
        <v>47</v>
      </c>
      <c r="G1006" s="5" t="s">
        <v>48</v>
      </c>
      <c r="H1006" s="5" t="e">
        <f t="shared" si="15"/>
        <v>#N/A</v>
      </c>
      <c r="I1006" s="6">
        <v>23.327055664197498</v>
      </c>
    </row>
    <row r="1007" spans="1:9" x14ac:dyDescent="0.2">
      <c r="A1007" s="4" t="s">
        <v>62</v>
      </c>
      <c r="B1007" t="s">
        <v>176</v>
      </c>
      <c r="C1007" t="s">
        <v>185</v>
      </c>
      <c r="D1007" s="5" t="s">
        <v>186</v>
      </c>
      <c r="E1007" s="5">
        <v>0</v>
      </c>
      <c r="F1007" s="5" t="s">
        <v>49</v>
      </c>
      <c r="G1007" s="5" t="s">
        <v>50</v>
      </c>
      <c r="H1007" s="5" t="e">
        <f t="shared" si="15"/>
        <v>#N/A</v>
      </c>
      <c r="I1007" s="6">
        <v>10.715267948064</v>
      </c>
    </row>
    <row r="1008" spans="1:9" x14ac:dyDescent="0.2">
      <c r="A1008" s="4" t="s">
        <v>62</v>
      </c>
      <c r="B1008" t="s">
        <v>176</v>
      </c>
      <c r="C1008" t="s">
        <v>185</v>
      </c>
      <c r="D1008" s="5" t="s">
        <v>186</v>
      </c>
      <c r="E1008" s="5">
        <v>0</v>
      </c>
      <c r="F1008" s="5" t="s">
        <v>51</v>
      </c>
      <c r="G1008" s="5" t="s">
        <v>52</v>
      </c>
      <c r="H1008" s="5" t="e">
        <f t="shared" si="15"/>
        <v>#N/A</v>
      </c>
      <c r="I1008" s="6">
        <v>107.334004673716</v>
      </c>
    </row>
    <row r="1009" spans="1:9" x14ac:dyDescent="0.2">
      <c r="A1009" s="4" t="s">
        <v>62</v>
      </c>
      <c r="B1009" t="s">
        <v>176</v>
      </c>
      <c r="C1009" t="s">
        <v>185</v>
      </c>
      <c r="D1009" s="5" t="s">
        <v>186</v>
      </c>
      <c r="E1009" s="5">
        <v>0</v>
      </c>
      <c r="F1009" s="5" t="s">
        <v>56</v>
      </c>
      <c r="G1009" s="5" t="s">
        <v>57</v>
      </c>
      <c r="H1009" s="5" t="e">
        <f t="shared" si="15"/>
        <v>#N/A</v>
      </c>
      <c r="I1009" s="6">
        <v>84.0548588592074</v>
      </c>
    </row>
    <row r="1010" spans="1:9" x14ac:dyDescent="0.2">
      <c r="A1010" s="4" t="s">
        <v>62</v>
      </c>
      <c r="B1010" t="s">
        <v>176</v>
      </c>
      <c r="C1010" t="s">
        <v>185</v>
      </c>
      <c r="D1010" s="5" t="s">
        <v>186</v>
      </c>
      <c r="E1010" s="5">
        <v>0</v>
      </c>
      <c r="F1010" s="5" t="s">
        <v>58</v>
      </c>
      <c r="G1010" s="5" t="s">
        <v>59</v>
      </c>
      <c r="H1010" s="5" t="e">
        <f t="shared" si="15"/>
        <v>#N/A</v>
      </c>
      <c r="I1010" s="6">
        <v>312.84914738940302</v>
      </c>
    </row>
    <row r="1011" spans="1:9" x14ac:dyDescent="0.2">
      <c r="A1011" s="4" t="s">
        <v>62</v>
      </c>
      <c r="B1011" t="s">
        <v>176</v>
      </c>
      <c r="C1011" t="s">
        <v>187</v>
      </c>
      <c r="D1011" s="5" t="s">
        <v>188</v>
      </c>
      <c r="E1011" s="5">
        <v>0</v>
      </c>
      <c r="F1011" s="5" t="s">
        <v>10</v>
      </c>
      <c r="G1011" s="5" t="s">
        <v>11</v>
      </c>
      <c r="H1011" s="5" t="str">
        <f t="shared" si="15"/>
        <v>Power</v>
      </c>
      <c r="I1011" s="6">
        <v>12.1713088631959</v>
      </c>
    </row>
    <row r="1012" spans="1:9" x14ac:dyDescent="0.2">
      <c r="A1012" s="4" t="s">
        <v>62</v>
      </c>
      <c r="B1012" t="s">
        <v>176</v>
      </c>
      <c r="C1012" t="s">
        <v>187</v>
      </c>
      <c r="D1012" s="5" t="s">
        <v>188</v>
      </c>
      <c r="E1012" s="5">
        <v>0</v>
      </c>
      <c r="F1012" s="5" t="s">
        <v>12</v>
      </c>
      <c r="G1012" s="5" t="s">
        <v>13</v>
      </c>
      <c r="H1012" s="5" t="str">
        <f t="shared" si="15"/>
        <v>Industry (incl. Cement Process)</v>
      </c>
      <c r="I1012" s="6" t="s">
        <v>53</v>
      </c>
    </row>
    <row r="1013" spans="1:9" x14ac:dyDescent="0.2">
      <c r="A1013" s="4" t="s">
        <v>62</v>
      </c>
      <c r="B1013" t="s">
        <v>176</v>
      </c>
      <c r="C1013" t="s">
        <v>187</v>
      </c>
      <c r="D1013" s="5" t="s">
        <v>188</v>
      </c>
      <c r="E1013" s="5">
        <v>0</v>
      </c>
      <c r="F1013" s="5" t="s">
        <v>14</v>
      </c>
      <c r="G1013" s="5" t="s">
        <v>15</v>
      </c>
      <c r="H1013" s="5" t="str">
        <f t="shared" si="15"/>
        <v>Industry (incl. Cement Process)</v>
      </c>
      <c r="I1013" s="6">
        <v>50.927137693859798</v>
      </c>
    </row>
    <row r="1014" spans="1:9" x14ac:dyDescent="0.2">
      <c r="A1014" s="4" t="s">
        <v>62</v>
      </c>
      <c r="B1014" t="s">
        <v>176</v>
      </c>
      <c r="C1014" t="s">
        <v>187</v>
      </c>
      <c r="D1014" s="5" t="s">
        <v>188</v>
      </c>
      <c r="E1014" s="5">
        <v>0</v>
      </c>
      <c r="F1014" s="5" t="s">
        <v>18</v>
      </c>
      <c r="G1014" s="5" t="s">
        <v>19</v>
      </c>
      <c r="H1014" s="5" t="str">
        <f t="shared" si="15"/>
        <v>Ground Transport</v>
      </c>
      <c r="I1014" s="6">
        <v>1662.35605301599</v>
      </c>
    </row>
    <row r="1015" spans="1:9" x14ac:dyDescent="0.2">
      <c r="A1015" s="4" t="s">
        <v>62</v>
      </c>
      <c r="B1015" t="s">
        <v>176</v>
      </c>
      <c r="C1015" t="s">
        <v>187</v>
      </c>
      <c r="D1015" s="5" t="s">
        <v>188</v>
      </c>
      <c r="E1015" s="5">
        <v>0</v>
      </c>
      <c r="F1015" s="5" t="s">
        <v>22</v>
      </c>
      <c r="G1015" s="5" t="s">
        <v>23</v>
      </c>
      <c r="H1015" s="5" t="str">
        <f t="shared" si="15"/>
        <v>Ground Transport</v>
      </c>
      <c r="I1015" s="6">
        <v>265.92049431897601</v>
      </c>
    </row>
    <row r="1016" spans="1:9" x14ac:dyDescent="0.2">
      <c r="A1016" s="4" t="s">
        <v>62</v>
      </c>
      <c r="B1016" t="s">
        <v>176</v>
      </c>
      <c r="C1016" t="s">
        <v>187</v>
      </c>
      <c r="D1016" s="5" t="s">
        <v>188</v>
      </c>
      <c r="E1016" s="5">
        <v>0</v>
      </c>
      <c r="F1016" s="5" t="s">
        <v>26</v>
      </c>
      <c r="G1016" s="5" t="s">
        <v>27</v>
      </c>
      <c r="H1016" s="5" t="str">
        <f t="shared" si="15"/>
        <v>Residential</v>
      </c>
      <c r="I1016" s="6">
        <v>6.4745396782803102</v>
      </c>
    </row>
    <row r="1017" spans="1:9" x14ac:dyDescent="0.2">
      <c r="A1017" s="4" t="s">
        <v>62</v>
      </c>
      <c r="B1017" t="s">
        <v>176</v>
      </c>
      <c r="C1017" t="s">
        <v>187</v>
      </c>
      <c r="D1017" s="5" t="s">
        <v>188</v>
      </c>
      <c r="E1017" s="5">
        <v>0</v>
      </c>
      <c r="F1017" s="5" t="s">
        <v>28</v>
      </c>
      <c r="G1017" s="5" t="s">
        <v>29</v>
      </c>
      <c r="H1017" s="5" t="e">
        <f t="shared" si="15"/>
        <v>#N/A</v>
      </c>
      <c r="I1017" s="6" t="s">
        <v>53</v>
      </c>
    </row>
    <row r="1018" spans="1:9" x14ac:dyDescent="0.2">
      <c r="A1018" s="4" t="s">
        <v>62</v>
      </c>
      <c r="B1018" t="s">
        <v>176</v>
      </c>
      <c r="C1018" t="s">
        <v>187</v>
      </c>
      <c r="D1018" s="5" t="s">
        <v>188</v>
      </c>
      <c r="E1018" s="5">
        <v>0</v>
      </c>
      <c r="F1018" s="5" t="s">
        <v>30</v>
      </c>
      <c r="G1018" s="5" t="s">
        <v>32</v>
      </c>
      <c r="H1018" s="5" t="e">
        <f t="shared" si="15"/>
        <v>#N/A</v>
      </c>
      <c r="I1018" s="6">
        <v>504.01356290537097</v>
      </c>
    </row>
    <row r="1019" spans="1:9" x14ac:dyDescent="0.2">
      <c r="A1019" s="4" t="s">
        <v>62</v>
      </c>
      <c r="B1019" t="s">
        <v>176</v>
      </c>
      <c r="C1019" t="s">
        <v>187</v>
      </c>
      <c r="D1019" s="5" t="s">
        <v>188</v>
      </c>
      <c r="E1019" s="5">
        <v>0</v>
      </c>
      <c r="F1019" s="5" t="s">
        <v>33</v>
      </c>
      <c r="G1019" s="5" t="s">
        <v>34</v>
      </c>
      <c r="H1019" s="5" t="str">
        <f t="shared" si="15"/>
        <v>Industry (incl. Cement Process)</v>
      </c>
      <c r="I1019" s="6">
        <v>103.01300000000001</v>
      </c>
    </row>
    <row r="1020" spans="1:9" x14ac:dyDescent="0.2">
      <c r="A1020" s="4" t="s">
        <v>62</v>
      </c>
      <c r="B1020" t="s">
        <v>176</v>
      </c>
      <c r="C1020" t="s">
        <v>187</v>
      </c>
      <c r="D1020" s="5" t="s">
        <v>188</v>
      </c>
      <c r="E1020" s="5">
        <v>0</v>
      </c>
      <c r="F1020" s="5" t="s">
        <v>35</v>
      </c>
      <c r="G1020" s="5" t="s">
        <v>36</v>
      </c>
      <c r="H1020" s="5" t="e">
        <f t="shared" si="15"/>
        <v>#N/A</v>
      </c>
      <c r="I1020" s="6">
        <v>30</v>
      </c>
    </row>
    <row r="1021" spans="1:9" x14ac:dyDescent="0.2">
      <c r="A1021" s="4" t="s">
        <v>62</v>
      </c>
      <c r="B1021" t="s">
        <v>176</v>
      </c>
      <c r="C1021" t="s">
        <v>187</v>
      </c>
      <c r="D1021" s="5" t="s">
        <v>188</v>
      </c>
      <c r="E1021" s="5">
        <v>0</v>
      </c>
      <c r="F1021" s="5" t="s">
        <v>39</v>
      </c>
      <c r="G1021" s="5" t="s">
        <v>40</v>
      </c>
      <c r="H1021" s="5" t="e">
        <f t="shared" si="15"/>
        <v>#N/A</v>
      </c>
      <c r="I1021" s="6">
        <v>4.9800000000000004</v>
      </c>
    </row>
    <row r="1022" spans="1:9" x14ac:dyDescent="0.2">
      <c r="A1022" s="4" t="s">
        <v>62</v>
      </c>
      <c r="B1022" t="s">
        <v>176</v>
      </c>
      <c r="C1022" t="s">
        <v>187</v>
      </c>
      <c r="D1022" s="5" t="s">
        <v>188</v>
      </c>
      <c r="E1022" s="5">
        <v>0</v>
      </c>
      <c r="F1022" s="5" t="s">
        <v>41</v>
      </c>
      <c r="G1022" s="5" t="s">
        <v>42</v>
      </c>
      <c r="H1022" s="5" t="e">
        <f t="shared" si="15"/>
        <v>#N/A</v>
      </c>
      <c r="I1022" s="6">
        <v>4.0202613327867098</v>
      </c>
    </row>
    <row r="1023" spans="1:9" x14ac:dyDescent="0.2">
      <c r="A1023" s="4" t="s">
        <v>62</v>
      </c>
      <c r="B1023" t="s">
        <v>176</v>
      </c>
      <c r="C1023" t="s">
        <v>187</v>
      </c>
      <c r="D1023" s="5" t="s">
        <v>188</v>
      </c>
      <c r="E1023" s="5">
        <v>0</v>
      </c>
      <c r="F1023" s="5" t="s">
        <v>45</v>
      </c>
      <c r="G1023" s="5" t="s">
        <v>46</v>
      </c>
      <c r="H1023" s="5" t="e">
        <f t="shared" si="15"/>
        <v>#N/A</v>
      </c>
      <c r="I1023" s="6">
        <v>1.2</v>
      </c>
    </row>
    <row r="1024" spans="1:9" x14ac:dyDescent="0.2">
      <c r="A1024" s="4" t="s">
        <v>62</v>
      </c>
      <c r="B1024" t="s">
        <v>176</v>
      </c>
      <c r="C1024" t="s">
        <v>187</v>
      </c>
      <c r="D1024" s="5" t="s">
        <v>188</v>
      </c>
      <c r="E1024" s="5">
        <v>0</v>
      </c>
      <c r="F1024" s="5" t="s">
        <v>47</v>
      </c>
      <c r="G1024" s="5" t="s">
        <v>48</v>
      </c>
      <c r="H1024" s="5" t="e">
        <f t="shared" si="15"/>
        <v>#N/A</v>
      </c>
      <c r="I1024" s="6">
        <v>1.2347999999999999</v>
      </c>
    </row>
    <row r="1025" spans="1:9" x14ac:dyDescent="0.2">
      <c r="A1025" s="4" t="s">
        <v>62</v>
      </c>
      <c r="B1025" t="s">
        <v>176</v>
      </c>
      <c r="C1025" t="s">
        <v>187</v>
      </c>
      <c r="D1025" s="5" t="s">
        <v>188</v>
      </c>
      <c r="E1025" s="5">
        <v>0</v>
      </c>
      <c r="F1025" s="5" t="s">
        <v>49</v>
      </c>
      <c r="G1025" s="5" t="s">
        <v>50</v>
      </c>
      <c r="H1025" s="5" t="e">
        <f t="shared" si="15"/>
        <v>#N/A</v>
      </c>
      <c r="I1025" s="6">
        <v>41.275074450965697</v>
      </c>
    </row>
    <row r="1026" spans="1:9" x14ac:dyDescent="0.2">
      <c r="A1026" s="4" t="s">
        <v>62</v>
      </c>
      <c r="B1026" t="s">
        <v>176</v>
      </c>
      <c r="C1026" t="s">
        <v>187</v>
      </c>
      <c r="D1026" s="5" t="s">
        <v>188</v>
      </c>
      <c r="E1026" s="5">
        <v>0</v>
      </c>
      <c r="F1026" s="5" t="s">
        <v>56</v>
      </c>
      <c r="G1026" s="5" t="s">
        <v>57</v>
      </c>
      <c r="H1026" s="5" t="e">
        <f t="shared" ref="H1026:H1089" si="16">VLOOKUP(G1026,$M$2:$N$11,2,FALSE)</f>
        <v>#N/A</v>
      </c>
      <c r="I1026" s="6">
        <v>206.357831382657</v>
      </c>
    </row>
    <row r="1027" spans="1:9" x14ac:dyDescent="0.2">
      <c r="A1027" s="4" t="s">
        <v>62</v>
      </c>
      <c r="B1027" t="s">
        <v>176</v>
      </c>
      <c r="C1027" t="s">
        <v>187</v>
      </c>
      <c r="D1027" s="5" t="s">
        <v>188</v>
      </c>
      <c r="E1027" s="5">
        <v>0</v>
      </c>
      <c r="F1027" s="5" t="s">
        <v>58</v>
      </c>
      <c r="G1027" s="5" t="s">
        <v>59</v>
      </c>
      <c r="H1027" s="5" t="e">
        <f t="shared" si="16"/>
        <v>#N/A</v>
      </c>
      <c r="I1027" s="6" t="s">
        <v>53</v>
      </c>
    </row>
    <row r="1028" spans="1:9" x14ac:dyDescent="0.2">
      <c r="A1028" s="4" t="s">
        <v>62</v>
      </c>
      <c r="B1028" t="s">
        <v>176</v>
      </c>
      <c r="C1028" t="s">
        <v>189</v>
      </c>
      <c r="D1028" s="5" t="s">
        <v>190</v>
      </c>
      <c r="E1028" s="5">
        <v>0</v>
      </c>
      <c r="F1028" s="5" t="s">
        <v>10</v>
      </c>
      <c r="G1028" s="5" t="s">
        <v>11</v>
      </c>
      <c r="H1028" s="5" t="str">
        <f t="shared" si="16"/>
        <v>Power</v>
      </c>
      <c r="I1028" s="6">
        <v>477.86703810972301</v>
      </c>
    </row>
    <row r="1029" spans="1:9" x14ac:dyDescent="0.2">
      <c r="A1029" s="4" t="s">
        <v>62</v>
      </c>
      <c r="B1029" t="s">
        <v>176</v>
      </c>
      <c r="C1029" t="s">
        <v>189</v>
      </c>
      <c r="D1029" s="5" t="s">
        <v>190</v>
      </c>
      <c r="E1029" s="5">
        <v>0</v>
      </c>
      <c r="F1029" s="5" t="s">
        <v>12</v>
      </c>
      <c r="G1029" s="5" t="s">
        <v>13</v>
      </c>
      <c r="H1029" s="5" t="str">
        <f t="shared" si="16"/>
        <v>Industry (incl. Cement Process)</v>
      </c>
      <c r="I1029" s="6" t="s">
        <v>53</v>
      </c>
    </row>
    <row r="1030" spans="1:9" x14ac:dyDescent="0.2">
      <c r="A1030" s="4" t="s">
        <v>62</v>
      </c>
      <c r="B1030" t="s">
        <v>176</v>
      </c>
      <c r="C1030" t="s">
        <v>189</v>
      </c>
      <c r="D1030" s="5" t="s">
        <v>190</v>
      </c>
      <c r="E1030" s="5">
        <v>0</v>
      </c>
      <c r="F1030" s="5" t="s">
        <v>14</v>
      </c>
      <c r="G1030" s="5" t="s">
        <v>15</v>
      </c>
      <c r="H1030" s="5" t="str">
        <f t="shared" si="16"/>
        <v>Industry (incl. Cement Process)</v>
      </c>
      <c r="I1030" s="6">
        <v>78.782741556586302</v>
      </c>
    </row>
    <row r="1031" spans="1:9" x14ac:dyDescent="0.2">
      <c r="A1031" s="4" t="s">
        <v>62</v>
      </c>
      <c r="B1031" t="s">
        <v>176</v>
      </c>
      <c r="C1031" t="s">
        <v>189</v>
      </c>
      <c r="D1031" s="5" t="s">
        <v>190</v>
      </c>
      <c r="E1031" s="5">
        <v>0</v>
      </c>
      <c r="F1031" s="5" t="s">
        <v>16</v>
      </c>
      <c r="G1031" s="5" t="s">
        <v>17</v>
      </c>
      <c r="H1031" s="5" t="str">
        <f t="shared" si="16"/>
        <v>Domestic aviation</v>
      </c>
      <c r="I1031" s="6">
        <v>91.383289459356604</v>
      </c>
    </row>
    <row r="1032" spans="1:9" x14ac:dyDescent="0.2">
      <c r="A1032" s="4" t="s">
        <v>62</v>
      </c>
      <c r="B1032" t="s">
        <v>176</v>
      </c>
      <c r="C1032" t="s">
        <v>189</v>
      </c>
      <c r="D1032" s="5" t="s">
        <v>190</v>
      </c>
      <c r="E1032" s="5">
        <v>0</v>
      </c>
      <c r="F1032" s="5" t="s">
        <v>18</v>
      </c>
      <c r="G1032" s="5" t="s">
        <v>19</v>
      </c>
      <c r="H1032" s="5" t="str">
        <f t="shared" si="16"/>
        <v>Ground Transport</v>
      </c>
      <c r="I1032" s="6">
        <v>1611.6739702878001</v>
      </c>
    </row>
    <row r="1033" spans="1:9" x14ac:dyDescent="0.2">
      <c r="A1033" s="4" t="s">
        <v>62</v>
      </c>
      <c r="B1033" t="s">
        <v>176</v>
      </c>
      <c r="C1033" t="s">
        <v>189</v>
      </c>
      <c r="D1033" s="5" t="s">
        <v>190</v>
      </c>
      <c r="E1033" s="5">
        <v>0</v>
      </c>
      <c r="F1033" s="5" t="s">
        <v>20</v>
      </c>
      <c r="G1033" s="5" t="s">
        <v>21</v>
      </c>
      <c r="H1033" s="5" t="str">
        <f t="shared" si="16"/>
        <v>Ground Transport</v>
      </c>
      <c r="I1033" s="6">
        <v>311.87016079285002</v>
      </c>
    </row>
    <row r="1034" spans="1:9" x14ac:dyDescent="0.2">
      <c r="A1034" s="4" t="s">
        <v>62</v>
      </c>
      <c r="B1034" t="s">
        <v>176</v>
      </c>
      <c r="C1034" t="s">
        <v>189</v>
      </c>
      <c r="D1034" s="5" t="s">
        <v>190</v>
      </c>
      <c r="E1034" s="5">
        <v>0</v>
      </c>
      <c r="F1034" s="5" t="s">
        <v>26</v>
      </c>
      <c r="G1034" s="5" t="s">
        <v>27</v>
      </c>
      <c r="H1034" s="5" t="str">
        <f t="shared" si="16"/>
        <v>Residential</v>
      </c>
      <c r="I1034" s="6">
        <v>85.621059660651895</v>
      </c>
    </row>
    <row r="1035" spans="1:9" x14ac:dyDescent="0.2">
      <c r="A1035" s="4" t="s">
        <v>62</v>
      </c>
      <c r="B1035" t="s">
        <v>176</v>
      </c>
      <c r="C1035" t="s">
        <v>189</v>
      </c>
      <c r="D1035" s="5" t="s">
        <v>190</v>
      </c>
      <c r="E1035" s="5">
        <v>0</v>
      </c>
      <c r="F1035" s="5" t="s">
        <v>30</v>
      </c>
      <c r="G1035" s="5" t="s">
        <v>32</v>
      </c>
      <c r="H1035" s="5" t="e">
        <f t="shared" si="16"/>
        <v>#N/A</v>
      </c>
      <c r="I1035" s="6">
        <v>3918.1660485104098</v>
      </c>
    </row>
    <row r="1036" spans="1:9" x14ac:dyDescent="0.2">
      <c r="A1036" s="4" t="s">
        <v>62</v>
      </c>
      <c r="B1036" t="s">
        <v>176</v>
      </c>
      <c r="C1036" t="s">
        <v>189</v>
      </c>
      <c r="D1036" s="5" t="s">
        <v>190</v>
      </c>
      <c r="E1036" s="5">
        <v>0</v>
      </c>
      <c r="F1036" s="5" t="s">
        <v>33</v>
      </c>
      <c r="G1036" s="5" t="s">
        <v>34</v>
      </c>
      <c r="H1036" s="5" t="str">
        <f t="shared" si="16"/>
        <v>Industry (incl. Cement Process)</v>
      </c>
      <c r="I1036" s="6">
        <v>469.93700000000001</v>
      </c>
    </row>
    <row r="1037" spans="1:9" x14ac:dyDescent="0.2">
      <c r="A1037" s="4" t="s">
        <v>62</v>
      </c>
      <c r="B1037" t="s">
        <v>176</v>
      </c>
      <c r="C1037" t="s">
        <v>189</v>
      </c>
      <c r="D1037" s="5" t="s">
        <v>190</v>
      </c>
      <c r="E1037" s="5">
        <v>0</v>
      </c>
      <c r="F1037" s="5" t="s">
        <v>35</v>
      </c>
      <c r="G1037" s="5" t="s">
        <v>36</v>
      </c>
      <c r="H1037" s="5" t="e">
        <f t="shared" si="16"/>
        <v>#N/A</v>
      </c>
      <c r="I1037" s="6" t="s">
        <v>53</v>
      </c>
    </row>
    <row r="1038" spans="1:9" x14ac:dyDescent="0.2">
      <c r="A1038" s="4" t="s">
        <v>62</v>
      </c>
      <c r="B1038" t="s">
        <v>176</v>
      </c>
      <c r="C1038" t="s">
        <v>189</v>
      </c>
      <c r="D1038" s="5" t="s">
        <v>190</v>
      </c>
      <c r="E1038" s="5">
        <v>0</v>
      </c>
      <c r="F1038" s="5" t="s">
        <v>41</v>
      </c>
      <c r="G1038" s="5" t="s">
        <v>42</v>
      </c>
      <c r="H1038" s="5" t="e">
        <f t="shared" si="16"/>
        <v>#N/A</v>
      </c>
      <c r="I1038" s="6">
        <v>0.23878131075235001</v>
      </c>
    </row>
    <row r="1039" spans="1:9" x14ac:dyDescent="0.2">
      <c r="A1039" s="4" t="s">
        <v>62</v>
      </c>
      <c r="B1039" t="s">
        <v>176</v>
      </c>
      <c r="C1039" t="s">
        <v>189</v>
      </c>
      <c r="D1039" s="5" t="s">
        <v>190</v>
      </c>
      <c r="E1039" s="5">
        <v>0</v>
      </c>
      <c r="F1039" s="5" t="s">
        <v>47</v>
      </c>
      <c r="G1039" s="5" t="s">
        <v>48</v>
      </c>
      <c r="H1039" s="5" t="e">
        <f t="shared" si="16"/>
        <v>#N/A</v>
      </c>
      <c r="I1039" s="6" t="s">
        <v>53</v>
      </c>
    </row>
    <row r="1040" spans="1:9" x14ac:dyDescent="0.2">
      <c r="A1040" s="4" t="s">
        <v>62</v>
      </c>
      <c r="B1040" t="s">
        <v>176</v>
      </c>
      <c r="C1040" t="s">
        <v>189</v>
      </c>
      <c r="D1040" s="5" t="s">
        <v>190</v>
      </c>
      <c r="E1040" s="5">
        <v>0</v>
      </c>
      <c r="F1040" s="5" t="s">
        <v>49</v>
      </c>
      <c r="G1040" s="5" t="s">
        <v>50</v>
      </c>
      <c r="H1040" s="5" t="e">
        <f t="shared" si="16"/>
        <v>#N/A</v>
      </c>
      <c r="I1040" s="6">
        <v>2.8418576086640299</v>
      </c>
    </row>
    <row r="1041" spans="1:9" x14ac:dyDescent="0.2">
      <c r="A1041" s="4" t="s">
        <v>62</v>
      </c>
      <c r="B1041" t="s">
        <v>176</v>
      </c>
      <c r="C1041" t="s">
        <v>189</v>
      </c>
      <c r="D1041" s="5" t="s">
        <v>190</v>
      </c>
      <c r="E1041" s="5">
        <v>0</v>
      </c>
      <c r="F1041" s="5" t="s">
        <v>56</v>
      </c>
      <c r="G1041" s="5" t="s">
        <v>57</v>
      </c>
      <c r="H1041" s="5" t="e">
        <f t="shared" si="16"/>
        <v>#N/A</v>
      </c>
      <c r="I1041" s="6">
        <v>14.156693846538399</v>
      </c>
    </row>
    <row r="1042" spans="1:9" x14ac:dyDescent="0.2">
      <c r="A1042" s="4" t="s">
        <v>62</v>
      </c>
      <c r="B1042" t="s">
        <v>176</v>
      </c>
      <c r="C1042" t="s">
        <v>189</v>
      </c>
      <c r="D1042" s="5" t="s">
        <v>190</v>
      </c>
      <c r="E1042" s="5">
        <v>0</v>
      </c>
      <c r="F1042" s="5" t="s">
        <v>58</v>
      </c>
      <c r="G1042" s="5" t="s">
        <v>59</v>
      </c>
      <c r="H1042" s="5" t="e">
        <f t="shared" si="16"/>
        <v>#N/A</v>
      </c>
      <c r="I1042" s="6" t="s">
        <v>53</v>
      </c>
    </row>
    <row r="1043" spans="1:9" x14ac:dyDescent="0.2">
      <c r="A1043" s="4" t="s">
        <v>62</v>
      </c>
      <c r="B1043" t="s">
        <v>176</v>
      </c>
      <c r="C1043" t="s">
        <v>189</v>
      </c>
      <c r="D1043" s="5" t="s">
        <v>190</v>
      </c>
      <c r="E1043" s="5">
        <v>0</v>
      </c>
      <c r="F1043" s="5" t="s">
        <v>60</v>
      </c>
      <c r="G1043" s="5" t="s">
        <v>61</v>
      </c>
      <c r="H1043" s="5" t="e">
        <f t="shared" si="16"/>
        <v>#N/A</v>
      </c>
      <c r="I1043" s="6">
        <v>5.3146479831663101E-3</v>
      </c>
    </row>
    <row r="1044" spans="1:9" x14ac:dyDescent="0.2">
      <c r="A1044" s="4" t="s">
        <v>62</v>
      </c>
      <c r="B1044" t="s">
        <v>176</v>
      </c>
      <c r="C1044" t="s">
        <v>191</v>
      </c>
      <c r="D1044" s="5" t="s">
        <v>192</v>
      </c>
      <c r="E1044" s="5">
        <v>0</v>
      </c>
      <c r="F1044" s="5" t="s">
        <v>10</v>
      </c>
      <c r="G1044" s="5" t="s">
        <v>11</v>
      </c>
      <c r="H1044" s="5" t="str">
        <f t="shared" si="16"/>
        <v>Power</v>
      </c>
      <c r="I1044" s="6">
        <v>241.54526997480099</v>
      </c>
    </row>
    <row r="1045" spans="1:9" x14ac:dyDescent="0.2">
      <c r="A1045" s="4" t="s">
        <v>62</v>
      </c>
      <c r="B1045" t="s">
        <v>176</v>
      </c>
      <c r="C1045" t="s">
        <v>191</v>
      </c>
      <c r="D1045" s="5" t="s">
        <v>192</v>
      </c>
      <c r="E1045" s="5">
        <v>0</v>
      </c>
      <c r="F1045" s="5" t="s">
        <v>12</v>
      </c>
      <c r="G1045" s="5" t="s">
        <v>13</v>
      </c>
      <c r="H1045" s="5" t="str">
        <f t="shared" si="16"/>
        <v>Industry (incl. Cement Process)</v>
      </c>
      <c r="I1045" s="6" t="s">
        <v>53</v>
      </c>
    </row>
    <row r="1046" spans="1:9" x14ac:dyDescent="0.2">
      <c r="A1046" s="4" t="s">
        <v>62</v>
      </c>
      <c r="B1046" t="s">
        <v>176</v>
      </c>
      <c r="C1046" t="s">
        <v>191</v>
      </c>
      <c r="D1046" s="5" t="s">
        <v>192</v>
      </c>
      <c r="E1046" s="5">
        <v>0</v>
      </c>
      <c r="F1046" s="5" t="s">
        <v>14</v>
      </c>
      <c r="G1046" s="5" t="s">
        <v>15</v>
      </c>
      <c r="H1046" s="5" t="str">
        <f t="shared" si="16"/>
        <v>Industry (incl. Cement Process)</v>
      </c>
      <c r="I1046" s="6">
        <v>144.507451176986</v>
      </c>
    </row>
    <row r="1047" spans="1:9" x14ac:dyDescent="0.2">
      <c r="A1047" s="4" t="s">
        <v>62</v>
      </c>
      <c r="B1047" t="s">
        <v>176</v>
      </c>
      <c r="C1047" t="s">
        <v>191</v>
      </c>
      <c r="D1047" s="5" t="s">
        <v>192</v>
      </c>
      <c r="E1047" s="5">
        <v>0</v>
      </c>
      <c r="F1047" s="5" t="s">
        <v>16</v>
      </c>
      <c r="G1047" s="5" t="s">
        <v>17</v>
      </c>
      <c r="H1047" s="5" t="str">
        <f t="shared" si="16"/>
        <v>Domestic aviation</v>
      </c>
      <c r="I1047" s="6">
        <v>18.914326856555601</v>
      </c>
    </row>
    <row r="1048" spans="1:9" x14ac:dyDescent="0.2">
      <c r="A1048" s="4" t="s">
        <v>62</v>
      </c>
      <c r="B1048" t="s">
        <v>176</v>
      </c>
      <c r="C1048" t="s">
        <v>191</v>
      </c>
      <c r="D1048" s="5" t="s">
        <v>192</v>
      </c>
      <c r="E1048" s="5">
        <v>0</v>
      </c>
      <c r="F1048" s="5" t="s">
        <v>18</v>
      </c>
      <c r="G1048" s="5" t="s">
        <v>19</v>
      </c>
      <c r="H1048" s="5" t="str">
        <f t="shared" si="16"/>
        <v>Ground Transport</v>
      </c>
      <c r="I1048" s="6">
        <v>494.807699714911</v>
      </c>
    </row>
    <row r="1049" spans="1:9" x14ac:dyDescent="0.2">
      <c r="A1049" s="4" t="s">
        <v>62</v>
      </c>
      <c r="B1049" t="s">
        <v>176</v>
      </c>
      <c r="C1049" t="s">
        <v>191</v>
      </c>
      <c r="D1049" s="5" t="s">
        <v>192</v>
      </c>
      <c r="E1049" s="5">
        <v>0</v>
      </c>
      <c r="F1049" s="5" t="s">
        <v>20</v>
      </c>
      <c r="G1049" s="5" t="s">
        <v>21</v>
      </c>
      <c r="H1049" s="5" t="str">
        <f t="shared" si="16"/>
        <v>Ground Transport</v>
      </c>
      <c r="I1049" s="6">
        <v>2.3376692584635799</v>
      </c>
    </row>
    <row r="1050" spans="1:9" x14ac:dyDescent="0.2">
      <c r="A1050" s="4" t="s">
        <v>62</v>
      </c>
      <c r="B1050" t="s">
        <v>176</v>
      </c>
      <c r="C1050" t="s">
        <v>191</v>
      </c>
      <c r="D1050" s="5" t="s">
        <v>192</v>
      </c>
      <c r="E1050" s="5">
        <v>0</v>
      </c>
      <c r="F1050" s="5" t="s">
        <v>22</v>
      </c>
      <c r="G1050" s="5" t="s">
        <v>23</v>
      </c>
      <c r="H1050" s="5" t="str">
        <f t="shared" si="16"/>
        <v>Ground Transport</v>
      </c>
      <c r="I1050" s="6">
        <v>0.46699398496801098</v>
      </c>
    </row>
    <row r="1051" spans="1:9" x14ac:dyDescent="0.2">
      <c r="A1051" s="4" t="s">
        <v>62</v>
      </c>
      <c r="B1051" t="s">
        <v>176</v>
      </c>
      <c r="C1051" t="s">
        <v>191</v>
      </c>
      <c r="D1051" s="5" t="s">
        <v>192</v>
      </c>
      <c r="E1051" s="5">
        <v>0</v>
      </c>
      <c r="F1051" s="5" t="s">
        <v>26</v>
      </c>
      <c r="G1051" s="5" t="s">
        <v>27</v>
      </c>
      <c r="H1051" s="5" t="str">
        <f t="shared" si="16"/>
        <v>Residential</v>
      </c>
      <c r="I1051" s="6">
        <v>129.65865672065701</v>
      </c>
    </row>
    <row r="1052" spans="1:9" x14ac:dyDescent="0.2">
      <c r="A1052" s="4" t="s">
        <v>62</v>
      </c>
      <c r="B1052" t="s">
        <v>176</v>
      </c>
      <c r="C1052" t="s">
        <v>191</v>
      </c>
      <c r="D1052" s="5" t="s">
        <v>192</v>
      </c>
      <c r="E1052" s="5">
        <v>0</v>
      </c>
      <c r="F1052" s="5" t="s">
        <v>67</v>
      </c>
      <c r="G1052" s="5" t="s">
        <v>13</v>
      </c>
      <c r="H1052" s="5" t="str">
        <f t="shared" si="16"/>
        <v>Industry (incl. Cement Process)</v>
      </c>
      <c r="I1052" s="6" t="s">
        <v>53</v>
      </c>
    </row>
    <row r="1053" spans="1:9" x14ac:dyDescent="0.2">
      <c r="A1053" s="4" t="s">
        <v>62</v>
      </c>
      <c r="B1053" t="s">
        <v>176</v>
      </c>
      <c r="C1053" t="s">
        <v>191</v>
      </c>
      <c r="D1053" s="5" t="s">
        <v>192</v>
      </c>
      <c r="E1053" s="5">
        <v>0</v>
      </c>
      <c r="F1053" s="5" t="s">
        <v>30</v>
      </c>
      <c r="G1053" s="5" t="s">
        <v>32</v>
      </c>
      <c r="H1053" s="5" t="e">
        <f t="shared" si="16"/>
        <v>#N/A</v>
      </c>
      <c r="I1053" s="6" t="s">
        <v>53</v>
      </c>
    </row>
    <row r="1054" spans="1:9" x14ac:dyDescent="0.2">
      <c r="A1054" s="4" t="s">
        <v>62</v>
      </c>
      <c r="B1054" t="s">
        <v>176</v>
      </c>
      <c r="C1054" t="s">
        <v>191</v>
      </c>
      <c r="D1054" s="5" t="s">
        <v>192</v>
      </c>
      <c r="E1054" s="5">
        <v>0</v>
      </c>
      <c r="F1054" s="5" t="s">
        <v>41</v>
      </c>
      <c r="G1054" s="5" t="s">
        <v>42</v>
      </c>
      <c r="H1054" s="5" t="e">
        <f t="shared" si="16"/>
        <v>#N/A</v>
      </c>
      <c r="I1054" s="6">
        <v>2.6366489469795799E-2</v>
      </c>
    </row>
    <row r="1055" spans="1:9" x14ac:dyDescent="0.2">
      <c r="A1055" s="4" t="s">
        <v>62</v>
      </c>
      <c r="B1055" t="s">
        <v>176</v>
      </c>
      <c r="C1055" t="s">
        <v>191</v>
      </c>
      <c r="D1055" s="5" t="s">
        <v>192</v>
      </c>
      <c r="E1055" s="5">
        <v>0</v>
      </c>
      <c r="F1055" s="5" t="s">
        <v>47</v>
      </c>
      <c r="G1055" s="5" t="s">
        <v>48</v>
      </c>
      <c r="H1055" s="5" t="e">
        <f t="shared" si="16"/>
        <v>#N/A</v>
      </c>
      <c r="I1055" s="6">
        <v>1.3782764568353101</v>
      </c>
    </row>
    <row r="1056" spans="1:9" x14ac:dyDescent="0.2">
      <c r="A1056" s="4" t="s">
        <v>62</v>
      </c>
      <c r="B1056" t="s">
        <v>176</v>
      </c>
      <c r="C1056" t="s">
        <v>191</v>
      </c>
      <c r="D1056" s="5" t="s">
        <v>192</v>
      </c>
      <c r="E1056" s="5">
        <v>0</v>
      </c>
      <c r="F1056" s="5" t="s">
        <v>49</v>
      </c>
      <c r="G1056" s="5" t="s">
        <v>50</v>
      </c>
      <c r="H1056" s="5" t="e">
        <f t="shared" si="16"/>
        <v>#N/A</v>
      </c>
      <c r="I1056" s="6">
        <v>0.38850920766328001</v>
      </c>
    </row>
    <row r="1057" spans="1:9" x14ac:dyDescent="0.2">
      <c r="A1057" s="4" t="s">
        <v>62</v>
      </c>
      <c r="B1057" t="s">
        <v>176</v>
      </c>
      <c r="C1057" t="s">
        <v>191</v>
      </c>
      <c r="D1057" s="5" t="s">
        <v>192</v>
      </c>
      <c r="E1057" s="5">
        <v>0</v>
      </c>
      <c r="F1057" s="5" t="s">
        <v>54</v>
      </c>
      <c r="G1057" s="5" t="s">
        <v>55</v>
      </c>
      <c r="H1057" s="5" t="e">
        <f t="shared" si="16"/>
        <v>#N/A</v>
      </c>
      <c r="I1057" s="6">
        <v>1.3788024402871699E-3</v>
      </c>
    </row>
    <row r="1058" spans="1:9" x14ac:dyDescent="0.2">
      <c r="A1058" s="4" t="s">
        <v>62</v>
      </c>
      <c r="B1058" t="s">
        <v>176</v>
      </c>
      <c r="C1058" t="s">
        <v>191</v>
      </c>
      <c r="D1058" s="5" t="s">
        <v>192</v>
      </c>
      <c r="E1058" s="5">
        <v>0</v>
      </c>
      <c r="F1058" s="5" t="s">
        <v>56</v>
      </c>
      <c r="G1058" s="5" t="s">
        <v>57</v>
      </c>
      <c r="H1058" s="5" t="e">
        <f t="shared" si="16"/>
        <v>#N/A</v>
      </c>
      <c r="I1058" s="6">
        <v>1.1770514001511201</v>
      </c>
    </row>
    <row r="1059" spans="1:9" x14ac:dyDescent="0.2">
      <c r="A1059" s="4" t="s">
        <v>62</v>
      </c>
      <c r="B1059" t="s">
        <v>176</v>
      </c>
      <c r="C1059" t="s">
        <v>191</v>
      </c>
      <c r="D1059" s="5" t="s">
        <v>192</v>
      </c>
      <c r="E1059" s="5">
        <v>0</v>
      </c>
      <c r="F1059" s="5" t="s">
        <v>58</v>
      </c>
      <c r="G1059" s="5" t="s">
        <v>59</v>
      </c>
      <c r="H1059" s="5" t="e">
        <f t="shared" si="16"/>
        <v>#N/A</v>
      </c>
      <c r="I1059" s="6" t="s">
        <v>53</v>
      </c>
    </row>
    <row r="1060" spans="1:9" x14ac:dyDescent="0.2">
      <c r="A1060" s="4" t="s">
        <v>62</v>
      </c>
      <c r="B1060" t="s">
        <v>176</v>
      </c>
      <c r="C1060" t="s">
        <v>193</v>
      </c>
      <c r="D1060" s="5" t="s">
        <v>194</v>
      </c>
      <c r="E1060" s="5">
        <v>0</v>
      </c>
      <c r="F1060" s="5" t="s">
        <v>10</v>
      </c>
      <c r="G1060" s="5" t="s">
        <v>11</v>
      </c>
      <c r="H1060" s="5" t="str">
        <f t="shared" si="16"/>
        <v>Power</v>
      </c>
      <c r="I1060" s="6">
        <v>979.87275988139299</v>
      </c>
    </row>
    <row r="1061" spans="1:9" x14ac:dyDescent="0.2">
      <c r="A1061" s="4" t="s">
        <v>62</v>
      </c>
      <c r="B1061" t="s">
        <v>176</v>
      </c>
      <c r="C1061" t="s">
        <v>193</v>
      </c>
      <c r="D1061" s="5" t="s">
        <v>194</v>
      </c>
      <c r="E1061" s="5">
        <v>0</v>
      </c>
      <c r="F1061" s="5" t="s">
        <v>12</v>
      </c>
      <c r="G1061" s="5" t="s">
        <v>13</v>
      </c>
      <c r="H1061" s="5" t="str">
        <f t="shared" si="16"/>
        <v>Industry (incl. Cement Process)</v>
      </c>
      <c r="I1061" s="6">
        <v>45.207423618159901</v>
      </c>
    </row>
    <row r="1062" spans="1:9" x14ac:dyDescent="0.2">
      <c r="A1062" s="4" t="s">
        <v>62</v>
      </c>
      <c r="B1062" t="s">
        <v>176</v>
      </c>
      <c r="C1062" t="s">
        <v>193</v>
      </c>
      <c r="D1062" s="5" t="s">
        <v>194</v>
      </c>
      <c r="E1062" s="5">
        <v>0</v>
      </c>
      <c r="F1062" s="5" t="s">
        <v>14</v>
      </c>
      <c r="G1062" s="5" t="s">
        <v>15</v>
      </c>
      <c r="H1062" s="5" t="str">
        <f t="shared" si="16"/>
        <v>Industry (incl. Cement Process)</v>
      </c>
      <c r="I1062" s="6">
        <v>1193.33940844071</v>
      </c>
    </row>
    <row r="1063" spans="1:9" x14ac:dyDescent="0.2">
      <c r="A1063" s="4" t="s">
        <v>62</v>
      </c>
      <c r="B1063" t="s">
        <v>176</v>
      </c>
      <c r="C1063" t="s">
        <v>193</v>
      </c>
      <c r="D1063" s="5" t="s">
        <v>194</v>
      </c>
      <c r="E1063" s="5">
        <v>0</v>
      </c>
      <c r="F1063" s="5" t="s">
        <v>18</v>
      </c>
      <c r="G1063" s="5" t="s">
        <v>19</v>
      </c>
      <c r="H1063" s="5" t="str">
        <f t="shared" si="16"/>
        <v>Ground Transport</v>
      </c>
      <c r="I1063" s="6">
        <v>822.16464025091</v>
      </c>
    </row>
    <row r="1064" spans="1:9" x14ac:dyDescent="0.2">
      <c r="A1064" s="4" t="s">
        <v>62</v>
      </c>
      <c r="B1064" t="s">
        <v>176</v>
      </c>
      <c r="C1064" t="s">
        <v>193</v>
      </c>
      <c r="D1064" s="5" t="s">
        <v>194</v>
      </c>
      <c r="E1064" s="5">
        <v>0</v>
      </c>
      <c r="F1064" s="5" t="s">
        <v>26</v>
      </c>
      <c r="G1064" s="5" t="s">
        <v>27</v>
      </c>
      <c r="H1064" s="5" t="str">
        <f t="shared" si="16"/>
        <v>Residential</v>
      </c>
      <c r="I1064" s="6">
        <v>364.66725262251902</v>
      </c>
    </row>
    <row r="1065" spans="1:9" x14ac:dyDescent="0.2">
      <c r="A1065" s="4" t="s">
        <v>62</v>
      </c>
      <c r="B1065" t="s">
        <v>176</v>
      </c>
      <c r="C1065" t="s">
        <v>193</v>
      </c>
      <c r="D1065" s="5" t="s">
        <v>194</v>
      </c>
      <c r="E1065" s="5">
        <v>0</v>
      </c>
      <c r="F1065" s="5" t="s">
        <v>30</v>
      </c>
      <c r="G1065" s="5" t="s">
        <v>32</v>
      </c>
      <c r="H1065" s="5" t="e">
        <f t="shared" si="16"/>
        <v>#N/A</v>
      </c>
      <c r="I1065" s="6">
        <v>3054.6622821303399</v>
      </c>
    </row>
    <row r="1066" spans="1:9" x14ac:dyDescent="0.2">
      <c r="A1066" s="4" t="s">
        <v>62</v>
      </c>
      <c r="B1066" t="s">
        <v>176</v>
      </c>
      <c r="C1066" t="s">
        <v>193</v>
      </c>
      <c r="D1066" s="5" t="s">
        <v>194</v>
      </c>
      <c r="E1066" s="5">
        <v>0</v>
      </c>
      <c r="F1066" s="5" t="s">
        <v>33</v>
      </c>
      <c r="G1066" s="5" t="s">
        <v>34</v>
      </c>
      <c r="H1066" s="5" t="str">
        <f t="shared" si="16"/>
        <v>Industry (incl. Cement Process)</v>
      </c>
      <c r="I1066" s="6">
        <v>111.35299999999999</v>
      </c>
    </row>
    <row r="1067" spans="1:9" x14ac:dyDescent="0.2">
      <c r="A1067" s="4" t="s">
        <v>62</v>
      </c>
      <c r="B1067" t="s">
        <v>176</v>
      </c>
      <c r="C1067" t="s">
        <v>193</v>
      </c>
      <c r="D1067" s="5" t="s">
        <v>194</v>
      </c>
      <c r="E1067" s="5">
        <v>0</v>
      </c>
      <c r="F1067" s="5" t="s">
        <v>41</v>
      </c>
      <c r="G1067" s="5" t="s">
        <v>42</v>
      </c>
      <c r="H1067" s="5" t="e">
        <f t="shared" si="16"/>
        <v>#N/A</v>
      </c>
      <c r="I1067" s="6">
        <v>8.8890468727099201E-2</v>
      </c>
    </row>
    <row r="1068" spans="1:9" x14ac:dyDescent="0.2">
      <c r="A1068" s="4" t="s">
        <v>62</v>
      </c>
      <c r="B1068" t="s">
        <v>176</v>
      </c>
      <c r="C1068" t="s">
        <v>193</v>
      </c>
      <c r="D1068" s="5" t="s">
        <v>194</v>
      </c>
      <c r="E1068" s="5">
        <v>0</v>
      </c>
      <c r="F1068" s="5" t="s">
        <v>47</v>
      </c>
      <c r="G1068" s="5" t="s">
        <v>48</v>
      </c>
      <c r="H1068" s="5" t="e">
        <f t="shared" si="16"/>
        <v>#N/A</v>
      </c>
      <c r="I1068" s="6">
        <v>5.8109194080000002</v>
      </c>
    </row>
    <row r="1069" spans="1:9" x14ac:dyDescent="0.2">
      <c r="A1069" s="4" t="s">
        <v>62</v>
      </c>
      <c r="B1069" t="s">
        <v>176</v>
      </c>
      <c r="C1069" t="s">
        <v>193</v>
      </c>
      <c r="D1069" s="5" t="s">
        <v>194</v>
      </c>
      <c r="E1069" s="5">
        <v>0</v>
      </c>
      <c r="F1069" s="5" t="s">
        <v>49</v>
      </c>
      <c r="G1069" s="5" t="s">
        <v>50</v>
      </c>
      <c r="H1069" s="5" t="e">
        <f t="shared" si="16"/>
        <v>#N/A</v>
      </c>
      <c r="I1069" s="6">
        <v>3.5987479158969098</v>
      </c>
    </row>
    <row r="1070" spans="1:9" x14ac:dyDescent="0.2">
      <c r="A1070" s="4" t="s">
        <v>62</v>
      </c>
      <c r="B1070" t="s">
        <v>176</v>
      </c>
      <c r="C1070" t="s">
        <v>193</v>
      </c>
      <c r="D1070" s="5" t="s">
        <v>194</v>
      </c>
      <c r="E1070" s="5">
        <v>0</v>
      </c>
      <c r="F1070" s="5" t="s">
        <v>54</v>
      </c>
      <c r="G1070" s="5" t="s">
        <v>55</v>
      </c>
      <c r="H1070" s="5" t="e">
        <f t="shared" si="16"/>
        <v>#N/A</v>
      </c>
      <c r="I1070" s="6" t="s">
        <v>53</v>
      </c>
    </row>
    <row r="1071" spans="1:9" x14ac:dyDescent="0.2">
      <c r="A1071" s="4" t="s">
        <v>62</v>
      </c>
      <c r="B1071" t="s">
        <v>176</v>
      </c>
      <c r="C1071" t="s">
        <v>193</v>
      </c>
      <c r="D1071" s="5" t="s">
        <v>194</v>
      </c>
      <c r="E1071" s="5">
        <v>0</v>
      </c>
      <c r="F1071" s="5" t="s">
        <v>56</v>
      </c>
      <c r="G1071" s="5" t="s">
        <v>57</v>
      </c>
      <c r="H1071" s="5" t="e">
        <f t="shared" si="16"/>
        <v>#N/A</v>
      </c>
      <c r="I1071" s="6">
        <v>12.9060296003946</v>
      </c>
    </row>
    <row r="1072" spans="1:9" x14ac:dyDescent="0.2">
      <c r="A1072" s="4" t="s">
        <v>62</v>
      </c>
      <c r="B1072" t="s">
        <v>176</v>
      </c>
      <c r="C1072" t="s">
        <v>193</v>
      </c>
      <c r="D1072" s="5" t="s">
        <v>194</v>
      </c>
      <c r="E1072" s="5">
        <v>0</v>
      </c>
      <c r="F1072" s="5" t="s">
        <v>58</v>
      </c>
      <c r="G1072" s="5" t="s">
        <v>59</v>
      </c>
      <c r="H1072" s="5" t="e">
        <f t="shared" si="16"/>
        <v>#N/A</v>
      </c>
      <c r="I1072" s="6" t="s">
        <v>53</v>
      </c>
    </row>
    <row r="1073" spans="1:9" x14ac:dyDescent="0.2">
      <c r="A1073" s="4" t="s">
        <v>62</v>
      </c>
      <c r="B1073" t="s">
        <v>176</v>
      </c>
      <c r="C1073" t="s">
        <v>193</v>
      </c>
      <c r="D1073" s="5" t="s">
        <v>194</v>
      </c>
      <c r="E1073" s="5">
        <v>0</v>
      </c>
      <c r="F1073" s="5" t="s">
        <v>60</v>
      </c>
      <c r="G1073" s="5" t="s">
        <v>61</v>
      </c>
      <c r="H1073" s="5" t="e">
        <f t="shared" si="16"/>
        <v>#N/A</v>
      </c>
      <c r="I1073" s="6">
        <v>0.302683130111911</v>
      </c>
    </row>
    <row r="1074" spans="1:9" x14ac:dyDescent="0.2">
      <c r="A1074" s="4" t="s">
        <v>62</v>
      </c>
      <c r="B1074" t="s">
        <v>176</v>
      </c>
      <c r="C1074" t="s">
        <v>195</v>
      </c>
      <c r="D1074" s="5" t="s">
        <v>196</v>
      </c>
      <c r="E1074" s="5">
        <v>0</v>
      </c>
      <c r="F1074" s="5" t="s">
        <v>10</v>
      </c>
      <c r="G1074" s="5" t="s">
        <v>11</v>
      </c>
      <c r="H1074" s="5" t="str">
        <f t="shared" si="16"/>
        <v>Power</v>
      </c>
      <c r="I1074" s="6">
        <v>2777.9649029141801</v>
      </c>
    </row>
    <row r="1075" spans="1:9" x14ac:dyDescent="0.2">
      <c r="A1075" s="4" t="s">
        <v>62</v>
      </c>
      <c r="B1075" t="s">
        <v>176</v>
      </c>
      <c r="C1075" t="s">
        <v>195</v>
      </c>
      <c r="D1075" s="5" t="s">
        <v>196</v>
      </c>
      <c r="E1075" s="5">
        <v>0</v>
      </c>
      <c r="F1075" s="5" t="s">
        <v>12</v>
      </c>
      <c r="G1075" s="5" t="s">
        <v>13</v>
      </c>
      <c r="H1075" s="5" t="str">
        <f t="shared" si="16"/>
        <v>Industry (incl. Cement Process)</v>
      </c>
      <c r="I1075" s="6">
        <v>16.7826723621566</v>
      </c>
    </row>
    <row r="1076" spans="1:9" x14ac:dyDescent="0.2">
      <c r="A1076" s="4" t="s">
        <v>62</v>
      </c>
      <c r="B1076" t="s">
        <v>176</v>
      </c>
      <c r="C1076" t="s">
        <v>195</v>
      </c>
      <c r="D1076" s="5" t="s">
        <v>196</v>
      </c>
      <c r="E1076" s="5">
        <v>0</v>
      </c>
      <c r="F1076" s="5" t="s">
        <v>14</v>
      </c>
      <c r="G1076" s="5" t="s">
        <v>15</v>
      </c>
      <c r="H1076" s="5" t="str">
        <f t="shared" si="16"/>
        <v>Industry (incl. Cement Process)</v>
      </c>
      <c r="I1076" s="6">
        <v>1957.8621653139401</v>
      </c>
    </row>
    <row r="1077" spans="1:9" x14ac:dyDescent="0.2">
      <c r="A1077" s="4" t="s">
        <v>62</v>
      </c>
      <c r="B1077" t="s">
        <v>176</v>
      </c>
      <c r="C1077" t="s">
        <v>195</v>
      </c>
      <c r="D1077" s="5" t="s">
        <v>196</v>
      </c>
      <c r="E1077" s="5">
        <v>0</v>
      </c>
      <c r="F1077" s="5" t="s">
        <v>18</v>
      </c>
      <c r="G1077" s="5" t="s">
        <v>19</v>
      </c>
      <c r="H1077" s="5" t="str">
        <f t="shared" si="16"/>
        <v>Ground Transport</v>
      </c>
      <c r="I1077" s="6">
        <v>7762.5490664417903</v>
      </c>
    </row>
    <row r="1078" spans="1:9" x14ac:dyDescent="0.2">
      <c r="A1078" s="4" t="s">
        <v>62</v>
      </c>
      <c r="B1078" t="s">
        <v>176</v>
      </c>
      <c r="C1078" t="s">
        <v>195</v>
      </c>
      <c r="D1078" s="5" t="s">
        <v>196</v>
      </c>
      <c r="E1078" s="5">
        <v>0</v>
      </c>
      <c r="F1078" s="5" t="s">
        <v>20</v>
      </c>
      <c r="G1078" s="5" t="s">
        <v>21</v>
      </c>
      <c r="H1078" s="5" t="str">
        <f t="shared" si="16"/>
        <v>Ground Transport</v>
      </c>
      <c r="I1078" s="6">
        <v>301.06142893205202</v>
      </c>
    </row>
    <row r="1079" spans="1:9" x14ac:dyDescent="0.2">
      <c r="A1079" s="4" t="s">
        <v>62</v>
      </c>
      <c r="B1079" t="s">
        <v>176</v>
      </c>
      <c r="C1079" t="s">
        <v>195</v>
      </c>
      <c r="D1079" s="5" t="s">
        <v>196</v>
      </c>
      <c r="E1079" s="5">
        <v>0</v>
      </c>
      <c r="F1079" s="5" t="s">
        <v>22</v>
      </c>
      <c r="G1079" s="5" t="s">
        <v>23</v>
      </c>
      <c r="H1079" s="5" t="str">
        <f t="shared" si="16"/>
        <v>Ground Transport</v>
      </c>
      <c r="I1079" s="6">
        <v>364.24321340679597</v>
      </c>
    </row>
    <row r="1080" spans="1:9" x14ac:dyDescent="0.2">
      <c r="A1080" s="4" t="s">
        <v>62</v>
      </c>
      <c r="B1080" t="s">
        <v>176</v>
      </c>
      <c r="C1080" t="s">
        <v>195</v>
      </c>
      <c r="D1080" s="5" t="s">
        <v>196</v>
      </c>
      <c r="E1080" s="5">
        <v>0</v>
      </c>
      <c r="F1080" s="5" t="s">
        <v>26</v>
      </c>
      <c r="G1080" s="5" t="s">
        <v>27</v>
      </c>
      <c r="H1080" s="5" t="str">
        <f t="shared" si="16"/>
        <v>Residential</v>
      </c>
      <c r="I1080" s="6">
        <v>1268.9956624316201</v>
      </c>
    </row>
    <row r="1081" spans="1:9" x14ac:dyDescent="0.2">
      <c r="A1081" s="4" t="s">
        <v>62</v>
      </c>
      <c r="B1081" t="s">
        <v>176</v>
      </c>
      <c r="C1081" t="s">
        <v>195</v>
      </c>
      <c r="D1081" s="5" t="s">
        <v>196</v>
      </c>
      <c r="E1081" s="5">
        <v>0</v>
      </c>
      <c r="F1081" s="5" t="s">
        <v>30</v>
      </c>
      <c r="G1081" s="5" t="s">
        <v>32</v>
      </c>
      <c r="H1081" s="5" t="e">
        <f t="shared" si="16"/>
        <v>#N/A</v>
      </c>
      <c r="I1081" s="6">
        <v>3423.1870678324699</v>
      </c>
    </row>
    <row r="1082" spans="1:9" x14ac:dyDescent="0.2">
      <c r="A1082" s="4" t="s">
        <v>62</v>
      </c>
      <c r="B1082" t="s">
        <v>176</v>
      </c>
      <c r="C1082" t="s">
        <v>195</v>
      </c>
      <c r="D1082" s="5" t="s">
        <v>196</v>
      </c>
      <c r="E1082" s="5">
        <v>0</v>
      </c>
      <c r="F1082" s="5" t="s">
        <v>33</v>
      </c>
      <c r="G1082" s="5" t="s">
        <v>34</v>
      </c>
      <c r="H1082" s="5" t="str">
        <f t="shared" si="16"/>
        <v>Industry (incl. Cement Process)</v>
      </c>
      <c r="I1082" s="6">
        <v>1977.86</v>
      </c>
    </row>
    <row r="1083" spans="1:9" x14ac:dyDescent="0.2">
      <c r="A1083" s="4" t="s">
        <v>62</v>
      </c>
      <c r="B1083" t="s">
        <v>176</v>
      </c>
      <c r="C1083" t="s">
        <v>195</v>
      </c>
      <c r="D1083" s="5" t="s">
        <v>196</v>
      </c>
      <c r="E1083" s="5">
        <v>0</v>
      </c>
      <c r="F1083" s="5" t="s">
        <v>41</v>
      </c>
      <c r="G1083" s="5" t="s">
        <v>42</v>
      </c>
      <c r="H1083" s="5" t="e">
        <f t="shared" si="16"/>
        <v>#N/A</v>
      </c>
      <c r="I1083" s="6">
        <v>1.4168654341056699</v>
      </c>
    </row>
    <row r="1084" spans="1:9" x14ac:dyDescent="0.2">
      <c r="A1084" s="4" t="s">
        <v>62</v>
      </c>
      <c r="B1084" t="s">
        <v>176</v>
      </c>
      <c r="C1084" t="s">
        <v>195</v>
      </c>
      <c r="D1084" s="5" t="s">
        <v>196</v>
      </c>
      <c r="E1084" s="5">
        <v>0</v>
      </c>
      <c r="F1084" s="5" t="s">
        <v>45</v>
      </c>
      <c r="G1084" s="5" t="s">
        <v>46</v>
      </c>
      <c r="H1084" s="5" t="e">
        <f t="shared" si="16"/>
        <v>#N/A</v>
      </c>
      <c r="I1084" s="6">
        <v>65</v>
      </c>
    </row>
    <row r="1085" spans="1:9" x14ac:dyDescent="0.2">
      <c r="A1085" s="4" t="s">
        <v>62</v>
      </c>
      <c r="B1085" t="s">
        <v>176</v>
      </c>
      <c r="C1085" t="s">
        <v>195</v>
      </c>
      <c r="D1085" s="5" t="s">
        <v>196</v>
      </c>
      <c r="E1085" s="5">
        <v>0</v>
      </c>
      <c r="F1085" s="5" t="s">
        <v>47</v>
      </c>
      <c r="G1085" s="5" t="s">
        <v>48</v>
      </c>
      <c r="H1085" s="5" t="e">
        <f t="shared" si="16"/>
        <v>#N/A</v>
      </c>
      <c r="I1085" s="6">
        <v>56.996092919008298</v>
      </c>
    </row>
    <row r="1086" spans="1:9" x14ac:dyDescent="0.2">
      <c r="A1086" s="4" t="s">
        <v>62</v>
      </c>
      <c r="B1086" t="s">
        <v>176</v>
      </c>
      <c r="C1086" t="s">
        <v>195</v>
      </c>
      <c r="D1086" s="5" t="s">
        <v>196</v>
      </c>
      <c r="E1086" s="5">
        <v>0</v>
      </c>
      <c r="F1086" s="5" t="s">
        <v>49</v>
      </c>
      <c r="G1086" s="5" t="s">
        <v>50</v>
      </c>
      <c r="H1086" s="5" t="e">
        <f t="shared" si="16"/>
        <v>#N/A</v>
      </c>
      <c r="I1086" s="6">
        <v>15.3856706961255</v>
      </c>
    </row>
    <row r="1087" spans="1:9" x14ac:dyDescent="0.2">
      <c r="A1087" s="4" t="s">
        <v>62</v>
      </c>
      <c r="B1087" t="s">
        <v>176</v>
      </c>
      <c r="C1087" t="s">
        <v>195</v>
      </c>
      <c r="D1087" s="5" t="s">
        <v>196</v>
      </c>
      <c r="E1087" s="5">
        <v>0</v>
      </c>
      <c r="F1087" s="5" t="s">
        <v>54</v>
      </c>
      <c r="G1087" s="5" t="s">
        <v>55</v>
      </c>
      <c r="H1087" s="5" t="e">
        <f t="shared" si="16"/>
        <v>#N/A</v>
      </c>
      <c r="I1087" s="6" t="s">
        <v>53</v>
      </c>
    </row>
    <row r="1088" spans="1:9" x14ac:dyDescent="0.2">
      <c r="A1088" s="4" t="s">
        <v>62</v>
      </c>
      <c r="B1088" t="s">
        <v>176</v>
      </c>
      <c r="C1088" t="s">
        <v>195</v>
      </c>
      <c r="D1088" s="5" t="s">
        <v>196</v>
      </c>
      <c r="E1088" s="5">
        <v>0</v>
      </c>
      <c r="F1088" s="5" t="s">
        <v>56</v>
      </c>
      <c r="G1088" s="5" t="s">
        <v>57</v>
      </c>
      <c r="H1088" s="5" t="e">
        <f t="shared" si="16"/>
        <v>#N/A</v>
      </c>
      <c r="I1088" s="6">
        <v>94.818893987257397</v>
      </c>
    </row>
    <row r="1089" spans="1:9" x14ac:dyDescent="0.2">
      <c r="A1089" s="4" t="s">
        <v>62</v>
      </c>
      <c r="B1089" t="s">
        <v>176</v>
      </c>
      <c r="C1089" t="s">
        <v>195</v>
      </c>
      <c r="D1089" s="5" t="s">
        <v>196</v>
      </c>
      <c r="E1089" s="5">
        <v>0</v>
      </c>
      <c r="F1089" s="5" t="s">
        <v>58</v>
      </c>
      <c r="G1089" s="5" t="s">
        <v>59</v>
      </c>
      <c r="H1089" s="5" t="e">
        <f t="shared" si="16"/>
        <v>#N/A</v>
      </c>
      <c r="I1089" s="6">
        <v>0.92033399999999999</v>
      </c>
    </row>
    <row r="1090" spans="1:9" x14ac:dyDescent="0.2">
      <c r="A1090" s="4" t="s">
        <v>62</v>
      </c>
      <c r="B1090" t="s">
        <v>176</v>
      </c>
      <c r="C1090" t="s">
        <v>197</v>
      </c>
      <c r="D1090" s="5" t="s">
        <v>198</v>
      </c>
      <c r="E1090" s="5">
        <v>0</v>
      </c>
      <c r="F1090" s="5" t="s">
        <v>10</v>
      </c>
      <c r="G1090" s="5" t="s">
        <v>11</v>
      </c>
      <c r="H1090" s="5" t="str">
        <f t="shared" ref="H1090:H1153" si="17">VLOOKUP(G1090,$M$2:$N$11,2,FALSE)</f>
        <v>Power</v>
      </c>
      <c r="I1090" s="6">
        <v>632.33678729220605</v>
      </c>
    </row>
    <row r="1091" spans="1:9" x14ac:dyDescent="0.2">
      <c r="A1091" s="4" t="s">
        <v>62</v>
      </c>
      <c r="B1091" t="s">
        <v>176</v>
      </c>
      <c r="C1091" t="s">
        <v>197</v>
      </c>
      <c r="D1091" s="5" t="s">
        <v>198</v>
      </c>
      <c r="E1091" s="5">
        <v>0</v>
      </c>
      <c r="F1091" s="5" t="s">
        <v>12</v>
      </c>
      <c r="G1091" s="5" t="s">
        <v>13</v>
      </c>
      <c r="H1091" s="5" t="str">
        <f t="shared" si="17"/>
        <v>Industry (incl. Cement Process)</v>
      </c>
      <c r="I1091" s="6" t="s">
        <v>53</v>
      </c>
    </row>
    <row r="1092" spans="1:9" x14ac:dyDescent="0.2">
      <c r="A1092" s="4" t="s">
        <v>62</v>
      </c>
      <c r="B1092" t="s">
        <v>176</v>
      </c>
      <c r="C1092" t="s">
        <v>197</v>
      </c>
      <c r="D1092" s="5" t="s">
        <v>198</v>
      </c>
      <c r="E1092" s="5">
        <v>0</v>
      </c>
      <c r="F1092" s="5" t="s">
        <v>14</v>
      </c>
      <c r="G1092" s="5" t="s">
        <v>15</v>
      </c>
      <c r="H1092" s="5" t="str">
        <f t="shared" si="17"/>
        <v>Industry (incl. Cement Process)</v>
      </c>
      <c r="I1092" s="6">
        <v>378.30151372058702</v>
      </c>
    </row>
    <row r="1093" spans="1:9" x14ac:dyDescent="0.2">
      <c r="A1093" s="4" t="s">
        <v>62</v>
      </c>
      <c r="B1093" t="s">
        <v>176</v>
      </c>
      <c r="C1093" t="s">
        <v>197</v>
      </c>
      <c r="D1093" s="5" t="s">
        <v>198</v>
      </c>
      <c r="E1093" s="5">
        <v>0</v>
      </c>
      <c r="F1093" s="5" t="s">
        <v>16</v>
      </c>
      <c r="G1093" s="5" t="s">
        <v>17</v>
      </c>
      <c r="H1093" s="5" t="str">
        <f t="shared" si="17"/>
        <v>Domestic aviation</v>
      </c>
      <c r="I1093" s="6">
        <v>49.515398941451501</v>
      </c>
    </row>
    <row r="1094" spans="1:9" x14ac:dyDescent="0.2">
      <c r="A1094" s="4" t="s">
        <v>62</v>
      </c>
      <c r="B1094" t="s">
        <v>176</v>
      </c>
      <c r="C1094" t="s">
        <v>197</v>
      </c>
      <c r="D1094" s="5" t="s">
        <v>198</v>
      </c>
      <c r="E1094" s="5">
        <v>0</v>
      </c>
      <c r="F1094" s="5" t="s">
        <v>18</v>
      </c>
      <c r="G1094" s="5" t="s">
        <v>19</v>
      </c>
      <c r="H1094" s="5" t="str">
        <f t="shared" si="17"/>
        <v>Ground Transport</v>
      </c>
      <c r="I1094" s="6">
        <v>1295.34078877723</v>
      </c>
    </row>
    <row r="1095" spans="1:9" x14ac:dyDescent="0.2">
      <c r="A1095" s="4" t="s">
        <v>62</v>
      </c>
      <c r="B1095" t="s">
        <v>176</v>
      </c>
      <c r="C1095" t="s">
        <v>197</v>
      </c>
      <c r="D1095" s="5" t="s">
        <v>198</v>
      </c>
      <c r="E1095" s="5">
        <v>0</v>
      </c>
      <c r="F1095" s="5" t="s">
        <v>20</v>
      </c>
      <c r="G1095" s="5" t="s">
        <v>21</v>
      </c>
      <c r="H1095" s="5" t="str">
        <f t="shared" si="17"/>
        <v>Ground Transport</v>
      </c>
      <c r="I1095" s="6">
        <v>6.1197137079697104</v>
      </c>
    </row>
    <row r="1096" spans="1:9" x14ac:dyDescent="0.2">
      <c r="A1096" s="4" t="s">
        <v>62</v>
      </c>
      <c r="B1096" t="s">
        <v>176</v>
      </c>
      <c r="C1096" t="s">
        <v>197</v>
      </c>
      <c r="D1096" s="5" t="s">
        <v>198</v>
      </c>
      <c r="E1096" s="5">
        <v>0</v>
      </c>
      <c r="F1096" s="5" t="s">
        <v>22</v>
      </c>
      <c r="G1096" s="5" t="s">
        <v>23</v>
      </c>
      <c r="H1096" s="5" t="str">
        <f t="shared" si="17"/>
        <v>Ground Transport</v>
      </c>
      <c r="I1096" s="6">
        <v>1.2225316736310901</v>
      </c>
    </row>
    <row r="1097" spans="1:9" x14ac:dyDescent="0.2">
      <c r="A1097" s="4" t="s">
        <v>62</v>
      </c>
      <c r="B1097" t="s">
        <v>176</v>
      </c>
      <c r="C1097" t="s">
        <v>197</v>
      </c>
      <c r="D1097" s="5" t="s">
        <v>198</v>
      </c>
      <c r="E1097" s="5">
        <v>0</v>
      </c>
      <c r="F1097" s="5" t="s">
        <v>26</v>
      </c>
      <c r="G1097" s="5" t="s">
        <v>27</v>
      </c>
      <c r="H1097" s="5" t="str">
        <f t="shared" si="17"/>
        <v>Residential</v>
      </c>
      <c r="I1097" s="6">
        <v>339.429746291117</v>
      </c>
    </row>
    <row r="1098" spans="1:9" x14ac:dyDescent="0.2">
      <c r="A1098" s="4" t="s">
        <v>62</v>
      </c>
      <c r="B1098" t="s">
        <v>176</v>
      </c>
      <c r="C1098" t="s">
        <v>197</v>
      </c>
      <c r="D1098" s="5" t="s">
        <v>198</v>
      </c>
      <c r="E1098" s="5">
        <v>0</v>
      </c>
      <c r="F1098" s="5" t="s">
        <v>67</v>
      </c>
      <c r="G1098" s="5" t="s">
        <v>13</v>
      </c>
      <c r="H1098" s="5" t="str">
        <f t="shared" si="17"/>
        <v>Industry (incl. Cement Process)</v>
      </c>
      <c r="I1098" s="6" t="s">
        <v>53</v>
      </c>
    </row>
    <row r="1099" spans="1:9" x14ac:dyDescent="0.2">
      <c r="A1099" s="4" t="s">
        <v>62</v>
      </c>
      <c r="B1099" t="s">
        <v>176</v>
      </c>
      <c r="C1099" t="s">
        <v>197</v>
      </c>
      <c r="D1099" s="5" t="s">
        <v>198</v>
      </c>
      <c r="E1099" s="5">
        <v>0</v>
      </c>
      <c r="F1099" s="5" t="s">
        <v>30</v>
      </c>
      <c r="G1099" s="5" t="s">
        <v>32</v>
      </c>
      <c r="H1099" s="5" t="e">
        <f t="shared" si="17"/>
        <v>#N/A</v>
      </c>
      <c r="I1099" s="6" t="s">
        <v>53</v>
      </c>
    </row>
    <row r="1100" spans="1:9" x14ac:dyDescent="0.2">
      <c r="A1100" s="4" t="s">
        <v>62</v>
      </c>
      <c r="B1100" t="s">
        <v>176</v>
      </c>
      <c r="C1100" t="s">
        <v>197</v>
      </c>
      <c r="D1100" s="5" t="s">
        <v>198</v>
      </c>
      <c r="E1100" s="5">
        <v>0</v>
      </c>
      <c r="F1100" s="5" t="s">
        <v>33</v>
      </c>
      <c r="G1100" s="5" t="s">
        <v>34</v>
      </c>
      <c r="H1100" s="5" t="str">
        <f t="shared" si="17"/>
        <v>Industry (incl. Cement Process)</v>
      </c>
      <c r="I1100" s="6">
        <v>247.232</v>
      </c>
    </row>
    <row r="1101" spans="1:9" x14ac:dyDescent="0.2">
      <c r="A1101" s="4" t="s">
        <v>62</v>
      </c>
      <c r="B1101" t="s">
        <v>176</v>
      </c>
      <c r="C1101" t="s">
        <v>197</v>
      </c>
      <c r="D1101" s="5" t="s">
        <v>198</v>
      </c>
      <c r="E1101" s="5">
        <v>0</v>
      </c>
      <c r="F1101" s="5" t="s">
        <v>41</v>
      </c>
      <c r="G1101" s="5" t="s">
        <v>42</v>
      </c>
      <c r="H1101" s="5" t="e">
        <f t="shared" si="17"/>
        <v>#N/A</v>
      </c>
      <c r="I1101" s="6">
        <v>0.65279575665414502</v>
      </c>
    </row>
    <row r="1102" spans="1:9" x14ac:dyDescent="0.2">
      <c r="A1102" s="4" t="s">
        <v>62</v>
      </c>
      <c r="B1102" t="s">
        <v>176</v>
      </c>
      <c r="C1102" t="s">
        <v>197</v>
      </c>
      <c r="D1102" s="5" t="s">
        <v>198</v>
      </c>
      <c r="E1102" s="5">
        <v>0</v>
      </c>
      <c r="F1102" s="5" t="s">
        <v>47</v>
      </c>
      <c r="G1102" s="5" t="s">
        <v>48</v>
      </c>
      <c r="H1102" s="5" t="e">
        <f t="shared" si="17"/>
        <v>#N/A</v>
      </c>
      <c r="I1102" s="6">
        <v>3.1922040019734101</v>
      </c>
    </row>
    <row r="1103" spans="1:9" x14ac:dyDescent="0.2">
      <c r="A1103" s="4" t="s">
        <v>62</v>
      </c>
      <c r="B1103" t="s">
        <v>176</v>
      </c>
      <c r="C1103" t="s">
        <v>197</v>
      </c>
      <c r="D1103" s="5" t="s">
        <v>198</v>
      </c>
      <c r="E1103" s="5">
        <v>0</v>
      </c>
      <c r="F1103" s="5" t="s">
        <v>49</v>
      </c>
      <c r="G1103" s="5" t="s">
        <v>50</v>
      </c>
      <c r="H1103" s="5" t="e">
        <f t="shared" si="17"/>
        <v>#N/A</v>
      </c>
      <c r="I1103" s="6">
        <v>7.8444764703433396</v>
      </c>
    </row>
    <row r="1104" spans="1:9" x14ac:dyDescent="0.2">
      <c r="A1104" s="4" t="s">
        <v>62</v>
      </c>
      <c r="B1104" t="s">
        <v>176</v>
      </c>
      <c r="C1104" t="s">
        <v>197</v>
      </c>
      <c r="D1104" s="5" t="s">
        <v>198</v>
      </c>
      <c r="E1104" s="5">
        <v>0</v>
      </c>
      <c r="F1104" s="5" t="s">
        <v>56</v>
      </c>
      <c r="G1104" s="5" t="s">
        <v>57</v>
      </c>
      <c r="H1104" s="5" t="e">
        <f t="shared" si="17"/>
        <v>#N/A</v>
      </c>
      <c r="I1104" s="6">
        <v>41.639536640817497</v>
      </c>
    </row>
    <row r="1105" spans="1:9" x14ac:dyDescent="0.2">
      <c r="A1105" s="4" t="s">
        <v>62</v>
      </c>
      <c r="B1105" t="s">
        <v>176</v>
      </c>
      <c r="C1105" t="s">
        <v>197</v>
      </c>
      <c r="D1105" s="5" t="s">
        <v>198</v>
      </c>
      <c r="E1105" s="5">
        <v>0</v>
      </c>
      <c r="F1105" s="5" t="s">
        <v>58</v>
      </c>
      <c r="G1105" s="5" t="s">
        <v>59</v>
      </c>
      <c r="H1105" s="5" t="e">
        <f t="shared" si="17"/>
        <v>#N/A</v>
      </c>
      <c r="I1105" s="6" t="s">
        <v>53</v>
      </c>
    </row>
    <row r="1106" spans="1:9" x14ac:dyDescent="0.2">
      <c r="A1106" s="4" t="s">
        <v>62</v>
      </c>
      <c r="B1106" t="s">
        <v>176</v>
      </c>
      <c r="C1106" t="s">
        <v>199</v>
      </c>
      <c r="D1106" s="5" t="s">
        <v>200</v>
      </c>
      <c r="E1106" s="5">
        <v>0</v>
      </c>
      <c r="F1106" s="5" t="s">
        <v>10</v>
      </c>
      <c r="G1106" s="5" t="s">
        <v>11</v>
      </c>
      <c r="H1106" s="5" t="str">
        <f t="shared" si="17"/>
        <v>Power</v>
      </c>
      <c r="I1106" s="6">
        <v>137.85957356190801</v>
      </c>
    </row>
    <row r="1107" spans="1:9" x14ac:dyDescent="0.2">
      <c r="A1107" s="4" t="s">
        <v>62</v>
      </c>
      <c r="B1107" t="s">
        <v>176</v>
      </c>
      <c r="C1107" t="s">
        <v>199</v>
      </c>
      <c r="D1107" s="5" t="s">
        <v>200</v>
      </c>
      <c r="E1107" s="5">
        <v>0</v>
      </c>
      <c r="F1107" s="5" t="s">
        <v>12</v>
      </c>
      <c r="G1107" s="5" t="s">
        <v>13</v>
      </c>
      <c r="H1107" s="5" t="str">
        <f t="shared" si="17"/>
        <v>Industry (incl. Cement Process)</v>
      </c>
      <c r="I1107" s="6" t="s">
        <v>53</v>
      </c>
    </row>
    <row r="1108" spans="1:9" x14ac:dyDescent="0.2">
      <c r="A1108" s="4" t="s">
        <v>62</v>
      </c>
      <c r="B1108" t="s">
        <v>176</v>
      </c>
      <c r="C1108" t="s">
        <v>199</v>
      </c>
      <c r="D1108" s="5" t="s">
        <v>200</v>
      </c>
      <c r="E1108" s="5">
        <v>0</v>
      </c>
      <c r="F1108" s="5" t="s">
        <v>14</v>
      </c>
      <c r="G1108" s="5" t="s">
        <v>15</v>
      </c>
      <c r="H1108" s="5" t="str">
        <f t="shared" si="17"/>
        <v>Industry (incl. Cement Process)</v>
      </c>
      <c r="I1108" s="6">
        <v>82.475853482261201</v>
      </c>
    </row>
    <row r="1109" spans="1:9" x14ac:dyDescent="0.2">
      <c r="A1109" s="4" t="s">
        <v>62</v>
      </c>
      <c r="B1109" t="s">
        <v>176</v>
      </c>
      <c r="C1109" t="s">
        <v>199</v>
      </c>
      <c r="D1109" s="5" t="s">
        <v>200</v>
      </c>
      <c r="E1109" s="5">
        <v>0</v>
      </c>
      <c r="F1109" s="5" t="s">
        <v>16</v>
      </c>
      <c r="G1109" s="5" t="s">
        <v>17</v>
      </c>
      <c r="H1109" s="5" t="str">
        <f t="shared" si="17"/>
        <v>Domestic aviation</v>
      </c>
      <c r="I1109" s="6">
        <v>10.7951579970685</v>
      </c>
    </row>
    <row r="1110" spans="1:9" x14ac:dyDescent="0.2">
      <c r="A1110" s="4" t="s">
        <v>62</v>
      </c>
      <c r="B1110" t="s">
        <v>176</v>
      </c>
      <c r="C1110" t="s">
        <v>199</v>
      </c>
      <c r="D1110" s="5" t="s">
        <v>200</v>
      </c>
      <c r="E1110" s="5">
        <v>0</v>
      </c>
      <c r="F1110" s="5" t="s">
        <v>18</v>
      </c>
      <c r="G1110" s="5" t="s">
        <v>19</v>
      </c>
      <c r="H1110" s="5" t="str">
        <f t="shared" si="17"/>
        <v>Ground Transport</v>
      </c>
      <c r="I1110" s="6">
        <v>282.40538008085201</v>
      </c>
    </row>
    <row r="1111" spans="1:9" x14ac:dyDescent="0.2">
      <c r="A1111" s="4" t="s">
        <v>62</v>
      </c>
      <c r="B1111" t="s">
        <v>176</v>
      </c>
      <c r="C1111" t="s">
        <v>199</v>
      </c>
      <c r="D1111" s="5" t="s">
        <v>200</v>
      </c>
      <c r="E1111" s="5">
        <v>0</v>
      </c>
      <c r="F1111" s="5" t="s">
        <v>20</v>
      </c>
      <c r="G1111" s="5" t="s">
        <v>21</v>
      </c>
      <c r="H1111" s="5" t="str">
        <f t="shared" si="17"/>
        <v>Ground Transport</v>
      </c>
      <c r="I1111" s="6">
        <v>1.3342006727605</v>
      </c>
    </row>
    <row r="1112" spans="1:9" x14ac:dyDescent="0.2">
      <c r="A1112" s="4" t="s">
        <v>62</v>
      </c>
      <c r="B1112" t="s">
        <v>176</v>
      </c>
      <c r="C1112" t="s">
        <v>199</v>
      </c>
      <c r="D1112" s="5" t="s">
        <v>200</v>
      </c>
      <c r="E1112" s="5">
        <v>0</v>
      </c>
      <c r="F1112" s="5" t="s">
        <v>22</v>
      </c>
      <c r="G1112" s="5" t="s">
        <v>23</v>
      </c>
      <c r="H1112" s="5" t="str">
        <f t="shared" si="17"/>
        <v>Ground Transport</v>
      </c>
      <c r="I1112" s="6">
        <v>0.266530811772064</v>
      </c>
    </row>
    <row r="1113" spans="1:9" x14ac:dyDescent="0.2">
      <c r="A1113" s="4" t="s">
        <v>62</v>
      </c>
      <c r="B1113" t="s">
        <v>176</v>
      </c>
      <c r="C1113" t="s">
        <v>199</v>
      </c>
      <c r="D1113" s="5" t="s">
        <v>200</v>
      </c>
      <c r="E1113" s="5">
        <v>0</v>
      </c>
      <c r="F1113" s="5" t="s">
        <v>26</v>
      </c>
      <c r="G1113" s="5" t="s">
        <v>27</v>
      </c>
      <c r="H1113" s="5" t="str">
        <f t="shared" si="17"/>
        <v>Residential</v>
      </c>
      <c r="I1113" s="6">
        <v>74.001239303732902</v>
      </c>
    </row>
    <row r="1114" spans="1:9" x14ac:dyDescent="0.2">
      <c r="A1114" s="4" t="s">
        <v>62</v>
      </c>
      <c r="B1114" t="s">
        <v>176</v>
      </c>
      <c r="C1114" t="s">
        <v>199</v>
      </c>
      <c r="D1114" s="5" t="s">
        <v>200</v>
      </c>
      <c r="E1114" s="5">
        <v>0</v>
      </c>
      <c r="F1114" s="5" t="s">
        <v>67</v>
      </c>
      <c r="G1114" s="5" t="s">
        <v>13</v>
      </c>
      <c r="H1114" s="5" t="str">
        <f t="shared" si="17"/>
        <v>Industry (incl. Cement Process)</v>
      </c>
      <c r="I1114" s="6" t="s">
        <v>53</v>
      </c>
    </row>
    <row r="1115" spans="1:9" x14ac:dyDescent="0.2">
      <c r="A1115" s="4" t="s">
        <v>62</v>
      </c>
      <c r="B1115" t="s">
        <v>176</v>
      </c>
      <c r="C1115" t="s">
        <v>199</v>
      </c>
      <c r="D1115" s="5" t="s">
        <v>200</v>
      </c>
      <c r="E1115" s="5">
        <v>0</v>
      </c>
      <c r="F1115" s="5" t="s">
        <v>30</v>
      </c>
      <c r="G1115" s="5" t="s">
        <v>32</v>
      </c>
      <c r="H1115" s="5" t="e">
        <f t="shared" si="17"/>
        <v>#N/A</v>
      </c>
      <c r="I1115" s="6" t="s">
        <v>53</v>
      </c>
    </row>
    <row r="1116" spans="1:9" x14ac:dyDescent="0.2">
      <c r="A1116" s="4" t="s">
        <v>62</v>
      </c>
      <c r="B1116" t="s">
        <v>176</v>
      </c>
      <c r="C1116" t="s">
        <v>199</v>
      </c>
      <c r="D1116" s="5" t="s">
        <v>200</v>
      </c>
      <c r="E1116" s="5">
        <v>0</v>
      </c>
      <c r="F1116" s="5" t="s">
        <v>41</v>
      </c>
      <c r="G1116" s="5" t="s">
        <v>42</v>
      </c>
      <c r="H1116" s="5" t="e">
        <f t="shared" si="17"/>
        <v>#N/A</v>
      </c>
      <c r="I1116" s="6">
        <v>0.103706278809713</v>
      </c>
    </row>
    <row r="1117" spans="1:9" x14ac:dyDescent="0.2">
      <c r="A1117" s="4" t="s">
        <v>62</v>
      </c>
      <c r="B1117" t="s">
        <v>176</v>
      </c>
      <c r="C1117" t="s">
        <v>199</v>
      </c>
      <c r="D1117" s="5" t="s">
        <v>200</v>
      </c>
      <c r="E1117" s="5">
        <v>0</v>
      </c>
      <c r="F1117" s="5" t="s">
        <v>47</v>
      </c>
      <c r="G1117" s="5" t="s">
        <v>48</v>
      </c>
      <c r="H1117" s="5" t="e">
        <f t="shared" si="17"/>
        <v>#N/A</v>
      </c>
      <c r="I1117" s="6">
        <v>0.52028172145493801</v>
      </c>
    </row>
    <row r="1118" spans="1:9" x14ac:dyDescent="0.2">
      <c r="A1118" s="4" t="s">
        <v>62</v>
      </c>
      <c r="B1118" t="s">
        <v>176</v>
      </c>
      <c r="C1118" t="s">
        <v>199</v>
      </c>
      <c r="D1118" s="5" t="s">
        <v>200</v>
      </c>
      <c r="E1118" s="5">
        <v>0</v>
      </c>
      <c r="F1118" s="5" t="s">
        <v>49</v>
      </c>
      <c r="G1118" s="5" t="s">
        <v>50</v>
      </c>
      <c r="H1118" s="5" t="e">
        <f t="shared" si="17"/>
        <v>#N/A</v>
      </c>
      <c r="I1118" s="6">
        <v>0.994883773869643</v>
      </c>
    </row>
    <row r="1119" spans="1:9" x14ac:dyDescent="0.2">
      <c r="A1119" s="4" t="s">
        <v>62</v>
      </c>
      <c r="B1119" t="s">
        <v>176</v>
      </c>
      <c r="C1119" t="s">
        <v>199</v>
      </c>
      <c r="D1119" s="5" t="s">
        <v>200</v>
      </c>
      <c r="E1119" s="5">
        <v>0</v>
      </c>
      <c r="F1119" s="5" t="s">
        <v>56</v>
      </c>
      <c r="G1119" s="5" t="s">
        <v>57</v>
      </c>
      <c r="H1119" s="5" t="e">
        <f t="shared" si="17"/>
        <v>#N/A</v>
      </c>
      <c r="I1119" s="6">
        <v>8.2363426011098806</v>
      </c>
    </row>
    <row r="1120" spans="1:9" x14ac:dyDescent="0.2">
      <c r="A1120" s="4" t="s">
        <v>62</v>
      </c>
      <c r="B1120" t="s">
        <v>176</v>
      </c>
      <c r="C1120" t="s">
        <v>199</v>
      </c>
      <c r="D1120" s="5" t="s">
        <v>200</v>
      </c>
      <c r="E1120" s="5">
        <v>0</v>
      </c>
      <c r="F1120" s="5" t="s">
        <v>58</v>
      </c>
      <c r="G1120" s="5" t="s">
        <v>59</v>
      </c>
      <c r="H1120" s="5" t="e">
        <f t="shared" si="17"/>
        <v>#N/A</v>
      </c>
      <c r="I1120" s="6" t="s">
        <v>53</v>
      </c>
    </row>
    <row r="1121" spans="1:9" x14ac:dyDescent="0.2">
      <c r="A1121" s="4" t="s">
        <v>62</v>
      </c>
      <c r="B1121" t="s">
        <v>176</v>
      </c>
      <c r="C1121" t="s">
        <v>201</v>
      </c>
      <c r="D1121" s="5" t="s">
        <v>202</v>
      </c>
      <c r="E1121" s="5">
        <v>0</v>
      </c>
      <c r="F1121" s="5" t="s">
        <v>10</v>
      </c>
      <c r="G1121" s="5" t="s">
        <v>11</v>
      </c>
      <c r="H1121" s="5" t="str">
        <f t="shared" si="17"/>
        <v>Power</v>
      </c>
      <c r="I1121" s="6">
        <v>101.543491801724</v>
      </c>
    </row>
    <row r="1122" spans="1:9" x14ac:dyDescent="0.2">
      <c r="A1122" s="4" t="s">
        <v>62</v>
      </c>
      <c r="B1122" t="s">
        <v>176</v>
      </c>
      <c r="C1122" t="s">
        <v>201</v>
      </c>
      <c r="D1122" s="5" t="s">
        <v>202</v>
      </c>
      <c r="E1122" s="5">
        <v>0</v>
      </c>
      <c r="F1122" s="5" t="s">
        <v>12</v>
      </c>
      <c r="G1122" s="5" t="s">
        <v>13</v>
      </c>
      <c r="H1122" s="5" t="str">
        <f t="shared" si="17"/>
        <v>Industry (incl. Cement Process)</v>
      </c>
      <c r="I1122" s="6" t="s">
        <v>53</v>
      </c>
    </row>
    <row r="1123" spans="1:9" x14ac:dyDescent="0.2">
      <c r="A1123" s="4" t="s">
        <v>62</v>
      </c>
      <c r="B1123" t="s">
        <v>176</v>
      </c>
      <c r="C1123" t="s">
        <v>201</v>
      </c>
      <c r="D1123" s="5" t="s">
        <v>202</v>
      </c>
      <c r="E1123" s="5">
        <v>0</v>
      </c>
      <c r="F1123" s="5" t="s">
        <v>14</v>
      </c>
      <c r="G1123" s="5" t="s">
        <v>15</v>
      </c>
      <c r="H1123" s="5" t="str">
        <f t="shared" si="17"/>
        <v>Industry (incl. Cement Process)</v>
      </c>
      <c r="I1123" s="6">
        <v>60.749501992670403</v>
      </c>
    </row>
    <row r="1124" spans="1:9" x14ac:dyDescent="0.2">
      <c r="A1124" s="4" t="s">
        <v>62</v>
      </c>
      <c r="B1124" t="s">
        <v>176</v>
      </c>
      <c r="C1124" t="s">
        <v>201</v>
      </c>
      <c r="D1124" s="5" t="s">
        <v>202</v>
      </c>
      <c r="E1124" s="5">
        <v>0</v>
      </c>
      <c r="F1124" s="5" t="s">
        <v>16</v>
      </c>
      <c r="G1124" s="5" t="s">
        <v>17</v>
      </c>
      <c r="H1124" s="5" t="str">
        <f t="shared" si="17"/>
        <v>Domestic aviation</v>
      </c>
      <c r="I1124" s="6">
        <v>7.9513999456285704</v>
      </c>
    </row>
    <row r="1125" spans="1:9" x14ac:dyDescent="0.2">
      <c r="A1125" s="4" t="s">
        <v>62</v>
      </c>
      <c r="B1125" t="s">
        <v>176</v>
      </c>
      <c r="C1125" t="s">
        <v>201</v>
      </c>
      <c r="D1125" s="5" t="s">
        <v>202</v>
      </c>
      <c r="E1125" s="5">
        <v>0</v>
      </c>
      <c r="F1125" s="5" t="s">
        <v>18</v>
      </c>
      <c r="G1125" s="5" t="s">
        <v>19</v>
      </c>
      <c r="H1125" s="5" t="str">
        <f t="shared" si="17"/>
        <v>Ground Transport</v>
      </c>
      <c r="I1125" s="6">
        <v>208.01116464652199</v>
      </c>
    </row>
    <row r="1126" spans="1:9" x14ac:dyDescent="0.2">
      <c r="A1126" s="4" t="s">
        <v>62</v>
      </c>
      <c r="B1126" t="s">
        <v>176</v>
      </c>
      <c r="C1126" t="s">
        <v>201</v>
      </c>
      <c r="D1126" s="5" t="s">
        <v>202</v>
      </c>
      <c r="E1126" s="5">
        <v>0</v>
      </c>
      <c r="F1126" s="5" t="s">
        <v>20</v>
      </c>
      <c r="G1126" s="5" t="s">
        <v>21</v>
      </c>
      <c r="H1126" s="5" t="str">
        <f t="shared" si="17"/>
        <v>Ground Transport</v>
      </c>
      <c r="I1126" s="6">
        <v>0.98272774026876897</v>
      </c>
    </row>
    <row r="1127" spans="1:9" x14ac:dyDescent="0.2">
      <c r="A1127" s="4" t="s">
        <v>62</v>
      </c>
      <c r="B1127" t="s">
        <v>176</v>
      </c>
      <c r="C1127" t="s">
        <v>201</v>
      </c>
      <c r="D1127" s="5" t="s">
        <v>202</v>
      </c>
      <c r="E1127" s="5">
        <v>0</v>
      </c>
      <c r="F1127" s="5" t="s">
        <v>22</v>
      </c>
      <c r="G1127" s="5" t="s">
        <v>23</v>
      </c>
      <c r="H1127" s="5" t="str">
        <f t="shared" si="17"/>
        <v>Ground Transport</v>
      </c>
      <c r="I1127" s="6">
        <v>0.19631917475330901</v>
      </c>
    </row>
    <row r="1128" spans="1:9" x14ac:dyDescent="0.2">
      <c r="A1128" s="4" t="s">
        <v>62</v>
      </c>
      <c r="B1128" t="s">
        <v>176</v>
      </c>
      <c r="C1128" t="s">
        <v>201</v>
      </c>
      <c r="D1128" s="5" t="s">
        <v>202</v>
      </c>
      <c r="E1128" s="5">
        <v>0</v>
      </c>
      <c r="F1128" s="5" t="s">
        <v>26</v>
      </c>
      <c r="G1128" s="5" t="s">
        <v>27</v>
      </c>
      <c r="H1128" s="5" t="str">
        <f t="shared" si="17"/>
        <v>Residential</v>
      </c>
      <c r="I1128" s="6">
        <v>54.507177682044897</v>
      </c>
    </row>
    <row r="1129" spans="1:9" x14ac:dyDescent="0.2">
      <c r="A1129" s="4" t="s">
        <v>62</v>
      </c>
      <c r="B1129" t="s">
        <v>176</v>
      </c>
      <c r="C1129" t="s">
        <v>201</v>
      </c>
      <c r="D1129" s="5" t="s">
        <v>202</v>
      </c>
      <c r="E1129" s="5">
        <v>0</v>
      </c>
      <c r="F1129" s="5" t="s">
        <v>67</v>
      </c>
      <c r="G1129" s="5" t="s">
        <v>13</v>
      </c>
      <c r="H1129" s="5" t="str">
        <f t="shared" si="17"/>
        <v>Industry (incl. Cement Process)</v>
      </c>
      <c r="I1129" s="6" t="s">
        <v>53</v>
      </c>
    </row>
    <row r="1130" spans="1:9" x14ac:dyDescent="0.2">
      <c r="A1130" s="4" t="s">
        <v>62</v>
      </c>
      <c r="B1130" t="s">
        <v>176</v>
      </c>
      <c r="C1130" t="s">
        <v>201</v>
      </c>
      <c r="D1130" s="5" t="s">
        <v>202</v>
      </c>
      <c r="E1130" s="5">
        <v>0</v>
      </c>
      <c r="F1130" s="5" t="s">
        <v>30</v>
      </c>
      <c r="G1130" s="5" t="s">
        <v>32</v>
      </c>
      <c r="H1130" s="5" t="e">
        <f t="shared" si="17"/>
        <v>#N/A</v>
      </c>
      <c r="I1130" s="6" t="s">
        <v>53</v>
      </c>
    </row>
    <row r="1131" spans="1:9" x14ac:dyDescent="0.2">
      <c r="A1131" s="4" t="s">
        <v>62</v>
      </c>
      <c r="B1131" t="s">
        <v>176</v>
      </c>
      <c r="C1131" t="s">
        <v>201</v>
      </c>
      <c r="D1131" s="5" t="s">
        <v>202</v>
      </c>
      <c r="E1131" s="5">
        <v>0</v>
      </c>
      <c r="F1131" s="5" t="s">
        <v>41</v>
      </c>
      <c r="G1131" s="5" t="s">
        <v>42</v>
      </c>
      <c r="H1131" s="5" t="e">
        <f t="shared" si="17"/>
        <v>#N/A</v>
      </c>
      <c r="I1131" s="6">
        <v>9.5130399251287107E-2</v>
      </c>
    </row>
    <row r="1132" spans="1:9" x14ac:dyDescent="0.2">
      <c r="A1132" s="4" t="s">
        <v>62</v>
      </c>
      <c r="B1132" t="s">
        <v>176</v>
      </c>
      <c r="C1132" t="s">
        <v>201</v>
      </c>
      <c r="D1132" s="5" t="s">
        <v>202</v>
      </c>
      <c r="E1132" s="5">
        <v>0</v>
      </c>
      <c r="F1132" s="5" t="s">
        <v>47</v>
      </c>
      <c r="G1132" s="5" t="s">
        <v>48</v>
      </c>
      <c r="H1132" s="5" t="e">
        <f t="shared" si="17"/>
        <v>#N/A</v>
      </c>
      <c r="I1132" s="6">
        <v>0.33817753973509401</v>
      </c>
    </row>
    <row r="1133" spans="1:9" x14ac:dyDescent="0.2">
      <c r="A1133" s="4" t="s">
        <v>62</v>
      </c>
      <c r="B1133" t="s">
        <v>176</v>
      </c>
      <c r="C1133" t="s">
        <v>201</v>
      </c>
      <c r="D1133" s="5" t="s">
        <v>202</v>
      </c>
      <c r="E1133" s="5">
        <v>0</v>
      </c>
      <c r="F1133" s="5" t="s">
        <v>49</v>
      </c>
      <c r="G1133" s="5" t="s">
        <v>50</v>
      </c>
      <c r="H1133" s="5" t="e">
        <f t="shared" si="17"/>
        <v>#N/A</v>
      </c>
      <c r="I1133" s="6">
        <v>1.20027007345588</v>
      </c>
    </row>
    <row r="1134" spans="1:9" x14ac:dyDescent="0.2">
      <c r="A1134" s="4" t="s">
        <v>62</v>
      </c>
      <c r="B1134" t="s">
        <v>176</v>
      </c>
      <c r="C1134" t="s">
        <v>201</v>
      </c>
      <c r="D1134" s="5" t="s">
        <v>202</v>
      </c>
      <c r="E1134" s="5">
        <v>0</v>
      </c>
      <c r="F1134" s="5" t="s">
        <v>56</v>
      </c>
      <c r="G1134" s="5" t="s">
        <v>57</v>
      </c>
      <c r="H1134" s="5" t="e">
        <f t="shared" si="17"/>
        <v>#N/A</v>
      </c>
      <c r="I1134" s="6">
        <v>6.6392668033110596</v>
      </c>
    </row>
    <row r="1135" spans="1:9" x14ac:dyDescent="0.2">
      <c r="A1135" s="4" t="s">
        <v>62</v>
      </c>
      <c r="B1135" t="s">
        <v>176</v>
      </c>
      <c r="C1135" t="s">
        <v>201</v>
      </c>
      <c r="D1135" s="5" t="s">
        <v>202</v>
      </c>
      <c r="E1135" s="5">
        <v>0</v>
      </c>
      <c r="F1135" s="5" t="s">
        <v>58</v>
      </c>
      <c r="G1135" s="5" t="s">
        <v>59</v>
      </c>
      <c r="H1135" s="5" t="e">
        <f t="shared" si="17"/>
        <v>#N/A</v>
      </c>
      <c r="I1135" s="6" t="s">
        <v>53</v>
      </c>
    </row>
    <row r="1136" spans="1:9" x14ac:dyDescent="0.2">
      <c r="A1136" s="4" t="s">
        <v>62</v>
      </c>
      <c r="B1136" t="s">
        <v>176</v>
      </c>
      <c r="C1136" t="s">
        <v>203</v>
      </c>
      <c r="D1136" s="5" t="s">
        <v>204</v>
      </c>
      <c r="E1136" s="5">
        <v>0</v>
      </c>
      <c r="F1136" s="5" t="s">
        <v>10</v>
      </c>
      <c r="G1136" s="5" t="s">
        <v>11</v>
      </c>
      <c r="H1136" s="5" t="str">
        <f t="shared" si="17"/>
        <v>Power</v>
      </c>
      <c r="I1136" s="6">
        <v>301.68822738147099</v>
      </c>
    </row>
    <row r="1137" spans="1:9" x14ac:dyDescent="0.2">
      <c r="A1137" s="4" t="s">
        <v>62</v>
      </c>
      <c r="B1137" t="s">
        <v>176</v>
      </c>
      <c r="C1137" t="s">
        <v>203</v>
      </c>
      <c r="D1137" s="5" t="s">
        <v>204</v>
      </c>
      <c r="E1137" s="5">
        <v>0</v>
      </c>
      <c r="F1137" s="5" t="s">
        <v>12</v>
      </c>
      <c r="G1137" s="5" t="s">
        <v>13</v>
      </c>
      <c r="H1137" s="5" t="str">
        <f t="shared" si="17"/>
        <v>Industry (incl. Cement Process)</v>
      </c>
      <c r="I1137" s="6">
        <v>764.00492157098904</v>
      </c>
    </row>
    <row r="1138" spans="1:9" x14ac:dyDescent="0.2">
      <c r="A1138" s="4" t="s">
        <v>62</v>
      </c>
      <c r="B1138" t="s">
        <v>176</v>
      </c>
      <c r="C1138" t="s">
        <v>203</v>
      </c>
      <c r="D1138" s="5" t="s">
        <v>204</v>
      </c>
      <c r="E1138" s="5">
        <v>0</v>
      </c>
      <c r="F1138" s="5" t="s">
        <v>14</v>
      </c>
      <c r="G1138" s="5" t="s">
        <v>15</v>
      </c>
      <c r="H1138" s="5" t="str">
        <f t="shared" si="17"/>
        <v>Industry (incl. Cement Process)</v>
      </c>
      <c r="I1138" s="6">
        <v>107.514798458005</v>
      </c>
    </row>
    <row r="1139" spans="1:9" x14ac:dyDescent="0.2">
      <c r="A1139" s="4" t="s">
        <v>62</v>
      </c>
      <c r="B1139" t="s">
        <v>176</v>
      </c>
      <c r="C1139" t="s">
        <v>203</v>
      </c>
      <c r="D1139" s="5" t="s">
        <v>204</v>
      </c>
      <c r="E1139" s="5">
        <v>0</v>
      </c>
      <c r="F1139" s="5" t="s">
        <v>16</v>
      </c>
      <c r="G1139" s="5" t="s">
        <v>17</v>
      </c>
      <c r="H1139" s="5" t="str">
        <f t="shared" si="17"/>
        <v>Domestic aviation</v>
      </c>
      <c r="I1139" s="6">
        <v>13.8877791415199</v>
      </c>
    </row>
    <row r="1140" spans="1:9" x14ac:dyDescent="0.2">
      <c r="A1140" s="4" t="s">
        <v>62</v>
      </c>
      <c r="B1140" t="s">
        <v>176</v>
      </c>
      <c r="C1140" t="s">
        <v>203</v>
      </c>
      <c r="D1140" s="5" t="s">
        <v>204</v>
      </c>
      <c r="E1140" s="5">
        <v>0</v>
      </c>
      <c r="F1140" s="5" t="s">
        <v>18</v>
      </c>
      <c r="G1140" s="5" t="s">
        <v>19</v>
      </c>
      <c r="H1140" s="5" t="str">
        <f t="shared" si="17"/>
        <v>Ground Transport</v>
      </c>
      <c r="I1140" s="6">
        <v>363.30980373703102</v>
      </c>
    </row>
    <row r="1141" spans="1:9" x14ac:dyDescent="0.2">
      <c r="A1141" s="4" t="s">
        <v>62</v>
      </c>
      <c r="B1141" t="s">
        <v>176</v>
      </c>
      <c r="C1141" t="s">
        <v>203</v>
      </c>
      <c r="D1141" s="5" t="s">
        <v>204</v>
      </c>
      <c r="E1141" s="5">
        <v>0</v>
      </c>
      <c r="F1141" s="5" t="s">
        <v>20</v>
      </c>
      <c r="G1141" s="5" t="s">
        <v>21</v>
      </c>
      <c r="H1141" s="5" t="str">
        <f t="shared" si="17"/>
        <v>Ground Transport</v>
      </c>
      <c r="I1141" s="6">
        <v>1.7164201976799001</v>
      </c>
    </row>
    <row r="1142" spans="1:9" x14ac:dyDescent="0.2">
      <c r="A1142" s="4" t="s">
        <v>62</v>
      </c>
      <c r="B1142" t="s">
        <v>176</v>
      </c>
      <c r="C1142" t="s">
        <v>203</v>
      </c>
      <c r="D1142" s="5" t="s">
        <v>204</v>
      </c>
      <c r="E1142" s="5">
        <v>0</v>
      </c>
      <c r="F1142" s="5" t="s">
        <v>22</v>
      </c>
      <c r="G1142" s="5" t="s">
        <v>23</v>
      </c>
      <c r="H1142" s="5" t="str">
        <f t="shared" si="17"/>
        <v>Ground Transport</v>
      </c>
      <c r="I1142" s="6">
        <v>0.342888027578796</v>
      </c>
    </row>
    <row r="1143" spans="1:9" x14ac:dyDescent="0.2">
      <c r="A1143" s="4" t="s">
        <v>62</v>
      </c>
      <c r="B1143" t="s">
        <v>176</v>
      </c>
      <c r="C1143" t="s">
        <v>203</v>
      </c>
      <c r="D1143" s="5" t="s">
        <v>204</v>
      </c>
      <c r="E1143" s="5">
        <v>0</v>
      </c>
      <c r="F1143" s="5" t="s">
        <v>26</v>
      </c>
      <c r="G1143" s="5" t="s">
        <v>27</v>
      </c>
      <c r="H1143" s="5" t="str">
        <f t="shared" si="17"/>
        <v>Residential</v>
      </c>
      <c r="I1143" s="6">
        <v>95.201303854449705</v>
      </c>
    </row>
    <row r="1144" spans="1:9" x14ac:dyDescent="0.2">
      <c r="A1144" s="4" t="s">
        <v>62</v>
      </c>
      <c r="B1144" t="s">
        <v>176</v>
      </c>
      <c r="C1144" t="s">
        <v>203</v>
      </c>
      <c r="D1144" s="5" t="s">
        <v>204</v>
      </c>
      <c r="E1144" s="5">
        <v>0</v>
      </c>
      <c r="F1144" s="5" t="s">
        <v>67</v>
      </c>
      <c r="G1144" s="5" t="s">
        <v>13</v>
      </c>
      <c r="H1144" s="5" t="str">
        <f t="shared" si="17"/>
        <v>Industry (incl. Cement Process)</v>
      </c>
      <c r="I1144" s="6" t="s">
        <v>53</v>
      </c>
    </row>
    <row r="1145" spans="1:9" x14ac:dyDescent="0.2">
      <c r="A1145" s="4" t="s">
        <v>62</v>
      </c>
      <c r="B1145" t="s">
        <v>176</v>
      </c>
      <c r="C1145" t="s">
        <v>203</v>
      </c>
      <c r="D1145" s="5" t="s">
        <v>204</v>
      </c>
      <c r="E1145" s="5">
        <v>0</v>
      </c>
      <c r="F1145" s="5" t="s">
        <v>30</v>
      </c>
      <c r="G1145" s="5" t="s">
        <v>32</v>
      </c>
      <c r="H1145" s="5" t="e">
        <f t="shared" si="17"/>
        <v>#N/A</v>
      </c>
      <c r="I1145" s="6">
        <v>474.88992454324301</v>
      </c>
    </row>
    <row r="1146" spans="1:9" x14ac:dyDescent="0.2">
      <c r="A1146" s="4" t="s">
        <v>62</v>
      </c>
      <c r="B1146" t="s">
        <v>176</v>
      </c>
      <c r="C1146" t="s">
        <v>203</v>
      </c>
      <c r="D1146" s="5" t="s">
        <v>204</v>
      </c>
      <c r="E1146" s="5">
        <v>0</v>
      </c>
      <c r="F1146" s="5" t="s">
        <v>41</v>
      </c>
      <c r="G1146" s="5" t="s">
        <v>42</v>
      </c>
      <c r="H1146" s="5" t="e">
        <f t="shared" si="17"/>
        <v>#N/A</v>
      </c>
      <c r="I1146" s="6">
        <v>4.3911652969673899E-2</v>
      </c>
    </row>
    <row r="1147" spans="1:9" x14ac:dyDescent="0.2">
      <c r="A1147" s="4" t="s">
        <v>62</v>
      </c>
      <c r="B1147" t="s">
        <v>176</v>
      </c>
      <c r="C1147" t="s">
        <v>203</v>
      </c>
      <c r="D1147" s="5" t="s">
        <v>204</v>
      </c>
      <c r="E1147" s="5">
        <v>0</v>
      </c>
      <c r="F1147" s="5" t="s">
        <v>43</v>
      </c>
      <c r="G1147" s="5" t="s">
        <v>44</v>
      </c>
      <c r="H1147" s="5" t="e">
        <f t="shared" si="17"/>
        <v>#N/A</v>
      </c>
      <c r="I1147" s="6">
        <v>1185.5598255995001</v>
      </c>
    </row>
    <row r="1148" spans="1:9" x14ac:dyDescent="0.2">
      <c r="A1148" s="4" t="s">
        <v>62</v>
      </c>
      <c r="B1148" t="s">
        <v>176</v>
      </c>
      <c r="C1148" t="s">
        <v>203</v>
      </c>
      <c r="D1148" s="5" t="s">
        <v>204</v>
      </c>
      <c r="E1148" s="5">
        <v>0</v>
      </c>
      <c r="F1148" s="5" t="s">
        <v>47</v>
      </c>
      <c r="G1148" s="5" t="s">
        <v>48</v>
      </c>
      <c r="H1148" s="5" t="e">
        <f t="shared" si="17"/>
        <v>#N/A</v>
      </c>
      <c r="I1148" s="6">
        <v>0.76870646114326402</v>
      </c>
    </row>
    <row r="1149" spans="1:9" x14ac:dyDescent="0.2">
      <c r="A1149" s="4" t="s">
        <v>62</v>
      </c>
      <c r="B1149" t="s">
        <v>176</v>
      </c>
      <c r="C1149" t="s">
        <v>203</v>
      </c>
      <c r="D1149" s="5" t="s">
        <v>204</v>
      </c>
      <c r="E1149" s="5">
        <v>0</v>
      </c>
      <c r="F1149" s="5" t="s">
        <v>49</v>
      </c>
      <c r="G1149" s="5" t="s">
        <v>50</v>
      </c>
      <c r="H1149" s="5" t="e">
        <f t="shared" si="17"/>
        <v>#N/A</v>
      </c>
      <c r="I1149" s="6">
        <v>0.37051996132505999</v>
      </c>
    </row>
    <row r="1150" spans="1:9" x14ac:dyDescent="0.2">
      <c r="A1150" s="4" t="s">
        <v>62</v>
      </c>
      <c r="B1150" t="s">
        <v>176</v>
      </c>
      <c r="C1150" t="s">
        <v>203</v>
      </c>
      <c r="D1150" s="5" t="s">
        <v>204</v>
      </c>
      <c r="E1150" s="5">
        <v>0</v>
      </c>
      <c r="F1150" s="5" t="s">
        <v>56</v>
      </c>
      <c r="G1150" s="5" t="s">
        <v>57</v>
      </c>
      <c r="H1150" s="5" t="e">
        <f t="shared" si="17"/>
        <v>#N/A</v>
      </c>
      <c r="I1150" s="6">
        <v>2.3105416800593401</v>
      </c>
    </row>
    <row r="1151" spans="1:9" x14ac:dyDescent="0.2">
      <c r="A1151" s="4" t="s">
        <v>62</v>
      </c>
      <c r="B1151" t="s">
        <v>176</v>
      </c>
      <c r="C1151" t="s">
        <v>205</v>
      </c>
      <c r="D1151" s="5" t="s">
        <v>206</v>
      </c>
      <c r="E1151" s="5">
        <v>0</v>
      </c>
      <c r="F1151" s="5" t="s">
        <v>10</v>
      </c>
      <c r="G1151" s="5" t="s">
        <v>11</v>
      </c>
      <c r="H1151" s="5" t="str">
        <f t="shared" si="17"/>
        <v>Power</v>
      </c>
      <c r="I1151" s="6">
        <v>258.72878576790202</v>
      </c>
    </row>
    <row r="1152" spans="1:9" x14ac:dyDescent="0.2">
      <c r="A1152" s="4" t="s">
        <v>62</v>
      </c>
      <c r="B1152" t="s">
        <v>176</v>
      </c>
      <c r="C1152" t="s">
        <v>205</v>
      </c>
      <c r="D1152" s="5" t="s">
        <v>206</v>
      </c>
      <c r="E1152" s="5">
        <v>0</v>
      </c>
      <c r="F1152" s="5" t="s">
        <v>12</v>
      </c>
      <c r="G1152" s="5" t="s">
        <v>13</v>
      </c>
      <c r="H1152" s="5" t="str">
        <f t="shared" si="17"/>
        <v>Industry (incl. Cement Process)</v>
      </c>
      <c r="I1152" s="6" t="s">
        <v>53</v>
      </c>
    </row>
    <row r="1153" spans="1:9" x14ac:dyDescent="0.2">
      <c r="A1153" s="4" t="s">
        <v>62</v>
      </c>
      <c r="B1153" t="s">
        <v>176</v>
      </c>
      <c r="C1153" t="s">
        <v>205</v>
      </c>
      <c r="D1153" s="5" t="s">
        <v>206</v>
      </c>
      <c r="E1153" s="5">
        <v>0</v>
      </c>
      <c r="F1153" s="5" t="s">
        <v>14</v>
      </c>
      <c r="G1153" s="5" t="s">
        <v>15</v>
      </c>
      <c r="H1153" s="5" t="str">
        <f t="shared" si="17"/>
        <v>Industry (incl. Cement Process)</v>
      </c>
      <c r="I1153" s="6">
        <v>154.786875389535</v>
      </c>
    </row>
    <row r="1154" spans="1:9" x14ac:dyDescent="0.2">
      <c r="A1154" s="4" t="s">
        <v>62</v>
      </c>
      <c r="B1154" t="s">
        <v>176</v>
      </c>
      <c r="C1154" t="s">
        <v>205</v>
      </c>
      <c r="D1154" s="5" t="s">
        <v>206</v>
      </c>
      <c r="E1154" s="5">
        <v>0</v>
      </c>
      <c r="F1154" s="5" t="s">
        <v>16</v>
      </c>
      <c r="G1154" s="5" t="s">
        <v>17</v>
      </c>
      <c r="H1154" s="5" t="str">
        <f t="shared" ref="H1154:H1217" si="18">VLOOKUP(G1154,$M$2:$N$11,2,FALSE)</f>
        <v>Domestic aviation</v>
      </c>
      <c r="I1154" s="6">
        <v>20.259843877313799</v>
      </c>
    </row>
    <row r="1155" spans="1:9" x14ac:dyDescent="0.2">
      <c r="A1155" s="4" t="s">
        <v>62</v>
      </c>
      <c r="B1155" t="s">
        <v>176</v>
      </c>
      <c r="C1155" t="s">
        <v>205</v>
      </c>
      <c r="D1155" s="5" t="s">
        <v>206</v>
      </c>
      <c r="E1155" s="5">
        <v>0</v>
      </c>
      <c r="F1155" s="5" t="s">
        <v>18</v>
      </c>
      <c r="G1155" s="5" t="s">
        <v>19</v>
      </c>
      <c r="H1155" s="5" t="str">
        <f t="shared" si="18"/>
        <v>Ground Transport</v>
      </c>
      <c r="I1155" s="6">
        <v>530.00421304005101</v>
      </c>
    </row>
    <row r="1156" spans="1:9" x14ac:dyDescent="0.2">
      <c r="A1156" s="4" t="s">
        <v>62</v>
      </c>
      <c r="B1156" t="s">
        <v>176</v>
      </c>
      <c r="C1156" t="s">
        <v>205</v>
      </c>
      <c r="D1156" s="5" t="s">
        <v>206</v>
      </c>
      <c r="E1156" s="5">
        <v>0</v>
      </c>
      <c r="F1156" s="5" t="s">
        <v>20</v>
      </c>
      <c r="G1156" s="5" t="s">
        <v>21</v>
      </c>
      <c r="H1156" s="5" t="str">
        <f t="shared" si="18"/>
        <v>Ground Transport</v>
      </c>
      <c r="I1156" s="6">
        <v>2.5039621118201101</v>
      </c>
    </row>
    <row r="1157" spans="1:9" x14ac:dyDescent="0.2">
      <c r="A1157" s="4" t="s">
        <v>62</v>
      </c>
      <c r="B1157" t="s">
        <v>176</v>
      </c>
      <c r="C1157" t="s">
        <v>205</v>
      </c>
      <c r="D1157" s="5" t="s">
        <v>206</v>
      </c>
      <c r="E1157" s="5">
        <v>0</v>
      </c>
      <c r="F1157" s="5" t="s">
        <v>22</v>
      </c>
      <c r="G1157" s="5" t="s">
        <v>23</v>
      </c>
      <c r="H1157" s="5" t="str">
        <f t="shared" si="18"/>
        <v>Ground Transport</v>
      </c>
      <c r="I1157" s="6">
        <v>0.50021316622163403</v>
      </c>
    </row>
    <row r="1158" spans="1:9" x14ac:dyDescent="0.2">
      <c r="A1158" s="4" t="s">
        <v>62</v>
      </c>
      <c r="B1158" t="s">
        <v>176</v>
      </c>
      <c r="C1158" t="s">
        <v>205</v>
      </c>
      <c r="D1158" s="5" t="s">
        <v>206</v>
      </c>
      <c r="E1158" s="5">
        <v>0</v>
      </c>
      <c r="F1158" s="5" t="s">
        <v>26</v>
      </c>
      <c r="G1158" s="5" t="s">
        <v>27</v>
      </c>
      <c r="H1158" s="5" t="str">
        <f t="shared" si="18"/>
        <v>Residential</v>
      </c>
      <c r="I1158" s="6">
        <v>138.881968459885</v>
      </c>
    </row>
    <row r="1159" spans="1:9" x14ac:dyDescent="0.2">
      <c r="A1159" s="4" t="s">
        <v>62</v>
      </c>
      <c r="B1159" t="s">
        <v>176</v>
      </c>
      <c r="C1159" t="s">
        <v>205</v>
      </c>
      <c r="D1159" s="5" t="s">
        <v>206</v>
      </c>
      <c r="E1159" s="5">
        <v>0</v>
      </c>
      <c r="F1159" s="5" t="s">
        <v>67</v>
      </c>
      <c r="G1159" s="5" t="s">
        <v>13</v>
      </c>
      <c r="H1159" s="5" t="str">
        <f t="shared" si="18"/>
        <v>Industry (incl. Cement Process)</v>
      </c>
      <c r="I1159" s="6" t="s">
        <v>53</v>
      </c>
    </row>
    <row r="1160" spans="1:9" x14ac:dyDescent="0.2">
      <c r="A1160" s="4" t="s">
        <v>62</v>
      </c>
      <c r="B1160" t="s">
        <v>176</v>
      </c>
      <c r="C1160" t="s">
        <v>205</v>
      </c>
      <c r="D1160" s="5" t="s">
        <v>206</v>
      </c>
      <c r="E1160" s="5">
        <v>0</v>
      </c>
      <c r="F1160" s="5" t="s">
        <v>30</v>
      </c>
      <c r="G1160" s="5" t="s">
        <v>32</v>
      </c>
      <c r="H1160" s="5" t="e">
        <f t="shared" si="18"/>
        <v>#N/A</v>
      </c>
      <c r="I1160" s="6" t="s">
        <v>53</v>
      </c>
    </row>
    <row r="1161" spans="1:9" x14ac:dyDescent="0.2">
      <c r="A1161" s="4" t="s">
        <v>62</v>
      </c>
      <c r="B1161" t="s">
        <v>176</v>
      </c>
      <c r="C1161" t="s">
        <v>205</v>
      </c>
      <c r="D1161" s="5" t="s">
        <v>206</v>
      </c>
      <c r="E1161" s="5">
        <v>0</v>
      </c>
      <c r="F1161" s="5" t="s">
        <v>33</v>
      </c>
      <c r="G1161" s="5" t="s">
        <v>34</v>
      </c>
      <c r="H1161" s="5" t="str">
        <f t="shared" si="18"/>
        <v>Industry (incl. Cement Process)</v>
      </c>
      <c r="I1161" s="6">
        <v>119.20099999999999</v>
      </c>
    </row>
    <row r="1162" spans="1:9" x14ac:dyDescent="0.2">
      <c r="A1162" s="4" t="s">
        <v>62</v>
      </c>
      <c r="B1162" t="s">
        <v>176</v>
      </c>
      <c r="C1162" t="s">
        <v>205</v>
      </c>
      <c r="D1162" s="5" t="s">
        <v>206</v>
      </c>
      <c r="E1162" s="5">
        <v>0</v>
      </c>
      <c r="F1162" s="5" t="s">
        <v>41</v>
      </c>
      <c r="G1162" s="5" t="s">
        <v>42</v>
      </c>
      <c r="H1162" s="5" t="e">
        <f t="shared" si="18"/>
        <v>#N/A</v>
      </c>
      <c r="I1162" s="6">
        <v>0.233925881971668</v>
      </c>
    </row>
    <row r="1163" spans="1:9" x14ac:dyDescent="0.2">
      <c r="A1163" s="4" t="s">
        <v>62</v>
      </c>
      <c r="B1163" t="s">
        <v>176</v>
      </c>
      <c r="C1163" t="s">
        <v>205</v>
      </c>
      <c r="D1163" s="5" t="s">
        <v>206</v>
      </c>
      <c r="E1163" s="5">
        <v>0</v>
      </c>
      <c r="F1163" s="5" t="s">
        <v>47</v>
      </c>
      <c r="G1163" s="5" t="s">
        <v>48</v>
      </c>
      <c r="H1163" s="5" t="e">
        <f t="shared" si="18"/>
        <v>#N/A</v>
      </c>
      <c r="I1163" s="6">
        <v>1.2909319451996299</v>
      </c>
    </row>
    <row r="1164" spans="1:9" x14ac:dyDescent="0.2">
      <c r="A1164" s="4" t="s">
        <v>62</v>
      </c>
      <c r="B1164" t="s">
        <v>176</v>
      </c>
      <c r="C1164" t="s">
        <v>205</v>
      </c>
      <c r="D1164" s="5" t="s">
        <v>206</v>
      </c>
      <c r="E1164" s="5">
        <v>0</v>
      </c>
      <c r="F1164" s="5" t="s">
        <v>49</v>
      </c>
      <c r="G1164" s="5" t="s">
        <v>50</v>
      </c>
      <c r="H1164" s="5" t="e">
        <f t="shared" si="18"/>
        <v>#N/A</v>
      </c>
      <c r="I1164" s="6">
        <v>2.6033983737211401</v>
      </c>
    </row>
    <row r="1165" spans="1:9" x14ac:dyDescent="0.2">
      <c r="A1165" s="4" t="s">
        <v>62</v>
      </c>
      <c r="B1165" t="s">
        <v>176</v>
      </c>
      <c r="C1165" t="s">
        <v>205</v>
      </c>
      <c r="D1165" s="5" t="s">
        <v>206</v>
      </c>
      <c r="E1165" s="5">
        <v>0</v>
      </c>
      <c r="F1165" s="5" t="s">
        <v>56</v>
      </c>
      <c r="G1165" s="5" t="s">
        <v>57</v>
      </c>
      <c r="H1165" s="5" t="e">
        <f t="shared" si="18"/>
        <v>#N/A</v>
      </c>
      <c r="I1165" s="6">
        <v>15.6562096068595</v>
      </c>
    </row>
    <row r="1166" spans="1:9" x14ac:dyDescent="0.2">
      <c r="A1166" s="4" t="s">
        <v>62</v>
      </c>
      <c r="B1166" t="s">
        <v>176</v>
      </c>
      <c r="C1166" t="s">
        <v>207</v>
      </c>
      <c r="D1166" s="5" t="s">
        <v>208</v>
      </c>
      <c r="E1166" s="5">
        <v>0</v>
      </c>
      <c r="F1166" s="5" t="s">
        <v>10</v>
      </c>
      <c r="G1166" s="5" t="s">
        <v>11</v>
      </c>
      <c r="H1166" s="5" t="str">
        <f t="shared" si="18"/>
        <v>Power</v>
      </c>
      <c r="I1166" s="6">
        <v>100.543447460446</v>
      </c>
    </row>
    <row r="1167" spans="1:9" x14ac:dyDescent="0.2">
      <c r="A1167" s="4" t="s">
        <v>62</v>
      </c>
      <c r="B1167" t="s">
        <v>176</v>
      </c>
      <c r="C1167" t="s">
        <v>207</v>
      </c>
      <c r="D1167" s="5" t="s">
        <v>208</v>
      </c>
      <c r="E1167" s="5">
        <v>0</v>
      </c>
      <c r="F1167" s="5" t="s">
        <v>12</v>
      </c>
      <c r="G1167" s="5" t="s">
        <v>13</v>
      </c>
      <c r="H1167" s="5" t="str">
        <f t="shared" si="18"/>
        <v>Industry (incl. Cement Process)</v>
      </c>
      <c r="I1167" s="6" t="s">
        <v>53</v>
      </c>
    </row>
    <row r="1168" spans="1:9" x14ac:dyDescent="0.2">
      <c r="A1168" s="4" t="s">
        <v>62</v>
      </c>
      <c r="B1168" t="s">
        <v>176</v>
      </c>
      <c r="C1168" t="s">
        <v>207</v>
      </c>
      <c r="D1168" s="5" t="s">
        <v>208</v>
      </c>
      <c r="E1168" s="5">
        <v>0</v>
      </c>
      <c r="F1168" s="5" t="s">
        <v>14</v>
      </c>
      <c r="G1168" s="5" t="s">
        <v>15</v>
      </c>
      <c r="H1168" s="5" t="str">
        <f t="shared" si="18"/>
        <v>Industry (incl. Cement Process)</v>
      </c>
      <c r="I1168" s="6">
        <v>91.600430184812097</v>
      </c>
    </row>
    <row r="1169" spans="1:9" x14ac:dyDescent="0.2">
      <c r="A1169" s="4" t="s">
        <v>62</v>
      </c>
      <c r="B1169" t="s">
        <v>176</v>
      </c>
      <c r="C1169" t="s">
        <v>207</v>
      </c>
      <c r="D1169" s="5" t="s">
        <v>208</v>
      </c>
      <c r="E1169" s="5">
        <v>0</v>
      </c>
      <c r="F1169" s="5" t="s">
        <v>16</v>
      </c>
      <c r="G1169" s="5" t="s">
        <v>17</v>
      </c>
      <c r="H1169" s="5" t="str">
        <f t="shared" si="18"/>
        <v>Domestic aviation</v>
      </c>
      <c r="I1169" s="6">
        <v>41.838372472358103</v>
      </c>
    </row>
    <row r="1170" spans="1:9" x14ac:dyDescent="0.2">
      <c r="A1170" s="4" t="s">
        <v>62</v>
      </c>
      <c r="B1170" t="s">
        <v>176</v>
      </c>
      <c r="C1170" t="s">
        <v>207</v>
      </c>
      <c r="D1170" s="5" t="s">
        <v>208</v>
      </c>
      <c r="E1170" s="5">
        <v>0</v>
      </c>
      <c r="F1170" s="5" t="s">
        <v>18</v>
      </c>
      <c r="G1170" s="5" t="s">
        <v>19</v>
      </c>
      <c r="H1170" s="5" t="str">
        <f t="shared" si="18"/>
        <v>Ground Transport</v>
      </c>
      <c r="I1170" s="6">
        <v>306.61868839909903</v>
      </c>
    </row>
    <row r="1171" spans="1:9" x14ac:dyDescent="0.2">
      <c r="A1171" s="4" t="s">
        <v>62</v>
      </c>
      <c r="B1171" t="s">
        <v>176</v>
      </c>
      <c r="C1171" t="s">
        <v>207</v>
      </c>
      <c r="D1171" s="5" t="s">
        <v>208</v>
      </c>
      <c r="E1171" s="5">
        <v>0</v>
      </c>
      <c r="F1171" s="5" t="s">
        <v>20</v>
      </c>
      <c r="G1171" s="5" t="s">
        <v>21</v>
      </c>
      <c r="H1171" s="5" t="str">
        <f t="shared" si="18"/>
        <v>Ground Transport</v>
      </c>
      <c r="I1171" s="6" t="s">
        <v>53</v>
      </c>
    </row>
    <row r="1172" spans="1:9" x14ac:dyDescent="0.2">
      <c r="A1172" s="4" t="s">
        <v>62</v>
      </c>
      <c r="B1172" t="s">
        <v>176</v>
      </c>
      <c r="C1172" t="s">
        <v>207</v>
      </c>
      <c r="D1172" s="5" t="s">
        <v>208</v>
      </c>
      <c r="E1172" s="5">
        <v>0</v>
      </c>
      <c r="F1172" s="5" t="s">
        <v>22</v>
      </c>
      <c r="G1172" s="5" t="s">
        <v>23</v>
      </c>
      <c r="H1172" s="5" t="str">
        <f t="shared" si="18"/>
        <v>Ground Transport</v>
      </c>
      <c r="I1172" s="6" t="s">
        <v>53</v>
      </c>
    </row>
    <row r="1173" spans="1:9" x14ac:dyDescent="0.2">
      <c r="A1173" s="4" t="s">
        <v>62</v>
      </c>
      <c r="B1173" t="s">
        <v>176</v>
      </c>
      <c r="C1173" t="s">
        <v>207</v>
      </c>
      <c r="D1173" s="5" t="s">
        <v>208</v>
      </c>
      <c r="E1173" s="5">
        <v>0</v>
      </c>
      <c r="F1173" s="5" t="s">
        <v>26</v>
      </c>
      <c r="G1173" s="5" t="s">
        <v>27</v>
      </c>
      <c r="H1173" s="5" t="str">
        <f t="shared" si="18"/>
        <v>Residential</v>
      </c>
      <c r="I1173" s="6">
        <v>158.279764892847</v>
      </c>
    </row>
    <row r="1174" spans="1:9" x14ac:dyDescent="0.2">
      <c r="A1174" s="4" t="s">
        <v>62</v>
      </c>
      <c r="B1174" t="s">
        <v>176</v>
      </c>
      <c r="C1174" t="s">
        <v>207</v>
      </c>
      <c r="D1174" s="5" t="s">
        <v>208</v>
      </c>
      <c r="E1174" s="5">
        <v>0</v>
      </c>
      <c r="F1174" s="5" t="s">
        <v>67</v>
      </c>
      <c r="G1174" s="5" t="s">
        <v>13</v>
      </c>
      <c r="H1174" s="5" t="str">
        <f t="shared" si="18"/>
        <v>Industry (incl. Cement Process)</v>
      </c>
      <c r="I1174" s="6">
        <v>2.9603348561613099</v>
      </c>
    </row>
    <row r="1175" spans="1:9" x14ac:dyDescent="0.2">
      <c r="A1175" s="4" t="s">
        <v>62</v>
      </c>
      <c r="B1175" t="s">
        <v>176</v>
      </c>
      <c r="C1175" t="s">
        <v>207</v>
      </c>
      <c r="D1175" s="5" t="s">
        <v>208</v>
      </c>
      <c r="E1175" s="5">
        <v>0</v>
      </c>
      <c r="F1175" s="5" t="s">
        <v>30</v>
      </c>
      <c r="G1175" s="5" t="s">
        <v>32</v>
      </c>
      <c r="H1175" s="5" t="e">
        <f t="shared" si="18"/>
        <v>#N/A</v>
      </c>
      <c r="I1175" s="6" t="s">
        <v>53</v>
      </c>
    </row>
    <row r="1176" spans="1:9" x14ac:dyDescent="0.2">
      <c r="A1176" s="4" t="s">
        <v>62</v>
      </c>
      <c r="B1176" t="s">
        <v>176</v>
      </c>
      <c r="C1176" t="s">
        <v>207</v>
      </c>
      <c r="D1176" s="5" t="s">
        <v>208</v>
      </c>
      <c r="E1176" s="5">
        <v>0</v>
      </c>
      <c r="F1176" s="5" t="s">
        <v>33</v>
      </c>
      <c r="G1176" s="5" t="s">
        <v>34</v>
      </c>
      <c r="H1176" s="5" t="str">
        <f t="shared" si="18"/>
        <v>Industry (incl. Cement Process)</v>
      </c>
      <c r="I1176" s="6">
        <v>311.49299999999999</v>
      </c>
    </row>
    <row r="1177" spans="1:9" x14ac:dyDescent="0.2">
      <c r="A1177" s="4" t="s">
        <v>62</v>
      </c>
      <c r="B1177" t="s">
        <v>176</v>
      </c>
      <c r="C1177" t="s">
        <v>207</v>
      </c>
      <c r="D1177" s="5" t="s">
        <v>208</v>
      </c>
      <c r="E1177" s="5">
        <v>0</v>
      </c>
      <c r="F1177" s="5" t="s">
        <v>41</v>
      </c>
      <c r="G1177" s="5" t="s">
        <v>42</v>
      </c>
      <c r="H1177" s="5" t="e">
        <f t="shared" si="18"/>
        <v>#N/A</v>
      </c>
      <c r="I1177" s="6">
        <v>0.91332603236882204</v>
      </c>
    </row>
    <row r="1178" spans="1:9" x14ac:dyDescent="0.2">
      <c r="A1178" s="4" t="s">
        <v>62</v>
      </c>
      <c r="B1178" t="s">
        <v>176</v>
      </c>
      <c r="C1178" t="s">
        <v>207</v>
      </c>
      <c r="D1178" s="5" t="s">
        <v>208</v>
      </c>
      <c r="E1178" s="5">
        <v>0</v>
      </c>
      <c r="F1178" s="5" t="s">
        <v>47</v>
      </c>
      <c r="G1178" s="5" t="s">
        <v>48</v>
      </c>
      <c r="H1178" s="5" t="e">
        <f t="shared" si="18"/>
        <v>#N/A</v>
      </c>
      <c r="I1178" s="6">
        <v>1.80856473247561</v>
      </c>
    </row>
    <row r="1179" spans="1:9" x14ac:dyDescent="0.2">
      <c r="A1179" s="4" t="s">
        <v>62</v>
      </c>
      <c r="B1179" t="s">
        <v>176</v>
      </c>
      <c r="C1179" t="s">
        <v>207</v>
      </c>
      <c r="D1179" s="5" t="s">
        <v>208</v>
      </c>
      <c r="E1179" s="5">
        <v>0</v>
      </c>
      <c r="F1179" s="5" t="s">
        <v>49</v>
      </c>
      <c r="G1179" s="5" t="s">
        <v>50</v>
      </c>
      <c r="H1179" s="5" t="e">
        <f t="shared" si="18"/>
        <v>#N/A</v>
      </c>
      <c r="I1179" s="6">
        <v>10.7106663634229</v>
      </c>
    </row>
    <row r="1180" spans="1:9" x14ac:dyDescent="0.2">
      <c r="A1180" s="4" t="s">
        <v>62</v>
      </c>
      <c r="B1180" t="s">
        <v>176</v>
      </c>
      <c r="C1180" t="s">
        <v>207</v>
      </c>
      <c r="D1180" s="5" t="s">
        <v>208</v>
      </c>
      <c r="E1180" s="5">
        <v>0</v>
      </c>
      <c r="F1180" s="5" t="s">
        <v>56</v>
      </c>
      <c r="G1180" s="5" t="s">
        <v>57</v>
      </c>
      <c r="H1180" s="5" t="e">
        <f t="shared" si="18"/>
        <v>#N/A</v>
      </c>
      <c r="I1180" s="6">
        <v>63.375996149871099</v>
      </c>
    </row>
    <row r="1181" spans="1:9" x14ac:dyDescent="0.2">
      <c r="A1181" s="4" t="s">
        <v>62</v>
      </c>
      <c r="B1181" t="s">
        <v>176</v>
      </c>
      <c r="C1181" t="s">
        <v>207</v>
      </c>
      <c r="D1181" s="5" t="s">
        <v>208</v>
      </c>
      <c r="E1181" s="5">
        <v>0</v>
      </c>
      <c r="F1181" s="5" t="s">
        <v>58</v>
      </c>
      <c r="G1181" s="5" t="s">
        <v>59</v>
      </c>
      <c r="H1181" s="5" t="e">
        <f t="shared" si="18"/>
        <v>#N/A</v>
      </c>
      <c r="I1181" s="6" t="s">
        <v>53</v>
      </c>
    </row>
    <row r="1182" spans="1:9" x14ac:dyDescent="0.2">
      <c r="A1182" s="4" t="s">
        <v>62</v>
      </c>
      <c r="B1182" t="s">
        <v>176</v>
      </c>
      <c r="C1182" t="s">
        <v>207</v>
      </c>
      <c r="D1182" s="5" t="s">
        <v>208</v>
      </c>
      <c r="E1182" s="5">
        <v>0</v>
      </c>
      <c r="F1182" s="5" t="s">
        <v>60</v>
      </c>
      <c r="G1182" s="5" t="s">
        <v>61</v>
      </c>
      <c r="H1182" s="5" t="e">
        <f t="shared" si="18"/>
        <v>#N/A</v>
      </c>
      <c r="I1182" s="6">
        <v>8.6231411731019794</v>
      </c>
    </row>
    <row r="1183" spans="1:9" x14ac:dyDescent="0.2">
      <c r="A1183" s="4" t="s">
        <v>62</v>
      </c>
      <c r="B1183" t="s">
        <v>176</v>
      </c>
      <c r="C1183" t="s">
        <v>209</v>
      </c>
      <c r="D1183" s="5" t="s">
        <v>210</v>
      </c>
      <c r="E1183" s="5">
        <v>0</v>
      </c>
      <c r="F1183" s="5" t="s">
        <v>10</v>
      </c>
      <c r="G1183" s="5" t="s">
        <v>11</v>
      </c>
      <c r="H1183" s="5" t="str">
        <f t="shared" si="18"/>
        <v>Power</v>
      </c>
      <c r="I1183" s="6">
        <v>646.76177027545805</v>
      </c>
    </row>
    <row r="1184" spans="1:9" x14ac:dyDescent="0.2">
      <c r="A1184" s="4" t="s">
        <v>62</v>
      </c>
      <c r="B1184" t="s">
        <v>176</v>
      </c>
      <c r="C1184" t="s">
        <v>209</v>
      </c>
      <c r="D1184" s="5" t="s">
        <v>210</v>
      </c>
      <c r="E1184" s="5">
        <v>0</v>
      </c>
      <c r="F1184" s="5" t="s">
        <v>12</v>
      </c>
      <c r="G1184" s="5" t="s">
        <v>13</v>
      </c>
      <c r="H1184" s="5" t="str">
        <f t="shared" si="18"/>
        <v>Industry (incl. Cement Process)</v>
      </c>
      <c r="I1184" s="6" t="s">
        <v>53</v>
      </c>
    </row>
    <row r="1185" spans="1:9" x14ac:dyDescent="0.2">
      <c r="A1185" s="4" t="s">
        <v>62</v>
      </c>
      <c r="B1185" t="s">
        <v>176</v>
      </c>
      <c r="C1185" t="s">
        <v>209</v>
      </c>
      <c r="D1185" s="5" t="s">
        <v>210</v>
      </c>
      <c r="E1185" s="5">
        <v>0</v>
      </c>
      <c r="F1185" s="5" t="s">
        <v>14</v>
      </c>
      <c r="G1185" s="5" t="s">
        <v>15</v>
      </c>
      <c r="H1185" s="5" t="str">
        <f t="shared" si="18"/>
        <v>Industry (incl. Cement Process)</v>
      </c>
      <c r="I1185" s="6">
        <v>385.01099907964198</v>
      </c>
    </row>
    <row r="1186" spans="1:9" x14ac:dyDescent="0.2">
      <c r="A1186" s="4" t="s">
        <v>62</v>
      </c>
      <c r="B1186" t="s">
        <v>176</v>
      </c>
      <c r="C1186" t="s">
        <v>209</v>
      </c>
      <c r="D1186" s="5" t="s">
        <v>210</v>
      </c>
      <c r="E1186" s="5">
        <v>0</v>
      </c>
      <c r="F1186" s="5" t="s">
        <v>16</v>
      </c>
      <c r="G1186" s="5" t="s">
        <v>17</v>
      </c>
      <c r="H1186" s="5" t="str">
        <f t="shared" si="18"/>
        <v>Domestic aviation</v>
      </c>
      <c r="I1186" s="6">
        <v>50.336506108408301</v>
      </c>
    </row>
    <row r="1187" spans="1:9" x14ac:dyDescent="0.2">
      <c r="A1187" s="4" t="s">
        <v>62</v>
      </c>
      <c r="B1187" t="s">
        <v>176</v>
      </c>
      <c r="C1187" t="s">
        <v>209</v>
      </c>
      <c r="D1187" s="5" t="s">
        <v>210</v>
      </c>
      <c r="E1187" s="5">
        <v>0</v>
      </c>
      <c r="F1187" s="5" t="s">
        <v>18</v>
      </c>
      <c r="G1187" s="5" t="s">
        <v>19</v>
      </c>
      <c r="H1187" s="5" t="str">
        <f t="shared" si="18"/>
        <v>Ground Transport</v>
      </c>
      <c r="I1187" s="6">
        <v>1316.8190149494999</v>
      </c>
    </row>
    <row r="1188" spans="1:9" x14ac:dyDescent="0.2">
      <c r="A1188" s="4" t="s">
        <v>62</v>
      </c>
      <c r="B1188" t="s">
        <v>176</v>
      </c>
      <c r="C1188" t="s">
        <v>209</v>
      </c>
      <c r="D1188" s="5" t="s">
        <v>210</v>
      </c>
      <c r="E1188" s="5">
        <v>0</v>
      </c>
      <c r="F1188" s="5" t="s">
        <v>20</v>
      </c>
      <c r="G1188" s="5" t="s">
        <v>21</v>
      </c>
      <c r="H1188" s="5" t="str">
        <f t="shared" si="18"/>
        <v>Ground Transport</v>
      </c>
      <c r="I1188" s="6">
        <v>6.2211877989930997</v>
      </c>
    </row>
    <row r="1189" spans="1:9" x14ac:dyDescent="0.2">
      <c r="A1189" s="4" t="s">
        <v>62</v>
      </c>
      <c r="B1189" t="s">
        <v>176</v>
      </c>
      <c r="C1189" t="s">
        <v>209</v>
      </c>
      <c r="D1189" s="5" t="s">
        <v>210</v>
      </c>
      <c r="E1189" s="5">
        <v>0</v>
      </c>
      <c r="F1189" s="5" t="s">
        <v>22</v>
      </c>
      <c r="G1189" s="5" t="s">
        <v>23</v>
      </c>
      <c r="H1189" s="5" t="str">
        <f t="shared" si="18"/>
        <v>Ground Transport</v>
      </c>
      <c r="I1189" s="6">
        <v>1.2427940534917901</v>
      </c>
    </row>
    <row r="1190" spans="1:9" x14ac:dyDescent="0.2">
      <c r="A1190" s="4" t="s">
        <v>62</v>
      </c>
      <c r="B1190" t="s">
        <v>176</v>
      </c>
      <c r="C1190" t="s">
        <v>209</v>
      </c>
      <c r="D1190" s="5" t="s">
        <v>210</v>
      </c>
      <c r="E1190" s="5">
        <v>0</v>
      </c>
      <c r="F1190" s="5" t="s">
        <v>26</v>
      </c>
      <c r="G1190" s="5" t="s">
        <v>27</v>
      </c>
      <c r="H1190" s="5" t="str">
        <f t="shared" si="18"/>
        <v>Residential</v>
      </c>
      <c r="I1190" s="6">
        <v>345.50288268402602</v>
      </c>
    </row>
    <row r="1191" spans="1:9" x14ac:dyDescent="0.2">
      <c r="A1191" s="4" t="s">
        <v>62</v>
      </c>
      <c r="B1191" t="s">
        <v>176</v>
      </c>
      <c r="C1191" t="s">
        <v>209</v>
      </c>
      <c r="D1191" s="5" t="s">
        <v>210</v>
      </c>
      <c r="E1191" s="5">
        <v>0</v>
      </c>
      <c r="F1191" s="5" t="s">
        <v>67</v>
      </c>
      <c r="G1191" s="5" t="s">
        <v>13</v>
      </c>
      <c r="H1191" s="5" t="str">
        <f t="shared" si="18"/>
        <v>Industry (incl. Cement Process)</v>
      </c>
      <c r="I1191" s="6" t="s">
        <v>53</v>
      </c>
    </row>
    <row r="1192" spans="1:9" x14ac:dyDescent="0.2">
      <c r="A1192" s="4" t="s">
        <v>62</v>
      </c>
      <c r="B1192" t="s">
        <v>176</v>
      </c>
      <c r="C1192" t="s">
        <v>209</v>
      </c>
      <c r="D1192" s="5" t="s">
        <v>210</v>
      </c>
      <c r="E1192" s="5">
        <v>0</v>
      </c>
      <c r="F1192" s="5" t="s">
        <v>30</v>
      </c>
      <c r="G1192" s="5" t="s">
        <v>32</v>
      </c>
      <c r="H1192" s="5" t="e">
        <f t="shared" si="18"/>
        <v>#N/A</v>
      </c>
      <c r="I1192" s="6">
        <v>39.697463043615798</v>
      </c>
    </row>
    <row r="1193" spans="1:9" x14ac:dyDescent="0.2">
      <c r="A1193" s="4" t="s">
        <v>62</v>
      </c>
      <c r="B1193" t="s">
        <v>176</v>
      </c>
      <c r="C1193" t="s">
        <v>209</v>
      </c>
      <c r="D1193" s="5" t="s">
        <v>210</v>
      </c>
      <c r="E1193" s="5">
        <v>0</v>
      </c>
      <c r="F1193" s="5" t="s">
        <v>33</v>
      </c>
      <c r="G1193" s="5" t="s">
        <v>34</v>
      </c>
      <c r="H1193" s="5" t="str">
        <f t="shared" si="18"/>
        <v>Industry (incl. Cement Process)</v>
      </c>
      <c r="I1193" s="6">
        <v>435.10899999999998</v>
      </c>
    </row>
    <row r="1194" spans="1:9" x14ac:dyDescent="0.2">
      <c r="A1194" s="4" t="s">
        <v>62</v>
      </c>
      <c r="B1194" t="s">
        <v>176</v>
      </c>
      <c r="C1194" t="s">
        <v>209</v>
      </c>
      <c r="D1194" s="5" t="s">
        <v>210</v>
      </c>
      <c r="E1194" s="5">
        <v>0</v>
      </c>
      <c r="F1194" s="5" t="s">
        <v>41</v>
      </c>
      <c r="G1194" s="5" t="s">
        <v>42</v>
      </c>
      <c r="H1194" s="5" t="e">
        <f t="shared" si="18"/>
        <v>#N/A</v>
      </c>
      <c r="I1194" s="6">
        <v>0.21021226056829501</v>
      </c>
    </row>
    <row r="1195" spans="1:9" x14ac:dyDescent="0.2">
      <c r="A1195" s="4" t="s">
        <v>62</v>
      </c>
      <c r="B1195" t="s">
        <v>176</v>
      </c>
      <c r="C1195" t="s">
        <v>209</v>
      </c>
      <c r="D1195" s="5" t="s">
        <v>210</v>
      </c>
      <c r="E1195" s="5">
        <v>0</v>
      </c>
      <c r="F1195" s="5" t="s">
        <v>45</v>
      </c>
      <c r="G1195" s="5" t="s">
        <v>46</v>
      </c>
      <c r="H1195" s="5" t="e">
        <f t="shared" si="18"/>
        <v>#N/A</v>
      </c>
      <c r="I1195" s="6">
        <v>0.35</v>
      </c>
    </row>
    <row r="1196" spans="1:9" x14ac:dyDescent="0.2">
      <c r="A1196" s="4" t="s">
        <v>62</v>
      </c>
      <c r="B1196" t="s">
        <v>176</v>
      </c>
      <c r="C1196" t="s">
        <v>209</v>
      </c>
      <c r="D1196" s="5" t="s">
        <v>210</v>
      </c>
      <c r="E1196" s="5">
        <v>0</v>
      </c>
      <c r="F1196" s="5" t="s">
        <v>47</v>
      </c>
      <c r="G1196" s="5" t="s">
        <v>48</v>
      </c>
      <c r="H1196" s="5" t="e">
        <f t="shared" si="18"/>
        <v>#N/A</v>
      </c>
      <c r="I1196" s="6">
        <v>2.7534137580544802</v>
      </c>
    </row>
    <row r="1197" spans="1:9" x14ac:dyDescent="0.2">
      <c r="A1197" s="4" t="s">
        <v>62</v>
      </c>
      <c r="B1197" t="s">
        <v>176</v>
      </c>
      <c r="C1197" t="s">
        <v>209</v>
      </c>
      <c r="D1197" s="5" t="s">
        <v>210</v>
      </c>
      <c r="E1197" s="5">
        <v>0</v>
      </c>
      <c r="F1197" s="5" t="s">
        <v>49</v>
      </c>
      <c r="G1197" s="5" t="s">
        <v>50</v>
      </c>
      <c r="H1197" s="5" t="e">
        <f t="shared" si="18"/>
        <v>#N/A</v>
      </c>
      <c r="I1197" s="6">
        <v>2.3561265377787599</v>
      </c>
    </row>
    <row r="1198" spans="1:9" x14ac:dyDescent="0.2">
      <c r="A1198" s="4" t="s">
        <v>62</v>
      </c>
      <c r="B1198" t="s">
        <v>176</v>
      </c>
      <c r="C1198" t="s">
        <v>209</v>
      </c>
      <c r="D1198" s="5" t="s">
        <v>210</v>
      </c>
      <c r="E1198" s="5">
        <v>0</v>
      </c>
      <c r="F1198" s="5" t="s">
        <v>56</v>
      </c>
      <c r="G1198" s="5" t="s">
        <v>57</v>
      </c>
      <c r="H1198" s="5" t="e">
        <f t="shared" si="18"/>
        <v>#N/A</v>
      </c>
      <c r="I1198" s="6">
        <v>7.0013866439385897</v>
      </c>
    </row>
    <row r="1199" spans="1:9" x14ac:dyDescent="0.2">
      <c r="A1199" s="4" t="s">
        <v>62</v>
      </c>
      <c r="B1199" t="s">
        <v>176</v>
      </c>
      <c r="C1199" t="s">
        <v>209</v>
      </c>
      <c r="D1199" s="5" t="s">
        <v>210</v>
      </c>
      <c r="E1199" s="5">
        <v>0</v>
      </c>
      <c r="F1199" s="5" t="s">
        <v>58</v>
      </c>
      <c r="G1199" s="5" t="s">
        <v>59</v>
      </c>
      <c r="H1199" s="5" t="e">
        <f t="shared" si="18"/>
        <v>#N/A</v>
      </c>
      <c r="I1199" s="6" t="s">
        <v>53</v>
      </c>
    </row>
    <row r="1200" spans="1:9" x14ac:dyDescent="0.2">
      <c r="A1200" s="4" t="s">
        <v>62</v>
      </c>
      <c r="B1200" t="s">
        <v>176</v>
      </c>
      <c r="C1200" t="s">
        <v>211</v>
      </c>
      <c r="D1200" s="5" t="s">
        <v>212</v>
      </c>
      <c r="E1200" s="5">
        <v>0</v>
      </c>
      <c r="F1200" s="5" t="s">
        <v>10</v>
      </c>
      <c r="G1200" s="5" t="s">
        <v>11</v>
      </c>
      <c r="H1200" s="5" t="str">
        <f t="shared" si="18"/>
        <v>Power</v>
      </c>
      <c r="I1200" s="6">
        <v>503.28965532763101</v>
      </c>
    </row>
    <row r="1201" spans="1:9" x14ac:dyDescent="0.2">
      <c r="A1201" s="4" t="s">
        <v>62</v>
      </c>
      <c r="B1201" t="s">
        <v>176</v>
      </c>
      <c r="C1201" t="s">
        <v>211</v>
      </c>
      <c r="D1201" s="5" t="s">
        <v>212</v>
      </c>
      <c r="E1201" s="5">
        <v>0</v>
      </c>
      <c r="F1201" s="5" t="s">
        <v>12</v>
      </c>
      <c r="G1201" s="5" t="s">
        <v>13</v>
      </c>
      <c r="H1201" s="5" t="str">
        <f t="shared" si="18"/>
        <v>Industry (incl. Cement Process)</v>
      </c>
      <c r="I1201" s="6" t="s">
        <v>53</v>
      </c>
    </row>
    <row r="1202" spans="1:9" x14ac:dyDescent="0.2">
      <c r="A1202" s="4" t="s">
        <v>62</v>
      </c>
      <c r="B1202" t="s">
        <v>176</v>
      </c>
      <c r="C1202" t="s">
        <v>211</v>
      </c>
      <c r="D1202" s="5" t="s">
        <v>212</v>
      </c>
      <c r="E1202" s="5">
        <v>0</v>
      </c>
      <c r="F1202" s="5" t="s">
        <v>14</v>
      </c>
      <c r="G1202" s="5" t="s">
        <v>15</v>
      </c>
      <c r="H1202" s="5" t="str">
        <f t="shared" si="18"/>
        <v>Industry (incl. Cement Process)</v>
      </c>
      <c r="I1202" s="6">
        <v>233.80631526403999</v>
      </c>
    </row>
    <row r="1203" spans="1:9" x14ac:dyDescent="0.2">
      <c r="A1203" s="4" t="s">
        <v>62</v>
      </c>
      <c r="B1203" t="s">
        <v>176</v>
      </c>
      <c r="C1203" t="s">
        <v>211</v>
      </c>
      <c r="D1203" s="5" t="s">
        <v>212</v>
      </c>
      <c r="E1203" s="5">
        <v>0</v>
      </c>
      <c r="F1203" s="5" t="s">
        <v>16</v>
      </c>
      <c r="G1203" s="5" t="s">
        <v>17</v>
      </c>
      <c r="H1203" s="5" t="str">
        <f t="shared" si="18"/>
        <v>Domestic aviation</v>
      </c>
      <c r="I1203" s="6" t="s">
        <v>53</v>
      </c>
    </row>
    <row r="1204" spans="1:9" x14ac:dyDescent="0.2">
      <c r="A1204" s="4" t="s">
        <v>62</v>
      </c>
      <c r="B1204" t="s">
        <v>176</v>
      </c>
      <c r="C1204" t="s">
        <v>211</v>
      </c>
      <c r="D1204" s="5" t="s">
        <v>212</v>
      </c>
      <c r="E1204" s="5">
        <v>0</v>
      </c>
      <c r="F1204" s="5" t="s">
        <v>18</v>
      </c>
      <c r="G1204" s="5" t="s">
        <v>19</v>
      </c>
      <c r="H1204" s="5" t="str">
        <f t="shared" si="18"/>
        <v>Ground Transport</v>
      </c>
      <c r="I1204" s="6">
        <v>1390.01682149061</v>
      </c>
    </row>
    <row r="1205" spans="1:9" x14ac:dyDescent="0.2">
      <c r="A1205" s="4" t="s">
        <v>62</v>
      </c>
      <c r="B1205" t="s">
        <v>176</v>
      </c>
      <c r="C1205" t="s">
        <v>211</v>
      </c>
      <c r="D1205" s="5" t="s">
        <v>212</v>
      </c>
      <c r="E1205" s="5">
        <v>0</v>
      </c>
      <c r="F1205" s="5" t="s">
        <v>20</v>
      </c>
      <c r="G1205" s="5" t="s">
        <v>21</v>
      </c>
      <c r="H1205" s="5" t="str">
        <f t="shared" si="18"/>
        <v>Ground Transport</v>
      </c>
      <c r="I1205" s="6" t="s">
        <v>53</v>
      </c>
    </row>
    <row r="1206" spans="1:9" x14ac:dyDescent="0.2">
      <c r="A1206" s="4" t="s">
        <v>62</v>
      </c>
      <c r="B1206" t="s">
        <v>176</v>
      </c>
      <c r="C1206" t="s">
        <v>211</v>
      </c>
      <c r="D1206" s="5" t="s">
        <v>212</v>
      </c>
      <c r="E1206" s="5">
        <v>0</v>
      </c>
      <c r="F1206" s="5" t="s">
        <v>22</v>
      </c>
      <c r="G1206" s="5" t="s">
        <v>23</v>
      </c>
      <c r="H1206" s="5" t="str">
        <f t="shared" si="18"/>
        <v>Ground Transport</v>
      </c>
      <c r="I1206" s="6" t="s">
        <v>53</v>
      </c>
    </row>
    <row r="1207" spans="1:9" x14ac:dyDescent="0.2">
      <c r="A1207" s="4" t="s">
        <v>62</v>
      </c>
      <c r="B1207" t="s">
        <v>176</v>
      </c>
      <c r="C1207" t="s">
        <v>211</v>
      </c>
      <c r="D1207" s="5" t="s">
        <v>212</v>
      </c>
      <c r="E1207" s="5">
        <v>0</v>
      </c>
      <c r="F1207" s="5" t="s">
        <v>26</v>
      </c>
      <c r="G1207" s="5" t="s">
        <v>27</v>
      </c>
      <c r="H1207" s="5" t="str">
        <f t="shared" si="18"/>
        <v>Residential</v>
      </c>
      <c r="I1207" s="6">
        <v>69.383879991284203</v>
      </c>
    </row>
    <row r="1208" spans="1:9" x14ac:dyDescent="0.2">
      <c r="A1208" s="4" t="s">
        <v>62</v>
      </c>
      <c r="B1208" t="s">
        <v>176</v>
      </c>
      <c r="C1208" t="s">
        <v>211</v>
      </c>
      <c r="D1208" s="5" t="s">
        <v>212</v>
      </c>
      <c r="E1208" s="5">
        <v>0</v>
      </c>
      <c r="F1208" s="5" t="s">
        <v>67</v>
      </c>
      <c r="G1208" s="5" t="s">
        <v>13</v>
      </c>
      <c r="H1208" s="5" t="str">
        <f t="shared" si="18"/>
        <v>Industry (incl. Cement Process)</v>
      </c>
      <c r="I1208" s="6" t="s">
        <v>53</v>
      </c>
    </row>
    <row r="1209" spans="1:9" x14ac:dyDescent="0.2">
      <c r="A1209" s="4" t="s">
        <v>62</v>
      </c>
      <c r="B1209" t="s">
        <v>176</v>
      </c>
      <c r="C1209" t="s">
        <v>211</v>
      </c>
      <c r="D1209" s="5" t="s">
        <v>212</v>
      </c>
      <c r="E1209" s="5">
        <v>0</v>
      </c>
      <c r="F1209" s="5" t="s">
        <v>28</v>
      </c>
      <c r="G1209" s="5" t="s">
        <v>29</v>
      </c>
      <c r="H1209" s="5" t="e">
        <f t="shared" si="18"/>
        <v>#N/A</v>
      </c>
      <c r="I1209" s="6" t="s">
        <v>53</v>
      </c>
    </row>
    <row r="1210" spans="1:9" x14ac:dyDescent="0.2">
      <c r="A1210" s="4" t="s">
        <v>62</v>
      </c>
      <c r="B1210" t="s">
        <v>176</v>
      </c>
      <c r="C1210" t="s">
        <v>211</v>
      </c>
      <c r="D1210" s="5" t="s">
        <v>212</v>
      </c>
      <c r="E1210" s="5">
        <v>0</v>
      </c>
      <c r="F1210" s="5" t="s">
        <v>30</v>
      </c>
      <c r="G1210" s="5" t="s">
        <v>32</v>
      </c>
      <c r="H1210" s="5" t="e">
        <f t="shared" si="18"/>
        <v>#N/A</v>
      </c>
      <c r="I1210" s="6">
        <v>1.39479877658141</v>
      </c>
    </row>
    <row r="1211" spans="1:9" x14ac:dyDescent="0.2">
      <c r="A1211" s="4" t="s">
        <v>62</v>
      </c>
      <c r="B1211" t="s">
        <v>176</v>
      </c>
      <c r="C1211" t="s">
        <v>211</v>
      </c>
      <c r="D1211" s="5" t="s">
        <v>212</v>
      </c>
      <c r="E1211" s="5">
        <v>0</v>
      </c>
      <c r="F1211" s="5" t="s">
        <v>33</v>
      </c>
      <c r="G1211" s="5" t="s">
        <v>34</v>
      </c>
      <c r="H1211" s="5" t="str">
        <f t="shared" si="18"/>
        <v>Industry (incl. Cement Process)</v>
      </c>
      <c r="I1211" s="6">
        <v>25.017499999999998</v>
      </c>
    </row>
    <row r="1212" spans="1:9" x14ac:dyDescent="0.2">
      <c r="A1212" s="4" t="s">
        <v>62</v>
      </c>
      <c r="B1212" t="s">
        <v>176</v>
      </c>
      <c r="C1212" t="s">
        <v>211</v>
      </c>
      <c r="D1212" s="5" t="s">
        <v>212</v>
      </c>
      <c r="E1212" s="5">
        <v>0</v>
      </c>
      <c r="F1212" s="5" t="s">
        <v>41</v>
      </c>
      <c r="G1212" s="5" t="s">
        <v>42</v>
      </c>
      <c r="H1212" s="5" t="e">
        <f t="shared" si="18"/>
        <v>#N/A</v>
      </c>
      <c r="I1212" s="6">
        <v>1.0424647045089599</v>
      </c>
    </row>
    <row r="1213" spans="1:9" x14ac:dyDescent="0.2">
      <c r="A1213" s="4" t="s">
        <v>62</v>
      </c>
      <c r="B1213" t="s">
        <v>176</v>
      </c>
      <c r="C1213" t="s">
        <v>211</v>
      </c>
      <c r="D1213" s="5" t="s">
        <v>212</v>
      </c>
      <c r="E1213" s="5">
        <v>0</v>
      </c>
      <c r="F1213" s="5" t="s">
        <v>47</v>
      </c>
      <c r="G1213" s="5" t="s">
        <v>48</v>
      </c>
      <c r="H1213" s="5" t="e">
        <f t="shared" si="18"/>
        <v>#N/A</v>
      </c>
      <c r="I1213" s="6" t="s">
        <v>53</v>
      </c>
    </row>
    <row r="1214" spans="1:9" x14ac:dyDescent="0.2">
      <c r="A1214" s="4" t="s">
        <v>62</v>
      </c>
      <c r="B1214" t="s">
        <v>176</v>
      </c>
      <c r="C1214" t="s">
        <v>211</v>
      </c>
      <c r="D1214" s="5" t="s">
        <v>212</v>
      </c>
      <c r="E1214" s="5">
        <v>0</v>
      </c>
      <c r="F1214" s="5" t="s">
        <v>49</v>
      </c>
      <c r="G1214" s="5" t="s">
        <v>50</v>
      </c>
      <c r="H1214" s="5" t="e">
        <f t="shared" si="18"/>
        <v>#N/A</v>
      </c>
      <c r="I1214" s="6">
        <v>10.028070404315001</v>
      </c>
    </row>
    <row r="1215" spans="1:9" x14ac:dyDescent="0.2">
      <c r="A1215" s="4" t="s">
        <v>62</v>
      </c>
      <c r="B1215" t="s">
        <v>176</v>
      </c>
      <c r="C1215" t="s">
        <v>211</v>
      </c>
      <c r="D1215" s="5" t="s">
        <v>212</v>
      </c>
      <c r="E1215" s="5">
        <v>0</v>
      </c>
      <c r="F1215" s="5" t="s">
        <v>54</v>
      </c>
      <c r="G1215" s="5" t="s">
        <v>55</v>
      </c>
      <c r="H1215" s="5" t="e">
        <f t="shared" si="18"/>
        <v>#N/A</v>
      </c>
      <c r="I1215" s="6">
        <v>1.56059945176633</v>
      </c>
    </row>
    <row r="1216" spans="1:9" x14ac:dyDescent="0.2">
      <c r="A1216" s="4" t="s">
        <v>62</v>
      </c>
      <c r="B1216" t="s">
        <v>176</v>
      </c>
      <c r="C1216" t="s">
        <v>211</v>
      </c>
      <c r="D1216" s="5" t="s">
        <v>212</v>
      </c>
      <c r="E1216" s="5">
        <v>0</v>
      </c>
      <c r="F1216" s="5" t="s">
        <v>56</v>
      </c>
      <c r="G1216" s="5" t="s">
        <v>57</v>
      </c>
      <c r="H1216" s="5" t="e">
        <f t="shared" si="18"/>
        <v>#N/A</v>
      </c>
      <c r="I1216" s="6">
        <v>30.651613874952901</v>
      </c>
    </row>
    <row r="1217" spans="1:9" x14ac:dyDescent="0.2">
      <c r="A1217" s="4" t="s">
        <v>62</v>
      </c>
      <c r="B1217" t="s">
        <v>176</v>
      </c>
      <c r="C1217" t="s">
        <v>211</v>
      </c>
      <c r="D1217" s="5" t="s">
        <v>212</v>
      </c>
      <c r="E1217" s="5">
        <v>0</v>
      </c>
      <c r="F1217" s="5" t="s">
        <v>58</v>
      </c>
      <c r="G1217" s="5" t="s">
        <v>59</v>
      </c>
      <c r="H1217" s="5" t="e">
        <f t="shared" si="18"/>
        <v>#N/A</v>
      </c>
      <c r="I1217" s="6" t="s">
        <v>53</v>
      </c>
    </row>
    <row r="1218" spans="1:9" x14ac:dyDescent="0.2">
      <c r="A1218" s="4" t="s">
        <v>62</v>
      </c>
      <c r="B1218" t="s">
        <v>176</v>
      </c>
      <c r="C1218" t="s">
        <v>213</v>
      </c>
      <c r="D1218" s="5" t="s">
        <v>214</v>
      </c>
      <c r="E1218" s="5">
        <v>0</v>
      </c>
      <c r="F1218" s="5" t="s">
        <v>10</v>
      </c>
      <c r="G1218" s="5" t="s">
        <v>11</v>
      </c>
      <c r="H1218" s="5" t="str">
        <f t="shared" ref="H1218:H1281" si="19">VLOOKUP(G1218,$M$2:$N$11,2,FALSE)</f>
        <v>Power</v>
      </c>
      <c r="I1218" s="6">
        <v>12647.365242661701</v>
      </c>
    </row>
    <row r="1219" spans="1:9" x14ac:dyDescent="0.2">
      <c r="A1219" s="4" t="s">
        <v>62</v>
      </c>
      <c r="B1219" t="s">
        <v>176</v>
      </c>
      <c r="C1219" t="s">
        <v>213</v>
      </c>
      <c r="D1219" s="5" t="s">
        <v>214</v>
      </c>
      <c r="E1219" s="5">
        <v>0</v>
      </c>
      <c r="F1219" s="5" t="s">
        <v>12</v>
      </c>
      <c r="G1219" s="5" t="s">
        <v>13</v>
      </c>
      <c r="H1219" s="5" t="str">
        <f t="shared" si="19"/>
        <v>Industry (incl. Cement Process)</v>
      </c>
      <c r="I1219" s="6">
        <v>13401.407044957799</v>
      </c>
    </row>
    <row r="1220" spans="1:9" x14ac:dyDescent="0.2">
      <c r="A1220" s="4" t="s">
        <v>62</v>
      </c>
      <c r="B1220" t="s">
        <v>176</v>
      </c>
      <c r="C1220" t="s">
        <v>213</v>
      </c>
      <c r="D1220" s="5" t="s">
        <v>214</v>
      </c>
      <c r="E1220" s="5">
        <v>0</v>
      </c>
      <c r="F1220" s="5" t="s">
        <v>14</v>
      </c>
      <c r="G1220" s="5" t="s">
        <v>15</v>
      </c>
      <c r="H1220" s="5" t="str">
        <f t="shared" si="19"/>
        <v>Industry (incl. Cement Process)</v>
      </c>
      <c r="I1220" s="6">
        <v>7186.4926156748797</v>
      </c>
    </row>
    <row r="1221" spans="1:9" x14ac:dyDescent="0.2">
      <c r="A1221" s="4" t="s">
        <v>62</v>
      </c>
      <c r="B1221" t="s">
        <v>176</v>
      </c>
      <c r="C1221" t="s">
        <v>213</v>
      </c>
      <c r="D1221" s="5" t="s">
        <v>214</v>
      </c>
      <c r="E1221" s="5">
        <v>0</v>
      </c>
      <c r="F1221" s="5" t="s">
        <v>18</v>
      </c>
      <c r="G1221" s="5" t="s">
        <v>19</v>
      </c>
      <c r="H1221" s="5" t="str">
        <f t="shared" si="19"/>
        <v>Ground Transport</v>
      </c>
      <c r="I1221" s="6">
        <v>32577.841240138001</v>
      </c>
    </row>
    <row r="1222" spans="1:9" x14ac:dyDescent="0.2">
      <c r="A1222" s="4" t="s">
        <v>62</v>
      </c>
      <c r="B1222" t="s">
        <v>176</v>
      </c>
      <c r="C1222" t="s">
        <v>213</v>
      </c>
      <c r="D1222" s="5" t="s">
        <v>214</v>
      </c>
      <c r="E1222" s="5">
        <v>0</v>
      </c>
      <c r="F1222" s="5" t="s">
        <v>20</v>
      </c>
      <c r="G1222" s="5" t="s">
        <v>21</v>
      </c>
      <c r="H1222" s="5" t="str">
        <f t="shared" si="19"/>
        <v>Ground Transport</v>
      </c>
      <c r="I1222" s="6">
        <v>7.4685811462554499</v>
      </c>
    </row>
    <row r="1223" spans="1:9" x14ac:dyDescent="0.2">
      <c r="A1223" s="4" t="s">
        <v>62</v>
      </c>
      <c r="B1223" t="s">
        <v>176</v>
      </c>
      <c r="C1223" t="s">
        <v>213</v>
      </c>
      <c r="D1223" s="5" t="s">
        <v>214</v>
      </c>
      <c r="E1223" s="5">
        <v>0</v>
      </c>
      <c r="F1223" s="5" t="s">
        <v>22</v>
      </c>
      <c r="G1223" s="5" t="s">
        <v>23</v>
      </c>
      <c r="H1223" s="5" t="str">
        <f t="shared" si="19"/>
        <v>Ground Transport</v>
      </c>
      <c r="I1223" s="6">
        <v>7.4685811462554499</v>
      </c>
    </row>
    <row r="1224" spans="1:9" x14ac:dyDescent="0.2">
      <c r="A1224" s="4" t="s">
        <v>62</v>
      </c>
      <c r="B1224" t="s">
        <v>176</v>
      </c>
      <c r="C1224" t="s">
        <v>213</v>
      </c>
      <c r="D1224" s="5" t="s">
        <v>214</v>
      </c>
      <c r="E1224" s="5">
        <v>0</v>
      </c>
      <c r="F1224" s="5" t="s">
        <v>24</v>
      </c>
      <c r="G1224" s="5" t="s">
        <v>25</v>
      </c>
      <c r="H1224" s="5" t="str">
        <f t="shared" si="19"/>
        <v>Ground Transport</v>
      </c>
      <c r="I1224" s="6" t="s">
        <v>53</v>
      </c>
    </row>
    <row r="1225" spans="1:9" x14ac:dyDescent="0.2">
      <c r="A1225" s="4" t="s">
        <v>62</v>
      </c>
      <c r="B1225" t="s">
        <v>176</v>
      </c>
      <c r="C1225" t="s">
        <v>213</v>
      </c>
      <c r="D1225" s="5" t="s">
        <v>214</v>
      </c>
      <c r="E1225" s="5">
        <v>0</v>
      </c>
      <c r="F1225" s="5" t="s">
        <v>26</v>
      </c>
      <c r="G1225" s="5" t="s">
        <v>27</v>
      </c>
      <c r="H1225" s="5" t="str">
        <f t="shared" si="19"/>
        <v>Residential</v>
      </c>
      <c r="I1225" s="6">
        <v>9540.7300401210396</v>
      </c>
    </row>
    <row r="1226" spans="1:9" x14ac:dyDescent="0.2">
      <c r="A1226" s="4" t="s">
        <v>62</v>
      </c>
      <c r="B1226" t="s">
        <v>176</v>
      </c>
      <c r="C1226" t="s">
        <v>213</v>
      </c>
      <c r="D1226" s="5" t="s">
        <v>214</v>
      </c>
      <c r="E1226" s="5">
        <v>0</v>
      </c>
      <c r="F1226" s="5" t="s">
        <v>30</v>
      </c>
      <c r="G1226" s="5" t="s">
        <v>32</v>
      </c>
      <c r="H1226" s="5" t="e">
        <f t="shared" si="19"/>
        <v>#N/A</v>
      </c>
      <c r="I1226" s="6">
        <v>22289.357273743601</v>
      </c>
    </row>
    <row r="1227" spans="1:9" x14ac:dyDescent="0.2">
      <c r="A1227" s="4" t="s">
        <v>62</v>
      </c>
      <c r="B1227" t="s">
        <v>176</v>
      </c>
      <c r="C1227" t="s">
        <v>213</v>
      </c>
      <c r="D1227" s="5" t="s">
        <v>214</v>
      </c>
      <c r="E1227" s="5">
        <v>0</v>
      </c>
      <c r="F1227" s="5" t="s">
        <v>33</v>
      </c>
      <c r="G1227" s="5" t="s">
        <v>34</v>
      </c>
      <c r="H1227" s="5" t="str">
        <f t="shared" si="19"/>
        <v>Industry (incl. Cement Process)</v>
      </c>
      <c r="I1227" s="6">
        <v>10877.7</v>
      </c>
    </row>
    <row r="1228" spans="1:9" x14ac:dyDescent="0.2">
      <c r="A1228" s="4" t="s">
        <v>62</v>
      </c>
      <c r="B1228" t="s">
        <v>176</v>
      </c>
      <c r="C1228" t="s">
        <v>213</v>
      </c>
      <c r="D1228" s="5" t="s">
        <v>214</v>
      </c>
      <c r="E1228" s="5">
        <v>0</v>
      </c>
      <c r="F1228" s="5" t="s">
        <v>41</v>
      </c>
      <c r="G1228" s="5" t="s">
        <v>42</v>
      </c>
      <c r="H1228" s="5" t="e">
        <f t="shared" si="19"/>
        <v>#N/A</v>
      </c>
      <c r="I1228" s="6">
        <v>9.4325895278515599</v>
      </c>
    </row>
    <row r="1229" spans="1:9" x14ac:dyDescent="0.2">
      <c r="A1229" s="4" t="s">
        <v>62</v>
      </c>
      <c r="B1229" t="s">
        <v>176</v>
      </c>
      <c r="C1229" t="s">
        <v>213</v>
      </c>
      <c r="D1229" s="5" t="s">
        <v>214</v>
      </c>
      <c r="E1229" s="5">
        <v>0</v>
      </c>
      <c r="F1229" s="5" t="s">
        <v>43</v>
      </c>
      <c r="G1229" s="5" t="s">
        <v>44</v>
      </c>
      <c r="H1229" s="5" t="e">
        <f t="shared" si="19"/>
        <v>#N/A</v>
      </c>
      <c r="I1229" s="6">
        <v>1036.2973999999999</v>
      </c>
    </row>
    <row r="1230" spans="1:9" x14ac:dyDescent="0.2">
      <c r="A1230" s="4" t="s">
        <v>62</v>
      </c>
      <c r="B1230" t="s">
        <v>176</v>
      </c>
      <c r="C1230" t="s">
        <v>213</v>
      </c>
      <c r="D1230" s="5" t="s">
        <v>214</v>
      </c>
      <c r="E1230" s="5">
        <v>0</v>
      </c>
      <c r="F1230" s="5" t="s">
        <v>45</v>
      </c>
      <c r="G1230" s="5" t="s">
        <v>46</v>
      </c>
      <c r="H1230" s="5" t="e">
        <f t="shared" si="19"/>
        <v>#N/A</v>
      </c>
      <c r="I1230" s="6">
        <v>4</v>
      </c>
    </row>
    <row r="1231" spans="1:9" x14ac:dyDescent="0.2">
      <c r="A1231" s="4" t="s">
        <v>62</v>
      </c>
      <c r="B1231" t="s">
        <v>176</v>
      </c>
      <c r="C1231" t="s">
        <v>213</v>
      </c>
      <c r="D1231" s="5" t="s">
        <v>214</v>
      </c>
      <c r="E1231" s="5">
        <v>0</v>
      </c>
      <c r="F1231" s="5" t="s">
        <v>47</v>
      </c>
      <c r="G1231" s="5" t="s">
        <v>48</v>
      </c>
      <c r="H1231" s="5" t="e">
        <f t="shared" si="19"/>
        <v>#N/A</v>
      </c>
      <c r="I1231" s="6">
        <v>1.4706125000000001</v>
      </c>
    </row>
    <row r="1232" spans="1:9" x14ac:dyDescent="0.2">
      <c r="A1232" s="4" t="s">
        <v>62</v>
      </c>
      <c r="B1232" t="s">
        <v>176</v>
      </c>
      <c r="C1232" t="s">
        <v>213</v>
      </c>
      <c r="D1232" s="5" t="s">
        <v>214</v>
      </c>
      <c r="E1232" s="5">
        <v>0</v>
      </c>
      <c r="F1232" s="5" t="s">
        <v>49</v>
      </c>
      <c r="G1232" s="5" t="s">
        <v>50</v>
      </c>
      <c r="H1232" s="5" t="e">
        <f t="shared" si="19"/>
        <v>#N/A</v>
      </c>
      <c r="I1232" s="6">
        <v>123.367802392332</v>
      </c>
    </row>
    <row r="1233" spans="1:9" x14ac:dyDescent="0.2">
      <c r="A1233" s="4" t="s">
        <v>62</v>
      </c>
      <c r="B1233" t="s">
        <v>176</v>
      </c>
      <c r="C1233" t="s">
        <v>213</v>
      </c>
      <c r="D1233" s="5" t="s">
        <v>214</v>
      </c>
      <c r="E1233" s="5">
        <v>0</v>
      </c>
      <c r="F1233" s="5" t="s">
        <v>51</v>
      </c>
      <c r="G1233" s="5" t="s">
        <v>52</v>
      </c>
      <c r="H1233" s="5" t="e">
        <f t="shared" si="19"/>
        <v>#N/A</v>
      </c>
      <c r="I1233" s="6" t="s">
        <v>53</v>
      </c>
    </row>
    <row r="1234" spans="1:9" x14ac:dyDescent="0.2">
      <c r="A1234" s="4" t="s">
        <v>62</v>
      </c>
      <c r="B1234" t="s">
        <v>176</v>
      </c>
      <c r="C1234" t="s">
        <v>213</v>
      </c>
      <c r="D1234" s="5" t="s">
        <v>214</v>
      </c>
      <c r="E1234" s="5">
        <v>0</v>
      </c>
      <c r="F1234" s="5" t="s">
        <v>54</v>
      </c>
      <c r="G1234" s="5" t="s">
        <v>55</v>
      </c>
      <c r="H1234" s="5" t="e">
        <f t="shared" si="19"/>
        <v>#N/A</v>
      </c>
      <c r="I1234" s="6" t="s">
        <v>53</v>
      </c>
    </row>
    <row r="1235" spans="1:9" x14ac:dyDescent="0.2">
      <c r="A1235" s="4" t="s">
        <v>62</v>
      </c>
      <c r="B1235" t="s">
        <v>176</v>
      </c>
      <c r="C1235" t="s">
        <v>213</v>
      </c>
      <c r="D1235" s="5" t="s">
        <v>214</v>
      </c>
      <c r="E1235" s="5">
        <v>0</v>
      </c>
      <c r="F1235" s="5" t="s">
        <v>56</v>
      </c>
      <c r="G1235" s="5" t="s">
        <v>57</v>
      </c>
      <c r="H1235" s="5" t="e">
        <f t="shared" si="19"/>
        <v>#N/A</v>
      </c>
      <c r="I1235" s="6">
        <v>842.69166465759804</v>
      </c>
    </row>
    <row r="1236" spans="1:9" x14ac:dyDescent="0.2">
      <c r="A1236" s="4" t="s">
        <v>62</v>
      </c>
      <c r="B1236" t="s">
        <v>176</v>
      </c>
      <c r="C1236" t="s">
        <v>213</v>
      </c>
      <c r="D1236" s="5" t="s">
        <v>214</v>
      </c>
      <c r="E1236" s="5">
        <v>0</v>
      </c>
      <c r="F1236" s="5" t="s">
        <v>58</v>
      </c>
      <c r="G1236" s="5" t="s">
        <v>59</v>
      </c>
      <c r="H1236" s="5" t="e">
        <f t="shared" si="19"/>
        <v>#N/A</v>
      </c>
      <c r="I1236" s="6">
        <v>133.173</v>
      </c>
    </row>
    <row r="1237" spans="1:9" x14ac:dyDescent="0.2">
      <c r="A1237" s="4" t="s">
        <v>62</v>
      </c>
      <c r="B1237" t="s">
        <v>176</v>
      </c>
      <c r="C1237" t="s">
        <v>215</v>
      </c>
      <c r="D1237" s="5" t="s">
        <v>216</v>
      </c>
      <c r="E1237" s="5">
        <v>0</v>
      </c>
      <c r="F1237" s="5" t="s">
        <v>10</v>
      </c>
      <c r="G1237" s="5" t="s">
        <v>11</v>
      </c>
      <c r="H1237" s="5" t="str">
        <f t="shared" si="19"/>
        <v>Power</v>
      </c>
      <c r="I1237" s="6">
        <v>2811.4758002775502</v>
      </c>
    </row>
    <row r="1238" spans="1:9" x14ac:dyDescent="0.2">
      <c r="A1238" s="4" t="s">
        <v>62</v>
      </c>
      <c r="B1238" t="s">
        <v>176</v>
      </c>
      <c r="C1238" t="s">
        <v>215</v>
      </c>
      <c r="D1238" s="5" t="s">
        <v>216</v>
      </c>
      <c r="E1238" s="5">
        <v>0</v>
      </c>
      <c r="F1238" s="5" t="s">
        <v>12</v>
      </c>
      <c r="G1238" s="5" t="s">
        <v>13</v>
      </c>
      <c r="H1238" s="5" t="str">
        <f t="shared" si="19"/>
        <v>Industry (incl. Cement Process)</v>
      </c>
      <c r="I1238" s="6">
        <v>51.382336854316399</v>
      </c>
    </row>
    <row r="1239" spans="1:9" x14ac:dyDescent="0.2">
      <c r="A1239" s="4" t="s">
        <v>62</v>
      </c>
      <c r="B1239" t="s">
        <v>176</v>
      </c>
      <c r="C1239" t="s">
        <v>215</v>
      </c>
      <c r="D1239" s="5" t="s">
        <v>216</v>
      </c>
      <c r="E1239" s="5">
        <v>0</v>
      </c>
      <c r="F1239" s="5" t="s">
        <v>14</v>
      </c>
      <c r="G1239" s="5" t="s">
        <v>15</v>
      </c>
      <c r="H1239" s="5" t="str">
        <f t="shared" si="19"/>
        <v>Industry (incl. Cement Process)</v>
      </c>
      <c r="I1239" s="6">
        <v>1566.28045946935</v>
      </c>
    </row>
    <row r="1240" spans="1:9" x14ac:dyDescent="0.2">
      <c r="A1240" s="4" t="s">
        <v>62</v>
      </c>
      <c r="B1240" t="s">
        <v>176</v>
      </c>
      <c r="C1240" t="s">
        <v>215</v>
      </c>
      <c r="D1240" s="5" t="s">
        <v>216</v>
      </c>
      <c r="E1240" s="5">
        <v>0</v>
      </c>
      <c r="F1240" s="5" t="s">
        <v>16</v>
      </c>
      <c r="G1240" s="5" t="s">
        <v>17</v>
      </c>
      <c r="H1240" s="5" t="str">
        <f t="shared" si="19"/>
        <v>Domestic aviation</v>
      </c>
      <c r="I1240" s="6" t="s">
        <v>53</v>
      </c>
    </row>
    <row r="1241" spans="1:9" x14ac:dyDescent="0.2">
      <c r="A1241" s="4" t="s">
        <v>62</v>
      </c>
      <c r="B1241" t="s">
        <v>176</v>
      </c>
      <c r="C1241" t="s">
        <v>215</v>
      </c>
      <c r="D1241" s="5" t="s">
        <v>216</v>
      </c>
      <c r="E1241" s="5">
        <v>0</v>
      </c>
      <c r="F1241" s="5" t="s">
        <v>18</v>
      </c>
      <c r="G1241" s="5" t="s">
        <v>19</v>
      </c>
      <c r="H1241" s="5" t="str">
        <f t="shared" si="19"/>
        <v>Ground Transport</v>
      </c>
      <c r="I1241" s="6">
        <v>3078.6543576628001</v>
      </c>
    </row>
    <row r="1242" spans="1:9" x14ac:dyDescent="0.2">
      <c r="A1242" s="4" t="s">
        <v>62</v>
      </c>
      <c r="B1242" t="s">
        <v>176</v>
      </c>
      <c r="C1242" t="s">
        <v>215</v>
      </c>
      <c r="D1242" s="5" t="s">
        <v>216</v>
      </c>
      <c r="E1242" s="5">
        <v>0</v>
      </c>
      <c r="F1242" s="5" t="s">
        <v>20</v>
      </c>
      <c r="G1242" s="5" t="s">
        <v>21</v>
      </c>
      <c r="H1242" s="5" t="str">
        <f t="shared" si="19"/>
        <v>Ground Transport</v>
      </c>
      <c r="I1242" s="6" t="s">
        <v>53</v>
      </c>
    </row>
    <row r="1243" spans="1:9" x14ac:dyDescent="0.2">
      <c r="A1243" s="4" t="s">
        <v>62</v>
      </c>
      <c r="B1243" t="s">
        <v>176</v>
      </c>
      <c r="C1243" t="s">
        <v>215</v>
      </c>
      <c r="D1243" s="5" t="s">
        <v>216</v>
      </c>
      <c r="E1243" s="5">
        <v>0</v>
      </c>
      <c r="F1243" s="5" t="s">
        <v>22</v>
      </c>
      <c r="G1243" s="5" t="s">
        <v>23</v>
      </c>
      <c r="H1243" s="5" t="str">
        <f t="shared" si="19"/>
        <v>Ground Transport</v>
      </c>
      <c r="I1243" s="6">
        <v>287.74201319399998</v>
      </c>
    </row>
    <row r="1244" spans="1:9" x14ac:dyDescent="0.2">
      <c r="A1244" s="4" t="s">
        <v>62</v>
      </c>
      <c r="B1244" t="s">
        <v>176</v>
      </c>
      <c r="C1244" t="s">
        <v>215</v>
      </c>
      <c r="D1244" s="5" t="s">
        <v>216</v>
      </c>
      <c r="E1244" s="5">
        <v>0</v>
      </c>
      <c r="F1244" s="5" t="s">
        <v>26</v>
      </c>
      <c r="G1244" s="5" t="s">
        <v>27</v>
      </c>
      <c r="H1244" s="5" t="str">
        <f t="shared" si="19"/>
        <v>Residential</v>
      </c>
      <c r="I1244" s="6">
        <v>531.55451479272097</v>
      </c>
    </row>
    <row r="1245" spans="1:9" x14ac:dyDescent="0.2">
      <c r="A1245" s="4" t="s">
        <v>62</v>
      </c>
      <c r="B1245" t="s">
        <v>176</v>
      </c>
      <c r="C1245" t="s">
        <v>215</v>
      </c>
      <c r="D1245" s="5" t="s">
        <v>216</v>
      </c>
      <c r="E1245" s="5">
        <v>0</v>
      </c>
      <c r="F1245" s="5" t="s">
        <v>30</v>
      </c>
      <c r="G1245" s="5" t="s">
        <v>32</v>
      </c>
      <c r="H1245" s="5" t="e">
        <f t="shared" si="19"/>
        <v>#N/A</v>
      </c>
      <c r="I1245" s="6" t="s">
        <v>53</v>
      </c>
    </row>
    <row r="1246" spans="1:9" x14ac:dyDescent="0.2">
      <c r="A1246" s="4" t="s">
        <v>62</v>
      </c>
      <c r="B1246" t="s">
        <v>176</v>
      </c>
      <c r="C1246" t="s">
        <v>215</v>
      </c>
      <c r="D1246" s="5" t="s">
        <v>216</v>
      </c>
      <c r="E1246" s="5">
        <v>0</v>
      </c>
      <c r="F1246" s="5" t="s">
        <v>33</v>
      </c>
      <c r="G1246" s="5" t="s">
        <v>34</v>
      </c>
      <c r="H1246" s="5" t="str">
        <f t="shared" si="19"/>
        <v>Industry (incl. Cement Process)</v>
      </c>
      <c r="I1246" s="6">
        <v>2274.63</v>
      </c>
    </row>
    <row r="1247" spans="1:9" x14ac:dyDescent="0.2">
      <c r="A1247" s="4" t="s">
        <v>62</v>
      </c>
      <c r="B1247" t="s">
        <v>176</v>
      </c>
      <c r="C1247" t="s">
        <v>215</v>
      </c>
      <c r="D1247" s="5" t="s">
        <v>216</v>
      </c>
      <c r="E1247" s="5">
        <v>0</v>
      </c>
      <c r="F1247" s="5" t="s">
        <v>41</v>
      </c>
      <c r="G1247" s="5" t="s">
        <v>42</v>
      </c>
      <c r="H1247" s="5" t="e">
        <f t="shared" si="19"/>
        <v>#N/A</v>
      </c>
      <c r="I1247" s="6">
        <v>0.78676948964223903</v>
      </c>
    </row>
    <row r="1248" spans="1:9" x14ac:dyDescent="0.2">
      <c r="A1248" s="4" t="s">
        <v>62</v>
      </c>
      <c r="B1248" t="s">
        <v>176</v>
      </c>
      <c r="C1248" t="s">
        <v>215</v>
      </c>
      <c r="D1248" s="5" t="s">
        <v>216</v>
      </c>
      <c r="E1248" s="5">
        <v>0</v>
      </c>
      <c r="F1248" s="5" t="s">
        <v>47</v>
      </c>
      <c r="G1248" s="5" t="s">
        <v>48</v>
      </c>
      <c r="H1248" s="5" t="e">
        <f t="shared" si="19"/>
        <v>#N/A</v>
      </c>
      <c r="I1248" s="6" t="s">
        <v>53</v>
      </c>
    </row>
    <row r="1249" spans="1:9" x14ac:dyDescent="0.2">
      <c r="A1249" s="4" t="s">
        <v>62</v>
      </c>
      <c r="B1249" t="s">
        <v>176</v>
      </c>
      <c r="C1249" t="s">
        <v>215</v>
      </c>
      <c r="D1249" s="5" t="s">
        <v>216</v>
      </c>
      <c r="E1249" s="5">
        <v>0</v>
      </c>
      <c r="F1249" s="5" t="s">
        <v>49</v>
      </c>
      <c r="G1249" s="5" t="s">
        <v>50</v>
      </c>
      <c r="H1249" s="5" t="e">
        <f t="shared" si="19"/>
        <v>#N/A</v>
      </c>
      <c r="I1249" s="6">
        <v>8.2295078820773995</v>
      </c>
    </row>
    <row r="1250" spans="1:9" x14ac:dyDescent="0.2">
      <c r="A1250" s="4" t="s">
        <v>62</v>
      </c>
      <c r="B1250" t="s">
        <v>176</v>
      </c>
      <c r="C1250" t="s">
        <v>215</v>
      </c>
      <c r="D1250" s="5" t="s">
        <v>216</v>
      </c>
      <c r="E1250" s="5">
        <v>0</v>
      </c>
      <c r="F1250" s="5" t="s">
        <v>51</v>
      </c>
      <c r="G1250" s="5" t="s">
        <v>52</v>
      </c>
      <c r="H1250" s="5" t="e">
        <f t="shared" si="19"/>
        <v>#N/A</v>
      </c>
      <c r="I1250" s="6">
        <v>12.3954570640727</v>
      </c>
    </row>
    <row r="1251" spans="1:9" x14ac:dyDescent="0.2">
      <c r="A1251" s="4" t="s">
        <v>62</v>
      </c>
      <c r="B1251" t="s">
        <v>176</v>
      </c>
      <c r="C1251" t="s">
        <v>215</v>
      </c>
      <c r="D1251" s="5" t="s">
        <v>216</v>
      </c>
      <c r="E1251" s="5">
        <v>0</v>
      </c>
      <c r="F1251" s="5" t="s">
        <v>54</v>
      </c>
      <c r="G1251" s="5" t="s">
        <v>55</v>
      </c>
      <c r="H1251" s="5" t="e">
        <f t="shared" si="19"/>
        <v>#N/A</v>
      </c>
      <c r="I1251" s="6">
        <v>9.21096E-2</v>
      </c>
    </row>
    <row r="1252" spans="1:9" x14ac:dyDescent="0.2">
      <c r="A1252" s="4" t="s">
        <v>62</v>
      </c>
      <c r="B1252" t="s">
        <v>176</v>
      </c>
      <c r="C1252" t="s">
        <v>215</v>
      </c>
      <c r="D1252" s="5" t="s">
        <v>216</v>
      </c>
      <c r="E1252" s="5">
        <v>0</v>
      </c>
      <c r="F1252" s="5" t="s">
        <v>56</v>
      </c>
      <c r="G1252" s="5" t="s">
        <v>57</v>
      </c>
      <c r="H1252" s="5" t="e">
        <f t="shared" si="19"/>
        <v>#N/A</v>
      </c>
      <c r="I1252" s="6">
        <v>76.9897204719679</v>
      </c>
    </row>
    <row r="1253" spans="1:9" x14ac:dyDescent="0.2">
      <c r="A1253" s="4" t="s">
        <v>62</v>
      </c>
      <c r="B1253" t="s">
        <v>176</v>
      </c>
      <c r="C1253" t="s">
        <v>215</v>
      </c>
      <c r="D1253" s="5" t="s">
        <v>216</v>
      </c>
      <c r="E1253" s="5">
        <v>0</v>
      </c>
      <c r="F1253" s="5" t="s">
        <v>58</v>
      </c>
      <c r="G1253" s="5" t="s">
        <v>59</v>
      </c>
      <c r="H1253" s="5" t="e">
        <f t="shared" si="19"/>
        <v>#N/A</v>
      </c>
      <c r="I1253" s="6" t="s">
        <v>53</v>
      </c>
    </row>
    <row r="1254" spans="1:9" x14ac:dyDescent="0.2">
      <c r="A1254" s="4" t="s">
        <v>62</v>
      </c>
      <c r="B1254" t="s">
        <v>176</v>
      </c>
      <c r="C1254" t="s">
        <v>217</v>
      </c>
      <c r="D1254" s="5" t="s">
        <v>218</v>
      </c>
      <c r="E1254" s="5">
        <v>0</v>
      </c>
      <c r="F1254" s="5" t="s">
        <v>10</v>
      </c>
      <c r="G1254" s="5" t="s">
        <v>11</v>
      </c>
      <c r="H1254" s="5" t="str">
        <f t="shared" si="19"/>
        <v>Power</v>
      </c>
      <c r="I1254" s="6">
        <v>5.7418110547092303</v>
      </c>
    </row>
    <row r="1255" spans="1:9" x14ac:dyDescent="0.2">
      <c r="A1255" s="4" t="s">
        <v>62</v>
      </c>
      <c r="B1255" t="s">
        <v>176</v>
      </c>
      <c r="C1255" t="s">
        <v>217</v>
      </c>
      <c r="D1255" s="5" t="s">
        <v>218</v>
      </c>
      <c r="E1255" s="5">
        <v>0</v>
      </c>
      <c r="F1255" s="5" t="s">
        <v>14</v>
      </c>
      <c r="G1255" s="5" t="s">
        <v>15</v>
      </c>
      <c r="H1255" s="5" t="str">
        <f t="shared" si="19"/>
        <v>Industry (incl. Cement Process)</v>
      </c>
      <c r="I1255" s="6">
        <v>0.119163790412771</v>
      </c>
    </row>
    <row r="1256" spans="1:9" x14ac:dyDescent="0.2">
      <c r="A1256" s="4" t="s">
        <v>62</v>
      </c>
      <c r="B1256" t="s">
        <v>176</v>
      </c>
      <c r="C1256" t="s">
        <v>217</v>
      </c>
      <c r="D1256" s="5" t="s">
        <v>218</v>
      </c>
      <c r="E1256" s="5">
        <v>0</v>
      </c>
      <c r="F1256" s="5" t="s">
        <v>16</v>
      </c>
      <c r="G1256" s="5" t="s">
        <v>17</v>
      </c>
      <c r="H1256" s="5" t="str">
        <f t="shared" si="19"/>
        <v>Domestic aviation</v>
      </c>
      <c r="I1256" s="6" t="s">
        <v>53</v>
      </c>
    </row>
    <row r="1257" spans="1:9" x14ac:dyDescent="0.2">
      <c r="A1257" s="4" t="s">
        <v>62</v>
      </c>
      <c r="B1257" t="s">
        <v>176</v>
      </c>
      <c r="C1257" t="s">
        <v>217</v>
      </c>
      <c r="D1257" s="5" t="s">
        <v>218</v>
      </c>
      <c r="E1257" s="5">
        <v>0</v>
      </c>
      <c r="F1257" s="5" t="s">
        <v>18</v>
      </c>
      <c r="G1257" s="5" t="s">
        <v>19</v>
      </c>
      <c r="H1257" s="5" t="str">
        <f t="shared" si="19"/>
        <v>Ground Transport</v>
      </c>
      <c r="I1257" s="6">
        <v>11.8897654753621</v>
      </c>
    </row>
    <row r="1258" spans="1:9" x14ac:dyDescent="0.2">
      <c r="A1258" s="4" t="s">
        <v>62</v>
      </c>
      <c r="B1258" t="s">
        <v>176</v>
      </c>
      <c r="C1258" t="s">
        <v>217</v>
      </c>
      <c r="D1258" s="5" t="s">
        <v>218</v>
      </c>
      <c r="E1258" s="5">
        <v>0</v>
      </c>
      <c r="F1258" s="5" t="s">
        <v>20</v>
      </c>
      <c r="G1258" s="5" t="s">
        <v>21</v>
      </c>
      <c r="H1258" s="5" t="str">
        <f t="shared" si="19"/>
        <v>Ground Transport</v>
      </c>
      <c r="I1258" s="6" t="s">
        <v>53</v>
      </c>
    </row>
    <row r="1259" spans="1:9" x14ac:dyDescent="0.2">
      <c r="A1259" s="4" t="s">
        <v>62</v>
      </c>
      <c r="B1259" t="s">
        <v>176</v>
      </c>
      <c r="C1259" t="s">
        <v>217</v>
      </c>
      <c r="D1259" s="5" t="s">
        <v>218</v>
      </c>
      <c r="E1259" s="5">
        <v>0</v>
      </c>
      <c r="F1259" s="5" t="s">
        <v>22</v>
      </c>
      <c r="G1259" s="5" t="s">
        <v>23</v>
      </c>
      <c r="H1259" s="5" t="str">
        <f t="shared" si="19"/>
        <v>Ground Transport</v>
      </c>
      <c r="I1259" s="6" t="s">
        <v>53</v>
      </c>
    </row>
    <row r="1260" spans="1:9" x14ac:dyDescent="0.2">
      <c r="A1260" s="4" t="s">
        <v>62</v>
      </c>
      <c r="B1260" t="s">
        <v>176</v>
      </c>
      <c r="C1260" t="s">
        <v>217</v>
      </c>
      <c r="D1260" s="5" t="s">
        <v>218</v>
      </c>
      <c r="E1260" s="5">
        <v>0</v>
      </c>
      <c r="F1260" s="5" t="s">
        <v>26</v>
      </c>
      <c r="G1260" s="5" t="s">
        <v>27</v>
      </c>
      <c r="H1260" s="5" t="str">
        <f t="shared" si="19"/>
        <v>Residential</v>
      </c>
      <c r="I1260" s="6">
        <v>3.54833859360915E-3</v>
      </c>
    </row>
    <row r="1261" spans="1:9" x14ac:dyDescent="0.2">
      <c r="A1261" s="4" t="s">
        <v>62</v>
      </c>
      <c r="B1261" t="s">
        <v>176</v>
      </c>
      <c r="C1261" t="s">
        <v>217</v>
      </c>
      <c r="D1261" s="5" t="s">
        <v>218</v>
      </c>
      <c r="E1261" s="5">
        <v>0</v>
      </c>
      <c r="F1261" s="5" t="s">
        <v>67</v>
      </c>
      <c r="G1261" s="5" t="s">
        <v>13</v>
      </c>
      <c r="H1261" s="5" t="str">
        <f t="shared" si="19"/>
        <v>Industry (incl. Cement Process)</v>
      </c>
      <c r="I1261" s="6" t="s">
        <v>53</v>
      </c>
    </row>
    <row r="1262" spans="1:9" x14ac:dyDescent="0.2">
      <c r="A1262" s="4" t="s">
        <v>62</v>
      </c>
      <c r="B1262" t="s">
        <v>176</v>
      </c>
      <c r="C1262" t="s">
        <v>217</v>
      </c>
      <c r="D1262" s="5" t="s">
        <v>218</v>
      </c>
      <c r="E1262" s="5">
        <v>0</v>
      </c>
      <c r="F1262" s="5" t="s">
        <v>30</v>
      </c>
      <c r="G1262" s="5" t="s">
        <v>31</v>
      </c>
      <c r="H1262" s="5" t="e">
        <f t="shared" si="19"/>
        <v>#N/A</v>
      </c>
      <c r="I1262" s="6" t="s">
        <v>53</v>
      </c>
    </row>
    <row r="1263" spans="1:9" x14ac:dyDescent="0.2">
      <c r="A1263" s="4" t="s">
        <v>62</v>
      </c>
      <c r="B1263" t="s">
        <v>176</v>
      </c>
      <c r="C1263" t="s">
        <v>217</v>
      </c>
      <c r="D1263" s="5" t="s">
        <v>218</v>
      </c>
      <c r="E1263" s="5">
        <v>0</v>
      </c>
      <c r="F1263" s="5" t="s">
        <v>30</v>
      </c>
      <c r="G1263" s="5" t="s">
        <v>32</v>
      </c>
      <c r="H1263" s="5" t="e">
        <f t="shared" si="19"/>
        <v>#N/A</v>
      </c>
      <c r="I1263" s="6" t="s">
        <v>53</v>
      </c>
    </row>
    <row r="1264" spans="1:9" x14ac:dyDescent="0.2">
      <c r="A1264" s="4" t="s">
        <v>62</v>
      </c>
      <c r="B1264" t="s">
        <v>176</v>
      </c>
      <c r="C1264" t="s">
        <v>217</v>
      </c>
      <c r="D1264" s="5" t="s">
        <v>218</v>
      </c>
      <c r="E1264" s="5">
        <v>0</v>
      </c>
      <c r="F1264" s="5" t="s">
        <v>41</v>
      </c>
      <c r="G1264" s="5" t="s">
        <v>42</v>
      </c>
      <c r="H1264" s="5" t="e">
        <f t="shared" si="19"/>
        <v>#N/A</v>
      </c>
      <c r="I1264" s="6">
        <v>1.9317703907166699E-4</v>
      </c>
    </row>
    <row r="1265" spans="1:9" x14ac:dyDescent="0.2">
      <c r="A1265" s="4" t="s">
        <v>62</v>
      </c>
      <c r="B1265" t="s">
        <v>176</v>
      </c>
      <c r="C1265" t="s">
        <v>219</v>
      </c>
      <c r="D1265" s="5" t="s">
        <v>220</v>
      </c>
      <c r="E1265" s="5">
        <v>0</v>
      </c>
      <c r="F1265" s="5" t="s">
        <v>10</v>
      </c>
      <c r="G1265" s="5" t="s">
        <v>11</v>
      </c>
      <c r="H1265" s="5" t="str">
        <f t="shared" si="19"/>
        <v>Power</v>
      </c>
      <c r="I1265" s="6">
        <v>294.279856889016</v>
      </c>
    </row>
    <row r="1266" spans="1:9" x14ac:dyDescent="0.2">
      <c r="A1266" s="4" t="s">
        <v>62</v>
      </c>
      <c r="B1266" t="s">
        <v>176</v>
      </c>
      <c r="C1266" t="s">
        <v>219</v>
      </c>
      <c r="D1266" s="5" t="s">
        <v>220</v>
      </c>
      <c r="E1266" s="5">
        <v>0</v>
      </c>
      <c r="F1266" s="5" t="s">
        <v>12</v>
      </c>
      <c r="G1266" s="5" t="s">
        <v>13</v>
      </c>
      <c r="H1266" s="5" t="str">
        <f t="shared" si="19"/>
        <v>Industry (incl. Cement Process)</v>
      </c>
      <c r="I1266" s="6" t="s">
        <v>53</v>
      </c>
    </row>
    <row r="1267" spans="1:9" x14ac:dyDescent="0.2">
      <c r="A1267" s="4" t="s">
        <v>62</v>
      </c>
      <c r="B1267" t="s">
        <v>176</v>
      </c>
      <c r="C1267" t="s">
        <v>219</v>
      </c>
      <c r="D1267" s="5" t="s">
        <v>220</v>
      </c>
      <c r="E1267" s="5">
        <v>0</v>
      </c>
      <c r="F1267" s="5" t="s">
        <v>14</v>
      </c>
      <c r="G1267" s="5" t="s">
        <v>15</v>
      </c>
      <c r="H1267" s="5" t="str">
        <f t="shared" si="19"/>
        <v>Industry (incl. Cement Process)</v>
      </c>
      <c r="I1267" s="6">
        <v>176.05554248832101</v>
      </c>
    </row>
    <row r="1268" spans="1:9" x14ac:dyDescent="0.2">
      <c r="A1268" s="4" t="s">
        <v>62</v>
      </c>
      <c r="B1268" t="s">
        <v>176</v>
      </c>
      <c r="C1268" t="s">
        <v>219</v>
      </c>
      <c r="D1268" s="5" t="s">
        <v>220</v>
      </c>
      <c r="E1268" s="5">
        <v>0</v>
      </c>
      <c r="F1268" s="5" t="s">
        <v>16</v>
      </c>
      <c r="G1268" s="5" t="s">
        <v>17</v>
      </c>
      <c r="H1268" s="5" t="str">
        <f t="shared" si="19"/>
        <v>Domestic aviation</v>
      </c>
      <c r="I1268" s="6">
        <v>23.043635363422901</v>
      </c>
    </row>
    <row r="1269" spans="1:9" x14ac:dyDescent="0.2">
      <c r="A1269" s="4" t="s">
        <v>62</v>
      </c>
      <c r="B1269" t="s">
        <v>176</v>
      </c>
      <c r="C1269" t="s">
        <v>219</v>
      </c>
      <c r="D1269" s="5" t="s">
        <v>220</v>
      </c>
      <c r="E1269" s="5">
        <v>0</v>
      </c>
      <c r="F1269" s="5" t="s">
        <v>18</v>
      </c>
      <c r="G1269" s="5" t="s">
        <v>19</v>
      </c>
      <c r="H1269" s="5" t="str">
        <f t="shared" si="19"/>
        <v>Ground Transport</v>
      </c>
      <c r="I1269" s="6">
        <v>602.82985534861996</v>
      </c>
    </row>
    <row r="1270" spans="1:9" x14ac:dyDescent="0.2">
      <c r="A1270" s="4" t="s">
        <v>62</v>
      </c>
      <c r="B1270" t="s">
        <v>176</v>
      </c>
      <c r="C1270" t="s">
        <v>219</v>
      </c>
      <c r="D1270" s="5" t="s">
        <v>220</v>
      </c>
      <c r="E1270" s="5">
        <v>0</v>
      </c>
      <c r="F1270" s="5" t="s">
        <v>20</v>
      </c>
      <c r="G1270" s="5" t="s">
        <v>21</v>
      </c>
      <c r="H1270" s="5" t="str">
        <f t="shared" si="19"/>
        <v>Ground Transport</v>
      </c>
      <c r="I1270" s="6">
        <v>2.8480055050295698</v>
      </c>
    </row>
    <row r="1271" spans="1:9" x14ac:dyDescent="0.2">
      <c r="A1271" s="4" t="s">
        <v>62</v>
      </c>
      <c r="B1271" t="s">
        <v>176</v>
      </c>
      <c r="C1271" t="s">
        <v>219</v>
      </c>
      <c r="D1271" s="5" t="s">
        <v>220</v>
      </c>
      <c r="E1271" s="5">
        <v>0</v>
      </c>
      <c r="F1271" s="5" t="s">
        <v>22</v>
      </c>
      <c r="G1271" s="5" t="s">
        <v>23</v>
      </c>
      <c r="H1271" s="5" t="str">
        <f t="shared" si="19"/>
        <v>Ground Transport</v>
      </c>
      <c r="I1271" s="6">
        <v>0.56894538305273301</v>
      </c>
    </row>
    <row r="1272" spans="1:9" x14ac:dyDescent="0.2">
      <c r="A1272" s="4" t="s">
        <v>62</v>
      </c>
      <c r="B1272" t="s">
        <v>176</v>
      </c>
      <c r="C1272" t="s">
        <v>219</v>
      </c>
      <c r="D1272" s="5" t="s">
        <v>220</v>
      </c>
      <c r="E1272" s="5">
        <v>0</v>
      </c>
      <c r="F1272" s="5" t="s">
        <v>26</v>
      </c>
      <c r="G1272" s="5" t="s">
        <v>27</v>
      </c>
      <c r="H1272" s="5" t="str">
        <f t="shared" si="19"/>
        <v>Residential</v>
      </c>
      <c r="I1272" s="6">
        <v>157.965034564218</v>
      </c>
    </row>
    <row r="1273" spans="1:9" x14ac:dyDescent="0.2">
      <c r="A1273" s="4" t="s">
        <v>62</v>
      </c>
      <c r="B1273" t="s">
        <v>176</v>
      </c>
      <c r="C1273" t="s">
        <v>219</v>
      </c>
      <c r="D1273" s="5" t="s">
        <v>220</v>
      </c>
      <c r="E1273" s="5">
        <v>0</v>
      </c>
      <c r="F1273" s="5" t="s">
        <v>67</v>
      </c>
      <c r="G1273" s="5" t="s">
        <v>13</v>
      </c>
      <c r="H1273" s="5" t="str">
        <f t="shared" si="19"/>
        <v>Industry (incl. Cement Process)</v>
      </c>
      <c r="I1273" s="6" t="s">
        <v>53</v>
      </c>
    </row>
    <row r="1274" spans="1:9" x14ac:dyDescent="0.2">
      <c r="A1274" s="4" t="s">
        <v>62</v>
      </c>
      <c r="B1274" t="s">
        <v>176</v>
      </c>
      <c r="C1274" t="s">
        <v>219</v>
      </c>
      <c r="D1274" s="5" t="s">
        <v>220</v>
      </c>
      <c r="E1274" s="5">
        <v>0</v>
      </c>
      <c r="F1274" s="5" t="s">
        <v>30</v>
      </c>
      <c r="G1274" s="5" t="s">
        <v>32</v>
      </c>
      <c r="H1274" s="5" t="e">
        <f t="shared" si="19"/>
        <v>#N/A</v>
      </c>
      <c r="I1274" s="6" t="s">
        <v>53</v>
      </c>
    </row>
    <row r="1275" spans="1:9" x14ac:dyDescent="0.2">
      <c r="A1275" s="4" t="s">
        <v>62</v>
      </c>
      <c r="B1275" t="s">
        <v>176</v>
      </c>
      <c r="C1275" t="s">
        <v>219</v>
      </c>
      <c r="D1275" s="5" t="s">
        <v>220</v>
      </c>
      <c r="E1275" s="5">
        <v>0</v>
      </c>
      <c r="F1275" s="5" t="s">
        <v>33</v>
      </c>
      <c r="G1275" s="5" t="s">
        <v>34</v>
      </c>
      <c r="H1275" s="5" t="str">
        <f t="shared" si="19"/>
        <v>Industry (incl. Cement Process)</v>
      </c>
      <c r="I1275" s="6">
        <v>158.44399999999999</v>
      </c>
    </row>
    <row r="1276" spans="1:9" x14ac:dyDescent="0.2">
      <c r="A1276" s="4" t="s">
        <v>62</v>
      </c>
      <c r="B1276" t="s">
        <v>176</v>
      </c>
      <c r="C1276" t="s">
        <v>219</v>
      </c>
      <c r="D1276" s="5" t="s">
        <v>220</v>
      </c>
      <c r="E1276" s="5">
        <v>0</v>
      </c>
      <c r="F1276" s="5" t="s">
        <v>41</v>
      </c>
      <c r="G1276" s="5" t="s">
        <v>42</v>
      </c>
      <c r="H1276" s="5" t="e">
        <f t="shared" si="19"/>
        <v>#N/A</v>
      </c>
      <c r="I1276" s="6">
        <v>0.33252305218688499</v>
      </c>
    </row>
    <row r="1277" spans="1:9" x14ac:dyDescent="0.2">
      <c r="A1277" s="4" t="s">
        <v>62</v>
      </c>
      <c r="B1277" t="s">
        <v>176</v>
      </c>
      <c r="C1277" t="s">
        <v>219</v>
      </c>
      <c r="D1277" s="5" t="s">
        <v>220</v>
      </c>
      <c r="E1277" s="5">
        <v>0</v>
      </c>
      <c r="F1277" s="5" t="s">
        <v>47</v>
      </c>
      <c r="G1277" s="5" t="s">
        <v>48</v>
      </c>
      <c r="H1277" s="5" t="e">
        <f t="shared" si="19"/>
        <v>#N/A</v>
      </c>
      <c r="I1277" s="6">
        <v>1.47497305444132</v>
      </c>
    </row>
    <row r="1278" spans="1:9" x14ac:dyDescent="0.2">
      <c r="A1278" s="4" t="s">
        <v>62</v>
      </c>
      <c r="B1278" t="s">
        <v>176</v>
      </c>
      <c r="C1278" t="s">
        <v>219</v>
      </c>
      <c r="D1278" s="5" t="s">
        <v>220</v>
      </c>
      <c r="E1278" s="5">
        <v>0</v>
      </c>
      <c r="F1278" s="5" t="s">
        <v>49</v>
      </c>
      <c r="G1278" s="5" t="s">
        <v>50</v>
      </c>
      <c r="H1278" s="5" t="e">
        <f t="shared" si="19"/>
        <v>#N/A</v>
      </c>
      <c r="I1278" s="6">
        <v>4.6000287183340998</v>
      </c>
    </row>
    <row r="1279" spans="1:9" x14ac:dyDescent="0.2">
      <c r="A1279" s="4" t="s">
        <v>62</v>
      </c>
      <c r="B1279" t="s">
        <v>176</v>
      </c>
      <c r="C1279" t="s">
        <v>219</v>
      </c>
      <c r="D1279" s="5" t="s">
        <v>220</v>
      </c>
      <c r="E1279" s="5">
        <v>0</v>
      </c>
      <c r="F1279" s="5" t="s">
        <v>56</v>
      </c>
      <c r="G1279" s="5" t="s">
        <v>57</v>
      </c>
      <c r="H1279" s="5" t="e">
        <f t="shared" si="19"/>
        <v>#N/A</v>
      </c>
      <c r="I1279" s="6">
        <v>25.4722122298936</v>
      </c>
    </row>
    <row r="1280" spans="1:9" x14ac:dyDescent="0.2">
      <c r="A1280" s="4" t="s">
        <v>62</v>
      </c>
      <c r="B1280" t="s">
        <v>176</v>
      </c>
      <c r="C1280" t="s">
        <v>219</v>
      </c>
      <c r="D1280" s="5" t="s">
        <v>220</v>
      </c>
      <c r="E1280" s="5">
        <v>0</v>
      </c>
      <c r="F1280" s="5" t="s">
        <v>58</v>
      </c>
      <c r="G1280" s="5" t="s">
        <v>59</v>
      </c>
      <c r="H1280" s="5" t="e">
        <f t="shared" si="19"/>
        <v>#N/A</v>
      </c>
      <c r="I1280" s="6" t="s">
        <v>53</v>
      </c>
    </row>
    <row r="1281" spans="1:9" x14ac:dyDescent="0.2">
      <c r="A1281" s="4" t="s">
        <v>62</v>
      </c>
      <c r="B1281" t="s">
        <v>176</v>
      </c>
      <c r="C1281" t="s">
        <v>221</v>
      </c>
      <c r="D1281" s="5" t="s">
        <v>222</v>
      </c>
      <c r="E1281" s="5">
        <v>0</v>
      </c>
      <c r="F1281" s="5" t="s">
        <v>10</v>
      </c>
      <c r="G1281" s="5" t="s">
        <v>11</v>
      </c>
      <c r="H1281" s="5" t="str">
        <f t="shared" si="19"/>
        <v>Power</v>
      </c>
      <c r="I1281" s="6">
        <v>34.967068887093099</v>
      </c>
    </row>
    <row r="1282" spans="1:9" x14ac:dyDescent="0.2">
      <c r="A1282" s="4" t="s">
        <v>62</v>
      </c>
      <c r="B1282" t="s">
        <v>176</v>
      </c>
      <c r="C1282" t="s">
        <v>221</v>
      </c>
      <c r="D1282" s="5" t="s">
        <v>222</v>
      </c>
      <c r="E1282" s="5">
        <v>0</v>
      </c>
      <c r="F1282" s="5" t="s">
        <v>12</v>
      </c>
      <c r="G1282" s="5" t="s">
        <v>13</v>
      </c>
      <c r="H1282" s="5" t="str">
        <f t="shared" ref="H1282:H1345" si="20">VLOOKUP(G1282,$M$2:$N$11,2,FALSE)</f>
        <v>Industry (incl. Cement Process)</v>
      </c>
      <c r="I1282" s="6" t="s">
        <v>53</v>
      </c>
    </row>
    <row r="1283" spans="1:9" x14ac:dyDescent="0.2">
      <c r="A1283" s="4" t="s">
        <v>62</v>
      </c>
      <c r="B1283" t="s">
        <v>176</v>
      </c>
      <c r="C1283" t="s">
        <v>221</v>
      </c>
      <c r="D1283" s="5" t="s">
        <v>222</v>
      </c>
      <c r="E1283" s="5">
        <v>0</v>
      </c>
      <c r="F1283" s="5" t="s">
        <v>14</v>
      </c>
      <c r="G1283" s="5" t="s">
        <v>15</v>
      </c>
      <c r="H1283" s="5" t="str">
        <f t="shared" si="20"/>
        <v>Industry (incl. Cement Process)</v>
      </c>
      <c r="I1283" s="6">
        <v>20.919422052121899</v>
      </c>
    </row>
    <row r="1284" spans="1:9" x14ac:dyDescent="0.2">
      <c r="A1284" s="4" t="s">
        <v>62</v>
      </c>
      <c r="B1284" t="s">
        <v>176</v>
      </c>
      <c r="C1284" t="s">
        <v>221</v>
      </c>
      <c r="D1284" s="5" t="s">
        <v>222</v>
      </c>
      <c r="E1284" s="5">
        <v>0</v>
      </c>
      <c r="F1284" s="5" t="s">
        <v>16</v>
      </c>
      <c r="G1284" s="5" t="s">
        <v>17</v>
      </c>
      <c r="H1284" s="5" t="str">
        <f t="shared" si="20"/>
        <v>Domestic aviation</v>
      </c>
      <c r="I1284" s="6">
        <v>2.7381184607880198</v>
      </c>
    </row>
    <row r="1285" spans="1:9" x14ac:dyDescent="0.2">
      <c r="A1285" s="4" t="s">
        <v>62</v>
      </c>
      <c r="B1285" t="s">
        <v>176</v>
      </c>
      <c r="C1285" t="s">
        <v>221</v>
      </c>
      <c r="D1285" s="5" t="s">
        <v>222</v>
      </c>
      <c r="E1285" s="5">
        <v>0</v>
      </c>
      <c r="F1285" s="5" t="s">
        <v>18</v>
      </c>
      <c r="G1285" s="5" t="s">
        <v>19</v>
      </c>
      <c r="H1285" s="5" t="str">
        <f t="shared" si="20"/>
        <v>Ground Transport</v>
      </c>
      <c r="I1285" s="6">
        <v>71.630175620871498</v>
      </c>
    </row>
    <row r="1286" spans="1:9" x14ac:dyDescent="0.2">
      <c r="A1286" s="4" t="s">
        <v>62</v>
      </c>
      <c r="B1286" t="s">
        <v>176</v>
      </c>
      <c r="C1286" t="s">
        <v>221</v>
      </c>
      <c r="D1286" s="5" t="s">
        <v>222</v>
      </c>
      <c r="E1286" s="5">
        <v>0</v>
      </c>
      <c r="F1286" s="5" t="s">
        <v>20</v>
      </c>
      <c r="G1286" s="5" t="s">
        <v>21</v>
      </c>
      <c r="H1286" s="5" t="str">
        <f t="shared" si="20"/>
        <v>Ground Transport</v>
      </c>
      <c r="I1286" s="6">
        <v>0.33841012493115502</v>
      </c>
    </row>
    <row r="1287" spans="1:9" x14ac:dyDescent="0.2">
      <c r="A1287" s="4" t="s">
        <v>62</v>
      </c>
      <c r="B1287" t="s">
        <v>176</v>
      </c>
      <c r="C1287" t="s">
        <v>221</v>
      </c>
      <c r="D1287" s="5" t="s">
        <v>222</v>
      </c>
      <c r="E1287" s="5">
        <v>0</v>
      </c>
      <c r="F1287" s="5" t="s">
        <v>22</v>
      </c>
      <c r="G1287" s="5" t="s">
        <v>23</v>
      </c>
      <c r="H1287" s="5" t="str">
        <f t="shared" si="20"/>
        <v>Ground Transport</v>
      </c>
      <c r="I1287" s="6">
        <v>6.7603743552834106E-2</v>
      </c>
    </row>
    <row r="1288" spans="1:9" x14ac:dyDescent="0.2">
      <c r="A1288" s="4" t="s">
        <v>62</v>
      </c>
      <c r="B1288" t="s">
        <v>176</v>
      </c>
      <c r="C1288" t="s">
        <v>221</v>
      </c>
      <c r="D1288" s="5" t="s">
        <v>222</v>
      </c>
      <c r="E1288" s="5">
        <v>0</v>
      </c>
      <c r="F1288" s="5" t="s">
        <v>26</v>
      </c>
      <c r="G1288" s="5" t="s">
        <v>27</v>
      </c>
      <c r="H1288" s="5" t="str">
        <f t="shared" si="20"/>
        <v>Residential</v>
      </c>
      <c r="I1288" s="6">
        <v>18.769907603158401</v>
      </c>
    </row>
    <row r="1289" spans="1:9" x14ac:dyDescent="0.2">
      <c r="A1289" s="4" t="s">
        <v>62</v>
      </c>
      <c r="B1289" t="s">
        <v>176</v>
      </c>
      <c r="C1289" t="s">
        <v>221</v>
      </c>
      <c r="D1289" s="5" t="s">
        <v>222</v>
      </c>
      <c r="E1289" s="5">
        <v>0</v>
      </c>
      <c r="F1289" s="5" t="s">
        <v>67</v>
      </c>
      <c r="G1289" s="5" t="s">
        <v>13</v>
      </c>
      <c r="H1289" s="5" t="str">
        <f t="shared" si="20"/>
        <v>Industry (incl. Cement Process)</v>
      </c>
      <c r="I1289" s="6" t="s">
        <v>53</v>
      </c>
    </row>
    <row r="1290" spans="1:9" x14ac:dyDescent="0.2">
      <c r="A1290" s="4" t="s">
        <v>62</v>
      </c>
      <c r="B1290" t="s">
        <v>176</v>
      </c>
      <c r="C1290" t="s">
        <v>221</v>
      </c>
      <c r="D1290" s="5" t="s">
        <v>222</v>
      </c>
      <c r="E1290" s="5">
        <v>0</v>
      </c>
      <c r="F1290" s="5" t="s">
        <v>30</v>
      </c>
      <c r="G1290" s="5" t="s">
        <v>32</v>
      </c>
      <c r="H1290" s="5" t="e">
        <f t="shared" si="20"/>
        <v>#N/A</v>
      </c>
      <c r="I1290" s="6" t="s">
        <v>53</v>
      </c>
    </row>
    <row r="1291" spans="1:9" x14ac:dyDescent="0.2">
      <c r="A1291" s="4" t="s">
        <v>62</v>
      </c>
      <c r="B1291" t="s">
        <v>176</v>
      </c>
      <c r="C1291" t="s">
        <v>221</v>
      </c>
      <c r="D1291" s="5" t="s">
        <v>222</v>
      </c>
      <c r="E1291" s="5">
        <v>0</v>
      </c>
      <c r="F1291" s="5" t="s">
        <v>41</v>
      </c>
      <c r="G1291" s="5" t="s">
        <v>42</v>
      </c>
      <c r="H1291" s="5" t="e">
        <f t="shared" si="20"/>
        <v>#N/A</v>
      </c>
      <c r="I1291" s="6">
        <v>9.7936716588787696E-3</v>
      </c>
    </row>
    <row r="1292" spans="1:9" x14ac:dyDescent="0.2">
      <c r="A1292" s="4" t="s">
        <v>62</v>
      </c>
      <c r="B1292" t="s">
        <v>176</v>
      </c>
      <c r="C1292" t="s">
        <v>221</v>
      </c>
      <c r="D1292" s="5" t="s">
        <v>222</v>
      </c>
      <c r="E1292" s="5">
        <v>0</v>
      </c>
      <c r="F1292" s="5" t="s">
        <v>47</v>
      </c>
      <c r="G1292" s="5" t="s">
        <v>48</v>
      </c>
      <c r="H1292" s="5" t="e">
        <f t="shared" si="20"/>
        <v>#N/A</v>
      </c>
      <c r="I1292" s="6">
        <v>0.14996965922677499</v>
      </c>
    </row>
    <row r="1293" spans="1:9" x14ac:dyDescent="0.2">
      <c r="A1293" s="4" t="s">
        <v>62</v>
      </c>
      <c r="B1293" t="s">
        <v>176</v>
      </c>
      <c r="C1293" t="s">
        <v>221</v>
      </c>
      <c r="D1293" s="5" t="s">
        <v>222</v>
      </c>
      <c r="E1293" s="5">
        <v>0</v>
      </c>
      <c r="F1293" s="5" t="s">
        <v>49</v>
      </c>
      <c r="G1293" s="5" t="s">
        <v>50</v>
      </c>
      <c r="H1293" s="5" t="e">
        <f t="shared" si="20"/>
        <v>#N/A</v>
      </c>
      <c r="I1293" s="6">
        <v>0.12027486439103199</v>
      </c>
    </row>
    <row r="1294" spans="1:9" x14ac:dyDescent="0.2">
      <c r="A1294" s="4" t="s">
        <v>62</v>
      </c>
      <c r="B1294" t="s">
        <v>176</v>
      </c>
      <c r="C1294" t="s">
        <v>221</v>
      </c>
      <c r="D1294" s="5" t="s">
        <v>222</v>
      </c>
      <c r="E1294" s="5">
        <v>0</v>
      </c>
      <c r="F1294" s="5" t="s">
        <v>56</v>
      </c>
      <c r="G1294" s="5" t="s">
        <v>57</v>
      </c>
      <c r="H1294" s="5" t="e">
        <f t="shared" si="20"/>
        <v>#N/A</v>
      </c>
      <c r="I1294" s="6">
        <v>0.58925538000294098</v>
      </c>
    </row>
    <row r="1295" spans="1:9" x14ac:dyDescent="0.2">
      <c r="A1295" s="4" t="s">
        <v>62</v>
      </c>
      <c r="B1295" t="s">
        <v>176</v>
      </c>
      <c r="C1295" t="s">
        <v>223</v>
      </c>
      <c r="D1295" s="5" t="s">
        <v>224</v>
      </c>
      <c r="E1295" s="5">
        <v>0</v>
      </c>
      <c r="F1295" s="5" t="s">
        <v>10</v>
      </c>
      <c r="G1295" s="5" t="s">
        <v>11</v>
      </c>
      <c r="H1295" s="5" t="str">
        <f t="shared" si="20"/>
        <v>Power</v>
      </c>
      <c r="I1295" s="6">
        <v>77.353637383494103</v>
      </c>
    </row>
    <row r="1296" spans="1:9" x14ac:dyDescent="0.2">
      <c r="A1296" s="4" t="s">
        <v>62</v>
      </c>
      <c r="B1296" t="s">
        <v>176</v>
      </c>
      <c r="C1296" t="s">
        <v>223</v>
      </c>
      <c r="D1296" s="5" t="s">
        <v>224</v>
      </c>
      <c r="E1296" s="5">
        <v>0</v>
      </c>
      <c r="F1296" s="5" t="s">
        <v>12</v>
      </c>
      <c r="G1296" s="5" t="s">
        <v>13</v>
      </c>
      <c r="H1296" s="5" t="str">
        <f t="shared" si="20"/>
        <v>Industry (incl. Cement Process)</v>
      </c>
      <c r="I1296" s="6" t="s">
        <v>53</v>
      </c>
    </row>
    <row r="1297" spans="1:9" x14ac:dyDescent="0.2">
      <c r="A1297" s="4" t="s">
        <v>62</v>
      </c>
      <c r="B1297" t="s">
        <v>176</v>
      </c>
      <c r="C1297" t="s">
        <v>223</v>
      </c>
      <c r="D1297" s="5" t="s">
        <v>224</v>
      </c>
      <c r="E1297" s="5">
        <v>0</v>
      </c>
      <c r="F1297" s="5" t="s">
        <v>14</v>
      </c>
      <c r="G1297" s="5" t="s">
        <v>15</v>
      </c>
      <c r="H1297" s="5" t="str">
        <f t="shared" si="20"/>
        <v>Industry (incl. Cement Process)</v>
      </c>
      <c r="I1297" s="6">
        <v>46.277632312396598</v>
      </c>
    </row>
    <row r="1298" spans="1:9" x14ac:dyDescent="0.2">
      <c r="A1298" s="4" t="s">
        <v>62</v>
      </c>
      <c r="B1298" t="s">
        <v>176</v>
      </c>
      <c r="C1298" t="s">
        <v>223</v>
      </c>
      <c r="D1298" s="5" t="s">
        <v>224</v>
      </c>
      <c r="E1298" s="5">
        <v>0</v>
      </c>
      <c r="F1298" s="5" t="s">
        <v>16</v>
      </c>
      <c r="G1298" s="5" t="s">
        <v>17</v>
      </c>
      <c r="H1298" s="5" t="str">
        <f t="shared" si="20"/>
        <v>Domestic aviation</v>
      </c>
      <c r="I1298" s="6">
        <v>6.0572105100026503</v>
      </c>
    </row>
    <row r="1299" spans="1:9" x14ac:dyDescent="0.2">
      <c r="A1299" s="4" t="s">
        <v>62</v>
      </c>
      <c r="B1299" t="s">
        <v>176</v>
      </c>
      <c r="C1299" t="s">
        <v>223</v>
      </c>
      <c r="D1299" s="5" t="s">
        <v>224</v>
      </c>
      <c r="E1299" s="5">
        <v>0</v>
      </c>
      <c r="F1299" s="5" t="s">
        <v>18</v>
      </c>
      <c r="G1299" s="5" t="s">
        <v>19</v>
      </c>
      <c r="H1299" s="5" t="str">
        <f t="shared" si="20"/>
        <v>Ground Transport</v>
      </c>
      <c r="I1299" s="6">
        <v>158.45879574444501</v>
      </c>
    </row>
    <row r="1300" spans="1:9" x14ac:dyDescent="0.2">
      <c r="A1300" s="4" t="s">
        <v>62</v>
      </c>
      <c r="B1300" t="s">
        <v>176</v>
      </c>
      <c r="C1300" t="s">
        <v>223</v>
      </c>
      <c r="D1300" s="5" t="s">
        <v>224</v>
      </c>
      <c r="E1300" s="5">
        <v>0</v>
      </c>
      <c r="F1300" s="5" t="s">
        <v>20</v>
      </c>
      <c r="G1300" s="5" t="s">
        <v>21</v>
      </c>
      <c r="H1300" s="5" t="str">
        <f t="shared" si="20"/>
        <v>Ground Transport</v>
      </c>
      <c r="I1300" s="6">
        <v>0.74862325509135996</v>
      </c>
    </row>
    <row r="1301" spans="1:9" x14ac:dyDescent="0.2">
      <c r="A1301" s="4" t="s">
        <v>62</v>
      </c>
      <c r="B1301" t="s">
        <v>176</v>
      </c>
      <c r="C1301" t="s">
        <v>223</v>
      </c>
      <c r="D1301" s="5" t="s">
        <v>224</v>
      </c>
      <c r="E1301" s="5">
        <v>0</v>
      </c>
      <c r="F1301" s="5" t="s">
        <v>22</v>
      </c>
      <c r="G1301" s="5" t="s">
        <v>23</v>
      </c>
      <c r="H1301" s="5" t="str">
        <f t="shared" si="20"/>
        <v>Ground Transport</v>
      </c>
      <c r="I1301" s="6">
        <v>0.14955130624941701</v>
      </c>
    </row>
    <row r="1302" spans="1:9" x14ac:dyDescent="0.2">
      <c r="A1302" s="4" t="s">
        <v>62</v>
      </c>
      <c r="B1302" t="s">
        <v>176</v>
      </c>
      <c r="C1302" t="s">
        <v>223</v>
      </c>
      <c r="D1302" s="5" t="s">
        <v>224</v>
      </c>
      <c r="E1302" s="5">
        <v>0</v>
      </c>
      <c r="F1302" s="5" t="s">
        <v>26</v>
      </c>
      <c r="G1302" s="5" t="s">
        <v>27</v>
      </c>
      <c r="H1302" s="5" t="str">
        <f t="shared" si="20"/>
        <v>Residential</v>
      </c>
      <c r="I1302" s="6">
        <v>41.522453089634602</v>
      </c>
    </row>
    <row r="1303" spans="1:9" x14ac:dyDescent="0.2">
      <c r="A1303" s="4" t="s">
        <v>62</v>
      </c>
      <c r="B1303" t="s">
        <v>176</v>
      </c>
      <c r="C1303" t="s">
        <v>223</v>
      </c>
      <c r="D1303" s="5" t="s">
        <v>224</v>
      </c>
      <c r="E1303" s="5">
        <v>0</v>
      </c>
      <c r="F1303" s="5" t="s">
        <v>67</v>
      </c>
      <c r="G1303" s="5" t="s">
        <v>13</v>
      </c>
      <c r="H1303" s="5" t="str">
        <f t="shared" si="20"/>
        <v>Industry (incl. Cement Process)</v>
      </c>
      <c r="I1303" s="6" t="s">
        <v>53</v>
      </c>
    </row>
    <row r="1304" spans="1:9" x14ac:dyDescent="0.2">
      <c r="A1304" s="4" t="s">
        <v>62</v>
      </c>
      <c r="B1304" t="s">
        <v>176</v>
      </c>
      <c r="C1304" t="s">
        <v>223</v>
      </c>
      <c r="D1304" s="5" t="s">
        <v>224</v>
      </c>
      <c r="E1304" s="5">
        <v>0</v>
      </c>
      <c r="F1304" s="5" t="s">
        <v>30</v>
      </c>
      <c r="G1304" s="5" t="s">
        <v>32</v>
      </c>
      <c r="H1304" s="5" t="e">
        <f t="shared" si="20"/>
        <v>#N/A</v>
      </c>
      <c r="I1304" s="6">
        <v>217.499834470488</v>
      </c>
    </row>
    <row r="1305" spans="1:9" x14ac:dyDescent="0.2">
      <c r="A1305" s="4" t="s">
        <v>62</v>
      </c>
      <c r="B1305" t="s">
        <v>176</v>
      </c>
      <c r="C1305" t="s">
        <v>223</v>
      </c>
      <c r="D1305" s="5" t="s">
        <v>224</v>
      </c>
      <c r="E1305" s="5">
        <v>0</v>
      </c>
      <c r="F1305" s="5" t="s">
        <v>33</v>
      </c>
      <c r="G1305" s="5" t="s">
        <v>34</v>
      </c>
      <c r="H1305" s="5" t="str">
        <f t="shared" si="20"/>
        <v>Industry (incl. Cement Process)</v>
      </c>
      <c r="I1305" s="6">
        <v>99.089100000000002</v>
      </c>
    </row>
    <row r="1306" spans="1:9" x14ac:dyDescent="0.2">
      <c r="A1306" s="4" t="s">
        <v>62</v>
      </c>
      <c r="B1306" t="s">
        <v>176</v>
      </c>
      <c r="C1306" t="s">
        <v>223</v>
      </c>
      <c r="D1306" s="5" t="s">
        <v>224</v>
      </c>
      <c r="E1306" s="5">
        <v>0</v>
      </c>
      <c r="F1306" s="5" t="s">
        <v>39</v>
      </c>
      <c r="G1306" s="5" t="s">
        <v>40</v>
      </c>
      <c r="H1306" s="5" t="e">
        <f t="shared" si="20"/>
        <v>#N/A</v>
      </c>
      <c r="I1306" s="6">
        <v>3</v>
      </c>
    </row>
    <row r="1307" spans="1:9" x14ac:dyDescent="0.2">
      <c r="A1307" s="4" t="s">
        <v>62</v>
      </c>
      <c r="B1307" t="s">
        <v>176</v>
      </c>
      <c r="C1307" t="s">
        <v>223</v>
      </c>
      <c r="D1307" s="5" t="s">
        <v>224</v>
      </c>
      <c r="E1307" s="5">
        <v>0</v>
      </c>
      <c r="F1307" s="5" t="s">
        <v>41</v>
      </c>
      <c r="G1307" s="5" t="s">
        <v>42</v>
      </c>
      <c r="H1307" s="5" t="e">
        <f t="shared" si="20"/>
        <v>#N/A</v>
      </c>
      <c r="I1307" s="6">
        <v>0.73189426869430196</v>
      </c>
    </row>
    <row r="1308" spans="1:9" x14ac:dyDescent="0.2">
      <c r="A1308" s="4" t="s">
        <v>62</v>
      </c>
      <c r="B1308" t="s">
        <v>176</v>
      </c>
      <c r="C1308" t="s">
        <v>223</v>
      </c>
      <c r="D1308" s="5" t="s">
        <v>224</v>
      </c>
      <c r="E1308" s="5">
        <v>0</v>
      </c>
      <c r="F1308" s="5" t="s">
        <v>47</v>
      </c>
      <c r="G1308" s="5" t="s">
        <v>48</v>
      </c>
      <c r="H1308" s="5" t="e">
        <f t="shared" si="20"/>
        <v>#N/A</v>
      </c>
      <c r="I1308" s="6">
        <v>0.35598692557100903</v>
      </c>
    </row>
    <row r="1309" spans="1:9" x14ac:dyDescent="0.2">
      <c r="A1309" s="4" t="s">
        <v>62</v>
      </c>
      <c r="B1309" t="s">
        <v>176</v>
      </c>
      <c r="C1309" t="s">
        <v>223</v>
      </c>
      <c r="D1309" s="5" t="s">
        <v>224</v>
      </c>
      <c r="E1309" s="5">
        <v>0</v>
      </c>
      <c r="F1309" s="5" t="s">
        <v>49</v>
      </c>
      <c r="G1309" s="5" t="s">
        <v>50</v>
      </c>
      <c r="H1309" s="5" t="e">
        <f t="shared" si="20"/>
        <v>#N/A</v>
      </c>
      <c r="I1309" s="6">
        <v>6.3895961234569896</v>
      </c>
    </row>
    <row r="1310" spans="1:9" x14ac:dyDescent="0.2">
      <c r="A1310" s="4" t="s">
        <v>62</v>
      </c>
      <c r="B1310" t="s">
        <v>176</v>
      </c>
      <c r="C1310" t="s">
        <v>223</v>
      </c>
      <c r="D1310" s="5" t="s">
        <v>224</v>
      </c>
      <c r="E1310" s="5">
        <v>0</v>
      </c>
      <c r="F1310" s="5" t="s">
        <v>56</v>
      </c>
      <c r="G1310" s="5" t="s">
        <v>57</v>
      </c>
      <c r="H1310" s="5" t="e">
        <f t="shared" si="20"/>
        <v>#N/A</v>
      </c>
      <c r="I1310" s="6">
        <v>39.5050724762432</v>
      </c>
    </row>
    <row r="1311" spans="1:9" x14ac:dyDescent="0.2">
      <c r="A1311" s="4" t="s">
        <v>62</v>
      </c>
      <c r="B1311" t="s">
        <v>176</v>
      </c>
      <c r="C1311" t="s">
        <v>223</v>
      </c>
      <c r="D1311" s="5" t="s">
        <v>224</v>
      </c>
      <c r="E1311" s="5">
        <v>0</v>
      </c>
      <c r="F1311" s="5" t="s">
        <v>58</v>
      </c>
      <c r="G1311" s="5" t="s">
        <v>59</v>
      </c>
      <c r="H1311" s="5" t="e">
        <f t="shared" si="20"/>
        <v>#N/A</v>
      </c>
      <c r="I1311" s="6" t="s">
        <v>53</v>
      </c>
    </row>
    <row r="1312" spans="1:9" x14ac:dyDescent="0.2">
      <c r="A1312" s="4" t="s">
        <v>62</v>
      </c>
      <c r="B1312" t="s">
        <v>176</v>
      </c>
      <c r="C1312" t="s">
        <v>225</v>
      </c>
      <c r="D1312" s="5" t="s">
        <v>226</v>
      </c>
      <c r="E1312" s="5">
        <v>0</v>
      </c>
      <c r="F1312" s="5" t="s">
        <v>10</v>
      </c>
      <c r="G1312" s="5" t="s">
        <v>11</v>
      </c>
      <c r="H1312" s="5" t="str">
        <f t="shared" si="20"/>
        <v>Power</v>
      </c>
      <c r="I1312" s="6">
        <v>22.309350582623999</v>
      </c>
    </row>
    <row r="1313" spans="1:9" x14ac:dyDescent="0.2">
      <c r="A1313" s="4" t="s">
        <v>62</v>
      </c>
      <c r="B1313" t="s">
        <v>176</v>
      </c>
      <c r="C1313" t="s">
        <v>225</v>
      </c>
      <c r="D1313" s="5" t="s">
        <v>226</v>
      </c>
      <c r="E1313" s="5">
        <v>0</v>
      </c>
      <c r="F1313" s="5" t="s">
        <v>14</v>
      </c>
      <c r="G1313" s="5" t="s">
        <v>15</v>
      </c>
      <c r="H1313" s="5" t="str">
        <f t="shared" si="20"/>
        <v>Industry (incl. Cement Process)</v>
      </c>
      <c r="I1313" s="6">
        <v>198.55243888466899</v>
      </c>
    </row>
    <row r="1314" spans="1:9" x14ac:dyDescent="0.2">
      <c r="A1314" s="4" t="s">
        <v>62</v>
      </c>
      <c r="B1314" t="s">
        <v>176</v>
      </c>
      <c r="C1314" t="s">
        <v>225</v>
      </c>
      <c r="D1314" s="5" t="s">
        <v>226</v>
      </c>
      <c r="E1314" s="5">
        <v>0</v>
      </c>
      <c r="F1314" s="5" t="s">
        <v>18</v>
      </c>
      <c r="G1314" s="5" t="s">
        <v>19</v>
      </c>
      <c r="H1314" s="5" t="str">
        <f t="shared" si="20"/>
        <v>Ground Transport</v>
      </c>
      <c r="I1314" s="6">
        <v>1696.96226480629</v>
      </c>
    </row>
    <row r="1315" spans="1:9" x14ac:dyDescent="0.2">
      <c r="A1315" s="4" t="s">
        <v>62</v>
      </c>
      <c r="B1315" t="s">
        <v>176</v>
      </c>
      <c r="C1315" t="s">
        <v>225</v>
      </c>
      <c r="D1315" s="5" t="s">
        <v>226</v>
      </c>
      <c r="E1315" s="5">
        <v>0</v>
      </c>
      <c r="F1315" s="5" t="s">
        <v>26</v>
      </c>
      <c r="G1315" s="5" t="s">
        <v>27</v>
      </c>
      <c r="H1315" s="5" t="str">
        <f t="shared" si="20"/>
        <v>Residential</v>
      </c>
      <c r="I1315" s="6">
        <v>250.43108240178199</v>
      </c>
    </row>
    <row r="1316" spans="1:9" x14ac:dyDescent="0.2">
      <c r="A1316" s="4" t="s">
        <v>62</v>
      </c>
      <c r="B1316" t="s">
        <v>176</v>
      </c>
      <c r="C1316" t="s">
        <v>225</v>
      </c>
      <c r="D1316" s="5" t="s">
        <v>226</v>
      </c>
      <c r="E1316" s="5">
        <v>0</v>
      </c>
      <c r="F1316" s="5" t="s">
        <v>30</v>
      </c>
      <c r="G1316" s="5" t="s">
        <v>32</v>
      </c>
      <c r="H1316" s="5" t="e">
        <f t="shared" si="20"/>
        <v>#N/A</v>
      </c>
      <c r="I1316" s="6" t="s">
        <v>53</v>
      </c>
    </row>
    <row r="1317" spans="1:9" x14ac:dyDescent="0.2">
      <c r="A1317" s="4" t="s">
        <v>62</v>
      </c>
      <c r="B1317" t="s">
        <v>176</v>
      </c>
      <c r="C1317" t="s">
        <v>225</v>
      </c>
      <c r="D1317" s="5" t="s">
        <v>226</v>
      </c>
      <c r="E1317" s="5">
        <v>0</v>
      </c>
      <c r="F1317" s="5" t="s">
        <v>33</v>
      </c>
      <c r="G1317" s="5" t="s">
        <v>34</v>
      </c>
      <c r="H1317" s="5" t="str">
        <f t="shared" si="20"/>
        <v>Industry (incl. Cement Process)</v>
      </c>
      <c r="I1317" s="6">
        <v>741.69600000000003</v>
      </c>
    </row>
    <row r="1318" spans="1:9" x14ac:dyDescent="0.2">
      <c r="A1318" s="4" t="s">
        <v>62</v>
      </c>
      <c r="B1318" t="s">
        <v>176</v>
      </c>
      <c r="C1318" t="s">
        <v>225</v>
      </c>
      <c r="D1318" s="5" t="s">
        <v>226</v>
      </c>
      <c r="E1318" s="5">
        <v>0</v>
      </c>
      <c r="F1318" s="5" t="s">
        <v>41</v>
      </c>
      <c r="G1318" s="5" t="s">
        <v>42</v>
      </c>
      <c r="H1318" s="5" t="e">
        <f t="shared" si="20"/>
        <v>#N/A</v>
      </c>
      <c r="I1318" s="6">
        <v>0.37819863872877102</v>
      </c>
    </row>
    <row r="1319" spans="1:9" x14ac:dyDescent="0.2">
      <c r="A1319" s="4" t="s">
        <v>62</v>
      </c>
      <c r="B1319" t="s">
        <v>176</v>
      </c>
      <c r="C1319" t="s">
        <v>225</v>
      </c>
      <c r="D1319" s="5" t="s">
        <v>226</v>
      </c>
      <c r="E1319" s="5">
        <v>0</v>
      </c>
      <c r="F1319" s="5" t="s">
        <v>47</v>
      </c>
      <c r="G1319" s="5" t="s">
        <v>48</v>
      </c>
      <c r="H1319" s="5" t="e">
        <f t="shared" si="20"/>
        <v>#N/A</v>
      </c>
      <c r="I1319" s="6" t="s">
        <v>53</v>
      </c>
    </row>
    <row r="1320" spans="1:9" x14ac:dyDescent="0.2">
      <c r="A1320" s="4" t="s">
        <v>62</v>
      </c>
      <c r="B1320" t="s">
        <v>176</v>
      </c>
      <c r="C1320" t="s">
        <v>225</v>
      </c>
      <c r="D1320" s="5" t="s">
        <v>226</v>
      </c>
      <c r="E1320" s="5">
        <v>0</v>
      </c>
      <c r="F1320" s="5" t="s">
        <v>49</v>
      </c>
      <c r="G1320" s="5" t="s">
        <v>50</v>
      </c>
      <c r="H1320" s="5" t="e">
        <f t="shared" si="20"/>
        <v>#N/A</v>
      </c>
      <c r="I1320" s="6">
        <v>4.09912540741876</v>
      </c>
    </row>
    <row r="1321" spans="1:9" x14ac:dyDescent="0.2">
      <c r="A1321" s="4" t="s">
        <v>62</v>
      </c>
      <c r="B1321" t="s">
        <v>176</v>
      </c>
      <c r="C1321" t="s">
        <v>225</v>
      </c>
      <c r="D1321" s="5" t="s">
        <v>226</v>
      </c>
      <c r="E1321" s="5">
        <v>0</v>
      </c>
      <c r="F1321" s="5" t="s">
        <v>56</v>
      </c>
      <c r="G1321" s="5" t="s">
        <v>57</v>
      </c>
      <c r="H1321" s="5" t="e">
        <f t="shared" si="20"/>
        <v>#N/A</v>
      </c>
      <c r="I1321" s="6">
        <v>26.1447704890459</v>
      </c>
    </row>
    <row r="1322" spans="1:9" x14ac:dyDescent="0.2">
      <c r="A1322" s="4" t="s">
        <v>62</v>
      </c>
      <c r="B1322" t="s">
        <v>176</v>
      </c>
      <c r="C1322" t="s">
        <v>225</v>
      </c>
      <c r="D1322" s="5" t="s">
        <v>226</v>
      </c>
      <c r="E1322" s="5">
        <v>0</v>
      </c>
      <c r="F1322" s="5" t="s">
        <v>58</v>
      </c>
      <c r="G1322" s="5" t="s">
        <v>59</v>
      </c>
      <c r="H1322" s="5" t="e">
        <f t="shared" si="20"/>
        <v>#N/A</v>
      </c>
      <c r="I1322" s="6" t="s">
        <v>53</v>
      </c>
    </row>
    <row r="1323" spans="1:9" x14ac:dyDescent="0.2">
      <c r="A1323" s="4" t="s">
        <v>62</v>
      </c>
      <c r="B1323" t="s">
        <v>176</v>
      </c>
      <c r="C1323" t="s">
        <v>225</v>
      </c>
      <c r="D1323" s="5" t="s">
        <v>226</v>
      </c>
      <c r="E1323" s="5">
        <v>0</v>
      </c>
      <c r="F1323" s="5" t="s">
        <v>60</v>
      </c>
      <c r="G1323" s="5" t="s">
        <v>61</v>
      </c>
      <c r="H1323" s="5" t="e">
        <f t="shared" si="20"/>
        <v>#N/A</v>
      </c>
      <c r="I1323" s="6">
        <v>0.19962848054671301</v>
      </c>
    </row>
    <row r="1324" spans="1:9" x14ac:dyDescent="0.2">
      <c r="A1324" s="4" t="s">
        <v>62</v>
      </c>
      <c r="B1324" t="s">
        <v>227</v>
      </c>
      <c r="C1324" t="s">
        <v>228</v>
      </c>
      <c r="D1324" s="5" t="s">
        <v>229</v>
      </c>
      <c r="E1324" s="5">
        <v>0</v>
      </c>
      <c r="F1324" s="5" t="s">
        <v>10</v>
      </c>
      <c r="G1324" s="5" t="s">
        <v>11</v>
      </c>
      <c r="H1324" s="5" t="str">
        <f t="shared" si="20"/>
        <v>Power</v>
      </c>
      <c r="I1324" s="6">
        <v>51.225453452175401</v>
      </c>
    </row>
    <row r="1325" spans="1:9" x14ac:dyDescent="0.2">
      <c r="A1325" s="4" t="s">
        <v>62</v>
      </c>
      <c r="B1325" t="s">
        <v>227</v>
      </c>
      <c r="C1325" t="s">
        <v>228</v>
      </c>
      <c r="D1325" s="5" t="s">
        <v>229</v>
      </c>
      <c r="E1325" s="5">
        <v>0</v>
      </c>
      <c r="F1325" s="5" t="s">
        <v>12</v>
      </c>
      <c r="G1325" s="5" t="s">
        <v>13</v>
      </c>
      <c r="H1325" s="5" t="str">
        <f t="shared" si="20"/>
        <v>Industry (incl. Cement Process)</v>
      </c>
      <c r="I1325" s="6" t="s">
        <v>53</v>
      </c>
    </row>
    <row r="1326" spans="1:9" x14ac:dyDescent="0.2">
      <c r="A1326" s="4" t="s">
        <v>62</v>
      </c>
      <c r="B1326" t="s">
        <v>227</v>
      </c>
      <c r="C1326" t="s">
        <v>228</v>
      </c>
      <c r="D1326" s="5" t="s">
        <v>229</v>
      </c>
      <c r="E1326" s="5">
        <v>0</v>
      </c>
      <c r="F1326" s="5" t="s">
        <v>14</v>
      </c>
      <c r="G1326" s="5" t="s">
        <v>15</v>
      </c>
      <c r="H1326" s="5" t="str">
        <f t="shared" si="20"/>
        <v>Industry (incl. Cement Process)</v>
      </c>
      <c r="I1326" s="6">
        <v>30.646133093090899</v>
      </c>
    </row>
    <row r="1327" spans="1:9" x14ac:dyDescent="0.2">
      <c r="A1327" s="4" t="s">
        <v>62</v>
      </c>
      <c r="B1327" t="s">
        <v>227</v>
      </c>
      <c r="C1327" t="s">
        <v>228</v>
      </c>
      <c r="D1327" s="5" t="s">
        <v>229</v>
      </c>
      <c r="E1327" s="5">
        <v>0</v>
      </c>
      <c r="F1327" s="5" t="s">
        <v>16</v>
      </c>
      <c r="G1327" s="5" t="s">
        <v>17</v>
      </c>
      <c r="H1327" s="5" t="str">
        <f t="shared" si="20"/>
        <v>Domestic aviation</v>
      </c>
      <c r="I1327" s="6">
        <v>4.0112344826451398</v>
      </c>
    </row>
    <row r="1328" spans="1:9" x14ac:dyDescent="0.2">
      <c r="A1328" s="4" t="s">
        <v>62</v>
      </c>
      <c r="B1328" t="s">
        <v>227</v>
      </c>
      <c r="C1328" t="s">
        <v>228</v>
      </c>
      <c r="D1328" s="5" t="s">
        <v>229</v>
      </c>
      <c r="E1328" s="5">
        <v>0</v>
      </c>
      <c r="F1328" s="5" t="s">
        <v>18</v>
      </c>
      <c r="G1328" s="5" t="s">
        <v>19</v>
      </c>
      <c r="H1328" s="5" t="str">
        <f t="shared" si="20"/>
        <v>Ground Transport</v>
      </c>
      <c r="I1328" s="6">
        <v>104.93525199692399</v>
      </c>
    </row>
    <row r="1329" spans="1:9" x14ac:dyDescent="0.2">
      <c r="A1329" s="4" t="s">
        <v>62</v>
      </c>
      <c r="B1329" t="s">
        <v>227</v>
      </c>
      <c r="C1329" t="s">
        <v>228</v>
      </c>
      <c r="D1329" s="5" t="s">
        <v>229</v>
      </c>
      <c r="E1329" s="5">
        <v>0</v>
      </c>
      <c r="F1329" s="5" t="s">
        <v>20</v>
      </c>
      <c r="G1329" s="5" t="s">
        <v>21</v>
      </c>
      <c r="H1329" s="5" t="str">
        <f t="shared" si="20"/>
        <v>Ground Transport</v>
      </c>
      <c r="I1329" s="6">
        <v>0.49575682934550003</v>
      </c>
    </row>
    <row r="1330" spans="1:9" x14ac:dyDescent="0.2">
      <c r="A1330" s="4" t="s">
        <v>62</v>
      </c>
      <c r="B1330" t="s">
        <v>227</v>
      </c>
      <c r="C1330" t="s">
        <v>228</v>
      </c>
      <c r="D1330" s="5" t="s">
        <v>229</v>
      </c>
      <c r="E1330" s="5">
        <v>0</v>
      </c>
      <c r="F1330" s="5" t="s">
        <v>22</v>
      </c>
      <c r="G1330" s="5" t="s">
        <v>23</v>
      </c>
      <c r="H1330" s="5" t="str">
        <f t="shared" si="20"/>
        <v>Ground Transport</v>
      </c>
      <c r="I1330" s="6">
        <v>9.9036553100118094E-2</v>
      </c>
    </row>
    <row r="1331" spans="1:9" x14ac:dyDescent="0.2">
      <c r="A1331" s="4" t="s">
        <v>62</v>
      </c>
      <c r="B1331" t="s">
        <v>227</v>
      </c>
      <c r="C1331" t="s">
        <v>228</v>
      </c>
      <c r="D1331" s="5" t="s">
        <v>229</v>
      </c>
      <c r="E1331" s="5">
        <v>0</v>
      </c>
      <c r="F1331" s="5" t="s">
        <v>26</v>
      </c>
      <c r="G1331" s="5" t="s">
        <v>27</v>
      </c>
      <c r="H1331" s="5" t="str">
        <f t="shared" si="20"/>
        <v>Residential</v>
      </c>
      <c r="I1331" s="6">
        <v>27.497108601824401</v>
      </c>
    </row>
    <row r="1332" spans="1:9" x14ac:dyDescent="0.2">
      <c r="A1332" s="4" t="s">
        <v>62</v>
      </c>
      <c r="B1332" t="s">
        <v>227</v>
      </c>
      <c r="C1332" t="s">
        <v>228</v>
      </c>
      <c r="D1332" s="5" t="s">
        <v>229</v>
      </c>
      <c r="E1332" s="5">
        <v>0</v>
      </c>
      <c r="F1332" s="5" t="s">
        <v>67</v>
      </c>
      <c r="G1332" s="5" t="s">
        <v>13</v>
      </c>
      <c r="H1332" s="5" t="str">
        <f t="shared" si="20"/>
        <v>Industry (incl. Cement Process)</v>
      </c>
      <c r="I1332" s="6" t="s">
        <v>53</v>
      </c>
    </row>
    <row r="1333" spans="1:9" x14ac:dyDescent="0.2">
      <c r="A1333" s="4" t="s">
        <v>62</v>
      </c>
      <c r="B1333" t="s">
        <v>227</v>
      </c>
      <c r="C1333" t="s">
        <v>228</v>
      </c>
      <c r="D1333" s="5" t="s">
        <v>229</v>
      </c>
      <c r="E1333" s="5">
        <v>0</v>
      </c>
      <c r="F1333" s="5" t="s">
        <v>30</v>
      </c>
      <c r="G1333" s="5" t="s">
        <v>32</v>
      </c>
      <c r="H1333" s="5" t="e">
        <f t="shared" si="20"/>
        <v>#N/A</v>
      </c>
      <c r="I1333" s="6" t="s">
        <v>53</v>
      </c>
    </row>
    <row r="1334" spans="1:9" x14ac:dyDescent="0.2">
      <c r="A1334" s="4" t="s">
        <v>62</v>
      </c>
      <c r="B1334" t="s">
        <v>227</v>
      </c>
      <c r="C1334" t="s">
        <v>228</v>
      </c>
      <c r="D1334" s="5" t="s">
        <v>229</v>
      </c>
      <c r="E1334" s="5">
        <v>0</v>
      </c>
      <c r="F1334" s="5" t="s">
        <v>33</v>
      </c>
      <c r="G1334" s="5" t="s">
        <v>34</v>
      </c>
      <c r="H1334" s="5" t="str">
        <f t="shared" si="20"/>
        <v>Industry (incl. Cement Process)</v>
      </c>
      <c r="I1334" s="6">
        <v>49.544499999999999</v>
      </c>
    </row>
    <row r="1335" spans="1:9" x14ac:dyDescent="0.2">
      <c r="A1335" s="4" t="s">
        <v>62</v>
      </c>
      <c r="B1335" t="s">
        <v>227</v>
      </c>
      <c r="C1335" t="s">
        <v>228</v>
      </c>
      <c r="D1335" s="5" t="s">
        <v>229</v>
      </c>
      <c r="E1335" s="5">
        <v>0</v>
      </c>
      <c r="F1335" s="5" t="s">
        <v>35</v>
      </c>
      <c r="G1335" s="5" t="s">
        <v>36</v>
      </c>
      <c r="H1335" s="5" t="e">
        <f t="shared" si="20"/>
        <v>#N/A</v>
      </c>
      <c r="I1335" s="6" t="s">
        <v>53</v>
      </c>
    </row>
    <row r="1336" spans="1:9" x14ac:dyDescent="0.2">
      <c r="A1336" s="4" t="s">
        <v>62</v>
      </c>
      <c r="B1336" t="s">
        <v>227</v>
      </c>
      <c r="C1336" t="s">
        <v>228</v>
      </c>
      <c r="D1336" s="5" t="s">
        <v>229</v>
      </c>
      <c r="E1336" s="5">
        <v>0</v>
      </c>
      <c r="F1336" s="5" t="s">
        <v>41</v>
      </c>
      <c r="G1336" s="5" t="s">
        <v>42</v>
      </c>
      <c r="H1336" s="5" t="e">
        <f t="shared" si="20"/>
        <v>#N/A</v>
      </c>
      <c r="I1336" s="6">
        <v>0.58293900139731303</v>
      </c>
    </row>
    <row r="1337" spans="1:9" x14ac:dyDescent="0.2">
      <c r="A1337" s="4" t="s">
        <v>62</v>
      </c>
      <c r="B1337" t="s">
        <v>227</v>
      </c>
      <c r="C1337" t="s">
        <v>228</v>
      </c>
      <c r="D1337" s="5" t="s">
        <v>229</v>
      </c>
      <c r="E1337" s="5">
        <v>0</v>
      </c>
      <c r="F1337" s="5" t="s">
        <v>47</v>
      </c>
      <c r="G1337" s="5" t="s">
        <v>48</v>
      </c>
      <c r="H1337" s="5" t="e">
        <f t="shared" si="20"/>
        <v>#N/A</v>
      </c>
      <c r="I1337" s="6">
        <v>0.21581332119690799</v>
      </c>
    </row>
    <row r="1338" spans="1:9" x14ac:dyDescent="0.2">
      <c r="A1338" s="4" t="s">
        <v>62</v>
      </c>
      <c r="B1338" t="s">
        <v>227</v>
      </c>
      <c r="C1338" t="s">
        <v>228</v>
      </c>
      <c r="D1338" s="5" t="s">
        <v>229</v>
      </c>
      <c r="E1338" s="5">
        <v>0</v>
      </c>
      <c r="F1338" s="5" t="s">
        <v>49</v>
      </c>
      <c r="G1338" s="5" t="s">
        <v>50</v>
      </c>
      <c r="H1338" s="5" t="e">
        <f t="shared" si="20"/>
        <v>#N/A</v>
      </c>
      <c r="I1338" s="6">
        <v>6.0504167499525296</v>
      </c>
    </row>
    <row r="1339" spans="1:9" x14ac:dyDescent="0.2">
      <c r="A1339" s="4" t="s">
        <v>62</v>
      </c>
      <c r="B1339" t="s">
        <v>227</v>
      </c>
      <c r="C1339" t="s">
        <v>228</v>
      </c>
      <c r="D1339" s="5" t="s">
        <v>229</v>
      </c>
      <c r="E1339" s="5">
        <v>0</v>
      </c>
      <c r="F1339" s="5" t="s">
        <v>51</v>
      </c>
      <c r="G1339" s="5" t="s">
        <v>52</v>
      </c>
      <c r="H1339" s="5" t="e">
        <f t="shared" si="20"/>
        <v>#N/A</v>
      </c>
      <c r="I1339" s="6">
        <v>26.095555356255399</v>
      </c>
    </row>
    <row r="1340" spans="1:9" x14ac:dyDescent="0.2">
      <c r="A1340" s="4" t="s">
        <v>62</v>
      </c>
      <c r="B1340" t="s">
        <v>227</v>
      </c>
      <c r="C1340" t="s">
        <v>228</v>
      </c>
      <c r="D1340" s="5" t="s">
        <v>229</v>
      </c>
      <c r="E1340" s="5">
        <v>0</v>
      </c>
      <c r="F1340" s="5" t="s">
        <v>56</v>
      </c>
      <c r="G1340" s="5" t="s">
        <v>57</v>
      </c>
      <c r="H1340" s="5" t="e">
        <f t="shared" si="20"/>
        <v>#N/A</v>
      </c>
      <c r="I1340" s="6">
        <v>20.908056787305998</v>
      </c>
    </row>
    <row r="1341" spans="1:9" x14ac:dyDescent="0.2">
      <c r="A1341" s="4" t="s">
        <v>62</v>
      </c>
      <c r="B1341" t="s">
        <v>227</v>
      </c>
      <c r="C1341" t="s">
        <v>228</v>
      </c>
      <c r="D1341" s="5" t="s">
        <v>229</v>
      </c>
      <c r="E1341" s="5">
        <v>0</v>
      </c>
      <c r="F1341" s="5" t="s">
        <v>58</v>
      </c>
      <c r="G1341" s="5" t="s">
        <v>59</v>
      </c>
      <c r="H1341" s="5" t="e">
        <f t="shared" si="20"/>
        <v>#N/A</v>
      </c>
      <c r="I1341" s="6">
        <v>6.82001E-2</v>
      </c>
    </row>
    <row r="1342" spans="1:9" x14ac:dyDescent="0.2">
      <c r="A1342" s="4" t="s">
        <v>62</v>
      </c>
      <c r="B1342" t="s">
        <v>227</v>
      </c>
      <c r="C1342" t="s">
        <v>230</v>
      </c>
      <c r="D1342" s="5" t="s">
        <v>231</v>
      </c>
      <c r="E1342" s="5">
        <v>0</v>
      </c>
      <c r="F1342" s="5" t="s">
        <v>10</v>
      </c>
      <c r="G1342" s="5" t="s">
        <v>11</v>
      </c>
      <c r="H1342" s="5" t="str">
        <f t="shared" si="20"/>
        <v>Power</v>
      </c>
      <c r="I1342" s="6">
        <v>48.226600370655099</v>
      </c>
    </row>
    <row r="1343" spans="1:9" x14ac:dyDescent="0.2">
      <c r="A1343" s="4" t="s">
        <v>62</v>
      </c>
      <c r="B1343" t="s">
        <v>227</v>
      </c>
      <c r="C1343" t="s">
        <v>230</v>
      </c>
      <c r="D1343" s="5" t="s">
        <v>231</v>
      </c>
      <c r="E1343" s="5">
        <v>0</v>
      </c>
      <c r="F1343" s="5" t="s">
        <v>12</v>
      </c>
      <c r="G1343" s="5" t="s">
        <v>13</v>
      </c>
      <c r="H1343" s="5" t="str">
        <f t="shared" si="20"/>
        <v>Industry (incl. Cement Process)</v>
      </c>
      <c r="I1343" s="6" t="s">
        <v>53</v>
      </c>
    </row>
    <row r="1344" spans="1:9" x14ac:dyDescent="0.2">
      <c r="A1344" s="4" t="s">
        <v>62</v>
      </c>
      <c r="B1344" t="s">
        <v>227</v>
      </c>
      <c r="C1344" t="s">
        <v>230</v>
      </c>
      <c r="D1344" s="5" t="s">
        <v>231</v>
      </c>
      <c r="E1344" s="5">
        <v>0</v>
      </c>
      <c r="F1344" s="5" t="s">
        <v>14</v>
      </c>
      <c r="G1344" s="5" t="s">
        <v>15</v>
      </c>
      <c r="H1344" s="5" t="str">
        <f t="shared" si="20"/>
        <v>Industry (incl. Cement Process)</v>
      </c>
      <c r="I1344" s="6">
        <v>28.85202085709</v>
      </c>
    </row>
    <row r="1345" spans="1:9" x14ac:dyDescent="0.2">
      <c r="A1345" s="4" t="s">
        <v>62</v>
      </c>
      <c r="B1345" t="s">
        <v>227</v>
      </c>
      <c r="C1345" t="s">
        <v>230</v>
      </c>
      <c r="D1345" s="5" t="s">
        <v>231</v>
      </c>
      <c r="E1345" s="5">
        <v>0</v>
      </c>
      <c r="F1345" s="5" t="s">
        <v>16</v>
      </c>
      <c r="G1345" s="5" t="s">
        <v>17</v>
      </c>
      <c r="H1345" s="5" t="str">
        <f t="shared" si="20"/>
        <v>Domestic aviation</v>
      </c>
      <c r="I1345" s="6">
        <v>3.7764046472456099</v>
      </c>
    </row>
    <row r="1346" spans="1:9" x14ac:dyDescent="0.2">
      <c r="A1346" s="4" t="s">
        <v>62</v>
      </c>
      <c r="B1346" t="s">
        <v>227</v>
      </c>
      <c r="C1346" t="s">
        <v>230</v>
      </c>
      <c r="D1346" s="5" t="s">
        <v>231</v>
      </c>
      <c r="E1346" s="5">
        <v>0</v>
      </c>
      <c r="F1346" s="5" t="s">
        <v>18</v>
      </c>
      <c r="G1346" s="5" t="s">
        <v>19</v>
      </c>
      <c r="H1346" s="5" t="str">
        <f t="shared" ref="H1346:H1409" si="21">VLOOKUP(G1346,$M$2:$N$11,2,FALSE)</f>
        <v>Ground Transport</v>
      </c>
      <c r="I1346" s="6">
        <v>98.792133066718904</v>
      </c>
    </row>
    <row r="1347" spans="1:9" x14ac:dyDescent="0.2">
      <c r="A1347" s="4" t="s">
        <v>62</v>
      </c>
      <c r="B1347" t="s">
        <v>227</v>
      </c>
      <c r="C1347" t="s">
        <v>230</v>
      </c>
      <c r="D1347" s="5" t="s">
        <v>231</v>
      </c>
      <c r="E1347" s="5">
        <v>0</v>
      </c>
      <c r="F1347" s="5" t="s">
        <v>20</v>
      </c>
      <c r="G1347" s="5" t="s">
        <v>21</v>
      </c>
      <c r="H1347" s="5" t="str">
        <f t="shared" si="21"/>
        <v>Ground Transport</v>
      </c>
      <c r="I1347" s="6">
        <v>0.46673304198058302</v>
      </c>
    </row>
    <row r="1348" spans="1:9" x14ac:dyDescent="0.2">
      <c r="A1348" s="4" t="s">
        <v>62</v>
      </c>
      <c r="B1348" t="s">
        <v>227</v>
      </c>
      <c r="C1348" t="s">
        <v>230</v>
      </c>
      <c r="D1348" s="5" t="s">
        <v>231</v>
      </c>
      <c r="E1348" s="5">
        <v>0</v>
      </c>
      <c r="F1348" s="5" t="s">
        <v>22</v>
      </c>
      <c r="G1348" s="5" t="s">
        <v>23</v>
      </c>
      <c r="H1348" s="5" t="str">
        <f t="shared" si="21"/>
        <v>Ground Transport</v>
      </c>
      <c r="I1348" s="6">
        <v>9.3238544253589004E-2</v>
      </c>
    </row>
    <row r="1349" spans="1:9" x14ac:dyDescent="0.2">
      <c r="A1349" s="4" t="s">
        <v>62</v>
      </c>
      <c r="B1349" t="s">
        <v>227</v>
      </c>
      <c r="C1349" t="s">
        <v>230</v>
      </c>
      <c r="D1349" s="5" t="s">
        <v>231</v>
      </c>
      <c r="E1349" s="5">
        <v>0</v>
      </c>
      <c r="F1349" s="5" t="s">
        <v>26</v>
      </c>
      <c r="G1349" s="5" t="s">
        <v>27</v>
      </c>
      <c r="H1349" s="5" t="str">
        <f t="shared" si="21"/>
        <v>Residential</v>
      </c>
      <c r="I1349" s="6">
        <v>25.887392920150202</v>
      </c>
    </row>
    <row r="1350" spans="1:9" x14ac:dyDescent="0.2">
      <c r="A1350" s="4" t="s">
        <v>62</v>
      </c>
      <c r="B1350" t="s">
        <v>227</v>
      </c>
      <c r="C1350" t="s">
        <v>230</v>
      </c>
      <c r="D1350" s="5" t="s">
        <v>231</v>
      </c>
      <c r="E1350" s="5">
        <v>0</v>
      </c>
      <c r="F1350" s="5" t="s">
        <v>67</v>
      </c>
      <c r="G1350" s="5" t="s">
        <v>13</v>
      </c>
      <c r="H1350" s="5" t="str">
        <f t="shared" si="21"/>
        <v>Industry (incl. Cement Process)</v>
      </c>
      <c r="I1350" s="6" t="s">
        <v>53</v>
      </c>
    </row>
    <row r="1351" spans="1:9" x14ac:dyDescent="0.2">
      <c r="A1351" s="4" t="s">
        <v>62</v>
      </c>
      <c r="B1351" t="s">
        <v>227</v>
      </c>
      <c r="C1351" t="s">
        <v>230</v>
      </c>
      <c r="D1351" s="5" t="s">
        <v>231</v>
      </c>
      <c r="E1351" s="5">
        <v>0</v>
      </c>
      <c r="F1351" s="5" t="s">
        <v>30</v>
      </c>
      <c r="G1351" s="5" t="s">
        <v>32</v>
      </c>
      <c r="H1351" s="5" t="e">
        <f t="shared" si="21"/>
        <v>#N/A</v>
      </c>
      <c r="I1351" s="6" t="s">
        <v>53</v>
      </c>
    </row>
    <row r="1352" spans="1:9" x14ac:dyDescent="0.2">
      <c r="A1352" s="4" t="s">
        <v>62</v>
      </c>
      <c r="B1352" t="s">
        <v>227</v>
      </c>
      <c r="C1352" t="s">
        <v>230</v>
      </c>
      <c r="D1352" s="5" t="s">
        <v>231</v>
      </c>
      <c r="E1352" s="5">
        <v>0</v>
      </c>
      <c r="F1352" s="5" t="s">
        <v>41</v>
      </c>
      <c r="G1352" s="5" t="s">
        <v>42</v>
      </c>
      <c r="H1352" s="5" t="e">
        <f t="shared" si="21"/>
        <v>#N/A</v>
      </c>
      <c r="I1352" s="6">
        <v>4.0706933104721697E-2</v>
      </c>
    </row>
    <row r="1353" spans="1:9" x14ac:dyDescent="0.2">
      <c r="A1353" s="4" t="s">
        <v>62</v>
      </c>
      <c r="B1353" t="s">
        <v>227</v>
      </c>
      <c r="C1353" t="s">
        <v>230</v>
      </c>
      <c r="D1353" s="5" t="s">
        <v>231</v>
      </c>
      <c r="E1353" s="5">
        <v>0</v>
      </c>
      <c r="F1353" s="5" t="s">
        <v>47</v>
      </c>
      <c r="G1353" s="5" t="s">
        <v>48</v>
      </c>
      <c r="H1353" s="5" t="e">
        <f t="shared" si="21"/>
        <v>#N/A</v>
      </c>
      <c r="I1353" s="6">
        <v>0.23093092809709201</v>
      </c>
    </row>
    <row r="1354" spans="1:9" x14ac:dyDescent="0.2">
      <c r="A1354" s="4" t="s">
        <v>62</v>
      </c>
      <c r="B1354" t="s">
        <v>227</v>
      </c>
      <c r="C1354" t="s">
        <v>230</v>
      </c>
      <c r="D1354" s="5" t="s">
        <v>231</v>
      </c>
      <c r="E1354" s="5">
        <v>0</v>
      </c>
      <c r="F1354" s="5" t="s">
        <v>49</v>
      </c>
      <c r="G1354" s="5" t="s">
        <v>50</v>
      </c>
      <c r="H1354" s="5" t="e">
        <f t="shared" si="21"/>
        <v>#N/A</v>
      </c>
      <c r="I1354" s="6">
        <v>0.51963779182513503</v>
      </c>
    </row>
    <row r="1355" spans="1:9" x14ac:dyDescent="0.2">
      <c r="A1355" s="4" t="s">
        <v>62</v>
      </c>
      <c r="B1355" t="s">
        <v>227</v>
      </c>
      <c r="C1355" t="s">
        <v>230</v>
      </c>
      <c r="D1355" s="5" t="s">
        <v>231</v>
      </c>
      <c r="E1355" s="5">
        <v>0</v>
      </c>
      <c r="F1355" s="5" t="s">
        <v>56</v>
      </c>
      <c r="G1355" s="5" t="s">
        <v>57</v>
      </c>
      <c r="H1355" s="5" t="e">
        <f t="shared" si="21"/>
        <v>#N/A</v>
      </c>
      <c r="I1355" s="6">
        <v>1.7267183003961599</v>
      </c>
    </row>
    <row r="1356" spans="1:9" x14ac:dyDescent="0.2">
      <c r="A1356" s="4" t="s">
        <v>62</v>
      </c>
      <c r="B1356" t="s">
        <v>227</v>
      </c>
      <c r="C1356" t="s">
        <v>230</v>
      </c>
      <c r="D1356" s="5" t="s">
        <v>231</v>
      </c>
      <c r="E1356" s="5">
        <v>0</v>
      </c>
      <c r="F1356" s="5" t="s">
        <v>58</v>
      </c>
      <c r="G1356" s="5" t="s">
        <v>59</v>
      </c>
      <c r="H1356" s="5" t="e">
        <f t="shared" si="21"/>
        <v>#N/A</v>
      </c>
      <c r="I1356" s="6" t="s">
        <v>53</v>
      </c>
    </row>
    <row r="1357" spans="1:9" x14ac:dyDescent="0.2">
      <c r="A1357" s="4" t="s">
        <v>62</v>
      </c>
      <c r="B1357" t="s">
        <v>227</v>
      </c>
      <c r="C1357" t="s">
        <v>232</v>
      </c>
      <c r="D1357" s="5" t="s">
        <v>233</v>
      </c>
      <c r="E1357" s="5">
        <v>0</v>
      </c>
      <c r="F1357" s="5" t="s">
        <v>10</v>
      </c>
      <c r="G1357" s="5" t="s">
        <v>11</v>
      </c>
      <c r="H1357" s="5" t="str">
        <f t="shared" si="21"/>
        <v>Power</v>
      </c>
      <c r="I1357" s="6">
        <v>223.42829913345801</v>
      </c>
    </row>
    <row r="1358" spans="1:9" x14ac:dyDescent="0.2">
      <c r="A1358" s="4" t="s">
        <v>62</v>
      </c>
      <c r="B1358" t="s">
        <v>227</v>
      </c>
      <c r="C1358" t="s">
        <v>232</v>
      </c>
      <c r="D1358" s="5" t="s">
        <v>233</v>
      </c>
      <c r="E1358" s="5">
        <v>0</v>
      </c>
      <c r="F1358" s="5" t="s">
        <v>12</v>
      </c>
      <c r="G1358" s="5" t="s">
        <v>13</v>
      </c>
      <c r="H1358" s="5" t="str">
        <f t="shared" si="21"/>
        <v>Industry (incl. Cement Process)</v>
      </c>
      <c r="I1358" s="6" t="s">
        <v>53</v>
      </c>
    </row>
    <row r="1359" spans="1:9" x14ac:dyDescent="0.2">
      <c r="A1359" s="4" t="s">
        <v>62</v>
      </c>
      <c r="B1359" t="s">
        <v>227</v>
      </c>
      <c r="C1359" t="s">
        <v>232</v>
      </c>
      <c r="D1359" s="5" t="s">
        <v>233</v>
      </c>
      <c r="E1359" s="5">
        <v>0</v>
      </c>
      <c r="F1359" s="5" t="s">
        <v>14</v>
      </c>
      <c r="G1359" s="5" t="s">
        <v>15</v>
      </c>
      <c r="H1359" s="5" t="str">
        <f t="shared" si="21"/>
        <v>Industry (incl. Cement Process)</v>
      </c>
      <c r="I1359" s="6">
        <v>133.66842138245099</v>
      </c>
    </row>
    <row r="1360" spans="1:9" x14ac:dyDescent="0.2">
      <c r="A1360" s="4" t="s">
        <v>62</v>
      </c>
      <c r="B1360" t="s">
        <v>227</v>
      </c>
      <c r="C1360" t="s">
        <v>232</v>
      </c>
      <c r="D1360" s="5" t="s">
        <v>233</v>
      </c>
      <c r="E1360" s="5">
        <v>0</v>
      </c>
      <c r="F1360" s="5" t="s">
        <v>16</v>
      </c>
      <c r="G1360" s="5" t="s">
        <v>17</v>
      </c>
      <c r="H1360" s="5" t="str">
        <f t="shared" si="21"/>
        <v>Domestic aviation</v>
      </c>
      <c r="I1360" s="6">
        <v>17.495659463819798</v>
      </c>
    </row>
    <row r="1361" spans="1:9" x14ac:dyDescent="0.2">
      <c r="A1361" s="4" t="s">
        <v>62</v>
      </c>
      <c r="B1361" t="s">
        <v>227</v>
      </c>
      <c r="C1361" t="s">
        <v>232</v>
      </c>
      <c r="D1361" s="5" t="s">
        <v>233</v>
      </c>
      <c r="E1361" s="5">
        <v>0</v>
      </c>
      <c r="F1361" s="5" t="s">
        <v>18</v>
      </c>
      <c r="G1361" s="5" t="s">
        <v>19</v>
      </c>
      <c r="H1361" s="5" t="str">
        <f t="shared" si="21"/>
        <v>Ground Transport</v>
      </c>
      <c r="I1361" s="6">
        <v>457.69170702798698</v>
      </c>
    </row>
    <row r="1362" spans="1:9" x14ac:dyDescent="0.2">
      <c r="A1362" s="4" t="s">
        <v>62</v>
      </c>
      <c r="B1362" t="s">
        <v>227</v>
      </c>
      <c r="C1362" t="s">
        <v>232</v>
      </c>
      <c r="D1362" s="5" t="s">
        <v>233</v>
      </c>
      <c r="E1362" s="5">
        <v>0</v>
      </c>
      <c r="F1362" s="5" t="s">
        <v>20</v>
      </c>
      <c r="G1362" s="5" t="s">
        <v>21</v>
      </c>
      <c r="H1362" s="5" t="str">
        <f t="shared" si="21"/>
        <v>Ground Transport</v>
      </c>
      <c r="I1362" s="6">
        <v>2.16232338792959</v>
      </c>
    </row>
    <row r="1363" spans="1:9" x14ac:dyDescent="0.2">
      <c r="A1363" s="4" t="s">
        <v>62</v>
      </c>
      <c r="B1363" t="s">
        <v>227</v>
      </c>
      <c r="C1363" t="s">
        <v>232</v>
      </c>
      <c r="D1363" s="5" t="s">
        <v>233</v>
      </c>
      <c r="E1363" s="5">
        <v>0</v>
      </c>
      <c r="F1363" s="5" t="s">
        <v>22</v>
      </c>
      <c r="G1363" s="5" t="s">
        <v>23</v>
      </c>
      <c r="H1363" s="5" t="str">
        <f t="shared" si="21"/>
        <v>Ground Transport</v>
      </c>
      <c r="I1363" s="6">
        <v>0.43196500286470202</v>
      </c>
    </row>
    <row r="1364" spans="1:9" x14ac:dyDescent="0.2">
      <c r="A1364" s="4" t="s">
        <v>62</v>
      </c>
      <c r="B1364" t="s">
        <v>227</v>
      </c>
      <c r="C1364" t="s">
        <v>232</v>
      </c>
      <c r="D1364" s="5" t="s">
        <v>233</v>
      </c>
      <c r="E1364" s="5">
        <v>0</v>
      </c>
      <c r="F1364" s="5" t="s">
        <v>26</v>
      </c>
      <c r="G1364" s="5" t="s">
        <v>27</v>
      </c>
      <c r="H1364" s="5" t="str">
        <f t="shared" si="21"/>
        <v>Residential</v>
      </c>
      <c r="I1364" s="6">
        <v>119.933246061917</v>
      </c>
    </row>
    <row r="1365" spans="1:9" x14ac:dyDescent="0.2">
      <c r="A1365" s="4" t="s">
        <v>62</v>
      </c>
      <c r="B1365" t="s">
        <v>227</v>
      </c>
      <c r="C1365" t="s">
        <v>232</v>
      </c>
      <c r="D1365" s="5" t="s">
        <v>233</v>
      </c>
      <c r="E1365" s="5">
        <v>0</v>
      </c>
      <c r="F1365" s="5" t="s">
        <v>67</v>
      </c>
      <c r="G1365" s="5" t="s">
        <v>13</v>
      </c>
      <c r="H1365" s="5" t="str">
        <f t="shared" si="21"/>
        <v>Industry (incl. Cement Process)</v>
      </c>
      <c r="I1365" s="6" t="s">
        <v>53</v>
      </c>
    </row>
    <row r="1366" spans="1:9" x14ac:dyDescent="0.2">
      <c r="A1366" s="4" t="s">
        <v>62</v>
      </c>
      <c r="B1366" t="s">
        <v>227</v>
      </c>
      <c r="C1366" t="s">
        <v>232</v>
      </c>
      <c r="D1366" s="5" t="s">
        <v>233</v>
      </c>
      <c r="E1366" s="5">
        <v>0</v>
      </c>
      <c r="F1366" s="5" t="s">
        <v>30</v>
      </c>
      <c r="G1366" s="5" t="s">
        <v>32</v>
      </c>
      <c r="H1366" s="5" t="e">
        <f t="shared" si="21"/>
        <v>#N/A</v>
      </c>
      <c r="I1366" s="6" t="s">
        <v>53</v>
      </c>
    </row>
    <row r="1367" spans="1:9" x14ac:dyDescent="0.2">
      <c r="A1367" s="4" t="s">
        <v>62</v>
      </c>
      <c r="B1367" t="s">
        <v>227</v>
      </c>
      <c r="C1367" t="s">
        <v>232</v>
      </c>
      <c r="D1367" s="5" t="s">
        <v>233</v>
      </c>
      <c r="E1367" s="5">
        <v>0</v>
      </c>
      <c r="F1367" s="5" t="s">
        <v>33</v>
      </c>
      <c r="G1367" s="5" t="s">
        <v>34</v>
      </c>
      <c r="H1367" s="5" t="str">
        <f t="shared" si="21"/>
        <v>Industry (incl. Cement Process)</v>
      </c>
      <c r="I1367" s="6">
        <v>88.787700000000001</v>
      </c>
    </row>
    <row r="1368" spans="1:9" x14ac:dyDescent="0.2">
      <c r="A1368" s="4" t="s">
        <v>62</v>
      </c>
      <c r="B1368" t="s">
        <v>227</v>
      </c>
      <c r="C1368" t="s">
        <v>232</v>
      </c>
      <c r="D1368" s="5" t="s">
        <v>233</v>
      </c>
      <c r="E1368" s="5">
        <v>0</v>
      </c>
      <c r="F1368" s="5" t="s">
        <v>41</v>
      </c>
      <c r="G1368" s="5" t="s">
        <v>42</v>
      </c>
      <c r="H1368" s="5" t="e">
        <f t="shared" si="21"/>
        <v>#N/A</v>
      </c>
      <c r="I1368" s="6">
        <v>4.51846508615346E-2</v>
      </c>
    </row>
    <row r="1369" spans="1:9" x14ac:dyDescent="0.2">
      <c r="A1369" s="4" t="s">
        <v>62</v>
      </c>
      <c r="B1369" t="s">
        <v>227</v>
      </c>
      <c r="C1369" t="s">
        <v>232</v>
      </c>
      <c r="D1369" s="5" t="s">
        <v>233</v>
      </c>
      <c r="E1369" s="5">
        <v>0</v>
      </c>
      <c r="F1369" s="5" t="s">
        <v>47</v>
      </c>
      <c r="G1369" s="5" t="s">
        <v>48</v>
      </c>
      <c r="H1369" s="5" t="e">
        <f t="shared" si="21"/>
        <v>#N/A</v>
      </c>
      <c r="I1369" s="6">
        <v>0.65645920593469598</v>
      </c>
    </row>
    <row r="1370" spans="1:9" x14ac:dyDescent="0.2">
      <c r="A1370" s="4" t="s">
        <v>62</v>
      </c>
      <c r="B1370" t="s">
        <v>227</v>
      </c>
      <c r="C1370" t="s">
        <v>232</v>
      </c>
      <c r="D1370" s="5" t="s">
        <v>233</v>
      </c>
      <c r="E1370" s="5">
        <v>0</v>
      </c>
      <c r="F1370" s="5" t="s">
        <v>49</v>
      </c>
      <c r="G1370" s="5" t="s">
        <v>50</v>
      </c>
      <c r="H1370" s="5" t="e">
        <f t="shared" si="21"/>
        <v>#N/A</v>
      </c>
      <c r="I1370" s="6">
        <v>0.33031492558963799</v>
      </c>
    </row>
    <row r="1371" spans="1:9" x14ac:dyDescent="0.2">
      <c r="A1371" s="4" t="s">
        <v>62</v>
      </c>
      <c r="B1371" t="s">
        <v>227</v>
      </c>
      <c r="C1371" t="s">
        <v>232</v>
      </c>
      <c r="D1371" s="5" t="s">
        <v>233</v>
      </c>
      <c r="E1371" s="5">
        <v>0</v>
      </c>
      <c r="F1371" s="5" t="s">
        <v>56</v>
      </c>
      <c r="G1371" s="5" t="s">
        <v>57</v>
      </c>
      <c r="H1371" s="5" t="e">
        <f t="shared" si="21"/>
        <v>#N/A</v>
      </c>
      <c r="I1371" s="6">
        <v>0.96829200007138505</v>
      </c>
    </row>
    <row r="1372" spans="1:9" x14ac:dyDescent="0.2">
      <c r="A1372" s="4" t="s">
        <v>62</v>
      </c>
      <c r="B1372" t="s">
        <v>227</v>
      </c>
      <c r="C1372" t="s">
        <v>234</v>
      </c>
      <c r="D1372" s="5" t="s">
        <v>235</v>
      </c>
      <c r="E1372" s="5">
        <v>0</v>
      </c>
      <c r="F1372" s="5" t="s">
        <v>10</v>
      </c>
      <c r="G1372" s="5" t="s">
        <v>11</v>
      </c>
      <c r="H1372" s="5" t="str">
        <f t="shared" si="21"/>
        <v>Power</v>
      </c>
      <c r="I1372" s="6">
        <v>481.71881785701902</v>
      </c>
    </row>
    <row r="1373" spans="1:9" x14ac:dyDescent="0.2">
      <c r="A1373" s="4" t="s">
        <v>62</v>
      </c>
      <c r="B1373" t="s">
        <v>227</v>
      </c>
      <c r="C1373" t="s">
        <v>234</v>
      </c>
      <c r="D1373" s="5" t="s">
        <v>235</v>
      </c>
      <c r="E1373" s="5">
        <v>0</v>
      </c>
      <c r="F1373" s="5" t="s">
        <v>12</v>
      </c>
      <c r="G1373" s="5" t="s">
        <v>13</v>
      </c>
      <c r="H1373" s="5" t="str">
        <f t="shared" si="21"/>
        <v>Industry (incl. Cement Process)</v>
      </c>
      <c r="I1373" s="6" t="s">
        <v>53</v>
      </c>
    </row>
    <row r="1374" spans="1:9" x14ac:dyDescent="0.2">
      <c r="A1374" s="4" t="s">
        <v>62</v>
      </c>
      <c r="B1374" t="s">
        <v>227</v>
      </c>
      <c r="C1374" t="s">
        <v>234</v>
      </c>
      <c r="D1374" s="5" t="s">
        <v>235</v>
      </c>
      <c r="E1374" s="5">
        <v>0</v>
      </c>
      <c r="F1374" s="5" t="s">
        <v>14</v>
      </c>
      <c r="G1374" s="5" t="s">
        <v>15</v>
      </c>
      <c r="H1374" s="5" t="str">
        <f t="shared" si="21"/>
        <v>Industry (incl. Cement Process)</v>
      </c>
      <c r="I1374" s="6">
        <v>20.3161671844728</v>
      </c>
    </row>
    <row r="1375" spans="1:9" x14ac:dyDescent="0.2">
      <c r="A1375" s="4" t="s">
        <v>62</v>
      </c>
      <c r="B1375" t="s">
        <v>227</v>
      </c>
      <c r="C1375" t="s">
        <v>234</v>
      </c>
      <c r="D1375" s="5" t="s">
        <v>235</v>
      </c>
      <c r="E1375" s="5">
        <v>0</v>
      </c>
      <c r="F1375" s="5" t="s">
        <v>18</v>
      </c>
      <c r="G1375" s="5" t="s">
        <v>19</v>
      </c>
      <c r="H1375" s="5" t="str">
        <f t="shared" si="21"/>
        <v>Ground Transport</v>
      </c>
      <c r="I1375" s="6">
        <v>193.48703709393101</v>
      </c>
    </row>
    <row r="1376" spans="1:9" x14ac:dyDescent="0.2">
      <c r="A1376" s="4" t="s">
        <v>62</v>
      </c>
      <c r="B1376" t="s">
        <v>227</v>
      </c>
      <c r="C1376" t="s">
        <v>234</v>
      </c>
      <c r="D1376" s="5" t="s">
        <v>235</v>
      </c>
      <c r="E1376" s="5">
        <v>0</v>
      </c>
      <c r="F1376" s="5" t="s">
        <v>26</v>
      </c>
      <c r="G1376" s="5" t="s">
        <v>27</v>
      </c>
      <c r="H1376" s="5" t="str">
        <f t="shared" si="21"/>
        <v>Residential</v>
      </c>
      <c r="I1376" s="6">
        <v>57.062636384158601</v>
      </c>
    </row>
    <row r="1377" spans="1:9" x14ac:dyDescent="0.2">
      <c r="A1377" s="4" t="s">
        <v>62</v>
      </c>
      <c r="B1377" t="s">
        <v>227</v>
      </c>
      <c r="C1377" t="s">
        <v>234</v>
      </c>
      <c r="D1377" s="5" t="s">
        <v>235</v>
      </c>
      <c r="E1377" s="5">
        <v>0</v>
      </c>
      <c r="F1377" s="5" t="s">
        <v>30</v>
      </c>
      <c r="G1377" s="5" t="s">
        <v>32</v>
      </c>
      <c r="H1377" s="5" t="e">
        <f t="shared" si="21"/>
        <v>#N/A</v>
      </c>
      <c r="I1377" s="6" t="s">
        <v>53</v>
      </c>
    </row>
    <row r="1378" spans="1:9" x14ac:dyDescent="0.2">
      <c r="A1378" s="4" t="s">
        <v>62</v>
      </c>
      <c r="B1378" t="s">
        <v>227</v>
      </c>
      <c r="C1378" t="s">
        <v>234</v>
      </c>
      <c r="D1378" s="5" t="s">
        <v>235</v>
      </c>
      <c r="E1378" s="5">
        <v>0</v>
      </c>
      <c r="F1378" s="5" t="s">
        <v>33</v>
      </c>
      <c r="G1378" s="5" t="s">
        <v>34</v>
      </c>
      <c r="H1378" s="5" t="str">
        <f t="shared" si="21"/>
        <v>Industry (incl. Cement Process)</v>
      </c>
      <c r="I1378" s="6">
        <v>99.089100000000002</v>
      </c>
    </row>
    <row r="1379" spans="1:9" x14ac:dyDescent="0.2">
      <c r="A1379" s="4" t="s">
        <v>62</v>
      </c>
      <c r="B1379" t="s">
        <v>227</v>
      </c>
      <c r="C1379" t="s">
        <v>234</v>
      </c>
      <c r="D1379" s="5" t="s">
        <v>235</v>
      </c>
      <c r="E1379" s="5">
        <v>0</v>
      </c>
      <c r="F1379" s="5" t="s">
        <v>35</v>
      </c>
      <c r="G1379" s="5" t="s">
        <v>36</v>
      </c>
      <c r="H1379" s="5" t="e">
        <f t="shared" si="21"/>
        <v>#N/A</v>
      </c>
      <c r="I1379" s="6" t="s">
        <v>53</v>
      </c>
    </row>
    <row r="1380" spans="1:9" x14ac:dyDescent="0.2">
      <c r="A1380" s="4" t="s">
        <v>62</v>
      </c>
      <c r="B1380" t="s">
        <v>227</v>
      </c>
      <c r="C1380" t="s">
        <v>234</v>
      </c>
      <c r="D1380" s="5" t="s">
        <v>235</v>
      </c>
      <c r="E1380" s="5">
        <v>0</v>
      </c>
      <c r="F1380" s="5" t="s">
        <v>41</v>
      </c>
      <c r="G1380" s="5" t="s">
        <v>42</v>
      </c>
      <c r="H1380" s="5" t="e">
        <f t="shared" si="21"/>
        <v>#N/A</v>
      </c>
      <c r="I1380" s="6">
        <v>0.26790109968987402</v>
      </c>
    </row>
    <row r="1381" spans="1:9" x14ac:dyDescent="0.2">
      <c r="A1381" s="4" t="s">
        <v>62</v>
      </c>
      <c r="B1381" t="s">
        <v>227</v>
      </c>
      <c r="C1381" t="s">
        <v>234</v>
      </c>
      <c r="D1381" s="5" t="s">
        <v>235</v>
      </c>
      <c r="E1381" s="5">
        <v>0</v>
      </c>
      <c r="F1381" s="5" t="s">
        <v>47</v>
      </c>
      <c r="G1381" s="5" t="s">
        <v>48</v>
      </c>
      <c r="H1381" s="5" t="e">
        <f t="shared" si="21"/>
        <v>#N/A</v>
      </c>
      <c r="I1381" s="6">
        <v>0.61739999999999995</v>
      </c>
    </row>
    <row r="1382" spans="1:9" x14ac:dyDescent="0.2">
      <c r="A1382" s="4" t="s">
        <v>62</v>
      </c>
      <c r="B1382" t="s">
        <v>227</v>
      </c>
      <c r="C1382" t="s">
        <v>234</v>
      </c>
      <c r="D1382" s="5" t="s">
        <v>235</v>
      </c>
      <c r="E1382" s="5">
        <v>0</v>
      </c>
      <c r="F1382" s="5" t="s">
        <v>49</v>
      </c>
      <c r="G1382" s="5" t="s">
        <v>50</v>
      </c>
      <c r="H1382" s="5" t="e">
        <f t="shared" si="21"/>
        <v>#N/A</v>
      </c>
      <c r="I1382" s="6">
        <v>3.5999816273402701</v>
      </c>
    </row>
    <row r="1383" spans="1:9" x14ac:dyDescent="0.2">
      <c r="A1383" s="4" t="s">
        <v>62</v>
      </c>
      <c r="B1383" t="s">
        <v>227</v>
      </c>
      <c r="C1383" t="s">
        <v>234</v>
      </c>
      <c r="D1383" s="5" t="s">
        <v>235</v>
      </c>
      <c r="E1383" s="5">
        <v>0</v>
      </c>
      <c r="F1383" s="5" t="s">
        <v>56</v>
      </c>
      <c r="G1383" s="5" t="s">
        <v>57</v>
      </c>
      <c r="H1383" s="5" t="e">
        <f t="shared" si="21"/>
        <v>#N/A</v>
      </c>
      <c r="I1383" s="6">
        <v>0.61275646015845497</v>
      </c>
    </row>
    <row r="1384" spans="1:9" x14ac:dyDescent="0.2">
      <c r="A1384" s="4" t="s">
        <v>62</v>
      </c>
      <c r="B1384" t="s">
        <v>227</v>
      </c>
      <c r="C1384" t="s">
        <v>234</v>
      </c>
      <c r="D1384" s="5" t="s">
        <v>235</v>
      </c>
      <c r="E1384" s="5">
        <v>0</v>
      </c>
      <c r="F1384" s="5" t="s">
        <v>58</v>
      </c>
      <c r="G1384" s="5" t="s">
        <v>59</v>
      </c>
      <c r="H1384" s="5" t="e">
        <f t="shared" si="21"/>
        <v>#N/A</v>
      </c>
      <c r="I1384" s="6" t="s">
        <v>53</v>
      </c>
    </row>
    <row r="1385" spans="1:9" x14ac:dyDescent="0.2">
      <c r="A1385" s="4" t="s">
        <v>62</v>
      </c>
      <c r="B1385" t="s">
        <v>227</v>
      </c>
      <c r="C1385" t="s">
        <v>236</v>
      </c>
      <c r="D1385" s="5" t="s">
        <v>237</v>
      </c>
      <c r="E1385" s="5">
        <v>0</v>
      </c>
      <c r="F1385" s="5" t="s">
        <v>10</v>
      </c>
      <c r="G1385" s="5" t="s">
        <v>11</v>
      </c>
      <c r="H1385" s="5" t="str">
        <f t="shared" si="21"/>
        <v>Power</v>
      </c>
      <c r="I1385" s="6">
        <v>3.4536085991498799</v>
      </c>
    </row>
    <row r="1386" spans="1:9" x14ac:dyDescent="0.2">
      <c r="A1386" s="4" t="s">
        <v>62</v>
      </c>
      <c r="B1386" t="s">
        <v>227</v>
      </c>
      <c r="C1386" t="s">
        <v>236</v>
      </c>
      <c r="D1386" s="5" t="s">
        <v>237</v>
      </c>
      <c r="E1386" s="5">
        <v>0</v>
      </c>
      <c r="F1386" s="5" t="s">
        <v>12</v>
      </c>
      <c r="G1386" s="5" t="s">
        <v>13</v>
      </c>
      <c r="H1386" s="5" t="str">
        <f t="shared" si="21"/>
        <v>Industry (incl. Cement Process)</v>
      </c>
      <c r="I1386" s="6" t="s">
        <v>53</v>
      </c>
    </row>
    <row r="1387" spans="1:9" x14ac:dyDescent="0.2">
      <c r="A1387" s="4" t="s">
        <v>62</v>
      </c>
      <c r="B1387" t="s">
        <v>227</v>
      </c>
      <c r="C1387" t="s">
        <v>236</v>
      </c>
      <c r="D1387" s="5" t="s">
        <v>237</v>
      </c>
      <c r="E1387" s="5">
        <v>0</v>
      </c>
      <c r="F1387" s="5" t="s">
        <v>14</v>
      </c>
      <c r="G1387" s="5" t="s">
        <v>15</v>
      </c>
      <c r="H1387" s="5" t="str">
        <f t="shared" si="21"/>
        <v>Industry (incl. Cement Process)</v>
      </c>
      <c r="I1387" s="6">
        <v>4053.4450839471801</v>
      </c>
    </row>
    <row r="1388" spans="1:9" x14ac:dyDescent="0.2">
      <c r="A1388" s="4" t="s">
        <v>62</v>
      </c>
      <c r="B1388" t="s">
        <v>227</v>
      </c>
      <c r="C1388" t="s">
        <v>236</v>
      </c>
      <c r="D1388" s="5" t="s">
        <v>237</v>
      </c>
      <c r="E1388" s="5">
        <v>0</v>
      </c>
      <c r="F1388" s="5" t="s">
        <v>16</v>
      </c>
      <c r="G1388" s="5" t="s">
        <v>17</v>
      </c>
      <c r="H1388" s="5" t="str">
        <f t="shared" si="21"/>
        <v>Domestic aviation</v>
      </c>
      <c r="I1388" s="6">
        <v>378.50343873657198</v>
      </c>
    </row>
    <row r="1389" spans="1:9" x14ac:dyDescent="0.2">
      <c r="A1389" s="4" t="s">
        <v>62</v>
      </c>
      <c r="B1389" t="s">
        <v>227</v>
      </c>
      <c r="C1389" t="s">
        <v>236</v>
      </c>
      <c r="D1389" s="5" t="s">
        <v>237</v>
      </c>
      <c r="E1389" s="5">
        <v>0</v>
      </c>
      <c r="F1389" s="5" t="s">
        <v>18</v>
      </c>
      <c r="G1389" s="5" t="s">
        <v>19</v>
      </c>
      <c r="H1389" s="5" t="str">
        <f t="shared" si="21"/>
        <v>Ground Transport</v>
      </c>
      <c r="I1389" s="6">
        <v>5412.5081964051196</v>
      </c>
    </row>
    <row r="1390" spans="1:9" x14ac:dyDescent="0.2">
      <c r="A1390" s="4" t="s">
        <v>62</v>
      </c>
      <c r="B1390" t="s">
        <v>227</v>
      </c>
      <c r="C1390" t="s">
        <v>236</v>
      </c>
      <c r="D1390" s="5" t="s">
        <v>237</v>
      </c>
      <c r="E1390" s="5">
        <v>0</v>
      </c>
      <c r="F1390" s="5" t="s">
        <v>20</v>
      </c>
      <c r="G1390" s="5" t="s">
        <v>21</v>
      </c>
      <c r="H1390" s="5" t="str">
        <f t="shared" si="21"/>
        <v>Ground Transport</v>
      </c>
      <c r="I1390" s="6" t="s">
        <v>53</v>
      </c>
    </row>
    <row r="1391" spans="1:9" x14ac:dyDescent="0.2">
      <c r="A1391" s="4" t="s">
        <v>62</v>
      </c>
      <c r="B1391" t="s">
        <v>227</v>
      </c>
      <c r="C1391" t="s">
        <v>236</v>
      </c>
      <c r="D1391" s="5" t="s">
        <v>237</v>
      </c>
      <c r="E1391" s="5">
        <v>0</v>
      </c>
      <c r="F1391" s="5" t="s">
        <v>22</v>
      </c>
      <c r="G1391" s="5" t="s">
        <v>23</v>
      </c>
      <c r="H1391" s="5" t="str">
        <f t="shared" si="21"/>
        <v>Ground Transport</v>
      </c>
      <c r="I1391" s="6" t="s">
        <v>53</v>
      </c>
    </row>
    <row r="1392" spans="1:9" x14ac:dyDescent="0.2">
      <c r="A1392" s="4" t="s">
        <v>62</v>
      </c>
      <c r="B1392" t="s">
        <v>227</v>
      </c>
      <c r="C1392" t="s">
        <v>236</v>
      </c>
      <c r="D1392" s="5" t="s">
        <v>237</v>
      </c>
      <c r="E1392" s="5">
        <v>0</v>
      </c>
      <c r="F1392" s="5" t="s">
        <v>26</v>
      </c>
      <c r="G1392" s="5" t="s">
        <v>27</v>
      </c>
      <c r="H1392" s="5" t="str">
        <f t="shared" si="21"/>
        <v>Residential</v>
      </c>
      <c r="I1392" s="6">
        <v>2081.4215930544501</v>
      </c>
    </row>
    <row r="1393" spans="1:9" x14ac:dyDescent="0.2">
      <c r="A1393" s="4" t="s">
        <v>62</v>
      </c>
      <c r="B1393" t="s">
        <v>227</v>
      </c>
      <c r="C1393" t="s">
        <v>236</v>
      </c>
      <c r="D1393" s="5" t="s">
        <v>237</v>
      </c>
      <c r="E1393" s="5">
        <v>0</v>
      </c>
      <c r="F1393" s="5" t="s">
        <v>30</v>
      </c>
      <c r="G1393" s="5" t="s">
        <v>32</v>
      </c>
      <c r="H1393" s="5" t="e">
        <f t="shared" si="21"/>
        <v>#N/A</v>
      </c>
      <c r="I1393" s="6" t="s">
        <v>53</v>
      </c>
    </row>
    <row r="1394" spans="1:9" x14ac:dyDescent="0.2">
      <c r="A1394" s="4" t="s">
        <v>62</v>
      </c>
      <c r="B1394" t="s">
        <v>227</v>
      </c>
      <c r="C1394" t="s">
        <v>236</v>
      </c>
      <c r="D1394" s="5" t="s">
        <v>237</v>
      </c>
      <c r="E1394" s="5">
        <v>0</v>
      </c>
      <c r="F1394" s="5" t="s">
        <v>33</v>
      </c>
      <c r="G1394" s="5" t="s">
        <v>34</v>
      </c>
      <c r="H1394" s="5" t="str">
        <f t="shared" si="21"/>
        <v>Industry (incl. Cement Process)</v>
      </c>
      <c r="I1394" s="6">
        <v>4103.8599999999997</v>
      </c>
    </row>
    <row r="1395" spans="1:9" x14ac:dyDescent="0.2">
      <c r="A1395" s="4" t="s">
        <v>62</v>
      </c>
      <c r="B1395" t="s">
        <v>227</v>
      </c>
      <c r="C1395" t="s">
        <v>236</v>
      </c>
      <c r="D1395" s="5" t="s">
        <v>237</v>
      </c>
      <c r="E1395" s="5">
        <v>0</v>
      </c>
      <c r="F1395" s="5" t="s">
        <v>35</v>
      </c>
      <c r="G1395" s="5" t="s">
        <v>36</v>
      </c>
      <c r="H1395" s="5" t="e">
        <f t="shared" si="21"/>
        <v>#N/A</v>
      </c>
      <c r="I1395" s="6">
        <v>7.5</v>
      </c>
    </row>
    <row r="1396" spans="1:9" x14ac:dyDescent="0.2">
      <c r="A1396" s="4" t="s">
        <v>62</v>
      </c>
      <c r="B1396" t="s">
        <v>227</v>
      </c>
      <c r="C1396" t="s">
        <v>236</v>
      </c>
      <c r="D1396" s="5" t="s">
        <v>237</v>
      </c>
      <c r="E1396" s="5">
        <v>0</v>
      </c>
      <c r="F1396" s="5" t="s">
        <v>39</v>
      </c>
      <c r="G1396" s="5" t="s">
        <v>40</v>
      </c>
      <c r="H1396" s="5" t="e">
        <f t="shared" si="21"/>
        <v>#N/A</v>
      </c>
      <c r="I1396" s="6">
        <v>22.773786414255401</v>
      </c>
    </row>
    <row r="1397" spans="1:9" x14ac:dyDescent="0.2">
      <c r="A1397" s="4" t="s">
        <v>62</v>
      </c>
      <c r="B1397" t="s">
        <v>227</v>
      </c>
      <c r="C1397" t="s">
        <v>236</v>
      </c>
      <c r="D1397" s="5" t="s">
        <v>237</v>
      </c>
      <c r="E1397" s="5">
        <v>0</v>
      </c>
      <c r="F1397" s="5" t="s">
        <v>41</v>
      </c>
      <c r="G1397" s="5" t="s">
        <v>42</v>
      </c>
      <c r="H1397" s="5" t="e">
        <f t="shared" si="21"/>
        <v>#N/A</v>
      </c>
      <c r="I1397" s="6">
        <v>5.1397788583756299</v>
      </c>
    </row>
    <row r="1398" spans="1:9" x14ac:dyDescent="0.2">
      <c r="A1398" s="4" t="s">
        <v>62</v>
      </c>
      <c r="B1398" t="s">
        <v>227</v>
      </c>
      <c r="C1398" t="s">
        <v>236</v>
      </c>
      <c r="D1398" s="5" t="s">
        <v>237</v>
      </c>
      <c r="E1398" s="5">
        <v>0</v>
      </c>
      <c r="F1398" s="5" t="s">
        <v>45</v>
      </c>
      <c r="G1398" s="5" t="s">
        <v>46</v>
      </c>
      <c r="H1398" s="5" t="e">
        <f t="shared" si="21"/>
        <v>#N/A</v>
      </c>
      <c r="I1398" s="6" t="s">
        <v>53</v>
      </c>
    </row>
    <row r="1399" spans="1:9" x14ac:dyDescent="0.2">
      <c r="A1399" s="4" t="s">
        <v>62</v>
      </c>
      <c r="B1399" t="s">
        <v>227</v>
      </c>
      <c r="C1399" t="s">
        <v>236</v>
      </c>
      <c r="D1399" s="5" t="s">
        <v>237</v>
      </c>
      <c r="E1399" s="5">
        <v>0</v>
      </c>
      <c r="F1399" s="5" t="s">
        <v>47</v>
      </c>
      <c r="G1399" s="5" t="s">
        <v>48</v>
      </c>
      <c r="H1399" s="5" t="e">
        <f t="shared" si="21"/>
        <v>#N/A</v>
      </c>
      <c r="I1399" s="6">
        <v>25.362569667590002</v>
      </c>
    </row>
    <row r="1400" spans="1:9" x14ac:dyDescent="0.2">
      <c r="A1400" s="4" t="s">
        <v>62</v>
      </c>
      <c r="B1400" t="s">
        <v>227</v>
      </c>
      <c r="C1400" t="s">
        <v>236</v>
      </c>
      <c r="D1400" s="5" t="s">
        <v>237</v>
      </c>
      <c r="E1400" s="5">
        <v>0</v>
      </c>
      <c r="F1400" s="5" t="s">
        <v>49</v>
      </c>
      <c r="G1400" s="5" t="s">
        <v>50</v>
      </c>
      <c r="H1400" s="5" t="e">
        <f t="shared" si="21"/>
        <v>#N/A</v>
      </c>
      <c r="I1400" s="6">
        <v>53.529465225517299</v>
      </c>
    </row>
    <row r="1401" spans="1:9" x14ac:dyDescent="0.2">
      <c r="A1401" s="4" t="s">
        <v>62</v>
      </c>
      <c r="B1401" t="s">
        <v>227</v>
      </c>
      <c r="C1401" t="s">
        <v>236</v>
      </c>
      <c r="D1401" s="5" t="s">
        <v>237</v>
      </c>
      <c r="E1401" s="5">
        <v>0</v>
      </c>
      <c r="F1401" s="5" t="s">
        <v>56</v>
      </c>
      <c r="G1401" s="5" t="s">
        <v>57</v>
      </c>
      <c r="H1401" s="5" t="e">
        <f t="shared" si="21"/>
        <v>#N/A</v>
      </c>
      <c r="I1401" s="6">
        <v>11.002989050090401</v>
      </c>
    </row>
    <row r="1402" spans="1:9" x14ac:dyDescent="0.2">
      <c r="A1402" s="4" t="s">
        <v>62</v>
      </c>
      <c r="B1402" t="s">
        <v>227</v>
      </c>
      <c r="C1402" t="s">
        <v>236</v>
      </c>
      <c r="D1402" s="5" t="s">
        <v>237</v>
      </c>
      <c r="E1402" s="5">
        <v>0</v>
      </c>
      <c r="F1402" s="5" t="s">
        <v>58</v>
      </c>
      <c r="G1402" s="5" t="s">
        <v>59</v>
      </c>
      <c r="H1402" s="5" t="e">
        <f t="shared" si="21"/>
        <v>#N/A</v>
      </c>
      <c r="I1402" s="6">
        <v>642.04609045574205</v>
      </c>
    </row>
    <row r="1403" spans="1:9" x14ac:dyDescent="0.2">
      <c r="A1403" s="4" t="s">
        <v>62</v>
      </c>
      <c r="B1403" t="s">
        <v>227</v>
      </c>
      <c r="C1403" t="s">
        <v>236</v>
      </c>
      <c r="D1403" s="5" t="s">
        <v>237</v>
      </c>
      <c r="E1403" s="5">
        <v>0</v>
      </c>
      <c r="F1403" s="5" t="s">
        <v>60</v>
      </c>
      <c r="G1403" s="5" t="s">
        <v>61</v>
      </c>
      <c r="H1403" s="5" t="e">
        <f t="shared" si="21"/>
        <v>#N/A</v>
      </c>
      <c r="I1403" s="6">
        <v>1.2911129398352199</v>
      </c>
    </row>
    <row r="1404" spans="1:9" x14ac:dyDescent="0.2">
      <c r="A1404" s="4" t="s">
        <v>62</v>
      </c>
      <c r="B1404" t="s">
        <v>227</v>
      </c>
      <c r="C1404" t="s">
        <v>238</v>
      </c>
      <c r="D1404" s="5" t="s">
        <v>239</v>
      </c>
      <c r="E1404" s="5">
        <v>0</v>
      </c>
      <c r="F1404" s="5" t="s">
        <v>10</v>
      </c>
      <c r="G1404" s="5" t="s">
        <v>11</v>
      </c>
      <c r="H1404" s="5" t="str">
        <f t="shared" si="21"/>
        <v>Power</v>
      </c>
      <c r="I1404" s="6">
        <v>1943.7054985172299</v>
      </c>
    </row>
    <row r="1405" spans="1:9" x14ac:dyDescent="0.2">
      <c r="A1405" s="4" t="s">
        <v>62</v>
      </c>
      <c r="B1405" t="s">
        <v>227</v>
      </c>
      <c r="C1405" t="s">
        <v>238</v>
      </c>
      <c r="D1405" s="5" t="s">
        <v>239</v>
      </c>
      <c r="E1405" s="5">
        <v>0</v>
      </c>
      <c r="F1405" s="5" t="s">
        <v>12</v>
      </c>
      <c r="G1405" s="5" t="s">
        <v>13</v>
      </c>
      <c r="H1405" s="5" t="str">
        <f t="shared" si="21"/>
        <v>Industry (incl. Cement Process)</v>
      </c>
      <c r="I1405" s="6">
        <v>95.261847511924103</v>
      </c>
    </row>
    <row r="1406" spans="1:9" x14ac:dyDescent="0.2">
      <c r="A1406" s="4" t="s">
        <v>62</v>
      </c>
      <c r="B1406" t="s">
        <v>227</v>
      </c>
      <c r="C1406" t="s">
        <v>238</v>
      </c>
      <c r="D1406" s="5" t="s">
        <v>239</v>
      </c>
      <c r="E1406" s="5">
        <v>0</v>
      </c>
      <c r="F1406" s="5" t="s">
        <v>14</v>
      </c>
      <c r="G1406" s="5" t="s">
        <v>15</v>
      </c>
      <c r="H1406" s="5" t="str">
        <f t="shared" si="21"/>
        <v>Industry (incl. Cement Process)</v>
      </c>
      <c r="I1406" s="6">
        <v>3898.81587421423</v>
      </c>
    </row>
    <row r="1407" spans="1:9" x14ac:dyDescent="0.2">
      <c r="A1407" s="4" t="s">
        <v>62</v>
      </c>
      <c r="B1407" t="s">
        <v>227</v>
      </c>
      <c r="C1407" t="s">
        <v>238</v>
      </c>
      <c r="D1407" s="5" t="s">
        <v>239</v>
      </c>
      <c r="E1407" s="5">
        <v>0</v>
      </c>
      <c r="F1407" s="5" t="s">
        <v>16</v>
      </c>
      <c r="G1407" s="5" t="s">
        <v>17</v>
      </c>
      <c r="H1407" s="5" t="str">
        <f t="shared" si="21"/>
        <v>Domestic aviation</v>
      </c>
      <c r="I1407" s="6">
        <v>64.567458045673106</v>
      </c>
    </row>
    <row r="1408" spans="1:9" x14ac:dyDescent="0.2">
      <c r="A1408" s="4" t="s">
        <v>62</v>
      </c>
      <c r="B1408" t="s">
        <v>227</v>
      </c>
      <c r="C1408" t="s">
        <v>238</v>
      </c>
      <c r="D1408" s="5" t="s">
        <v>239</v>
      </c>
      <c r="E1408" s="5">
        <v>0</v>
      </c>
      <c r="F1408" s="5" t="s">
        <v>18</v>
      </c>
      <c r="G1408" s="5" t="s">
        <v>19</v>
      </c>
      <c r="H1408" s="5" t="str">
        <f t="shared" si="21"/>
        <v>Ground Transport</v>
      </c>
      <c r="I1408" s="6">
        <v>9463.0154080254306</v>
      </c>
    </row>
    <row r="1409" spans="1:9" x14ac:dyDescent="0.2">
      <c r="A1409" s="4" t="s">
        <v>62</v>
      </c>
      <c r="B1409" t="s">
        <v>227</v>
      </c>
      <c r="C1409" t="s">
        <v>238</v>
      </c>
      <c r="D1409" s="5" t="s">
        <v>239</v>
      </c>
      <c r="E1409" s="5">
        <v>0</v>
      </c>
      <c r="F1409" s="5" t="s">
        <v>20</v>
      </c>
      <c r="G1409" s="5" t="s">
        <v>21</v>
      </c>
      <c r="H1409" s="5" t="str">
        <f t="shared" si="21"/>
        <v>Ground Transport</v>
      </c>
      <c r="I1409" s="6">
        <v>128.66678265947399</v>
      </c>
    </row>
    <row r="1410" spans="1:9" x14ac:dyDescent="0.2">
      <c r="A1410" s="4" t="s">
        <v>62</v>
      </c>
      <c r="B1410" t="s">
        <v>227</v>
      </c>
      <c r="C1410" t="s">
        <v>238</v>
      </c>
      <c r="D1410" s="5" t="s">
        <v>239</v>
      </c>
      <c r="E1410" s="5">
        <v>0</v>
      </c>
      <c r="F1410" s="5" t="s">
        <v>22</v>
      </c>
      <c r="G1410" s="5" t="s">
        <v>23</v>
      </c>
      <c r="H1410" s="5" t="str">
        <f t="shared" ref="H1410:H1473" si="22">VLOOKUP(G1410,$M$2:$N$11,2,FALSE)</f>
        <v>Ground Transport</v>
      </c>
      <c r="I1410" s="6">
        <v>3.3557330518055499</v>
      </c>
    </row>
    <row r="1411" spans="1:9" x14ac:dyDescent="0.2">
      <c r="A1411" s="4" t="s">
        <v>62</v>
      </c>
      <c r="B1411" t="s">
        <v>227</v>
      </c>
      <c r="C1411" t="s">
        <v>238</v>
      </c>
      <c r="D1411" s="5" t="s">
        <v>239</v>
      </c>
      <c r="E1411" s="5">
        <v>0</v>
      </c>
      <c r="F1411" s="5" t="s">
        <v>26</v>
      </c>
      <c r="G1411" s="5" t="s">
        <v>27</v>
      </c>
      <c r="H1411" s="5" t="str">
        <f t="shared" si="22"/>
        <v>Residential</v>
      </c>
      <c r="I1411" s="6">
        <v>1477.8780260541801</v>
      </c>
    </row>
    <row r="1412" spans="1:9" x14ac:dyDescent="0.2">
      <c r="A1412" s="4" t="s">
        <v>62</v>
      </c>
      <c r="B1412" t="s">
        <v>227</v>
      </c>
      <c r="C1412" t="s">
        <v>238</v>
      </c>
      <c r="D1412" s="5" t="s">
        <v>239</v>
      </c>
      <c r="E1412" s="5">
        <v>0</v>
      </c>
      <c r="F1412" s="5" t="s">
        <v>30</v>
      </c>
      <c r="G1412" s="5" t="s">
        <v>32</v>
      </c>
      <c r="H1412" s="5" t="e">
        <f t="shared" si="22"/>
        <v>#N/A</v>
      </c>
      <c r="I1412" s="6" t="s">
        <v>53</v>
      </c>
    </row>
    <row r="1413" spans="1:9" x14ac:dyDescent="0.2">
      <c r="A1413" s="4" t="s">
        <v>62</v>
      </c>
      <c r="B1413" t="s">
        <v>227</v>
      </c>
      <c r="C1413" t="s">
        <v>238</v>
      </c>
      <c r="D1413" s="5" t="s">
        <v>239</v>
      </c>
      <c r="E1413" s="5">
        <v>0</v>
      </c>
      <c r="F1413" s="5" t="s">
        <v>33</v>
      </c>
      <c r="G1413" s="5" t="s">
        <v>34</v>
      </c>
      <c r="H1413" s="5" t="str">
        <f t="shared" si="22"/>
        <v>Industry (incl. Cement Process)</v>
      </c>
      <c r="I1413" s="6">
        <v>3316.05</v>
      </c>
    </row>
    <row r="1414" spans="1:9" x14ac:dyDescent="0.2">
      <c r="A1414" s="4" t="s">
        <v>62</v>
      </c>
      <c r="B1414" t="s">
        <v>227</v>
      </c>
      <c r="C1414" t="s">
        <v>238</v>
      </c>
      <c r="D1414" s="5" t="s">
        <v>239</v>
      </c>
      <c r="E1414" s="5">
        <v>0</v>
      </c>
      <c r="F1414" s="5" t="s">
        <v>35</v>
      </c>
      <c r="G1414" s="5" t="s">
        <v>36</v>
      </c>
      <c r="H1414" s="5" t="e">
        <f t="shared" si="22"/>
        <v>#N/A</v>
      </c>
      <c r="I1414" s="6" t="s">
        <v>53</v>
      </c>
    </row>
    <row r="1415" spans="1:9" x14ac:dyDescent="0.2">
      <c r="A1415" s="4" t="s">
        <v>62</v>
      </c>
      <c r="B1415" t="s">
        <v>227</v>
      </c>
      <c r="C1415" t="s">
        <v>238</v>
      </c>
      <c r="D1415" s="5" t="s">
        <v>239</v>
      </c>
      <c r="E1415" s="5">
        <v>0</v>
      </c>
      <c r="F1415" s="5" t="s">
        <v>39</v>
      </c>
      <c r="G1415" s="5" t="s">
        <v>40</v>
      </c>
      <c r="H1415" s="5" t="e">
        <f t="shared" si="22"/>
        <v>#N/A</v>
      </c>
      <c r="I1415" s="6">
        <v>284.71449476723302</v>
      </c>
    </row>
    <row r="1416" spans="1:9" x14ac:dyDescent="0.2">
      <c r="A1416" s="4" t="s">
        <v>62</v>
      </c>
      <c r="B1416" t="s">
        <v>227</v>
      </c>
      <c r="C1416" t="s">
        <v>238</v>
      </c>
      <c r="D1416" s="5" t="s">
        <v>239</v>
      </c>
      <c r="E1416" s="5">
        <v>0</v>
      </c>
      <c r="F1416" s="5" t="s">
        <v>41</v>
      </c>
      <c r="G1416" s="5" t="s">
        <v>42</v>
      </c>
      <c r="H1416" s="5" t="e">
        <f t="shared" si="22"/>
        <v>#N/A</v>
      </c>
      <c r="I1416" s="6">
        <v>2.3835861342521798</v>
      </c>
    </row>
    <row r="1417" spans="1:9" x14ac:dyDescent="0.2">
      <c r="A1417" s="4" t="s">
        <v>62</v>
      </c>
      <c r="B1417" t="s">
        <v>227</v>
      </c>
      <c r="C1417" t="s">
        <v>238</v>
      </c>
      <c r="D1417" s="5" t="s">
        <v>239</v>
      </c>
      <c r="E1417" s="5">
        <v>0</v>
      </c>
      <c r="F1417" s="5" t="s">
        <v>45</v>
      </c>
      <c r="G1417" s="5" t="s">
        <v>46</v>
      </c>
      <c r="H1417" s="5" t="e">
        <f t="shared" si="22"/>
        <v>#N/A</v>
      </c>
      <c r="I1417" s="6">
        <v>0.8</v>
      </c>
    </row>
    <row r="1418" spans="1:9" x14ac:dyDescent="0.2">
      <c r="A1418" s="4" t="s">
        <v>62</v>
      </c>
      <c r="B1418" t="s">
        <v>227</v>
      </c>
      <c r="C1418" t="s">
        <v>238</v>
      </c>
      <c r="D1418" s="5" t="s">
        <v>239</v>
      </c>
      <c r="E1418" s="5">
        <v>0</v>
      </c>
      <c r="F1418" s="5" t="s">
        <v>47</v>
      </c>
      <c r="G1418" s="5" t="s">
        <v>48</v>
      </c>
      <c r="H1418" s="5" t="e">
        <f t="shared" si="22"/>
        <v>#N/A</v>
      </c>
      <c r="I1418" s="6">
        <v>30.634934399999999</v>
      </c>
    </row>
    <row r="1419" spans="1:9" x14ac:dyDescent="0.2">
      <c r="A1419" s="4" t="s">
        <v>62</v>
      </c>
      <c r="B1419" t="s">
        <v>227</v>
      </c>
      <c r="C1419" t="s">
        <v>238</v>
      </c>
      <c r="D1419" s="5" t="s">
        <v>239</v>
      </c>
      <c r="E1419" s="5">
        <v>0</v>
      </c>
      <c r="F1419" s="5" t="s">
        <v>49</v>
      </c>
      <c r="G1419" s="5" t="s">
        <v>50</v>
      </c>
      <c r="H1419" s="5" t="e">
        <f t="shared" si="22"/>
        <v>#N/A</v>
      </c>
      <c r="I1419" s="6">
        <v>26.8053025247075</v>
      </c>
    </row>
    <row r="1420" spans="1:9" x14ac:dyDescent="0.2">
      <c r="A1420" s="4" t="s">
        <v>62</v>
      </c>
      <c r="B1420" t="s">
        <v>227</v>
      </c>
      <c r="C1420" t="s">
        <v>238</v>
      </c>
      <c r="D1420" s="5" t="s">
        <v>239</v>
      </c>
      <c r="E1420" s="5">
        <v>0</v>
      </c>
      <c r="F1420" s="5" t="s">
        <v>51</v>
      </c>
      <c r="G1420" s="5" t="s">
        <v>52</v>
      </c>
      <c r="H1420" s="5" t="e">
        <f t="shared" si="22"/>
        <v>#N/A</v>
      </c>
      <c r="I1420" s="6">
        <v>79.642229851505903</v>
      </c>
    </row>
    <row r="1421" spans="1:9" x14ac:dyDescent="0.2">
      <c r="A1421" s="4" t="s">
        <v>62</v>
      </c>
      <c r="B1421" t="s">
        <v>227</v>
      </c>
      <c r="C1421" t="s">
        <v>238</v>
      </c>
      <c r="D1421" s="5" t="s">
        <v>239</v>
      </c>
      <c r="E1421" s="5">
        <v>0</v>
      </c>
      <c r="F1421" s="5" t="s">
        <v>54</v>
      </c>
      <c r="G1421" s="5" t="s">
        <v>55</v>
      </c>
      <c r="H1421" s="5" t="e">
        <f t="shared" si="22"/>
        <v>#N/A</v>
      </c>
      <c r="I1421" s="6">
        <v>10.775623248977601</v>
      </c>
    </row>
    <row r="1422" spans="1:9" x14ac:dyDescent="0.2">
      <c r="A1422" s="4" t="s">
        <v>62</v>
      </c>
      <c r="B1422" t="s">
        <v>227</v>
      </c>
      <c r="C1422" t="s">
        <v>238</v>
      </c>
      <c r="D1422" s="5" t="s">
        <v>239</v>
      </c>
      <c r="E1422" s="5">
        <v>0</v>
      </c>
      <c r="F1422" s="5" t="s">
        <v>56</v>
      </c>
      <c r="G1422" s="5" t="s">
        <v>57</v>
      </c>
      <c r="H1422" s="5" t="e">
        <f t="shared" si="22"/>
        <v>#N/A</v>
      </c>
      <c r="I1422" s="6">
        <v>102.032967207296</v>
      </c>
    </row>
    <row r="1423" spans="1:9" x14ac:dyDescent="0.2">
      <c r="A1423" s="4" t="s">
        <v>62</v>
      </c>
      <c r="B1423" t="s">
        <v>227</v>
      </c>
      <c r="C1423" t="s">
        <v>238</v>
      </c>
      <c r="D1423" s="5" t="s">
        <v>239</v>
      </c>
      <c r="E1423" s="5">
        <v>0</v>
      </c>
      <c r="F1423" s="5" t="s">
        <v>58</v>
      </c>
      <c r="G1423" s="5" t="s">
        <v>59</v>
      </c>
      <c r="H1423" s="5" t="e">
        <f t="shared" si="22"/>
        <v>#N/A</v>
      </c>
      <c r="I1423" s="6">
        <v>27.121649507784301</v>
      </c>
    </row>
    <row r="1424" spans="1:9" x14ac:dyDescent="0.2">
      <c r="A1424" s="4" t="s">
        <v>62</v>
      </c>
      <c r="B1424" t="s">
        <v>227</v>
      </c>
      <c r="C1424" t="s">
        <v>238</v>
      </c>
      <c r="D1424" s="5" t="s">
        <v>239</v>
      </c>
      <c r="E1424" s="5">
        <v>0</v>
      </c>
      <c r="F1424" s="5" t="s">
        <v>60</v>
      </c>
      <c r="G1424" s="5" t="s">
        <v>61</v>
      </c>
      <c r="H1424" s="5" t="e">
        <f t="shared" si="22"/>
        <v>#N/A</v>
      </c>
      <c r="I1424" s="6">
        <v>1.2155922903232601</v>
      </c>
    </row>
    <row r="1425" spans="1:9" x14ac:dyDescent="0.2">
      <c r="A1425" s="4" t="s">
        <v>62</v>
      </c>
      <c r="B1425" t="s">
        <v>227</v>
      </c>
      <c r="C1425" t="s">
        <v>240</v>
      </c>
      <c r="D1425" s="5" t="s">
        <v>241</v>
      </c>
      <c r="E1425" s="5">
        <v>0</v>
      </c>
      <c r="F1425" s="5" t="s">
        <v>10</v>
      </c>
      <c r="G1425" s="5" t="s">
        <v>11</v>
      </c>
      <c r="H1425" s="5" t="str">
        <f t="shared" si="22"/>
        <v>Power</v>
      </c>
      <c r="I1425" s="6">
        <v>2066.7610894232398</v>
      </c>
    </row>
    <row r="1426" spans="1:9" x14ac:dyDescent="0.2">
      <c r="A1426" s="4" t="s">
        <v>62</v>
      </c>
      <c r="B1426" t="s">
        <v>227</v>
      </c>
      <c r="C1426" t="s">
        <v>240</v>
      </c>
      <c r="D1426" s="5" t="s">
        <v>241</v>
      </c>
      <c r="E1426" s="5">
        <v>0</v>
      </c>
      <c r="F1426" s="5" t="s">
        <v>12</v>
      </c>
      <c r="G1426" s="5" t="s">
        <v>13</v>
      </c>
      <c r="H1426" s="5" t="str">
        <f t="shared" si="22"/>
        <v>Industry (incl. Cement Process)</v>
      </c>
      <c r="I1426" s="6" t="s">
        <v>53</v>
      </c>
    </row>
    <row r="1427" spans="1:9" x14ac:dyDescent="0.2">
      <c r="A1427" s="4" t="s">
        <v>62</v>
      </c>
      <c r="B1427" t="s">
        <v>227</v>
      </c>
      <c r="C1427" t="s">
        <v>240</v>
      </c>
      <c r="D1427" s="5" t="s">
        <v>241</v>
      </c>
      <c r="E1427" s="5">
        <v>0</v>
      </c>
      <c r="F1427" s="5" t="s">
        <v>14</v>
      </c>
      <c r="G1427" s="5" t="s">
        <v>15</v>
      </c>
      <c r="H1427" s="5" t="str">
        <f t="shared" si="22"/>
        <v>Industry (incl. Cement Process)</v>
      </c>
      <c r="I1427" s="6">
        <v>503.10075668282002</v>
      </c>
    </row>
    <row r="1428" spans="1:9" x14ac:dyDescent="0.2">
      <c r="A1428" s="4" t="s">
        <v>62</v>
      </c>
      <c r="B1428" t="s">
        <v>227</v>
      </c>
      <c r="C1428" t="s">
        <v>240</v>
      </c>
      <c r="D1428" s="5" t="s">
        <v>241</v>
      </c>
      <c r="E1428" s="5">
        <v>0</v>
      </c>
      <c r="F1428" s="5" t="s">
        <v>16</v>
      </c>
      <c r="G1428" s="5" t="s">
        <v>17</v>
      </c>
      <c r="H1428" s="5" t="str">
        <f t="shared" si="22"/>
        <v>Domestic aviation</v>
      </c>
      <c r="I1428" s="6">
        <v>44.022996959939498</v>
      </c>
    </row>
    <row r="1429" spans="1:9" x14ac:dyDescent="0.2">
      <c r="A1429" s="4" t="s">
        <v>62</v>
      </c>
      <c r="B1429" t="s">
        <v>227</v>
      </c>
      <c r="C1429" t="s">
        <v>240</v>
      </c>
      <c r="D1429" s="5" t="s">
        <v>241</v>
      </c>
      <c r="E1429" s="5">
        <v>0</v>
      </c>
      <c r="F1429" s="5" t="s">
        <v>18</v>
      </c>
      <c r="G1429" s="5" t="s">
        <v>19</v>
      </c>
      <c r="H1429" s="5" t="str">
        <f t="shared" si="22"/>
        <v>Ground Transport</v>
      </c>
      <c r="I1429" s="6">
        <v>1151.6565577352501</v>
      </c>
    </row>
    <row r="1430" spans="1:9" x14ac:dyDescent="0.2">
      <c r="A1430" s="4" t="s">
        <v>62</v>
      </c>
      <c r="B1430" t="s">
        <v>227</v>
      </c>
      <c r="C1430" t="s">
        <v>240</v>
      </c>
      <c r="D1430" s="5" t="s">
        <v>241</v>
      </c>
      <c r="E1430" s="5">
        <v>0</v>
      </c>
      <c r="F1430" s="5" t="s">
        <v>20</v>
      </c>
      <c r="G1430" s="5" t="s">
        <v>21</v>
      </c>
      <c r="H1430" s="5" t="str">
        <f t="shared" si="22"/>
        <v>Ground Transport</v>
      </c>
      <c r="I1430" s="6">
        <v>5.4408940896194897</v>
      </c>
    </row>
    <row r="1431" spans="1:9" x14ac:dyDescent="0.2">
      <c r="A1431" s="4" t="s">
        <v>62</v>
      </c>
      <c r="B1431" t="s">
        <v>227</v>
      </c>
      <c r="C1431" t="s">
        <v>240</v>
      </c>
      <c r="D1431" s="5" t="s">
        <v>241</v>
      </c>
      <c r="E1431" s="5">
        <v>0</v>
      </c>
      <c r="F1431" s="5" t="s">
        <v>22</v>
      </c>
      <c r="G1431" s="5" t="s">
        <v>23</v>
      </c>
      <c r="H1431" s="5" t="str">
        <f t="shared" si="22"/>
        <v>Ground Transport</v>
      </c>
      <c r="I1431" s="6">
        <v>1.0869280052812</v>
      </c>
    </row>
    <row r="1432" spans="1:9" x14ac:dyDescent="0.2">
      <c r="A1432" s="4" t="s">
        <v>62</v>
      </c>
      <c r="B1432" t="s">
        <v>227</v>
      </c>
      <c r="C1432" t="s">
        <v>240</v>
      </c>
      <c r="D1432" s="5" t="s">
        <v>241</v>
      </c>
      <c r="E1432" s="5">
        <v>0</v>
      </c>
      <c r="F1432" s="5" t="s">
        <v>26</v>
      </c>
      <c r="G1432" s="5" t="s">
        <v>27</v>
      </c>
      <c r="H1432" s="5" t="str">
        <f t="shared" si="22"/>
        <v>Residential</v>
      </c>
      <c r="I1432" s="6">
        <v>471.65257199742098</v>
      </c>
    </row>
    <row r="1433" spans="1:9" x14ac:dyDescent="0.2">
      <c r="A1433" s="4" t="s">
        <v>62</v>
      </c>
      <c r="B1433" t="s">
        <v>227</v>
      </c>
      <c r="C1433" t="s">
        <v>240</v>
      </c>
      <c r="D1433" s="5" t="s">
        <v>241</v>
      </c>
      <c r="E1433" s="5">
        <v>0</v>
      </c>
      <c r="F1433" s="5" t="s">
        <v>67</v>
      </c>
      <c r="G1433" s="5" t="s">
        <v>13</v>
      </c>
      <c r="H1433" s="5" t="str">
        <f t="shared" si="22"/>
        <v>Industry (incl. Cement Process)</v>
      </c>
      <c r="I1433" s="6" t="s">
        <v>53</v>
      </c>
    </row>
    <row r="1434" spans="1:9" x14ac:dyDescent="0.2">
      <c r="A1434" s="4" t="s">
        <v>62</v>
      </c>
      <c r="B1434" t="s">
        <v>227</v>
      </c>
      <c r="C1434" t="s">
        <v>240</v>
      </c>
      <c r="D1434" s="5" t="s">
        <v>241</v>
      </c>
      <c r="E1434" s="5">
        <v>0</v>
      </c>
      <c r="F1434" s="5" t="s">
        <v>30</v>
      </c>
      <c r="G1434" s="5" t="s">
        <v>32</v>
      </c>
      <c r="H1434" s="5" t="e">
        <f t="shared" si="22"/>
        <v>#N/A</v>
      </c>
      <c r="I1434" s="6" t="s">
        <v>53</v>
      </c>
    </row>
    <row r="1435" spans="1:9" x14ac:dyDescent="0.2">
      <c r="A1435" s="4" t="s">
        <v>62</v>
      </c>
      <c r="B1435" t="s">
        <v>227</v>
      </c>
      <c r="C1435" t="s">
        <v>240</v>
      </c>
      <c r="D1435" s="5" t="s">
        <v>241</v>
      </c>
      <c r="E1435" s="5">
        <v>0</v>
      </c>
      <c r="F1435" s="5" t="s">
        <v>33</v>
      </c>
      <c r="G1435" s="5" t="s">
        <v>34</v>
      </c>
      <c r="H1435" s="5" t="str">
        <f t="shared" si="22"/>
        <v>Industry (incl. Cement Process)</v>
      </c>
      <c r="I1435" s="6">
        <v>118.711</v>
      </c>
    </row>
    <row r="1436" spans="1:9" x14ac:dyDescent="0.2">
      <c r="A1436" s="4" t="s">
        <v>62</v>
      </c>
      <c r="B1436" t="s">
        <v>227</v>
      </c>
      <c r="C1436" t="s">
        <v>240</v>
      </c>
      <c r="D1436" s="5" t="s">
        <v>241</v>
      </c>
      <c r="E1436" s="5">
        <v>0</v>
      </c>
      <c r="F1436" s="5" t="s">
        <v>41</v>
      </c>
      <c r="G1436" s="5" t="s">
        <v>42</v>
      </c>
      <c r="H1436" s="5" t="e">
        <f t="shared" si="22"/>
        <v>#N/A</v>
      </c>
      <c r="I1436" s="6">
        <v>1.2551592740869699</v>
      </c>
    </row>
    <row r="1437" spans="1:9" x14ac:dyDescent="0.2">
      <c r="A1437" s="4" t="s">
        <v>62</v>
      </c>
      <c r="B1437" t="s">
        <v>227</v>
      </c>
      <c r="C1437" t="s">
        <v>240</v>
      </c>
      <c r="D1437" s="5" t="s">
        <v>241</v>
      </c>
      <c r="E1437" s="5">
        <v>0</v>
      </c>
      <c r="F1437" s="5" t="s">
        <v>47</v>
      </c>
      <c r="G1437" s="5" t="s">
        <v>48</v>
      </c>
      <c r="H1437" s="5" t="e">
        <f t="shared" si="22"/>
        <v>#N/A</v>
      </c>
      <c r="I1437" s="6">
        <v>2.5280718522280599</v>
      </c>
    </row>
    <row r="1438" spans="1:9" x14ac:dyDescent="0.2">
      <c r="A1438" s="4" t="s">
        <v>62</v>
      </c>
      <c r="B1438" t="s">
        <v>227</v>
      </c>
      <c r="C1438" t="s">
        <v>240</v>
      </c>
      <c r="D1438" s="5" t="s">
        <v>241</v>
      </c>
      <c r="E1438" s="5">
        <v>0</v>
      </c>
      <c r="F1438" s="5" t="s">
        <v>49</v>
      </c>
      <c r="G1438" s="5" t="s">
        <v>50</v>
      </c>
      <c r="H1438" s="5" t="e">
        <f t="shared" si="22"/>
        <v>#N/A</v>
      </c>
      <c r="I1438" s="6">
        <v>13.660444252472301</v>
      </c>
    </row>
    <row r="1439" spans="1:9" x14ac:dyDescent="0.2">
      <c r="A1439" s="4" t="s">
        <v>62</v>
      </c>
      <c r="B1439" t="s">
        <v>227</v>
      </c>
      <c r="C1439" t="s">
        <v>240</v>
      </c>
      <c r="D1439" s="5" t="s">
        <v>241</v>
      </c>
      <c r="E1439" s="5">
        <v>0</v>
      </c>
      <c r="F1439" s="5" t="s">
        <v>56</v>
      </c>
      <c r="G1439" s="5" t="s">
        <v>57</v>
      </c>
      <c r="H1439" s="5" t="e">
        <f t="shared" si="22"/>
        <v>#N/A</v>
      </c>
      <c r="I1439" s="6">
        <v>51.087336368022498</v>
      </c>
    </row>
    <row r="1440" spans="1:9" x14ac:dyDescent="0.2">
      <c r="A1440" s="4" t="s">
        <v>62</v>
      </c>
      <c r="B1440" t="s">
        <v>227</v>
      </c>
      <c r="C1440" t="s">
        <v>240</v>
      </c>
      <c r="D1440" s="5" t="s">
        <v>241</v>
      </c>
      <c r="E1440" s="5">
        <v>0</v>
      </c>
      <c r="F1440" s="5" t="s">
        <v>58</v>
      </c>
      <c r="G1440" s="5" t="s">
        <v>59</v>
      </c>
      <c r="H1440" s="5" t="e">
        <f t="shared" si="22"/>
        <v>#N/A</v>
      </c>
      <c r="I1440" s="6" t="s">
        <v>53</v>
      </c>
    </row>
    <row r="1441" spans="1:9" x14ac:dyDescent="0.2">
      <c r="A1441" s="4" t="s">
        <v>62</v>
      </c>
      <c r="B1441" t="s">
        <v>227</v>
      </c>
      <c r="C1441" t="s">
        <v>242</v>
      </c>
      <c r="D1441" s="5" t="s">
        <v>243</v>
      </c>
      <c r="E1441" s="5">
        <v>0</v>
      </c>
      <c r="F1441" s="5" t="s">
        <v>10</v>
      </c>
      <c r="G1441" s="5" t="s">
        <v>11</v>
      </c>
      <c r="H1441" s="5" t="str">
        <f t="shared" si="22"/>
        <v>Power</v>
      </c>
      <c r="I1441" s="6">
        <v>2733.2311495619101</v>
      </c>
    </row>
    <row r="1442" spans="1:9" x14ac:dyDescent="0.2">
      <c r="A1442" s="4" t="s">
        <v>62</v>
      </c>
      <c r="B1442" t="s">
        <v>227</v>
      </c>
      <c r="C1442" t="s">
        <v>242</v>
      </c>
      <c r="D1442" s="5" t="s">
        <v>243</v>
      </c>
      <c r="E1442" s="5">
        <v>0</v>
      </c>
      <c r="F1442" s="5" t="s">
        <v>14</v>
      </c>
      <c r="G1442" s="5" t="s">
        <v>15</v>
      </c>
      <c r="H1442" s="5" t="str">
        <f t="shared" si="22"/>
        <v>Industry (incl. Cement Process)</v>
      </c>
      <c r="I1442" s="6">
        <v>284.58339590267599</v>
      </c>
    </row>
    <row r="1443" spans="1:9" x14ac:dyDescent="0.2">
      <c r="A1443" s="4" t="s">
        <v>62</v>
      </c>
      <c r="B1443" t="s">
        <v>227</v>
      </c>
      <c r="C1443" t="s">
        <v>242</v>
      </c>
      <c r="D1443" s="5" t="s">
        <v>243</v>
      </c>
      <c r="E1443" s="5">
        <v>0</v>
      </c>
      <c r="F1443" s="5" t="s">
        <v>16</v>
      </c>
      <c r="G1443" s="5" t="s">
        <v>17</v>
      </c>
      <c r="H1443" s="5" t="str">
        <f t="shared" si="22"/>
        <v>Domestic aviation</v>
      </c>
      <c r="I1443" s="6">
        <v>17.282176961833201</v>
      </c>
    </row>
    <row r="1444" spans="1:9" x14ac:dyDescent="0.2">
      <c r="A1444" s="4" t="s">
        <v>62</v>
      </c>
      <c r="B1444" t="s">
        <v>227</v>
      </c>
      <c r="C1444" t="s">
        <v>242</v>
      </c>
      <c r="D1444" s="5" t="s">
        <v>243</v>
      </c>
      <c r="E1444" s="5">
        <v>0</v>
      </c>
      <c r="F1444" s="5" t="s">
        <v>18</v>
      </c>
      <c r="G1444" s="5" t="s">
        <v>19</v>
      </c>
      <c r="H1444" s="5" t="str">
        <f t="shared" si="22"/>
        <v>Ground Transport</v>
      </c>
      <c r="I1444" s="6">
        <v>1075.32052899058</v>
      </c>
    </row>
    <row r="1445" spans="1:9" x14ac:dyDescent="0.2">
      <c r="A1445" s="4" t="s">
        <v>62</v>
      </c>
      <c r="B1445" t="s">
        <v>227</v>
      </c>
      <c r="C1445" t="s">
        <v>242</v>
      </c>
      <c r="D1445" s="5" t="s">
        <v>243</v>
      </c>
      <c r="E1445" s="5">
        <v>0</v>
      </c>
      <c r="F1445" s="5" t="s">
        <v>22</v>
      </c>
      <c r="G1445" s="5" t="s">
        <v>23</v>
      </c>
      <c r="H1445" s="5" t="str">
        <f t="shared" si="22"/>
        <v>Ground Transport</v>
      </c>
      <c r="I1445" s="6">
        <v>23.9723554048702</v>
      </c>
    </row>
    <row r="1446" spans="1:9" x14ac:dyDescent="0.2">
      <c r="A1446" s="4" t="s">
        <v>62</v>
      </c>
      <c r="B1446" t="s">
        <v>227</v>
      </c>
      <c r="C1446" t="s">
        <v>242</v>
      </c>
      <c r="D1446" s="5" t="s">
        <v>243</v>
      </c>
      <c r="E1446" s="5">
        <v>0</v>
      </c>
      <c r="F1446" s="5" t="s">
        <v>24</v>
      </c>
      <c r="G1446" s="5" t="s">
        <v>25</v>
      </c>
      <c r="H1446" s="5" t="str">
        <f t="shared" si="22"/>
        <v>Ground Transport</v>
      </c>
      <c r="I1446" s="6">
        <v>9.7118989957325805</v>
      </c>
    </row>
    <row r="1447" spans="1:9" x14ac:dyDescent="0.2">
      <c r="A1447" s="4" t="s">
        <v>62</v>
      </c>
      <c r="B1447" t="s">
        <v>227</v>
      </c>
      <c r="C1447" t="s">
        <v>242</v>
      </c>
      <c r="D1447" s="5" t="s">
        <v>243</v>
      </c>
      <c r="E1447" s="5">
        <v>0</v>
      </c>
      <c r="F1447" s="5" t="s">
        <v>26</v>
      </c>
      <c r="G1447" s="5" t="s">
        <v>27</v>
      </c>
      <c r="H1447" s="5" t="str">
        <f t="shared" si="22"/>
        <v>Residential</v>
      </c>
      <c r="I1447" s="6">
        <v>214.08373749173299</v>
      </c>
    </row>
    <row r="1448" spans="1:9" x14ac:dyDescent="0.2">
      <c r="A1448" s="4" t="s">
        <v>62</v>
      </c>
      <c r="B1448" t="s">
        <v>227</v>
      </c>
      <c r="C1448" t="s">
        <v>242</v>
      </c>
      <c r="D1448" s="5" t="s">
        <v>243</v>
      </c>
      <c r="E1448" s="5">
        <v>0</v>
      </c>
      <c r="F1448" s="5" t="s">
        <v>35</v>
      </c>
      <c r="G1448" s="5" t="s">
        <v>36</v>
      </c>
      <c r="H1448" s="5" t="e">
        <f t="shared" si="22"/>
        <v>#N/A</v>
      </c>
      <c r="I1448" s="6">
        <v>7.5</v>
      </c>
    </row>
    <row r="1449" spans="1:9" x14ac:dyDescent="0.2">
      <c r="A1449" s="4" t="s">
        <v>62</v>
      </c>
      <c r="B1449" t="s">
        <v>227</v>
      </c>
      <c r="C1449" t="s">
        <v>242</v>
      </c>
      <c r="D1449" s="5" t="s">
        <v>243</v>
      </c>
      <c r="E1449" s="5">
        <v>0</v>
      </c>
      <c r="F1449" s="5" t="s">
        <v>41</v>
      </c>
      <c r="G1449" s="5" t="s">
        <v>42</v>
      </c>
      <c r="H1449" s="5" t="e">
        <f t="shared" si="22"/>
        <v>#N/A</v>
      </c>
      <c r="I1449" s="6">
        <v>6.4083276573258893E-2</v>
      </c>
    </row>
    <row r="1450" spans="1:9" x14ac:dyDescent="0.2">
      <c r="A1450" s="4" t="s">
        <v>62</v>
      </c>
      <c r="B1450" t="s">
        <v>227</v>
      </c>
      <c r="C1450" t="s">
        <v>242</v>
      </c>
      <c r="D1450" s="5" t="s">
        <v>243</v>
      </c>
      <c r="E1450" s="5">
        <v>0</v>
      </c>
      <c r="F1450" s="5" t="s">
        <v>47</v>
      </c>
      <c r="G1450" s="5" t="s">
        <v>48</v>
      </c>
      <c r="H1450" s="5" t="e">
        <f t="shared" si="22"/>
        <v>#N/A</v>
      </c>
      <c r="I1450" s="6">
        <v>7.4680704000000002</v>
      </c>
    </row>
    <row r="1451" spans="1:9" x14ac:dyDescent="0.2">
      <c r="A1451" s="4" t="s">
        <v>62</v>
      </c>
      <c r="B1451" t="s">
        <v>227</v>
      </c>
      <c r="C1451" t="s">
        <v>242</v>
      </c>
      <c r="D1451" s="5" t="s">
        <v>243</v>
      </c>
      <c r="E1451" s="5">
        <v>0</v>
      </c>
      <c r="F1451" s="5" t="s">
        <v>49</v>
      </c>
      <c r="G1451" s="5" t="s">
        <v>50</v>
      </c>
      <c r="H1451" s="5" t="e">
        <f t="shared" si="22"/>
        <v>#N/A</v>
      </c>
      <c r="I1451" s="6">
        <v>2.9363895381263601</v>
      </c>
    </row>
    <row r="1452" spans="1:9" x14ac:dyDescent="0.2">
      <c r="A1452" s="4" t="s">
        <v>62</v>
      </c>
      <c r="B1452" t="s">
        <v>227</v>
      </c>
      <c r="C1452" t="s">
        <v>242</v>
      </c>
      <c r="D1452" s="5" t="s">
        <v>243</v>
      </c>
      <c r="E1452" s="5">
        <v>0</v>
      </c>
      <c r="F1452" s="5" t="s">
        <v>51</v>
      </c>
      <c r="G1452" s="5" t="s">
        <v>52</v>
      </c>
      <c r="H1452" s="5" t="e">
        <f t="shared" si="22"/>
        <v>#N/A</v>
      </c>
      <c r="I1452" s="6" t="s">
        <v>53</v>
      </c>
    </row>
    <row r="1453" spans="1:9" x14ac:dyDescent="0.2">
      <c r="A1453" s="4" t="s">
        <v>62</v>
      </c>
      <c r="B1453" t="s">
        <v>227</v>
      </c>
      <c r="C1453" t="s">
        <v>242</v>
      </c>
      <c r="D1453" s="5" t="s">
        <v>243</v>
      </c>
      <c r="E1453" s="5">
        <v>0</v>
      </c>
      <c r="F1453" s="5" t="s">
        <v>56</v>
      </c>
      <c r="G1453" s="5" t="s">
        <v>57</v>
      </c>
      <c r="H1453" s="5" t="e">
        <f t="shared" si="22"/>
        <v>#N/A</v>
      </c>
      <c r="I1453" s="6">
        <v>7.6377267795181698</v>
      </c>
    </row>
    <row r="1454" spans="1:9" x14ac:dyDescent="0.2">
      <c r="A1454" s="4" t="s">
        <v>62</v>
      </c>
      <c r="B1454" t="s">
        <v>227</v>
      </c>
      <c r="C1454" t="s">
        <v>242</v>
      </c>
      <c r="D1454" s="5" t="s">
        <v>243</v>
      </c>
      <c r="E1454" s="5">
        <v>0</v>
      </c>
      <c r="F1454" s="5" t="s">
        <v>58</v>
      </c>
      <c r="G1454" s="5" t="s">
        <v>59</v>
      </c>
      <c r="H1454" s="5" t="e">
        <f t="shared" si="22"/>
        <v>#N/A</v>
      </c>
      <c r="I1454" s="6" t="s">
        <v>53</v>
      </c>
    </row>
    <row r="1455" spans="1:9" x14ac:dyDescent="0.2">
      <c r="A1455" s="4" t="s">
        <v>62</v>
      </c>
      <c r="B1455" t="s">
        <v>227</v>
      </c>
      <c r="C1455" t="s">
        <v>242</v>
      </c>
      <c r="D1455" s="5" t="s">
        <v>243</v>
      </c>
      <c r="E1455" s="5">
        <v>0</v>
      </c>
      <c r="F1455" s="5" t="s">
        <v>60</v>
      </c>
      <c r="G1455" s="5" t="s">
        <v>61</v>
      </c>
      <c r="H1455" s="5" t="e">
        <f t="shared" si="22"/>
        <v>#N/A</v>
      </c>
      <c r="I1455" s="6">
        <v>5.1811813820509402E-2</v>
      </c>
    </row>
    <row r="1456" spans="1:9" x14ac:dyDescent="0.2">
      <c r="A1456" s="4" t="s">
        <v>62</v>
      </c>
      <c r="B1456" t="s">
        <v>227</v>
      </c>
      <c r="C1456" t="s">
        <v>244</v>
      </c>
      <c r="D1456" s="5" t="s">
        <v>245</v>
      </c>
      <c r="E1456" s="5">
        <v>0</v>
      </c>
      <c r="F1456" s="5" t="s">
        <v>10</v>
      </c>
      <c r="G1456" s="5" t="s">
        <v>11</v>
      </c>
      <c r="H1456" s="5" t="str">
        <f t="shared" si="22"/>
        <v>Power</v>
      </c>
      <c r="I1456" s="6">
        <v>666.41790344817002</v>
      </c>
    </row>
    <row r="1457" spans="1:9" x14ac:dyDescent="0.2">
      <c r="A1457" s="4" t="s">
        <v>62</v>
      </c>
      <c r="B1457" t="s">
        <v>227</v>
      </c>
      <c r="C1457" t="s">
        <v>244</v>
      </c>
      <c r="D1457" s="5" t="s">
        <v>245</v>
      </c>
      <c r="E1457" s="5">
        <v>0</v>
      </c>
      <c r="F1457" s="5" t="s">
        <v>12</v>
      </c>
      <c r="G1457" s="5" t="s">
        <v>13</v>
      </c>
      <c r="H1457" s="5" t="str">
        <f t="shared" si="22"/>
        <v>Industry (incl. Cement Process)</v>
      </c>
      <c r="I1457" s="6" t="s">
        <v>53</v>
      </c>
    </row>
    <row r="1458" spans="1:9" x14ac:dyDescent="0.2">
      <c r="A1458" s="4" t="s">
        <v>62</v>
      </c>
      <c r="B1458" t="s">
        <v>227</v>
      </c>
      <c r="C1458" t="s">
        <v>244</v>
      </c>
      <c r="D1458" s="5" t="s">
        <v>245</v>
      </c>
      <c r="E1458" s="5">
        <v>0</v>
      </c>
      <c r="F1458" s="5" t="s">
        <v>14</v>
      </c>
      <c r="G1458" s="5" t="s">
        <v>15</v>
      </c>
      <c r="H1458" s="5" t="str">
        <f t="shared" si="22"/>
        <v>Industry (incl. Cement Process)</v>
      </c>
      <c r="I1458" s="6">
        <v>398.69136139135901</v>
      </c>
    </row>
    <row r="1459" spans="1:9" x14ac:dyDescent="0.2">
      <c r="A1459" s="4" t="s">
        <v>62</v>
      </c>
      <c r="B1459" t="s">
        <v>227</v>
      </c>
      <c r="C1459" t="s">
        <v>244</v>
      </c>
      <c r="D1459" s="5" t="s">
        <v>245</v>
      </c>
      <c r="E1459" s="5">
        <v>0</v>
      </c>
      <c r="F1459" s="5" t="s">
        <v>16</v>
      </c>
      <c r="G1459" s="5" t="s">
        <v>17</v>
      </c>
      <c r="H1459" s="5" t="str">
        <f t="shared" si="22"/>
        <v>Domestic aviation</v>
      </c>
      <c r="I1459" s="6">
        <v>52.184108309030599</v>
      </c>
    </row>
    <row r="1460" spans="1:9" x14ac:dyDescent="0.2">
      <c r="A1460" s="4" t="s">
        <v>62</v>
      </c>
      <c r="B1460" t="s">
        <v>227</v>
      </c>
      <c r="C1460" t="s">
        <v>244</v>
      </c>
      <c r="D1460" s="5" t="s">
        <v>245</v>
      </c>
      <c r="E1460" s="5">
        <v>0</v>
      </c>
      <c r="F1460" s="5" t="s">
        <v>18</v>
      </c>
      <c r="G1460" s="5" t="s">
        <v>19</v>
      </c>
      <c r="H1460" s="5" t="str">
        <f t="shared" si="22"/>
        <v>Ground Transport</v>
      </c>
      <c r="I1460" s="6">
        <v>1365.1578787965</v>
      </c>
    </row>
    <row r="1461" spans="1:9" x14ac:dyDescent="0.2">
      <c r="A1461" s="4" t="s">
        <v>62</v>
      </c>
      <c r="B1461" t="s">
        <v>227</v>
      </c>
      <c r="C1461" t="s">
        <v>244</v>
      </c>
      <c r="D1461" s="5" t="s">
        <v>245</v>
      </c>
      <c r="E1461" s="5">
        <v>0</v>
      </c>
      <c r="F1461" s="5" t="s">
        <v>20</v>
      </c>
      <c r="G1461" s="5" t="s">
        <v>21</v>
      </c>
      <c r="H1461" s="5" t="str">
        <f t="shared" si="22"/>
        <v>Ground Transport</v>
      </c>
      <c r="I1461" s="6">
        <v>6.4495541738183704</v>
      </c>
    </row>
    <row r="1462" spans="1:9" x14ac:dyDescent="0.2">
      <c r="A1462" s="4" t="s">
        <v>62</v>
      </c>
      <c r="B1462" t="s">
        <v>227</v>
      </c>
      <c r="C1462" t="s">
        <v>244</v>
      </c>
      <c r="D1462" s="5" t="s">
        <v>245</v>
      </c>
      <c r="E1462" s="5">
        <v>0</v>
      </c>
      <c r="F1462" s="5" t="s">
        <v>22</v>
      </c>
      <c r="G1462" s="5" t="s">
        <v>23</v>
      </c>
      <c r="H1462" s="5" t="str">
        <f t="shared" si="22"/>
        <v>Ground Transport</v>
      </c>
      <c r="I1462" s="6">
        <v>1.2884237334241799</v>
      </c>
    </row>
    <row r="1463" spans="1:9" x14ac:dyDescent="0.2">
      <c r="A1463" s="4" t="s">
        <v>62</v>
      </c>
      <c r="B1463" t="s">
        <v>227</v>
      </c>
      <c r="C1463" t="s">
        <v>244</v>
      </c>
      <c r="D1463" s="5" t="s">
        <v>245</v>
      </c>
      <c r="E1463" s="5">
        <v>0</v>
      </c>
      <c r="F1463" s="5" t="s">
        <v>26</v>
      </c>
      <c r="G1463" s="5" t="s">
        <v>27</v>
      </c>
      <c r="H1463" s="5" t="str">
        <f t="shared" si="22"/>
        <v>Residential</v>
      </c>
      <c r="I1463" s="6">
        <v>357.72413274925998</v>
      </c>
    </row>
    <row r="1464" spans="1:9" x14ac:dyDescent="0.2">
      <c r="A1464" s="4" t="s">
        <v>62</v>
      </c>
      <c r="B1464" t="s">
        <v>227</v>
      </c>
      <c r="C1464" t="s">
        <v>244</v>
      </c>
      <c r="D1464" s="5" t="s">
        <v>245</v>
      </c>
      <c r="E1464" s="5">
        <v>0</v>
      </c>
      <c r="F1464" s="5" t="s">
        <v>67</v>
      </c>
      <c r="G1464" s="5" t="s">
        <v>13</v>
      </c>
      <c r="H1464" s="5" t="str">
        <f t="shared" si="22"/>
        <v>Industry (incl. Cement Process)</v>
      </c>
      <c r="I1464" s="6" t="s">
        <v>53</v>
      </c>
    </row>
    <row r="1465" spans="1:9" x14ac:dyDescent="0.2">
      <c r="A1465" s="4" t="s">
        <v>62</v>
      </c>
      <c r="B1465" t="s">
        <v>227</v>
      </c>
      <c r="C1465" t="s">
        <v>244</v>
      </c>
      <c r="D1465" s="5" t="s">
        <v>245</v>
      </c>
      <c r="E1465" s="5">
        <v>0</v>
      </c>
      <c r="F1465" s="5" t="s">
        <v>30</v>
      </c>
      <c r="G1465" s="5" t="s">
        <v>32</v>
      </c>
      <c r="H1465" s="5" t="e">
        <f t="shared" si="22"/>
        <v>#N/A</v>
      </c>
      <c r="I1465" s="6" t="s">
        <v>53</v>
      </c>
    </row>
    <row r="1466" spans="1:9" x14ac:dyDescent="0.2">
      <c r="A1466" s="4" t="s">
        <v>62</v>
      </c>
      <c r="B1466" t="s">
        <v>227</v>
      </c>
      <c r="C1466" t="s">
        <v>244</v>
      </c>
      <c r="D1466" s="5" t="s">
        <v>245</v>
      </c>
      <c r="E1466" s="5">
        <v>0</v>
      </c>
      <c r="F1466" s="5" t="s">
        <v>33</v>
      </c>
      <c r="G1466" s="5" t="s">
        <v>34</v>
      </c>
      <c r="H1466" s="5" t="str">
        <f t="shared" si="22"/>
        <v>Industry (incl. Cement Process)</v>
      </c>
      <c r="I1466" s="6">
        <v>123.616</v>
      </c>
    </row>
    <row r="1467" spans="1:9" x14ac:dyDescent="0.2">
      <c r="A1467" s="4" t="s">
        <v>62</v>
      </c>
      <c r="B1467" t="s">
        <v>227</v>
      </c>
      <c r="C1467" t="s">
        <v>244</v>
      </c>
      <c r="D1467" s="5" t="s">
        <v>245</v>
      </c>
      <c r="E1467" s="5">
        <v>0</v>
      </c>
      <c r="F1467" s="5" t="s">
        <v>41</v>
      </c>
      <c r="G1467" s="5" t="s">
        <v>42</v>
      </c>
      <c r="H1467" s="5" t="e">
        <f t="shared" si="22"/>
        <v>#N/A</v>
      </c>
      <c r="I1467" s="6">
        <v>4.3521353819181E-2</v>
      </c>
    </row>
    <row r="1468" spans="1:9" x14ac:dyDescent="0.2">
      <c r="A1468" s="4" t="s">
        <v>62</v>
      </c>
      <c r="B1468" t="s">
        <v>227</v>
      </c>
      <c r="C1468" t="s">
        <v>244</v>
      </c>
      <c r="D1468" s="5" t="s">
        <v>245</v>
      </c>
      <c r="E1468" s="5">
        <v>0</v>
      </c>
      <c r="F1468" s="5" t="s">
        <v>47</v>
      </c>
      <c r="G1468" s="5" t="s">
        <v>48</v>
      </c>
      <c r="H1468" s="5" t="e">
        <f t="shared" si="22"/>
        <v>#N/A</v>
      </c>
      <c r="I1468" s="6">
        <v>2.3258520361863599</v>
      </c>
    </row>
    <row r="1469" spans="1:9" x14ac:dyDescent="0.2">
      <c r="A1469" s="4" t="s">
        <v>62</v>
      </c>
      <c r="B1469" t="s">
        <v>227</v>
      </c>
      <c r="C1469" t="s">
        <v>244</v>
      </c>
      <c r="D1469" s="5" t="s">
        <v>245</v>
      </c>
      <c r="E1469" s="5">
        <v>0</v>
      </c>
      <c r="F1469" s="5" t="s">
        <v>49</v>
      </c>
      <c r="G1469" s="5" t="s">
        <v>50</v>
      </c>
      <c r="H1469" s="5" t="e">
        <f t="shared" si="22"/>
        <v>#N/A</v>
      </c>
      <c r="I1469" s="6">
        <v>1.7328365421096901</v>
      </c>
    </row>
    <row r="1470" spans="1:9" x14ac:dyDescent="0.2">
      <c r="A1470" s="4" t="s">
        <v>62</v>
      </c>
      <c r="B1470" t="s">
        <v>227</v>
      </c>
      <c r="C1470" t="s">
        <v>244</v>
      </c>
      <c r="D1470" s="5" t="s">
        <v>245</v>
      </c>
      <c r="E1470" s="5">
        <v>0</v>
      </c>
      <c r="F1470" s="5" t="s">
        <v>56</v>
      </c>
      <c r="G1470" s="5" t="s">
        <v>57</v>
      </c>
      <c r="H1470" s="5" t="e">
        <f t="shared" si="22"/>
        <v>#N/A</v>
      </c>
      <c r="I1470" s="6">
        <v>4.53403850006098</v>
      </c>
    </row>
    <row r="1471" spans="1:9" x14ac:dyDescent="0.2">
      <c r="A1471" s="4" t="s">
        <v>62</v>
      </c>
      <c r="B1471" t="s">
        <v>227</v>
      </c>
      <c r="C1471" t="s">
        <v>244</v>
      </c>
      <c r="D1471" s="5" t="s">
        <v>245</v>
      </c>
      <c r="E1471" s="5">
        <v>0</v>
      </c>
      <c r="F1471" s="5" t="s">
        <v>58</v>
      </c>
      <c r="G1471" s="5" t="s">
        <v>59</v>
      </c>
      <c r="H1471" s="5" t="e">
        <f t="shared" si="22"/>
        <v>#N/A</v>
      </c>
      <c r="I1471" s="6" t="s">
        <v>53</v>
      </c>
    </row>
    <row r="1472" spans="1:9" x14ac:dyDescent="0.2">
      <c r="A1472" s="4" t="s">
        <v>62</v>
      </c>
      <c r="B1472" t="s">
        <v>227</v>
      </c>
      <c r="C1472" t="s">
        <v>246</v>
      </c>
      <c r="D1472" s="5" t="s">
        <v>247</v>
      </c>
      <c r="E1472" s="5">
        <v>0</v>
      </c>
      <c r="F1472" s="5" t="s">
        <v>10</v>
      </c>
      <c r="G1472" s="5" t="s">
        <v>11</v>
      </c>
      <c r="H1472" s="5" t="str">
        <f t="shared" si="22"/>
        <v>Power</v>
      </c>
      <c r="I1472" s="6">
        <v>208.34977637474299</v>
      </c>
    </row>
    <row r="1473" spans="1:9" x14ac:dyDescent="0.2">
      <c r="A1473" s="4" t="s">
        <v>62</v>
      </c>
      <c r="B1473" t="s">
        <v>227</v>
      </c>
      <c r="C1473" t="s">
        <v>246</v>
      </c>
      <c r="D1473" s="5" t="s">
        <v>247</v>
      </c>
      <c r="E1473" s="5">
        <v>0</v>
      </c>
      <c r="F1473" s="5" t="s">
        <v>12</v>
      </c>
      <c r="G1473" s="5" t="s">
        <v>13</v>
      </c>
      <c r="H1473" s="5" t="str">
        <f t="shared" si="22"/>
        <v>Industry (incl. Cement Process)</v>
      </c>
      <c r="I1473" s="6" t="s">
        <v>53</v>
      </c>
    </row>
    <row r="1474" spans="1:9" x14ac:dyDescent="0.2">
      <c r="A1474" s="4" t="s">
        <v>62</v>
      </c>
      <c r="B1474" t="s">
        <v>227</v>
      </c>
      <c r="C1474" t="s">
        <v>246</v>
      </c>
      <c r="D1474" s="5" t="s">
        <v>247</v>
      </c>
      <c r="E1474" s="5">
        <v>0</v>
      </c>
      <c r="F1474" s="5" t="s">
        <v>14</v>
      </c>
      <c r="G1474" s="5" t="s">
        <v>15</v>
      </c>
      <c r="H1474" s="5" t="str">
        <f t="shared" ref="H1474:H1537" si="23">VLOOKUP(G1474,$M$2:$N$11,2,FALSE)</f>
        <v>Industry (incl. Cement Process)</v>
      </c>
      <c r="I1474" s="6">
        <v>124.647161646367</v>
      </c>
    </row>
    <row r="1475" spans="1:9" x14ac:dyDescent="0.2">
      <c r="A1475" s="4" t="s">
        <v>62</v>
      </c>
      <c r="B1475" t="s">
        <v>227</v>
      </c>
      <c r="C1475" t="s">
        <v>246</v>
      </c>
      <c r="D1475" s="5" t="s">
        <v>247</v>
      </c>
      <c r="E1475" s="5">
        <v>0</v>
      </c>
      <c r="F1475" s="5" t="s">
        <v>16</v>
      </c>
      <c r="G1475" s="5" t="s">
        <v>17</v>
      </c>
      <c r="H1475" s="5" t="str">
        <f t="shared" si="23"/>
        <v>Domestic aviation</v>
      </c>
      <c r="I1475" s="6">
        <v>16.314871960037699</v>
      </c>
    </row>
    <row r="1476" spans="1:9" x14ac:dyDescent="0.2">
      <c r="A1476" s="4" t="s">
        <v>62</v>
      </c>
      <c r="B1476" t="s">
        <v>227</v>
      </c>
      <c r="C1476" t="s">
        <v>246</v>
      </c>
      <c r="D1476" s="5" t="s">
        <v>247</v>
      </c>
      <c r="E1476" s="5">
        <v>0</v>
      </c>
      <c r="F1476" s="5" t="s">
        <v>18</v>
      </c>
      <c r="G1476" s="5" t="s">
        <v>19</v>
      </c>
      <c r="H1476" s="5" t="str">
        <f t="shared" si="23"/>
        <v>Ground Transport</v>
      </c>
      <c r="I1476" s="6">
        <v>426.80407669312598</v>
      </c>
    </row>
    <row r="1477" spans="1:9" x14ac:dyDescent="0.2">
      <c r="A1477" s="4" t="s">
        <v>62</v>
      </c>
      <c r="B1477" t="s">
        <v>227</v>
      </c>
      <c r="C1477" t="s">
        <v>246</v>
      </c>
      <c r="D1477" s="5" t="s">
        <v>247</v>
      </c>
      <c r="E1477" s="5">
        <v>0</v>
      </c>
      <c r="F1477" s="5" t="s">
        <v>20</v>
      </c>
      <c r="G1477" s="5" t="s">
        <v>21</v>
      </c>
      <c r="H1477" s="5" t="str">
        <f t="shared" si="23"/>
        <v>Ground Transport</v>
      </c>
      <c r="I1477" s="6">
        <v>2.0163864641628702</v>
      </c>
    </row>
    <row r="1478" spans="1:9" x14ac:dyDescent="0.2">
      <c r="A1478" s="4" t="s">
        <v>62</v>
      </c>
      <c r="B1478" t="s">
        <v>227</v>
      </c>
      <c r="C1478" t="s">
        <v>246</v>
      </c>
      <c r="D1478" s="5" t="s">
        <v>247</v>
      </c>
      <c r="E1478" s="5">
        <v>0</v>
      </c>
      <c r="F1478" s="5" t="s">
        <v>22</v>
      </c>
      <c r="G1478" s="5" t="s">
        <v>23</v>
      </c>
      <c r="H1478" s="5" t="str">
        <f t="shared" si="23"/>
        <v>Ground Transport</v>
      </c>
      <c r="I1478" s="6">
        <v>0.40281272066574902</v>
      </c>
    </row>
    <row r="1479" spans="1:9" x14ac:dyDescent="0.2">
      <c r="A1479" s="4" t="s">
        <v>62</v>
      </c>
      <c r="B1479" t="s">
        <v>227</v>
      </c>
      <c r="C1479" t="s">
        <v>246</v>
      </c>
      <c r="D1479" s="5" t="s">
        <v>247</v>
      </c>
      <c r="E1479" s="5">
        <v>0</v>
      </c>
      <c r="F1479" s="5" t="s">
        <v>26</v>
      </c>
      <c r="G1479" s="5" t="s">
        <v>27</v>
      </c>
      <c r="H1479" s="5" t="str">
        <f t="shared" si="23"/>
        <v>Residential</v>
      </c>
      <c r="I1479" s="6">
        <v>111.83931679851899</v>
      </c>
    </row>
    <row r="1480" spans="1:9" x14ac:dyDescent="0.2">
      <c r="A1480" s="4" t="s">
        <v>62</v>
      </c>
      <c r="B1480" t="s">
        <v>227</v>
      </c>
      <c r="C1480" t="s">
        <v>246</v>
      </c>
      <c r="D1480" s="5" t="s">
        <v>247</v>
      </c>
      <c r="E1480" s="5">
        <v>0</v>
      </c>
      <c r="F1480" s="5" t="s">
        <v>67</v>
      </c>
      <c r="G1480" s="5" t="s">
        <v>13</v>
      </c>
      <c r="H1480" s="5" t="str">
        <f t="shared" si="23"/>
        <v>Industry (incl. Cement Process)</v>
      </c>
      <c r="I1480" s="6" t="s">
        <v>53</v>
      </c>
    </row>
    <row r="1481" spans="1:9" x14ac:dyDescent="0.2">
      <c r="A1481" s="4" t="s">
        <v>62</v>
      </c>
      <c r="B1481" t="s">
        <v>227</v>
      </c>
      <c r="C1481" t="s">
        <v>246</v>
      </c>
      <c r="D1481" s="5" t="s">
        <v>247</v>
      </c>
      <c r="E1481" s="5">
        <v>0</v>
      </c>
      <c r="F1481" s="5" t="s">
        <v>30</v>
      </c>
      <c r="G1481" s="5" t="s">
        <v>32</v>
      </c>
      <c r="H1481" s="5" t="e">
        <f t="shared" si="23"/>
        <v>#N/A</v>
      </c>
      <c r="I1481" s="6" t="s">
        <v>53</v>
      </c>
    </row>
    <row r="1482" spans="1:9" x14ac:dyDescent="0.2">
      <c r="A1482" s="4" t="s">
        <v>62</v>
      </c>
      <c r="B1482" t="s">
        <v>227</v>
      </c>
      <c r="C1482" t="s">
        <v>246</v>
      </c>
      <c r="D1482" s="5" t="s">
        <v>247</v>
      </c>
      <c r="E1482" s="5">
        <v>0</v>
      </c>
      <c r="F1482" s="5" t="s">
        <v>33</v>
      </c>
      <c r="G1482" s="5" t="s">
        <v>34</v>
      </c>
      <c r="H1482" s="5" t="str">
        <f t="shared" si="23"/>
        <v>Industry (incl. Cement Process)</v>
      </c>
      <c r="I1482" s="6">
        <v>197.68799999999999</v>
      </c>
    </row>
    <row r="1483" spans="1:9" x14ac:dyDescent="0.2">
      <c r="A1483" s="4" t="s">
        <v>62</v>
      </c>
      <c r="B1483" t="s">
        <v>227</v>
      </c>
      <c r="C1483" t="s">
        <v>246</v>
      </c>
      <c r="D1483" s="5" t="s">
        <v>247</v>
      </c>
      <c r="E1483" s="5">
        <v>0</v>
      </c>
      <c r="F1483" s="5" t="s">
        <v>41</v>
      </c>
      <c r="G1483" s="5" t="s">
        <v>42</v>
      </c>
      <c r="H1483" s="5" t="e">
        <f t="shared" si="23"/>
        <v>#N/A</v>
      </c>
      <c r="I1483" s="6">
        <v>0.59979060122958605</v>
      </c>
    </row>
    <row r="1484" spans="1:9" x14ac:dyDescent="0.2">
      <c r="A1484" s="4" t="s">
        <v>62</v>
      </c>
      <c r="B1484" t="s">
        <v>227</v>
      </c>
      <c r="C1484" t="s">
        <v>246</v>
      </c>
      <c r="D1484" s="5" t="s">
        <v>247</v>
      </c>
      <c r="E1484" s="5">
        <v>0</v>
      </c>
      <c r="F1484" s="5" t="s">
        <v>47</v>
      </c>
      <c r="G1484" s="5" t="s">
        <v>48</v>
      </c>
      <c r="H1484" s="5" t="e">
        <f t="shared" si="23"/>
        <v>#N/A</v>
      </c>
      <c r="I1484" s="6">
        <v>0.94568398331549297</v>
      </c>
    </row>
    <row r="1485" spans="1:9" x14ac:dyDescent="0.2">
      <c r="A1485" s="4" t="s">
        <v>62</v>
      </c>
      <c r="B1485" t="s">
        <v>227</v>
      </c>
      <c r="C1485" t="s">
        <v>246</v>
      </c>
      <c r="D1485" s="5" t="s">
        <v>247</v>
      </c>
      <c r="E1485" s="5">
        <v>0</v>
      </c>
      <c r="F1485" s="5" t="s">
        <v>49</v>
      </c>
      <c r="G1485" s="5" t="s">
        <v>50</v>
      </c>
      <c r="H1485" s="5" t="e">
        <f t="shared" si="23"/>
        <v>#N/A</v>
      </c>
      <c r="I1485" s="6">
        <v>6.5675871838812698</v>
      </c>
    </row>
    <row r="1486" spans="1:9" x14ac:dyDescent="0.2">
      <c r="A1486" s="4" t="s">
        <v>62</v>
      </c>
      <c r="B1486" t="s">
        <v>227</v>
      </c>
      <c r="C1486" t="s">
        <v>246</v>
      </c>
      <c r="D1486" s="5" t="s">
        <v>247</v>
      </c>
      <c r="E1486" s="5">
        <v>0</v>
      </c>
      <c r="F1486" s="5" t="s">
        <v>54</v>
      </c>
      <c r="G1486" s="5" t="s">
        <v>55</v>
      </c>
      <c r="H1486" s="5" t="e">
        <f t="shared" si="23"/>
        <v>#N/A</v>
      </c>
      <c r="I1486" s="6">
        <v>2.9641075199999999E-2</v>
      </c>
    </row>
    <row r="1487" spans="1:9" x14ac:dyDescent="0.2">
      <c r="A1487" s="4" t="s">
        <v>62</v>
      </c>
      <c r="B1487" t="s">
        <v>227</v>
      </c>
      <c r="C1487" t="s">
        <v>246</v>
      </c>
      <c r="D1487" s="5" t="s">
        <v>247</v>
      </c>
      <c r="E1487" s="5">
        <v>0</v>
      </c>
      <c r="F1487" s="5" t="s">
        <v>56</v>
      </c>
      <c r="G1487" s="5" t="s">
        <v>57</v>
      </c>
      <c r="H1487" s="5" t="e">
        <f t="shared" si="23"/>
        <v>#N/A</v>
      </c>
      <c r="I1487" s="6">
        <v>21.5266744066633</v>
      </c>
    </row>
    <row r="1488" spans="1:9" x14ac:dyDescent="0.2">
      <c r="A1488" s="4" t="s">
        <v>62</v>
      </c>
      <c r="B1488" t="s">
        <v>227</v>
      </c>
      <c r="C1488" t="s">
        <v>246</v>
      </c>
      <c r="D1488" s="5" t="s">
        <v>247</v>
      </c>
      <c r="E1488" s="5">
        <v>0</v>
      </c>
      <c r="F1488" s="5" t="s">
        <v>58</v>
      </c>
      <c r="G1488" s="5" t="s">
        <v>59</v>
      </c>
      <c r="H1488" s="5" t="e">
        <f t="shared" si="23"/>
        <v>#N/A</v>
      </c>
      <c r="I1488" s="6" t="s">
        <v>53</v>
      </c>
    </row>
    <row r="1489" spans="1:9" x14ac:dyDescent="0.2">
      <c r="A1489" s="4" t="s">
        <v>62</v>
      </c>
      <c r="B1489" t="s">
        <v>227</v>
      </c>
      <c r="C1489" t="s">
        <v>248</v>
      </c>
      <c r="D1489" s="5" t="s">
        <v>249</v>
      </c>
      <c r="E1489" s="5">
        <v>0</v>
      </c>
      <c r="F1489" s="5" t="s">
        <v>10</v>
      </c>
      <c r="G1489" s="5" t="s">
        <v>11</v>
      </c>
      <c r="H1489" s="5" t="str">
        <f t="shared" si="23"/>
        <v>Power</v>
      </c>
      <c r="I1489" s="6">
        <v>4679.9055659013602</v>
      </c>
    </row>
    <row r="1490" spans="1:9" x14ac:dyDescent="0.2">
      <c r="A1490" s="4" t="s">
        <v>62</v>
      </c>
      <c r="B1490" t="s">
        <v>227</v>
      </c>
      <c r="C1490" t="s">
        <v>248</v>
      </c>
      <c r="D1490" s="5" t="s">
        <v>249</v>
      </c>
      <c r="E1490" s="5">
        <v>0</v>
      </c>
      <c r="F1490" s="5" t="s">
        <v>12</v>
      </c>
      <c r="G1490" s="5" t="s">
        <v>13</v>
      </c>
      <c r="H1490" s="5" t="str">
        <f t="shared" si="23"/>
        <v>Industry (incl. Cement Process)</v>
      </c>
      <c r="I1490" s="6">
        <v>271.66740129126703</v>
      </c>
    </row>
    <row r="1491" spans="1:9" x14ac:dyDescent="0.2">
      <c r="A1491" s="4" t="s">
        <v>62</v>
      </c>
      <c r="B1491" t="s">
        <v>227</v>
      </c>
      <c r="C1491" t="s">
        <v>248</v>
      </c>
      <c r="D1491" s="5" t="s">
        <v>249</v>
      </c>
      <c r="E1491" s="5">
        <v>0</v>
      </c>
      <c r="F1491" s="5" t="s">
        <v>14</v>
      </c>
      <c r="G1491" s="5" t="s">
        <v>15</v>
      </c>
      <c r="H1491" s="5" t="str">
        <f t="shared" si="23"/>
        <v>Industry (incl. Cement Process)</v>
      </c>
      <c r="I1491" s="6">
        <v>1991.54443326055</v>
      </c>
    </row>
    <row r="1492" spans="1:9" x14ac:dyDescent="0.2">
      <c r="A1492" s="4" t="s">
        <v>62</v>
      </c>
      <c r="B1492" t="s">
        <v>227</v>
      </c>
      <c r="C1492" t="s">
        <v>248</v>
      </c>
      <c r="D1492" s="5" t="s">
        <v>249</v>
      </c>
      <c r="E1492" s="5">
        <v>0</v>
      </c>
      <c r="F1492" s="5" t="s">
        <v>16</v>
      </c>
      <c r="G1492" s="5" t="s">
        <v>17</v>
      </c>
      <c r="H1492" s="5" t="str">
        <f t="shared" si="23"/>
        <v>Domestic aviation</v>
      </c>
      <c r="I1492" s="6">
        <v>20.769592186915201</v>
      </c>
    </row>
    <row r="1493" spans="1:9" x14ac:dyDescent="0.2">
      <c r="A1493" s="4" t="s">
        <v>62</v>
      </c>
      <c r="B1493" t="s">
        <v>227</v>
      </c>
      <c r="C1493" t="s">
        <v>248</v>
      </c>
      <c r="D1493" s="5" t="s">
        <v>249</v>
      </c>
      <c r="E1493" s="5">
        <v>0</v>
      </c>
      <c r="F1493" s="5" t="s">
        <v>18</v>
      </c>
      <c r="G1493" s="5" t="s">
        <v>19</v>
      </c>
      <c r="H1493" s="5" t="str">
        <f t="shared" si="23"/>
        <v>Ground Transport</v>
      </c>
      <c r="I1493" s="6">
        <v>9429.9927177021</v>
      </c>
    </row>
    <row r="1494" spans="1:9" x14ac:dyDescent="0.2">
      <c r="A1494" s="4" t="s">
        <v>62</v>
      </c>
      <c r="B1494" t="s">
        <v>227</v>
      </c>
      <c r="C1494" t="s">
        <v>248</v>
      </c>
      <c r="D1494" s="5" t="s">
        <v>249</v>
      </c>
      <c r="E1494" s="5">
        <v>0</v>
      </c>
      <c r="F1494" s="5" t="s">
        <v>20</v>
      </c>
      <c r="G1494" s="5" t="s">
        <v>21</v>
      </c>
      <c r="H1494" s="5" t="str">
        <f t="shared" si="23"/>
        <v>Ground Transport</v>
      </c>
      <c r="I1494" s="6">
        <v>59.112928580797899</v>
      </c>
    </row>
    <row r="1495" spans="1:9" x14ac:dyDescent="0.2">
      <c r="A1495" s="4" t="s">
        <v>62</v>
      </c>
      <c r="B1495" t="s">
        <v>227</v>
      </c>
      <c r="C1495" t="s">
        <v>248</v>
      </c>
      <c r="D1495" s="5" t="s">
        <v>249</v>
      </c>
      <c r="E1495" s="5">
        <v>0</v>
      </c>
      <c r="F1495" s="5" t="s">
        <v>22</v>
      </c>
      <c r="G1495" s="5" t="s">
        <v>23</v>
      </c>
      <c r="H1495" s="5" t="str">
        <f t="shared" si="23"/>
        <v>Ground Transport</v>
      </c>
      <c r="I1495" s="6">
        <v>6.9875336773497496</v>
      </c>
    </row>
    <row r="1496" spans="1:9" x14ac:dyDescent="0.2">
      <c r="A1496" s="4" t="s">
        <v>62</v>
      </c>
      <c r="B1496" t="s">
        <v>227</v>
      </c>
      <c r="C1496" t="s">
        <v>248</v>
      </c>
      <c r="D1496" s="5" t="s">
        <v>249</v>
      </c>
      <c r="E1496" s="5">
        <v>0</v>
      </c>
      <c r="F1496" s="5" t="s">
        <v>26</v>
      </c>
      <c r="G1496" s="5" t="s">
        <v>27</v>
      </c>
      <c r="H1496" s="5" t="str">
        <f t="shared" si="23"/>
        <v>Residential</v>
      </c>
      <c r="I1496" s="6">
        <v>1749.6239709860899</v>
      </c>
    </row>
    <row r="1497" spans="1:9" x14ac:dyDescent="0.2">
      <c r="A1497" s="4" t="s">
        <v>62</v>
      </c>
      <c r="B1497" t="s">
        <v>227</v>
      </c>
      <c r="C1497" t="s">
        <v>248</v>
      </c>
      <c r="D1497" s="5" t="s">
        <v>249</v>
      </c>
      <c r="E1497" s="5">
        <v>0</v>
      </c>
      <c r="F1497" s="5" t="s">
        <v>30</v>
      </c>
      <c r="G1497" s="5" t="s">
        <v>32</v>
      </c>
      <c r="H1497" s="5" t="e">
        <f t="shared" si="23"/>
        <v>#N/A</v>
      </c>
      <c r="I1497" s="6">
        <v>618.78320054414496</v>
      </c>
    </row>
    <row r="1498" spans="1:9" x14ac:dyDescent="0.2">
      <c r="A1498" s="4" t="s">
        <v>62</v>
      </c>
      <c r="B1498" t="s">
        <v>227</v>
      </c>
      <c r="C1498" t="s">
        <v>248</v>
      </c>
      <c r="D1498" s="5" t="s">
        <v>249</v>
      </c>
      <c r="E1498" s="5">
        <v>0</v>
      </c>
      <c r="F1498" s="5" t="s">
        <v>33</v>
      </c>
      <c r="G1498" s="5" t="s">
        <v>34</v>
      </c>
      <c r="H1498" s="5" t="str">
        <f t="shared" si="23"/>
        <v>Industry (incl. Cement Process)</v>
      </c>
      <c r="I1498" s="6">
        <v>1984.23</v>
      </c>
    </row>
    <row r="1499" spans="1:9" x14ac:dyDescent="0.2">
      <c r="A1499" s="4" t="s">
        <v>62</v>
      </c>
      <c r="B1499" t="s">
        <v>227</v>
      </c>
      <c r="C1499" t="s">
        <v>248</v>
      </c>
      <c r="D1499" s="5" t="s">
        <v>249</v>
      </c>
      <c r="E1499" s="5">
        <v>0</v>
      </c>
      <c r="F1499" s="5" t="s">
        <v>41</v>
      </c>
      <c r="G1499" s="5" t="s">
        <v>42</v>
      </c>
      <c r="H1499" s="5" t="e">
        <f t="shared" si="23"/>
        <v>#N/A</v>
      </c>
      <c r="I1499" s="6">
        <v>2.7216789114931799</v>
      </c>
    </row>
    <row r="1500" spans="1:9" x14ac:dyDescent="0.2">
      <c r="A1500" s="4" t="s">
        <v>62</v>
      </c>
      <c r="B1500" t="s">
        <v>227</v>
      </c>
      <c r="C1500" t="s">
        <v>248</v>
      </c>
      <c r="D1500" s="5" t="s">
        <v>249</v>
      </c>
      <c r="E1500" s="5">
        <v>0</v>
      </c>
      <c r="F1500" s="5" t="s">
        <v>47</v>
      </c>
      <c r="G1500" s="5" t="s">
        <v>48</v>
      </c>
      <c r="H1500" s="5" t="e">
        <f t="shared" si="23"/>
        <v>#N/A</v>
      </c>
      <c r="I1500" s="6">
        <v>13.492992996</v>
      </c>
    </row>
    <row r="1501" spans="1:9" x14ac:dyDescent="0.2">
      <c r="A1501" s="4" t="s">
        <v>62</v>
      </c>
      <c r="B1501" t="s">
        <v>227</v>
      </c>
      <c r="C1501" t="s">
        <v>248</v>
      </c>
      <c r="D1501" s="5" t="s">
        <v>249</v>
      </c>
      <c r="E1501" s="5">
        <v>0</v>
      </c>
      <c r="F1501" s="5" t="s">
        <v>49</v>
      </c>
      <c r="G1501" s="5" t="s">
        <v>50</v>
      </c>
      <c r="H1501" s="5" t="e">
        <f t="shared" si="23"/>
        <v>#N/A</v>
      </c>
      <c r="I1501" s="6">
        <v>24.4623711958175</v>
      </c>
    </row>
    <row r="1502" spans="1:9" x14ac:dyDescent="0.2">
      <c r="A1502" s="4" t="s">
        <v>62</v>
      </c>
      <c r="B1502" t="s">
        <v>227</v>
      </c>
      <c r="C1502" t="s">
        <v>248</v>
      </c>
      <c r="D1502" s="5" t="s">
        <v>249</v>
      </c>
      <c r="E1502" s="5">
        <v>0</v>
      </c>
      <c r="F1502" s="5" t="s">
        <v>56</v>
      </c>
      <c r="G1502" s="5" t="s">
        <v>57</v>
      </c>
      <c r="H1502" s="5" t="e">
        <f t="shared" si="23"/>
        <v>#N/A</v>
      </c>
      <c r="I1502" s="6">
        <v>136.05371044232101</v>
      </c>
    </row>
    <row r="1503" spans="1:9" x14ac:dyDescent="0.2">
      <c r="A1503" s="4" t="s">
        <v>62</v>
      </c>
      <c r="B1503" t="s">
        <v>227</v>
      </c>
      <c r="C1503" t="s">
        <v>248</v>
      </c>
      <c r="D1503" s="5" t="s">
        <v>249</v>
      </c>
      <c r="E1503" s="5">
        <v>0</v>
      </c>
      <c r="F1503" s="5" t="s">
        <v>58</v>
      </c>
      <c r="G1503" s="5" t="s">
        <v>59</v>
      </c>
      <c r="H1503" s="5" t="e">
        <f t="shared" si="23"/>
        <v>#N/A</v>
      </c>
      <c r="I1503" s="6">
        <v>103.245279606305</v>
      </c>
    </row>
    <row r="1504" spans="1:9" x14ac:dyDescent="0.2">
      <c r="A1504" s="4" t="s">
        <v>62</v>
      </c>
      <c r="B1504" t="s">
        <v>227</v>
      </c>
      <c r="C1504" t="s">
        <v>250</v>
      </c>
      <c r="D1504" s="5" t="s">
        <v>251</v>
      </c>
      <c r="E1504" s="5">
        <v>0</v>
      </c>
      <c r="F1504" s="5" t="s">
        <v>10</v>
      </c>
      <c r="G1504" s="5" t="s">
        <v>11</v>
      </c>
      <c r="H1504" s="5" t="str">
        <f t="shared" si="23"/>
        <v>Power</v>
      </c>
      <c r="I1504" s="6">
        <v>212.365269151657</v>
      </c>
    </row>
    <row r="1505" spans="1:9" x14ac:dyDescent="0.2">
      <c r="A1505" s="4" t="s">
        <v>62</v>
      </c>
      <c r="B1505" t="s">
        <v>227</v>
      </c>
      <c r="C1505" t="s">
        <v>250</v>
      </c>
      <c r="D1505" s="5" t="s">
        <v>251</v>
      </c>
      <c r="E1505" s="5">
        <v>0</v>
      </c>
      <c r="F1505" s="5" t="s">
        <v>12</v>
      </c>
      <c r="G1505" s="5" t="s">
        <v>13</v>
      </c>
      <c r="H1505" s="5" t="str">
        <f t="shared" si="23"/>
        <v>Industry (incl. Cement Process)</v>
      </c>
      <c r="I1505" s="6" t="s">
        <v>53</v>
      </c>
    </row>
    <row r="1506" spans="1:9" x14ac:dyDescent="0.2">
      <c r="A1506" s="4" t="s">
        <v>62</v>
      </c>
      <c r="B1506" t="s">
        <v>227</v>
      </c>
      <c r="C1506" t="s">
        <v>250</v>
      </c>
      <c r="D1506" s="5" t="s">
        <v>251</v>
      </c>
      <c r="E1506" s="5">
        <v>0</v>
      </c>
      <c r="F1506" s="5" t="s">
        <v>14</v>
      </c>
      <c r="G1506" s="5" t="s">
        <v>15</v>
      </c>
      <c r="H1506" s="5" t="str">
        <f t="shared" si="23"/>
        <v>Industry (incl. Cement Process)</v>
      </c>
      <c r="I1506" s="6">
        <v>127.049709869946</v>
      </c>
    </row>
    <row r="1507" spans="1:9" x14ac:dyDescent="0.2">
      <c r="A1507" s="4" t="s">
        <v>62</v>
      </c>
      <c r="B1507" t="s">
        <v>227</v>
      </c>
      <c r="C1507" t="s">
        <v>250</v>
      </c>
      <c r="D1507" s="5" t="s">
        <v>251</v>
      </c>
      <c r="E1507" s="5">
        <v>0</v>
      </c>
      <c r="F1507" s="5" t="s">
        <v>16</v>
      </c>
      <c r="G1507" s="5" t="s">
        <v>17</v>
      </c>
      <c r="H1507" s="5" t="str">
        <f t="shared" si="23"/>
        <v>Domestic aviation</v>
      </c>
      <c r="I1507" s="6">
        <v>16.629345977153399</v>
      </c>
    </row>
    <row r="1508" spans="1:9" x14ac:dyDescent="0.2">
      <c r="A1508" s="4" t="s">
        <v>62</v>
      </c>
      <c r="B1508" t="s">
        <v>227</v>
      </c>
      <c r="C1508" t="s">
        <v>250</v>
      </c>
      <c r="D1508" s="5" t="s">
        <v>251</v>
      </c>
      <c r="E1508" s="5">
        <v>0</v>
      </c>
      <c r="F1508" s="5" t="s">
        <v>18</v>
      </c>
      <c r="G1508" s="5" t="s">
        <v>19</v>
      </c>
      <c r="H1508" s="5" t="str">
        <f t="shared" si="23"/>
        <v>Ground Transport</v>
      </c>
      <c r="I1508" s="6">
        <v>435.02971615603298</v>
      </c>
    </row>
    <row r="1509" spans="1:9" x14ac:dyDescent="0.2">
      <c r="A1509" s="4" t="s">
        <v>62</v>
      </c>
      <c r="B1509" t="s">
        <v>227</v>
      </c>
      <c r="C1509" t="s">
        <v>250</v>
      </c>
      <c r="D1509" s="5" t="s">
        <v>251</v>
      </c>
      <c r="E1509" s="5">
        <v>0</v>
      </c>
      <c r="F1509" s="5" t="s">
        <v>20</v>
      </c>
      <c r="G1509" s="5" t="s">
        <v>21</v>
      </c>
      <c r="H1509" s="5" t="str">
        <f t="shared" si="23"/>
        <v>Ground Transport</v>
      </c>
      <c r="I1509" s="6">
        <v>2.05525642705835</v>
      </c>
    </row>
    <row r="1510" spans="1:9" x14ac:dyDescent="0.2">
      <c r="A1510" s="4" t="s">
        <v>62</v>
      </c>
      <c r="B1510" t="s">
        <v>227</v>
      </c>
      <c r="C1510" t="s">
        <v>250</v>
      </c>
      <c r="D1510" s="5" t="s">
        <v>251</v>
      </c>
      <c r="E1510" s="5">
        <v>0</v>
      </c>
      <c r="F1510" s="5" t="s">
        <v>22</v>
      </c>
      <c r="G1510" s="5" t="s">
        <v>23</v>
      </c>
      <c r="H1510" s="5" t="str">
        <f t="shared" si="23"/>
        <v>Ground Transport</v>
      </c>
      <c r="I1510" s="6">
        <v>0.41057654023186002</v>
      </c>
    </row>
    <row r="1511" spans="1:9" x14ac:dyDescent="0.2">
      <c r="A1511" s="4" t="s">
        <v>62</v>
      </c>
      <c r="B1511" t="s">
        <v>227</v>
      </c>
      <c r="C1511" t="s">
        <v>250</v>
      </c>
      <c r="D1511" s="5" t="s">
        <v>251</v>
      </c>
      <c r="E1511" s="5">
        <v>0</v>
      </c>
      <c r="F1511" s="5" t="s">
        <v>26</v>
      </c>
      <c r="G1511" s="5" t="s">
        <v>27</v>
      </c>
      <c r="H1511" s="5" t="str">
        <f t="shared" si="23"/>
        <v>Residential</v>
      </c>
      <c r="I1511" s="6">
        <v>113.99494475463401</v>
      </c>
    </row>
    <row r="1512" spans="1:9" x14ac:dyDescent="0.2">
      <c r="A1512" s="4" t="s">
        <v>62</v>
      </c>
      <c r="B1512" t="s">
        <v>227</v>
      </c>
      <c r="C1512" t="s">
        <v>250</v>
      </c>
      <c r="D1512" s="5" t="s">
        <v>251</v>
      </c>
      <c r="E1512" s="5">
        <v>0</v>
      </c>
      <c r="F1512" s="5" t="s">
        <v>67</v>
      </c>
      <c r="G1512" s="5" t="s">
        <v>13</v>
      </c>
      <c r="H1512" s="5" t="str">
        <f t="shared" si="23"/>
        <v>Industry (incl. Cement Process)</v>
      </c>
      <c r="I1512" s="6" t="s">
        <v>53</v>
      </c>
    </row>
    <row r="1513" spans="1:9" x14ac:dyDescent="0.2">
      <c r="A1513" s="4" t="s">
        <v>62</v>
      </c>
      <c r="B1513" t="s">
        <v>227</v>
      </c>
      <c r="C1513" t="s">
        <v>250</v>
      </c>
      <c r="D1513" s="5" t="s">
        <v>251</v>
      </c>
      <c r="E1513" s="5">
        <v>0</v>
      </c>
      <c r="F1513" s="5" t="s">
        <v>30</v>
      </c>
      <c r="G1513" s="5" t="s">
        <v>32</v>
      </c>
      <c r="H1513" s="5" t="e">
        <f t="shared" si="23"/>
        <v>#N/A</v>
      </c>
      <c r="I1513" s="6" t="s">
        <v>53</v>
      </c>
    </row>
    <row r="1514" spans="1:9" x14ac:dyDescent="0.2">
      <c r="A1514" s="4" t="s">
        <v>62</v>
      </c>
      <c r="B1514" t="s">
        <v>227</v>
      </c>
      <c r="C1514" t="s">
        <v>250</v>
      </c>
      <c r="D1514" s="5" t="s">
        <v>251</v>
      </c>
      <c r="E1514" s="5">
        <v>0</v>
      </c>
      <c r="F1514" s="5" t="s">
        <v>41</v>
      </c>
      <c r="G1514" s="5" t="s">
        <v>42</v>
      </c>
      <c r="H1514" s="5" t="e">
        <f t="shared" si="23"/>
        <v>#N/A</v>
      </c>
      <c r="I1514" s="6">
        <v>0.55302233920161104</v>
      </c>
    </row>
    <row r="1515" spans="1:9" x14ac:dyDescent="0.2">
      <c r="A1515" s="4" t="s">
        <v>62</v>
      </c>
      <c r="B1515" t="s">
        <v>227</v>
      </c>
      <c r="C1515" t="s">
        <v>250</v>
      </c>
      <c r="D1515" s="5" t="s">
        <v>251</v>
      </c>
      <c r="E1515" s="5">
        <v>0</v>
      </c>
      <c r="F1515" s="5" t="s">
        <v>43</v>
      </c>
      <c r="G1515" s="5" t="s">
        <v>44</v>
      </c>
      <c r="H1515" s="5" t="e">
        <f t="shared" si="23"/>
        <v>#N/A</v>
      </c>
      <c r="I1515" s="6" t="s">
        <v>53</v>
      </c>
    </row>
    <row r="1516" spans="1:9" x14ac:dyDescent="0.2">
      <c r="A1516" s="4" t="s">
        <v>62</v>
      </c>
      <c r="B1516" t="s">
        <v>227</v>
      </c>
      <c r="C1516" t="s">
        <v>250</v>
      </c>
      <c r="D1516" s="5" t="s">
        <v>251</v>
      </c>
      <c r="E1516" s="5">
        <v>0</v>
      </c>
      <c r="F1516" s="5" t="s">
        <v>47</v>
      </c>
      <c r="G1516" s="5" t="s">
        <v>48</v>
      </c>
      <c r="H1516" s="5" t="e">
        <f t="shared" si="23"/>
        <v>#N/A</v>
      </c>
      <c r="I1516" s="6">
        <v>0.83052077254406398</v>
      </c>
    </row>
    <row r="1517" spans="1:9" x14ac:dyDescent="0.2">
      <c r="A1517" s="4" t="s">
        <v>62</v>
      </c>
      <c r="B1517" t="s">
        <v>227</v>
      </c>
      <c r="C1517" t="s">
        <v>250</v>
      </c>
      <c r="D1517" s="5" t="s">
        <v>251</v>
      </c>
      <c r="E1517" s="5">
        <v>0</v>
      </c>
      <c r="F1517" s="5" t="s">
        <v>49</v>
      </c>
      <c r="G1517" s="5" t="s">
        <v>50</v>
      </c>
      <c r="H1517" s="5" t="e">
        <f t="shared" si="23"/>
        <v>#N/A</v>
      </c>
      <c r="I1517" s="6">
        <v>8.2537085958716201</v>
      </c>
    </row>
    <row r="1518" spans="1:9" x14ac:dyDescent="0.2">
      <c r="A1518" s="4" t="s">
        <v>62</v>
      </c>
      <c r="B1518" t="s">
        <v>227</v>
      </c>
      <c r="C1518" t="s">
        <v>250</v>
      </c>
      <c r="D1518" s="5" t="s">
        <v>251</v>
      </c>
      <c r="E1518" s="5">
        <v>0</v>
      </c>
      <c r="F1518" s="5" t="s">
        <v>56</v>
      </c>
      <c r="G1518" s="5" t="s">
        <v>57</v>
      </c>
      <c r="H1518" s="5" t="e">
        <f t="shared" si="23"/>
        <v>#N/A</v>
      </c>
      <c r="I1518" s="6">
        <v>26.300670009354</v>
      </c>
    </row>
    <row r="1519" spans="1:9" x14ac:dyDescent="0.2">
      <c r="A1519" s="4" t="s">
        <v>62</v>
      </c>
      <c r="B1519" t="s">
        <v>227</v>
      </c>
      <c r="C1519" t="s">
        <v>250</v>
      </c>
      <c r="D1519" s="5" t="s">
        <v>251</v>
      </c>
      <c r="E1519" s="5">
        <v>0</v>
      </c>
      <c r="F1519" s="5" t="s">
        <v>58</v>
      </c>
      <c r="G1519" s="5" t="s">
        <v>59</v>
      </c>
      <c r="H1519" s="5" t="e">
        <f t="shared" si="23"/>
        <v>#N/A</v>
      </c>
      <c r="I1519" s="6" t="s">
        <v>53</v>
      </c>
    </row>
    <row r="1520" spans="1:9" x14ac:dyDescent="0.2">
      <c r="A1520" s="4" t="s">
        <v>62</v>
      </c>
      <c r="B1520" t="s">
        <v>227</v>
      </c>
      <c r="C1520" t="s">
        <v>252</v>
      </c>
      <c r="D1520" s="5" t="s">
        <v>253</v>
      </c>
      <c r="E1520" s="5">
        <v>0</v>
      </c>
      <c r="F1520" s="5" t="s">
        <v>10</v>
      </c>
      <c r="G1520" s="5" t="s">
        <v>11</v>
      </c>
      <c r="H1520" s="5" t="str">
        <f t="shared" si="23"/>
        <v>Power</v>
      </c>
      <c r="I1520" s="6">
        <v>228.97728095547299</v>
      </c>
    </row>
    <row r="1521" spans="1:9" x14ac:dyDescent="0.2">
      <c r="A1521" s="4" t="s">
        <v>62</v>
      </c>
      <c r="B1521" t="s">
        <v>227</v>
      </c>
      <c r="C1521" t="s">
        <v>252</v>
      </c>
      <c r="D1521" s="5" t="s">
        <v>253</v>
      </c>
      <c r="E1521" s="5">
        <v>0</v>
      </c>
      <c r="F1521" s="5" t="s">
        <v>12</v>
      </c>
      <c r="G1521" s="5" t="s">
        <v>13</v>
      </c>
      <c r="H1521" s="5" t="str">
        <f t="shared" si="23"/>
        <v>Industry (incl. Cement Process)</v>
      </c>
      <c r="I1521" s="6" t="s">
        <v>53</v>
      </c>
    </row>
    <row r="1522" spans="1:9" x14ac:dyDescent="0.2">
      <c r="A1522" s="4" t="s">
        <v>62</v>
      </c>
      <c r="B1522" t="s">
        <v>227</v>
      </c>
      <c r="C1522" t="s">
        <v>252</v>
      </c>
      <c r="D1522" s="5" t="s">
        <v>253</v>
      </c>
      <c r="E1522" s="5">
        <v>0</v>
      </c>
      <c r="F1522" s="5" t="s">
        <v>14</v>
      </c>
      <c r="G1522" s="5" t="s">
        <v>15</v>
      </c>
      <c r="H1522" s="5" t="str">
        <f t="shared" si="23"/>
        <v>Industry (incl. Cement Process)</v>
      </c>
      <c r="I1522" s="6">
        <v>136.98834880141601</v>
      </c>
    </row>
    <row r="1523" spans="1:9" x14ac:dyDescent="0.2">
      <c r="A1523" s="4" t="s">
        <v>62</v>
      </c>
      <c r="B1523" t="s">
        <v>227</v>
      </c>
      <c r="C1523" t="s">
        <v>252</v>
      </c>
      <c r="D1523" s="5" t="s">
        <v>253</v>
      </c>
      <c r="E1523" s="5">
        <v>0</v>
      </c>
      <c r="F1523" s="5" t="s">
        <v>16</v>
      </c>
      <c r="G1523" s="5" t="s">
        <v>17</v>
      </c>
      <c r="H1523" s="5" t="str">
        <f t="shared" si="23"/>
        <v>Domestic aviation</v>
      </c>
      <c r="I1523" s="6">
        <v>17.9302247262424</v>
      </c>
    </row>
    <row r="1524" spans="1:9" x14ac:dyDescent="0.2">
      <c r="A1524" s="4" t="s">
        <v>62</v>
      </c>
      <c r="B1524" t="s">
        <v>227</v>
      </c>
      <c r="C1524" t="s">
        <v>252</v>
      </c>
      <c r="D1524" s="5" t="s">
        <v>253</v>
      </c>
      <c r="E1524" s="5">
        <v>0</v>
      </c>
      <c r="F1524" s="5" t="s">
        <v>18</v>
      </c>
      <c r="G1524" s="5" t="s">
        <v>19</v>
      </c>
      <c r="H1524" s="5" t="str">
        <f t="shared" si="23"/>
        <v>Ground Transport</v>
      </c>
      <c r="I1524" s="6">
        <v>469.06147852924698</v>
      </c>
    </row>
    <row r="1525" spans="1:9" x14ac:dyDescent="0.2">
      <c r="A1525" s="4" t="s">
        <v>62</v>
      </c>
      <c r="B1525" t="s">
        <v>227</v>
      </c>
      <c r="C1525" t="s">
        <v>252</v>
      </c>
      <c r="D1525" s="5" t="s">
        <v>253</v>
      </c>
      <c r="E1525" s="5">
        <v>0</v>
      </c>
      <c r="F1525" s="5" t="s">
        <v>20</v>
      </c>
      <c r="G1525" s="5" t="s">
        <v>21</v>
      </c>
      <c r="H1525" s="5" t="str">
        <f t="shared" si="23"/>
        <v>Ground Transport</v>
      </c>
      <c r="I1525" s="6">
        <v>2.2160411301929801</v>
      </c>
    </row>
    <row r="1526" spans="1:9" x14ac:dyDescent="0.2">
      <c r="A1526" s="4" t="s">
        <v>62</v>
      </c>
      <c r="B1526" t="s">
        <v>227</v>
      </c>
      <c r="C1526" t="s">
        <v>252</v>
      </c>
      <c r="D1526" s="5" t="s">
        <v>253</v>
      </c>
      <c r="E1526" s="5">
        <v>0</v>
      </c>
      <c r="F1526" s="5" t="s">
        <v>22</v>
      </c>
      <c r="G1526" s="5" t="s">
        <v>23</v>
      </c>
      <c r="H1526" s="5" t="str">
        <f t="shared" si="23"/>
        <v>Ground Transport</v>
      </c>
      <c r="I1526" s="6">
        <v>0.44269446070702201</v>
      </c>
    </row>
    <row r="1527" spans="1:9" x14ac:dyDescent="0.2">
      <c r="A1527" s="4" t="s">
        <v>62</v>
      </c>
      <c r="B1527" t="s">
        <v>227</v>
      </c>
      <c r="C1527" t="s">
        <v>252</v>
      </c>
      <c r="D1527" s="5" t="s">
        <v>253</v>
      </c>
      <c r="E1527" s="5">
        <v>0</v>
      </c>
      <c r="F1527" s="5" t="s">
        <v>26</v>
      </c>
      <c r="G1527" s="5" t="s">
        <v>27</v>
      </c>
      <c r="H1527" s="5" t="str">
        <f t="shared" si="23"/>
        <v>Residential</v>
      </c>
      <c r="I1527" s="6">
        <v>122.912301692048</v>
      </c>
    </row>
    <row r="1528" spans="1:9" x14ac:dyDescent="0.2">
      <c r="A1528" s="4" t="s">
        <v>62</v>
      </c>
      <c r="B1528" t="s">
        <v>227</v>
      </c>
      <c r="C1528" t="s">
        <v>252</v>
      </c>
      <c r="D1528" s="5" t="s">
        <v>253</v>
      </c>
      <c r="E1528" s="5">
        <v>0</v>
      </c>
      <c r="F1528" s="5" t="s">
        <v>67</v>
      </c>
      <c r="G1528" s="5" t="s">
        <v>13</v>
      </c>
      <c r="H1528" s="5" t="str">
        <f t="shared" si="23"/>
        <v>Industry (incl. Cement Process)</v>
      </c>
      <c r="I1528" s="6" t="s">
        <v>53</v>
      </c>
    </row>
    <row r="1529" spans="1:9" x14ac:dyDescent="0.2">
      <c r="A1529" s="4" t="s">
        <v>62</v>
      </c>
      <c r="B1529" t="s">
        <v>227</v>
      </c>
      <c r="C1529" t="s">
        <v>252</v>
      </c>
      <c r="D1529" s="5" t="s">
        <v>253</v>
      </c>
      <c r="E1529" s="5">
        <v>0</v>
      </c>
      <c r="F1529" s="5" t="s">
        <v>30</v>
      </c>
      <c r="G1529" s="5" t="s">
        <v>32</v>
      </c>
      <c r="H1529" s="5" t="e">
        <f t="shared" si="23"/>
        <v>#N/A</v>
      </c>
      <c r="I1529" s="6" t="s">
        <v>53</v>
      </c>
    </row>
    <row r="1530" spans="1:9" x14ac:dyDescent="0.2">
      <c r="A1530" s="4" t="s">
        <v>62</v>
      </c>
      <c r="B1530" t="s">
        <v>227</v>
      </c>
      <c r="C1530" t="s">
        <v>252</v>
      </c>
      <c r="D1530" s="5" t="s">
        <v>253</v>
      </c>
      <c r="E1530" s="5">
        <v>0</v>
      </c>
      <c r="F1530" s="5" t="s">
        <v>41</v>
      </c>
      <c r="G1530" s="5" t="s">
        <v>42</v>
      </c>
      <c r="H1530" s="5" t="e">
        <f t="shared" si="23"/>
        <v>#N/A</v>
      </c>
      <c r="I1530" s="6">
        <v>4.8838768203802998E-3</v>
      </c>
    </row>
    <row r="1531" spans="1:9" x14ac:dyDescent="0.2">
      <c r="A1531" s="4" t="s">
        <v>62</v>
      </c>
      <c r="B1531" t="s">
        <v>227</v>
      </c>
      <c r="C1531" t="s">
        <v>252</v>
      </c>
      <c r="D1531" s="5" t="s">
        <v>253</v>
      </c>
      <c r="E1531" s="5">
        <v>0</v>
      </c>
      <c r="F1531" s="5" t="s">
        <v>47</v>
      </c>
      <c r="G1531" s="5" t="s">
        <v>48</v>
      </c>
      <c r="H1531" s="5" t="e">
        <f t="shared" si="23"/>
        <v>#N/A</v>
      </c>
      <c r="I1531" s="6">
        <v>0.83891014365065997</v>
      </c>
    </row>
    <row r="1532" spans="1:9" x14ac:dyDescent="0.2">
      <c r="A1532" s="4" t="s">
        <v>62</v>
      </c>
      <c r="B1532" t="s">
        <v>227</v>
      </c>
      <c r="C1532" t="s">
        <v>252</v>
      </c>
      <c r="D1532" s="5" t="s">
        <v>253</v>
      </c>
      <c r="E1532" s="5">
        <v>0</v>
      </c>
      <c r="F1532" s="5" t="s">
        <v>49</v>
      </c>
      <c r="G1532" s="5" t="s">
        <v>50</v>
      </c>
      <c r="H1532" s="5" t="e">
        <f t="shared" si="23"/>
        <v>#N/A</v>
      </c>
      <c r="I1532" s="6">
        <v>0.17250579500142299</v>
      </c>
    </row>
    <row r="1533" spans="1:9" x14ac:dyDescent="0.2">
      <c r="A1533" s="4" t="s">
        <v>62</v>
      </c>
      <c r="B1533" t="s">
        <v>227</v>
      </c>
      <c r="C1533" t="s">
        <v>252</v>
      </c>
      <c r="D1533" s="5" t="s">
        <v>253</v>
      </c>
      <c r="E1533" s="5">
        <v>0</v>
      </c>
      <c r="F1533" s="5" t="s">
        <v>56</v>
      </c>
      <c r="G1533" s="5" t="s">
        <v>57</v>
      </c>
      <c r="H1533" s="5" t="e">
        <f t="shared" si="23"/>
        <v>#N/A</v>
      </c>
      <c r="I1533" s="6">
        <v>0.51636498000002096</v>
      </c>
    </row>
    <row r="1534" spans="1:9" x14ac:dyDescent="0.2">
      <c r="A1534" s="4" t="s">
        <v>62</v>
      </c>
      <c r="B1534" t="s">
        <v>227</v>
      </c>
      <c r="C1534" t="s">
        <v>252</v>
      </c>
      <c r="D1534" s="5" t="s">
        <v>253</v>
      </c>
      <c r="E1534" s="5">
        <v>0</v>
      </c>
      <c r="F1534" s="5" t="s">
        <v>58</v>
      </c>
      <c r="G1534" s="5" t="s">
        <v>59</v>
      </c>
      <c r="H1534" s="5" t="e">
        <f t="shared" si="23"/>
        <v>#N/A</v>
      </c>
      <c r="I1534" s="6" t="s">
        <v>53</v>
      </c>
    </row>
    <row r="1535" spans="1:9" x14ac:dyDescent="0.2">
      <c r="A1535" s="4" t="s">
        <v>62</v>
      </c>
      <c r="B1535" t="s">
        <v>227</v>
      </c>
      <c r="C1535" t="s">
        <v>254</v>
      </c>
      <c r="D1535" s="5" t="s">
        <v>255</v>
      </c>
      <c r="E1535" s="5">
        <v>0</v>
      </c>
      <c r="F1535" s="5" t="s">
        <v>10</v>
      </c>
      <c r="G1535" s="5" t="s">
        <v>11</v>
      </c>
      <c r="H1535" s="5" t="str">
        <f t="shared" si="23"/>
        <v>Power</v>
      </c>
      <c r="I1535" s="6">
        <v>950.06807876681205</v>
      </c>
    </row>
    <row r="1536" spans="1:9" x14ac:dyDescent="0.2">
      <c r="A1536" s="4" t="s">
        <v>62</v>
      </c>
      <c r="B1536" t="s">
        <v>227</v>
      </c>
      <c r="C1536" t="s">
        <v>254</v>
      </c>
      <c r="D1536" s="5" t="s">
        <v>255</v>
      </c>
      <c r="E1536" s="5">
        <v>0</v>
      </c>
      <c r="F1536" s="5" t="s">
        <v>12</v>
      </c>
      <c r="G1536" s="5" t="s">
        <v>13</v>
      </c>
      <c r="H1536" s="5" t="str">
        <f t="shared" si="23"/>
        <v>Industry (incl. Cement Process)</v>
      </c>
      <c r="I1536" s="6" t="s">
        <v>53</v>
      </c>
    </row>
    <row r="1537" spans="1:9" x14ac:dyDescent="0.2">
      <c r="A1537" s="4" t="s">
        <v>62</v>
      </c>
      <c r="B1537" t="s">
        <v>227</v>
      </c>
      <c r="C1537" t="s">
        <v>254</v>
      </c>
      <c r="D1537" s="5" t="s">
        <v>255</v>
      </c>
      <c r="E1537" s="5">
        <v>0</v>
      </c>
      <c r="F1537" s="5" t="s">
        <v>14</v>
      </c>
      <c r="G1537" s="5" t="s">
        <v>15</v>
      </c>
      <c r="H1537" s="5" t="str">
        <f t="shared" si="23"/>
        <v>Industry (incl. Cement Process)</v>
      </c>
      <c r="I1537" s="6">
        <v>568.38707873904502</v>
      </c>
    </row>
    <row r="1538" spans="1:9" x14ac:dyDescent="0.2">
      <c r="A1538" s="4" t="s">
        <v>62</v>
      </c>
      <c r="B1538" t="s">
        <v>227</v>
      </c>
      <c r="C1538" t="s">
        <v>254</v>
      </c>
      <c r="D1538" s="5" t="s">
        <v>255</v>
      </c>
      <c r="E1538" s="5">
        <v>0</v>
      </c>
      <c r="F1538" s="5" t="s">
        <v>16</v>
      </c>
      <c r="G1538" s="5" t="s">
        <v>17</v>
      </c>
      <c r="H1538" s="5" t="str">
        <f t="shared" ref="H1538:H1601" si="24">VLOOKUP(G1538,$M$2:$N$11,2,FALSE)</f>
        <v>Domestic aviation</v>
      </c>
      <c r="I1538" s="6">
        <v>74.395408392220801</v>
      </c>
    </row>
    <row r="1539" spans="1:9" x14ac:dyDescent="0.2">
      <c r="A1539" s="4" t="s">
        <v>62</v>
      </c>
      <c r="B1539" t="s">
        <v>227</v>
      </c>
      <c r="C1539" t="s">
        <v>254</v>
      </c>
      <c r="D1539" s="5" t="s">
        <v>255</v>
      </c>
      <c r="E1539" s="5">
        <v>0</v>
      </c>
      <c r="F1539" s="5" t="s">
        <v>18</v>
      </c>
      <c r="G1539" s="5" t="s">
        <v>19</v>
      </c>
      <c r="H1539" s="5" t="str">
        <f t="shared" si="24"/>
        <v>Ground Transport</v>
      </c>
      <c r="I1539" s="6">
        <v>1946.21211801342</v>
      </c>
    </row>
    <row r="1540" spans="1:9" x14ac:dyDescent="0.2">
      <c r="A1540" s="4" t="s">
        <v>62</v>
      </c>
      <c r="B1540" t="s">
        <v>227</v>
      </c>
      <c r="C1540" t="s">
        <v>254</v>
      </c>
      <c r="D1540" s="5" t="s">
        <v>255</v>
      </c>
      <c r="E1540" s="5">
        <v>0</v>
      </c>
      <c r="F1540" s="5" t="s">
        <v>20</v>
      </c>
      <c r="G1540" s="5" t="s">
        <v>21</v>
      </c>
      <c r="H1540" s="5" t="str">
        <f t="shared" si="24"/>
        <v>Ground Transport</v>
      </c>
      <c r="I1540" s="6">
        <v>9.1947085619472002</v>
      </c>
    </row>
    <row r="1541" spans="1:9" x14ac:dyDescent="0.2">
      <c r="A1541" s="4" t="s">
        <v>62</v>
      </c>
      <c r="B1541" t="s">
        <v>227</v>
      </c>
      <c r="C1541" t="s">
        <v>254</v>
      </c>
      <c r="D1541" s="5" t="s">
        <v>255</v>
      </c>
      <c r="E1541" s="5">
        <v>0</v>
      </c>
      <c r="F1541" s="5" t="s">
        <v>22</v>
      </c>
      <c r="G1541" s="5" t="s">
        <v>23</v>
      </c>
      <c r="H1541" s="5" t="str">
        <f t="shared" si="24"/>
        <v>Ground Transport</v>
      </c>
      <c r="I1541" s="6">
        <v>1.83680861075961</v>
      </c>
    </row>
    <row r="1542" spans="1:9" x14ac:dyDescent="0.2">
      <c r="A1542" s="4" t="s">
        <v>62</v>
      </c>
      <c r="B1542" t="s">
        <v>227</v>
      </c>
      <c r="C1542" t="s">
        <v>254</v>
      </c>
      <c r="D1542" s="5" t="s">
        <v>255</v>
      </c>
      <c r="E1542" s="5">
        <v>0</v>
      </c>
      <c r="F1542" s="5" t="s">
        <v>26</v>
      </c>
      <c r="G1542" s="5" t="s">
        <v>27</v>
      </c>
      <c r="H1542" s="5" t="str">
        <f t="shared" si="24"/>
        <v>Residential</v>
      </c>
      <c r="I1542" s="6">
        <v>509.98341471545302</v>
      </c>
    </row>
    <row r="1543" spans="1:9" x14ac:dyDescent="0.2">
      <c r="A1543" s="4" t="s">
        <v>62</v>
      </c>
      <c r="B1543" t="s">
        <v>227</v>
      </c>
      <c r="C1543" t="s">
        <v>254</v>
      </c>
      <c r="D1543" s="5" t="s">
        <v>255</v>
      </c>
      <c r="E1543" s="5">
        <v>0</v>
      </c>
      <c r="F1543" s="5" t="s">
        <v>67</v>
      </c>
      <c r="G1543" s="5" t="s">
        <v>13</v>
      </c>
      <c r="H1543" s="5" t="str">
        <f t="shared" si="24"/>
        <v>Industry (incl. Cement Process)</v>
      </c>
      <c r="I1543" s="6" t="s">
        <v>53</v>
      </c>
    </row>
    <row r="1544" spans="1:9" x14ac:dyDescent="0.2">
      <c r="A1544" s="4" t="s">
        <v>62</v>
      </c>
      <c r="B1544" t="s">
        <v>227</v>
      </c>
      <c r="C1544" t="s">
        <v>254</v>
      </c>
      <c r="D1544" s="5" t="s">
        <v>255</v>
      </c>
      <c r="E1544" s="5">
        <v>0</v>
      </c>
      <c r="F1544" s="5" t="s">
        <v>30</v>
      </c>
      <c r="G1544" s="5" t="s">
        <v>32</v>
      </c>
      <c r="H1544" s="5" t="e">
        <f t="shared" si="24"/>
        <v>#N/A</v>
      </c>
      <c r="I1544" s="6" t="s">
        <v>53</v>
      </c>
    </row>
    <row r="1545" spans="1:9" x14ac:dyDescent="0.2">
      <c r="A1545" s="4" t="s">
        <v>62</v>
      </c>
      <c r="B1545" t="s">
        <v>227</v>
      </c>
      <c r="C1545" t="s">
        <v>254</v>
      </c>
      <c r="D1545" s="5" t="s">
        <v>255</v>
      </c>
      <c r="E1545" s="5">
        <v>0</v>
      </c>
      <c r="F1545" s="5" t="s">
        <v>33</v>
      </c>
      <c r="G1545" s="5" t="s">
        <v>34</v>
      </c>
      <c r="H1545" s="5" t="str">
        <f t="shared" si="24"/>
        <v>Industry (incl. Cement Process)</v>
      </c>
      <c r="I1545" s="6">
        <v>1233.22</v>
      </c>
    </row>
    <row r="1546" spans="1:9" x14ac:dyDescent="0.2">
      <c r="A1546" s="4" t="s">
        <v>62</v>
      </c>
      <c r="B1546" t="s">
        <v>227</v>
      </c>
      <c r="C1546" t="s">
        <v>254</v>
      </c>
      <c r="D1546" s="5" t="s">
        <v>255</v>
      </c>
      <c r="E1546" s="5">
        <v>0</v>
      </c>
      <c r="F1546" s="5" t="s">
        <v>35</v>
      </c>
      <c r="G1546" s="5" t="s">
        <v>36</v>
      </c>
      <c r="H1546" s="5" t="e">
        <f t="shared" si="24"/>
        <v>#N/A</v>
      </c>
      <c r="I1546" s="6">
        <v>7.5</v>
      </c>
    </row>
    <row r="1547" spans="1:9" x14ac:dyDescent="0.2">
      <c r="A1547" s="4" t="s">
        <v>62</v>
      </c>
      <c r="B1547" t="s">
        <v>227</v>
      </c>
      <c r="C1547" t="s">
        <v>254</v>
      </c>
      <c r="D1547" s="5" t="s">
        <v>255</v>
      </c>
      <c r="E1547" s="5">
        <v>0</v>
      </c>
      <c r="F1547" s="5" t="s">
        <v>41</v>
      </c>
      <c r="G1547" s="5" t="s">
        <v>42</v>
      </c>
      <c r="H1547" s="5" t="e">
        <f t="shared" si="24"/>
        <v>#N/A</v>
      </c>
      <c r="I1547" s="6">
        <v>2.0320023779327698</v>
      </c>
    </row>
    <row r="1548" spans="1:9" x14ac:dyDescent="0.2">
      <c r="A1548" s="4" t="s">
        <v>62</v>
      </c>
      <c r="B1548" t="s">
        <v>227</v>
      </c>
      <c r="C1548" t="s">
        <v>254</v>
      </c>
      <c r="D1548" s="5" t="s">
        <v>255</v>
      </c>
      <c r="E1548" s="5">
        <v>0</v>
      </c>
      <c r="F1548" s="5" t="s">
        <v>45</v>
      </c>
      <c r="G1548" s="5" t="s">
        <v>46</v>
      </c>
      <c r="H1548" s="5" t="e">
        <f t="shared" si="24"/>
        <v>#N/A</v>
      </c>
      <c r="I1548" s="6">
        <v>1.2</v>
      </c>
    </row>
    <row r="1549" spans="1:9" x14ac:dyDescent="0.2">
      <c r="A1549" s="4" t="s">
        <v>62</v>
      </c>
      <c r="B1549" t="s">
        <v>227</v>
      </c>
      <c r="C1549" t="s">
        <v>254</v>
      </c>
      <c r="D1549" s="5" t="s">
        <v>255</v>
      </c>
      <c r="E1549" s="5">
        <v>0</v>
      </c>
      <c r="F1549" s="5" t="s">
        <v>47</v>
      </c>
      <c r="G1549" s="5" t="s">
        <v>48</v>
      </c>
      <c r="H1549" s="5" t="e">
        <f t="shared" si="24"/>
        <v>#N/A</v>
      </c>
      <c r="I1549" s="6">
        <v>4.0917658807250099</v>
      </c>
    </row>
    <row r="1550" spans="1:9" x14ac:dyDescent="0.2">
      <c r="A1550" s="4" t="s">
        <v>62</v>
      </c>
      <c r="B1550" t="s">
        <v>227</v>
      </c>
      <c r="C1550" t="s">
        <v>254</v>
      </c>
      <c r="D1550" s="5" t="s">
        <v>255</v>
      </c>
      <c r="E1550" s="5">
        <v>0</v>
      </c>
      <c r="F1550" s="5" t="s">
        <v>49</v>
      </c>
      <c r="G1550" s="5" t="s">
        <v>50</v>
      </c>
      <c r="H1550" s="5" t="e">
        <f t="shared" si="24"/>
        <v>#N/A</v>
      </c>
      <c r="I1550" s="6">
        <v>22.8999658264859</v>
      </c>
    </row>
    <row r="1551" spans="1:9" x14ac:dyDescent="0.2">
      <c r="A1551" s="4" t="s">
        <v>62</v>
      </c>
      <c r="B1551" t="s">
        <v>227</v>
      </c>
      <c r="C1551" t="s">
        <v>254</v>
      </c>
      <c r="D1551" s="5" t="s">
        <v>255</v>
      </c>
      <c r="E1551" s="5">
        <v>0</v>
      </c>
      <c r="F1551" s="5" t="s">
        <v>51</v>
      </c>
      <c r="G1551" s="5" t="s">
        <v>52</v>
      </c>
      <c r="H1551" s="5" t="e">
        <f t="shared" si="24"/>
        <v>#N/A</v>
      </c>
      <c r="I1551" s="6">
        <v>79.231679545399601</v>
      </c>
    </row>
    <row r="1552" spans="1:9" x14ac:dyDescent="0.2">
      <c r="A1552" s="4" t="s">
        <v>62</v>
      </c>
      <c r="B1552" t="s">
        <v>227</v>
      </c>
      <c r="C1552" t="s">
        <v>254</v>
      </c>
      <c r="D1552" s="5" t="s">
        <v>255</v>
      </c>
      <c r="E1552" s="5">
        <v>0</v>
      </c>
      <c r="F1552" s="5" t="s">
        <v>54</v>
      </c>
      <c r="G1552" s="5" t="s">
        <v>55</v>
      </c>
      <c r="H1552" s="5" t="e">
        <f t="shared" si="24"/>
        <v>#N/A</v>
      </c>
      <c r="I1552" s="6" t="s">
        <v>53</v>
      </c>
    </row>
    <row r="1553" spans="1:9" x14ac:dyDescent="0.2">
      <c r="A1553" s="4" t="s">
        <v>62</v>
      </c>
      <c r="B1553" t="s">
        <v>227</v>
      </c>
      <c r="C1553" t="s">
        <v>254</v>
      </c>
      <c r="D1553" s="5" t="s">
        <v>255</v>
      </c>
      <c r="E1553" s="5">
        <v>0</v>
      </c>
      <c r="F1553" s="5" t="s">
        <v>56</v>
      </c>
      <c r="G1553" s="5" t="s">
        <v>57</v>
      </c>
      <c r="H1553" s="5" t="e">
        <f t="shared" si="24"/>
        <v>#N/A</v>
      </c>
      <c r="I1553" s="6">
        <v>81.323188207925099</v>
      </c>
    </row>
    <row r="1554" spans="1:9" x14ac:dyDescent="0.2">
      <c r="A1554" s="4" t="s">
        <v>62</v>
      </c>
      <c r="B1554" t="s">
        <v>227</v>
      </c>
      <c r="C1554" t="s">
        <v>254</v>
      </c>
      <c r="D1554" s="5" t="s">
        <v>255</v>
      </c>
      <c r="E1554" s="5">
        <v>0</v>
      </c>
      <c r="F1554" s="5" t="s">
        <v>58</v>
      </c>
      <c r="G1554" s="5" t="s">
        <v>59</v>
      </c>
      <c r="H1554" s="5" t="e">
        <f t="shared" si="24"/>
        <v>#N/A</v>
      </c>
      <c r="I1554" s="6" t="s">
        <v>53</v>
      </c>
    </row>
    <row r="1555" spans="1:9" x14ac:dyDescent="0.2">
      <c r="A1555" s="4" t="s">
        <v>62</v>
      </c>
      <c r="B1555" t="s">
        <v>256</v>
      </c>
      <c r="C1555" t="s">
        <v>257</v>
      </c>
      <c r="D1555" s="5" t="s">
        <v>258</v>
      </c>
      <c r="E1555" s="5">
        <v>0</v>
      </c>
      <c r="F1555" s="5" t="s">
        <v>10</v>
      </c>
      <c r="G1555" s="5" t="s">
        <v>11</v>
      </c>
      <c r="H1555" s="5" t="str">
        <f t="shared" si="24"/>
        <v>Power</v>
      </c>
      <c r="I1555" s="6">
        <v>4066.8205856949298</v>
      </c>
    </row>
    <row r="1556" spans="1:9" x14ac:dyDescent="0.2">
      <c r="A1556" s="4" t="s">
        <v>62</v>
      </c>
      <c r="B1556" t="s">
        <v>256</v>
      </c>
      <c r="C1556" t="s">
        <v>257</v>
      </c>
      <c r="D1556" s="5" t="s">
        <v>258</v>
      </c>
      <c r="E1556" s="5">
        <v>0</v>
      </c>
      <c r="F1556" s="5" t="s">
        <v>12</v>
      </c>
      <c r="G1556" s="5" t="s">
        <v>13</v>
      </c>
      <c r="H1556" s="5" t="str">
        <f t="shared" si="24"/>
        <v>Industry (incl. Cement Process)</v>
      </c>
      <c r="I1556" s="6">
        <v>149.31799695395199</v>
      </c>
    </row>
    <row r="1557" spans="1:9" x14ac:dyDescent="0.2">
      <c r="A1557" s="4" t="s">
        <v>62</v>
      </c>
      <c r="B1557" t="s">
        <v>256</v>
      </c>
      <c r="C1557" t="s">
        <v>257</v>
      </c>
      <c r="D1557" s="5" t="s">
        <v>258</v>
      </c>
      <c r="E1557" s="5">
        <v>0</v>
      </c>
      <c r="F1557" s="5" t="s">
        <v>14</v>
      </c>
      <c r="G1557" s="5" t="s">
        <v>15</v>
      </c>
      <c r="H1557" s="5" t="str">
        <f t="shared" si="24"/>
        <v>Industry (incl. Cement Process)</v>
      </c>
      <c r="I1557" s="6">
        <v>2590.6410730346001</v>
      </c>
    </row>
    <row r="1558" spans="1:9" x14ac:dyDescent="0.2">
      <c r="A1558" s="4" t="s">
        <v>62</v>
      </c>
      <c r="B1558" t="s">
        <v>256</v>
      </c>
      <c r="C1558" t="s">
        <v>257</v>
      </c>
      <c r="D1558" s="5" t="s">
        <v>258</v>
      </c>
      <c r="E1558" s="5">
        <v>0</v>
      </c>
      <c r="F1558" s="5" t="s">
        <v>16</v>
      </c>
      <c r="G1558" s="5" t="s">
        <v>17</v>
      </c>
      <c r="H1558" s="5" t="str">
        <f t="shared" si="24"/>
        <v>Domestic aviation</v>
      </c>
      <c r="I1558" s="6">
        <v>670.98814237232205</v>
      </c>
    </row>
    <row r="1559" spans="1:9" x14ac:dyDescent="0.2">
      <c r="A1559" s="4" t="s">
        <v>62</v>
      </c>
      <c r="B1559" t="s">
        <v>256</v>
      </c>
      <c r="C1559" t="s">
        <v>257</v>
      </c>
      <c r="D1559" s="5" t="s">
        <v>258</v>
      </c>
      <c r="E1559" s="5">
        <v>0</v>
      </c>
      <c r="F1559" s="5" t="s">
        <v>18</v>
      </c>
      <c r="G1559" s="5" t="s">
        <v>19</v>
      </c>
      <c r="H1559" s="5" t="str">
        <f t="shared" si="24"/>
        <v>Ground Transport</v>
      </c>
      <c r="I1559" s="6">
        <v>8415.7813476025603</v>
      </c>
    </row>
    <row r="1560" spans="1:9" x14ac:dyDescent="0.2">
      <c r="A1560" s="4" t="s">
        <v>62</v>
      </c>
      <c r="B1560" t="s">
        <v>256</v>
      </c>
      <c r="C1560" t="s">
        <v>257</v>
      </c>
      <c r="D1560" s="5" t="s">
        <v>258</v>
      </c>
      <c r="E1560" s="5">
        <v>0</v>
      </c>
      <c r="F1560" s="5" t="s">
        <v>22</v>
      </c>
      <c r="G1560" s="5" t="s">
        <v>23</v>
      </c>
      <c r="H1560" s="5" t="str">
        <f t="shared" si="24"/>
        <v>Ground Transport</v>
      </c>
      <c r="I1560" s="6">
        <v>57.456806943699</v>
      </c>
    </row>
    <row r="1561" spans="1:9" x14ac:dyDescent="0.2">
      <c r="A1561" s="4" t="s">
        <v>62</v>
      </c>
      <c r="B1561" t="s">
        <v>256</v>
      </c>
      <c r="C1561" t="s">
        <v>257</v>
      </c>
      <c r="D1561" s="5" t="s">
        <v>258</v>
      </c>
      <c r="E1561" s="5">
        <v>0</v>
      </c>
      <c r="F1561" s="5" t="s">
        <v>24</v>
      </c>
      <c r="G1561" s="5" t="s">
        <v>25</v>
      </c>
      <c r="H1561" s="5" t="str">
        <f t="shared" si="24"/>
        <v>Ground Transport</v>
      </c>
      <c r="I1561" s="6" t="s">
        <v>53</v>
      </c>
    </row>
    <row r="1562" spans="1:9" x14ac:dyDescent="0.2">
      <c r="A1562" s="4" t="s">
        <v>62</v>
      </c>
      <c r="B1562" t="s">
        <v>256</v>
      </c>
      <c r="C1562" t="s">
        <v>257</v>
      </c>
      <c r="D1562" s="5" t="s">
        <v>258</v>
      </c>
      <c r="E1562" s="5">
        <v>0</v>
      </c>
      <c r="F1562" s="5" t="s">
        <v>26</v>
      </c>
      <c r="G1562" s="5" t="s">
        <v>27</v>
      </c>
      <c r="H1562" s="5" t="str">
        <f t="shared" si="24"/>
        <v>Residential</v>
      </c>
      <c r="I1562" s="6">
        <v>4551.2034948976298</v>
      </c>
    </row>
    <row r="1563" spans="1:9" x14ac:dyDescent="0.2">
      <c r="A1563" s="4" t="s">
        <v>62</v>
      </c>
      <c r="B1563" t="s">
        <v>256</v>
      </c>
      <c r="C1563" t="s">
        <v>257</v>
      </c>
      <c r="D1563" s="5" t="s">
        <v>258</v>
      </c>
      <c r="E1563" s="5">
        <v>0</v>
      </c>
      <c r="F1563" s="5" t="s">
        <v>30</v>
      </c>
      <c r="G1563" s="5" t="s">
        <v>32</v>
      </c>
      <c r="H1563" s="5" t="e">
        <f t="shared" si="24"/>
        <v>#N/A</v>
      </c>
      <c r="I1563" s="6">
        <v>7001.9803424005204</v>
      </c>
    </row>
    <row r="1564" spans="1:9" x14ac:dyDescent="0.2">
      <c r="A1564" s="4" t="s">
        <v>62</v>
      </c>
      <c r="B1564" t="s">
        <v>256</v>
      </c>
      <c r="C1564" t="s">
        <v>257</v>
      </c>
      <c r="D1564" s="5" t="s">
        <v>258</v>
      </c>
      <c r="E1564" s="5">
        <v>0</v>
      </c>
      <c r="F1564" s="5" t="s">
        <v>33</v>
      </c>
      <c r="G1564" s="5" t="s">
        <v>34</v>
      </c>
      <c r="H1564" s="5" t="str">
        <f t="shared" si="24"/>
        <v>Industry (incl. Cement Process)</v>
      </c>
      <c r="I1564" s="6">
        <v>2472.3200000000002</v>
      </c>
    </row>
    <row r="1565" spans="1:9" x14ac:dyDescent="0.2">
      <c r="A1565" s="4" t="s">
        <v>62</v>
      </c>
      <c r="B1565" t="s">
        <v>256</v>
      </c>
      <c r="C1565" t="s">
        <v>257</v>
      </c>
      <c r="D1565" s="5" t="s">
        <v>258</v>
      </c>
      <c r="E1565" s="5">
        <v>0</v>
      </c>
      <c r="F1565" s="5" t="s">
        <v>41</v>
      </c>
      <c r="G1565" s="5" t="s">
        <v>42</v>
      </c>
      <c r="H1565" s="5" t="e">
        <f t="shared" si="24"/>
        <v>#N/A</v>
      </c>
      <c r="I1565" s="6">
        <v>1.3052670910330799</v>
      </c>
    </row>
    <row r="1566" spans="1:9" x14ac:dyDescent="0.2">
      <c r="A1566" s="4" t="s">
        <v>62</v>
      </c>
      <c r="B1566" t="s">
        <v>256</v>
      </c>
      <c r="C1566" t="s">
        <v>257</v>
      </c>
      <c r="D1566" s="5" t="s">
        <v>258</v>
      </c>
      <c r="E1566" s="5">
        <v>0</v>
      </c>
      <c r="F1566" s="5" t="s">
        <v>45</v>
      </c>
      <c r="G1566" s="5" t="s">
        <v>46</v>
      </c>
      <c r="H1566" s="5" t="e">
        <f t="shared" si="24"/>
        <v>#N/A</v>
      </c>
      <c r="I1566" s="6" t="s">
        <v>53</v>
      </c>
    </row>
    <row r="1567" spans="1:9" x14ac:dyDescent="0.2">
      <c r="A1567" s="4" t="s">
        <v>62</v>
      </c>
      <c r="B1567" t="s">
        <v>256</v>
      </c>
      <c r="C1567" t="s">
        <v>257</v>
      </c>
      <c r="D1567" s="5" t="s">
        <v>258</v>
      </c>
      <c r="E1567" s="5">
        <v>0</v>
      </c>
      <c r="F1567" s="5" t="s">
        <v>47</v>
      </c>
      <c r="G1567" s="5" t="s">
        <v>48</v>
      </c>
      <c r="H1567" s="5" t="e">
        <f t="shared" si="24"/>
        <v>#N/A</v>
      </c>
      <c r="I1567" s="6">
        <v>13.8692736</v>
      </c>
    </row>
    <row r="1568" spans="1:9" x14ac:dyDescent="0.2">
      <c r="A1568" s="4" t="s">
        <v>62</v>
      </c>
      <c r="B1568" t="s">
        <v>256</v>
      </c>
      <c r="C1568" t="s">
        <v>257</v>
      </c>
      <c r="D1568" s="5" t="s">
        <v>258</v>
      </c>
      <c r="E1568" s="5">
        <v>0</v>
      </c>
      <c r="F1568" s="5" t="s">
        <v>49</v>
      </c>
      <c r="G1568" s="5" t="s">
        <v>50</v>
      </c>
      <c r="H1568" s="5" t="e">
        <f t="shared" si="24"/>
        <v>#N/A</v>
      </c>
      <c r="I1568" s="6">
        <v>10.1848600597285</v>
      </c>
    </row>
    <row r="1569" spans="1:9" x14ac:dyDescent="0.2">
      <c r="A1569" s="4" t="s">
        <v>62</v>
      </c>
      <c r="B1569" t="s">
        <v>256</v>
      </c>
      <c r="C1569" t="s">
        <v>257</v>
      </c>
      <c r="D1569" s="5" t="s">
        <v>258</v>
      </c>
      <c r="E1569" s="5">
        <v>0</v>
      </c>
      <c r="F1569" s="5" t="s">
        <v>56</v>
      </c>
      <c r="G1569" s="5" t="s">
        <v>57</v>
      </c>
      <c r="H1569" s="5" t="e">
        <f t="shared" si="24"/>
        <v>#N/A</v>
      </c>
      <c r="I1569" s="6">
        <v>45.425142370661597</v>
      </c>
    </row>
    <row r="1570" spans="1:9" x14ac:dyDescent="0.2">
      <c r="A1570" s="4" t="s">
        <v>62</v>
      </c>
      <c r="B1570" t="s">
        <v>256</v>
      </c>
      <c r="C1570" t="s">
        <v>259</v>
      </c>
      <c r="D1570" s="5" t="s">
        <v>260</v>
      </c>
      <c r="E1570" s="5">
        <v>0</v>
      </c>
      <c r="F1570" s="5" t="s">
        <v>10</v>
      </c>
      <c r="G1570" s="5" t="s">
        <v>11</v>
      </c>
      <c r="H1570" s="5" t="str">
        <f t="shared" si="24"/>
        <v>Power</v>
      </c>
      <c r="I1570" s="6">
        <v>4000.3864057104101</v>
      </c>
    </row>
    <row r="1571" spans="1:9" x14ac:dyDescent="0.2">
      <c r="A1571" s="4" t="s">
        <v>62</v>
      </c>
      <c r="B1571" t="s">
        <v>256</v>
      </c>
      <c r="C1571" t="s">
        <v>259</v>
      </c>
      <c r="D1571" s="5" t="s">
        <v>260</v>
      </c>
      <c r="E1571" s="5">
        <v>0</v>
      </c>
      <c r="F1571" s="5" t="s">
        <v>12</v>
      </c>
      <c r="G1571" s="5" t="s">
        <v>13</v>
      </c>
      <c r="H1571" s="5" t="str">
        <f t="shared" si="24"/>
        <v>Industry (incl. Cement Process)</v>
      </c>
      <c r="I1571" s="6" t="s">
        <v>53</v>
      </c>
    </row>
    <row r="1572" spans="1:9" x14ac:dyDescent="0.2">
      <c r="A1572" s="4" t="s">
        <v>62</v>
      </c>
      <c r="B1572" t="s">
        <v>256</v>
      </c>
      <c r="C1572" t="s">
        <v>259</v>
      </c>
      <c r="D1572" s="5" t="s">
        <v>260</v>
      </c>
      <c r="E1572" s="5">
        <v>0</v>
      </c>
      <c r="F1572" s="5" t="s">
        <v>14</v>
      </c>
      <c r="G1572" s="5" t="s">
        <v>15</v>
      </c>
      <c r="H1572" s="5" t="str">
        <f t="shared" si="24"/>
        <v>Industry (incl. Cement Process)</v>
      </c>
      <c r="I1572" s="6">
        <v>650.675425859558</v>
      </c>
    </row>
    <row r="1573" spans="1:9" x14ac:dyDescent="0.2">
      <c r="A1573" s="4" t="s">
        <v>62</v>
      </c>
      <c r="B1573" t="s">
        <v>256</v>
      </c>
      <c r="C1573" t="s">
        <v>259</v>
      </c>
      <c r="D1573" s="5" t="s">
        <v>260</v>
      </c>
      <c r="E1573" s="5">
        <v>0</v>
      </c>
      <c r="F1573" s="5" t="s">
        <v>16</v>
      </c>
      <c r="G1573" s="5" t="s">
        <v>17</v>
      </c>
      <c r="H1573" s="5" t="str">
        <f t="shared" si="24"/>
        <v>Domestic aviation</v>
      </c>
      <c r="I1573" s="6" t="s">
        <v>53</v>
      </c>
    </row>
    <row r="1574" spans="1:9" x14ac:dyDescent="0.2">
      <c r="A1574" s="4" t="s">
        <v>62</v>
      </c>
      <c r="B1574" t="s">
        <v>256</v>
      </c>
      <c r="C1574" t="s">
        <v>259</v>
      </c>
      <c r="D1574" s="5" t="s">
        <v>260</v>
      </c>
      <c r="E1574" s="5">
        <v>0</v>
      </c>
      <c r="F1574" s="5" t="s">
        <v>18</v>
      </c>
      <c r="G1574" s="5" t="s">
        <v>19</v>
      </c>
      <c r="H1574" s="5" t="str">
        <f t="shared" si="24"/>
        <v>Ground Transport</v>
      </c>
      <c r="I1574" s="6">
        <v>2473.5132181676599</v>
      </c>
    </row>
    <row r="1575" spans="1:9" x14ac:dyDescent="0.2">
      <c r="A1575" s="4" t="s">
        <v>62</v>
      </c>
      <c r="B1575" t="s">
        <v>256</v>
      </c>
      <c r="C1575" t="s">
        <v>259</v>
      </c>
      <c r="D1575" s="5" t="s">
        <v>260</v>
      </c>
      <c r="E1575" s="5">
        <v>0</v>
      </c>
      <c r="F1575" s="5" t="s">
        <v>20</v>
      </c>
      <c r="G1575" s="5" t="s">
        <v>21</v>
      </c>
      <c r="H1575" s="5" t="str">
        <f t="shared" si="24"/>
        <v>Ground Transport</v>
      </c>
      <c r="I1575" s="6">
        <v>32.679585581890798</v>
      </c>
    </row>
    <row r="1576" spans="1:9" x14ac:dyDescent="0.2">
      <c r="A1576" s="4" t="s">
        <v>62</v>
      </c>
      <c r="B1576" t="s">
        <v>256</v>
      </c>
      <c r="C1576" t="s">
        <v>259</v>
      </c>
      <c r="D1576" s="5" t="s">
        <v>260</v>
      </c>
      <c r="E1576" s="5">
        <v>0</v>
      </c>
      <c r="F1576" s="5" t="s">
        <v>22</v>
      </c>
      <c r="G1576" s="5" t="s">
        <v>23</v>
      </c>
      <c r="H1576" s="5" t="str">
        <f t="shared" si="24"/>
        <v>Ground Transport</v>
      </c>
      <c r="I1576" s="6" t="s">
        <v>53</v>
      </c>
    </row>
    <row r="1577" spans="1:9" x14ac:dyDescent="0.2">
      <c r="A1577" s="4" t="s">
        <v>62</v>
      </c>
      <c r="B1577" t="s">
        <v>256</v>
      </c>
      <c r="C1577" t="s">
        <v>259</v>
      </c>
      <c r="D1577" s="5" t="s">
        <v>260</v>
      </c>
      <c r="E1577" s="5">
        <v>0</v>
      </c>
      <c r="F1577" s="5" t="s">
        <v>26</v>
      </c>
      <c r="G1577" s="5" t="s">
        <v>27</v>
      </c>
      <c r="H1577" s="5" t="str">
        <f t="shared" si="24"/>
        <v>Residential</v>
      </c>
      <c r="I1577" s="6">
        <v>161.12934824375299</v>
      </c>
    </row>
    <row r="1578" spans="1:9" x14ac:dyDescent="0.2">
      <c r="A1578" s="4" t="s">
        <v>62</v>
      </c>
      <c r="B1578" t="s">
        <v>256</v>
      </c>
      <c r="C1578" t="s">
        <v>259</v>
      </c>
      <c r="D1578" s="5" t="s">
        <v>260</v>
      </c>
      <c r="E1578" s="5">
        <v>0</v>
      </c>
      <c r="F1578" s="5" t="s">
        <v>67</v>
      </c>
      <c r="G1578" s="5" t="s">
        <v>13</v>
      </c>
      <c r="H1578" s="5" t="str">
        <f t="shared" si="24"/>
        <v>Industry (incl. Cement Process)</v>
      </c>
      <c r="I1578" s="6" t="s">
        <v>53</v>
      </c>
    </row>
    <row r="1579" spans="1:9" x14ac:dyDescent="0.2">
      <c r="A1579" s="4" t="s">
        <v>62</v>
      </c>
      <c r="B1579" t="s">
        <v>256</v>
      </c>
      <c r="C1579" t="s">
        <v>259</v>
      </c>
      <c r="D1579" s="5" t="s">
        <v>260</v>
      </c>
      <c r="E1579" s="5">
        <v>0</v>
      </c>
      <c r="F1579" s="5" t="s">
        <v>30</v>
      </c>
      <c r="G1579" s="5" t="s">
        <v>32</v>
      </c>
      <c r="H1579" s="5" t="e">
        <f t="shared" si="24"/>
        <v>#N/A</v>
      </c>
      <c r="I1579" s="6" t="s">
        <v>53</v>
      </c>
    </row>
    <row r="1580" spans="1:9" x14ac:dyDescent="0.2">
      <c r="A1580" s="4" t="s">
        <v>62</v>
      </c>
      <c r="B1580" t="s">
        <v>256</v>
      </c>
      <c r="C1580" t="s">
        <v>259</v>
      </c>
      <c r="D1580" s="5" t="s">
        <v>260</v>
      </c>
      <c r="E1580" s="5">
        <v>0</v>
      </c>
      <c r="F1580" s="5" t="s">
        <v>33</v>
      </c>
      <c r="G1580" s="5" t="s">
        <v>34</v>
      </c>
      <c r="H1580" s="5" t="str">
        <f t="shared" si="24"/>
        <v>Industry (incl. Cement Process)</v>
      </c>
      <c r="I1580" s="6">
        <v>7.3581000000000003</v>
      </c>
    </row>
    <row r="1581" spans="1:9" x14ac:dyDescent="0.2">
      <c r="A1581" s="4" t="s">
        <v>62</v>
      </c>
      <c r="B1581" t="s">
        <v>256</v>
      </c>
      <c r="C1581" t="s">
        <v>259</v>
      </c>
      <c r="D1581" s="5" t="s">
        <v>260</v>
      </c>
      <c r="E1581" s="5">
        <v>0</v>
      </c>
      <c r="F1581" s="5" t="s">
        <v>39</v>
      </c>
      <c r="G1581" s="5" t="s">
        <v>40</v>
      </c>
      <c r="H1581" s="5" t="e">
        <f t="shared" si="24"/>
        <v>#N/A</v>
      </c>
      <c r="I1581" s="6">
        <v>79.757783618828995</v>
      </c>
    </row>
    <row r="1582" spans="1:9" x14ac:dyDescent="0.2">
      <c r="A1582" s="4" t="s">
        <v>62</v>
      </c>
      <c r="B1582" t="s">
        <v>256</v>
      </c>
      <c r="C1582" t="s">
        <v>259</v>
      </c>
      <c r="D1582" s="5" t="s">
        <v>260</v>
      </c>
      <c r="E1582" s="5">
        <v>0</v>
      </c>
      <c r="F1582" s="5" t="s">
        <v>41</v>
      </c>
      <c r="G1582" s="5" t="s">
        <v>42</v>
      </c>
      <c r="H1582" s="5" t="e">
        <f t="shared" si="24"/>
        <v>#N/A</v>
      </c>
      <c r="I1582" s="6">
        <v>0.116417460056766</v>
      </c>
    </row>
    <row r="1583" spans="1:9" x14ac:dyDescent="0.2">
      <c r="A1583" s="4" t="s">
        <v>62</v>
      </c>
      <c r="B1583" t="s">
        <v>256</v>
      </c>
      <c r="C1583" t="s">
        <v>259</v>
      </c>
      <c r="D1583" s="5" t="s">
        <v>260</v>
      </c>
      <c r="E1583" s="5">
        <v>0</v>
      </c>
      <c r="F1583" s="5" t="s">
        <v>47</v>
      </c>
      <c r="G1583" s="5" t="s">
        <v>48</v>
      </c>
      <c r="H1583" s="5" t="e">
        <f t="shared" si="24"/>
        <v>#N/A</v>
      </c>
      <c r="I1583" s="6">
        <v>13.889820672000001</v>
      </c>
    </row>
    <row r="1584" spans="1:9" x14ac:dyDescent="0.2">
      <c r="A1584" s="4" t="s">
        <v>62</v>
      </c>
      <c r="B1584" t="s">
        <v>256</v>
      </c>
      <c r="C1584" t="s">
        <v>259</v>
      </c>
      <c r="D1584" s="5" t="s">
        <v>260</v>
      </c>
      <c r="E1584" s="5">
        <v>0</v>
      </c>
      <c r="F1584" s="5" t="s">
        <v>49</v>
      </c>
      <c r="G1584" s="5" t="s">
        <v>50</v>
      </c>
      <c r="H1584" s="5" t="e">
        <f t="shared" si="24"/>
        <v>#N/A</v>
      </c>
      <c r="I1584" s="6">
        <v>3.0200687844246001</v>
      </c>
    </row>
    <row r="1585" spans="1:9" x14ac:dyDescent="0.2">
      <c r="A1585" s="4" t="s">
        <v>62</v>
      </c>
      <c r="B1585" t="s">
        <v>256</v>
      </c>
      <c r="C1585" t="s">
        <v>259</v>
      </c>
      <c r="D1585" s="5" t="s">
        <v>260</v>
      </c>
      <c r="E1585" s="5">
        <v>0</v>
      </c>
      <c r="F1585" s="5" t="s">
        <v>56</v>
      </c>
      <c r="G1585" s="5" t="s">
        <v>57</v>
      </c>
      <c r="H1585" s="5" t="e">
        <f t="shared" si="24"/>
        <v>#N/A</v>
      </c>
      <c r="I1585" s="6">
        <v>9.3780658000093293</v>
      </c>
    </row>
    <row r="1586" spans="1:9" x14ac:dyDescent="0.2">
      <c r="A1586" s="4" t="s">
        <v>62</v>
      </c>
      <c r="B1586" t="s">
        <v>256</v>
      </c>
      <c r="C1586" t="s">
        <v>259</v>
      </c>
      <c r="D1586" s="5" t="s">
        <v>260</v>
      </c>
      <c r="E1586" s="5">
        <v>0</v>
      </c>
      <c r="F1586" s="5" t="s">
        <v>58</v>
      </c>
      <c r="G1586" s="5" t="s">
        <v>59</v>
      </c>
      <c r="H1586" s="5" t="e">
        <f t="shared" si="24"/>
        <v>#N/A</v>
      </c>
      <c r="I1586" s="6" t="s">
        <v>53</v>
      </c>
    </row>
    <row r="1587" spans="1:9" x14ac:dyDescent="0.2">
      <c r="A1587" s="4" t="s">
        <v>62</v>
      </c>
      <c r="B1587" t="s">
        <v>256</v>
      </c>
      <c r="C1587" t="s">
        <v>261</v>
      </c>
      <c r="D1587" s="5" t="s">
        <v>262</v>
      </c>
      <c r="E1587" s="5">
        <v>0</v>
      </c>
      <c r="F1587" s="5" t="s">
        <v>10</v>
      </c>
      <c r="G1587" s="5" t="s">
        <v>11</v>
      </c>
      <c r="H1587" s="5" t="str">
        <f t="shared" si="24"/>
        <v>Power</v>
      </c>
      <c r="I1587" s="6">
        <v>166.83867871123601</v>
      </c>
    </row>
    <row r="1588" spans="1:9" x14ac:dyDescent="0.2">
      <c r="A1588" s="4" t="s">
        <v>62</v>
      </c>
      <c r="B1588" t="s">
        <v>256</v>
      </c>
      <c r="C1588" t="s">
        <v>261</v>
      </c>
      <c r="D1588" s="5" t="s">
        <v>262</v>
      </c>
      <c r="E1588" s="5">
        <v>0</v>
      </c>
      <c r="F1588" s="5" t="s">
        <v>12</v>
      </c>
      <c r="G1588" s="5" t="s">
        <v>13</v>
      </c>
      <c r="H1588" s="5" t="str">
        <f t="shared" si="24"/>
        <v>Industry (incl. Cement Process)</v>
      </c>
      <c r="I1588" s="6" t="s">
        <v>53</v>
      </c>
    </row>
    <row r="1589" spans="1:9" x14ac:dyDescent="0.2">
      <c r="A1589" s="4" t="s">
        <v>62</v>
      </c>
      <c r="B1589" t="s">
        <v>256</v>
      </c>
      <c r="C1589" t="s">
        <v>261</v>
      </c>
      <c r="D1589" s="5" t="s">
        <v>262</v>
      </c>
      <c r="E1589" s="5">
        <v>0</v>
      </c>
      <c r="F1589" s="5" t="s">
        <v>14</v>
      </c>
      <c r="G1589" s="5" t="s">
        <v>15</v>
      </c>
      <c r="H1589" s="5" t="str">
        <f t="shared" si="24"/>
        <v>Industry (incl. Cement Process)</v>
      </c>
      <c r="I1589" s="6">
        <v>99.8131330013628</v>
      </c>
    </row>
    <row r="1590" spans="1:9" x14ac:dyDescent="0.2">
      <c r="A1590" s="4" t="s">
        <v>62</v>
      </c>
      <c r="B1590" t="s">
        <v>256</v>
      </c>
      <c r="C1590" t="s">
        <v>261</v>
      </c>
      <c r="D1590" s="5" t="s">
        <v>262</v>
      </c>
      <c r="E1590" s="5">
        <v>0</v>
      </c>
      <c r="F1590" s="5" t="s">
        <v>16</v>
      </c>
      <c r="G1590" s="5" t="s">
        <v>17</v>
      </c>
      <c r="H1590" s="5" t="str">
        <f t="shared" si="24"/>
        <v>Domestic aviation</v>
      </c>
      <c r="I1590" s="6">
        <v>13.064384762471001</v>
      </c>
    </row>
    <row r="1591" spans="1:9" x14ac:dyDescent="0.2">
      <c r="A1591" s="4" t="s">
        <v>62</v>
      </c>
      <c r="B1591" t="s">
        <v>256</v>
      </c>
      <c r="C1591" t="s">
        <v>261</v>
      </c>
      <c r="D1591" s="5" t="s">
        <v>262</v>
      </c>
      <c r="E1591" s="5">
        <v>0</v>
      </c>
      <c r="F1591" s="5" t="s">
        <v>18</v>
      </c>
      <c r="G1591" s="5" t="s">
        <v>19</v>
      </c>
      <c r="H1591" s="5" t="str">
        <f t="shared" si="24"/>
        <v>Ground Transport</v>
      </c>
      <c r="I1591" s="6">
        <v>341.768429587931</v>
      </c>
    </row>
    <row r="1592" spans="1:9" x14ac:dyDescent="0.2">
      <c r="A1592" s="4" t="s">
        <v>62</v>
      </c>
      <c r="B1592" t="s">
        <v>256</v>
      </c>
      <c r="C1592" t="s">
        <v>261</v>
      </c>
      <c r="D1592" s="5" t="s">
        <v>262</v>
      </c>
      <c r="E1592" s="5">
        <v>0</v>
      </c>
      <c r="F1592" s="5" t="s">
        <v>20</v>
      </c>
      <c r="G1592" s="5" t="s">
        <v>21</v>
      </c>
      <c r="H1592" s="5" t="str">
        <f t="shared" si="24"/>
        <v>Ground Transport</v>
      </c>
      <c r="I1592" s="6">
        <v>1.61466300838613</v>
      </c>
    </row>
    <row r="1593" spans="1:9" x14ac:dyDescent="0.2">
      <c r="A1593" s="4" t="s">
        <v>62</v>
      </c>
      <c r="B1593" t="s">
        <v>256</v>
      </c>
      <c r="C1593" t="s">
        <v>261</v>
      </c>
      <c r="D1593" s="5" t="s">
        <v>262</v>
      </c>
      <c r="E1593" s="5">
        <v>0</v>
      </c>
      <c r="F1593" s="5" t="s">
        <v>22</v>
      </c>
      <c r="G1593" s="5" t="s">
        <v>23</v>
      </c>
      <c r="H1593" s="5" t="str">
        <f t="shared" si="24"/>
        <v>Ground Transport</v>
      </c>
      <c r="I1593" s="6">
        <v>0.32255778556224102</v>
      </c>
    </row>
    <row r="1594" spans="1:9" x14ac:dyDescent="0.2">
      <c r="A1594" s="4" t="s">
        <v>62</v>
      </c>
      <c r="B1594" t="s">
        <v>256</v>
      </c>
      <c r="C1594" t="s">
        <v>261</v>
      </c>
      <c r="D1594" s="5" t="s">
        <v>262</v>
      </c>
      <c r="E1594" s="5">
        <v>0</v>
      </c>
      <c r="F1594" s="5" t="s">
        <v>26</v>
      </c>
      <c r="G1594" s="5" t="s">
        <v>27</v>
      </c>
      <c r="H1594" s="5" t="str">
        <f t="shared" si="24"/>
        <v>Residential</v>
      </c>
      <c r="I1594" s="6">
        <v>89.556808632018701</v>
      </c>
    </row>
    <row r="1595" spans="1:9" x14ac:dyDescent="0.2">
      <c r="A1595" s="4" t="s">
        <v>62</v>
      </c>
      <c r="B1595" t="s">
        <v>256</v>
      </c>
      <c r="C1595" t="s">
        <v>261</v>
      </c>
      <c r="D1595" s="5" t="s">
        <v>262</v>
      </c>
      <c r="E1595" s="5">
        <v>0</v>
      </c>
      <c r="F1595" s="5" t="s">
        <v>67</v>
      </c>
      <c r="G1595" s="5" t="s">
        <v>13</v>
      </c>
      <c r="H1595" s="5" t="str">
        <f t="shared" si="24"/>
        <v>Industry (incl. Cement Process)</v>
      </c>
      <c r="I1595" s="6" t="s">
        <v>53</v>
      </c>
    </row>
    <row r="1596" spans="1:9" x14ac:dyDescent="0.2">
      <c r="A1596" s="4" t="s">
        <v>62</v>
      </c>
      <c r="B1596" t="s">
        <v>256</v>
      </c>
      <c r="C1596" t="s">
        <v>261</v>
      </c>
      <c r="D1596" s="5" t="s">
        <v>262</v>
      </c>
      <c r="E1596" s="5">
        <v>0</v>
      </c>
      <c r="F1596" s="5" t="s">
        <v>30</v>
      </c>
      <c r="G1596" s="5" t="s">
        <v>32</v>
      </c>
      <c r="H1596" s="5" t="e">
        <f t="shared" si="24"/>
        <v>#N/A</v>
      </c>
      <c r="I1596" s="6" t="s">
        <v>53</v>
      </c>
    </row>
    <row r="1597" spans="1:9" x14ac:dyDescent="0.2">
      <c r="A1597" s="4" t="s">
        <v>62</v>
      </c>
      <c r="B1597" t="s">
        <v>256</v>
      </c>
      <c r="C1597" t="s">
        <v>261</v>
      </c>
      <c r="D1597" s="5" t="s">
        <v>262</v>
      </c>
      <c r="E1597" s="5">
        <v>0</v>
      </c>
      <c r="F1597" s="5" t="s">
        <v>41</v>
      </c>
      <c r="G1597" s="5" t="s">
        <v>42</v>
      </c>
      <c r="H1597" s="5" t="e">
        <f t="shared" si="24"/>
        <v>#N/A</v>
      </c>
      <c r="I1597" s="6">
        <v>0.108411911351674</v>
      </c>
    </row>
    <row r="1598" spans="1:9" x14ac:dyDescent="0.2">
      <c r="A1598" s="4" t="s">
        <v>62</v>
      </c>
      <c r="B1598" t="s">
        <v>256</v>
      </c>
      <c r="C1598" t="s">
        <v>261</v>
      </c>
      <c r="D1598" s="5" t="s">
        <v>262</v>
      </c>
      <c r="E1598" s="5">
        <v>0</v>
      </c>
      <c r="F1598" s="5" t="s">
        <v>47</v>
      </c>
      <c r="G1598" s="5" t="s">
        <v>48</v>
      </c>
      <c r="H1598" s="5" t="e">
        <f t="shared" si="24"/>
        <v>#N/A</v>
      </c>
      <c r="I1598" s="6">
        <v>0.81107418977866996</v>
      </c>
    </row>
    <row r="1599" spans="1:9" x14ac:dyDescent="0.2">
      <c r="A1599" s="4" t="s">
        <v>62</v>
      </c>
      <c r="B1599" t="s">
        <v>256</v>
      </c>
      <c r="C1599" t="s">
        <v>261</v>
      </c>
      <c r="D1599" s="5" t="s">
        <v>262</v>
      </c>
      <c r="E1599" s="5">
        <v>0</v>
      </c>
      <c r="F1599" s="5" t="s">
        <v>49</v>
      </c>
      <c r="G1599" s="5" t="s">
        <v>50</v>
      </c>
      <c r="H1599" s="5" t="e">
        <f t="shared" si="24"/>
        <v>#N/A</v>
      </c>
      <c r="I1599" s="6">
        <v>1.1044065796669</v>
      </c>
    </row>
    <row r="1600" spans="1:9" x14ac:dyDescent="0.2">
      <c r="A1600" s="4" t="s">
        <v>62</v>
      </c>
      <c r="B1600" t="s">
        <v>256</v>
      </c>
      <c r="C1600" t="s">
        <v>261</v>
      </c>
      <c r="D1600" s="5" t="s">
        <v>262</v>
      </c>
      <c r="E1600" s="5">
        <v>0</v>
      </c>
      <c r="F1600" s="5" t="s">
        <v>56</v>
      </c>
      <c r="G1600" s="5" t="s">
        <v>57</v>
      </c>
      <c r="H1600" s="5" t="e">
        <f t="shared" si="24"/>
        <v>#N/A</v>
      </c>
      <c r="I1600" s="6">
        <v>3.9312902000332399</v>
      </c>
    </row>
    <row r="1601" spans="1:9" x14ac:dyDescent="0.2">
      <c r="A1601" s="4" t="s">
        <v>62</v>
      </c>
      <c r="B1601" t="s">
        <v>256</v>
      </c>
      <c r="C1601" t="s">
        <v>263</v>
      </c>
      <c r="D1601" s="5" t="s">
        <v>264</v>
      </c>
      <c r="E1601" s="5">
        <v>0</v>
      </c>
      <c r="F1601" s="5" t="s">
        <v>10</v>
      </c>
      <c r="G1601" s="5" t="s">
        <v>11</v>
      </c>
      <c r="H1601" s="5" t="str">
        <f t="shared" si="24"/>
        <v>Power</v>
      </c>
      <c r="I1601" s="6">
        <v>1368.68861033455</v>
      </c>
    </row>
    <row r="1602" spans="1:9" x14ac:dyDescent="0.2">
      <c r="A1602" s="4" t="s">
        <v>62</v>
      </c>
      <c r="B1602" t="s">
        <v>256</v>
      </c>
      <c r="C1602" t="s">
        <v>263</v>
      </c>
      <c r="D1602" s="5" t="s">
        <v>264</v>
      </c>
      <c r="E1602" s="5">
        <v>0</v>
      </c>
      <c r="F1602" s="5" t="s">
        <v>12</v>
      </c>
      <c r="G1602" s="5" t="s">
        <v>13</v>
      </c>
      <c r="H1602" s="5" t="str">
        <f t="shared" ref="H1602:H1665" si="25">VLOOKUP(G1602,$M$2:$N$11,2,FALSE)</f>
        <v>Industry (incl. Cement Process)</v>
      </c>
      <c r="I1602" s="6">
        <v>38.688354524942</v>
      </c>
    </row>
    <row r="1603" spans="1:9" x14ac:dyDescent="0.2">
      <c r="A1603" s="4" t="s">
        <v>62</v>
      </c>
      <c r="B1603" t="s">
        <v>256</v>
      </c>
      <c r="C1603" t="s">
        <v>263</v>
      </c>
      <c r="D1603" s="5" t="s">
        <v>264</v>
      </c>
      <c r="E1603" s="5">
        <v>0</v>
      </c>
      <c r="F1603" s="5" t="s">
        <v>14</v>
      </c>
      <c r="G1603" s="5" t="s">
        <v>15</v>
      </c>
      <c r="H1603" s="5" t="str">
        <f t="shared" si="25"/>
        <v>Industry (incl. Cement Process)</v>
      </c>
      <c r="I1603" s="6">
        <v>807.65852155465802</v>
      </c>
    </row>
    <row r="1604" spans="1:9" x14ac:dyDescent="0.2">
      <c r="A1604" s="4" t="s">
        <v>62</v>
      </c>
      <c r="B1604" t="s">
        <v>256</v>
      </c>
      <c r="C1604" t="s">
        <v>263</v>
      </c>
      <c r="D1604" s="5" t="s">
        <v>264</v>
      </c>
      <c r="E1604" s="5">
        <v>0</v>
      </c>
      <c r="F1604" s="5" t="s">
        <v>18</v>
      </c>
      <c r="G1604" s="5" t="s">
        <v>19</v>
      </c>
      <c r="H1604" s="5" t="str">
        <f t="shared" si="25"/>
        <v>Ground Transport</v>
      </c>
      <c r="I1604" s="6">
        <v>4093.4540060204699</v>
      </c>
    </row>
    <row r="1605" spans="1:9" x14ac:dyDescent="0.2">
      <c r="A1605" s="4" t="s">
        <v>62</v>
      </c>
      <c r="B1605" t="s">
        <v>256</v>
      </c>
      <c r="C1605" t="s">
        <v>263</v>
      </c>
      <c r="D1605" s="5" t="s">
        <v>264</v>
      </c>
      <c r="E1605" s="5">
        <v>0</v>
      </c>
      <c r="F1605" s="5" t="s">
        <v>22</v>
      </c>
      <c r="G1605" s="5" t="s">
        <v>23</v>
      </c>
      <c r="H1605" s="5" t="str">
        <f t="shared" si="25"/>
        <v>Ground Transport</v>
      </c>
      <c r="I1605" s="6">
        <v>212.11571278173199</v>
      </c>
    </row>
    <row r="1606" spans="1:9" x14ac:dyDescent="0.2">
      <c r="A1606" s="4" t="s">
        <v>62</v>
      </c>
      <c r="B1606" t="s">
        <v>256</v>
      </c>
      <c r="C1606" t="s">
        <v>263</v>
      </c>
      <c r="D1606" s="5" t="s">
        <v>264</v>
      </c>
      <c r="E1606" s="5">
        <v>0</v>
      </c>
      <c r="F1606" s="5" t="s">
        <v>26</v>
      </c>
      <c r="G1606" s="5" t="s">
        <v>27</v>
      </c>
      <c r="H1606" s="5" t="str">
        <f t="shared" si="25"/>
        <v>Residential</v>
      </c>
      <c r="I1606" s="6">
        <v>1420.2312803556799</v>
      </c>
    </row>
    <row r="1607" spans="1:9" x14ac:dyDescent="0.2">
      <c r="A1607" s="4" t="s">
        <v>62</v>
      </c>
      <c r="B1607" t="s">
        <v>256</v>
      </c>
      <c r="C1607" t="s">
        <v>263</v>
      </c>
      <c r="D1607" s="5" t="s">
        <v>264</v>
      </c>
      <c r="E1607" s="5">
        <v>0</v>
      </c>
      <c r="F1607" s="5" t="s">
        <v>30</v>
      </c>
      <c r="G1607" s="5" t="s">
        <v>32</v>
      </c>
      <c r="H1607" s="5" t="e">
        <f t="shared" si="25"/>
        <v>#N/A</v>
      </c>
      <c r="I1607" s="6" t="s">
        <v>53</v>
      </c>
    </row>
    <row r="1608" spans="1:9" x14ac:dyDescent="0.2">
      <c r="A1608" s="4" t="s">
        <v>62</v>
      </c>
      <c r="B1608" t="s">
        <v>256</v>
      </c>
      <c r="C1608" t="s">
        <v>263</v>
      </c>
      <c r="D1608" s="5" t="s">
        <v>264</v>
      </c>
      <c r="E1608" s="5">
        <v>0</v>
      </c>
      <c r="F1608" s="5" t="s">
        <v>33</v>
      </c>
      <c r="G1608" s="5" t="s">
        <v>34</v>
      </c>
      <c r="H1608" s="5" t="str">
        <f t="shared" si="25"/>
        <v>Industry (incl. Cement Process)</v>
      </c>
      <c r="I1608" s="6">
        <v>939.38400000000001</v>
      </c>
    </row>
    <row r="1609" spans="1:9" x14ac:dyDescent="0.2">
      <c r="A1609" s="4" t="s">
        <v>62</v>
      </c>
      <c r="B1609" t="s">
        <v>256</v>
      </c>
      <c r="C1609" t="s">
        <v>263</v>
      </c>
      <c r="D1609" s="5" t="s">
        <v>264</v>
      </c>
      <c r="E1609" s="5">
        <v>0</v>
      </c>
      <c r="F1609" s="5" t="s">
        <v>35</v>
      </c>
      <c r="G1609" s="5" t="s">
        <v>36</v>
      </c>
      <c r="H1609" s="5" t="e">
        <f t="shared" si="25"/>
        <v>#N/A</v>
      </c>
      <c r="I1609" s="6">
        <v>7.5</v>
      </c>
    </row>
    <row r="1610" spans="1:9" x14ac:dyDescent="0.2">
      <c r="A1610" s="4" t="s">
        <v>62</v>
      </c>
      <c r="B1610" t="s">
        <v>256</v>
      </c>
      <c r="C1610" t="s">
        <v>263</v>
      </c>
      <c r="D1610" s="5" t="s">
        <v>264</v>
      </c>
      <c r="E1610" s="5">
        <v>0</v>
      </c>
      <c r="F1610" s="5" t="s">
        <v>41</v>
      </c>
      <c r="G1610" s="5" t="s">
        <v>42</v>
      </c>
      <c r="H1610" s="5" t="e">
        <f t="shared" si="25"/>
        <v>#N/A</v>
      </c>
      <c r="I1610" s="6">
        <v>1.4504504294124301</v>
      </c>
    </row>
    <row r="1611" spans="1:9" x14ac:dyDescent="0.2">
      <c r="A1611" s="4" t="s">
        <v>62</v>
      </c>
      <c r="B1611" t="s">
        <v>256</v>
      </c>
      <c r="C1611" t="s">
        <v>263</v>
      </c>
      <c r="D1611" s="5" t="s">
        <v>264</v>
      </c>
      <c r="E1611" s="5">
        <v>0</v>
      </c>
      <c r="F1611" s="5" t="s">
        <v>45</v>
      </c>
      <c r="G1611" s="5" t="s">
        <v>46</v>
      </c>
      <c r="H1611" s="5" t="e">
        <f t="shared" si="25"/>
        <v>#N/A</v>
      </c>
      <c r="I1611" s="6">
        <v>913.92</v>
      </c>
    </row>
    <row r="1612" spans="1:9" x14ac:dyDescent="0.2">
      <c r="A1612" s="4" t="s">
        <v>62</v>
      </c>
      <c r="B1612" t="s">
        <v>256</v>
      </c>
      <c r="C1612" t="s">
        <v>263</v>
      </c>
      <c r="D1612" s="5" t="s">
        <v>264</v>
      </c>
      <c r="E1612" s="5">
        <v>0</v>
      </c>
      <c r="F1612" s="5" t="s">
        <v>47</v>
      </c>
      <c r="G1612" s="5" t="s">
        <v>48</v>
      </c>
      <c r="H1612" s="5" t="e">
        <f t="shared" si="25"/>
        <v>#N/A</v>
      </c>
      <c r="I1612" s="6" t="s">
        <v>53</v>
      </c>
    </row>
    <row r="1613" spans="1:9" x14ac:dyDescent="0.2">
      <c r="A1613" s="4" t="s">
        <v>62</v>
      </c>
      <c r="B1613" t="s">
        <v>256</v>
      </c>
      <c r="C1613" t="s">
        <v>263</v>
      </c>
      <c r="D1613" s="5" t="s">
        <v>264</v>
      </c>
      <c r="E1613" s="5">
        <v>0</v>
      </c>
      <c r="F1613" s="5" t="s">
        <v>49</v>
      </c>
      <c r="G1613" s="5" t="s">
        <v>50</v>
      </c>
      <c r="H1613" s="5" t="e">
        <f t="shared" si="25"/>
        <v>#N/A</v>
      </c>
      <c r="I1613" s="6">
        <v>14.915979357558999</v>
      </c>
    </row>
    <row r="1614" spans="1:9" x14ac:dyDescent="0.2">
      <c r="A1614" s="4" t="s">
        <v>62</v>
      </c>
      <c r="B1614" t="s">
        <v>256</v>
      </c>
      <c r="C1614" t="s">
        <v>263</v>
      </c>
      <c r="D1614" s="5" t="s">
        <v>264</v>
      </c>
      <c r="E1614" s="5">
        <v>0</v>
      </c>
      <c r="F1614" s="5" t="s">
        <v>51</v>
      </c>
      <c r="G1614" s="5" t="s">
        <v>52</v>
      </c>
      <c r="H1614" s="5" t="e">
        <f t="shared" si="25"/>
        <v>#N/A</v>
      </c>
      <c r="I1614" s="6" t="s">
        <v>53</v>
      </c>
    </row>
    <row r="1615" spans="1:9" x14ac:dyDescent="0.2">
      <c r="A1615" s="4" t="s">
        <v>62</v>
      </c>
      <c r="B1615" t="s">
        <v>256</v>
      </c>
      <c r="C1615" t="s">
        <v>263</v>
      </c>
      <c r="D1615" s="5" t="s">
        <v>264</v>
      </c>
      <c r="E1615" s="5">
        <v>0</v>
      </c>
      <c r="F1615" s="5" t="s">
        <v>54</v>
      </c>
      <c r="G1615" s="5" t="s">
        <v>55</v>
      </c>
      <c r="H1615" s="5" t="e">
        <f t="shared" si="25"/>
        <v>#N/A</v>
      </c>
      <c r="I1615" s="6" t="s">
        <v>53</v>
      </c>
    </row>
    <row r="1616" spans="1:9" x14ac:dyDescent="0.2">
      <c r="A1616" s="4" t="s">
        <v>62</v>
      </c>
      <c r="B1616" t="s">
        <v>256</v>
      </c>
      <c r="C1616" t="s">
        <v>263</v>
      </c>
      <c r="D1616" s="5" t="s">
        <v>264</v>
      </c>
      <c r="E1616" s="5">
        <v>0</v>
      </c>
      <c r="F1616" s="5" t="s">
        <v>56</v>
      </c>
      <c r="G1616" s="5" t="s">
        <v>57</v>
      </c>
      <c r="H1616" s="5" t="e">
        <f t="shared" si="25"/>
        <v>#N/A</v>
      </c>
      <c r="I1616" s="6">
        <v>65.940072032359595</v>
      </c>
    </row>
    <row r="1617" spans="1:9" x14ac:dyDescent="0.2">
      <c r="A1617" s="4" t="s">
        <v>62</v>
      </c>
      <c r="B1617" t="s">
        <v>256</v>
      </c>
      <c r="C1617" t="s">
        <v>263</v>
      </c>
      <c r="D1617" s="5" t="s">
        <v>264</v>
      </c>
      <c r="E1617" s="5">
        <v>0</v>
      </c>
      <c r="F1617" s="5" t="s">
        <v>58</v>
      </c>
      <c r="G1617" s="5" t="s">
        <v>59</v>
      </c>
      <c r="H1617" s="5" t="e">
        <f t="shared" si="25"/>
        <v>#N/A</v>
      </c>
      <c r="I1617" s="6" t="s">
        <v>53</v>
      </c>
    </row>
    <row r="1618" spans="1:9" x14ac:dyDescent="0.2">
      <c r="A1618" s="4" t="s">
        <v>62</v>
      </c>
      <c r="B1618" t="s">
        <v>256</v>
      </c>
      <c r="C1618" t="s">
        <v>265</v>
      </c>
      <c r="D1618" s="5" t="s">
        <v>266</v>
      </c>
      <c r="E1618" s="5">
        <v>0</v>
      </c>
      <c r="F1618" s="5" t="s">
        <v>10</v>
      </c>
      <c r="G1618" s="5" t="s">
        <v>11</v>
      </c>
      <c r="H1618" s="5" t="str">
        <f t="shared" si="25"/>
        <v>Power</v>
      </c>
      <c r="I1618" s="6">
        <v>542.73679931131505</v>
      </c>
    </row>
    <row r="1619" spans="1:9" x14ac:dyDescent="0.2">
      <c r="A1619" s="4" t="s">
        <v>62</v>
      </c>
      <c r="B1619" t="s">
        <v>256</v>
      </c>
      <c r="C1619" t="s">
        <v>265</v>
      </c>
      <c r="D1619" s="5" t="s">
        <v>266</v>
      </c>
      <c r="E1619" s="5">
        <v>0</v>
      </c>
      <c r="F1619" s="5" t="s">
        <v>12</v>
      </c>
      <c r="G1619" s="5" t="s">
        <v>13</v>
      </c>
      <c r="H1619" s="5" t="str">
        <f t="shared" si="25"/>
        <v>Industry (incl. Cement Process)</v>
      </c>
      <c r="I1619" s="6" t="s">
        <v>53</v>
      </c>
    </row>
    <row r="1620" spans="1:9" x14ac:dyDescent="0.2">
      <c r="A1620" s="4" t="s">
        <v>62</v>
      </c>
      <c r="B1620" t="s">
        <v>256</v>
      </c>
      <c r="C1620" t="s">
        <v>265</v>
      </c>
      <c r="D1620" s="5" t="s">
        <v>266</v>
      </c>
      <c r="E1620" s="5">
        <v>0</v>
      </c>
      <c r="F1620" s="5" t="s">
        <v>14</v>
      </c>
      <c r="G1620" s="5" t="s">
        <v>15</v>
      </c>
      <c r="H1620" s="5" t="str">
        <f t="shared" si="25"/>
        <v>Industry (incl. Cement Process)</v>
      </c>
      <c r="I1620" s="6">
        <v>185.54220130902701</v>
      </c>
    </row>
    <row r="1621" spans="1:9" x14ac:dyDescent="0.2">
      <c r="A1621" s="4" t="s">
        <v>62</v>
      </c>
      <c r="B1621" t="s">
        <v>256</v>
      </c>
      <c r="C1621" t="s">
        <v>265</v>
      </c>
      <c r="D1621" s="5" t="s">
        <v>266</v>
      </c>
      <c r="E1621" s="5">
        <v>0</v>
      </c>
      <c r="F1621" s="5" t="s">
        <v>16</v>
      </c>
      <c r="G1621" s="5" t="s">
        <v>17</v>
      </c>
      <c r="H1621" s="5" t="str">
        <f t="shared" si="25"/>
        <v>Domestic aviation</v>
      </c>
      <c r="I1621" s="6">
        <v>20.143620073367099</v>
      </c>
    </row>
    <row r="1622" spans="1:9" x14ac:dyDescent="0.2">
      <c r="A1622" s="4" t="s">
        <v>62</v>
      </c>
      <c r="B1622" t="s">
        <v>256</v>
      </c>
      <c r="C1622" t="s">
        <v>265</v>
      </c>
      <c r="D1622" s="5" t="s">
        <v>266</v>
      </c>
      <c r="E1622" s="5">
        <v>0</v>
      </c>
      <c r="F1622" s="5" t="s">
        <v>18</v>
      </c>
      <c r="G1622" s="5" t="s">
        <v>19</v>
      </c>
      <c r="H1622" s="5" t="str">
        <f t="shared" si="25"/>
        <v>Ground Transport</v>
      </c>
      <c r="I1622" s="6">
        <v>526.96359358013501</v>
      </c>
    </row>
    <row r="1623" spans="1:9" x14ac:dyDescent="0.2">
      <c r="A1623" s="4" t="s">
        <v>62</v>
      </c>
      <c r="B1623" t="s">
        <v>256</v>
      </c>
      <c r="C1623" t="s">
        <v>265</v>
      </c>
      <c r="D1623" s="5" t="s">
        <v>266</v>
      </c>
      <c r="E1623" s="5">
        <v>0</v>
      </c>
      <c r="F1623" s="5" t="s">
        <v>20</v>
      </c>
      <c r="G1623" s="5" t="s">
        <v>21</v>
      </c>
      <c r="H1623" s="5" t="str">
        <f t="shared" si="25"/>
        <v>Ground Transport</v>
      </c>
      <c r="I1623" s="6">
        <v>2.4895940719289902</v>
      </c>
    </row>
    <row r="1624" spans="1:9" x14ac:dyDescent="0.2">
      <c r="A1624" s="4" t="s">
        <v>62</v>
      </c>
      <c r="B1624" t="s">
        <v>256</v>
      </c>
      <c r="C1624" t="s">
        <v>265</v>
      </c>
      <c r="D1624" s="5" t="s">
        <v>266</v>
      </c>
      <c r="E1624" s="5">
        <v>0</v>
      </c>
      <c r="F1624" s="5" t="s">
        <v>22</v>
      </c>
      <c r="G1624" s="5" t="s">
        <v>23</v>
      </c>
      <c r="H1624" s="5" t="str">
        <f t="shared" si="25"/>
        <v>Ground Transport</v>
      </c>
      <c r="I1624" s="6">
        <v>0.49734326714726201</v>
      </c>
    </row>
    <row r="1625" spans="1:9" x14ac:dyDescent="0.2">
      <c r="A1625" s="4" t="s">
        <v>62</v>
      </c>
      <c r="B1625" t="s">
        <v>256</v>
      </c>
      <c r="C1625" t="s">
        <v>265</v>
      </c>
      <c r="D1625" s="5" t="s">
        <v>266</v>
      </c>
      <c r="E1625" s="5">
        <v>0</v>
      </c>
      <c r="F1625" s="5" t="s">
        <v>26</v>
      </c>
      <c r="G1625" s="5" t="s">
        <v>27</v>
      </c>
      <c r="H1625" s="5" t="str">
        <f t="shared" si="25"/>
        <v>Residential</v>
      </c>
      <c r="I1625" s="6">
        <v>170.319184091816</v>
      </c>
    </row>
    <row r="1626" spans="1:9" x14ac:dyDescent="0.2">
      <c r="A1626" s="4" t="s">
        <v>62</v>
      </c>
      <c r="B1626" t="s">
        <v>256</v>
      </c>
      <c r="C1626" t="s">
        <v>265</v>
      </c>
      <c r="D1626" s="5" t="s">
        <v>266</v>
      </c>
      <c r="E1626" s="5">
        <v>0</v>
      </c>
      <c r="F1626" s="5" t="s">
        <v>67</v>
      </c>
      <c r="G1626" s="5" t="s">
        <v>13</v>
      </c>
      <c r="H1626" s="5" t="str">
        <f t="shared" si="25"/>
        <v>Industry (incl. Cement Process)</v>
      </c>
      <c r="I1626" s="6" t="s">
        <v>53</v>
      </c>
    </row>
    <row r="1627" spans="1:9" x14ac:dyDescent="0.2">
      <c r="A1627" s="4" t="s">
        <v>62</v>
      </c>
      <c r="B1627" t="s">
        <v>256</v>
      </c>
      <c r="C1627" t="s">
        <v>265</v>
      </c>
      <c r="D1627" s="5" t="s">
        <v>266</v>
      </c>
      <c r="E1627" s="5">
        <v>0</v>
      </c>
      <c r="F1627" s="5" t="s">
        <v>30</v>
      </c>
      <c r="G1627" s="5" t="s">
        <v>32</v>
      </c>
      <c r="H1627" s="5" t="e">
        <f t="shared" si="25"/>
        <v>#N/A</v>
      </c>
      <c r="I1627" s="6" t="s">
        <v>53</v>
      </c>
    </row>
    <row r="1628" spans="1:9" x14ac:dyDescent="0.2">
      <c r="A1628" s="4" t="s">
        <v>62</v>
      </c>
      <c r="B1628" t="s">
        <v>256</v>
      </c>
      <c r="C1628" t="s">
        <v>265</v>
      </c>
      <c r="D1628" s="5" t="s">
        <v>266</v>
      </c>
      <c r="E1628" s="5">
        <v>0</v>
      </c>
      <c r="F1628" s="5" t="s">
        <v>33</v>
      </c>
      <c r="G1628" s="5" t="s">
        <v>34</v>
      </c>
      <c r="H1628" s="5" t="str">
        <f t="shared" si="25"/>
        <v>Industry (incl. Cement Process)</v>
      </c>
      <c r="I1628" s="6">
        <v>153.048</v>
      </c>
    </row>
    <row r="1629" spans="1:9" x14ac:dyDescent="0.2">
      <c r="A1629" s="4" t="s">
        <v>62</v>
      </c>
      <c r="B1629" t="s">
        <v>256</v>
      </c>
      <c r="C1629" t="s">
        <v>265</v>
      </c>
      <c r="D1629" s="5" t="s">
        <v>266</v>
      </c>
      <c r="E1629" s="5">
        <v>0</v>
      </c>
      <c r="F1629" s="5" t="s">
        <v>35</v>
      </c>
      <c r="G1629" s="5" t="s">
        <v>36</v>
      </c>
      <c r="H1629" s="5" t="e">
        <f t="shared" si="25"/>
        <v>#N/A</v>
      </c>
      <c r="I1629" s="6">
        <v>22.5</v>
      </c>
    </row>
    <row r="1630" spans="1:9" x14ac:dyDescent="0.2">
      <c r="A1630" s="4" t="s">
        <v>62</v>
      </c>
      <c r="B1630" t="s">
        <v>256</v>
      </c>
      <c r="C1630" t="s">
        <v>265</v>
      </c>
      <c r="D1630" s="5" t="s">
        <v>266</v>
      </c>
      <c r="E1630" s="5">
        <v>0</v>
      </c>
      <c r="F1630" s="5" t="s">
        <v>41</v>
      </c>
      <c r="G1630" s="5" t="s">
        <v>42</v>
      </c>
      <c r="H1630" s="5" t="e">
        <f t="shared" si="25"/>
        <v>#N/A</v>
      </c>
      <c r="I1630" s="6">
        <v>0.89383689348061102</v>
      </c>
    </row>
    <row r="1631" spans="1:9" x14ac:dyDescent="0.2">
      <c r="A1631" s="4" t="s">
        <v>62</v>
      </c>
      <c r="B1631" t="s">
        <v>256</v>
      </c>
      <c r="C1631" t="s">
        <v>265</v>
      </c>
      <c r="D1631" s="5" t="s">
        <v>266</v>
      </c>
      <c r="E1631" s="5">
        <v>0</v>
      </c>
      <c r="F1631" s="5" t="s">
        <v>47</v>
      </c>
      <c r="G1631" s="5" t="s">
        <v>48</v>
      </c>
      <c r="H1631" s="5" t="e">
        <f t="shared" si="25"/>
        <v>#N/A</v>
      </c>
      <c r="I1631" s="6">
        <v>1.1506189352973299</v>
      </c>
    </row>
    <row r="1632" spans="1:9" x14ac:dyDescent="0.2">
      <c r="A1632" s="4" t="s">
        <v>62</v>
      </c>
      <c r="B1632" t="s">
        <v>256</v>
      </c>
      <c r="C1632" t="s">
        <v>265</v>
      </c>
      <c r="D1632" s="5" t="s">
        <v>266</v>
      </c>
      <c r="E1632" s="5">
        <v>0</v>
      </c>
      <c r="F1632" s="5" t="s">
        <v>49</v>
      </c>
      <c r="G1632" s="5" t="s">
        <v>50</v>
      </c>
      <c r="H1632" s="5" t="e">
        <f t="shared" si="25"/>
        <v>#N/A</v>
      </c>
      <c r="I1632" s="6">
        <v>9.00703865459149</v>
      </c>
    </row>
    <row r="1633" spans="1:9" x14ac:dyDescent="0.2">
      <c r="A1633" s="4" t="s">
        <v>62</v>
      </c>
      <c r="B1633" t="s">
        <v>256</v>
      </c>
      <c r="C1633" t="s">
        <v>265</v>
      </c>
      <c r="D1633" s="5" t="s">
        <v>266</v>
      </c>
      <c r="E1633" s="5">
        <v>0</v>
      </c>
      <c r="F1633" s="5" t="s">
        <v>51</v>
      </c>
      <c r="G1633" s="5" t="s">
        <v>52</v>
      </c>
      <c r="H1633" s="5" t="e">
        <f t="shared" si="25"/>
        <v>#N/A</v>
      </c>
      <c r="I1633" s="6" t="s">
        <v>53</v>
      </c>
    </row>
    <row r="1634" spans="1:9" x14ac:dyDescent="0.2">
      <c r="A1634" s="4" t="s">
        <v>62</v>
      </c>
      <c r="B1634" t="s">
        <v>256</v>
      </c>
      <c r="C1634" t="s">
        <v>265</v>
      </c>
      <c r="D1634" s="5" t="s">
        <v>266</v>
      </c>
      <c r="E1634" s="5">
        <v>0</v>
      </c>
      <c r="F1634" s="5" t="s">
        <v>54</v>
      </c>
      <c r="G1634" s="5" t="s">
        <v>55</v>
      </c>
      <c r="H1634" s="5" t="e">
        <f t="shared" si="25"/>
        <v>#N/A</v>
      </c>
      <c r="I1634" s="6" t="s">
        <v>53</v>
      </c>
    </row>
    <row r="1635" spans="1:9" x14ac:dyDescent="0.2">
      <c r="A1635" s="4" t="s">
        <v>62</v>
      </c>
      <c r="B1635" t="s">
        <v>256</v>
      </c>
      <c r="C1635" t="s">
        <v>265</v>
      </c>
      <c r="D1635" s="5" t="s">
        <v>266</v>
      </c>
      <c r="E1635" s="5">
        <v>0</v>
      </c>
      <c r="F1635" s="5" t="s">
        <v>56</v>
      </c>
      <c r="G1635" s="5" t="s">
        <v>57</v>
      </c>
      <c r="H1635" s="5" t="e">
        <f t="shared" si="25"/>
        <v>#N/A</v>
      </c>
      <c r="I1635" s="6">
        <v>29.946837557378402</v>
      </c>
    </row>
    <row r="1636" spans="1:9" x14ac:dyDescent="0.2">
      <c r="A1636" s="4" t="s">
        <v>62</v>
      </c>
      <c r="B1636" t="s">
        <v>256</v>
      </c>
      <c r="C1636" t="s">
        <v>265</v>
      </c>
      <c r="D1636" s="5" t="s">
        <v>266</v>
      </c>
      <c r="E1636" s="5">
        <v>0</v>
      </c>
      <c r="F1636" s="5" t="s">
        <v>58</v>
      </c>
      <c r="G1636" s="5" t="s">
        <v>59</v>
      </c>
      <c r="H1636" s="5" t="e">
        <f t="shared" si="25"/>
        <v>#N/A</v>
      </c>
      <c r="I1636" s="6">
        <v>4.0171999999999999</v>
      </c>
    </row>
    <row r="1637" spans="1:9" x14ac:dyDescent="0.2">
      <c r="A1637" s="4" t="s">
        <v>62</v>
      </c>
      <c r="B1637" t="s">
        <v>256</v>
      </c>
      <c r="C1637" t="s">
        <v>267</v>
      </c>
      <c r="D1637" s="5" t="s">
        <v>268</v>
      </c>
      <c r="E1637" s="5">
        <v>0</v>
      </c>
      <c r="F1637" s="5" t="s">
        <v>10</v>
      </c>
      <c r="G1637" s="5" t="s">
        <v>11</v>
      </c>
      <c r="H1637" s="5" t="str">
        <f t="shared" si="25"/>
        <v>Power</v>
      </c>
      <c r="I1637" s="6">
        <v>40.1556107228025</v>
      </c>
    </row>
    <row r="1638" spans="1:9" x14ac:dyDescent="0.2">
      <c r="A1638" s="4" t="s">
        <v>62</v>
      </c>
      <c r="B1638" t="s">
        <v>256</v>
      </c>
      <c r="C1638" t="s">
        <v>267</v>
      </c>
      <c r="D1638" s="5" t="s">
        <v>268</v>
      </c>
      <c r="E1638" s="5">
        <v>0</v>
      </c>
      <c r="F1638" s="5" t="s">
        <v>12</v>
      </c>
      <c r="G1638" s="5" t="s">
        <v>13</v>
      </c>
      <c r="H1638" s="5" t="str">
        <f t="shared" si="25"/>
        <v>Industry (incl. Cement Process)</v>
      </c>
      <c r="I1638" s="6" t="s">
        <v>53</v>
      </c>
    </row>
    <row r="1639" spans="1:9" x14ac:dyDescent="0.2">
      <c r="A1639" s="4" t="s">
        <v>62</v>
      </c>
      <c r="B1639" t="s">
        <v>256</v>
      </c>
      <c r="C1639" t="s">
        <v>267</v>
      </c>
      <c r="D1639" s="5" t="s">
        <v>268</v>
      </c>
      <c r="E1639" s="5">
        <v>0</v>
      </c>
      <c r="F1639" s="5" t="s">
        <v>14</v>
      </c>
      <c r="G1639" s="5" t="s">
        <v>15</v>
      </c>
      <c r="H1639" s="5" t="str">
        <f t="shared" si="25"/>
        <v>Industry (incl. Cement Process)</v>
      </c>
      <c r="I1639" s="6">
        <v>342.44982678641497</v>
      </c>
    </row>
    <row r="1640" spans="1:9" x14ac:dyDescent="0.2">
      <c r="A1640" s="4" t="s">
        <v>62</v>
      </c>
      <c r="B1640" t="s">
        <v>256</v>
      </c>
      <c r="C1640" t="s">
        <v>267</v>
      </c>
      <c r="D1640" s="5" t="s">
        <v>268</v>
      </c>
      <c r="E1640" s="5">
        <v>0</v>
      </c>
      <c r="F1640" s="5" t="s">
        <v>16</v>
      </c>
      <c r="G1640" s="5" t="s">
        <v>17</v>
      </c>
      <c r="H1640" s="5" t="str">
        <f t="shared" si="25"/>
        <v>Domestic aviation</v>
      </c>
      <c r="I1640" s="6">
        <v>35.392592215050399</v>
      </c>
    </row>
    <row r="1641" spans="1:9" x14ac:dyDescent="0.2">
      <c r="A1641" s="4" t="s">
        <v>62</v>
      </c>
      <c r="B1641" t="s">
        <v>256</v>
      </c>
      <c r="C1641" t="s">
        <v>267</v>
      </c>
      <c r="D1641" s="5" t="s">
        <v>268</v>
      </c>
      <c r="E1641" s="5">
        <v>0</v>
      </c>
      <c r="F1641" s="5" t="s">
        <v>18</v>
      </c>
      <c r="G1641" s="5" t="s">
        <v>19</v>
      </c>
      <c r="H1641" s="5" t="str">
        <f t="shared" si="25"/>
        <v>Ground Transport</v>
      </c>
      <c r="I1641" s="6">
        <v>2126.5551012246601</v>
      </c>
    </row>
    <row r="1642" spans="1:9" x14ac:dyDescent="0.2">
      <c r="A1642" s="4" t="s">
        <v>62</v>
      </c>
      <c r="B1642" t="s">
        <v>256</v>
      </c>
      <c r="C1642" t="s">
        <v>267</v>
      </c>
      <c r="D1642" s="5" t="s">
        <v>268</v>
      </c>
      <c r="E1642" s="5">
        <v>0</v>
      </c>
      <c r="F1642" s="5" t="s">
        <v>20</v>
      </c>
      <c r="G1642" s="5" t="s">
        <v>21</v>
      </c>
      <c r="H1642" s="5" t="str">
        <f t="shared" si="25"/>
        <v>Ground Transport</v>
      </c>
      <c r="I1642" s="6" t="s">
        <v>53</v>
      </c>
    </row>
    <row r="1643" spans="1:9" x14ac:dyDescent="0.2">
      <c r="A1643" s="4" t="s">
        <v>62</v>
      </c>
      <c r="B1643" t="s">
        <v>256</v>
      </c>
      <c r="C1643" t="s">
        <v>267</v>
      </c>
      <c r="D1643" s="5" t="s">
        <v>268</v>
      </c>
      <c r="E1643" s="5">
        <v>0</v>
      </c>
      <c r="F1643" s="5" t="s">
        <v>22</v>
      </c>
      <c r="G1643" s="5" t="s">
        <v>23</v>
      </c>
      <c r="H1643" s="5" t="str">
        <f t="shared" si="25"/>
        <v>Ground Transport</v>
      </c>
      <c r="I1643" s="6">
        <v>82.557119709294497</v>
      </c>
    </row>
    <row r="1644" spans="1:9" x14ac:dyDescent="0.2">
      <c r="A1644" s="4" t="s">
        <v>62</v>
      </c>
      <c r="B1644" t="s">
        <v>256</v>
      </c>
      <c r="C1644" t="s">
        <v>267</v>
      </c>
      <c r="D1644" s="5" t="s">
        <v>268</v>
      </c>
      <c r="E1644" s="5">
        <v>0</v>
      </c>
      <c r="F1644" s="5" t="s">
        <v>26</v>
      </c>
      <c r="G1644" s="5" t="s">
        <v>27</v>
      </c>
      <c r="H1644" s="5" t="str">
        <f t="shared" si="25"/>
        <v>Residential</v>
      </c>
      <c r="I1644" s="6">
        <v>1468.9921142927001</v>
      </c>
    </row>
    <row r="1645" spans="1:9" x14ac:dyDescent="0.2">
      <c r="A1645" s="4" t="s">
        <v>62</v>
      </c>
      <c r="B1645" t="s">
        <v>256</v>
      </c>
      <c r="C1645" t="s">
        <v>267</v>
      </c>
      <c r="D1645" s="5" t="s">
        <v>268</v>
      </c>
      <c r="E1645" s="5">
        <v>0</v>
      </c>
      <c r="F1645" s="5" t="s">
        <v>67</v>
      </c>
      <c r="G1645" s="5" t="s">
        <v>13</v>
      </c>
      <c r="H1645" s="5" t="str">
        <f t="shared" si="25"/>
        <v>Industry (incl. Cement Process)</v>
      </c>
      <c r="I1645" s="6" t="s">
        <v>53</v>
      </c>
    </row>
    <row r="1646" spans="1:9" x14ac:dyDescent="0.2">
      <c r="A1646" s="4" t="s">
        <v>62</v>
      </c>
      <c r="B1646" t="s">
        <v>256</v>
      </c>
      <c r="C1646" t="s">
        <v>267</v>
      </c>
      <c r="D1646" s="5" t="s">
        <v>268</v>
      </c>
      <c r="E1646" s="5">
        <v>0</v>
      </c>
      <c r="F1646" s="5" t="s">
        <v>30</v>
      </c>
      <c r="G1646" s="5" t="s">
        <v>32</v>
      </c>
      <c r="H1646" s="5" t="e">
        <f t="shared" si="25"/>
        <v>#N/A</v>
      </c>
      <c r="I1646" s="6" t="s">
        <v>53</v>
      </c>
    </row>
    <row r="1647" spans="1:9" x14ac:dyDescent="0.2">
      <c r="A1647" s="4" t="s">
        <v>62</v>
      </c>
      <c r="B1647" t="s">
        <v>256</v>
      </c>
      <c r="C1647" t="s">
        <v>267</v>
      </c>
      <c r="D1647" s="5" t="s">
        <v>268</v>
      </c>
      <c r="E1647" s="5">
        <v>0</v>
      </c>
      <c r="F1647" s="5" t="s">
        <v>33</v>
      </c>
      <c r="G1647" s="5" t="s">
        <v>34</v>
      </c>
      <c r="H1647" s="5" t="str">
        <f t="shared" si="25"/>
        <v>Industry (incl. Cement Process)</v>
      </c>
      <c r="I1647" s="6">
        <v>395.375</v>
      </c>
    </row>
    <row r="1648" spans="1:9" x14ac:dyDescent="0.2">
      <c r="A1648" s="4" t="s">
        <v>62</v>
      </c>
      <c r="B1648" t="s">
        <v>256</v>
      </c>
      <c r="C1648" t="s">
        <v>267</v>
      </c>
      <c r="D1648" s="5" t="s">
        <v>268</v>
      </c>
      <c r="E1648" s="5">
        <v>0</v>
      </c>
      <c r="F1648" s="5" t="s">
        <v>35</v>
      </c>
      <c r="G1648" s="5" t="s">
        <v>36</v>
      </c>
      <c r="H1648" s="5" t="e">
        <f t="shared" si="25"/>
        <v>#N/A</v>
      </c>
      <c r="I1648" s="6" t="s">
        <v>53</v>
      </c>
    </row>
    <row r="1649" spans="1:9" x14ac:dyDescent="0.2">
      <c r="A1649" s="4" t="s">
        <v>62</v>
      </c>
      <c r="B1649" t="s">
        <v>256</v>
      </c>
      <c r="C1649" t="s">
        <v>267</v>
      </c>
      <c r="D1649" s="5" t="s">
        <v>268</v>
      </c>
      <c r="E1649" s="5">
        <v>0</v>
      </c>
      <c r="F1649" s="5" t="s">
        <v>41</v>
      </c>
      <c r="G1649" s="5" t="s">
        <v>42</v>
      </c>
      <c r="H1649" s="5" t="e">
        <f t="shared" si="25"/>
        <v>#N/A</v>
      </c>
      <c r="I1649" s="6">
        <v>0.126487413187303</v>
      </c>
    </row>
    <row r="1650" spans="1:9" x14ac:dyDescent="0.2">
      <c r="A1650" s="4" t="s">
        <v>62</v>
      </c>
      <c r="B1650" t="s">
        <v>256</v>
      </c>
      <c r="C1650" t="s">
        <v>267</v>
      </c>
      <c r="D1650" s="5" t="s">
        <v>268</v>
      </c>
      <c r="E1650" s="5">
        <v>0</v>
      </c>
      <c r="F1650" s="5" t="s">
        <v>45</v>
      </c>
      <c r="G1650" s="5" t="s">
        <v>46</v>
      </c>
      <c r="H1650" s="5" t="e">
        <f t="shared" si="25"/>
        <v>#N/A</v>
      </c>
      <c r="I1650" s="6">
        <v>0.534526866751313</v>
      </c>
    </row>
    <row r="1651" spans="1:9" x14ac:dyDescent="0.2">
      <c r="A1651" s="4" t="s">
        <v>62</v>
      </c>
      <c r="B1651" t="s">
        <v>256</v>
      </c>
      <c r="C1651" t="s">
        <v>267</v>
      </c>
      <c r="D1651" s="5" t="s">
        <v>268</v>
      </c>
      <c r="E1651" s="5">
        <v>0</v>
      </c>
      <c r="F1651" s="5" t="s">
        <v>47</v>
      </c>
      <c r="G1651" s="5" t="s">
        <v>48</v>
      </c>
      <c r="H1651" s="5" t="e">
        <f t="shared" si="25"/>
        <v>#N/A</v>
      </c>
      <c r="I1651" s="6">
        <v>10.021812416</v>
      </c>
    </row>
    <row r="1652" spans="1:9" x14ac:dyDescent="0.2">
      <c r="A1652" s="4" t="s">
        <v>62</v>
      </c>
      <c r="B1652" t="s">
        <v>256</v>
      </c>
      <c r="C1652" t="s">
        <v>267</v>
      </c>
      <c r="D1652" s="5" t="s">
        <v>268</v>
      </c>
      <c r="E1652" s="5">
        <v>0</v>
      </c>
      <c r="F1652" s="5" t="s">
        <v>49</v>
      </c>
      <c r="G1652" s="5" t="s">
        <v>50</v>
      </c>
      <c r="H1652" s="5" t="e">
        <f t="shared" si="25"/>
        <v>#N/A</v>
      </c>
      <c r="I1652" s="6">
        <v>1.3514042890685301</v>
      </c>
    </row>
    <row r="1653" spans="1:9" x14ac:dyDescent="0.2">
      <c r="A1653" s="4" t="s">
        <v>62</v>
      </c>
      <c r="B1653" t="s">
        <v>256</v>
      </c>
      <c r="C1653" t="s">
        <v>267</v>
      </c>
      <c r="D1653" s="5" t="s">
        <v>268</v>
      </c>
      <c r="E1653" s="5">
        <v>0</v>
      </c>
      <c r="F1653" s="5" t="s">
        <v>54</v>
      </c>
      <c r="G1653" s="5" t="s">
        <v>55</v>
      </c>
      <c r="H1653" s="5" t="e">
        <f t="shared" si="25"/>
        <v>#N/A</v>
      </c>
      <c r="I1653" s="6" t="s">
        <v>53</v>
      </c>
    </row>
    <row r="1654" spans="1:9" x14ac:dyDescent="0.2">
      <c r="A1654" s="4" t="s">
        <v>62</v>
      </c>
      <c r="B1654" t="s">
        <v>256</v>
      </c>
      <c r="C1654" t="s">
        <v>267</v>
      </c>
      <c r="D1654" s="5" t="s">
        <v>268</v>
      </c>
      <c r="E1654" s="5">
        <v>0</v>
      </c>
      <c r="F1654" s="5" t="s">
        <v>56</v>
      </c>
      <c r="G1654" s="5" t="s">
        <v>57</v>
      </c>
      <c r="H1654" s="5" t="e">
        <f t="shared" si="25"/>
        <v>#N/A</v>
      </c>
      <c r="I1654" s="6">
        <v>4.9555898018047904</v>
      </c>
    </row>
    <row r="1655" spans="1:9" x14ac:dyDescent="0.2">
      <c r="A1655" s="4" t="s">
        <v>62</v>
      </c>
      <c r="B1655" t="s">
        <v>256</v>
      </c>
      <c r="C1655" t="s">
        <v>267</v>
      </c>
      <c r="D1655" s="5" t="s">
        <v>268</v>
      </c>
      <c r="E1655" s="5">
        <v>0</v>
      </c>
      <c r="F1655" s="5" t="s">
        <v>58</v>
      </c>
      <c r="G1655" s="5" t="s">
        <v>59</v>
      </c>
      <c r="H1655" s="5" t="e">
        <f t="shared" si="25"/>
        <v>#N/A</v>
      </c>
      <c r="I1655" s="6" t="s">
        <v>53</v>
      </c>
    </row>
    <row r="1656" spans="1:9" x14ac:dyDescent="0.2">
      <c r="A1656" s="4" t="s">
        <v>62</v>
      </c>
      <c r="B1656" t="s">
        <v>256</v>
      </c>
      <c r="C1656" t="s">
        <v>269</v>
      </c>
      <c r="D1656" s="5" t="s">
        <v>270</v>
      </c>
      <c r="E1656" s="5">
        <v>0</v>
      </c>
      <c r="F1656" s="5" t="s">
        <v>10</v>
      </c>
      <c r="G1656" s="5" t="s">
        <v>11</v>
      </c>
      <c r="H1656" s="5" t="str">
        <f t="shared" si="25"/>
        <v>Power</v>
      </c>
      <c r="I1656" s="6">
        <v>580.36306065783106</v>
      </c>
    </row>
    <row r="1657" spans="1:9" x14ac:dyDescent="0.2">
      <c r="A1657" s="4" t="s">
        <v>62</v>
      </c>
      <c r="B1657" t="s">
        <v>256</v>
      </c>
      <c r="C1657" t="s">
        <v>269</v>
      </c>
      <c r="D1657" s="5" t="s">
        <v>270</v>
      </c>
      <c r="E1657" s="5">
        <v>0</v>
      </c>
      <c r="F1657" s="5" t="s">
        <v>12</v>
      </c>
      <c r="G1657" s="5" t="s">
        <v>13</v>
      </c>
      <c r="H1657" s="5" t="str">
        <f t="shared" si="25"/>
        <v>Industry (incl. Cement Process)</v>
      </c>
      <c r="I1657" s="6" t="s">
        <v>53</v>
      </c>
    </row>
    <row r="1658" spans="1:9" x14ac:dyDescent="0.2">
      <c r="A1658" s="4" t="s">
        <v>62</v>
      </c>
      <c r="B1658" t="s">
        <v>256</v>
      </c>
      <c r="C1658" t="s">
        <v>269</v>
      </c>
      <c r="D1658" s="5" t="s">
        <v>270</v>
      </c>
      <c r="E1658" s="5">
        <v>0</v>
      </c>
      <c r="F1658" s="5" t="s">
        <v>14</v>
      </c>
      <c r="G1658" s="5" t="s">
        <v>15</v>
      </c>
      <c r="H1658" s="5" t="str">
        <f t="shared" si="25"/>
        <v>Industry (incl. Cement Process)</v>
      </c>
      <c r="I1658" s="6">
        <v>146.696435154217</v>
      </c>
    </row>
    <row r="1659" spans="1:9" x14ac:dyDescent="0.2">
      <c r="A1659" s="4" t="s">
        <v>62</v>
      </c>
      <c r="B1659" t="s">
        <v>256</v>
      </c>
      <c r="C1659" t="s">
        <v>269</v>
      </c>
      <c r="D1659" s="5" t="s">
        <v>270</v>
      </c>
      <c r="E1659" s="5">
        <v>0</v>
      </c>
      <c r="F1659" s="5" t="s">
        <v>16</v>
      </c>
      <c r="G1659" s="5" t="s">
        <v>17</v>
      </c>
      <c r="H1659" s="5" t="str">
        <f t="shared" si="25"/>
        <v>Domestic aviation</v>
      </c>
      <c r="I1659" s="6">
        <v>13.2329878473251</v>
      </c>
    </row>
    <row r="1660" spans="1:9" x14ac:dyDescent="0.2">
      <c r="A1660" s="4" t="s">
        <v>62</v>
      </c>
      <c r="B1660" t="s">
        <v>256</v>
      </c>
      <c r="C1660" t="s">
        <v>269</v>
      </c>
      <c r="D1660" s="5" t="s">
        <v>270</v>
      </c>
      <c r="E1660" s="5">
        <v>0</v>
      </c>
      <c r="F1660" s="5" t="s">
        <v>18</v>
      </c>
      <c r="G1660" s="5" t="s">
        <v>19</v>
      </c>
      <c r="H1660" s="5" t="str">
        <f t="shared" si="25"/>
        <v>Ground Transport</v>
      </c>
      <c r="I1660" s="6">
        <v>346.17913874695103</v>
      </c>
    </row>
    <row r="1661" spans="1:9" x14ac:dyDescent="0.2">
      <c r="A1661" s="4" t="s">
        <v>62</v>
      </c>
      <c r="B1661" t="s">
        <v>256</v>
      </c>
      <c r="C1661" t="s">
        <v>269</v>
      </c>
      <c r="D1661" s="5" t="s">
        <v>270</v>
      </c>
      <c r="E1661" s="5">
        <v>0</v>
      </c>
      <c r="F1661" s="5" t="s">
        <v>20</v>
      </c>
      <c r="G1661" s="5" t="s">
        <v>21</v>
      </c>
      <c r="H1661" s="5" t="str">
        <f t="shared" si="25"/>
        <v>Ground Transport</v>
      </c>
      <c r="I1661" s="6">
        <v>1.6354917843411501</v>
      </c>
    </row>
    <row r="1662" spans="1:9" x14ac:dyDescent="0.2">
      <c r="A1662" s="4" t="s">
        <v>62</v>
      </c>
      <c r="B1662" t="s">
        <v>256</v>
      </c>
      <c r="C1662" t="s">
        <v>269</v>
      </c>
      <c r="D1662" s="5" t="s">
        <v>270</v>
      </c>
      <c r="E1662" s="5">
        <v>0</v>
      </c>
      <c r="F1662" s="5" t="s">
        <v>22</v>
      </c>
      <c r="G1662" s="5" t="s">
        <v>23</v>
      </c>
      <c r="H1662" s="5" t="str">
        <f t="shared" si="25"/>
        <v>Ground Transport</v>
      </c>
      <c r="I1662" s="6">
        <v>0.32672150370914199</v>
      </c>
    </row>
    <row r="1663" spans="1:9" x14ac:dyDescent="0.2">
      <c r="A1663" s="4" t="s">
        <v>62</v>
      </c>
      <c r="B1663" t="s">
        <v>256</v>
      </c>
      <c r="C1663" t="s">
        <v>269</v>
      </c>
      <c r="D1663" s="5" t="s">
        <v>270</v>
      </c>
      <c r="E1663" s="5">
        <v>0</v>
      </c>
      <c r="F1663" s="5" t="s">
        <v>26</v>
      </c>
      <c r="G1663" s="5" t="s">
        <v>27</v>
      </c>
      <c r="H1663" s="5" t="str">
        <f t="shared" si="25"/>
        <v>Residential</v>
      </c>
      <c r="I1663" s="6">
        <v>137.158756705077</v>
      </c>
    </row>
    <row r="1664" spans="1:9" x14ac:dyDescent="0.2">
      <c r="A1664" s="4" t="s">
        <v>62</v>
      </c>
      <c r="B1664" t="s">
        <v>256</v>
      </c>
      <c r="C1664" t="s">
        <v>269</v>
      </c>
      <c r="D1664" s="5" t="s">
        <v>270</v>
      </c>
      <c r="E1664" s="5">
        <v>0</v>
      </c>
      <c r="F1664" s="5" t="s">
        <v>67</v>
      </c>
      <c r="G1664" s="5" t="s">
        <v>13</v>
      </c>
      <c r="H1664" s="5" t="str">
        <f t="shared" si="25"/>
        <v>Industry (incl. Cement Process)</v>
      </c>
      <c r="I1664" s="6" t="s">
        <v>53</v>
      </c>
    </row>
    <row r="1665" spans="1:9" x14ac:dyDescent="0.2">
      <c r="A1665" s="4" t="s">
        <v>62</v>
      </c>
      <c r="B1665" t="s">
        <v>256</v>
      </c>
      <c r="C1665" t="s">
        <v>269</v>
      </c>
      <c r="D1665" s="5" t="s">
        <v>270</v>
      </c>
      <c r="E1665" s="5">
        <v>0</v>
      </c>
      <c r="F1665" s="5" t="s">
        <v>30</v>
      </c>
      <c r="G1665" s="5" t="s">
        <v>32</v>
      </c>
      <c r="H1665" s="5" t="e">
        <f t="shared" si="25"/>
        <v>#N/A</v>
      </c>
      <c r="I1665" s="6" t="s">
        <v>53</v>
      </c>
    </row>
    <row r="1666" spans="1:9" x14ac:dyDescent="0.2">
      <c r="A1666" s="4" t="s">
        <v>62</v>
      </c>
      <c r="B1666" t="s">
        <v>256</v>
      </c>
      <c r="C1666" t="s">
        <v>269</v>
      </c>
      <c r="D1666" s="5" t="s">
        <v>270</v>
      </c>
      <c r="E1666" s="5">
        <v>0</v>
      </c>
      <c r="F1666" s="5" t="s">
        <v>41</v>
      </c>
      <c r="G1666" s="5" t="s">
        <v>42</v>
      </c>
      <c r="H1666" s="5" t="e">
        <f t="shared" ref="H1666:H1729" si="26">VLOOKUP(G1666,$M$2:$N$11,2,FALSE)</f>
        <v>#N/A</v>
      </c>
      <c r="I1666" s="6">
        <v>6.5887106785838895E-2</v>
      </c>
    </row>
    <row r="1667" spans="1:9" x14ac:dyDescent="0.2">
      <c r="A1667" s="4" t="s">
        <v>62</v>
      </c>
      <c r="B1667" t="s">
        <v>256</v>
      </c>
      <c r="C1667" t="s">
        <v>269</v>
      </c>
      <c r="D1667" s="5" t="s">
        <v>270</v>
      </c>
      <c r="E1667" s="5">
        <v>0</v>
      </c>
      <c r="F1667" s="5" t="s">
        <v>47</v>
      </c>
      <c r="G1667" s="5" t="s">
        <v>48</v>
      </c>
      <c r="H1667" s="5" t="e">
        <f t="shared" si="26"/>
        <v>#N/A</v>
      </c>
      <c r="I1667" s="6">
        <v>0.71217949826877203</v>
      </c>
    </row>
    <row r="1668" spans="1:9" x14ac:dyDescent="0.2">
      <c r="A1668" s="4" t="s">
        <v>62</v>
      </c>
      <c r="B1668" t="s">
        <v>256</v>
      </c>
      <c r="C1668" t="s">
        <v>269</v>
      </c>
      <c r="D1668" s="5" t="s">
        <v>270</v>
      </c>
      <c r="E1668" s="5">
        <v>0</v>
      </c>
      <c r="F1668" s="5" t="s">
        <v>49</v>
      </c>
      <c r="G1668" s="5" t="s">
        <v>50</v>
      </c>
      <c r="H1668" s="5" t="e">
        <f t="shared" si="26"/>
        <v>#N/A</v>
      </c>
      <c r="I1668" s="6">
        <v>0.51882659269134301</v>
      </c>
    </row>
    <row r="1669" spans="1:9" x14ac:dyDescent="0.2">
      <c r="A1669" s="4" t="s">
        <v>62</v>
      </c>
      <c r="B1669" t="s">
        <v>256</v>
      </c>
      <c r="C1669" t="s">
        <v>269</v>
      </c>
      <c r="D1669" s="5" t="s">
        <v>270</v>
      </c>
      <c r="E1669" s="5">
        <v>0</v>
      </c>
      <c r="F1669" s="5" t="s">
        <v>56</v>
      </c>
      <c r="G1669" s="5" t="s">
        <v>57</v>
      </c>
      <c r="H1669" s="5" t="e">
        <f t="shared" si="26"/>
        <v>#N/A</v>
      </c>
      <c r="I1669" s="6">
        <v>2.7135274000015901</v>
      </c>
    </row>
    <row r="1670" spans="1:9" x14ac:dyDescent="0.2">
      <c r="A1670" s="4" t="s">
        <v>62</v>
      </c>
      <c r="B1670" t="s">
        <v>256</v>
      </c>
      <c r="C1670" t="s">
        <v>269</v>
      </c>
      <c r="D1670" s="5" t="s">
        <v>270</v>
      </c>
      <c r="E1670" s="5">
        <v>0</v>
      </c>
      <c r="F1670" s="5" t="s">
        <v>58</v>
      </c>
      <c r="G1670" s="5" t="s">
        <v>59</v>
      </c>
      <c r="H1670" s="5" t="e">
        <f t="shared" si="26"/>
        <v>#N/A</v>
      </c>
      <c r="I1670" s="6" t="s">
        <v>53</v>
      </c>
    </row>
    <row r="1671" spans="1:9" x14ac:dyDescent="0.2">
      <c r="A1671" s="4" t="s">
        <v>62</v>
      </c>
      <c r="B1671" t="s">
        <v>256</v>
      </c>
      <c r="C1671" t="s">
        <v>271</v>
      </c>
      <c r="D1671" s="5" t="s">
        <v>272</v>
      </c>
      <c r="E1671" s="5">
        <v>0</v>
      </c>
      <c r="F1671" s="5" t="s">
        <v>10</v>
      </c>
      <c r="G1671" s="5" t="s">
        <v>11</v>
      </c>
      <c r="H1671" s="5" t="str">
        <f t="shared" si="26"/>
        <v>Power</v>
      </c>
      <c r="I1671" s="6">
        <v>1904.45888737835</v>
      </c>
    </row>
    <row r="1672" spans="1:9" x14ac:dyDescent="0.2">
      <c r="A1672" s="4" t="s">
        <v>62</v>
      </c>
      <c r="B1672" t="s">
        <v>256</v>
      </c>
      <c r="C1672" t="s">
        <v>271</v>
      </c>
      <c r="D1672" s="5" t="s">
        <v>272</v>
      </c>
      <c r="E1672" s="5">
        <v>0</v>
      </c>
      <c r="F1672" s="5" t="s">
        <v>12</v>
      </c>
      <c r="G1672" s="5" t="s">
        <v>13</v>
      </c>
      <c r="H1672" s="5" t="str">
        <f t="shared" si="26"/>
        <v>Industry (incl. Cement Process)</v>
      </c>
      <c r="I1672" s="6" t="s">
        <v>53</v>
      </c>
    </row>
    <row r="1673" spans="1:9" x14ac:dyDescent="0.2">
      <c r="A1673" s="4" t="s">
        <v>62</v>
      </c>
      <c r="B1673" t="s">
        <v>256</v>
      </c>
      <c r="C1673" t="s">
        <v>271</v>
      </c>
      <c r="D1673" s="5" t="s">
        <v>272</v>
      </c>
      <c r="E1673" s="5">
        <v>0</v>
      </c>
      <c r="F1673" s="5" t="s">
        <v>14</v>
      </c>
      <c r="G1673" s="5" t="s">
        <v>15</v>
      </c>
      <c r="H1673" s="5" t="str">
        <f t="shared" si="26"/>
        <v>Industry (incl. Cement Process)</v>
      </c>
      <c r="I1673" s="6">
        <v>1518.2006772983</v>
      </c>
    </row>
    <row r="1674" spans="1:9" x14ac:dyDescent="0.2">
      <c r="A1674" s="4" t="s">
        <v>62</v>
      </c>
      <c r="B1674" t="s">
        <v>256</v>
      </c>
      <c r="C1674" t="s">
        <v>271</v>
      </c>
      <c r="D1674" s="5" t="s">
        <v>272</v>
      </c>
      <c r="E1674" s="5">
        <v>0</v>
      </c>
      <c r="F1674" s="5" t="s">
        <v>18</v>
      </c>
      <c r="G1674" s="5" t="s">
        <v>19</v>
      </c>
      <c r="H1674" s="5" t="str">
        <f t="shared" si="26"/>
        <v>Ground Transport</v>
      </c>
      <c r="I1674" s="6">
        <v>7630.8757198454095</v>
      </c>
    </row>
    <row r="1675" spans="1:9" x14ac:dyDescent="0.2">
      <c r="A1675" s="4" t="s">
        <v>62</v>
      </c>
      <c r="B1675" t="s">
        <v>256</v>
      </c>
      <c r="C1675" t="s">
        <v>271</v>
      </c>
      <c r="D1675" s="5" t="s">
        <v>272</v>
      </c>
      <c r="E1675" s="5">
        <v>0</v>
      </c>
      <c r="F1675" s="5" t="s">
        <v>22</v>
      </c>
      <c r="G1675" s="5" t="s">
        <v>23</v>
      </c>
      <c r="H1675" s="5" t="str">
        <f t="shared" si="26"/>
        <v>Ground Transport</v>
      </c>
      <c r="I1675" s="6" t="s">
        <v>53</v>
      </c>
    </row>
    <row r="1676" spans="1:9" x14ac:dyDescent="0.2">
      <c r="A1676" s="4" t="s">
        <v>62</v>
      </c>
      <c r="B1676" t="s">
        <v>256</v>
      </c>
      <c r="C1676" t="s">
        <v>271</v>
      </c>
      <c r="D1676" s="5" t="s">
        <v>272</v>
      </c>
      <c r="E1676" s="5">
        <v>0</v>
      </c>
      <c r="F1676" s="5" t="s">
        <v>26</v>
      </c>
      <c r="G1676" s="5" t="s">
        <v>27</v>
      </c>
      <c r="H1676" s="5" t="str">
        <f t="shared" si="26"/>
        <v>Residential</v>
      </c>
      <c r="I1676" s="6">
        <v>615.02540750622995</v>
      </c>
    </row>
    <row r="1677" spans="1:9" x14ac:dyDescent="0.2">
      <c r="A1677" s="4" t="s">
        <v>62</v>
      </c>
      <c r="B1677" t="s">
        <v>256</v>
      </c>
      <c r="C1677" t="s">
        <v>271</v>
      </c>
      <c r="D1677" s="5" t="s">
        <v>272</v>
      </c>
      <c r="E1677" s="5">
        <v>0</v>
      </c>
      <c r="F1677" s="5" t="s">
        <v>28</v>
      </c>
      <c r="G1677" s="5" t="s">
        <v>29</v>
      </c>
      <c r="H1677" s="5" t="e">
        <f t="shared" si="26"/>
        <v>#N/A</v>
      </c>
      <c r="I1677" s="6" t="s">
        <v>53</v>
      </c>
    </row>
    <row r="1678" spans="1:9" x14ac:dyDescent="0.2">
      <c r="A1678" s="4" t="s">
        <v>62</v>
      </c>
      <c r="B1678" t="s">
        <v>256</v>
      </c>
      <c r="C1678" t="s">
        <v>271</v>
      </c>
      <c r="D1678" s="5" t="s">
        <v>272</v>
      </c>
      <c r="E1678" s="5">
        <v>0</v>
      </c>
      <c r="F1678" s="5" t="s">
        <v>30</v>
      </c>
      <c r="G1678" s="5" t="s">
        <v>32</v>
      </c>
      <c r="H1678" s="5" t="e">
        <f t="shared" si="26"/>
        <v>#N/A</v>
      </c>
      <c r="I1678" s="6" t="s">
        <v>53</v>
      </c>
    </row>
    <row r="1679" spans="1:9" x14ac:dyDescent="0.2">
      <c r="A1679" s="4" t="s">
        <v>62</v>
      </c>
      <c r="B1679" t="s">
        <v>256</v>
      </c>
      <c r="C1679" t="s">
        <v>271</v>
      </c>
      <c r="D1679" s="5" t="s">
        <v>272</v>
      </c>
      <c r="E1679" s="5">
        <v>0</v>
      </c>
      <c r="F1679" s="5" t="s">
        <v>33</v>
      </c>
      <c r="G1679" s="5" t="s">
        <v>34</v>
      </c>
      <c r="H1679" s="5" t="str">
        <f t="shared" si="26"/>
        <v>Industry (incl. Cement Process)</v>
      </c>
      <c r="I1679" s="6">
        <v>1581.99</v>
      </c>
    </row>
    <row r="1680" spans="1:9" x14ac:dyDescent="0.2">
      <c r="A1680" s="4" t="s">
        <v>62</v>
      </c>
      <c r="B1680" t="s">
        <v>256</v>
      </c>
      <c r="C1680" t="s">
        <v>271</v>
      </c>
      <c r="D1680" s="5" t="s">
        <v>272</v>
      </c>
      <c r="E1680" s="5">
        <v>0</v>
      </c>
      <c r="F1680" s="5" t="s">
        <v>35</v>
      </c>
      <c r="G1680" s="5" t="s">
        <v>36</v>
      </c>
      <c r="H1680" s="5" t="e">
        <f t="shared" si="26"/>
        <v>#N/A</v>
      </c>
      <c r="I1680" s="6" t="s">
        <v>53</v>
      </c>
    </row>
    <row r="1681" spans="1:9" x14ac:dyDescent="0.2">
      <c r="A1681" s="4" t="s">
        <v>62</v>
      </c>
      <c r="B1681" t="s">
        <v>256</v>
      </c>
      <c r="C1681" t="s">
        <v>271</v>
      </c>
      <c r="D1681" s="5" t="s">
        <v>272</v>
      </c>
      <c r="E1681" s="5">
        <v>0</v>
      </c>
      <c r="F1681" s="5" t="s">
        <v>41</v>
      </c>
      <c r="G1681" s="5" t="s">
        <v>42</v>
      </c>
      <c r="H1681" s="5" t="e">
        <f t="shared" si="26"/>
        <v>#N/A</v>
      </c>
      <c r="I1681" s="6">
        <v>2.7823017197788902</v>
      </c>
    </row>
    <row r="1682" spans="1:9" x14ac:dyDescent="0.2">
      <c r="A1682" s="4" t="s">
        <v>62</v>
      </c>
      <c r="B1682" t="s">
        <v>256</v>
      </c>
      <c r="C1682" t="s">
        <v>271</v>
      </c>
      <c r="D1682" s="5" t="s">
        <v>272</v>
      </c>
      <c r="E1682" s="5">
        <v>0</v>
      </c>
      <c r="F1682" s="5" t="s">
        <v>45</v>
      </c>
      <c r="G1682" s="5" t="s">
        <v>46</v>
      </c>
      <c r="H1682" s="5" t="e">
        <f t="shared" si="26"/>
        <v>#N/A</v>
      </c>
      <c r="I1682" s="6" t="s">
        <v>53</v>
      </c>
    </row>
    <row r="1683" spans="1:9" x14ac:dyDescent="0.2">
      <c r="A1683" s="4" t="s">
        <v>62</v>
      </c>
      <c r="B1683" t="s">
        <v>256</v>
      </c>
      <c r="C1683" t="s">
        <v>271</v>
      </c>
      <c r="D1683" s="5" t="s">
        <v>272</v>
      </c>
      <c r="E1683" s="5">
        <v>0</v>
      </c>
      <c r="F1683" s="5" t="s">
        <v>47</v>
      </c>
      <c r="G1683" s="5" t="s">
        <v>48</v>
      </c>
      <c r="H1683" s="5" t="e">
        <f t="shared" si="26"/>
        <v>#N/A</v>
      </c>
      <c r="I1683" s="6" t="s">
        <v>53</v>
      </c>
    </row>
    <row r="1684" spans="1:9" x14ac:dyDescent="0.2">
      <c r="A1684" s="4" t="s">
        <v>62</v>
      </c>
      <c r="B1684" t="s">
        <v>256</v>
      </c>
      <c r="C1684" t="s">
        <v>271</v>
      </c>
      <c r="D1684" s="5" t="s">
        <v>272</v>
      </c>
      <c r="E1684" s="5">
        <v>0</v>
      </c>
      <c r="F1684" s="5" t="s">
        <v>49</v>
      </c>
      <c r="G1684" s="5" t="s">
        <v>50</v>
      </c>
      <c r="H1684" s="5" t="e">
        <f t="shared" si="26"/>
        <v>#N/A</v>
      </c>
      <c r="I1684" s="6">
        <v>26.416811398396199</v>
      </c>
    </row>
    <row r="1685" spans="1:9" x14ac:dyDescent="0.2">
      <c r="A1685" s="4" t="s">
        <v>62</v>
      </c>
      <c r="B1685" t="s">
        <v>256</v>
      </c>
      <c r="C1685" t="s">
        <v>271</v>
      </c>
      <c r="D1685" s="5" t="s">
        <v>272</v>
      </c>
      <c r="E1685" s="5">
        <v>0</v>
      </c>
      <c r="F1685" s="5" t="s">
        <v>51</v>
      </c>
      <c r="G1685" s="5" t="s">
        <v>52</v>
      </c>
      <c r="H1685" s="5" t="e">
        <f t="shared" si="26"/>
        <v>#N/A</v>
      </c>
      <c r="I1685" s="6" t="s">
        <v>53</v>
      </c>
    </row>
    <row r="1686" spans="1:9" x14ac:dyDescent="0.2">
      <c r="A1686" s="4" t="s">
        <v>62</v>
      </c>
      <c r="B1686" t="s">
        <v>256</v>
      </c>
      <c r="C1686" t="s">
        <v>271</v>
      </c>
      <c r="D1686" s="5" t="s">
        <v>272</v>
      </c>
      <c r="E1686" s="5">
        <v>0</v>
      </c>
      <c r="F1686" s="5" t="s">
        <v>56</v>
      </c>
      <c r="G1686" s="5" t="s">
        <v>57</v>
      </c>
      <c r="H1686" s="5" t="e">
        <f t="shared" si="26"/>
        <v>#N/A</v>
      </c>
      <c r="I1686" s="6">
        <v>109.124925300603</v>
      </c>
    </row>
    <row r="1687" spans="1:9" x14ac:dyDescent="0.2">
      <c r="A1687" s="4" t="s">
        <v>62</v>
      </c>
      <c r="B1687" t="s">
        <v>256</v>
      </c>
      <c r="C1687" t="s">
        <v>271</v>
      </c>
      <c r="D1687" s="5" t="s">
        <v>272</v>
      </c>
      <c r="E1687" s="5">
        <v>0</v>
      </c>
      <c r="F1687" s="5" t="s">
        <v>58</v>
      </c>
      <c r="G1687" s="5" t="s">
        <v>59</v>
      </c>
      <c r="H1687" s="5" t="e">
        <f t="shared" si="26"/>
        <v>#N/A</v>
      </c>
      <c r="I1687" s="6">
        <v>41.453523661513401</v>
      </c>
    </row>
    <row r="1688" spans="1:9" x14ac:dyDescent="0.2">
      <c r="A1688" s="4" t="s">
        <v>62</v>
      </c>
      <c r="B1688" t="s">
        <v>256</v>
      </c>
      <c r="C1688" t="s">
        <v>273</v>
      </c>
      <c r="D1688" s="5" t="s">
        <v>274</v>
      </c>
      <c r="E1688" s="5">
        <v>0</v>
      </c>
      <c r="F1688" s="5" t="s">
        <v>10</v>
      </c>
      <c r="G1688" s="5" t="s">
        <v>11</v>
      </c>
      <c r="H1688" s="5" t="str">
        <f t="shared" si="26"/>
        <v>Power</v>
      </c>
      <c r="I1688" s="6">
        <v>248040.66966188201</v>
      </c>
    </row>
    <row r="1689" spans="1:9" x14ac:dyDescent="0.2">
      <c r="A1689" s="4" t="s">
        <v>62</v>
      </c>
      <c r="B1689" t="s">
        <v>256</v>
      </c>
      <c r="C1689" t="s">
        <v>273</v>
      </c>
      <c r="D1689" s="5" t="s">
        <v>274</v>
      </c>
      <c r="E1689" s="5">
        <v>0</v>
      </c>
      <c r="F1689" s="5" t="s">
        <v>12</v>
      </c>
      <c r="G1689" s="5" t="s">
        <v>13</v>
      </c>
      <c r="H1689" s="5" t="str">
        <f t="shared" si="26"/>
        <v>Industry (incl. Cement Process)</v>
      </c>
      <c r="I1689" s="6">
        <v>43390.108447301798</v>
      </c>
    </row>
    <row r="1690" spans="1:9" x14ac:dyDescent="0.2">
      <c r="A1690" s="4" t="s">
        <v>62</v>
      </c>
      <c r="B1690" t="s">
        <v>256</v>
      </c>
      <c r="C1690" t="s">
        <v>273</v>
      </c>
      <c r="D1690" s="5" t="s">
        <v>274</v>
      </c>
      <c r="E1690" s="5">
        <v>0</v>
      </c>
      <c r="F1690" s="5" t="s">
        <v>14</v>
      </c>
      <c r="G1690" s="5" t="s">
        <v>15</v>
      </c>
      <c r="H1690" s="5" t="str">
        <f t="shared" si="26"/>
        <v>Industry (incl. Cement Process)</v>
      </c>
      <c r="I1690" s="6">
        <v>55068.435703393203</v>
      </c>
    </row>
    <row r="1691" spans="1:9" x14ac:dyDescent="0.2">
      <c r="A1691" s="4" t="s">
        <v>62</v>
      </c>
      <c r="B1691" t="s">
        <v>256</v>
      </c>
      <c r="C1691" t="s">
        <v>273</v>
      </c>
      <c r="D1691" s="5" t="s">
        <v>274</v>
      </c>
      <c r="E1691" s="5">
        <v>0</v>
      </c>
      <c r="F1691" s="5" t="s">
        <v>16</v>
      </c>
      <c r="G1691" s="5" t="s">
        <v>17</v>
      </c>
      <c r="H1691" s="5" t="str">
        <f t="shared" si="26"/>
        <v>Domestic aviation</v>
      </c>
      <c r="I1691" s="6">
        <v>3482.7471690765001</v>
      </c>
    </row>
    <row r="1692" spans="1:9" x14ac:dyDescent="0.2">
      <c r="A1692" s="4" t="s">
        <v>62</v>
      </c>
      <c r="B1692" t="s">
        <v>256</v>
      </c>
      <c r="C1692" t="s">
        <v>273</v>
      </c>
      <c r="D1692" s="5" t="s">
        <v>274</v>
      </c>
      <c r="E1692" s="5">
        <v>0</v>
      </c>
      <c r="F1692" s="5" t="s">
        <v>18</v>
      </c>
      <c r="G1692" s="5" t="s">
        <v>19</v>
      </c>
      <c r="H1692" s="5" t="str">
        <f t="shared" si="26"/>
        <v>Ground Transport</v>
      </c>
      <c r="I1692" s="6">
        <v>47760.176559005202</v>
      </c>
    </row>
    <row r="1693" spans="1:9" x14ac:dyDescent="0.2">
      <c r="A1693" s="4" t="s">
        <v>62</v>
      </c>
      <c r="B1693" t="s">
        <v>256</v>
      </c>
      <c r="C1693" t="s">
        <v>273</v>
      </c>
      <c r="D1693" s="5" t="s">
        <v>274</v>
      </c>
      <c r="E1693" s="5">
        <v>0</v>
      </c>
      <c r="F1693" s="5" t="s">
        <v>20</v>
      </c>
      <c r="G1693" s="5" t="s">
        <v>21</v>
      </c>
      <c r="H1693" s="5" t="str">
        <f t="shared" si="26"/>
        <v>Ground Transport</v>
      </c>
      <c r="I1693" s="6">
        <v>364.34024875961899</v>
      </c>
    </row>
    <row r="1694" spans="1:9" x14ac:dyDescent="0.2">
      <c r="A1694" s="4" t="s">
        <v>62</v>
      </c>
      <c r="B1694" t="s">
        <v>256</v>
      </c>
      <c r="C1694" t="s">
        <v>273</v>
      </c>
      <c r="D1694" s="5" t="s">
        <v>274</v>
      </c>
      <c r="E1694" s="5">
        <v>0</v>
      </c>
      <c r="F1694" s="5" t="s">
        <v>22</v>
      </c>
      <c r="G1694" s="5" t="s">
        <v>23</v>
      </c>
      <c r="H1694" s="5" t="str">
        <f t="shared" si="26"/>
        <v>Ground Transport</v>
      </c>
      <c r="I1694" s="6">
        <v>6.4572968245665896</v>
      </c>
    </row>
    <row r="1695" spans="1:9" x14ac:dyDescent="0.2">
      <c r="A1695" s="4" t="s">
        <v>62</v>
      </c>
      <c r="B1695" t="s">
        <v>256</v>
      </c>
      <c r="C1695" t="s">
        <v>273</v>
      </c>
      <c r="D1695" s="5" t="s">
        <v>274</v>
      </c>
      <c r="E1695" s="5">
        <v>0</v>
      </c>
      <c r="F1695" s="5" t="s">
        <v>24</v>
      </c>
      <c r="G1695" s="5" t="s">
        <v>25</v>
      </c>
      <c r="H1695" s="5" t="str">
        <f t="shared" si="26"/>
        <v>Ground Transport</v>
      </c>
      <c r="I1695" s="6" t="s">
        <v>53</v>
      </c>
    </row>
    <row r="1696" spans="1:9" x14ac:dyDescent="0.2">
      <c r="A1696" s="4" t="s">
        <v>62</v>
      </c>
      <c r="B1696" t="s">
        <v>256</v>
      </c>
      <c r="C1696" t="s">
        <v>273</v>
      </c>
      <c r="D1696" s="5" t="s">
        <v>274</v>
      </c>
      <c r="E1696" s="5">
        <v>0</v>
      </c>
      <c r="F1696" s="5" t="s">
        <v>26</v>
      </c>
      <c r="G1696" s="5" t="s">
        <v>27</v>
      </c>
      <c r="H1696" s="5" t="str">
        <f t="shared" si="26"/>
        <v>Residential</v>
      </c>
      <c r="I1696" s="6">
        <v>27060.583036832599</v>
      </c>
    </row>
    <row r="1697" spans="1:9" x14ac:dyDescent="0.2">
      <c r="A1697" s="4" t="s">
        <v>62</v>
      </c>
      <c r="B1697" t="s">
        <v>256</v>
      </c>
      <c r="C1697" t="s">
        <v>273</v>
      </c>
      <c r="D1697" s="5" t="s">
        <v>274</v>
      </c>
      <c r="E1697" s="5">
        <v>0</v>
      </c>
      <c r="F1697" s="5" t="s">
        <v>28</v>
      </c>
      <c r="G1697" s="5" t="s">
        <v>29</v>
      </c>
      <c r="H1697" s="5" t="e">
        <f t="shared" si="26"/>
        <v>#N/A</v>
      </c>
      <c r="I1697" s="6">
        <v>30327.230937355602</v>
      </c>
    </row>
    <row r="1698" spans="1:9" x14ac:dyDescent="0.2">
      <c r="A1698" s="4" t="s">
        <v>62</v>
      </c>
      <c r="B1698" t="s">
        <v>256</v>
      </c>
      <c r="C1698" t="s">
        <v>273</v>
      </c>
      <c r="D1698" s="5" t="s">
        <v>274</v>
      </c>
      <c r="E1698" s="5">
        <v>0</v>
      </c>
      <c r="F1698" s="5" t="s">
        <v>30</v>
      </c>
      <c r="G1698" s="5" t="s">
        <v>31</v>
      </c>
      <c r="H1698" s="5" t="e">
        <f t="shared" si="26"/>
        <v>#N/A</v>
      </c>
      <c r="I1698" s="6" t="s">
        <v>53</v>
      </c>
    </row>
    <row r="1699" spans="1:9" x14ac:dyDescent="0.2">
      <c r="A1699" s="4" t="s">
        <v>62</v>
      </c>
      <c r="B1699" t="s">
        <v>256</v>
      </c>
      <c r="C1699" t="s">
        <v>273</v>
      </c>
      <c r="D1699" s="5" t="s">
        <v>274</v>
      </c>
      <c r="E1699" s="5">
        <v>0</v>
      </c>
      <c r="F1699" s="5" t="s">
        <v>30</v>
      </c>
      <c r="G1699" s="5" t="s">
        <v>32</v>
      </c>
      <c r="H1699" s="5" t="e">
        <f t="shared" si="26"/>
        <v>#N/A</v>
      </c>
      <c r="I1699" s="6">
        <v>127.95448581182301</v>
      </c>
    </row>
    <row r="1700" spans="1:9" x14ac:dyDescent="0.2">
      <c r="A1700" s="4" t="s">
        <v>62</v>
      </c>
      <c r="B1700" t="s">
        <v>256</v>
      </c>
      <c r="C1700" t="s">
        <v>273</v>
      </c>
      <c r="D1700" s="5" t="s">
        <v>274</v>
      </c>
      <c r="E1700" s="5">
        <v>0</v>
      </c>
      <c r="F1700" s="5" t="s">
        <v>33</v>
      </c>
      <c r="G1700" s="5" t="s">
        <v>34</v>
      </c>
      <c r="H1700" s="5" t="str">
        <f t="shared" si="26"/>
        <v>Industry (incl. Cement Process)</v>
      </c>
      <c r="I1700" s="6">
        <v>6427.55</v>
      </c>
    </row>
    <row r="1701" spans="1:9" x14ac:dyDescent="0.2">
      <c r="A1701" s="4" t="s">
        <v>62</v>
      </c>
      <c r="B1701" t="s">
        <v>256</v>
      </c>
      <c r="C1701" t="s">
        <v>273</v>
      </c>
      <c r="D1701" s="5" t="s">
        <v>274</v>
      </c>
      <c r="E1701" s="5">
        <v>0</v>
      </c>
      <c r="F1701" s="5" t="s">
        <v>35</v>
      </c>
      <c r="G1701" s="5" t="s">
        <v>36</v>
      </c>
      <c r="H1701" s="5" t="e">
        <f t="shared" si="26"/>
        <v>#N/A</v>
      </c>
      <c r="I1701" s="6">
        <v>802.5</v>
      </c>
    </row>
    <row r="1702" spans="1:9" x14ac:dyDescent="0.2">
      <c r="A1702" s="4" t="s">
        <v>62</v>
      </c>
      <c r="B1702" t="s">
        <v>256</v>
      </c>
      <c r="C1702" t="s">
        <v>273</v>
      </c>
      <c r="D1702" s="5" t="s">
        <v>274</v>
      </c>
      <c r="E1702" s="5">
        <v>0</v>
      </c>
      <c r="F1702" s="5" t="s">
        <v>41</v>
      </c>
      <c r="G1702" s="5" t="s">
        <v>42</v>
      </c>
      <c r="H1702" s="5" t="e">
        <f t="shared" si="26"/>
        <v>#N/A</v>
      </c>
      <c r="I1702" s="6">
        <v>2.7747523574158999</v>
      </c>
    </row>
    <row r="1703" spans="1:9" x14ac:dyDescent="0.2">
      <c r="A1703" s="4" t="s">
        <v>62</v>
      </c>
      <c r="B1703" t="s">
        <v>256</v>
      </c>
      <c r="C1703" t="s">
        <v>273</v>
      </c>
      <c r="D1703" s="5" t="s">
        <v>274</v>
      </c>
      <c r="E1703" s="5">
        <v>0</v>
      </c>
      <c r="F1703" s="5" t="s">
        <v>43</v>
      </c>
      <c r="G1703" s="5" t="s">
        <v>44</v>
      </c>
      <c r="H1703" s="5" t="e">
        <f t="shared" si="26"/>
        <v>#N/A</v>
      </c>
      <c r="I1703" s="6">
        <v>3413.3096147906799</v>
      </c>
    </row>
    <row r="1704" spans="1:9" x14ac:dyDescent="0.2">
      <c r="A1704" s="4" t="s">
        <v>62</v>
      </c>
      <c r="B1704" t="s">
        <v>256</v>
      </c>
      <c r="C1704" t="s">
        <v>273</v>
      </c>
      <c r="D1704" s="5" t="s">
        <v>274</v>
      </c>
      <c r="E1704" s="5">
        <v>0</v>
      </c>
      <c r="F1704" s="5" t="s">
        <v>45</v>
      </c>
      <c r="G1704" s="5" t="s">
        <v>46</v>
      </c>
      <c r="H1704" s="5" t="e">
        <f t="shared" si="26"/>
        <v>#N/A</v>
      </c>
      <c r="I1704" s="6">
        <v>9528.8821804783402</v>
      </c>
    </row>
    <row r="1705" spans="1:9" x14ac:dyDescent="0.2">
      <c r="A1705" s="4" t="s">
        <v>62</v>
      </c>
      <c r="B1705" t="s">
        <v>256</v>
      </c>
      <c r="C1705" t="s">
        <v>273</v>
      </c>
      <c r="D1705" s="5" t="s">
        <v>274</v>
      </c>
      <c r="E1705" s="5">
        <v>0</v>
      </c>
      <c r="F1705" s="5" t="s">
        <v>47</v>
      </c>
      <c r="G1705" s="5" t="s">
        <v>48</v>
      </c>
      <c r="H1705" s="5" t="e">
        <f t="shared" si="26"/>
        <v>#N/A</v>
      </c>
      <c r="I1705" s="6">
        <v>63.251764376883401</v>
      </c>
    </row>
    <row r="1706" spans="1:9" x14ac:dyDescent="0.2">
      <c r="A1706" s="4" t="s">
        <v>62</v>
      </c>
      <c r="B1706" t="s">
        <v>256</v>
      </c>
      <c r="C1706" t="s">
        <v>273</v>
      </c>
      <c r="D1706" s="5" t="s">
        <v>274</v>
      </c>
      <c r="E1706" s="5">
        <v>0</v>
      </c>
      <c r="F1706" s="5" t="s">
        <v>49</v>
      </c>
      <c r="G1706" s="5" t="s">
        <v>50</v>
      </c>
      <c r="H1706" s="5" t="e">
        <f t="shared" si="26"/>
        <v>#N/A</v>
      </c>
      <c r="I1706" s="6">
        <v>108.20448426020999</v>
      </c>
    </row>
    <row r="1707" spans="1:9" x14ac:dyDescent="0.2">
      <c r="A1707" s="4" t="s">
        <v>62</v>
      </c>
      <c r="B1707" t="s">
        <v>256</v>
      </c>
      <c r="C1707" t="s">
        <v>273</v>
      </c>
      <c r="D1707" s="5" t="s">
        <v>274</v>
      </c>
      <c r="E1707" s="5">
        <v>0</v>
      </c>
      <c r="F1707" s="5" t="s">
        <v>51</v>
      </c>
      <c r="G1707" s="5" t="s">
        <v>52</v>
      </c>
      <c r="H1707" s="5" t="e">
        <f t="shared" si="26"/>
        <v>#N/A</v>
      </c>
      <c r="I1707" s="6">
        <v>526.29768010315399</v>
      </c>
    </row>
    <row r="1708" spans="1:9" x14ac:dyDescent="0.2">
      <c r="A1708" s="4" t="s">
        <v>62</v>
      </c>
      <c r="B1708" t="s">
        <v>256</v>
      </c>
      <c r="C1708" t="s">
        <v>273</v>
      </c>
      <c r="D1708" s="5" t="s">
        <v>274</v>
      </c>
      <c r="E1708" s="5">
        <v>0</v>
      </c>
      <c r="F1708" s="5" t="s">
        <v>54</v>
      </c>
      <c r="G1708" s="5" t="s">
        <v>55</v>
      </c>
      <c r="H1708" s="5" t="e">
        <f t="shared" si="26"/>
        <v>#N/A</v>
      </c>
      <c r="I1708" s="6">
        <v>102.551638392152</v>
      </c>
    </row>
    <row r="1709" spans="1:9" x14ac:dyDescent="0.2">
      <c r="A1709" s="4" t="s">
        <v>62</v>
      </c>
      <c r="B1709" t="s">
        <v>256</v>
      </c>
      <c r="C1709" t="s">
        <v>273</v>
      </c>
      <c r="D1709" s="5" t="s">
        <v>274</v>
      </c>
      <c r="E1709" s="5">
        <v>0</v>
      </c>
      <c r="F1709" s="5" t="s">
        <v>56</v>
      </c>
      <c r="G1709" s="5" t="s">
        <v>57</v>
      </c>
      <c r="H1709" s="5" t="e">
        <f t="shared" si="26"/>
        <v>#N/A</v>
      </c>
      <c r="I1709" s="6">
        <v>387.91889732519002</v>
      </c>
    </row>
    <row r="1710" spans="1:9" x14ac:dyDescent="0.2">
      <c r="A1710" s="4" t="s">
        <v>62</v>
      </c>
      <c r="B1710" t="s">
        <v>256</v>
      </c>
      <c r="C1710" t="s">
        <v>273</v>
      </c>
      <c r="D1710" s="5" t="s">
        <v>274</v>
      </c>
      <c r="E1710" s="5">
        <v>0</v>
      </c>
      <c r="F1710" s="5" t="s">
        <v>58</v>
      </c>
      <c r="G1710" s="5" t="s">
        <v>59</v>
      </c>
      <c r="H1710" s="5" t="e">
        <f t="shared" si="26"/>
        <v>#N/A</v>
      </c>
      <c r="I1710" s="6">
        <v>256.120535534569</v>
      </c>
    </row>
    <row r="1711" spans="1:9" x14ac:dyDescent="0.2">
      <c r="A1711" s="4" t="s">
        <v>62</v>
      </c>
      <c r="B1711" t="s">
        <v>256</v>
      </c>
      <c r="C1711" t="s">
        <v>275</v>
      </c>
      <c r="D1711" s="5" t="s">
        <v>276</v>
      </c>
      <c r="E1711" s="5">
        <v>0</v>
      </c>
      <c r="F1711" s="5" t="s">
        <v>10</v>
      </c>
      <c r="G1711" s="5" t="s">
        <v>11</v>
      </c>
      <c r="H1711" s="5" t="str">
        <f t="shared" si="26"/>
        <v>Power</v>
      </c>
      <c r="I1711" s="6">
        <v>208.153642805342</v>
      </c>
    </row>
    <row r="1712" spans="1:9" x14ac:dyDescent="0.2">
      <c r="A1712" s="4" t="s">
        <v>62</v>
      </c>
      <c r="B1712" t="s">
        <v>256</v>
      </c>
      <c r="C1712" t="s">
        <v>275</v>
      </c>
      <c r="D1712" s="5" t="s">
        <v>276</v>
      </c>
      <c r="E1712" s="5">
        <v>0</v>
      </c>
      <c r="F1712" s="5" t="s">
        <v>12</v>
      </c>
      <c r="G1712" s="5" t="s">
        <v>13</v>
      </c>
      <c r="H1712" s="5" t="str">
        <f t="shared" si="26"/>
        <v>Industry (incl. Cement Process)</v>
      </c>
      <c r="I1712" s="6">
        <v>39.020151765180799</v>
      </c>
    </row>
    <row r="1713" spans="1:9" x14ac:dyDescent="0.2">
      <c r="A1713" s="4" t="s">
        <v>62</v>
      </c>
      <c r="B1713" t="s">
        <v>256</v>
      </c>
      <c r="C1713" t="s">
        <v>275</v>
      </c>
      <c r="D1713" s="5" t="s">
        <v>276</v>
      </c>
      <c r="E1713" s="5">
        <v>0</v>
      </c>
      <c r="F1713" s="5" t="s">
        <v>14</v>
      </c>
      <c r="G1713" s="5" t="s">
        <v>15</v>
      </c>
      <c r="H1713" s="5" t="str">
        <f t="shared" si="26"/>
        <v>Industry (incl. Cement Process)</v>
      </c>
      <c r="I1713" s="6">
        <v>1595.5158321214101</v>
      </c>
    </row>
    <row r="1714" spans="1:9" x14ac:dyDescent="0.2">
      <c r="A1714" s="4" t="s">
        <v>62</v>
      </c>
      <c r="B1714" t="s">
        <v>256</v>
      </c>
      <c r="C1714" t="s">
        <v>275</v>
      </c>
      <c r="D1714" s="5" t="s">
        <v>276</v>
      </c>
      <c r="E1714" s="5">
        <v>0</v>
      </c>
      <c r="F1714" s="5" t="s">
        <v>16</v>
      </c>
      <c r="G1714" s="5" t="s">
        <v>17</v>
      </c>
      <c r="H1714" s="5" t="str">
        <f t="shared" si="26"/>
        <v>Domestic aviation</v>
      </c>
      <c r="I1714" s="6" t="s">
        <v>53</v>
      </c>
    </row>
    <row r="1715" spans="1:9" x14ac:dyDescent="0.2">
      <c r="A1715" s="4" t="s">
        <v>62</v>
      </c>
      <c r="B1715" t="s">
        <v>256</v>
      </c>
      <c r="C1715" t="s">
        <v>275</v>
      </c>
      <c r="D1715" s="5" t="s">
        <v>276</v>
      </c>
      <c r="E1715" s="5">
        <v>0</v>
      </c>
      <c r="F1715" s="5" t="s">
        <v>18</v>
      </c>
      <c r="G1715" s="5" t="s">
        <v>19</v>
      </c>
      <c r="H1715" s="5" t="str">
        <f t="shared" si="26"/>
        <v>Ground Transport</v>
      </c>
      <c r="I1715" s="6">
        <v>1192.9148666737201</v>
      </c>
    </row>
    <row r="1716" spans="1:9" x14ac:dyDescent="0.2">
      <c r="A1716" s="4" t="s">
        <v>62</v>
      </c>
      <c r="B1716" t="s">
        <v>256</v>
      </c>
      <c r="C1716" t="s">
        <v>275</v>
      </c>
      <c r="D1716" s="5" t="s">
        <v>276</v>
      </c>
      <c r="E1716" s="5">
        <v>0</v>
      </c>
      <c r="F1716" s="5" t="s">
        <v>20</v>
      </c>
      <c r="G1716" s="5" t="s">
        <v>21</v>
      </c>
      <c r="H1716" s="5" t="str">
        <f t="shared" si="26"/>
        <v>Ground Transport</v>
      </c>
      <c r="I1716" s="6">
        <v>51.563179550098198</v>
      </c>
    </row>
    <row r="1717" spans="1:9" x14ac:dyDescent="0.2">
      <c r="A1717" s="4" t="s">
        <v>62</v>
      </c>
      <c r="B1717" t="s">
        <v>256</v>
      </c>
      <c r="C1717" t="s">
        <v>275</v>
      </c>
      <c r="D1717" s="5" t="s">
        <v>276</v>
      </c>
      <c r="E1717" s="5">
        <v>0</v>
      </c>
      <c r="F1717" s="5" t="s">
        <v>22</v>
      </c>
      <c r="G1717" s="5" t="s">
        <v>23</v>
      </c>
      <c r="H1717" s="5" t="str">
        <f t="shared" si="26"/>
        <v>Ground Transport</v>
      </c>
      <c r="I1717" s="6" t="s">
        <v>53</v>
      </c>
    </row>
    <row r="1718" spans="1:9" x14ac:dyDescent="0.2">
      <c r="A1718" s="4" t="s">
        <v>62</v>
      </c>
      <c r="B1718" t="s">
        <v>256</v>
      </c>
      <c r="C1718" t="s">
        <v>275</v>
      </c>
      <c r="D1718" s="5" t="s">
        <v>276</v>
      </c>
      <c r="E1718" s="5">
        <v>0</v>
      </c>
      <c r="F1718" s="5" t="s">
        <v>24</v>
      </c>
      <c r="G1718" s="5" t="s">
        <v>25</v>
      </c>
      <c r="H1718" s="5" t="str">
        <f t="shared" si="26"/>
        <v>Ground Transport</v>
      </c>
      <c r="I1718" s="6" t="s">
        <v>53</v>
      </c>
    </row>
    <row r="1719" spans="1:9" x14ac:dyDescent="0.2">
      <c r="A1719" s="4" t="s">
        <v>62</v>
      </c>
      <c r="B1719" t="s">
        <v>256</v>
      </c>
      <c r="C1719" t="s">
        <v>275</v>
      </c>
      <c r="D1719" s="5" t="s">
        <v>276</v>
      </c>
      <c r="E1719" s="5">
        <v>0</v>
      </c>
      <c r="F1719" s="5" t="s">
        <v>26</v>
      </c>
      <c r="G1719" s="5" t="s">
        <v>27</v>
      </c>
      <c r="H1719" s="5" t="str">
        <f t="shared" si="26"/>
        <v>Residential</v>
      </c>
      <c r="I1719" s="6">
        <v>313.84265749459399</v>
      </c>
    </row>
    <row r="1720" spans="1:9" x14ac:dyDescent="0.2">
      <c r="A1720" s="4" t="s">
        <v>62</v>
      </c>
      <c r="B1720" t="s">
        <v>256</v>
      </c>
      <c r="C1720" t="s">
        <v>275</v>
      </c>
      <c r="D1720" s="5" t="s">
        <v>276</v>
      </c>
      <c r="E1720" s="5">
        <v>0</v>
      </c>
      <c r="F1720" s="5" t="s">
        <v>30</v>
      </c>
      <c r="G1720" s="5" t="s">
        <v>32</v>
      </c>
      <c r="H1720" s="5" t="e">
        <f t="shared" si="26"/>
        <v>#N/A</v>
      </c>
      <c r="I1720" s="6" t="s">
        <v>53</v>
      </c>
    </row>
    <row r="1721" spans="1:9" x14ac:dyDescent="0.2">
      <c r="A1721" s="4" t="s">
        <v>62</v>
      </c>
      <c r="B1721" t="s">
        <v>256</v>
      </c>
      <c r="C1721" t="s">
        <v>275</v>
      </c>
      <c r="D1721" s="5" t="s">
        <v>276</v>
      </c>
      <c r="E1721" s="5">
        <v>0</v>
      </c>
      <c r="F1721" s="5" t="s">
        <v>33</v>
      </c>
      <c r="G1721" s="5" t="s">
        <v>34</v>
      </c>
      <c r="H1721" s="5" t="str">
        <f t="shared" si="26"/>
        <v>Industry (incl. Cement Process)</v>
      </c>
      <c r="I1721" s="6">
        <v>1334.76</v>
      </c>
    </row>
    <row r="1722" spans="1:9" x14ac:dyDescent="0.2">
      <c r="A1722" s="4" t="s">
        <v>62</v>
      </c>
      <c r="B1722" t="s">
        <v>256</v>
      </c>
      <c r="C1722" t="s">
        <v>275</v>
      </c>
      <c r="D1722" s="5" t="s">
        <v>276</v>
      </c>
      <c r="E1722" s="5">
        <v>0</v>
      </c>
      <c r="F1722" s="5" t="s">
        <v>35</v>
      </c>
      <c r="G1722" s="5" t="s">
        <v>36</v>
      </c>
      <c r="H1722" s="5" t="e">
        <f t="shared" si="26"/>
        <v>#N/A</v>
      </c>
      <c r="I1722" s="6">
        <v>247.5</v>
      </c>
    </row>
    <row r="1723" spans="1:9" x14ac:dyDescent="0.2">
      <c r="A1723" s="4" t="s">
        <v>62</v>
      </c>
      <c r="B1723" t="s">
        <v>256</v>
      </c>
      <c r="C1723" t="s">
        <v>275</v>
      </c>
      <c r="D1723" s="5" t="s">
        <v>276</v>
      </c>
      <c r="E1723" s="5">
        <v>0</v>
      </c>
      <c r="F1723" s="5" t="s">
        <v>41</v>
      </c>
      <c r="G1723" s="5" t="s">
        <v>42</v>
      </c>
      <c r="H1723" s="5" t="e">
        <f t="shared" si="26"/>
        <v>#N/A</v>
      </c>
      <c r="I1723" s="6">
        <v>0.84120573042092195</v>
      </c>
    </row>
    <row r="1724" spans="1:9" x14ac:dyDescent="0.2">
      <c r="A1724" s="4" t="s">
        <v>62</v>
      </c>
      <c r="B1724" t="s">
        <v>256</v>
      </c>
      <c r="C1724" t="s">
        <v>275</v>
      </c>
      <c r="D1724" s="5" t="s">
        <v>276</v>
      </c>
      <c r="E1724" s="5">
        <v>0</v>
      </c>
      <c r="F1724" s="5" t="s">
        <v>43</v>
      </c>
      <c r="G1724" s="5" t="s">
        <v>44</v>
      </c>
      <c r="H1724" s="5" t="e">
        <f t="shared" si="26"/>
        <v>#N/A</v>
      </c>
      <c r="I1724" s="6" t="s">
        <v>53</v>
      </c>
    </row>
    <row r="1725" spans="1:9" x14ac:dyDescent="0.2">
      <c r="A1725" s="4" t="s">
        <v>62</v>
      </c>
      <c r="B1725" t="s">
        <v>256</v>
      </c>
      <c r="C1725" t="s">
        <v>275</v>
      </c>
      <c r="D1725" s="5" t="s">
        <v>276</v>
      </c>
      <c r="E1725" s="5">
        <v>0</v>
      </c>
      <c r="F1725" s="5" t="s">
        <v>45</v>
      </c>
      <c r="G1725" s="5" t="s">
        <v>46</v>
      </c>
      <c r="H1725" s="5" t="e">
        <f t="shared" si="26"/>
        <v>#N/A</v>
      </c>
      <c r="I1725" s="6" t="s">
        <v>53</v>
      </c>
    </row>
    <row r="1726" spans="1:9" x14ac:dyDescent="0.2">
      <c r="A1726" s="4" t="s">
        <v>62</v>
      </c>
      <c r="B1726" t="s">
        <v>256</v>
      </c>
      <c r="C1726" t="s">
        <v>275</v>
      </c>
      <c r="D1726" s="5" t="s">
        <v>276</v>
      </c>
      <c r="E1726" s="5">
        <v>0</v>
      </c>
      <c r="F1726" s="5" t="s">
        <v>47</v>
      </c>
      <c r="G1726" s="5" t="s">
        <v>48</v>
      </c>
      <c r="H1726" s="5" t="e">
        <f t="shared" si="26"/>
        <v>#N/A</v>
      </c>
      <c r="I1726" s="6" t="s">
        <v>53</v>
      </c>
    </row>
    <row r="1727" spans="1:9" x14ac:dyDescent="0.2">
      <c r="A1727" s="4" t="s">
        <v>62</v>
      </c>
      <c r="B1727" t="s">
        <v>256</v>
      </c>
      <c r="C1727" t="s">
        <v>275</v>
      </c>
      <c r="D1727" s="5" t="s">
        <v>276</v>
      </c>
      <c r="E1727" s="5">
        <v>0</v>
      </c>
      <c r="F1727" s="5" t="s">
        <v>49</v>
      </c>
      <c r="G1727" s="5" t="s">
        <v>50</v>
      </c>
      <c r="H1727" s="5" t="e">
        <f t="shared" si="26"/>
        <v>#N/A</v>
      </c>
      <c r="I1727" s="6">
        <v>7.6754600388646397</v>
      </c>
    </row>
    <row r="1728" spans="1:9" x14ac:dyDescent="0.2">
      <c r="A1728" s="4" t="s">
        <v>62</v>
      </c>
      <c r="B1728" t="s">
        <v>256</v>
      </c>
      <c r="C1728" t="s">
        <v>275</v>
      </c>
      <c r="D1728" s="5" t="s">
        <v>276</v>
      </c>
      <c r="E1728" s="5">
        <v>0</v>
      </c>
      <c r="F1728" s="5" t="s">
        <v>51</v>
      </c>
      <c r="G1728" s="5" t="s">
        <v>52</v>
      </c>
      <c r="H1728" s="5" t="e">
        <f t="shared" si="26"/>
        <v>#N/A</v>
      </c>
      <c r="I1728" s="6">
        <v>94.877033881813205</v>
      </c>
    </row>
    <row r="1729" spans="1:9" x14ac:dyDescent="0.2">
      <c r="A1729" s="4" t="s">
        <v>62</v>
      </c>
      <c r="B1729" t="s">
        <v>256</v>
      </c>
      <c r="C1729" t="s">
        <v>275</v>
      </c>
      <c r="D1729" s="5" t="s">
        <v>276</v>
      </c>
      <c r="E1729" s="5">
        <v>0</v>
      </c>
      <c r="F1729" s="5" t="s">
        <v>54</v>
      </c>
      <c r="G1729" s="5" t="s">
        <v>55</v>
      </c>
      <c r="H1729" s="5" t="e">
        <f t="shared" si="26"/>
        <v>#N/A</v>
      </c>
      <c r="I1729" s="6" t="s">
        <v>53</v>
      </c>
    </row>
    <row r="1730" spans="1:9" x14ac:dyDescent="0.2">
      <c r="A1730" s="4" t="s">
        <v>62</v>
      </c>
      <c r="B1730" t="s">
        <v>256</v>
      </c>
      <c r="C1730" t="s">
        <v>275</v>
      </c>
      <c r="D1730" s="5" t="s">
        <v>276</v>
      </c>
      <c r="E1730" s="5">
        <v>0</v>
      </c>
      <c r="F1730" s="5" t="s">
        <v>56</v>
      </c>
      <c r="G1730" s="5" t="s">
        <v>57</v>
      </c>
      <c r="H1730" s="5" t="e">
        <f t="shared" ref="H1730:H1793" si="27">VLOOKUP(G1730,$M$2:$N$11,2,FALSE)</f>
        <v>#N/A</v>
      </c>
      <c r="I1730" s="6">
        <v>34.148994873892697</v>
      </c>
    </row>
    <row r="1731" spans="1:9" x14ac:dyDescent="0.2">
      <c r="A1731" s="4" t="s">
        <v>62</v>
      </c>
      <c r="B1731" t="s">
        <v>256</v>
      </c>
      <c r="C1731" t="s">
        <v>275</v>
      </c>
      <c r="D1731" s="5" t="s">
        <v>276</v>
      </c>
      <c r="E1731" s="5">
        <v>0</v>
      </c>
      <c r="F1731" s="5" t="s">
        <v>58</v>
      </c>
      <c r="G1731" s="5" t="s">
        <v>59</v>
      </c>
      <c r="H1731" s="5" t="e">
        <f t="shared" si="27"/>
        <v>#N/A</v>
      </c>
      <c r="I1731" s="6">
        <v>45.466700000000003</v>
      </c>
    </row>
    <row r="1732" spans="1:9" x14ac:dyDescent="0.2">
      <c r="A1732" s="4" t="s">
        <v>62</v>
      </c>
      <c r="B1732" t="s">
        <v>256</v>
      </c>
      <c r="C1732" t="s">
        <v>277</v>
      </c>
      <c r="D1732" s="5" t="s">
        <v>278</v>
      </c>
      <c r="E1732" s="5">
        <v>0</v>
      </c>
      <c r="F1732" s="5" t="s">
        <v>10</v>
      </c>
      <c r="G1732" s="5" t="s">
        <v>11</v>
      </c>
      <c r="H1732" s="5" t="str">
        <f t="shared" si="27"/>
        <v>Power</v>
      </c>
      <c r="I1732" s="6">
        <v>7147.7982475143499</v>
      </c>
    </row>
    <row r="1733" spans="1:9" x14ac:dyDescent="0.2">
      <c r="A1733" s="4" t="s">
        <v>62</v>
      </c>
      <c r="B1733" t="s">
        <v>256</v>
      </c>
      <c r="C1733" t="s">
        <v>277</v>
      </c>
      <c r="D1733" s="5" t="s">
        <v>278</v>
      </c>
      <c r="E1733" s="5">
        <v>0</v>
      </c>
      <c r="F1733" s="5" t="s">
        <v>12</v>
      </c>
      <c r="G1733" s="5" t="s">
        <v>13</v>
      </c>
      <c r="H1733" s="5" t="str">
        <f t="shared" si="27"/>
        <v>Industry (incl. Cement Process)</v>
      </c>
      <c r="I1733" s="6">
        <v>84.643482737308204</v>
      </c>
    </row>
    <row r="1734" spans="1:9" x14ac:dyDescent="0.2">
      <c r="A1734" s="4" t="s">
        <v>62</v>
      </c>
      <c r="B1734" t="s">
        <v>256</v>
      </c>
      <c r="C1734" t="s">
        <v>277</v>
      </c>
      <c r="D1734" s="5" t="s">
        <v>278</v>
      </c>
      <c r="E1734" s="5">
        <v>0</v>
      </c>
      <c r="F1734" s="5" t="s">
        <v>14</v>
      </c>
      <c r="G1734" s="5" t="s">
        <v>15</v>
      </c>
      <c r="H1734" s="5" t="str">
        <f t="shared" si="27"/>
        <v>Industry (incl. Cement Process)</v>
      </c>
      <c r="I1734" s="6">
        <v>1201.84354028288</v>
      </c>
    </row>
    <row r="1735" spans="1:9" x14ac:dyDescent="0.2">
      <c r="A1735" s="4" t="s">
        <v>62</v>
      </c>
      <c r="B1735" t="s">
        <v>256</v>
      </c>
      <c r="C1735" t="s">
        <v>277</v>
      </c>
      <c r="D1735" s="5" t="s">
        <v>278</v>
      </c>
      <c r="E1735" s="5">
        <v>0</v>
      </c>
      <c r="F1735" s="5" t="s">
        <v>18</v>
      </c>
      <c r="G1735" s="5" t="s">
        <v>19</v>
      </c>
      <c r="H1735" s="5" t="str">
        <f t="shared" si="27"/>
        <v>Ground Transport</v>
      </c>
      <c r="I1735" s="6">
        <v>2118.5005049705701</v>
      </c>
    </row>
    <row r="1736" spans="1:9" x14ac:dyDescent="0.2">
      <c r="A1736" s="4" t="s">
        <v>62</v>
      </c>
      <c r="B1736" t="s">
        <v>256</v>
      </c>
      <c r="C1736" t="s">
        <v>277</v>
      </c>
      <c r="D1736" s="5" t="s">
        <v>278</v>
      </c>
      <c r="E1736" s="5">
        <v>0</v>
      </c>
      <c r="F1736" s="5" t="s">
        <v>20</v>
      </c>
      <c r="G1736" s="5" t="s">
        <v>21</v>
      </c>
      <c r="H1736" s="5" t="str">
        <f t="shared" si="27"/>
        <v>Ground Transport</v>
      </c>
      <c r="I1736" s="6">
        <v>185.84160980247</v>
      </c>
    </row>
    <row r="1737" spans="1:9" x14ac:dyDescent="0.2">
      <c r="A1737" s="4" t="s">
        <v>62</v>
      </c>
      <c r="B1737" t="s">
        <v>256</v>
      </c>
      <c r="C1737" t="s">
        <v>277</v>
      </c>
      <c r="D1737" s="5" t="s">
        <v>278</v>
      </c>
      <c r="E1737" s="5">
        <v>0</v>
      </c>
      <c r="F1737" s="5" t="s">
        <v>26</v>
      </c>
      <c r="G1737" s="5" t="s">
        <v>27</v>
      </c>
      <c r="H1737" s="5" t="str">
        <f t="shared" si="27"/>
        <v>Residential</v>
      </c>
      <c r="I1737" s="6">
        <v>1005.20066829885</v>
      </c>
    </row>
    <row r="1738" spans="1:9" x14ac:dyDescent="0.2">
      <c r="A1738" s="4" t="s">
        <v>62</v>
      </c>
      <c r="B1738" t="s">
        <v>256</v>
      </c>
      <c r="C1738" t="s">
        <v>277</v>
      </c>
      <c r="D1738" s="5" t="s">
        <v>278</v>
      </c>
      <c r="E1738" s="5">
        <v>0</v>
      </c>
      <c r="F1738" s="5" t="s">
        <v>28</v>
      </c>
      <c r="G1738" s="5" t="s">
        <v>29</v>
      </c>
      <c r="H1738" s="5" t="e">
        <f t="shared" si="27"/>
        <v>#N/A</v>
      </c>
      <c r="I1738" s="6">
        <v>214.50501581285801</v>
      </c>
    </row>
    <row r="1739" spans="1:9" x14ac:dyDescent="0.2">
      <c r="A1739" s="4" t="s">
        <v>62</v>
      </c>
      <c r="B1739" t="s">
        <v>256</v>
      </c>
      <c r="C1739" t="s">
        <v>277</v>
      </c>
      <c r="D1739" s="5" t="s">
        <v>278</v>
      </c>
      <c r="E1739" s="5">
        <v>0</v>
      </c>
      <c r="F1739" s="5" t="s">
        <v>33</v>
      </c>
      <c r="G1739" s="5" t="s">
        <v>34</v>
      </c>
      <c r="H1739" s="5" t="str">
        <f t="shared" si="27"/>
        <v>Industry (incl. Cement Process)</v>
      </c>
      <c r="I1739" s="6">
        <v>741.69600000000003</v>
      </c>
    </row>
    <row r="1740" spans="1:9" x14ac:dyDescent="0.2">
      <c r="A1740" s="4" t="s">
        <v>62</v>
      </c>
      <c r="B1740" t="s">
        <v>256</v>
      </c>
      <c r="C1740" t="s">
        <v>277</v>
      </c>
      <c r="D1740" s="5" t="s">
        <v>278</v>
      </c>
      <c r="E1740" s="5">
        <v>0</v>
      </c>
      <c r="F1740" s="5" t="s">
        <v>41</v>
      </c>
      <c r="G1740" s="5" t="s">
        <v>42</v>
      </c>
      <c r="H1740" s="5" t="e">
        <f t="shared" si="27"/>
        <v>#N/A</v>
      </c>
      <c r="I1740" s="6">
        <v>0.79974323655328605</v>
      </c>
    </row>
    <row r="1741" spans="1:9" x14ac:dyDescent="0.2">
      <c r="A1741" s="4" t="s">
        <v>62</v>
      </c>
      <c r="B1741" t="s">
        <v>256</v>
      </c>
      <c r="C1741" t="s">
        <v>277</v>
      </c>
      <c r="D1741" s="5" t="s">
        <v>278</v>
      </c>
      <c r="E1741" s="5">
        <v>0</v>
      </c>
      <c r="F1741" s="5" t="s">
        <v>43</v>
      </c>
      <c r="G1741" s="5" t="s">
        <v>44</v>
      </c>
      <c r="H1741" s="5" t="e">
        <f t="shared" si="27"/>
        <v>#N/A</v>
      </c>
      <c r="I1741" s="6">
        <v>51</v>
      </c>
    </row>
    <row r="1742" spans="1:9" x14ac:dyDescent="0.2">
      <c r="A1742" s="4" t="s">
        <v>62</v>
      </c>
      <c r="B1742" t="s">
        <v>256</v>
      </c>
      <c r="C1742" t="s">
        <v>277</v>
      </c>
      <c r="D1742" s="5" t="s">
        <v>278</v>
      </c>
      <c r="E1742" s="5">
        <v>0</v>
      </c>
      <c r="F1742" s="5" t="s">
        <v>45</v>
      </c>
      <c r="G1742" s="5" t="s">
        <v>46</v>
      </c>
      <c r="H1742" s="5" t="e">
        <f t="shared" si="27"/>
        <v>#N/A</v>
      </c>
      <c r="I1742" s="6">
        <v>229.476</v>
      </c>
    </row>
    <row r="1743" spans="1:9" x14ac:dyDescent="0.2">
      <c r="A1743" s="4" t="s">
        <v>62</v>
      </c>
      <c r="B1743" t="s">
        <v>256</v>
      </c>
      <c r="C1743" t="s">
        <v>277</v>
      </c>
      <c r="D1743" s="5" t="s">
        <v>278</v>
      </c>
      <c r="E1743" s="5">
        <v>0</v>
      </c>
      <c r="F1743" s="5" t="s">
        <v>47</v>
      </c>
      <c r="G1743" s="5" t="s">
        <v>48</v>
      </c>
      <c r="H1743" s="5" t="e">
        <f t="shared" si="27"/>
        <v>#N/A</v>
      </c>
      <c r="I1743" s="6" t="s">
        <v>53</v>
      </c>
    </row>
    <row r="1744" spans="1:9" x14ac:dyDescent="0.2">
      <c r="A1744" s="4" t="s">
        <v>62</v>
      </c>
      <c r="B1744" t="s">
        <v>256</v>
      </c>
      <c r="C1744" t="s">
        <v>277</v>
      </c>
      <c r="D1744" s="5" t="s">
        <v>278</v>
      </c>
      <c r="E1744" s="5">
        <v>0</v>
      </c>
      <c r="F1744" s="5" t="s">
        <v>49</v>
      </c>
      <c r="G1744" s="5" t="s">
        <v>50</v>
      </c>
      <c r="H1744" s="5" t="e">
        <f t="shared" si="27"/>
        <v>#N/A</v>
      </c>
      <c r="I1744" s="6">
        <v>7.8193005628917804</v>
      </c>
    </row>
    <row r="1745" spans="1:9" x14ac:dyDescent="0.2">
      <c r="A1745" s="4" t="s">
        <v>62</v>
      </c>
      <c r="B1745" t="s">
        <v>256</v>
      </c>
      <c r="C1745" t="s">
        <v>277</v>
      </c>
      <c r="D1745" s="5" t="s">
        <v>278</v>
      </c>
      <c r="E1745" s="5">
        <v>0</v>
      </c>
      <c r="F1745" s="5" t="s">
        <v>51</v>
      </c>
      <c r="G1745" s="5" t="s">
        <v>52</v>
      </c>
      <c r="H1745" s="5" t="e">
        <f t="shared" si="27"/>
        <v>#N/A</v>
      </c>
      <c r="I1745" s="6" t="s">
        <v>53</v>
      </c>
    </row>
    <row r="1746" spans="1:9" x14ac:dyDescent="0.2">
      <c r="A1746" s="4" t="s">
        <v>62</v>
      </c>
      <c r="B1746" t="s">
        <v>256</v>
      </c>
      <c r="C1746" t="s">
        <v>277</v>
      </c>
      <c r="D1746" s="5" t="s">
        <v>278</v>
      </c>
      <c r="E1746" s="5">
        <v>0</v>
      </c>
      <c r="F1746" s="5" t="s">
        <v>54</v>
      </c>
      <c r="G1746" s="5" t="s">
        <v>55</v>
      </c>
      <c r="H1746" s="5" t="e">
        <f t="shared" si="27"/>
        <v>#N/A</v>
      </c>
      <c r="I1746" s="6" t="s">
        <v>53</v>
      </c>
    </row>
    <row r="1747" spans="1:9" x14ac:dyDescent="0.2">
      <c r="A1747" s="4" t="s">
        <v>62</v>
      </c>
      <c r="B1747" t="s">
        <v>256</v>
      </c>
      <c r="C1747" t="s">
        <v>277</v>
      </c>
      <c r="D1747" s="5" t="s">
        <v>278</v>
      </c>
      <c r="E1747" s="5">
        <v>0</v>
      </c>
      <c r="F1747" s="5" t="s">
        <v>56</v>
      </c>
      <c r="G1747" s="5" t="s">
        <v>57</v>
      </c>
      <c r="H1747" s="5" t="e">
        <f t="shared" si="27"/>
        <v>#N/A</v>
      </c>
      <c r="I1747" s="6">
        <v>50.236770064594602</v>
      </c>
    </row>
    <row r="1748" spans="1:9" x14ac:dyDescent="0.2">
      <c r="A1748" s="4" t="s">
        <v>62</v>
      </c>
      <c r="B1748" t="s">
        <v>256</v>
      </c>
      <c r="C1748" t="s">
        <v>277</v>
      </c>
      <c r="D1748" s="5" t="s">
        <v>278</v>
      </c>
      <c r="E1748" s="5">
        <v>0</v>
      </c>
      <c r="F1748" s="5" t="s">
        <v>58</v>
      </c>
      <c r="G1748" s="5" t="s">
        <v>59</v>
      </c>
      <c r="H1748" s="5" t="e">
        <f t="shared" si="27"/>
        <v>#N/A</v>
      </c>
      <c r="I1748" s="6">
        <v>5.28</v>
      </c>
    </row>
    <row r="1749" spans="1:9" x14ac:dyDescent="0.2">
      <c r="A1749" s="4" t="s">
        <v>7</v>
      </c>
      <c r="B1749" t="s">
        <v>279</v>
      </c>
      <c r="C1749" t="s">
        <v>280</v>
      </c>
      <c r="D1749" s="5" t="s">
        <v>281</v>
      </c>
      <c r="E1749" s="5" t="s">
        <v>282</v>
      </c>
      <c r="F1749" s="5" t="s">
        <v>10</v>
      </c>
      <c r="G1749" s="5" t="s">
        <v>11</v>
      </c>
      <c r="H1749" s="5" t="str">
        <f t="shared" si="27"/>
        <v>Power</v>
      </c>
      <c r="I1749" s="6">
        <v>13782.894198759799</v>
      </c>
    </row>
    <row r="1750" spans="1:9" x14ac:dyDescent="0.2">
      <c r="A1750" s="4" t="s">
        <v>7</v>
      </c>
      <c r="B1750" t="s">
        <v>279</v>
      </c>
      <c r="C1750" t="s">
        <v>280</v>
      </c>
      <c r="D1750" s="5" t="s">
        <v>281</v>
      </c>
      <c r="E1750" s="5" t="s">
        <v>282</v>
      </c>
      <c r="F1750" s="5" t="s">
        <v>12</v>
      </c>
      <c r="G1750" s="5" t="s">
        <v>13</v>
      </c>
      <c r="H1750" s="5" t="str">
        <f t="shared" si="27"/>
        <v>Industry (incl. Cement Process)</v>
      </c>
      <c r="I1750" s="6">
        <v>5768.1090559386002</v>
      </c>
    </row>
    <row r="1751" spans="1:9" x14ac:dyDescent="0.2">
      <c r="A1751" s="4" t="s">
        <v>7</v>
      </c>
      <c r="B1751" t="s">
        <v>279</v>
      </c>
      <c r="C1751" t="s">
        <v>280</v>
      </c>
      <c r="D1751" s="5" t="s">
        <v>281</v>
      </c>
      <c r="E1751" s="5" t="s">
        <v>282</v>
      </c>
      <c r="F1751" s="5" t="s">
        <v>14</v>
      </c>
      <c r="G1751" s="5" t="s">
        <v>15</v>
      </c>
      <c r="H1751" s="5" t="str">
        <f t="shared" si="27"/>
        <v>Industry (incl. Cement Process)</v>
      </c>
      <c r="I1751" s="6">
        <v>11330.070812075801</v>
      </c>
    </row>
    <row r="1752" spans="1:9" x14ac:dyDescent="0.2">
      <c r="A1752" s="4" t="s">
        <v>7</v>
      </c>
      <c r="B1752" t="s">
        <v>279</v>
      </c>
      <c r="C1752" t="s">
        <v>280</v>
      </c>
      <c r="D1752" s="5" t="s">
        <v>281</v>
      </c>
      <c r="E1752" s="5" t="s">
        <v>282</v>
      </c>
      <c r="F1752" s="5" t="s">
        <v>16</v>
      </c>
      <c r="G1752" s="5" t="s">
        <v>17</v>
      </c>
      <c r="H1752" s="5" t="str">
        <f t="shared" si="27"/>
        <v>Domestic aviation</v>
      </c>
      <c r="I1752" s="6">
        <v>66.202820774243605</v>
      </c>
    </row>
    <row r="1753" spans="1:9" x14ac:dyDescent="0.2">
      <c r="A1753" s="4" t="s">
        <v>7</v>
      </c>
      <c r="B1753" t="s">
        <v>279</v>
      </c>
      <c r="C1753" t="s">
        <v>280</v>
      </c>
      <c r="D1753" s="5" t="s">
        <v>281</v>
      </c>
      <c r="E1753" s="5" t="s">
        <v>282</v>
      </c>
      <c r="F1753" s="5" t="s">
        <v>18</v>
      </c>
      <c r="G1753" s="5" t="s">
        <v>19</v>
      </c>
      <c r="H1753" s="5" t="str">
        <f t="shared" si="27"/>
        <v>Ground Transport</v>
      </c>
      <c r="I1753" s="6">
        <v>23653.945610131901</v>
      </c>
    </row>
    <row r="1754" spans="1:9" x14ac:dyDescent="0.2">
      <c r="A1754" s="4" t="s">
        <v>7</v>
      </c>
      <c r="B1754" t="s">
        <v>279</v>
      </c>
      <c r="C1754" t="s">
        <v>280</v>
      </c>
      <c r="D1754" s="5" t="s">
        <v>281</v>
      </c>
      <c r="E1754" s="5" t="s">
        <v>282</v>
      </c>
      <c r="F1754" s="5" t="s">
        <v>20</v>
      </c>
      <c r="G1754" s="5" t="s">
        <v>21</v>
      </c>
      <c r="H1754" s="5" t="str">
        <f t="shared" si="27"/>
        <v>Ground Transport</v>
      </c>
      <c r="I1754" s="6">
        <v>87.690206227682097</v>
      </c>
    </row>
    <row r="1755" spans="1:9" x14ac:dyDescent="0.2">
      <c r="A1755" s="4" t="s">
        <v>7</v>
      </c>
      <c r="B1755" t="s">
        <v>279</v>
      </c>
      <c r="C1755" t="s">
        <v>280</v>
      </c>
      <c r="D1755" s="5" t="s">
        <v>281</v>
      </c>
      <c r="E1755" s="5" t="s">
        <v>282</v>
      </c>
      <c r="F1755" s="5" t="s">
        <v>22</v>
      </c>
      <c r="G1755" s="5" t="s">
        <v>23</v>
      </c>
      <c r="H1755" s="5" t="str">
        <f t="shared" si="27"/>
        <v>Ground Transport</v>
      </c>
      <c r="I1755" s="6">
        <v>6.4481115879346804</v>
      </c>
    </row>
    <row r="1756" spans="1:9" x14ac:dyDescent="0.2">
      <c r="A1756" s="4" t="s">
        <v>7</v>
      </c>
      <c r="B1756" t="s">
        <v>279</v>
      </c>
      <c r="C1756" t="s">
        <v>280</v>
      </c>
      <c r="D1756" s="5" t="s">
        <v>281</v>
      </c>
      <c r="E1756" s="5" t="s">
        <v>282</v>
      </c>
      <c r="F1756" s="5" t="s">
        <v>24</v>
      </c>
      <c r="G1756" s="5" t="s">
        <v>25</v>
      </c>
      <c r="H1756" s="5" t="str">
        <f t="shared" si="27"/>
        <v>Ground Transport</v>
      </c>
      <c r="I1756" s="6">
        <v>613.85917110610001</v>
      </c>
    </row>
    <row r="1757" spans="1:9" x14ac:dyDescent="0.2">
      <c r="A1757" s="4" t="s">
        <v>7</v>
      </c>
      <c r="B1757" t="s">
        <v>279</v>
      </c>
      <c r="C1757" t="s">
        <v>280</v>
      </c>
      <c r="D1757" s="5" t="s">
        <v>281</v>
      </c>
      <c r="E1757" s="5" t="s">
        <v>282</v>
      </c>
      <c r="F1757" s="5" t="s">
        <v>26</v>
      </c>
      <c r="G1757" s="5" t="s">
        <v>27</v>
      </c>
      <c r="H1757" s="5" t="str">
        <f t="shared" si="27"/>
        <v>Residential</v>
      </c>
      <c r="I1757" s="6">
        <v>8754.9300559870098</v>
      </c>
    </row>
    <row r="1758" spans="1:9" x14ac:dyDescent="0.2">
      <c r="A1758" s="4" t="s">
        <v>7</v>
      </c>
      <c r="B1758" t="s">
        <v>279</v>
      </c>
      <c r="C1758" t="s">
        <v>280</v>
      </c>
      <c r="D1758" s="5" t="s">
        <v>281</v>
      </c>
      <c r="E1758" s="5" t="s">
        <v>282</v>
      </c>
      <c r="F1758" s="5" t="s">
        <v>28</v>
      </c>
      <c r="G1758" s="5" t="s">
        <v>29</v>
      </c>
      <c r="H1758" s="5" t="e">
        <f t="shared" si="27"/>
        <v>#N/A</v>
      </c>
      <c r="I1758" s="6">
        <v>179.08828538418999</v>
      </c>
    </row>
    <row r="1759" spans="1:9" x14ac:dyDescent="0.2">
      <c r="A1759" s="4" t="s">
        <v>7</v>
      </c>
      <c r="B1759" t="s">
        <v>279</v>
      </c>
      <c r="C1759" t="s">
        <v>280</v>
      </c>
      <c r="D1759" s="5" t="s">
        <v>281</v>
      </c>
      <c r="E1759" s="5" t="s">
        <v>282</v>
      </c>
      <c r="F1759" s="5" t="s">
        <v>30</v>
      </c>
      <c r="G1759" s="5" t="s">
        <v>32</v>
      </c>
      <c r="H1759" s="5" t="e">
        <f t="shared" si="27"/>
        <v>#N/A</v>
      </c>
      <c r="I1759" s="6" t="s">
        <v>53</v>
      </c>
    </row>
    <row r="1760" spans="1:9" x14ac:dyDescent="0.2">
      <c r="A1760" s="4" t="s">
        <v>7</v>
      </c>
      <c r="B1760" t="s">
        <v>279</v>
      </c>
      <c r="C1760" t="s">
        <v>280</v>
      </c>
      <c r="D1760" s="5" t="s">
        <v>281</v>
      </c>
      <c r="E1760" s="5" t="s">
        <v>282</v>
      </c>
      <c r="F1760" s="5" t="s">
        <v>33</v>
      </c>
      <c r="G1760" s="5" t="s">
        <v>34</v>
      </c>
      <c r="H1760" s="5" t="str">
        <f t="shared" si="27"/>
        <v>Industry (incl. Cement Process)</v>
      </c>
      <c r="I1760" s="6">
        <v>2345.7600000000002</v>
      </c>
    </row>
    <row r="1761" spans="1:9" x14ac:dyDescent="0.2">
      <c r="A1761" s="4" t="s">
        <v>7</v>
      </c>
      <c r="B1761" t="s">
        <v>279</v>
      </c>
      <c r="C1761" t="s">
        <v>280</v>
      </c>
      <c r="D1761" s="5" t="s">
        <v>281</v>
      </c>
      <c r="E1761" s="5" t="s">
        <v>282</v>
      </c>
      <c r="F1761" s="5" t="s">
        <v>35</v>
      </c>
      <c r="G1761" s="5" t="s">
        <v>36</v>
      </c>
      <c r="H1761" s="5" t="e">
        <f t="shared" si="27"/>
        <v>#N/A</v>
      </c>
      <c r="I1761" s="6">
        <v>675</v>
      </c>
    </row>
    <row r="1762" spans="1:9" x14ac:dyDescent="0.2">
      <c r="A1762" s="4" t="s">
        <v>7</v>
      </c>
      <c r="B1762" t="s">
        <v>279</v>
      </c>
      <c r="C1762" t="s">
        <v>280</v>
      </c>
      <c r="D1762" s="5" t="s">
        <v>281</v>
      </c>
      <c r="E1762" s="5" t="s">
        <v>282</v>
      </c>
      <c r="F1762" s="5" t="s">
        <v>37</v>
      </c>
      <c r="G1762" s="5" t="s">
        <v>38</v>
      </c>
      <c r="H1762" s="5" t="e">
        <f t="shared" si="27"/>
        <v>#N/A</v>
      </c>
      <c r="I1762" s="6">
        <v>238.51865532567899</v>
      </c>
    </row>
    <row r="1763" spans="1:9" x14ac:dyDescent="0.2">
      <c r="A1763" s="4" t="s">
        <v>7</v>
      </c>
      <c r="B1763" t="s">
        <v>279</v>
      </c>
      <c r="C1763" t="s">
        <v>280</v>
      </c>
      <c r="D1763" s="5" t="s">
        <v>281</v>
      </c>
      <c r="E1763" s="5" t="s">
        <v>282</v>
      </c>
      <c r="F1763" s="5" t="s">
        <v>39</v>
      </c>
      <c r="G1763" s="5" t="s">
        <v>40</v>
      </c>
      <c r="H1763" s="5" t="e">
        <f t="shared" si="27"/>
        <v>#N/A</v>
      </c>
      <c r="I1763" s="6">
        <v>47.082915284232897</v>
      </c>
    </row>
    <row r="1764" spans="1:9" x14ac:dyDescent="0.2">
      <c r="A1764" s="4" t="s">
        <v>7</v>
      </c>
      <c r="B1764" t="s">
        <v>279</v>
      </c>
      <c r="C1764" t="s">
        <v>280</v>
      </c>
      <c r="D1764" s="5" t="s">
        <v>281</v>
      </c>
      <c r="E1764" s="5" t="s">
        <v>282</v>
      </c>
      <c r="F1764" s="5" t="s">
        <v>41</v>
      </c>
      <c r="G1764" s="5" t="s">
        <v>42</v>
      </c>
      <c r="H1764" s="5" t="e">
        <f t="shared" si="27"/>
        <v>#N/A</v>
      </c>
      <c r="I1764" s="6">
        <v>67.7074793291237</v>
      </c>
    </row>
    <row r="1765" spans="1:9" x14ac:dyDescent="0.2">
      <c r="A1765" s="4" t="s">
        <v>7</v>
      </c>
      <c r="B1765" t="s">
        <v>279</v>
      </c>
      <c r="C1765" t="s">
        <v>280</v>
      </c>
      <c r="D1765" s="5" t="s">
        <v>281</v>
      </c>
      <c r="E1765" s="5" t="s">
        <v>282</v>
      </c>
      <c r="F1765" s="5" t="s">
        <v>43</v>
      </c>
      <c r="G1765" s="5" t="s">
        <v>44</v>
      </c>
      <c r="H1765" s="5" t="e">
        <f t="shared" si="27"/>
        <v>#N/A</v>
      </c>
      <c r="I1765" s="6">
        <v>1716.6852383621101</v>
      </c>
    </row>
    <row r="1766" spans="1:9" x14ac:dyDescent="0.2">
      <c r="A1766" s="4" t="s">
        <v>7</v>
      </c>
      <c r="B1766" t="s">
        <v>279</v>
      </c>
      <c r="C1766" t="s">
        <v>280</v>
      </c>
      <c r="D1766" s="5" t="s">
        <v>281</v>
      </c>
      <c r="E1766" s="5" t="s">
        <v>282</v>
      </c>
      <c r="F1766" s="5" t="s">
        <v>45</v>
      </c>
      <c r="G1766" s="5" t="s">
        <v>46</v>
      </c>
      <c r="H1766" s="5" t="e">
        <f t="shared" si="27"/>
        <v>#N/A</v>
      </c>
      <c r="I1766" s="6">
        <v>750.87004612556598</v>
      </c>
    </row>
    <row r="1767" spans="1:9" x14ac:dyDescent="0.2">
      <c r="A1767" s="4" t="s">
        <v>7</v>
      </c>
      <c r="B1767" t="s">
        <v>279</v>
      </c>
      <c r="C1767" t="s">
        <v>280</v>
      </c>
      <c r="D1767" s="5" t="s">
        <v>281</v>
      </c>
      <c r="E1767" s="5" t="s">
        <v>282</v>
      </c>
      <c r="F1767" s="5" t="s">
        <v>47</v>
      </c>
      <c r="G1767" s="5" t="s">
        <v>48</v>
      </c>
      <c r="H1767" s="5" t="e">
        <f t="shared" si="27"/>
        <v>#N/A</v>
      </c>
      <c r="I1767" s="6">
        <v>14.813314115235499</v>
      </c>
    </row>
    <row r="1768" spans="1:9" x14ac:dyDescent="0.2">
      <c r="A1768" s="4" t="s">
        <v>7</v>
      </c>
      <c r="B1768" t="s">
        <v>279</v>
      </c>
      <c r="C1768" t="s">
        <v>280</v>
      </c>
      <c r="D1768" s="5" t="s">
        <v>281</v>
      </c>
      <c r="E1768" s="5" t="s">
        <v>282</v>
      </c>
      <c r="F1768" s="5" t="s">
        <v>49</v>
      </c>
      <c r="G1768" s="5" t="s">
        <v>50</v>
      </c>
      <c r="H1768" s="5" t="e">
        <f t="shared" si="27"/>
        <v>#N/A</v>
      </c>
      <c r="I1768" s="6">
        <v>118.413916091282</v>
      </c>
    </row>
    <row r="1769" spans="1:9" x14ac:dyDescent="0.2">
      <c r="A1769" s="4" t="s">
        <v>7</v>
      </c>
      <c r="B1769" t="s">
        <v>279</v>
      </c>
      <c r="C1769" t="s">
        <v>280</v>
      </c>
      <c r="D1769" s="5" t="s">
        <v>281</v>
      </c>
      <c r="E1769" s="5" t="s">
        <v>282</v>
      </c>
      <c r="F1769" s="5" t="s">
        <v>51</v>
      </c>
      <c r="G1769" s="5" t="s">
        <v>52</v>
      </c>
      <c r="H1769" s="5" t="e">
        <f t="shared" si="27"/>
        <v>#N/A</v>
      </c>
      <c r="I1769" s="6">
        <v>42.918156980040401</v>
      </c>
    </row>
    <row r="1770" spans="1:9" x14ac:dyDescent="0.2">
      <c r="A1770" s="4" t="s">
        <v>7</v>
      </c>
      <c r="B1770" t="s">
        <v>279</v>
      </c>
      <c r="C1770" t="s">
        <v>280</v>
      </c>
      <c r="D1770" s="5" t="s">
        <v>281</v>
      </c>
      <c r="E1770" s="5" t="s">
        <v>282</v>
      </c>
      <c r="F1770" s="5" t="s">
        <v>54</v>
      </c>
      <c r="G1770" s="5" t="s">
        <v>55</v>
      </c>
      <c r="H1770" s="5" t="e">
        <f t="shared" si="27"/>
        <v>#N/A</v>
      </c>
      <c r="I1770" s="6">
        <v>71.704823711473793</v>
      </c>
    </row>
    <row r="1771" spans="1:9" x14ac:dyDescent="0.2">
      <c r="A1771" s="4" t="s">
        <v>7</v>
      </c>
      <c r="B1771" t="s">
        <v>279</v>
      </c>
      <c r="C1771" t="s">
        <v>280</v>
      </c>
      <c r="D1771" s="5" t="s">
        <v>281</v>
      </c>
      <c r="E1771" s="5" t="s">
        <v>282</v>
      </c>
      <c r="F1771" s="5" t="s">
        <v>56</v>
      </c>
      <c r="G1771" s="5" t="s">
        <v>57</v>
      </c>
      <c r="H1771" s="5" t="e">
        <f t="shared" si="27"/>
        <v>#N/A</v>
      </c>
      <c r="I1771" s="6">
        <v>903.63513373517003</v>
      </c>
    </row>
    <row r="1772" spans="1:9" x14ac:dyDescent="0.2">
      <c r="A1772" s="4" t="s">
        <v>7</v>
      </c>
      <c r="B1772" t="s">
        <v>279</v>
      </c>
      <c r="C1772" t="s">
        <v>280</v>
      </c>
      <c r="D1772" s="5" t="s">
        <v>281</v>
      </c>
      <c r="E1772" s="5" t="s">
        <v>282</v>
      </c>
      <c r="F1772" s="5" t="s">
        <v>58</v>
      </c>
      <c r="G1772" s="5" t="s">
        <v>59</v>
      </c>
      <c r="H1772" s="5" t="e">
        <f t="shared" si="27"/>
        <v>#N/A</v>
      </c>
      <c r="I1772" s="6">
        <v>207.02727984941899</v>
      </c>
    </row>
    <row r="1773" spans="1:9" x14ac:dyDescent="0.2">
      <c r="A1773" s="4" t="s">
        <v>7</v>
      </c>
      <c r="B1773" t="s">
        <v>279</v>
      </c>
      <c r="C1773" t="s">
        <v>280</v>
      </c>
      <c r="D1773" s="5" t="s">
        <v>281</v>
      </c>
      <c r="E1773" s="5" t="s">
        <v>282</v>
      </c>
      <c r="F1773" s="5" t="s">
        <v>60</v>
      </c>
      <c r="G1773" s="5" t="s">
        <v>61</v>
      </c>
      <c r="H1773" s="5" t="e">
        <f t="shared" si="27"/>
        <v>#N/A</v>
      </c>
      <c r="I1773" s="6">
        <v>0.19251699999999999</v>
      </c>
    </row>
    <row r="1774" spans="1:9" x14ac:dyDescent="0.2">
      <c r="A1774" s="4" t="s">
        <v>7</v>
      </c>
      <c r="B1774" t="s">
        <v>279</v>
      </c>
      <c r="C1774" t="s">
        <v>283</v>
      </c>
      <c r="D1774" s="5" t="s">
        <v>284</v>
      </c>
      <c r="E1774" s="5" t="s">
        <v>282</v>
      </c>
      <c r="F1774" s="5" t="s">
        <v>10</v>
      </c>
      <c r="G1774" s="5" t="s">
        <v>11</v>
      </c>
      <c r="H1774" s="5" t="str">
        <f t="shared" si="27"/>
        <v>Power</v>
      </c>
      <c r="I1774" s="6">
        <v>16573.0875966524</v>
      </c>
    </row>
    <row r="1775" spans="1:9" x14ac:dyDescent="0.2">
      <c r="A1775" s="4" t="s">
        <v>7</v>
      </c>
      <c r="B1775" t="s">
        <v>279</v>
      </c>
      <c r="C1775" t="s">
        <v>283</v>
      </c>
      <c r="D1775" s="5" t="s">
        <v>284</v>
      </c>
      <c r="E1775" s="5" t="s">
        <v>282</v>
      </c>
      <c r="F1775" s="5" t="s">
        <v>12</v>
      </c>
      <c r="G1775" s="5" t="s">
        <v>13</v>
      </c>
      <c r="H1775" s="5" t="str">
        <f t="shared" si="27"/>
        <v>Industry (incl. Cement Process)</v>
      </c>
      <c r="I1775" s="6">
        <v>6033.3636380082798</v>
      </c>
    </row>
    <row r="1776" spans="1:9" x14ac:dyDescent="0.2">
      <c r="A1776" s="4" t="s">
        <v>7</v>
      </c>
      <c r="B1776" t="s">
        <v>279</v>
      </c>
      <c r="C1776" t="s">
        <v>283</v>
      </c>
      <c r="D1776" s="5" t="s">
        <v>284</v>
      </c>
      <c r="E1776" s="5" t="s">
        <v>282</v>
      </c>
      <c r="F1776" s="5" t="s">
        <v>14</v>
      </c>
      <c r="G1776" s="5" t="s">
        <v>15</v>
      </c>
      <c r="H1776" s="5" t="str">
        <f t="shared" si="27"/>
        <v>Industry (incl. Cement Process)</v>
      </c>
      <c r="I1776" s="6">
        <v>19614.362349065599</v>
      </c>
    </row>
    <row r="1777" spans="1:9" x14ac:dyDescent="0.2">
      <c r="A1777" s="4" t="s">
        <v>7</v>
      </c>
      <c r="B1777" t="s">
        <v>279</v>
      </c>
      <c r="C1777" t="s">
        <v>283</v>
      </c>
      <c r="D1777" s="5" t="s">
        <v>284</v>
      </c>
      <c r="E1777" s="5" t="s">
        <v>282</v>
      </c>
      <c r="F1777" s="5" t="s">
        <v>16</v>
      </c>
      <c r="G1777" s="5" t="s">
        <v>17</v>
      </c>
      <c r="H1777" s="5" t="str">
        <f t="shared" si="27"/>
        <v>Domestic aviation</v>
      </c>
      <c r="I1777" s="6">
        <v>6.2281467443773204</v>
      </c>
    </row>
    <row r="1778" spans="1:9" x14ac:dyDescent="0.2">
      <c r="A1778" s="4" t="s">
        <v>7</v>
      </c>
      <c r="B1778" t="s">
        <v>279</v>
      </c>
      <c r="C1778" t="s">
        <v>283</v>
      </c>
      <c r="D1778" s="5" t="s">
        <v>284</v>
      </c>
      <c r="E1778" s="5" t="s">
        <v>282</v>
      </c>
      <c r="F1778" s="5" t="s">
        <v>18</v>
      </c>
      <c r="G1778" s="5" t="s">
        <v>19</v>
      </c>
      <c r="H1778" s="5" t="str">
        <f t="shared" si="27"/>
        <v>Ground Transport</v>
      </c>
      <c r="I1778" s="6">
        <v>25462.607213216201</v>
      </c>
    </row>
    <row r="1779" spans="1:9" x14ac:dyDescent="0.2">
      <c r="A1779" s="4" t="s">
        <v>7</v>
      </c>
      <c r="B1779" t="s">
        <v>279</v>
      </c>
      <c r="C1779" t="s">
        <v>283</v>
      </c>
      <c r="D1779" s="5" t="s">
        <v>284</v>
      </c>
      <c r="E1779" s="5" t="s">
        <v>282</v>
      </c>
      <c r="F1779" s="5" t="s">
        <v>20</v>
      </c>
      <c r="G1779" s="5" t="s">
        <v>21</v>
      </c>
      <c r="H1779" s="5" t="str">
        <f t="shared" si="27"/>
        <v>Ground Transport</v>
      </c>
      <c r="I1779" s="6">
        <v>149.98914175890999</v>
      </c>
    </row>
    <row r="1780" spans="1:9" x14ac:dyDescent="0.2">
      <c r="A1780" s="4" t="s">
        <v>7</v>
      </c>
      <c r="B1780" t="s">
        <v>279</v>
      </c>
      <c r="C1780" t="s">
        <v>283</v>
      </c>
      <c r="D1780" s="5" t="s">
        <v>284</v>
      </c>
      <c r="E1780" s="5" t="s">
        <v>282</v>
      </c>
      <c r="F1780" s="5" t="s">
        <v>22</v>
      </c>
      <c r="G1780" s="5" t="s">
        <v>23</v>
      </c>
      <c r="H1780" s="5" t="str">
        <f t="shared" si="27"/>
        <v>Ground Transport</v>
      </c>
      <c r="I1780" s="6">
        <v>587.104341360994</v>
      </c>
    </row>
    <row r="1781" spans="1:9" x14ac:dyDescent="0.2">
      <c r="A1781" s="4" t="s">
        <v>7</v>
      </c>
      <c r="B1781" t="s">
        <v>279</v>
      </c>
      <c r="C1781" t="s">
        <v>283</v>
      </c>
      <c r="D1781" s="5" t="s">
        <v>284</v>
      </c>
      <c r="E1781" s="5" t="s">
        <v>282</v>
      </c>
      <c r="F1781" s="5" t="s">
        <v>24</v>
      </c>
      <c r="G1781" s="5" t="s">
        <v>25</v>
      </c>
      <c r="H1781" s="5" t="str">
        <f t="shared" si="27"/>
        <v>Ground Transport</v>
      </c>
      <c r="I1781" s="6">
        <v>109.28682439928799</v>
      </c>
    </row>
    <row r="1782" spans="1:9" x14ac:dyDescent="0.2">
      <c r="A1782" s="4" t="s">
        <v>7</v>
      </c>
      <c r="B1782" t="s">
        <v>279</v>
      </c>
      <c r="C1782" t="s">
        <v>283</v>
      </c>
      <c r="D1782" s="5" t="s">
        <v>284</v>
      </c>
      <c r="E1782" s="5" t="s">
        <v>282</v>
      </c>
      <c r="F1782" s="5" t="s">
        <v>26</v>
      </c>
      <c r="G1782" s="5" t="s">
        <v>27</v>
      </c>
      <c r="H1782" s="5" t="str">
        <f t="shared" si="27"/>
        <v>Residential</v>
      </c>
      <c r="I1782" s="6">
        <v>24587.676616671099</v>
      </c>
    </row>
    <row r="1783" spans="1:9" x14ac:dyDescent="0.2">
      <c r="A1783" s="4" t="s">
        <v>7</v>
      </c>
      <c r="B1783" t="s">
        <v>279</v>
      </c>
      <c r="C1783" t="s">
        <v>283</v>
      </c>
      <c r="D1783" s="5" t="s">
        <v>284</v>
      </c>
      <c r="E1783" s="5" t="s">
        <v>282</v>
      </c>
      <c r="F1783" s="5" t="s">
        <v>67</v>
      </c>
      <c r="G1783" s="5" t="s">
        <v>13</v>
      </c>
      <c r="H1783" s="5" t="str">
        <f t="shared" si="27"/>
        <v>Industry (incl. Cement Process)</v>
      </c>
      <c r="I1783" s="6" t="s">
        <v>53</v>
      </c>
    </row>
    <row r="1784" spans="1:9" x14ac:dyDescent="0.2">
      <c r="A1784" s="4" t="s">
        <v>7</v>
      </c>
      <c r="B1784" t="s">
        <v>279</v>
      </c>
      <c r="C1784" t="s">
        <v>283</v>
      </c>
      <c r="D1784" s="5" t="s">
        <v>284</v>
      </c>
      <c r="E1784" s="5" t="s">
        <v>282</v>
      </c>
      <c r="F1784" s="5" t="s">
        <v>28</v>
      </c>
      <c r="G1784" s="5" t="s">
        <v>29</v>
      </c>
      <c r="H1784" s="5" t="e">
        <f t="shared" si="27"/>
        <v>#N/A</v>
      </c>
      <c r="I1784" s="6">
        <v>216.51025110050699</v>
      </c>
    </row>
    <row r="1785" spans="1:9" x14ac:dyDescent="0.2">
      <c r="A1785" s="4" t="s">
        <v>7</v>
      </c>
      <c r="B1785" t="s">
        <v>279</v>
      </c>
      <c r="C1785" t="s">
        <v>283</v>
      </c>
      <c r="D1785" s="5" t="s">
        <v>284</v>
      </c>
      <c r="E1785" s="5" t="s">
        <v>282</v>
      </c>
      <c r="F1785" s="5" t="s">
        <v>30</v>
      </c>
      <c r="G1785" s="5" t="s">
        <v>32</v>
      </c>
      <c r="H1785" s="5" t="e">
        <f t="shared" si="27"/>
        <v>#N/A</v>
      </c>
      <c r="I1785" s="6" t="s">
        <v>53</v>
      </c>
    </row>
    <row r="1786" spans="1:9" x14ac:dyDescent="0.2">
      <c r="A1786" s="4" t="s">
        <v>7</v>
      </c>
      <c r="B1786" t="s">
        <v>279</v>
      </c>
      <c r="C1786" t="s">
        <v>283</v>
      </c>
      <c r="D1786" s="5" t="s">
        <v>284</v>
      </c>
      <c r="E1786" s="5" t="s">
        <v>282</v>
      </c>
      <c r="F1786" s="5" t="s">
        <v>30</v>
      </c>
      <c r="G1786" s="5" t="s">
        <v>31</v>
      </c>
      <c r="H1786" s="5" t="e">
        <f t="shared" si="27"/>
        <v>#N/A</v>
      </c>
      <c r="I1786" s="6" t="s">
        <v>53</v>
      </c>
    </row>
    <row r="1787" spans="1:9" x14ac:dyDescent="0.2">
      <c r="A1787" s="4" t="s">
        <v>7</v>
      </c>
      <c r="B1787" t="s">
        <v>279</v>
      </c>
      <c r="C1787" t="s">
        <v>283</v>
      </c>
      <c r="D1787" s="5" t="s">
        <v>284</v>
      </c>
      <c r="E1787" s="5" t="s">
        <v>282</v>
      </c>
      <c r="F1787" s="5" t="s">
        <v>30</v>
      </c>
      <c r="G1787" s="5" t="s">
        <v>72</v>
      </c>
      <c r="H1787" s="5" t="e">
        <f t="shared" si="27"/>
        <v>#N/A</v>
      </c>
      <c r="I1787" s="6" t="s">
        <v>53</v>
      </c>
    </row>
    <row r="1788" spans="1:9" x14ac:dyDescent="0.2">
      <c r="A1788" s="4" t="s">
        <v>7</v>
      </c>
      <c r="B1788" t="s">
        <v>279</v>
      </c>
      <c r="C1788" t="s">
        <v>283</v>
      </c>
      <c r="D1788" s="5" t="s">
        <v>284</v>
      </c>
      <c r="E1788" s="5" t="s">
        <v>282</v>
      </c>
      <c r="F1788" s="5" t="s">
        <v>33</v>
      </c>
      <c r="G1788" s="5" t="s">
        <v>34</v>
      </c>
      <c r="H1788" s="5" t="str">
        <f t="shared" si="27"/>
        <v>Industry (incl. Cement Process)</v>
      </c>
      <c r="I1788" s="6">
        <v>3119.83</v>
      </c>
    </row>
    <row r="1789" spans="1:9" x14ac:dyDescent="0.2">
      <c r="A1789" s="4" t="s">
        <v>7</v>
      </c>
      <c r="B1789" t="s">
        <v>279</v>
      </c>
      <c r="C1789" t="s">
        <v>283</v>
      </c>
      <c r="D1789" s="5" t="s">
        <v>284</v>
      </c>
      <c r="E1789" s="5" t="s">
        <v>282</v>
      </c>
      <c r="F1789" s="5" t="s">
        <v>35</v>
      </c>
      <c r="G1789" s="5" t="s">
        <v>36</v>
      </c>
      <c r="H1789" s="5" t="e">
        <f t="shared" si="27"/>
        <v>#N/A</v>
      </c>
      <c r="I1789" s="6">
        <v>1012.5</v>
      </c>
    </row>
    <row r="1790" spans="1:9" x14ac:dyDescent="0.2">
      <c r="A1790" s="4" t="s">
        <v>7</v>
      </c>
      <c r="B1790" t="s">
        <v>279</v>
      </c>
      <c r="C1790" t="s">
        <v>283</v>
      </c>
      <c r="D1790" s="5" t="s">
        <v>284</v>
      </c>
      <c r="E1790" s="5" t="s">
        <v>282</v>
      </c>
      <c r="F1790" s="5" t="s">
        <v>37</v>
      </c>
      <c r="G1790" s="5" t="s">
        <v>38</v>
      </c>
      <c r="H1790" s="5" t="e">
        <f t="shared" si="27"/>
        <v>#N/A</v>
      </c>
      <c r="I1790" s="6">
        <v>40.358280538566802</v>
      </c>
    </row>
    <row r="1791" spans="1:9" x14ac:dyDescent="0.2">
      <c r="A1791" s="4" t="s">
        <v>7</v>
      </c>
      <c r="B1791" t="s">
        <v>279</v>
      </c>
      <c r="C1791" t="s">
        <v>283</v>
      </c>
      <c r="D1791" s="5" t="s">
        <v>284</v>
      </c>
      <c r="E1791" s="5" t="s">
        <v>282</v>
      </c>
      <c r="F1791" s="5" t="s">
        <v>39</v>
      </c>
      <c r="G1791" s="5" t="s">
        <v>40</v>
      </c>
      <c r="H1791" s="5" t="e">
        <f t="shared" si="27"/>
        <v>#N/A</v>
      </c>
      <c r="I1791" s="6">
        <v>108.627618013039</v>
      </c>
    </row>
    <row r="1792" spans="1:9" x14ac:dyDescent="0.2">
      <c r="A1792" s="4" t="s">
        <v>7</v>
      </c>
      <c r="B1792" t="s">
        <v>279</v>
      </c>
      <c r="C1792" t="s">
        <v>283</v>
      </c>
      <c r="D1792" s="5" t="s">
        <v>284</v>
      </c>
      <c r="E1792" s="5" t="s">
        <v>282</v>
      </c>
      <c r="F1792" s="5" t="s">
        <v>41</v>
      </c>
      <c r="G1792" s="5" t="s">
        <v>42</v>
      </c>
      <c r="H1792" s="5" t="e">
        <f t="shared" si="27"/>
        <v>#N/A</v>
      </c>
      <c r="I1792" s="6">
        <v>62.534478420962998</v>
      </c>
    </row>
    <row r="1793" spans="1:9" x14ac:dyDescent="0.2">
      <c r="A1793" s="4" t="s">
        <v>7</v>
      </c>
      <c r="B1793" t="s">
        <v>279</v>
      </c>
      <c r="C1793" t="s">
        <v>283</v>
      </c>
      <c r="D1793" s="5" t="s">
        <v>284</v>
      </c>
      <c r="E1793" s="5" t="s">
        <v>282</v>
      </c>
      <c r="F1793" s="5" t="s">
        <v>43</v>
      </c>
      <c r="G1793" s="5" t="s">
        <v>44</v>
      </c>
      <c r="H1793" s="5" t="e">
        <f t="shared" si="27"/>
        <v>#N/A</v>
      </c>
      <c r="I1793" s="6">
        <v>6318.6062924984699</v>
      </c>
    </row>
    <row r="1794" spans="1:9" x14ac:dyDescent="0.2">
      <c r="A1794" s="4" t="s">
        <v>7</v>
      </c>
      <c r="B1794" t="s">
        <v>279</v>
      </c>
      <c r="C1794" t="s">
        <v>283</v>
      </c>
      <c r="D1794" s="5" t="s">
        <v>284</v>
      </c>
      <c r="E1794" s="5" t="s">
        <v>282</v>
      </c>
      <c r="F1794" s="5" t="s">
        <v>45</v>
      </c>
      <c r="G1794" s="5" t="s">
        <v>46</v>
      </c>
      <c r="H1794" s="5" t="e">
        <f t="shared" ref="H1794:H1857" si="28">VLOOKUP(G1794,$M$2:$N$11,2,FALSE)</f>
        <v>#N/A</v>
      </c>
      <c r="I1794" s="6">
        <v>790.36022554179499</v>
      </c>
    </row>
    <row r="1795" spans="1:9" x14ac:dyDescent="0.2">
      <c r="A1795" s="4" t="s">
        <v>7</v>
      </c>
      <c r="B1795" t="s">
        <v>279</v>
      </c>
      <c r="C1795" t="s">
        <v>283</v>
      </c>
      <c r="D1795" s="5" t="s">
        <v>284</v>
      </c>
      <c r="E1795" s="5" t="s">
        <v>282</v>
      </c>
      <c r="F1795" s="5" t="s">
        <v>47</v>
      </c>
      <c r="G1795" s="5" t="s">
        <v>48</v>
      </c>
      <c r="H1795" s="5" t="e">
        <f t="shared" si="28"/>
        <v>#N/A</v>
      </c>
      <c r="I1795" s="6">
        <v>24.580620287999999</v>
      </c>
    </row>
    <row r="1796" spans="1:9" x14ac:dyDescent="0.2">
      <c r="A1796" s="4" t="s">
        <v>7</v>
      </c>
      <c r="B1796" t="s">
        <v>279</v>
      </c>
      <c r="C1796" t="s">
        <v>283</v>
      </c>
      <c r="D1796" s="5" t="s">
        <v>284</v>
      </c>
      <c r="E1796" s="5" t="s">
        <v>282</v>
      </c>
      <c r="F1796" s="5" t="s">
        <v>49</v>
      </c>
      <c r="G1796" s="5" t="s">
        <v>50</v>
      </c>
      <c r="H1796" s="5" t="e">
        <f t="shared" si="28"/>
        <v>#N/A</v>
      </c>
      <c r="I1796" s="6">
        <v>10.5943121017044</v>
      </c>
    </row>
    <row r="1797" spans="1:9" x14ac:dyDescent="0.2">
      <c r="A1797" s="4" t="s">
        <v>7</v>
      </c>
      <c r="B1797" t="s">
        <v>279</v>
      </c>
      <c r="C1797" t="s">
        <v>283</v>
      </c>
      <c r="D1797" s="5" t="s">
        <v>284</v>
      </c>
      <c r="E1797" s="5" t="s">
        <v>282</v>
      </c>
      <c r="F1797" s="5" t="s">
        <v>51</v>
      </c>
      <c r="G1797" s="5" t="s">
        <v>52</v>
      </c>
      <c r="H1797" s="5" t="e">
        <f t="shared" si="28"/>
        <v>#N/A</v>
      </c>
      <c r="I1797" s="6">
        <v>5.3680867554816096</v>
      </c>
    </row>
    <row r="1798" spans="1:9" x14ac:dyDescent="0.2">
      <c r="A1798" s="4" t="s">
        <v>7</v>
      </c>
      <c r="B1798" t="s">
        <v>279</v>
      </c>
      <c r="C1798" t="s">
        <v>283</v>
      </c>
      <c r="D1798" s="5" t="s">
        <v>284</v>
      </c>
      <c r="E1798" s="5" t="s">
        <v>282</v>
      </c>
      <c r="F1798" s="5" t="s">
        <v>54</v>
      </c>
      <c r="G1798" s="5" t="s">
        <v>55</v>
      </c>
      <c r="H1798" s="5" t="e">
        <f t="shared" si="28"/>
        <v>#N/A</v>
      </c>
      <c r="I1798" s="6">
        <v>249.858511870054</v>
      </c>
    </row>
    <row r="1799" spans="1:9" x14ac:dyDescent="0.2">
      <c r="A1799" s="4" t="s">
        <v>7</v>
      </c>
      <c r="B1799" t="s">
        <v>279</v>
      </c>
      <c r="C1799" t="s">
        <v>283</v>
      </c>
      <c r="D1799" s="5" t="s">
        <v>284</v>
      </c>
      <c r="E1799" s="5" t="s">
        <v>282</v>
      </c>
      <c r="F1799" s="5" t="s">
        <v>56</v>
      </c>
      <c r="G1799" s="5" t="s">
        <v>57</v>
      </c>
      <c r="H1799" s="5" t="e">
        <f t="shared" si="28"/>
        <v>#N/A</v>
      </c>
      <c r="I1799" s="6">
        <v>628.13590507380798</v>
      </c>
    </row>
    <row r="1800" spans="1:9" x14ac:dyDescent="0.2">
      <c r="A1800" s="4" t="s">
        <v>7</v>
      </c>
      <c r="B1800" t="s">
        <v>279</v>
      </c>
      <c r="C1800" t="s">
        <v>283</v>
      </c>
      <c r="D1800" s="5" t="s">
        <v>284</v>
      </c>
      <c r="E1800" s="5" t="s">
        <v>282</v>
      </c>
      <c r="F1800" s="5" t="s">
        <v>58</v>
      </c>
      <c r="G1800" s="5" t="s">
        <v>59</v>
      </c>
      <c r="H1800" s="5" t="e">
        <f t="shared" si="28"/>
        <v>#N/A</v>
      </c>
      <c r="I1800" s="6">
        <v>38.735740058450403</v>
      </c>
    </row>
    <row r="1801" spans="1:9" x14ac:dyDescent="0.2">
      <c r="A1801" s="4" t="s">
        <v>7</v>
      </c>
      <c r="B1801" t="s">
        <v>279</v>
      </c>
      <c r="C1801" t="s">
        <v>283</v>
      </c>
      <c r="D1801" s="5" t="s">
        <v>284</v>
      </c>
      <c r="E1801" s="5" t="s">
        <v>282</v>
      </c>
      <c r="F1801" s="5" t="s">
        <v>60</v>
      </c>
      <c r="G1801" s="5" t="s">
        <v>61</v>
      </c>
      <c r="H1801" s="5" t="e">
        <f t="shared" si="28"/>
        <v>#N/A</v>
      </c>
      <c r="I1801" s="6">
        <v>1.55447806738254</v>
      </c>
    </row>
    <row r="1802" spans="1:9" x14ac:dyDescent="0.2">
      <c r="A1802" s="4" t="s">
        <v>7</v>
      </c>
      <c r="B1802" t="s">
        <v>279</v>
      </c>
      <c r="C1802" t="s">
        <v>285</v>
      </c>
      <c r="D1802" s="5" t="s">
        <v>286</v>
      </c>
      <c r="E1802" s="5">
        <v>0</v>
      </c>
      <c r="F1802" s="5" t="s">
        <v>10</v>
      </c>
      <c r="G1802" s="5" t="s">
        <v>11</v>
      </c>
      <c r="H1802" s="5" t="str">
        <f t="shared" si="28"/>
        <v>Power</v>
      </c>
      <c r="I1802" s="6">
        <v>2796.05596482172</v>
      </c>
    </row>
    <row r="1803" spans="1:9" x14ac:dyDescent="0.2">
      <c r="A1803" s="4" t="s">
        <v>7</v>
      </c>
      <c r="B1803" t="s">
        <v>279</v>
      </c>
      <c r="C1803" t="s">
        <v>285</v>
      </c>
      <c r="D1803" s="5" t="s">
        <v>286</v>
      </c>
      <c r="E1803" s="5">
        <v>0</v>
      </c>
      <c r="F1803" s="5" t="s">
        <v>12</v>
      </c>
      <c r="G1803" s="5" t="s">
        <v>13</v>
      </c>
      <c r="H1803" s="5" t="str">
        <f t="shared" si="28"/>
        <v>Industry (incl. Cement Process)</v>
      </c>
      <c r="I1803" s="6">
        <v>430.01607327027801</v>
      </c>
    </row>
    <row r="1804" spans="1:9" x14ac:dyDescent="0.2">
      <c r="A1804" s="4" t="s">
        <v>7</v>
      </c>
      <c r="B1804" t="s">
        <v>279</v>
      </c>
      <c r="C1804" t="s">
        <v>285</v>
      </c>
      <c r="D1804" s="5" t="s">
        <v>286</v>
      </c>
      <c r="E1804" s="5">
        <v>0</v>
      </c>
      <c r="F1804" s="5" t="s">
        <v>14</v>
      </c>
      <c r="G1804" s="5" t="s">
        <v>15</v>
      </c>
      <c r="H1804" s="5" t="str">
        <f t="shared" si="28"/>
        <v>Industry (incl. Cement Process)</v>
      </c>
      <c r="I1804" s="6">
        <v>5227.4063612481596</v>
      </c>
    </row>
    <row r="1805" spans="1:9" x14ac:dyDescent="0.2">
      <c r="A1805" s="4" t="s">
        <v>7</v>
      </c>
      <c r="B1805" t="s">
        <v>279</v>
      </c>
      <c r="C1805" t="s">
        <v>285</v>
      </c>
      <c r="D1805" s="5" t="s">
        <v>286</v>
      </c>
      <c r="E1805" s="5">
        <v>0</v>
      </c>
      <c r="F1805" s="5" t="s">
        <v>16</v>
      </c>
      <c r="G1805" s="5" t="s">
        <v>17</v>
      </c>
      <c r="H1805" s="5" t="str">
        <f t="shared" si="28"/>
        <v>Domestic aviation</v>
      </c>
      <c r="I1805" s="6">
        <v>269.24156045449303</v>
      </c>
    </row>
    <row r="1806" spans="1:9" x14ac:dyDescent="0.2">
      <c r="A1806" s="4" t="s">
        <v>7</v>
      </c>
      <c r="B1806" t="s">
        <v>279</v>
      </c>
      <c r="C1806" t="s">
        <v>285</v>
      </c>
      <c r="D1806" s="5" t="s">
        <v>286</v>
      </c>
      <c r="E1806" s="5">
        <v>0</v>
      </c>
      <c r="F1806" s="5" t="s">
        <v>18</v>
      </c>
      <c r="G1806" s="5" t="s">
        <v>19</v>
      </c>
      <c r="H1806" s="5" t="str">
        <f t="shared" si="28"/>
        <v>Ground Transport</v>
      </c>
      <c r="I1806" s="6">
        <v>15555.543807710599</v>
      </c>
    </row>
    <row r="1807" spans="1:9" x14ac:dyDescent="0.2">
      <c r="A1807" s="4" t="s">
        <v>7</v>
      </c>
      <c r="B1807" t="s">
        <v>279</v>
      </c>
      <c r="C1807" t="s">
        <v>285</v>
      </c>
      <c r="D1807" s="5" t="s">
        <v>286</v>
      </c>
      <c r="E1807" s="5">
        <v>0</v>
      </c>
      <c r="F1807" s="5" t="s">
        <v>20</v>
      </c>
      <c r="G1807" s="5" t="s">
        <v>21</v>
      </c>
      <c r="H1807" s="5" t="str">
        <f t="shared" si="28"/>
        <v>Ground Transport</v>
      </c>
      <c r="I1807" s="6">
        <v>46.849436708322102</v>
      </c>
    </row>
    <row r="1808" spans="1:9" x14ac:dyDescent="0.2">
      <c r="A1808" s="4" t="s">
        <v>7</v>
      </c>
      <c r="B1808" t="s">
        <v>279</v>
      </c>
      <c r="C1808" t="s">
        <v>285</v>
      </c>
      <c r="D1808" s="5" t="s">
        <v>286</v>
      </c>
      <c r="E1808" s="5">
        <v>0</v>
      </c>
      <c r="F1808" s="5" t="s">
        <v>22</v>
      </c>
      <c r="G1808" s="5" t="s">
        <v>23</v>
      </c>
      <c r="H1808" s="5" t="str">
        <f t="shared" si="28"/>
        <v>Ground Transport</v>
      </c>
      <c r="I1808" s="6">
        <v>37.298068018628598</v>
      </c>
    </row>
    <row r="1809" spans="1:9" x14ac:dyDescent="0.2">
      <c r="A1809" s="4" t="s">
        <v>7</v>
      </c>
      <c r="B1809" t="s">
        <v>279</v>
      </c>
      <c r="C1809" t="s">
        <v>285</v>
      </c>
      <c r="D1809" s="5" t="s">
        <v>286</v>
      </c>
      <c r="E1809" s="5">
        <v>0</v>
      </c>
      <c r="F1809" s="5" t="s">
        <v>24</v>
      </c>
      <c r="G1809" s="5" t="s">
        <v>25</v>
      </c>
      <c r="H1809" s="5" t="str">
        <f t="shared" si="28"/>
        <v>Ground Transport</v>
      </c>
      <c r="I1809" s="6">
        <v>40.310867020518103</v>
      </c>
    </row>
    <row r="1810" spans="1:9" x14ac:dyDescent="0.2">
      <c r="A1810" s="4" t="s">
        <v>7</v>
      </c>
      <c r="B1810" t="s">
        <v>279</v>
      </c>
      <c r="C1810" t="s">
        <v>285</v>
      </c>
      <c r="D1810" s="5" t="s">
        <v>286</v>
      </c>
      <c r="E1810" s="5">
        <v>0</v>
      </c>
      <c r="F1810" s="5" t="s">
        <v>26</v>
      </c>
      <c r="G1810" s="5" t="s">
        <v>27</v>
      </c>
      <c r="H1810" s="5" t="str">
        <f t="shared" si="28"/>
        <v>Residential</v>
      </c>
      <c r="I1810" s="6">
        <v>13118.965495316101</v>
      </c>
    </row>
    <row r="1811" spans="1:9" x14ac:dyDescent="0.2">
      <c r="A1811" s="4" t="s">
        <v>7</v>
      </c>
      <c r="B1811" t="s">
        <v>279</v>
      </c>
      <c r="C1811" t="s">
        <v>285</v>
      </c>
      <c r="D1811" s="5" t="s">
        <v>286</v>
      </c>
      <c r="E1811" s="5">
        <v>0</v>
      </c>
      <c r="F1811" s="5" t="s">
        <v>28</v>
      </c>
      <c r="G1811" s="5" t="s">
        <v>29</v>
      </c>
      <c r="H1811" s="5" t="e">
        <f t="shared" si="28"/>
        <v>#N/A</v>
      </c>
      <c r="I1811" s="6" t="s">
        <v>53</v>
      </c>
    </row>
    <row r="1812" spans="1:9" x14ac:dyDescent="0.2">
      <c r="A1812" s="4" t="s">
        <v>7</v>
      </c>
      <c r="B1812" t="s">
        <v>279</v>
      </c>
      <c r="C1812" t="s">
        <v>285</v>
      </c>
      <c r="D1812" s="5" t="s">
        <v>286</v>
      </c>
      <c r="E1812" s="5">
        <v>0</v>
      </c>
      <c r="F1812" s="5" t="s">
        <v>30</v>
      </c>
      <c r="G1812" s="5" t="s">
        <v>32</v>
      </c>
      <c r="H1812" s="5" t="e">
        <f t="shared" si="28"/>
        <v>#N/A</v>
      </c>
      <c r="I1812" s="6" t="s">
        <v>53</v>
      </c>
    </row>
    <row r="1813" spans="1:9" x14ac:dyDescent="0.2">
      <c r="A1813" s="4" t="s">
        <v>7</v>
      </c>
      <c r="B1813" t="s">
        <v>279</v>
      </c>
      <c r="C1813" t="s">
        <v>285</v>
      </c>
      <c r="D1813" s="5" t="s">
        <v>286</v>
      </c>
      <c r="E1813" s="5">
        <v>0</v>
      </c>
      <c r="F1813" s="5" t="s">
        <v>30</v>
      </c>
      <c r="G1813" s="5" t="s">
        <v>31</v>
      </c>
      <c r="H1813" s="5" t="e">
        <f t="shared" si="28"/>
        <v>#N/A</v>
      </c>
      <c r="I1813" s="6" t="s">
        <v>53</v>
      </c>
    </row>
    <row r="1814" spans="1:9" x14ac:dyDescent="0.2">
      <c r="A1814" s="4" t="s">
        <v>7</v>
      </c>
      <c r="B1814" t="s">
        <v>279</v>
      </c>
      <c r="C1814" t="s">
        <v>285</v>
      </c>
      <c r="D1814" s="5" t="s">
        <v>286</v>
      </c>
      <c r="E1814" s="5">
        <v>0</v>
      </c>
      <c r="F1814" s="5" t="s">
        <v>33</v>
      </c>
      <c r="G1814" s="5" t="s">
        <v>34</v>
      </c>
      <c r="H1814" s="5" t="str">
        <f t="shared" si="28"/>
        <v>Industry (incl. Cement Process)</v>
      </c>
      <c r="I1814" s="6">
        <v>2191.73</v>
      </c>
    </row>
    <row r="1815" spans="1:9" x14ac:dyDescent="0.2">
      <c r="A1815" s="4" t="s">
        <v>7</v>
      </c>
      <c r="B1815" t="s">
        <v>279</v>
      </c>
      <c r="C1815" t="s">
        <v>285</v>
      </c>
      <c r="D1815" s="5" t="s">
        <v>286</v>
      </c>
      <c r="E1815" s="5">
        <v>0</v>
      </c>
      <c r="F1815" s="5" t="s">
        <v>35</v>
      </c>
      <c r="G1815" s="5" t="s">
        <v>36</v>
      </c>
      <c r="H1815" s="5" t="e">
        <f t="shared" si="28"/>
        <v>#N/A</v>
      </c>
      <c r="I1815" s="6">
        <v>30</v>
      </c>
    </row>
    <row r="1816" spans="1:9" x14ac:dyDescent="0.2">
      <c r="A1816" s="4" t="s">
        <v>7</v>
      </c>
      <c r="B1816" t="s">
        <v>279</v>
      </c>
      <c r="C1816" t="s">
        <v>285</v>
      </c>
      <c r="D1816" s="5" t="s">
        <v>286</v>
      </c>
      <c r="E1816" s="5">
        <v>0</v>
      </c>
      <c r="F1816" s="5" t="s">
        <v>37</v>
      </c>
      <c r="G1816" s="5" t="s">
        <v>38</v>
      </c>
      <c r="H1816" s="5" t="e">
        <f t="shared" si="28"/>
        <v>#N/A</v>
      </c>
      <c r="I1816" s="6">
        <v>344.353931026856</v>
      </c>
    </row>
    <row r="1817" spans="1:9" x14ac:dyDescent="0.2">
      <c r="A1817" s="4" t="s">
        <v>7</v>
      </c>
      <c r="B1817" t="s">
        <v>279</v>
      </c>
      <c r="C1817" t="s">
        <v>285</v>
      </c>
      <c r="D1817" s="5" t="s">
        <v>286</v>
      </c>
      <c r="E1817" s="5">
        <v>0</v>
      </c>
      <c r="F1817" s="5" t="s">
        <v>39</v>
      </c>
      <c r="G1817" s="5" t="s">
        <v>40</v>
      </c>
      <c r="H1817" s="5" t="e">
        <f t="shared" si="28"/>
        <v>#N/A</v>
      </c>
      <c r="I1817" s="6">
        <v>10.134466752959799</v>
      </c>
    </row>
    <row r="1818" spans="1:9" x14ac:dyDescent="0.2">
      <c r="A1818" s="4" t="s">
        <v>7</v>
      </c>
      <c r="B1818" t="s">
        <v>279</v>
      </c>
      <c r="C1818" t="s">
        <v>285</v>
      </c>
      <c r="D1818" s="5" t="s">
        <v>286</v>
      </c>
      <c r="E1818" s="5">
        <v>0</v>
      </c>
      <c r="F1818" s="5" t="s">
        <v>41</v>
      </c>
      <c r="G1818" s="5" t="s">
        <v>42</v>
      </c>
      <c r="H1818" s="5" t="e">
        <f t="shared" si="28"/>
        <v>#N/A</v>
      </c>
      <c r="I1818" s="6">
        <v>8.2119524585206296</v>
      </c>
    </row>
    <row r="1819" spans="1:9" x14ac:dyDescent="0.2">
      <c r="A1819" s="4" t="s">
        <v>7</v>
      </c>
      <c r="B1819" t="s">
        <v>279</v>
      </c>
      <c r="C1819" t="s">
        <v>285</v>
      </c>
      <c r="D1819" s="5" t="s">
        <v>286</v>
      </c>
      <c r="E1819" s="5">
        <v>0</v>
      </c>
      <c r="F1819" s="5" t="s">
        <v>43</v>
      </c>
      <c r="G1819" s="5" t="s">
        <v>44</v>
      </c>
      <c r="H1819" s="5" t="e">
        <f t="shared" si="28"/>
        <v>#N/A</v>
      </c>
      <c r="I1819" s="6">
        <v>139.67095414630199</v>
      </c>
    </row>
    <row r="1820" spans="1:9" x14ac:dyDescent="0.2">
      <c r="A1820" s="4" t="s">
        <v>7</v>
      </c>
      <c r="B1820" t="s">
        <v>279</v>
      </c>
      <c r="C1820" t="s">
        <v>285</v>
      </c>
      <c r="D1820" s="5" t="s">
        <v>286</v>
      </c>
      <c r="E1820" s="5">
        <v>0</v>
      </c>
      <c r="F1820" s="5" t="s">
        <v>45</v>
      </c>
      <c r="G1820" s="5" t="s">
        <v>46</v>
      </c>
      <c r="H1820" s="5" t="e">
        <f t="shared" si="28"/>
        <v>#N/A</v>
      </c>
      <c r="I1820" s="6">
        <v>58.063935832911902</v>
      </c>
    </row>
    <row r="1821" spans="1:9" x14ac:dyDescent="0.2">
      <c r="A1821" s="4" t="s">
        <v>7</v>
      </c>
      <c r="B1821" t="s">
        <v>279</v>
      </c>
      <c r="C1821" t="s">
        <v>285</v>
      </c>
      <c r="D1821" s="5" t="s">
        <v>286</v>
      </c>
      <c r="E1821" s="5">
        <v>0</v>
      </c>
      <c r="F1821" s="5" t="s">
        <v>47</v>
      </c>
      <c r="G1821" s="5" t="s">
        <v>48</v>
      </c>
      <c r="H1821" s="5" t="e">
        <f t="shared" si="28"/>
        <v>#N/A</v>
      </c>
      <c r="I1821" s="6">
        <v>34.403907087526903</v>
      </c>
    </row>
    <row r="1822" spans="1:9" x14ac:dyDescent="0.2">
      <c r="A1822" s="4" t="s">
        <v>7</v>
      </c>
      <c r="B1822" t="s">
        <v>279</v>
      </c>
      <c r="C1822" t="s">
        <v>285</v>
      </c>
      <c r="D1822" s="5" t="s">
        <v>286</v>
      </c>
      <c r="E1822" s="5">
        <v>0</v>
      </c>
      <c r="F1822" s="5" t="s">
        <v>49</v>
      </c>
      <c r="G1822" s="5" t="s">
        <v>50</v>
      </c>
      <c r="H1822" s="5" t="e">
        <f t="shared" si="28"/>
        <v>#N/A</v>
      </c>
      <c r="I1822" s="6">
        <v>253.88200071615299</v>
      </c>
    </row>
    <row r="1823" spans="1:9" x14ac:dyDescent="0.2">
      <c r="A1823" s="4" t="s">
        <v>7</v>
      </c>
      <c r="B1823" t="s">
        <v>279</v>
      </c>
      <c r="C1823" t="s">
        <v>285</v>
      </c>
      <c r="D1823" s="5" t="s">
        <v>286</v>
      </c>
      <c r="E1823" s="5">
        <v>0</v>
      </c>
      <c r="F1823" s="5" t="s">
        <v>51</v>
      </c>
      <c r="G1823" s="5" t="s">
        <v>52</v>
      </c>
      <c r="H1823" s="5" t="e">
        <f t="shared" si="28"/>
        <v>#N/A</v>
      </c>
      <c r="I1823" s="6">
        <v>5.4913144233032503</v>
      </c>
    </row>
    <row r="1824" spans="1:9" x14ac:dyDescent="0.2">
      <c r="A1824" s="4" t="s">
        <v>7</v>
      </c>
      <c r="B1824" t="s">
        <v>279</v>
      </c>
      <c r="C1824" t="s">
        <v>285</v>
      </c>
      <c r="D1824" s="5" t="s">
        <v>286</v>
      </c>
      <c r="E1824" s="5">
        <v>0</v>
      </c>
      <c r="F1824" s="5" t="s">
        <v>54</v>
      </c>
      <c r="G1824" s="5" t="s">
        <v>55</v>
      </c>
      <c r="H1824" s="5" t="e">
        <f t="shared" si="28"/>
        <v>#N/A</v>
      </c>
      <c r="I1824" s="6">
        <v>86.288261522514404</v>
      </c>
    </row>
    <row r="1825" spans="1:9" x14ac:dyDescent="0.2">
      <c r="A1825" s="4" t="s">
        <v>7</v>
      </c>
      <c r="B1825" t="s">
        <v>279</v>
      </c>
      <c r="C1825" t="s">
        <v>285</v>
      </c>
      <c r="D1825" s="5" t="s">
        <v>286</v>
      </c>
      <c r="E1825" s="5">
        <v>0</v>
      </c>
      <c r="F1825" s="5" t="s">
        <v>56</v>
      </c>
      <c r="G1825" s="5" t="s">
        <v>57</v>
      </c>
      <c r="H1825" s="5" t="e">
        <f t="shared" si="28"/>
        <v>#N/A</v>
      </c>
      <c r="I1825" s="6">
        <v>244.101282238755</v>
      </c>
    </row>
    <row r="1826" spans="1:9" x14ac:dyDescent="0.2">
      <c r="A1826" s="4" t="s">
        <v>7</v>
      </c>
      <c r="B1826" t="s">
        <v>279</v>
      </c>
      <c r="C1826" t="s">
        <v>285</v>
      </c>
      <c r="D1826" s="5" t="s">
        <v>286</v>
      </c>
      <c r="E1826" s="5">
        <v>0</v>
      </c>
      <c r="F1826" s="5" t="s">
        <v>58</v>
      </c>
      <c r="G1826" s="5" t="s">
        <v>59</v>
      </c>
      <c r="H1826" s="5" t="e">
        <f t="shared" si="28"/>
        <v>#N/A</v>
      </c>
      <c r="I1826" s="6">
        <v>2.8976007888646902</v>
      </c>
    </row>
    <row r="1827" spans="1:9" x14ac:dyDescent="0.2">
      <c r="A1827" s="4" t="s">
        <v>7</v>
      </c>
      <c r="B1827" t="s">
        <v>279</v>
      </c>
      <c r="C1827" t="s">
        <v>285</v>
      </c>
      <c r="D1827" s="5" t="s">
        <v>286</v>
      </c>
      <c r="E1827" s="5">
        <v>0</v>
      </c>
      <c r="F1827" s="5" t="s">
        <v>60</v>
      </c>
      <c r="G1827" s="5" t="s">
        <v>61</v>
      </c>
      <c r="H1827" s="5" t="e">
        <f t="shared" si="28"/>
        <v>#N/A</v>
      </c>
      <c r="I1827" s="6">
        <v>9.1949438074471903</v>
      </c>
    </row>
    <row r="1828" spans="1:9" x14ac:dyDescent="0.2">
      <c r="A1828" s="4" t="s">
        <v>7</v>
      </c>
      <c r="B1828" t="s">
        <v>279</v>
      </c>
      <c r="C1828" t="s">
        <v>287</v>
      </c>
      <c r="D1828" s="5" t="s">
        <v>288</v>
      </c>
      <c r="E1828" s="5" t="s">
        <v>282</v>
      </c>
      <c r="F1828" s="5" t="s">
        <v>10</v>
      </c>
      <c r="G1828" s="5" t="s">
        <v>11</v>
      </c>
      <c r="H1828" s="5" t="str">
        <f t="shared" si="28"/>
        <v>Power</v>
      </c>
      <c r="I1828" s="6">
        <v>289082.081803368</v>
      </c>
    </row>
    <row r="1829" spans="1:9" x14ac:dyDescent="0.2">
      <c r="A1829" s="4" t="s">
        <v>7</v>
      </c>
      <c r="B1829" t="s">
        <v>279</v>
      </c>
      <c r="C1829" t="s">
        <v>287</v>
      </c>
      <c r="D1829" s="5" t="s">
        <v>288</v>
      </c>
      <c r="E1829" s="5" t="s">
        <v>282</v>
      </c>
      <c r="F1829" s="5" t="s">
        <v>12</v>
      </c>
      <c r="G1829" s="5" t="s">
        <v>13</v>
      </c>
      <c r="H1829" s="5" t="str">
        <f t="shared" si="28"/>
        <v>Industry (incl. Cement Process)</v>
      </c>
      <c r="I1829" s="6">
        <v>23042.8924515115</v>
      </c>
    </row>
    <row r="1830" spans="1:9" x14ac:dyDescent="0.2">
      <c r="A1830" s="4" t="s">
        <v>7</v>
      </c>
      <c r="B1830" t="s">
        <v>279</v>
      </c>
      <c r="C1830" t="s">
        <v>287</v>
      </c>
      <c r="D1830" s="5" t="s">
        <v>288</v>
      </c>
      <c r="E1830" s="5" t="s">
        <v>282</v>
      </c>
      <c r="F1830" s="5" t="s">
        <v>14</v>
      </c>
      <c r="G1830" s="5" t="s">
        <v>15</v>
      </c>
      <c r="H1830" s="5" t="str">
        <f t="shared" si="28"/>
        <v>Industry (incl. Cement Process)</v>
      </c>
      <c r="I1830" s="6">
        <v>87267.000730673899</v>
      </c>
    </row>
    <row r="1831" spans="1:9" x14ac:dyDescent="0.2">
      <c r="A1831" s="4" t="s">
        <v>7</v>
      </c>
      <c r="B1831" t="s">
        <v>279</v>
      </c>
      <c r="C1831" t="s">
        <v>287</v>
      </c>
      <c r="D1831" s="5" t="s">
        <v>288</v>
      </c>
      <c r="E1831" s="5" t="s">
        <v>282</v>
      </c>
      <c r="F1831" s="5" t="s">
        <v>16</v>
      </c>
      <c r="G1831" s="5" t="s">
        <v>17</v>
      </c>
      <c r="H1831" s="5" t="str">
        <f t="shared" si="28"/>
        <v>Domestic aviation</v>
      </c>
      <c r="I1831" s="6">
        <v>2129.2566644206699</v>
      </c>
    </row>
    <row r="1832" spans="1:9" x14ac:dyDescent="0.2">
      <c r="A1832" s="4" t="s">
        <v>7</v>
      </c>
      <c r="B1832" t="s">
        <v>279</v>
      </c>
      <c r="C1832" t="s">
        <v>287</v>
      </c>
      <c r="D1832" s="5" t="s">
        <v>288</v>
      </c>
      <c r="E1832" s="5" t="s">
        <v>282</v>
      </c>
      <c r="F1832" s="5" t="s">
        <v>18</v>
      </c>
      <c r="G1832" s="5" t="s">
        <v>19</v>
      </c>
      <c r="H1832" s="5" t="str">
        <f t="shared" si="28"/>
        <v>Ground Transport</v>
      </c>
      <c r="I1832" s="6">
        <v>151203.545146013</v>
      </c>
    </row>
    <row r="1833" spans="1:9" x14ac:dyDescent="0.2">
      <c r="A1833" s="4" t="s">
        <v>7</v>
      </c>
      <c r="B1833" t="s">
        <v>279</v>
      </c>
      <c r="C1833" t="s">
        <v>287</v>
      </c>
      <c r="D1833" s="5" t="s">
        <v>288</v>
      </c>
      <c r="E1833" s="5" t="s">
        <v>282</v>
      </c>
      <c r="F1833" s="5" t="s">
        <v>20</v>
      </c>
      <c r="G1833" s="5" t="s">
        <v>21</v>
      </c>
      <c r="H1833" s="5" t="str">
        <f t="shared" si="28"/>
        <v>Ground Transport</v>
      </c>
      <c r="I1833" s="6">
        <v>955.24703159260798</v>
      </c>
    </row>
    <row r="1834" spans="1:9" x14ac:dyDescent="0.2">
      <c r="A1834" s="4" t="s">
        <v>7</v>
      </c>
      <c r="B1834" t="s">
        <v>279</v>
      </c>
      <c r="C1834" t="s">
        <v>287</v>
      </c>
      <c r="D1834" s="5" t="s">
        <v>288</v>
      </c>
      <c r="E1834" s="5" t="s">
        <v>282</v>
      </c>
      <c r="F1834" s="5" t="s">
        <v>22</v>
      </c>
      <c r="G1834" s="5" t="s">
        <v>23</v>
      </c>
      <c r="H1834" s="5" t="str">
        <f t="shared" si="28"/>
        <v>Ground Transport</v>
      </c>
      <c r="I1834" s="6">
        <v>955.24703159260798</v>
      </c>
    </row>
    <row r="1835" spans="1:9" x14ac:dyDescent="0.2">
      <c r="A1835" s="4" t="s">
        <v>7</v>
      </c>
      <c r="B1835" t="s">
        <v>279</v>
      </c>
      <c r="C1835" t="s">
        <v>287</v>
      </c>
      <c r="D1835" s="5" t="s">
        <v>288</v>
      </c>
      <c r="E1835" s="5" t="s">
        <v>282</v>
      </c>
      <c r="F1835" s="5" t="s">
        <v>24</v>
      </c>
      <c r="G1835" s="5" t="s">
        <v>25</v>
      </c>
      <c r="H1835" s="5" t="str">
        <f t="shared" si="28"/>
        <v>Ground Transport</v>
      </c>
      <c r="I1835" s="6">
        <v>976.87756073776995</v>
      </c>
    </row>
    <row r="1836" spans="1:9" x14ac:dyDescent="0.2">
      <c r="A1836" s="4" t="s">
        <v>7</v>
      </c>
      <c r="B1836" t="s">
        <v>279</v>
      </c>
      <c r="C1836" t="s">
        <v>287</v>
      </c>
      <c r="D1836" s="5" t="s">
        <v>288</v>
      </c>
      <c r="E1836" s="5" t="s">
        <v>282</v>
      </c>
      <c r="F1836" s="5" t="s">
        <v>26</v>
      </c>
      <c r="G1836" s="5" t="s">
        <v>27</v>
      </c>
      <c r="H1836" s="5" t="str">
        <f t="shared" si="28"/>
        <v>Residential</v>
      </c>
      <c r="I1836" s="6">
        <v>136576.079130194</v>
      </c>
    </row>
    <row r="1837" spans="1:9" x14ac:dyDescent="0.2">
      <c r="A1837" s="4" t="s">
        <v>7</v>
      </c>
      <c r="B1837" t="s">
        <v>279</v>
      </c>
      <c r="C1837" t="s">
        <v>287</v>
      </c>
      <c r="D1837" s="5" t="s">
        <v>288</v>
      </c>
      <c r="E1837" s="5" t="s">
        <v>282</v>
      </c>
      <c r="F1837" s="5" t="s">
        <v>67</v>
      </c>
      <c r="G1837" s="5" t="s">
        <v>13</v>
      </c>
      <c r="H1837" s="5" t="str">
        <f t="shared" si="28"/>
        <v>Industry (incl. Cement Process)</v>
      </c>
      <c r="I1837" s="6">
        <v>6.1090968271587398</v>
      </c>
    </row>
    <row r="1838" spans="1:9" x14ac:dyDescent="0.2">
      <c r="A1838" s="4" t="s">
        <v>7</v>
      </c>
      <c r="B1838" t="s">
        <v>279</v>
      </c>
      <c r="C1838" t="s">
        <v>287</v>
      </c>
      <c r="D1838" s="5" t="s">
        <v>288</v>
      </c>
      <c r="E1838" s="5" t="s">
        <v>282</v>
      </c>
      <c r="F1838" s="5" t="s">
        <v>28</v>
      </c>
      <c r="G1838" s="5" t="s">
        <v>29</v>
      </c>
      <c r="H1838" s="5" t="e">
        <f t="shared" si="28"/>
        <v>#N/A</v>
      </c>
      <c r="I1838" s="6">
        <v>5387.1234467813802</v>
      </c>
    </row>
    <row r="1839" spans="1:9" x14ac:dyDescent="0.2">
      <c r="A1839" s="4" t="s">
        <v>7</v>
      </c>
      <c r="B1839" t="s">
        <v>279</v>
      </c>
      <c r="C1839" t="s">
        <v>287</v>
      </c>
      <c r="D1839" s="5" t="s">
        <v>288</v>
      </c>
      <c r="E1839" s="5" t="s">
        <v>282</v>
      </c>
      <c r="F1839" s="5" t="s">
        <v>30</v>
      </c>
      <c r="G1839" s="5" t="s">
        <v>32</v>
      </c>
      <c r="H1839" s="5" t="e">
        <f t="shared" si="28"/>
        <v>#N/A</v>
      </c>
      <c r="I1839" s="6">
        <v>36.037858</v>
      </c>
    </row>
    <row r="1840" spans="1:9" x14ac:dyDescent="0.2">
      <c r="A1840" s="4" t="s">
        <v>7</v>
      </c>
      <c r="B1840" t="s">
        <v>279</v>
      </c>
      <c r="C1840" t="s">
        <v>287</v>
      </c>
      <c r="D1840" s="5" t="s">
        <v>288</v>
      </c>
      <c r="E1840" s="5" t="s">
        <v>282</v>
      </c>
      <c r="F1840" s="5" t="s">
        <v>30</v>
      </c>
      <c r="G1840" s="5" t="s">
        <v>72</v>
      </c>
      <c r="H1840" s="5" t="e">
        <f t="shared" si="28"/>
        <v>#N/A</v>
      </c>
      <c r="I1840" s="6" t="s">
        <v>53</v>
      </c>
    </row>
    <row r="1841" spans="1:9" x14ac:dyDescent="0.2">
      <c r="A1841" s="4" t="s">
        <v>7</v>
      </c>
      <c r="B1841" t="s">
        <v>279</v>
      </c>
      <c r="C1841" t="s">
        <v>287</v>
      </c>
      <c r="D1841" s="5" t="s">
        <v>288</v>
      </c>
      <c r="E1841" s="5" t="s">
        <v>282</v>
      </c>
      <c r="F1841" s="5" t="s">
        <v>33</v>
      </c>
      <c r="G1841" s="5" t="s">
        <v>34</v>
      </c>
      <c r="H1841" s="5" t="str">
        <f t="shared" si="28"/>
        <v>Industry (incl. Cement Process)</v>
      </c>
      <c r="I1841" s="6">
        <v>16399.2</v>
      </c>
    </row>
    <row r="1842" spans="1:9" x14ac:dyDescent="0.2">
      <c r="A1842" s="4" t="s">
        <v>7</v>
      </c>
      <c r="B1842" t="s">
        <v>279</v>
      </c>
      <c r="C1842" t="s">
        <v>287</v>
      </c>
      <c r="D1842" s="5" t="s">
        <v>288</v>
      </c>
      <c r="E1842" s="5" t="s">
        <v>282</v>
      </c>
      <c r="F1842" s="5" t="s">
        <v>35</v>
      </c>
      <c r="G1842" s="5" t="s">
        <v>36</v>
      </c>
      <c r="H1842" s="5" t="e">
        <f t="shared" si="28"/>
        <v>#N/A</v>
      </c>
      <c r="I1842" s="6">
        <v>4965</v>
      </c>
    </row>
    <row r="1843" spans="1:9" x14ac:dyDescent="0.2">
      <c r="A1843" s="4" t="s">
        <v>7</v>
      </c>
      <c r="B1843" t="s">
        <v>279</v>
      </c>
      <c r="C1843" t="s">
        <v>287</v>
      </c>
      <c r="D1843" s="5" t="s">
        <v>288</v>
      </c>
      <c r="E1843" s="5" t="s">
        <v>282</v>
      </c>
      <c r="F1843" s="5" t="s">
        <v>37</v>
      </c>
      <c r="G1843" s="5" t="s">
        <v>38</v>
      </c>
      <c r="H1843" s="5" t="e">
        <f t="shared" si="28"/>
        <v>#N/A</v>
      </c>
      <c r="I1843" s="6" t="s">
        <v>53</v>
      </c>
    </row>
    <row r="1844" spans="1:9" x14ac:dyDescent="0.2">
      <c r="A1844" s="4" t="s">
        <v>7</v>
      </c>
      <c r="B1844" t="s">
        <v>279</v>
      </c>
      <c r="C1844" t="s">
        <v>287</v>
      </c>
      <c r="D1844" s="5" t="s">
        <v>288</v>
      </c>
      <c r="E1844" s="5" t="s">
        <v>282</v>
      </c>
      <c r="F1844" s="5" t="s">
        <v>39</v>
      </c>
      <c r="G1844" s="5" t="s">
        <v>40</v>
      </c>
      <c r="H1844" s="5" t="e">
        <f t="shared" si="28"/>
        <v>#N/A</v>
      </c>
      <c r="I1844" s="6">
        <v>840.13221103454202</v>
      </c>
    </row>
    <row r="1845" spans="1:9" x14ac:dyDescent="0.2">
      <c r="A1845" s="4" t="s">
        <v>7</v>
      </c>
      <c r="B1845" t="s">
        <v>279</v>
      </c>
      <c r="C1845" t="s">
        <v>287</v>
      </c>
      <c r="D1845" s="5" t="s">
        <v>288</v>
      </c>
      <c r="E1845" s="5" t="s">
        <v>282</v>
      </c>
      <c r="F1845" s="5" t="s">
        <v>41</v>
      </c>
      <c r="G1845" s="5" t="s">
        <v>42</v>
      </c>
      <c r="H1845" s="5" t="e">
        <f t="shared" si="28"/>
        <v>#N/A</v>
      </c>
      <c r="I1845" s="6">
        <v>543.78985869820099</v>
      </c>
    </row>
    <row r="1846" spans="1:9" x14ac:dyDescent="0.2">
      <c r="A1846" s="4" t="s">
        <v>7</v>
      </c>
      <c r="B1846" t="s">
        <v>279</v>
      </c>
      <c r="C1846" t="s">
        <v>287</v>
      </c>
      <c r="D1846" s="5" t="s">
        <v>288</v>
      </c>
      <c r="E1846" s="5" t="s">
        <v>282</v>
      </c>
      <c r="F1846" s="5" t="s">
        <v>43</v>
      </c>
      <c r="G1846" s="5" t="s">
        <v>44</v>
      </c>
      <c r="H1846" s="5" t="e">
        <f t="shared" si="28"/>
        <v>#N/A</v>
      </c>
      <c r="I1846" s="6">
        <v>15306.995851498599</v>
      </c>
    </row>
    <row r="1847" spans="1:9" x14ac:dyDescent="0.2">
      <c r="A1847" s="4" t="s">
        <v>7</v>
      </c>
      <c r="B1847" t="s">
        <v>279</v>
      </c>
      <c r="C1847" t="s">
        <v>287</v>
      </c>
      <c r="D1847" s="5" t="s">
        <v>288</v>
      </c>
      <c r="E1847" s="5" t="s">
        <v>282</v>
      </c>
      <c r="F1847" s="5" t="s">
        <v>45</v>
      </c>
      <c r="G1847" s="5" t="s">
        <v>46</v>
      </c>
      <c r="H1847" s="5" t="e">
        <f t="shared" si="28"/>
        <v>#N/A</v>
      </c>
      <c r="I1847" s="6">
        <v>4674.6960759426802</v>
      </c>
    </row>
    <row r="1848" spans="1:9" x14ac:dyDescent="0.2">
      <c r="A1848" s="4" t="s">
        <v>7</v>
      </c>
      <c r="B1848" t="s">
        <v>279</v>
      </c>
      <c r="C1848" t="s">
        <v>287</v>
      </c>
      <c r="D1848" s="5" t="s">
        <v>288</v>
      </c>
      <c r="E1848" s="5" t="s">
        <v>282</v>
      </c>
      <c r="F1848" s="5" t="s">
        <v>47</v>
      </c>
      <c r="G1848" s="5" t="s">
        <v>48</v>
      </c>
      <c r="H1848" s="5" t="e">
        <f t="shared" si="28"/>
        <v>#N/A</v>
      </c>
      <c r="I1848" s="6">
        <v>893.75651862489201</v>
      </c>
    </row>
    <row r="1849" spans="1:9" x14ac:dyDescent="0.2">
      <c r="A1849" s="4" t="s">
        <v>7</v>
      </c>
      <c r="B1849" t="s">
        <v>279</v>
      </c>
      <c r="C1849" t="s">
        <v>287</v>
      </c>
      <c r="D1849" s="5" t="s">
        <v>288</v>
      </c>
      <c r="E1849" s="5" t="s">
        <v>282</v>
      </c>
      <c r="F1849" s="5" t="s">
        <v>49</v>
      </c>
      <c r="G1849" s="5" t="s">
        <v>50</v>
      </c>
      <c r="H1849" s="5" t="e">
        <f t="shared" si="28"/>
        <v>#N/A</v>
      </c>
      <c r="I1849" s="6">
        <v>517.67518969809601</v>
      </c>
    </row>
    <row r="1850" spans="1:9" x14ac:dyDescent="0.2">
      <c r="A1850" s="4" t="s">
        <v>7</v>
      </c>
      <c r="B1850" t="s">
        <v>279</v>
      </c>
      <c r="C1850" t="s">
        <v>287</v>
      </c>
      <c r="D1850" s="5" t="s">
        <v>288</v>
      </c>
      <c r="E1850" s="5" t="s">
        <v>282</v>
      </c>
      <c r="F1850" s="5" t="s">
        <v>51</v>
      </c>
      <c r="G1850" s="5" t="s">
        <v>52</v>
      </c>
      <c r="H1850" s="5" t="e">
        <f t="shared" si="28"/>
        <v>#N/A</v>
      </c>
      <c r="I1850" s="6">
        <v>93.638027460584595</v>
      </c>
    </row>
    <row r="1851" spans="1:9" x14ac:dyDescent="0.2">
      <c r="A1851" s="4" t="s">
        <v>7</v>
      </c>
      <c r="B1851" t="s">
        <v>279</v>
      </c>
      <c r="C1851" t="s">
        <v>287</v>
      </c>
      <c r="D1851" s="5" t="s">
        <v>288</v>
      </c>
      <c r="E1851" s="5" t="s">
        <v>282</v>
      </c>
      <c r="F1851" s="5" t="s">
        <v>54</v>
      </c>
      <c r="G1851" s="5" t="s">
        <v>55</v>
      </c>
      <c r="H1851" s="5" t="e">
        <f t="shared" si="28"/>
        <v>#N/A</v>
      </c>
      <c r="I1851" s="6">
        <v>1064.1877001314101</v>
      </c>
    </row>
    <row r="1852" spans="1:9" x14ac:dyDescent="0.2">
      <c r="A1852" s="4" t="s">
        <v>7</v>
      </c>
      <c r="B1852" t="s">
        <v>279</v>
      </c>
      <c r="C1852" t="s">
        <v>287</v>
      </c>
      <c r="D1852" s="5" t="s">
        <v>288</v>
      </c>
      <c r="E1852" s="5" t="s">
        <v>282</v>
      </c>
      <c r="F1852" s="5" t="s">
        <v>56</v>
      </c>
      <c r="G1852" s="5" t="s">
        <v>57</v>
      </c>
      <c r="H1852" s="5" t="e">
        <f t="shared" si="28"/>
        <v>#N/A</v>
      </c>
      <c r="I1852" s="6">
        <v>7239.5914892909004</v>
      </c>
    </row>
    <row r="1853" spans="1:9" x14ac:dyDescent="0.2">
      <c r="A1853" s="4" t="s">
        <v>7</v>
      </c>
      <c r="B1853" t="s">
        <v>279</v>
      </c>
      <c r="C1853" t="s">
        <v>287</v>
      </c>
      <c r="D1853" s="5" t="s">
        <v>288</v>
      </c>
      <c r="E1853" s="5" t="s">
        <v>282</v>
      </c>
      <c r="F1853" s="5" t="s">
        <v>58</v>
      </c>
      <c r="G1853" s="5" t="s">
        <v>59</v>
      </c>
      <c r="H1853" s="5" t="e">
        <f t="shared" si="28"/>
        <v>#N/A</v>
      </c>
      <c r="I1853" s="6">
        <v>2498.7381858055501</v>
      </c>
    </row>
    <row r="1854" spans="1:9" x14ac:dyDescent="0.2">
      <c r="A1854" s="4" t="s">
        <v>7</v>
      </c>
      <c r="B1854" t="s">
        <v>279</v>
      </c>
      <c r="C1854" t="s">
        <v>289</v>
      </c>
      <c r="D1854" s="5" t="s">
        <v>290</v>
      </c>
      <c r="E1854" s="5" t="s">
        <v>282</v>
      </c>
      <c r="F1854" s="5" t="s">
        <v>10</v>
      </c>
      <c r="G1854" s="5" t="s">
        <v>11</v>
      </c>
      <c r="H1854" s="5" t="str">
        <f t="shared" si="28"/>
        <v>Power</v>
      </c>
      <c r="I1854" s="6">
        <v>9871.1598162811897</v>
      </c>
    </row>
    <row r="1855" spans="1:9" x14ac:dyDescent="0.2">
      <c r="A1855" s="4" t="s">
        <v>7</v>
      </c>
      <c r="B1855" t="s">
        <v>279</v>
      </c>
      <c r="C1855" t="s">
        <v>289</v>
      </c>
      <c r="D1855" s="5" t="s">
        <v>290</v>
      </c>
      <c r="E1855" s="5" t="s">
        <v>282</v>
      </c>
      <c r="F1855" s="5" t="s">
        <v>12</v>
      </c>
      <c r="G1855" s="5" t="s">
        <v>13</v>
      </c>
      <c r="H1855" s="5" t="str">
        <f t="shared" si="28"/>
        <v>Industry (incl. Cement Process)</v>
      </c>
      <c r="I1855" s="6">
        <v>1850.7908270886201</v>
      </c>
    </row>
    <row r="1856" spans="1:9" x14ac:dyDescent="0.2">
      <c r="A1856" s="4" t="s">
        <v>7</v>
      </c>
      <c r="B1856" t="s">
        <v>279</v>
      </c>
      <c r="C1856" t="s">
        <v>289</v>
      </c>
      <c r="D1856" s="5" t="s">
        <v>290</v>
      </c>
      <c r="E1856" s="5" t="s">
        <v>282</v>
      </c>
      <c r="F1856" s="5" t="s">
        <v>14</v>
      </c>
      <c r="G1856" s="5" t="s">
        <v>15</v>
      </c>
      <c r="H1856" s="5" t="str">
        <f t="shared" si="28"/>
        <v>Industry (incl. Cement Process)</v>
      </c>
      <c r="I1856" s="6">
        <v>3284.1093526854902</v>
      </c>
    </row>
    <row r="1857" spans="1:9" x14ac:dyDescent="0.2">
      <c r="A1857" s="4" t="s">
        <v>7</v>
      </c>
      <c r="B1857" t="s">
        <v>279</v>
      </c>
      <c r="C1857" t="s">
        <v>289</v>
      </c>
      <c r="D1857" s="5" t="s">
        <v>290</v>
      </c>
      <c r="E1857" s="5" t="s">
        <v>282</v>
      </c>
      <c r="F1857" s="5" t="s">
        <v>16</v>
      </c>
      <c r="G1857" s="5" t="s">
        <v>17</v>
      </c>
      <c r="H1857" s="5" t="str">
        <f t="shared" si="28"/>
        <v>Domestic aviation</v>
      </c>
      <c r="I1857" s="6">
        <v>100.23016629024499</v>
      </c>
    </row>
    <row r="1858" spans="1:9" x14ac:dyDescent="0.2">
      <c r="A1858" s="4" t="s">
        <v>7</v>
      </c>
      <c r="B1858" t="s">
        <v>279</v>
      </c>
      <c r="C1858" t="s">
        <v>289</v>
      </c>
      <c r="D1858" s="5" t="s">
        <v>290</v>
      </c>
      <c r="E1858" s="5" t="s">
        <v>282</v>
      </c>
      <c r="F1858" s="5" t="s">
        <v>18</v>
      </c>
      <c r="G1858" s="5" t="s">
        <v>19</v>
      </c>
      <c r="H1858" s="5" t="str">
        <f t="shared" ref="H1858:H1921" si="29">VLOOKUP(G1858,$M$2:$N$11,2,FALSE)</f>
        <v>Ground Transport</v>
      </c>
      <c r="I1858" s="6">
        <v>10854.905777395201</v>
      </c>
    </row>
    <row r="1859" spans="1:9" x14ac:dyDescent="0.2">
      <c r="A1859" s="4" t="s">
        <v>7</v>
      </c>
      <c r="B1859" t="s">
        <v>279</v>
      </c>
      <c r="C1859" t="s">
        <v>289</v>
      </c>
      <c r="D1859" s="5" t="s">
        <v>290</v>
      </c>
      <c r="E1859" s="5" t="s">
        <v>282</v>
      </c>
      <c r="F1859" s="5" t="s">
        <v>20</v>
      </c>
      <c r="G1859" s="5" t="s">
        <v>21</v>
      </c>
      <c r="H1859" s="5" t="str">
        <f t="shared" si="29"/>
        <v>Ground Transport</v>
      </c>
      <c r="I1859" s="6">
        <v>280.28577410128798</v>
      </c>
    </row>
    <row r="1860" spans="1:9" x14ac:dyDescent="0.2">
      <c r="A1860" s="4" t="s">
        <v>7</v>
      </c>
      <c r="B1860" t="s">
        <v>279</v>
      </c>
      <c r="C1860" t="s">
        <v>289</v>
      </c>
      <c r="D1860" s="5" t="s">
        <v>290</v>
      </c>
      <c r="E1860" s="5" t="s">
        <v>282</v>
      </c>
      <c r="F1860" s="5" t="s">
        <v>22</v>
      </c>
      <c r="G1860" s="5" t="s">
        <v>23</v>
      </c>
      <c r="H1860" s="5" t="str">
        <f t="shared" si="29"/>
        <v>Ground Transport</v>
      </c>
      <c r="I1860" s="6">
        <v>468.34722517206399</v>
      </c>
    </row>
    <row r="1861" spans="1:9" x14ac:dyDescent="0.2">
      <c r="A1861" s="4" t="s">
        <v>7</v>
      </c>
      <c r="B1861" t="s">
        <v>279</v>
      </c>
      <c r="C1861" t="s">
        <v>289</v>
      </c>
      <c r="D1861" s="5" t="s">
        <v>290</v>
      </c>
      <c r="E1861" s="5" t="s">
        <v>282</v>
      </c>
      <c r="F1861" s="5" t="s">
        <v>24</v>
      </c>
      <c r="G1861" s="5" t="s">
        <v>25</v>
      </c>
      <c r="H1861" s="5" t="str">
        <f t="shared" si="29"/>
        <v>Ground Transport</v>
      </c>
      <c r="I1861" s="6">
        <v>108.395503537914</v>
      </c>
    </row>
    <row r="1862" spans="1:9" x14ac:dyDescent="0.2">
      <c r="A1862" s="4" t="s">
        <v>7</v>
      </c>
      <c r="B1862" t="s">
        <v>279</v>
      </c>
      <c r="C1862" t="s">
        <v>289</v>
      </c>
      <c r="D1862" s="5" t="s">
        <v>290</v>
      </c>
      <c r="E1862" s="5" t="s">
        <v>282</v>
      </c>
      <c r="F1862" s="5" t="s">
        <v>26</v>
      </c>
      <c r="G1862" s="5" t="s">
        <v>27</v>
      </c>
      <c r="H1862" s="5" t="str">
        <f t="shared" si="29"/>
        <v>Residential</v>
      </c>
      <c r="I1862" s="6">
        <v>4173.7117903974804</v>
      </c>
    </row>
    <row r="1863" spans="1:9" x14ac:dyDescent="0.2">
      <c r="A1863" s="4" t="s">
        <v>7</v>
      </c>
      <c r="B1863" t="s">
        <v>279</v>
      </c>
      <c r="C1863" t="s">
        <v>289</v>
      </c>
      <c r="D1863" s="5" t="s">
        <v>290</v>
      </c>
      <c r="E1863" s="5" t="s">
        <v>282</v>
      </c>
      <c r="F1863" s="5" t="s">
        <v>28</v>
      </c>
      <c r="G1863" s="5" t="s">
        <v>29</v>
      </c>
      <c r="H1863" s="5" t="e">
        <f t="shared" si="29"/>
        <v>#N/A</v>
      </c>
      <c r="I1863" s="6">
        <v>4.9051977492222996</v>
      </c>
    </row>
    <row r="1864" spans="1:9" x14ac:dyDescent="0.2">
      <c r="A1864" s="4" t="s">
        <v>7</v>
      </c>
      <c r="B1864" t="s">
        <v>279</v>
      </c>
      <c r="C1864" t="s">
        <v>289</v>
      </c>
      <c r="D1864" s="5" t="s">
        <v>290</v>
      </c>
      <c r="E1864" s="5" t="s">
        <v>282</v>
      </c>
      <c r="F1864" s="5" t="s">
        <v>30</v>
      </c>
      <c r="G1864" s="5" t="s">
        <v>32</v>
      </c>
      <c r="H1864" s="5" t="e">
        <f t="shared" si="29"/>
        <v>#N/A</v>
      </c>
      <c r="I1864" s="6">
        <v>275.86458670433802</v>
      </c>
    </row>
    <row r="1865" spans="1:9" x14ac:dyDescent="0.2">
      <c r="A1865" s="4" t="s">
        <v>7</v>
      </c>
      <c r="B1865" t="s">
        <v>279</v>
      </c>
      <c r="C1865" t="s">
        <v>289</v>
      </c>
      <c r="D1865" s="5" t="s">
        <v>290</v>
      </c>
      <c r="E1865" s="5" t="s">
        <v>282</v>
      </c>
      <c r="F1865" s="5" t="s">
        <v>33</v>
      </c>
      <c r="G1865" s="5" t="s">
        <v>34</v>
      </c>
      <c r="H1865" s="5" t="str">
        <f t="shared" si="29"/>
        <v>Industry (incl. Cement Process)</v>
      </c>
      <c r="I1865" s="6">
        <v>976.66499999999996</v>
      </c>
    </row>
    <row r="1866" spans="1:9" x14ac:dyDescent="0.2">
      <c r="A1866" s="4" t="s">
        <v>7</v>
      </c>
      <c r="B1866" t="s">
        <v>279</v>
      </c>
      <c r="C1866" t="s">
        <v>289</v>
      </c>
      <c r="D1866" s="5" t="s">
        <v>290</v>
      </c>
      <c r="E1866" s="5" t="s">
        <v>282</v>
      </c>
      <c r="F1866" s="5" t="s">
        <v>35</v>
      </c>
      <c r="G1866" s="5" t="s">
        <v>36</v>
      </c>
      <c r="H1866" s="5" t="e">
        <f t="shared" si="29"/>
        <v>#N/A</v>
      </c>
      <c r="I1866" s="6">
        <v>150</v>
      </c>
    </row>
    <row r="1867" spans="1:9" x14ac:dyDescent="0.2">
      <c r="A1867" s="4" t="s">
        <v>7</v>
      </c>
      <c r="B1867" t="s">
        <v>279</v>
      </c>
      <c r="C1867" t="s">
        <v>289</v>
      </c>
      <c r="D1867" s="5" t="s">
        <v>290</v>
      </c>
      <c r="E1867" s="5" t="s">
        <v>282</v>
      </c>
      <c r="F1867" s="5" t="s">
        <v>37</v>
      </c>
      <c r="G1867" s="5" t="s">
        <v>38</v>
      </c>
      <c r="H1867" s="5" t="e">
        <f t="shared" si="29"/>
        <v>#N/A</v>
      </c>
      <c r="I1867" s="6">
        <v>17.8866585690809</v>
      </c>
    </row>
    <row r="1868" spans="1:9" x14ac:dyDescent="0.2">
      <c r="A1868" s="4" t="s">
        <v>7</v>
      </c>
      <c r="B1868" t="s">
        <v>279</v>
      </c>
      <c r="C1868" t="s">
        <v>289</v>
      </c>
      <c r="D1868" s="5" t="s">
        <v>290</v>
      </c>
      <c r="E1868" s="5" t="s">
        <v>282</v>
      </c>
      <c r="F1868" s="5" t="s">
        <v>39</v>
      </c>
      <c r="G1868" s="5" t="s">
        <v>40</v>
      </c>
      <c r="H1868" s="5" t="e">
        <f t="shared" si="29"/>
        <v>#N/A</v>
      </c>
      <c r="I1868" s="6">
        <v>26.088611438448201</v>
      </c>
    </row>
    <row r="1869" spans="1:9" x14ac:dyDescent="0.2">
      <c r="A1869" s="4" t="s">
        <v>7</v>
      </c>
      <c r="B1869" t="s">
        <v>279</v>
      </c>
      <c r="C1869" t="s">
        <v>289</v>
      </c>
      <c r="D1869" s="5" t="s">
        <v>290</v>
      </c>
      <c r="E1869" s="5" t="s">
        <v>282</v>
      </c>
      <c r="F1869" s="5" t="s">
        <v>41</v>
      </c>
      <c r="G1869" s="5" t="s">
        <v>42</v>
      </c>
      <c r="H1869" s="5" t="e">
        <f t="shared" si="29"/>
        <v>#N/A</v>
      </c>
      <c r="I1869" s="6">
        <v>6.2604402830803396</v>
      </c>
    </row>
    <row r="1870" spans="1:9" x14ac:dyDescent="0.2">
      <c r="A1870" s="4" t="s">
        <v>7</v>
      </c>
      <c r="B1870" t="s">
        <v>279</v>
      </c>
      <c r="C1870" t="s">
        <v>289</v>
      </c>
      <c r="D1870" s="5" t="s">
        <v>290</v>
      </c>
      <c r="E1870" s="5" t="s">
        <v>282</v>
      </c>
      <c r="F1870" s="5" t="s">
        <v>43</v>
      </c>
      <c r="G1870" s="5" t="s">
        <v>44</v>
      </c>
      <c r="H1870" s="5" t="e">
        <f t="shared" si="29"/>
        <v>#N/A</v>
      </c>
      <c r="I1870" s="6">
        <v>0.24970486657909599</v>
      </c>
    </row>
    <row r="1871" spans="1:9" x14ac:dyDescent="0.2">
      <c r="A1871" s="4" t="s">
        <v>7</v>
      </c>
      <c r="B1871" t="s">
        <v>279</v>
      </c>
      <c r="C1871" t="s">
        <v>289</v>
      </c>
      <c r="D1871" s="5" t="s">
        <v>290</v>
      </c>
      <c r="E1871" s="5" t="s">
        <v>282</v>
      </c>
      <c r="F1871" s="5" t="s">
        <v>45</v>
      </c>
      <c r="G1871" s="5" t="s">
        <v>46</v>
      </c>
      <c r="H1871" s="5" t="e">
        <f t="shared" si="29"/>
        <v>#N/A</v>
      </c>
      <c r="I1871" s="6">
        <v>6.2576976490248102</v>
      </c>
    </row>
    <row r="1872" spans="1:9" x14ac:dyDescent="0.2">
      <c r="A1872" s="4" t="s">
        <v>7</v>
      </c>
      <c r="B1872" t="s">
        <v>279</v>
      </c>
      <c r="C1872" t="s">
        <v>289</v>
      </c>
      <c r="D1872" s="5" t="s">
        <v>290</v>
      </c>
      <c r="E1872" s="5" t="s">
        <v>282</v>
      </c>
      <c r="F1872" s="5" t="s">
        <v>47</v>
      </c>
      <c r="G1872" s="5" t="s">
        <v>48</v>
      </c>
      <c r="H1872" s="5" t="e">
        <f t="shared" si="29"/>
        <v>#N/A</v>
      </c>
      <c r="I1872" s="6">
        <v>31.487400000000001</v>
      </c>
    </row>
    <row r="1873" spans="1:9" x14ac:dyDescent="0.2">
      <c r="A1873" s="4" t="s">
        <v>7</v>
      </c>
      <c r="B1873" t="s">
        <v>279</v>
      </c>
      <c r="C1873" t="s">
        <v>289</v>
      </c>
      <c r="D1873" s="5" t="s">
        <v>290</v>
      </c>
      <c r="E1873" s="5" t="s">
        <v>282</v>
      </c>
      <c r="F1873" s="5" t="s">
        <v>49</v>
      </c>
      <c r="G1873" s="5" t="s">
        <v>50</v>
      </c>
      <c r="H1873" s="5" t="e">
        <f t="shared" si="29"/>
        <v>#N/A</v>
      </c>
      <c r="I1873" s="6">
        <v>89.270773265989504</v>
      </c>
    </row>
    <row r="1874" spans="1:9" x14ac:dyDescent="0.2">
      <c r="A1874" s="4" t="s">
        <v>7</v>
      </c>
      <c r="B1874" t="s">
        <v>279</v>
      </c>
      <c r="C1874" t="s">
        <v>289</v>
      </c>
      <c r="D1874" s="5" t="s">
        <v>290</v>
      </c>
      <c r="E1874" s="5" t="s">
        <v>282</v>
      </c>
      <c r="F1874" s="5" t="s">
        <v>51</v>
      </c>
      <c r="G1874" s="5" t="s">
        <v>52</v>
      </c>
      <c r="H1874" s="5" t="e">
        <f t="shared" si="29"/>
        <v>#N/A</v>
      </c>
      <c r="I1874" s="6">
        <v>0.43114782215194702</v>
      </c>
    </row>
    <row r="1875" spans="1:9" x14ac:dyDescent="0.2">
      <c r="A1875" s="4" t="s">
        <v>7</v>
      </c>
      <c r="B1875" t="s">
        <v>279</v>
      </c>
      <c r="C1875" t="s">
        <v>289</v>
      </c>
      <c r="D1875" s="5" t="s">
        <v>290</v>
      </c>
      <c r="E1875" s="5" t="s">
        <v>282</v>
      </c>
      <c r="F1875" s="5" t="s">
        <v>54</v>
      </c>
      <c r="G1875" s="5" t="s">
        <v>55</v>
      </c>
      <c r="H1875" s="5" t="e">
        <f t="shared" si="29"/>
        <v>#N/A</v>
      </c>
      <c r="I1875" s="6">
        <v>73.119666828259497</v>
      </c>
    </row>
    <row r="1876" spans="1:9" x14ac:dyDescent="0.2">
      <c r="A1876" s="4" t="s">
        <v>7</v>
      </c>
      <c r="B1876" t="s">
        <v>279</v>
      </c>
      <c r="C1876" t="s">
        <v>289</v>
      </c>
      <c r="D1876" s="5" t="s">
        <v>290</v>
      </c>
      <c r="E1876" s="5" t="s">
        <v>282</v>
      </c>
      <c r="F1876" s="5" t="s">
        <v>56</v>
      </c>
      <c r="G1876" s="5" t="s">
        <v>57</v>
      </c>
      <c r="H1876" s="5" t="e">
        <f t="shared" si="29"/>
        <v>#N/A</v>
      </c>
      <c r="I1876" s="6">
        <v>425.21222125365199</v>
      </c>
    </row>
    <row r="1877" spans="1:9" x14ac:dyDescent="0.2">
      <c r="A1877" s="4" t="s">
        <v>7</v>
      </c>
      <c r="B1877" t="s">
        <v>279</v>
      </c>
      <c r="C1877" t="s">
        <v>289</v>
      </c>
      <c r="D1877" s="5" t="s">
        <v>290</v>
      </c>
      <c r="E1877" s="5" t="s">
        <v>282</v>
      </c>
      <c r="F1877" s="5" t="s">
        <v>58</v>
      </c>
      <c r="G1877" s="5" t="s">
        <v>59</v>
      </c>
      <c r="H1877" s="5" t="e">
        <f t="shared" si="29"/>
        <v>#N/A</v>
      </c>
      <c r="I1877" s="6">
        <v>54.159642626483503</v>
      </c>
    </row>
    <row r="1878" spans="1:9" x14ac:dyDescent="0.2">
      <c r="A1878" s="4" t="s">
        <v>7</v>
      </c>
      <c r="B1878" t="s">
        <v>279</v>
      </c>
      <c r="C1878" t="s">
        <v>289</v>
      </c>
      <c r="D1878" s="5" t="s">
        <v>290</v>
      </c>
      <c r="E1878" s="5" t="s">
        <v>282</v>
      </c>
      <c r="F1878" s="5" t="s">
        <v>60</v>
      </c>
      <c r="G1878" s="5" t="s">
        <v>61</v>
      </c>
      <c r="H1878" s="5" t="e">
        <f t="shared" si="29"/>
        <v>#N/A</v>
      </c>
      <c r="I1878" s="6">
        <v>0.94871091686831099</v>
      </c>
    </row>
    <row r="1879" spans="1:9" x14ac:dyDescent="0.2">
      <c r="A1879" s="4" t="s">
        <v>7</v>
      </c>
      <c r="B1879" t="s">
        <v>279</v>
      </c>
      <c r="C1879" t="s">
        <v>291</v>
      </c>
      <c r="D1879" s="5" t="s">
        <v>292</v>
      </c>
      <c r="E1879" s="5" t="s">
        <v>282</v>
      </c>
      <c r="F1879" s="5" t="s">
        <v>10</v>
      </c>
      <c r="G1879" s="5" t="s">
        <v>11</v>
      </c>
      <c r="H1879" s="5" t="str">
        <f t="shared" si="29"/>
        <v>Power</v>
      </c>
      <c r="I1879" s="6">
        <v>70719.982226409105</v>
      </c>
    </row>
    <row r="1880" spans="1:9" x14ac:dyDescent="0.2">
      <c r="A1880" s="4" t="s">
        <v>7</v>
      </c>
      <c r="B1880" t="s">
        <v>279</v>
      </c>
      <c r="C1880" t="s">
        <v>291</v>
      </c>
      <c r="D1880" s="5" t="s">
        <v>292</v>
      </c>
      <c r="E1880" s="5" t="s">
        <v>282</v>
      </c>
      <c r="F1880" s="5" t="s">
        <v>12</v>
      </c>
      <c r="G1880" s="5" t="s">
        <v>13</v>
      </c>
      <c r="H1880" s="5" t="str">
        <f t="shared" si="29"/>
        <v>Industry (incl. Cement Process)</v>
      </c>
      <c r="I1880" s="6">
        <v>20471.931102357099</v>
      </c>
    </row>
    <row r="1881" spans="1:9" x14ac:dyDescent="0.2">
      <c r="A1881" s="4" t="s">
        <v>7</v>
      </c>
      <c r="B1881" t="s">
        <v>279</v>
      </c>
      <c r="C1881" t="s">
        <v>291</v>
      </c>
      <c r="D1881" s="5" t="s">
        <v>292</v>
      </c>
      <c r="E1881" s="5" t="s">
        <v>282</v>
      </c>
      <c r="F1881" s="5" t="s">
        <v>14</v>
      </c>
      <c r="G1881" s="5" t="s">
        <v>15</v>
      </c>
      <c r="H1881" s="5" t="str">
        <f t="shared" si="29"/>
        <v>Industry (incl. Cement Process)</v>
      </c>
      <c r="I1881" s="6">
        <v>31089.671926342598</v>
      </c>
    </row>
    <row r="1882" spans="1:9" x14ac:dyDescent="0.2">
      <c r="A1882" s="4" t="s">
        <v>7</v>
      </c>
      <c r="B1882" t="s">
        <v>279</v>
      </c>
      <c r="C1882" t="s">
        <v>291</v>
      </c>
      <c r="D1882" s="5" t="s">
        <v>292</v>
      </c>
      <c r="E1882" s="5" t="s">
        <v>282</v>
      </c>
      <c r="F1882" s="5" t="s">
        <v>16</v>
      </c>
      <c r="G1882" s="5" t="s">
        <v>17</v>
      </c>
      <c r="H1882" s="5" t="str">
        <f t="shared" si="29"/>
        <v>Domestic aviation</v>
      </c>
      <c r="I1882" s="6">
        <v>6328.0694727625496</v>
      </c>
    </row>
    <row r="1883" spans="1:9" x14ac:dyDescent="0.2">
      <c r="A1883" s="4" t="s">
        <v>7</v>
      </c>
      <c r="B1883" t="s">
        <v>279</v>
      </c>
      <c r="C1883" t="s">
        <v>291</v>
      </c>
      <c r="D1883" s="5" t="s">
        <v>292</v>
      </c>
      <c r="E1883" s="5" t="s">
        <v>282</v>
      </c>
      <c r="F1883" s="5" t="s">
        <v>18</v>
      </c>
      <c r="G1883" s="5" t="s">
        <v>19</v>
      </c>
      <c r="H1883" s="5" t="str">
        <f t="shared" si="29"/>
        <v>Ground Transport</v>
      </c>
      <c r="I1883" s="6">
        <v>82738.406407082206</v>
      </c>
    </row>
    <row r="1884" spans="1:9" x14ac:dyDescent="0.2">
      <c r="A1884" s="4" t="s">
        <v>7</v>
      </c>
      <c r="B1884" t="s">
        <v>279</v>
      </c>
      <c r="C1884" t="s">
        <v>291</v>
      </c>
      <c r="D1884" s="5" t="s">
        <v>292</v>
      </c>
      <c r="E1884" s="5" t="s">
        <v>282</v>
      </c>
      <c r="F1884" s="5" t="s">
        <v>20</v>
      </c>
      <c r="G1884" s="5" t="s">
        <v>21</v>
      </c>
      <c r="H1884" s="5" t="str">
        <f t="shared" si="29"/>
        <v>Ground Transport</v>
      </c>
      <c r="I1884" s="6">
        <v>321.89829032989599</v>
      </c>
    </row>
    <row r="1885" spans="1:9" x14ac:dyDescent="0.2">
      <c r="A1885" s="4" t="s">
        <v>7</v>
      </c>
      <c r="B1885" t="s">
        <v>279</v>
      </c>
      <c r="C1885" t="s">
        <v>291</v>
      </c>
      <c r="D1885" s="5" t="s">
        <v>292</v>
      </c>
      <c r="E1885" s="5" t="s">
        <v>282</v>
      </c>
      <c r="F1885" s="5" t="s">
        <v>22</v>
      </c>
      <c r="G1885" s="5" t="s">
        <v>23</v>
      </c>
      <c r="H1885" s="5" t="str">
        <f t="shared" si="29"/>
        <v>Ground Transport</v>
      </c>
      <c r="I1885" s="6">
        <v>1646.2765079502601</v>
      </c>
    </row>
    <row r="1886" spans="1:9" x14ac:dyDescent="0.2">
      <c r="A1886" s="4" t="s">
        <v>7</v>
      </c>
      <c r="B1886" t="s">
        <v>279</v>
      </c>
      <c r="C1886" t="s">
        <v>291</v>
      </c>
      <c r="D1886" s="5" t="s">
        <v>292</v>
      </c>
      <c r="E1886" s="5" t="s">
        <v>282</v>
      </c>
      <c r="F1886" s="5" t="s">
        <v>24</v>
      </c>
      <c r="G1886" s="5" t="s">
        <v>25</v>
      </c>
      <c r="H1886" s="5" t="str">
        <f t="shared" si="29"/>
        <v>Ground Transport</v>
      </c>
      <c r="I1886" s="6">
        <v>291.037357689884</v>
      </c>
    </row>
    <row r="1887" spans="1:9" x14ac:dyDescent="0.2">
      <c r="A1887" s="4" t="s">
        <v>7</v>
      </c>
      <c r="B1887" t="s">
        <v>279</v>
      </c>
      <c r="C1887" t="s">
        <v>291</v>
      </c>
      <c r="D1887" s="5" t="s">
        <v>292</v>
      </c>
      <c r="E1887" s="5" t="s">
        <v>282</v>
      </c>
      <c r="F1887" s="5" t="s">
        <v>26</v>
      </c>
      <c r="G1887" s="5" t="s">
        <v>27</v>
      </c>
      <c r="H1887" s="5" t="str">
        <f t="shared" si="29"/>
        <v>Residential</v>
      </c>
      <c r="I1887" s="6">
        <v>36233.851756739401</v>
      </c>
    </row>
    <row r="1888" spans="1:9" x14ac:dyDescent="0.2">
      <c r="A1888" s="4" t="s">
        <v>7</v>
      </c>
      <c r="B1888" t="s">
        <v>279</v>
      </c>
      <c r="C1888" t="s">
        <v>291</v>
      </c>
      <c r="D1888" s="5" t="s">
        <v>292</v>
      </c>
      <c r="E1888" s="5" t="s">
        <v>282</v>
      </c>
      <c r="F1888" s="5" t="s">
        <v>67</v>
      </c>
      <c r="G1888" s="5" t="s">
        <v>13</v>
      </c>
      <c r="H1888" s="5" t="str">
        <f t="shared" si="29"/>
        <v>Industry (incl. Cement Process)</v>
      </c>
      <c r="I1888" s="6">
        <v>55.094530793786298</v>
      </c>
    </row>
    <row r="1889" spans="1:9" x14ac:dyDescent="0.2">
      <c r="A1889" s="4" t="s">
        <v>7</v>
      </c>
      <c r="B1889" t="s">
        <v>279</v>
      </c>
      <c r="C1889" t="s">
        <v>291</v>
      </c>
      <c r="D1889" s="5" t="s">
        <v>292</v>
      </c>
      <c r="E1889" s="5" t="s">
        <v>282</v>
      </c>
      <c r="F1889" s="5" t="s">
        <v>28</v>
      </c>
      <c r="G1889" s="5" t="s">
        <v>29</v>
      </c>
      <c r="H1889" s="5" t="e">
        <f t="shared" si="29"/>
        <v>#N/A</v>
      </c>
      <c r="I1889" s="6">
        <v>420.658884115126</v>
      </c>
    </row>
    <row r="1890" spans="1:9" x14ac:dyDescent="0.2">
      <c r="A1890" s="4" t="s">
        <v>7</v>
      </c>
      <c r="B1890" t="s">
        <v>279</v>
      </c>
      <c r="C1890" t="s">
        <v>291</v>
      </c>
      <c r="D1890" s="5" t="s">
        <v>292</v>
      </c>
      <c r="E1890" s="5" t="s">
        <v>282</v>
      </c>
      <c r="F1890" s="5" t="s">
        <v>30</v>
      </c>
      <c r="G1890" s="5" t="s">
        <v>72</v>
      </c>
      <c r="H1890" s="5" t="e">
        <f t="shared" si="29"/>
        <v>#N/A</v>
      </c>
      <c r="I1890" s="6" t="s">
        <v>53</v>
      </c>
    </row>
    <row r="1891" spans="1:9" x14ac:dyDescent="0.2">
      <c r="A1891" s="4" t="s">
        <v>7</v>
      </c>
      <c r="B1891" t="s">
        <v>279</v>
      </c>
      <c r="C1891" t="s">
        <v>291</v>
      </c>
      <c r="D1891" s="5" t="s">
        <v>292</v>
      </c>
      <c r="E1891" s="5" t="s">
        <v>282</v>
      </c>
      <c r="F1891" s="5" t="s">
        <v>30</v>
      </c>
      <c r="G1891" s="5" t="s">
        <v>32</v>
      </c>
      <c r="H1891" s="5" t="e">
        <f t="shared" si="29"/>
        <v>#N/A</v>
      </c>
      <c r="I1891" s="6">
        <v>220.90757852362199</v>
      </c>
    </row>
    <row r="1892" spans="1:9" x14ac:dyDescent="0.2">
      <c r="A1892" s="4" t="s">
        <v>7</v>
      </c>
      <c r="B1892" t="s">
        <v>279</v>
      </c>
      <c r="C1892" t="s">
        <v>291</v>
      </c>
      <c r="D1892" s="5" t="s">
        <v>292</v>
      </c>
      <c r="E1892" s="5" t="s">
        <v>282</v>
      </c>
      <c r="F1892" s="5" t="s">
        <v>30</v>
      </c>
      <c r="G1892" s="5" t="s">
        <v>31</v>
      </c>
      <c r="H1892" s="5" t="e">
        <f t="shared" si="29"/>
        <v>#N/A</v>
      </c>
      <c r="I1892" s="6" t="s">
        <v>53</v>
      </c>
    </row>
    <row r="1893" spans="1:9" x14ac:dyDescent="0.2">
      <c r="A1893" s="4" t="s">
        <v>7</v>
      </c>
      <c r="B1893" t="s">
        <v>279</v>
      </c>
      <c r="C1893" t="s">
        <v>291</v>
      </c>
      <c r="D1893" s="5" t="s">
        <v>292</v>
      </c>
      <c r="E1893" s="5" t="s">
        <v>282</v>
      </c>
      <c r="F1893" s="5" t="s">
        <v>33</v>
      </c>
      <c r="G1893" s="5" t="s">
        <v>34</v>
      </c>
      <c r="H1893" s="5" t="str">
        <f t="shared" si="29"/>
        <v>Industry (incl. Cement Process)</v>
      </c>
      <c r="I1893" s="6">
        <v>8040.44</v>
      </c>
    </row>
    <row r="1894" spans="1:9" x14ac:dyDescent="0.2">
      <c r="A1894" s="4" t="s">
        <v>7</v>
      </c>
      <c r="B1894" t="s">
        <v>279</v>
      </c>
      <c r="C1894" t="s">
        <v>291</v>
      </c>
      <c r="D1894" s="5" t="s">
        <v>292</v>
      </c>
      <c r="E1894" s="5" t="s">
        <v>282</v>
      </c>
      <c r="F1894" s="5" t="s">
        <v>35</v>
      </c>
      <c r="G1894" s="5" t="s">
        <v>36</v>
      </c>
      <c r="H1894" s="5" t="e">
        <f t="shared" si="29"/>
        <v>#N/A</v>
      </c>
      <c r="I1894" s="6">
        <v>1237.5</v>
      </c>
    </row>
    <row r="1895" spans="1:9" x14ac:dyDescent="0.2">
      <c r="A1895" s="4" t="s">
        <v>7</v>
      </c>
      <c r="B1895" t="s">
        <v>279</v>
      </c>
      <c r="C1895" t="s">
        <v>291</v>
      </c>
      <c r="D1895" s="5" t="s">
        <v>292</v>
      </c>
      <c r="E1895" s="5" t="s">
        <v>282</v>
      </c>
      <c r="F1895" s="5" t="s">
        <v>37</v>
      </c>
      <c r="G1895" s="5" t="s">
        <v>38</v>
      </c>
      <c r="H1895" s="5" t="e">
        <f t="shared" si="29"/>
        <v>#N/A</v>
      </c>
      <c r="I1895" s="6">
        <v>703.06412513100497</v>
      </c>
    </row>
    <row r="1896" spans="1:9" x14ac:dyDescent="0.2">
      <c r="A1896" s="4" t="s">
        <v>7</v>
      </c>
      <c r="B1896" t="s">
        <v>279</v>
      </c>
      <c r="C1896" t="s">
        <v>291</v>
      </c>
      <c r="D1896" s="5" t="s">
        <v>292</v>
      </c>
      <c r="E1896" s="5" t="s">
        <v>282</v>
      </c>
      <c r="F1896" s="5" t="s">
        <v>39</v>
      </c>
      <c r="G1896" s="5" t="s">
        <v>40</v>
      </c>
      <c r="H1896" s="5" t="e">
        <f t="shared" si="29"/>
        <v>#N/A</v>
      </c>
      <c r="I1896" s="6">
        <v>513.68175297492598</v>
      </c>
    </row>
    <row r="1897" spans="1:9" x14ac:dyDescent="0.2">
      <c r="A1897" s="4" t="s">
        <v>7</v>
      </c>
      <c r="B1897" t="s">
        <v>279</v>
      </c>
      <c r="C1897" t="s">
        <v>291</v>
      </c>
      <c r="D1897" s="5" t="s">
        <v>292</v>
      </c>
      <c r="E1897" s="5" t="s">
        <v>282</v>
      </c>
      <c r="F1897" s="5" t="s">
        <v>41</v>
      </c>
      <c r="G1897" s="5" t="s">
        <v>42</v>
      </c>
      <c r="H1897" s="5" t="e">
        <f t="shared" si="29"/>
        <v>#N/A</v>
      </c>
      <c r="I1897" s="6">
        <v>557.14914364085905</v>
      </c>
    </row>
    <row r="1898" spans="1:9" x14ac:dyDescent="0.2">
      <c r="A1898" s="4" t="s">
        <v>7</v>
      </c>
      <c r="B1898" t="s">
        <v>279</v>
      </c>
      <c r="C1898" t="s">
        <v>291</v>
      </c>
      <c r="D1898" s="5" t="s">
        <v>292</v>
      </c>
      <c r="E1898" s="5" t="s">
        <v>282</v>
      </c>
      <c r="F1898" s="5" t="s">
        <v>43</v>
      </c>
      <c r="G1898" s="5" t="s">
        <v>44</v>
      </c>
      <c r="H1898" s="5" t="e">
        <f t="shared" si="29"/>
        <v>#N/A</v>
      </c>
      <c r="I1898" s="6">
        <v>3594.2223290124298</v>
      </c>
    </row>
    <row r="1899" spans="1:9" x14ac:dyDescent="0.2">
      <c r="A1899" s="4" t="s">
        <v>7</v>
      </c>
      <c r="B1899" t="s">
        <v>279</v>
      </c>
      <c r="C1899" t="s">
        <v>291</v>
      </c>
      <c r="D1899" s="5" t="s">
        <v>292</v>
      </c>
      <c r="E1899" s="5" t="s">
        <v>282</v>
      </c>
      <c r="F1899" s="5" t="s">
        <v>45</v>
      </c>
      <c r="G1899" s="5" t="s">
        <v>46</v>
      </c>
      <c r="H1899" s="5" t="e">
        <f t="shared" si="29"/>
        <v>#N/A</v>
      </c>
      <c r="I1899" s="6">
        <v>2367.3152408559799</v>
      </c>
    </row>
    <row r="1900" spans="1:9" x14ac:dyDescent="0.2">
      <c r="A1900" s="4" t="s">
        <v>7</v>
      </c>
      <c r="B1900" t="s">
        <v>279</v>
      </c>
      <c r="C1900" t="s">
        <v>291</v>
      </c>
      <c r="D1900" s="5" t="s">
        <v>292</v>
      </c>
      <c r="E1900" s="5" t="s">
        <v>282</v>
      </c>
      <c r="F1900" s="5" t="s">
        <v>47</v>
      </c>
      <c r="G1900" s="5" t="s">
        <v>48</v>
      </c>
      <c r="H1900" s="5" t="e">
        <f t="shared" si="29"/>
        <v>#N/A</v>
      </c>
      <c r="I1900" s="6">
        <v>241.01733240852201</v>
      </c>
    </row>
    <row r="1901" spans="1:9" x14ac:dyDescent="0.2">
      <c r="A1901" s="4" t="s">
        <v>7</v>
      </c>
      <c r="B1901" t="s">
        <v>279</v>
      </c>
      <c r="C1901" t="s">
        <v>291</v>
      </c>
      <c r="D1901" s="5" t="s">
        <v>292</v>
      </c>
      <c r="E1901" s="5" t="s">
        <v>282</v>
      </c>
      <c r="F1901" s="5" t="s">
        <v>49</v>
      </c>
      <c r="G1901" s="5" t="s">
        <v>50</v>
      </c>
      <c r="H1901" s="5" t="e">
        <f t="shared" si="29"/>
        <v>#N/A</v>
      </c>
      <c r="I1901" s="6">
        <v>1134.2992733769199</v>
      </c>
    </row>
    <row r="1902" spans="1:9" x14ac:dyDescent="0.2">
      <c r="A1902" s="4" t="s">
        <v>7</v>
      </c>
      <c r="B1902" t="s">
        <v>279</v>
      </c>
      <c r="C1902" t="s">
        <v>291</v>
      </c>
      <c r="D1902" s="5" t="s">
        <v>292</v>
      </c>
      <c r="E1902" s="5" t="s">
        <v>282</v>
      </c>
      <c r="F1902" s="5" t="s">
        <v>51</v>
      </c>
      <c r="G1902" s="5" t="s">
        <v>52</v>
      </c>
      <c r="H1902" s="5" t="e">
        <f t="shared" si="29"/>
        <v>#N/A</v>
      </c>
      <c r="I1902" s="6">
        <v>60.512060263715298</v>
      </c>
    </row>
    <row r="1903" spans="1:9" x14ac:dyDescent="0.2">
      <c r="A1903" s="4" t="s">
        <v>7</v>
      </c>
      <c r="B1903" t="s">
        <v>279</v>
      </c>
      <c r="C1903" t="s">
        <v>291</v>
      </c>
      <c r="D1903" s="5" t="s">
        <v>292</v>
      </c>
      <c r="E1903" s="5" t="s">
        <v>282</v>
      </c>
      <c r="F1903" s="5" t="s">
        <v>54</v>
      </c>
      <c r="G1903" s="5" t="s">
        <v>55</v>
      </c>
      <c r="H1903" s="5" t="e">
        <f t="shared" si="29"/>
        <v>#N/A</v>
      </c>
      <c r="I1903" s="6">
        <v>17.3368329318291</v>
      </c>
    </row>
    <row r="1904" spans="1:9" x14ac:dyDescent="0.2">
      <c r="A1904" s="4" t="s">
        <v>7</v>
      </c>
      <c r="B1904" t="s">
        <v>279</v>
      </c>
      <c r="C1904" t="s">
        <v>291</v>
      </c>
      <c r="D1904" s="5" t="s">
        <v>292</v>
      </c>
      <c r="E1904" s="5" t="s">
        <v>282</v>
      </c>
      <c r="F1904" s="5" t="s">
        <v>56</v>
      </c>
      <c r="G1904" s="5" t="s">
        <v>57</v>
      </c>
      <c r="H1904" s="5" t="e">
        <f t="shared" si="29"/>
        <v>#N/A</v>
      </c>
      <c r="I1904" s="6">
        <v>2768.7421361602701</v>
      </c>
    </row>
    <row r="1905" spans="1:9" x14ac:dyDescent="0.2">
      <c r="A1905" s="4" t="s">
        <v>7</v>
      </c>
      <c r="B1905" t="s">
        <v>279</v>
      </c>
      <c r="C1905" t="s">
        <v>291</v>
      </c>
      <c r="D1905" s="5" t="s">
        <v>292</v>
      </c>
      <c r="E1905" s="5" t="s">
        <v>282</v>
      </c>
      <c r="F1905" s="5" t="s">
        <v>58</v>
      </c>
      <c r="G1905" s="5" t="s">
        <v>59</v>
      </c>
      <c r="H1905" s="5" t="e">
        <f t="shared" si="29"/>
        <v>#N/A</v>
      </c>
      <c r="I1905" s="6">
        <v>808.26421692954</v>
      </c>
    </row>
    <row r="1906" spans="1:9" x14ac:dyDescent="0.2">
      <c r="A1906" s="4" t="s">
        <v>7</v>
      </c>
      <c r="B1906" t="s">
        <v>279</v>
      </c>
      <c r="C1906" t="s">
        <v>291</v>
      </c>
      <c r="D1906" s="5" t="s">
        <v>292</v>
      </c>
      <c r="E1906" s="5" t="s">
        <v>282</v>
      </c>
      <c r="F1906" s="5" t="s">
        <v>60</v>
      </c>
      <c r="G1906" s="5" t="s">
        <v>61</v>
      </c>
      <c r="H1906" s="5" t="e">
        <f t="shared" si="29"/>
        <v>#N/A</v>
      </c>
      <c r="I1906" s="6">
        <v>3466.05917782292</v>
      </c>
    </row>
    <row r="1907" spans="1:9" x14ac:dyDescent="0.2">
      <c r="A1907" s="4" t="s">
        <v>7</v>
      </c>
      <c r="B1907" t="s">
        <v>279</v>
      </c>
      <c r="C1907" t="s">
        <v>293</v>
      </c>
      <c r="D1907" s="5" t="s">
        <v>294</v>
      </c>
      <c r="E1907" s="5" t="s">
        <v>282</v>
      </c>
      <c r="F1907" s="5" t="s">
        <v>10</v>
      </c>
      <c r="G1907" s="5" t="s">
        <v>11</v>
      </c>
      <c r="H1907" s="5" t="str">
        <f t="shared" si="29"/>
        <v>Power</v>
      </c>
      <c r="I1907" s="6">
        <v>18139.955399541799</v>
      </c>
    </row>
    <row r="1908" spans="1:9" x14ac:dyDescent="0.2">
      <c r="A1908" s="4" t="s">
        <v>7</v>
      </c>
      <c r="B1908" t="s">
        <v>279</v>
      </c>
      <c r="C1908" t="s">
        <v>293</v>
      </c>
      <c r="D1908" s="5" t="s">
        <v>294</v>
      </c>
      <c r="E1908" s="5" t="s">
        <v>282</v>
      </c>
      <c r="F1908" s="5" t="s">
        <v>12</v>
      </c>
      <c r="G1908" s="5" t="s">
        <v>13</v>
      </c>
      <c r="H1908" s="5" t="str">
        <f t="shared" si="29"/>
        <v>Industry (incl. Cement Process)</v>
      </c>
      <c r="I1908" s="6">
        <v>3099.7368286700198</v>
      </c>
    </row>
    <row r="1909" spans="1:9" x14ac:dyDescent="0.2">
      <c r="A1909" s="4" t="s">
        <v>7</v>
      </c>
      <c r="B1909" t="s">
        <v>279</v>
      </c>
      <c r="C1909" t="s">
        <v>293</v>
      </c>
      <c r="D1909" s="5" t="s">
        <v>294</v>
      </c>
      <c r="E1909" s="5" t="s">
        <v>282</v>
      </c>
      <c r="F1909" s="5" t="s">
        <v>14</v>
      </c>
      <c r="G1909" s="5" t="s">
        <v>15</v>
      </c>
      <c r="H1909" s="5" t="str">
        <f t="shared" si="29"/>
        <v>Industry (incl. Cement Process)</v>
      </c>
      <c r="I1909" s="6">
        <v>7365.5345861121996</v>
      </c>
    </row>
    <row r="1910" spans="1:9" x14ac:dyDescent="0.2">
      <c r="A1910" s="4" t="s">
        <v>7</v>
      </c>
      <c r="B1910" t="s">
        <v>279</v>
      </c>
      <c r="C1910" t="s">
        <v>293</v>
      </c>
      <c r="D1910" s="5" t="s">
        <v>294</v>
      </c>
      <c r="E1910" s="5" t="s">
        <v>282</v>
      </c>
      <c r="F1910" s="5" t="s">
        <v>16</v>
      </c>
      <c r="G1910" s="5" t="s">
        <v>17</v>
      </c>
      <c r="H1910" s="5" t="str">
        <f t="shared" si="29"/>
        <v>Domestic aviation</v>
      </c>
      <c r="I1910" s="6">
        <v>181.74724040041301</v>
      </c>
    </row>
    <row r="1911" spans="1:9" x14ac:dyDescent="0.2">
      <c r="A1911" s="4" t="s">
        <v>7</v>
      </c>
      <c r="B1911" t="s">
        <v>279</v>
      </c>
      <c r="C1911" t="s">
        <v>293</v>
      </c>
      <c r="D1911" s="5" t="s">
        <v>294</v>
      </c>
      <c r="E1911" s="5" t="s">
        <v>282</v>
      </c>
      <c r="F1911" s="5" t="s">
        <v>18</v>
      </c>
      <c r="G1911" s="5" t="s">
        <v>19</v>
      </c>
      <c r="H1911" s="5" t="str">
        <f t="shared" si="29"/>
        <v>Ground Transport</v>
      </c>
      <c r="I1911" s="6">
        <v>11722.8857857609</v>
      </c>
    </row>
    <row r="1912" spans="1:9" x14ac:dyDescent="0.2">
      <c r="A1912" s="4" t="s">
        <v>7</v>
      </c>
      <c r="B1912" t="s">
        <v>279</v>
      </c>
      <c r="C1912" t="s">
        <v>293</v>
      </c>
      <c r="D1912" s="5" t="s">
        <v>294</v>
      </c>
      <c r="E1912" s="5" t="s">
        <v>282</v>
      </c>
      <c r="F1912" s="5" t="s">
        <v>20</v>
      </c>
      <c r="G1912" s="5" t="s">
        <v>21</v>
      </c>
      <c r="H1912" s="5" t="str">
        <f t="shared" si="29"/>
        <v>Ground Transport</v>
      </c>
      <c r="I1912" s="6">
        <v>69.564145407662494</v>
      </c>
    </row>
    <row r="1913" spans="1:9" x14ac:dyDescent="0.2">
      <c r="A1913" s="4" t="s">
        <v>7</v>
      </c>
      <c r="B1913" t="s">
        <v>279</v>
      </c>
      <c r="C1913" t="s">
        <v>293</v>
      </c>
      <c r="D1913" s="5" t="s">
        <v>294</v>
      </c>
      <c r="E1913" s="5" t="s">
        <v>282</v>
      </c>
      <c r="F1913" s="5" t="s">
        <v>22</v>
      </c>
      <c r="G1913" s="5" t="s">
        <v>23</v>
      </c>
      <c r="H1913" s="5" t="str">
        <f t="shared" si="29"/>
        <v>Ground Transport</v>
      </c>
      <c r="I1913" s="6">
        <v>410.01163430138001</v>
      </c>
    </row>
    <row r="1914" spans="1:9" x14ac:dyDescent="0.2">
      <c r="A1914" s="4" t="s">
        <v>7</v>
      </c>
      <c r="B1914" t="s">
        <v>279</v>
      </c>
      <c r="C1914" t="s">
        <v>293</v>
      </c>
      <c r="D1914" s="5" t="s">
        <v>294</v>
      </c>
      <c r="E1914" s="5" t="s">
        <v>282</v>
      </c>
      <c r="F1914" s="5" t="s">
        <v>24</v>
      </c>
      <c r="G1914" s="5" t="s">
        <v>25</v>
      </c>
      <c r="H1914" s="5" t="str">
        <f t="shared" si="29"/>
        <v>Ground Transport</v>
      </c>
      <c r="I1914" s="6">
        <v>7.66183521366289</v>
      </c>
    </row>
    <row r="1915" spans="1:9" x14ac:dyDescent="0.2">
      <c r="A1915" s="4" t="s">
        <v>7</v>
      </c>
      <c r="B1915" t="s">
        <v>279</v>
      </c>
      <c r="C1915" t="s">
        <v>293</v>
      </c>
      <c r="D1915" s="5" t="s">
        <v>294</v>
      </c>
      <c r="E1915" s="5" t="s">
        <v>282</v>
      </c>
      <c r="F1915" s="5" t="s">
        <v>26</v>
      </c>
      <c r="G1915" s="5" t="s">
        <v>27</v>
      </c>
      <c r="H1915" s="5" t="str">
        <f t="shared" si="29"/>
        <v>Residential</v>
      </c>
      <c r="I1915" s="6">
        <v>3868.0680274259998</v>
      </c>
    </row>
    <row r="1916" spans="1:9" x14ac:dyDescent="0.2">
      <c r="A1916" s="4" t="s">
        <v>7</v>
      </c>
      <c r="B1916" t="s">
        <v>279</v>
      </c>
      <c r="C1916" t="s">
        <v>293</v>
      </c>
      <c r="D1916" s="5" t="s">
        <v>294</v>
      </c>
      <c r="E1916" s="5" t="s">
        <v>282</v>
      </c>
      <c r="F1916" s="5" t="s">
        <v>28</v>
      </c>
      <c r="G1916" s="5" t="s">
        <v>29</v>
      </c>
      <c r="H1916" s="5" t="e">
        <f t="shared" si="29"/>
        <v>#N/A</v>
      </c>
      <c r="I1916" s="6">
        <v>202.211053886625</v>
      </c>
    </row>
    <row r="1917" spans="1:9" x14ac:dyDescent="0.2">
      <c r="A1917" s="4" t="s">
        <v>7</v>
      </c>
      <c r="B1917" t="s">
        <v>279</v>
      </c>
      <c r="C1917" t="s">
        <v>293</v>
      </c>
      <c r="D1917" s="5" t="s">
        <v>294</v>
      </c>
      <c r="E1917" s="5" t="s">
        <v>282</v>
      </c>
      <c r="F1917" s="5" t="s">
        <v>30</v>
      </c>
      <c r="G1917" s="5" t="s">
        <v>72</v>
      </c>
      <c r="H1917" s="5" t="e">
        <f t="shared" si="29"/>
        <v>#N/A</v>
      </c>
      <c r="I1917" s="6" t="s">
        <v>53</v>
      </c>
    </row>
    <row r="1918" spans="1:9" x14ac:dyDescent="0.2">
      <c r="A1918" s="4" t="s">
        <v>7</v>
      </c>
      <c r="B1918" t="s">
        <v>279</v>
      </c>
      <c r="C1918" t="s">
        <v>293</v>
      </c>
      <c r="D1918" s="5" t="s">
        <v>294</v>
      </c>
      <c r="E1918" s="5" t="s">
        <v>282</v>
      </c>
      <c r="F1918" s="5" t="s">
        <v>30</v>
      </c>
      <c r="G1918" s="5" t="s">
        <v>31</v>
      </c>
      <c r="H1918" s="5" t="e">
        <f t="shared" si="29"/>
        <v>#N/A</v>
      </c>
      <c r="I1918" s="6" t="s">
        <v>53</v>
      </c>
    </row>
    <row r="1919" spans="1:9" x14ac:dyDescent="0.2">
      <c r="A1919" s="4" t="s">
        <v>7</v>
      </c>
      <c r="B1919" t="s">
        <v>279</v>
      </c>
      <c r="C1919" t="s">
        <v>293</v>
      </c>
      <c r="D1919" s="5" t="s">
        <v>294</v>
      </c>
      <c r="E1919" s="5" t="s">
        <v>282</v>
      </c>
      <c r="F1919" s="5" t="s">
        <v>30</v>
      </c>
      <c r="G1919" s="5" t="s">
        <v>32</v>
      </c>
      <c r="H1919" s="5" t="e">
        <f t="shared" si="29"/>
        <v>#N/A</v>
      </c>
      <c r="I1919" s="6" t="s">
        <v>53</v>
      </c>
    </row>
    <row r="1920" spans="1:9" x14ac:dyDescent="0.2">
      <c r="A1920" s="4" t="s">
        <v>7</v>
      </c>
      <c r="B1920" t="s">
        <v>279</v>
      </c>
      <c r="C1920" t="s">
        <v>293</v>
      </c>
      <c r="D1920" s="5" t="s">
        <v>294</v>
      </c>
      <c r="E1920" s="5" t="s">
        <v>282</v>
      </c>
      <c r="F1920" s="5" t="s">
        <v>33</v>
      </c>
      <c r="G1920" s="5" t="s">
        <v>34</v>
      </c>
      <c r="H1920" s="5" t="str">
        <f t="shared" si="29"/>
        <v>Industry (incl. Cement Process)</v>
      </c>
      <c r="I1920" s="6">
        <v>724.52800000000002</v>
      </c>
    </row>
    <row r="1921" spans="1:9" x14ac:dyDescent="0.2">
      <c r="A1921" s="4" t="s">
        <v>7</v>
      </c>
      <c r="B1921" t="s">
        <v>279</v>
      </c>
      <c r="C1921" t="s">
        <v>293</v>
      </c>
      <c r="D1921" s="5" t="s">
        <v>294</v>
      </c>
      <c r="E1921" s="5" t="s">
        <v>282</v>
      </c>
      <c r="F1921" s="5" t="s">
        <v>35</v>
      </c>
      <c r="G1921" s="5" t="s">
        <v>36</v>
      </c>
      <c r="H1921" s="5" t="e">
        <f t="shared" si="29"/>
        <v>#N/A</v>
      </c>
      <c r="I1921" s="6">
        <v>390</v>
      </c>
    </row>
    <row r="1922" spans="1:9" x14ac:dyDescent="0.2">
      <c r="A1922" s="4" t="s">
        <v>7</v>
      </c>
      <c r="B1922" t="s">
        <v>279</v>
      </c>
      <c r="C1922" t="s">
        <v>293</v>
      </c>
      <c r="D1922" s="5" t="s">
        <v>294</v>
      </c>
      <c r="E1922" s="5" t="s">
        <v>282</v>
      </c>
      <c r="F1922" s="5" t="s">
        <v>37</v>
      </c>
      <c r="G1922" s="5" t="s">
        <v>38</v>
      </c>
      <c r="H1922" s="5" t="e">
        <f t="shared" ref="H1922:H1985" si="30">VLOOKUP(G1922,$M$2:$N$11,2,FALSE)</f>
        <v>#N/A</v>
      </c>
      <c r="I1922" s="6">
        <v>198.79147553585099</v>
      </c>
    </row>
    <row r="1923" spans="1:9" x14ac:dyDescent="0.2">
      <c r="A1923" s="4" t="s">
        <v>7</v>
      </c>
      <c r="B1923" t="s">
        <v>279</v>
      </c>
      <c r="C1923" t="s">
        <v>293</v>
      </c>
      <c r="D1923" s="5" t="s">
        <v>294</v>
      </c>
      <c r="E1923" s="5" t="s">
        <v>282</v>
      </c>
      <c r="F1923" s="5" t="s">
        <v>39</v>
      </c>
      <c r="G1923" s="5" t="s">
        <v>40</v>
      </c>
      <c r="H1923" s="5" t="e">
        <f t="shared" si="30"/>
        <v>#N/A</v>
      </c>
      <c r="I1923" s="6">
        <v>38.213667228150896</v>
      </c>
    </row>
    <row r="1924" spans="1:9" x14ac:dyDescent="0.2">
      <c r="A1924" s="4" t="s">
        <v>7</v>
      </c>
      <c r="B1924" t="s">
        <v>279</v>
      </c>
      <c r="C1924" t="s">
        <v>293</v>
      </c>
      <c r="D1924" s="5" t="s">
        <v>294</v>
      </c>
      <c r="E1924" s="5" t="s">
        <v>282</v>
      </c>
      <c r="F1924" s="5" t="s">
        <v>41</v>
      </c>
      <c r="G1924" s="5" t="s">
        <v>42</v>
      </c>
      <c r="H1924" s="5" t="e">
        <f t="shared" si="30"/>
        <v>#N/A</v>
      </c>
      <c r="I1924" s="6">
        <v>0.97216695381572804</v>
      </c>
    </row>
    <row r="1925" spans="1:9" x14ac:dyDescent="0.2">
      <c r="A1925" s="4" t="s">
        <v>7</v>
      </c>
      <c r="B1925" t="s">
        <v>279</v>
      </c>
      <c r="C1925" t="s">
        <v>293</v>
      </c>
      <c r="D1925" s="5" t="s">
        <v>294</v>
      </c>
      <c r="E1925" s="5" t="s">
        <v>282</v>
      </c>
      <c r="F1925" s="5" t="s">
        <v>43</v>
      </c>
      <c r="G1925" s="5" t="s">
        <v>44</v>
      </c>
      <c r="H1925" s="5" t="e">
        <f t="shared" si="30"/>
        <v>#N/A</v>
      </c>
      <c r="I1925" s="6">
        <v>1001.66917706057</v>
      </c>
    </row>
    <row r="1926" spans="1:9" x14ac:dyDescent="0.2">
      <c r="A1926" s="4" t="s">
        <v>7</v>
      </c>
      <c r="B1926" t="s">
        <v>279</v>
      </c>
      <c r="C1926" t="s">
        <v>293</v>
      </c>
      <c r="D1926" s="5" t="s">
        <v>294</v>
      </c>
      <c r="E1926" s="5" t="s">
        <v>282</v>
      </c>
      <c r="F1926" s="5" t="s">
        <v>45</v>
      </c>
      <c r="G1926" s="5" t="s">
        <v>46</v>
      </c>
      <c r="H1926" s="5" t="e">
        <f t="shared" si="30"/>
        <v>#N/A</v>
      </c>
      <c r="I1926" s="6">
        <v>948.06403802655996</v>
      </c>
    </row>
    <row r="1927" spans="1:9" x14ac:dyDescent="0.2">
      <c r="A1927" s="4" t="s">
        <v>7</v>
      </c>
      <c r="B1927" t="s">
        <v>279</v>
      </c>
      <c r="C1927" t="s">
        <v>293</v>
      </c>
      <c r="D1927" s="5" t="s">
        <v>294</v>
      </c>
      <c r="E1927" s="5" t="s">
        <v>282</v>
      </c>
      <c r="F1927" s="5" t="s">
        <v>47</v>
      </c>
      <c r="G1927" s="5" t="s">
        <v>48</v>
      </c>
      <c r="H1927" s="5" t="e">
        <f t="shared" si="30"/>
        <v>#N/A</v>
      </c>
      <c r="I1927" s="6">
        <v>35.093466152359497</v>
      </c>
    </row>
    <row r="1928" spans="1:9" x14ac:dyDescent="0.2">
      <c r="A1928" s="4" t="s">
        <v>7</v>
      </c>
      <c r="B1928" t="s">
        <v>279</v>
      </c>
      <c r="C1928" t="s">
        <v>293</v>
      </c>
      <c r="D1928" s="5" t="s">
        <v>294</v>
      </c>
      <c r="E1928" s="5" t="s">
        <v>282</v>
      </c>
      <c r="F1928" s="5" t="s">
        <v>49</v>
      </c>
      <c r="G1928" s="5" t="s">
        <v>50</v>
      </c>
      <c r="H1928" s="5" t="e">
        <f t="shared" si="30"/>
        <v>#N/A</v>
      </c>
      <c r="I1928" s="6">
        <v>16.897565264794999</v>
      </c>
    </row>
    <row r="1929" spans="1:9" x14ac:dyDescent="0.2">
      <c r="A1929" s="4" t="s">
        <v>7</v>
      </c>
      <c r="B1929" t="s">
        <v>279</v>
      </c>
      <c r="C1929" t="s">
        <v>293</v>
      </c>
      <c r="D1929" s="5" t="s">
        <v>294</v>
      </c>
      <c r="E1929" s="5" t="s">
        <v>282</v>
      </c>
      <c r="F1929" s="5" t="s">
        <v>51</v>
      </c>
      <c r="G1929" s="5" t="s">
        <v>52</v>
      </c>
      <c r="H1929" s="5" t="e">
        <f t="shared" si="30"/>
        <v>#N/A</v>
      </c>
      <c r="I1929" s="6">
        <v>3.3964069690297598</v>
      </c>
    </row>
    <row r="1930" spans="1:9" x14ac:dyDescent="0.2">
      <c r="A1930" s="4" t="s">
        <v>7</v>
      </c>
      <c r="B1930" t="s">
        <v>279</v>
      </c>
      <c r="C1930" t="s">
        <v>293</v>
      </c>
      <c r="D1930" s="5" t="s">
        <v>294</v>
      </c>
      <c r="E1930" s="5" t="s">
        <v>282</v>
      </c>
      <c r="F1930" s="5" t="s">
        <v>54</v>
      </c>
      <c r="G1930" s="5" t="s">
        <v>55</v>
      </c>
      <c r="H1930" s="5" t="e">
        <f t="shared" si="30"/>
        <v>#N/A</v>
      </c>
      <c r="I1930" s="6">
        <v>9.2092802111362495</v>
      </c>
    </row>
    <row r="1931" spans="1:9" x14ac:dyDescent="0.2">
      <c r="A1931" s="4" t="s">
        <v>7</v>
      </c>
      <c r="B1931" t="s">
        <v>279</v>
      </c>
      <c r="C1931" t="s">
        <v>293</v>
      </c>
      <c r="D1931" s="5" t="s">
        <v>294</v>
      </c>
      <c r="E1931" s="5" t="s">
        <v>282</v>
      </c>
      <c r="F1931" s="5" t="s">
        <v>56</v>
      </c>
      <c r="G1931" s="5" t="s">
        <v>57</v>
      </c>
      <c r="H1931" s="5" t="e">
        <f t="shared" si="30"/>
        <v>#N/A</v>
      </c>
      <c r="I1931" s="6">
        <v>160.67841155230599</v>
      </c>
    </row>
    <row r="1932" spans="1:9" x14ac:dyDescent="0.2">
      <c r="A1932" s="4" t="s">
        <v>7</v>
      </c>
      <c r="B1932" t="s">
        <v>279</v>
      </c>
      <c r="C1932" t="s">
        <v>293</v>
      </c>
      <c r="D1932" s="5" t="s">
        <v>294</v>
      </c>
      <c r="E1932" s="5" t="s">
        <v>282</v>
      </c>
      <c r="F1932" s="5" t="s">
        <v>58</v>
      </c>
      <c r="G1932" s="5" t="s">
        <v>59</v>
      </c>
      <c r="H1932" s="5" t="e">
        <f t="shared" si="30"/>
        <v>#N/A</v>
      </c>
      <c r="I1932" s="6">
        <v>202.12717995093399</v>
      </c>
    </row>
    <row r="1933" spans="1:9" x14ac:dyDescent="0.2">
      <c r="A1933" s="4" t="s">
        <v>7</v>
      </c>
      <c r="B1933" t="s">
        <v>279</v>
      </c>
      <c r="C1933" t="s">
        <v>295</v>
      </c>
      <c r="D1933" s="5" t="s">
        <v>296</v>
      </c>
      <c r="E1933" s="5" t="s">
        <v>282</v>
      </c>
      <c r="F1933" s="5" t="s">
        <v>10</v>
      </c>
      <c r="G1933" s="5" t="s">
        <v>11</v>
      </c>
      <c r="H1933" s="5" t="str">
        <f t="shared" si="30"/>
        <v>Power</v>
      </c>
      <c r="I1933" s="6">
        <v>34209.227386482104</v>
      </c>
    </row>
    <row r="1934" spans="1:9" x14ac:dyDescent="0.2">
      <c r="A1934" s="4" t="s">
        <v>7</v>
      </c>
      <c r="B1934" t="s">
        <v>279</v>
      </c>
      <c r="C1934" t="s">
        <v>295</v>
      </c>
      <c r="D1934" s="5" t="s">
        <v>296</v>
      </c>
      <c r="E1934" s="5" t="s">
        <v>282</v>
      </c>
      <c r="F1934" s="5" t="s">
        <v>12</v>
      </c>
      <c r="G1934" s="5" t="s">
        <v>13</v>
      </c>
      <c r="H1934" s="5" t="str">
        <f t="shared" si="30"/>
        <v>Industry (incl. Cement Process)</v>
      </c>
      <c r="I1934" s="6">
        <v>15947.585837688301</v>
      </c>
    </row>
    <row r="1935" spans="1:9" x14ac:dyDescent="0.2">
      <c r="A1935" s="4" t="s">
        <v>7</v>
      </c>
      <c r="B1935" t="s">
        <v>279</v>
      </c>
      <c r="C1935" t="s">
        <v>295</v>
      </c>
      <c r="D1935" s="5" t="s">
        <v>296</v>
      </c>
      <c r="E1935" s="5" t="s">
        <v>282</v>
      </c>
      <c r="F1935" s="5" t="s">
        <v>14</v>
      </c>
      <c r="G1935" s="5" t="s">
        <v>15</v>
      </c>
      <c r="H1935" s="5" t="str">
        <f t="shared" si="30"/>
        <v>Industry (incl. Cement Process)</v>
      </c>
      <c r="I1935" s="6">
        <v>38502.023599787899</v>
      </c>
    </row>
    <row r="1936" spans="1:9" x14ac:dyDescent="0.2">
      <c r="A1936" s="4" t="s">
        <v>7</v>
      </c>
      <c r="B1936" t="s">
        <v>279</v>
      </c>
      <c r="C1936" t="s">
        <v>295</v>
      </c>
      <c r="D1936" s="5" t="s">
        <v>296</v>
      </c>
      <c r="E1936" s="5" t="s">
        <v>282</v>
      </c>
      <c r="F1936" s="5" t="s">
        <v>16</v>
      </c>
      <c r="G1936" s="5" t="s">
        <v>17</v>
      </c>
      <c r="H1936" s="5" t="str">
        <f t="shared" si="30"/>
        <v>Domestic aviation</v>
      </c>
      <c r="I1936" s="6">
        <v>2392.8236286138499</v>
      </c>
    </row>
    <row r="1937" spans="1:9" x14ac:dyDescent="0.2">
      <c r="A1937" s="4" t="s">
        <v>7</v>
      </c>
      <c r="B1937" t="s">
        <v>279</v>
      </c>
      <c r="C1937" t="s">
        <v>295</v>
      </c>
      <c r="D1937" s="5" t="s">
        <v>296</v>
      </c>
      <c r="E1937" s="5" t="s">
        <v>282</v>
      </c>
      <c r="F1937" s="5" t="s">
        <v>18</v>
      </c>
      <c r="G1937" s="5" t="s">
        <v>19</v>
      </c>
      <c r="H1937" s="5" t="str">
        <f t="shared" si="30"/>
        <v>Ground Transport</v>
      </c>
      <c r="I1937" s="6">
        <v>117705.28953248799</v>
      </c>
    </row>
    <row r="1938" spans="1:9" x14ac:dyDescent="0.2">
      <c r="A1938" s="4" t="s">
        <v>7</v>
      </c>
      <c r="B1938" t="s">
        <v>279</v>
      </c>
      <c r="C1938" t="s">
        <v>295</v>
      </c>
      <c r="D1938" s="5" t="s">
        <v>296</v>
      </c>
      <c r="E1938" s="5" t="s">
        <v>282</v>
      </c>
      <c r="F1938" s="5" t="s">
        <v>20</v>
      </c>
      <c r="G1938" s="5" t="s">
        <v>21</v>
      </c>
      <c r="H1938" s="5" t="str">
        <f t="shared" si="30"/>
        <v>Ground Transport</v>
      </c>
      <c r="I1938" s="6">
        <v>495.10232482982798</v>
      </c>
    </row>
    <row r="1939" spans="1:9" x14ac:dyDescent="0.2">
      <c r="A1939" s="4" t="s">
        <v>7</v>
      </c>
      <c r="B1939" t="s">
        <v>279</v>
      </c>
      <c r="C1939" t="s">
        <v>295</v>
      </c>
      <c r="D1939" s="5" t="s">
        <v>296</v>
      </c>
      <c r="E1939" s="5" t="s">
        <v>282</v>
      </c>
      <c r="F1939" s="5" t="s">
        <v>22</v>
      </c>
      <c r="G1939" s="5" t="s">
        <v>23</v>
      </c>
      <c r="H1939" s="5" t="str">
        <f t="shared" si="30"/>
        <v>Ground Transport</v>
      </c>
      <c r="I1939" s="6">
        <v>1392.0811071866201</v>
      </c>
    </row>
    <row r="1940" spans="1:9" x14ac:dyDescent="0.2">
      <c r="A1940" s="4" t="s">
        <v>7</v>
      </c>
      <c r="B1940" t="s">
        <v>279</v>
      </c>
      <c r="C1940" t="s">
        <v>295</v>
      </c>
      <c r="D1940" s="5" t="s">
        <v>296</v>
      </c>
      <c r="E1940" s="5" t="s">
        <v>282</v>
      </c>
      <c r="F1940" s="5" t="s">
        <v>24</v>
      </c>
      <c r="G1940" s="5" t="s">
        <v>25</v>
      </c>
      <c r="H1940" s="5" t="str">
        <f t="shared" si="30"/>
        <v>Ground Transport</v>
      </c>
      <c r="I1940" s="6">
        <v>111.386361818315</v>
      </c>
    </row>
    <row r="1941" spans="1:9" x14ac:dyDescent="0.2">
      <c r="A1941" s="4" t="s">
        <v>7</v>
      </c>
      <c r="B1941" t="s">
        <v>279</v>
      </c>
      <c r="C1941" t="s">
        <v>295</v>
      </c>
      <c r="D1941" s="5" t="s">
        <v>296</v>
      </c>
      <c r="E1941" s="5" t="s">
        <v>282</v>
      </c>
      <c r="F1941" s="5" t="s">
        <v>26</v>
      </c>
      <c r="G1941" s="5" t="s">
        <v>27</v>
      </c>
      <c r="H1941" s="5" t="str">
        <f t="shared" si="30"/>
        <v>Residential</v>
      </c>
      <c r="I1941" s="6">
        <v>78073.558458268293</v>
      </c>
    </row>
    <row r="1942" spans="1:9" x14ac:dyDescent="0.2">
      <c r="A1942" s="4" t="s">
        <v>7</v>
      </c>
      <c r="B1942" t="s">
        <v>279</v>
      </c>
      <c r="C1942" t="s">
        <v>295</v>
      </c>
      <c r="D1942" s="5" t="s">
        <v>296</v>
      </c>
      <c r="E1942" s="5" t="s">
        <v>282</v>
      </c>
      <c r="F1942" s="5" t="s">
        <v>28</v>
      </c>
      <c r="G1942" s="5" t="s">
        <v>29</v>
      </c>
      <c r="H1942" s="5" t="e">
        <f t="shared" si="30"/>
        <v>#N/A</v>
      </c>
      <c r="I1942" s="6">
        <v>2051.1964210821402</v>
      </c>
    </row>
    <row r="1943" spans="1:9" x14ac:dyDescent="0.2">
      <c r="A1943" s="4" t="s">
        <v>7</v>
      </c>
      <c r="B1943" t="s">
        <v>279</v>
      </c>
      <c r="C1943" t="s">
        <v>295</v>
      </c>
      <c r="D1943" s="5" t="s">
        <v>296</v>
      </c>
      <c r="E1943" s="5" t="s">
        <v>282</v>
      </c>
      <c r="F1943" s="5" t="s">
        <v>30</v>
      </c>
      <c r="G1943" s="5" t="s">
        <v>72</v>
      </c>
      <c r="H1943" s="5" t="e">
        <f t="shared" si="30"/>
        <v>#N/A</v>
      </c>
      <c r="I1943" s="6" t="s">
        <v>53</v>
      </c>
    </row>
    <row r="1944" spans="1:9" x14ac:dyDescent="0.2">
      <c r="A1944" s="4" t="s">
        <v>7</v>
      </c>
      <c r="B1944" t="s">
        <v>279</v>
      </c>
      <c r="C1944" t="s">
        <v>295</v>
      </c>
      <c r="D1944" s="5" t="s">
        <v>296</v>
      </c>
      <c r="E1944" s="5" t="s">
        <v>282</v>
      </c>
      <c r="F1944" s="5" t="s">
        <v>30</v>
      </c>
      <c r="G1944" s="5" t="s">
        <v>32</v>
      </c>
      <c r="H1944" s="5" t="e">
        <f t="shared" si="30"/>
        <v>#N/A</v>
      </c>
      <c r="I1944" s="6">
        <v>39.161059788433001</v>
      </c>
    </row>
    <row r="1945" spans="1:9" x14ac:dyDescent="0.2">
      <c r="A1945" s="4" t="s">
        <v>7</v>
      </c>
      <c r="B1945" t="s">
        <v>279</v>
      </c>
      <c r="C1945" t="s">
        <v>295</v>
      </c>
      <c r="D1945" s="5" t="s">
        <v>296</v>
      </c>
      <c r="E1945" s="5" t="s">
        <v>282</v>
      </c>
      <c r="F1945" s="5" t="s">
        <v>30</v>
      </c>
      <c r="G1945" s="5" t="s">
        <v>31</v>
      </c>
      <c r="H1945" s="5" t="e">
        <f t="shared" si="30"/>
        <v>#N/A</v>
      </c>
      <c r="I1945" s="6" t="s">
        <v>53</v>
      </c>
    </row>
    <row r="1946" spans="1:9" x14ac:dyDescent="0.2">
      <c r="A1946" s="4" t="s">
        <v>7</v>
      </c>
      <c r="B1946" t="s">
        <v>279</v>
      </c>
      <c r="C1946" t="s">
        <v>295</v>
      </c>
      <c r="D1946" s="5" t="s">
        <v>296</v>
      </c>
      <c r="E1946" s="5" t="s">
        <v>282</v>
      </c>
      <c r="F1946" s="5" t="s">
        <v>33</v>
      </c>
      <c r="G1946" s="5" t="s">
        <v>34</v>
      </c>
      <c r="H1946" s="5" t="str">
        <f t="shared" si="30"/>
        <v>Industry (incl. Cement Process)</v>
      </c>
      <c r="I1946" s="6">
        <v>8357.33</v>
      </c>
    </row>
    <row r="1947" spans="1:9" x14ac:dyDescent="0.2">
      <c r="A1947" s="4" t="s">
        <v>7</v>
      </c>
      <c r="B1947" t="s">
        <v>279</v>
      </c>
      <c r="C1947" t="s">
        <v>295</v>
      </c>
      <c r="D1947" s="5" t="s">
        <v>296</v>
      </c>
      <c r="E1947" s="5" t="s">
        <v>282</v>
      </c>
      <c r="F1947" s="5" t="s">
        <v>35</v>
      </c>
      <c r="G1947" s="5" t="s">
        <v>36</v>
      </c>
      <c r="H1947" s="5" t="e">
        <f t="shared" si="30"/>
        <v>#N/A</v>
      </c>
      <c r="I1947" s="6">
        <v>2565</v>
      </c>
    </row>
    <row r="1948" spans="1:9" x14ac:dyDescent="0.2">
      <c r="A1948" s="4" t="s">
        <v>7</v>
      </c>
      <c r="B1948" t="s">
        <v>279</v>
      </c>
      <c r="C1948" t="s">
        <v>295</v>
      </c>
      <c r="D1948" s="5" t="s">
        <v>296</v>
      </c>
      <c r="E1948" s="5" t="s">
        <v>282</v>
      </c>
      <c r="F1948" s="5" t="s">
        <v>37</v>
      </c>
      <c r="G1948" s="5" t="s">
        <v>38</v>
      </c>
      <c r="H1948" s="5" t="e">
        <f t="shared" si="30"/>
        <v>#N/A</v>
      </c>
      <c r="I1948" s="6">
        <v>618.38916592560304</v>
      </c>
    </row>
    <row r="1949" spans="1:9" x14ac:dyDescent="0.2">
      <c r="A1949" s="4" t="s">
        <v>7</v>
      </c>
      <c r="B1949" t="s">
        <v>279</v>
      </c>
      <c r="C1949" t="s">
        <v>295</v>
      </c>
      <c r="D1949" s="5" t="s">
        <v>296</v>
      </c>
      <c r="E1949" s="5" t="s">
        <v>282</v>
      </c>
      <c r="F1949" s="5" t="s">
        <v>39</v>
      </c>
      <c r="G1949" s="5" t="s">
        <v>40</v>
      </c>
      <c r="H1949" s="5" t="e">
        <f t="shared" si="30"/>
        <v>#N/A</v>
      </c>
      <c r="I1949" s="6">
        <v>834.87795749237603</v>
      </c>
    </row>
    <row r="1950" spans="1:9" x14ac:dyDescent="0.2">
      <c r="A1950" s="4" t="s">
        <v>7</v>
      </c>
      <c r="B1950" t="s">
        <v>279</v>
      </c>
      <c r="C1950" t="s">
        <v>295</v>
      </c>
      <c r="D1950" s="5" t="s">
        <v>296</v>
      </c>
      <c r="E1950" s="5" t="s">
        <v>282</v>
      </c>
      <c r="F1950" s="5" t="s">
        <v>41</v>
      </c>
      <c r="G1950" s="5" t="s">
        <v>42</v>
      </c>
      <c r="H1950" s="5" t="e">
        <f t="shared" si="30"/>
        <v>#N/A</v>
      </c>
      <c r="I1950" s="6">
        <v>164.076807018153</v>
      </c>
    </row>
    <row r="1951" spans="1:9" x14ac:dyDescent="0.2">
      <c r="A1951" s="4" t="s">
        <v>7</v>
      </c>
      <c r="B1951" t="s">
        <v>279</v>
      </c>
      <c r="C1951" t="s">
        <v>295</v>
      </c>
      <c r="D1951" s="5" t="s">
        <v>296</v>
      </c>
      <c r="E1951" s="5" t="s">
        <v>282</v>
      </c>
      <c r="F1951" s="5" t="s">
        <v>43</v>
      </c>
      <c r="G1951" s="5" t="s">
        <v>44</v>
      </c>
      <c r="H1951" s="5" t="e">
        <f t="shared" si="30"/>
        <v>#N/A</v>
      </c>
      <c r="I1951" s="6">
        <v>7063.6746150823501</v>
      </c>
    </row>
    <row r="1952" spans="1:9" x14ac:dyDescent="0.2">
      <c r="A1952" s="4" t="s">
        <v>7</v>
      </c>
      <c r="B1952" t="s">
        <v>279</v>
      </c>
      <c r="C1952" t="s">
        <v>295</v>
      </c>
      <c r="D1952" s="5" t="s">
        <v>296</v>
      </c>
      <c r="E1952" s="5" t="s">
        <v>282</v>
      </c>
      <c r="F1952" s="5" t="s">
        <v>45</v>
      </c>
      <c r="G1952" s="5" t="s">
        <v>46</v>
      </c>
      <c r="H1952" s="5" t="e">
        <f t="shared" si="30"/>
        <v>#N/A</v>
      </c>
      <c r="I1952" s="6">
        <v>3296.0127418175598</v>
      </c>
    </row>
    <row r="1953" spans="1:9" x14ac:dyDescent="0.2">
      <c r="A1953" s="4" t="s">
        <v>7</v>
      </c>
      <c r="B1953" t="s">
        <v>279</v>
      </c>
      <c r="C1953" t="s">
        <v>295</v>
      </c>
      <c r="D1953" s="5" t="s">
        <v>296</v>
      </c>
      <c r="E1953" s="5" t="s">
        <v>282</v>
      </c>
      <c r="F1953" s="5" t="s">
        <v>47</v>
      </c>
      <c r="G1953" s="5" t="s">
        <v>48</v>
      </c>
      <c r="H1953" s="5" t="e">
        <f t="shared" si="30"/>
        <v>#N/A</v>
      </c>
      <c r="I1953" s="6">
        <v>336.501156778542</v>
      </c>
    </row>
    <row r="1954" spans="1:9" x14ac:dyDescent="0.2">
      <c r="A1954" s="4" t="s">
        <v>7</v>
      </c>
      <c r="B1954" t="s">
        <v>279</v>
      </c>
      <c r="C1954" t="s">
        <v>295</v>
      </c>
      <c r="D1954" s="5" t="s">
        <v>296</v>
      </c>
      <c r="E1954" s="5" t="s">
        <v>282</v>
      </c>
      <c r="F1954" s="5" t="s">
        <v>49</v>
      </c>
      <c r="G1954" s="5" t="s">
        <v>50</v>
      </c>
      <c r="H1954" s="5" t="e">
        <f t="shared" si="30"/>
        <v>#N/A</v>
      </c>
      <c r="I1954" s="6">
        <v>324.73006056307702</v>
      </c>
    </row>
    <row r="1955" spans="1:9" x14ac:dyDescent="0.2">
      <c r="A1955" s="4" t="s">
        <v>7</v>
      </c>
      <c r="B1955" t="s">
        <v>279</v>
      </c>
      <c r="C1955" t="s">
        <v>295</v>
      </c>
      <c r="D1955" s="5" t="s">
        <v>296</v>
      </c>
      <c r="E1955" s="5" t="s">
        <v>282</v>
      </c>
      <c r="F1955" s="5" t="s">
        <v>51</v>
      </c>
      <c r="G1955" s="5" t="s">
        <v>52</v>
      </c>
      <c r="H1955" s="5" t="e">
        <f t="shared" si="30"/>
        <v>#N/A</v>
      </c>
      <c r="I1955" s="6">
        <v>39.588870486363398</v>
      </c>
    </row>
    <row r="1956" spans="1:9" x14ac:dyDescent="0.2">
      <c r="A1956" s="4" t="s">
        <v>7</v>
      </c>
      <c r="B1956" t="s">
        <v>279</v>
      </c>
      <c r="C1956" t="s">
        <v>295</v>
      </c>
      <c r="D1956" s="5" t="s">
        <v>296</v>
      </c>
      <c r="E1956" s="5" t="s">
        <v>282</v>
      </c>
      <c r="F1956" s="5" t="s">
        <v>54</v>
      </c>
      <c r="G1956" s="5" t="s">
        <v>55</v>
      </c>
      <c r="H1956" s="5" t="e">
        <f t="shared" si="30"/>
        <v>#N/A</v>
      </c>
      <c r="I1956" s="6">
        <v>478.00413114767599</v>
      </c>
    </row>
    <row r="1957" spans="1:9" x14ac:dyDescent="0.2">
      <c r="A1957" s="4" t="s">
        <v>7</v>
      </c>
      <c r="B1957" t="s">
        <v>279</v>
      </c>
      <c r="C1957" t="s">
        <v>295</v>
      </c>
      <c r="D1957" s="5" t="s">
        <v>296</v>
      </c>
      <c r="E1957" s="5" t="s">
        <v>282</v>
      </c>
      <c r="F1957" s="5" t="s">
        <v>56</v>
      </c>
      <c r="G1957" s="5" t="s">
        <v>57</v>
      </c>
      <c r="H1957" s="5" t="e">
        <f t="shared" si="30"/>
        <v>#N/A</v>
      </c>
      <c r="I1957" s="6">
        <v>4251.4837347901603</v>
      </c>
    </row>
    <row r="1958" spans="1:9" x14ac:dyDescent="0.2">
      <c r="A1958" s="4" t="s">
        <v>7</v>
      </c>
      <c r="B1958" t="s">
        <v>279</v>
      </c>
      <c r="C1958" t="s">
        <v>295</v>
      </c>
      <c r="D1958" s="5" t="s">
        <v>296</v>
      </c>
      <c r="E1958" s="5" t="s">
        <v>282</v>
      </c>
      <c r="F1958" s="5" t="s">
        <v>58</v>
      </c>
      <c r="G1958" s="5" t="s">
        <v>59</v>
      </c>
      <c r="H1958" s="5" t="e">
        <f t="shared" si="30"/>
        <v>#N/A</v>
      </c>
      <c r="I1958" s="6">
        <v>1880.96432914256</v>
      </c>
    </row>
    <row r="1959" spans="1:9" x14ac:dyDescent="0.2">
      <c r="A1959" s="4" t="s">
        <v>7</v>
      </c>
      <c r="B1959" t="s">
        <v>279</v>
      </c>
      <c r="C1959" t="s">
        <v>295</v>
      </c>
      <c r="D1959" s="5" t="s">
        <v>296</v>
      </c>
      <c r="E1959" s="5" t="s">
        <v>282</v>
      </c>
      <c r="F1959" s="5" t="s">
        <v>60</v>
      </c>
      <c r="G1959" s="5" t="s">
        <v>61</v>
      </c>
      <c r="H1959" s="5" t="e">
        <f t="shared" si="30"/>
        <v>#N/A</v>
      </c>
      <c r="I1959" s="6">
        <v>2149.38269917252</v>
      </c>
    </row>
    <row r="1960" spans="1:9" x14ac:dyDescent="0.2">
      <c r="A1960" s="4" t="s">
        <v>7</v>
      </c>
      <c r="B1960" t="s">
        <v>279</v>
      </c>
      <c r="C1960" t="s">
        <v>297</v>
      </c>
      <c r="D1960" s="5" t="s">
        <v>298</v>
      </c>
      <c r="E1960" s="5" t="e">
        <v>#N/A</v>
      </c>
      <c r="F1960" s="5" t="s">
        <v>41</v>
      </c>
      <c r="G1960" s="5" t="s">
        <v>42</v>
      </c>
      <c r="H1960" s="5" t="e">
        <f t="shared" si="30"/>
        <v>#N/A</v>
      </c>
      <c r="I1960" s="6">
        <v>2.3967374623730798E-3</v>
      </c>
    </row>
    <row r="1961" spans="1:9" x14ac:dyDescent="0.2">
      <c r="A1961" s="4" t="s">
        <v>7</v>
      </c>
      <c r="B1961" t="s">
        <v>279</v>
      </c>
      <c r="C1961" t="s">
        <v>297</v>
      </c>
      <c r="D1961" s="5" t="s">
        <v>298</v>
      </c>
      <c r="E1961" s="5" t="e">
        <v>#N/A</v>
      </c>
      <c r="F1961" s="5" t="s">
        <v>49</v>
      </c>
      <c r="G1961" s="5" t="s">
        <v>50</v>
      </c>
      <c r="H1961" s="5" t="e">
        <f t="shared" si="30"/>
        <v>#N/A</v>
      </c>
      <c r="I1961" s="6" t="s">
        <v>53</v>
      </c>
    </row>
    <row r="1962" spans="1:9" x14ac:dyDescent="0.2">
      <c r="A1962" s="4" t="s">
        <v>7</v>
      </c>
      <c r="B1962" t="s">
        <v>279</v>
      </c>
      <c r="C1962" t="s">
        <v>297</v>
      </c>
      <c r="D1962" s="5" t="s">
        <v>298</v>
      </c>
      <c r="E1962" s="5" t="e">
        <v>#N/A</v>
      </c>
      <c r="F1962" s="5" t="s">
        <v>60</v>
      </c>
      <c r="G1962" s="5" t="s">
        <v>61</v>
      </c>
      <c r="H1962" s="5" t="e">
        <f t="shared" si="30"/>
        <v>#N/A</v>
      </c>
      <c r="I1962" s="6">
        <v>1.9202527361287001</v>
      </c>
    </row>
    <row r="1963" spans="1:9" x14ac:dyDescent="0.2">
      <c r="A1963" s="4" t="s">
        <v>7</v>
      </c>
      <c r="B1963" t="s">
        <v>279</v>
      </c>
      <c r="C1963" t="s">
        <v>299</v>
      </c>
      <c r="D1963" s="5" t="s">
        <v>300</v>
      </c>
      <c r="E1963" s="5" t="s">
        <v>282</v>
      </c>
      <c r="F1963" s="5" t="s">
        <v>10</v>
      </c>
      <c r="G1963" s="5" t="s">
        <v>11</v>
      </c>
      <c r="H1963" s="5" t="str">
        <f t="shared" si="30"/>
        <v>Power</v>
      </c>
      <c r="I1963" s="6">
        <v>88037.615348765306</v>
      </c>
    </row>
    <row r="1964" spans="1:9" x14ac:dyDescent="0.2">
      <c r="A1964" s="4" t="s">
        <v>7</v>
      </c>
      <c r="B1964" t="s">
        <v>279</v>
      </c>
      <c r="C1964" t="s">
        <v>299</v>
      </c>
      <c r="D1964" s="5" t="s">
        <v>300</v>
      </c>
      <c r="E1964" s="5" t="s">
        <v>282</v>
      </c>
      <c r="F1964" s="5" t="s">
        <v>12</v>
      </c>
      <c r="G1964" s="5" t="s">
        <v>13</v>
      </c>
      <c r="H1964" s="5" t="str">
        <f t="shared" si="30"/>
        <v>Industry (incl. Cement Process)</v>
      </c>
      <c r="I1964" s="6">
        <v>23596.137201156002</v>
      </c>
    </row>
    <row r="1965" spans="1:9" x14ac:dyDescent="0.2">
      <c r="A1965" s="4" t="s">
        <v>7</v>
      </c>
      <c r="B1965" t="s">
        <v>279</v>
      </c>
      <c r="C1965" t="s">
        <v>299</v>
      </c>
      <c r="D1965" s="5" t="s">
        <v>300</v>
      </c>
      <c r="E1965" s="5" t="s">
        <v>282</v>
      </c>
      <c r="F1965" s="5" t="s">
        <v>14</v>
      </c>
      <c r="G1965" s="5" t="s">
        <v>15</v>
      </c>
      <c r="H1965" s="5" t="str">
        <f t="shared" si="30"/>
        <v>Industry (incl. Cement Process)</v>
      </c>
      <c r="I1965" s="6">
        <v>31970.266820484401</v>
      </c>
    </row>
    <row r="1966" spans="1:9" x14ac:dyDescent="0.2">
      <c r="A1966" s="4" t="s">
        <v>7</v>
      </c>
      <c r="B1966" t="s">
        <v>279</v>
      </c>
      <c r="C1966" t="s">
        <v>299</v>
      </c>
      <c r="D1966" s="5" t="s">
        <v>300</v>
      </c>
      <c r="E1966" s="5" t="s">
        <v>282</v>
      </c>
      <c r="F1966" s="5" t="s">
        <v>16</v>
      </c>
      <c r="G1966" s="5" t="s">
        <v>17</v>
      </c>
      <c r="H1966" s="5" t="str">
        <f t="shared" si="30"/>
        <v>Domestic aviation</v>
      </c>
      <c r="I1966" s="6">
        <v>2395.9156354830002</v>
      </c>
    </row>
    <row r="1967" spans="1:9" x14ac:dyDescent="0.2">
      <c r="A1967" s="4" t="s">
        <v>7</v>
      </c>
      <c r="B1967" t="s">
        <v>279</v>
      </c>
      <c r="C1967" t="s">
        <v>299</v>
      </c>
      <c r="D1967" s="5" t="s">
        <v>300</v>
      </c>
      <c r="E1967" s="5" t="s">
        <v>282</v>
      </c>
      <c r="F1967" s="5" t="s">
        <v>18</v>
      </c>
      <c r="G1967" s="5" t="s">
        <v>19</v>
      </c>
      <c r="H1967" s="5" t="str">
        <f t="shared" si="30"/>
        <v>Ground Transport</v>
      </c>
      <c r="I1967" s="6">
        <v>113804.18442543699</v>
      </c>
    </row>
    <row r="1968" spans="1:9" x14ac:dyDescent="0.2">
      <c r="A1968" s="4" t="s">
        <v>7</v>
      </c>
      <c r="B1968" t="s">
        <v>279</v>
      </c>
      <c r="C1968" t="s">
        <v>299</v>
      </c>
      <c r="D1968" s="5" t="s">
        <v>300</v>
      </c>
      <c r="E1968" s="5" t="s">
        <v>282</v>
      </c>
      <c r="F1968" s="5" t="s">
        <v>20</v>
      </c>
      <c r="G1968" s="5" t="s">
        <v>21</v>
      </c>
      <c r="H1968" s="5" t="str">
        <f t="shared" si="30"/>
        <v>Ground Transport</v>
      </c>
      <c r="I1968" s="6">
        <v>1911.0341576372</v>
      </c>
    </row>
    <row r="1969" spans="1:9" x14ac:dyDescent="0.2">
      <c r="A1969" s="4" t="s">
        <v>7</v>
      </c>
      <c r="B1969" t="s">
        <v>279</v>
      </c>
      <c r="C1969" t="s">
        <v>299</v>
      </c>
      <c r="D1969" s="5" t="s">
        <v>300</v>
      </c>
      <c r="E1969" s="5" t="s">
        <v>282</v>
      </c>
      <c r="F1969" s="5" t="s">
        <v>22</v>
      </c>
      <c r="G1969" s="5" t="s">
        <v>23</v>
      </c>
      <c r="H1969" s="5" t="str">
        <f t="shared" si="30"/>
        <v>Ground Transport</v>
      </c>
      <c r="I1969" s="6">
        <v>1895.08069633985</v>
      </c>
    </row>
    <row r="1970" spans="1:9" x14ac:dyDescent="0.2">
      <c r="A1970" s="4" t="s">
        <v>7</v>
      </c>
      <c r="B1970" t="s">
        <v>279</v>
      </c>
      <c r="C1970" t="s">
        <v>299</v>
      </c>
      <c r="D1970" s="5" t="s">
        <v>300</v>
      </c>
      <c r="E1970" s="5" t="s">
        <v>282</v>
      </c>
      <c r="F1970" s="5" t="s">
        <v>26</v>
      </c>
      <c r="G1970" s="5" t="s">
        <v>27</v>
      </c>
      <c r="H1970" s="5" t="str">
        <f t="shared" si="30"/>
        <v>Residential</v>
      </c>
      <c r="I1970" s="6">
        <v>85148.067633531595</v>
      </c>
    </row>
    <row r="1971" spans="1:9" x14ac:dyDescent="0.2">
      <c r="A1971" s="4" t="s">
        <v>7</v>
      </c>
      <c r="B1971" t="s">
        <v>279</v>
      </c>
      <c r="C1971" t="s">
        <v>299</v>
      </c>
      <c r="D1971" s="5" t="s">
        <v>300</v>
      </c>
      <c r="E1971" s="5" t="s">
        <v>282</v>
      </c>
      <c r="F1971" s="5" t="s">
        <v>28</v>
      </c>
      <c r="G1971" s="5" t="s">
        <v>29</v>
      </c>
      <c r="H1971" s="5" t="e">
        <f t="shared" si="30"/>
        <v>#N/A</v>
      </c>
      <c r="I1971" s="6">
        <v>708.79435145473803</v>
      </c>
    </row>
    <row r="1972" spans="1:9" x14ac:dyDescent="0.2">
      <c r="A1972" s="4" t="s">
        <v>7</v>
      </c>
      <c r="B1972" t="s">
        <v>279</v>
      </c>
      <c r="C1972" t="s">
        <v>299</v>
      </c>
      <c r="D1972" s="5" t="s">
        <v>300</v>
      </c>
      <c r="E1972" s="5" t="s">
        <v>282</v>
      </c>
      <c r="F1972" s="5" t="s">
        <v>30</v>
      </c>
      <c r="G1972" s="5" t="s">
        <v>32</v>
      </c>
      <c r="H1972" s="5" t="e">
        <f t="shared" si="30"/>
        <v>#N/A</v>
      </c>
      <c r="I1972" s="6">
        <v>861.49026515835203</v>
      </c>
    </row>
    <row r="1973" spans="1:9" x14ac:dyDescent="0.2">
      <c r="A1973" s="4" t="s">
        <v>7</v>
      </c>
      <c r="B1973" t="s">
        <v>279</v>
      </c>
      <c r="C1973" t="s">
        <v>299</v>
      </c>
      <c r="D1973" s="5" t="s">
        <v>300</v>
      </c>
      <c r="E1973" s="5" t="s">
        <v>282</v>
      </c>
      <c r="F1973" s="5" t="s">
        <v>30</v>
      </c>
      <c r="G1973" s="5" t="s">
        <v>72</v>
      </c>
      <c r="H1973" s="5" t="e">
        <f t="shared" si="30"/>
        <v>#N/A</v>
      </c>
      <c r="I1973" s="6" t="s">
        <v>53</v>
      </c>
    </row>
    <row r="1974" spans="1:9" x14ac:dyDescent="0.2">
      <c r="A1974" s="4" t="s">
        <v>7</v>
      </c>
      <c r="B1974" t="s">
        <v>279</v>
      </c>
      <c r="C1974" t="s">
        <v>299</v>
      </c>
      <c r="D1974" s="5" t="s">
        <v>300</v>
      </c>
      <c r="E1974" s="5" t="s">
        <v>282</v>
      </c>
      <c r="F1974" s="5" t="s">
        <v>30</v>
      </c>
      <c r="G1974" s="5" t="s">
        <v>31</v>
      </c>
      <c r="H1974" s="5" t="e">
        <f t="shared" si="30"/>
        <v>#N/A</v>
      </c>
      <c r="I1974" s="6" t="s">
        <v>53</v>
      </c>
    </row>
    <row r="1975" spans="1:9" x14ac:dyDescent="0.2">
      <c r="A1975" s="4" t="s">
        <v>7</v>
      </c>
      <c r="B1975" t="s">
        <v>279</v>
      </c>
      <c r="C1975" t="s">
        <v>299</v>
      </c>
      <c r="D1975" s="5" t="s">
        <v>300</v>
      </c>
      <c r="E1975" s="5" t="s">
        <v>282</v>
      </c>
      <c r="F1975" s="5" t="s">
        <v>33</v>
      </c>
      <c r="G1975" s="5" t="s">
        <v>34</v>
      </c>
      <c r="H1975" s="5" t="str">
        <f t="shared" si="30"/>
        <v>Industry (incl. Cement Process)</v>
      </c>
      <c r="I1975" s="6">
        <v>4722.43</v>
      </c>
    </row>
    <row r="1976" spans="1:9" x14ac:dyDescent="0.2">
      <c r="A1976" s="4" t="s">
        <v>7</v>
      </c>
      <c r="B1976" t="s">
        <v>279</v>
      </c>
      <c r="C1976" t="s">
        <v>299</v>
      </c>
      <c r="D1976" s="5" t="s">
        <v>300</v>
      </c>
      <c r="E1976" s="5" t="s">
        <v>282</v>
      </c>
      <c r="F1976" s="5" t="s">
        <v>35</v>
      </c>
      <c r="G1976" s="5" t="s">
        <v>36</v>
      </c>
      <c r="H1976" s="5" t="e">
        <f t="shared" si="30"/>
        <v>#N/A</v>
      </c>
      <c r="I1976" s="6">
        <v>1005</v>
      </c>
    </row>
    <row r="1977" spans="1:9" x14ac:dyDescent="0.2">
      <c r="A1977" s="4" t="s">
        <v>7</v>
      </c>
      <c r="B1977" t="s">
        <v>279</v>
      </c>
      <c r="C1977" t="s">
        <v>299</v>
      </c>
      <c r="D1977" s="5" t="s">
        <v>300</v>
      </c>
      <c r="E1977" s="5" t="s">
        <v>282</v>
      </c>
      <c r="F1977" s="5" t="s">
        <v>37</v>
      </c>
      <c r="G1977" s="5" t="s">
        <v>38</v>
      </c>
      <c r="H1977" s="5" t="e">
        <f t="shared" si="30"/>
        <v>#N/A</v>
      </c>
      <c r="I1977" s="6">
        <v>1674.57303403784</v>
      </c>
    </row>
    <row r="1978" spans="1:9" x14ac:dyDescent="0.2">
      <c r="A1978" s="4" t="s">
        <v>7</v>
      </c>
      <c r="B1978" t="s">
        <v>279</v>
      </c>
      <c r="C1978" t="s">
        <v>299</v>
      </c>
      <c r="D1978" s="5" t="s">
        <v>300</v>
      </c>
      <c r="E1978" s="5" t="s">
        <v>282</v>
      </c>
      <c r="F1978" s="5" t="s">
        <v>39</v>
      </c>
      <c r="G1978" s="5" t="s">
        <v>40</v>
      </c>
      <c r="H1978" s="5" t="e">
        <f t="shared" si="30"/>
        <v>#N/A</v>
      </c>
      <c r="I1978" s="6">
        <v>319.90217573713801</v>
      </c>
    </row>
    <row r="1979" spans="1:9" x14ac:dyDescent="0.2">
      <c r="A1979" s="4" t="s">
        <v>7</v>
      </c>
      <c r="B1979" t="s">
        <v>279</v>
      </c>
      <c r="C1979" t="s">
        <v>299</v>
      </c>
      <c r="D1979" s="5" t="s">
        <v>300</v>
      </c>
      <c r="E1979" s="5" t="s">
        <v>282</v>
      </c>
      <c r="F1979" s="5" t="s">
        <v>41</v>
      </c>
      <c r="G1979" s="5" t="s">
        <v>42</v>
      </c>
      <c r="H1979" s="5" t="e">
        <f t="shared" si="30"/>
        <v>#N/A</v>
      </c>
      <c r="I1979" s="6">
        <v>298.40991976010702</v>
      </c>
    </row>
    <row r="1980" spans="1:9" x14ac:dyDescent="0.2">
      <c r="A1980" s="4" t="s">
        <v>7</v>
      </c>
      <c r="B1980" t="s">
        <v>279</v>
      </c>
      <c r="C1980" t="s">
        <v>299</v>
      </c>
      <c r="D1980" s="5" t="s">
        <v>300</v>
      </c>
      <c r="E1980" s="5" t="s">
        <v>282</v>
      </c>
      <c r="F1980" s="5" t="s">
        <v>43</v>
      </c>
      <c r="G1980" s="5" t="s">
        <v>44</v>
      </c>
      <c r="H1980" s="5" t="e">
        <f t="shared" si="30"/>
        <v>#N/A</v>
      </c>
      <c r="I1980" s="6">
        <v>6002.3742747808401</v>
      </c>
    </row>
    <row r="1981" spans="1:9" x14ac:dyDescent="0.2">
      <c r="A1981" s="4" t="s">
        <v>7</v>
      </c>
      <c r="B1981" t="s">
        <v>279</v>
      </c>
      <c r="C1981" t="s">
        <v>299</v>
      </c>
      <c r="D1981" s="5" t="s">
        <v>300</v>
      </c>
      <c r="E1981" s="5" t="s">
        <v>282</v>
      </c>
      <c r="F1981" s="5" t="s">
        <v>45</v>
      </c>
      <c r="G1981" s="5" t="s">
        <v>46</v>
      </c>
      <c r="H1981" s="5" t="e">
        <f t="shared" si="30"/>
        <v>#N/A</v>
      </c>
      <c r="I1981" s="6">
        <v>789.18637535387802</v>
      </c>
    </row>
    <row r="1982" spans="1:9" x14ac:dyDescent="0.2">
      <c r="A1982" s="4" t="s">
        <v>7</v>
      </c>
      <c r="B1982" t="s">
        <v>279</v>
      </c>
      <c r="C1982" t="s">
        <v>299</v>
      </c>
      <c r="D1982" s="5" t="s">
        <v>300</v>
      </c>
      <c r="E1982" s="5" t="s">
        <v>282</v>
      </c>
      <c r="F1982" s="5" t="s">
        <v>47</v>
      </c>
      <c r="G1982" s="5" t="s">
        <v>48</v>
      </c>
      <c r="H1982" s="5" t="e">
        <f t="shared" si="30"/>
        <v>#N/A</v>
      </c>
      <c r="I1982" s="6">
        <v>180.44322124855799</v>
      </c>
    </row>
    <row r="1983" spans="1:9" x14ac:dyDescent="0.2">
      <c r="A1983" s="4" t="s">
        <v>7</v>
      </c>
      <c r="B1983" t="s">
        <v>279</v>
      </c>
      <c r="C1983" t="s">
        <v>299</v>
      </c>
      <c r="D1983" s="5" t="s">
        <v>300</v>
      </c>
      <c r="E1983" s="5" t="s">
        <v>282</v>
      </c>
      <c r="F1983" s="5" t="s">
        <v>49</v>
      </c>
      <c r="G1983" s="5" t="s">
        <v>50</v>
      </c>
      <c r="H1983" s="5" t="e">
        <f t="shared" si="30"/>
        <v>#N/A</v>
      </c>
      <c r="I1983" s="6">
        <v>246.20804354754301</v>
      </c>
    </row>
    <row r="1984" spans="1:9" x14ac:dyDescent="0.2">
      <c r="A1984" s="4" t="s">
        <v>7</v>
      </c>
      <c r="B1984" t="s">
        <v>279</v>
      </c>
      <c r="C1984" t="s">
        <v>299</v>
      </c>
      <c r="D1984" s="5" t="s">
        <v>300</v>
      </c>
      <c r="E1984" s="5" t="s">
        <v>282</v>
      </c>
      <c r="F1984" s="5" t="s">
        <v>51</v>
      </c>
      <c r="G1984" s="5" t="s">
        <v>52</v>
      </c>
      <c r="H1984" s="5" t="e">
        <f t="shared" si="30"/>
        <v>#N/A</v>
      </c>
      <c r="I1984" s="6">
        <v>27.878525291169801</v>
      </c>
    </row>
    <row r="1985" spans="1:9" x14ac:dyDescent="0.2">
      <c r="A1985" s="4" t="s">
        <v>7</v>
      </c>
      <c r="B1985" t="s">
        <v>279</v>
      </c>
      <c r="C1985" t="s">
        <v>299</v>
      </c>
      <c r="D1985" s="5" t="s">
        <v>300</v>
      </c>
      <c r="E1985" s="5" t="s">
        <v>282</v>
      </c>
      <c r="F1985" s="5" t="s">
        <v>54</v>
      </c>
      <c r="G1985" s="5" t="s">
        <v>55</v>
      </c>
      <c r="H1985" s="5" t="e">
        <f t="shared" si="30"/>
        <v>#N/A</v>
      </c>
      <c r="I1985" s="6">
        <v>113.34815816215099</v>
      </c>
    </row>
    <row r="1986" spans="1:9" x14ac:dyDescent="0.2">
      <c r="A1986" s="4" t="s">
        <v>7</v>
      </c>
      <c r="B1986" t="s">
        <v>279</v>
      </c>
      <c r="C1986" t="s">
        <v>299</v>
      </c>
      <c r="D1986" s="5" t="s">
        <v>300</v>
      </c>
      <c r="E1986" s="5" t="s">
        <v>282</v>
      </c>
      <c r="F1986" s="5" t="s">
        <v>56</v>
      </c>
      <c r="G1986" s="5" t="s">
        <v>57</v>
      </c>
      <c r="H1986" s="5" t="e">
        <f t="shared" ref="H1986:H2049" si="31">VLOOKUP(G1986,$M$2:$N$11,2,FALSE)</f>
        <v>#N/A</v>
      </c>
      <c r="I1986" s="6">
        <v>5467.1483717596802</v>
      </c>
    </row>
    <row r="1987" spans="1:9" x14ac:dyDescent="0.2">
      <c r="A1987" s="4" t="s">
        <v>7</v>
      </c>
      <c r="B1987" t="s">
        <v>279</v>
      </c>
      <c r="C1987" t="s">
        <v>299</v>
      </c>
      <c r="D1987" s="5" t="s">
        <v>300</v>
      </c>
      <c r="E1987" s="5" t="s">
        <v>282</v>
      </c>
      <c r="F1987" s="5" t="s">
        <v>58</v>
      </c>
      <c r="G1987" s="5" t="s">
        <v>59</v>
      </c>
      <c r="H1987" s="5" t="e">
        <f t="shared" si="31"/>
        <v>#N/A</v>
      </c>
      <c r="I1987" s="6">
        <v>782.91765797939502</v>
      </c>
    </row>
    <row r="1988" spans="1:9" x14ac:dyDescent="0.2">
      <c r="A1988" s="4" t="s">
        <v>7</v>
      </c>
      <c r="B1988" t="s">
        <v>279</v>
      </c>
      <c r="C1988" t="s">
        <v>299</v>
      </c>
      <c r="D1988" s="5" t="s">
        <v>300</v>
      </c>
      <c r="E1988" s="5" t="s">
        <v>282</v>
      </c>
      <c r="F1988" s="5" t="s">
        <v>60</v>
      </c>
      <c r="G1988" s="5" t="s">
        <v>61</v>
      </c>
      <c r="H1988" s="5" t="e">
        <f t="shared" si="31"/>
        <v>#N/A</v>
      </c>
      <c r="I1988" s="6">
        <v>11.440462508510601</v>
      </c>
    </row>
    <row r="1989" spans="1:9" x14ac:dyDescent="0.2">
      <c r="A1989" s="4" t="s">
        <v>62</v>
      </c>
      <c r="B1989" t="s">
        <v>279</v>
      </c>
      <c r="C1989" t="s">
        <v>301</v>
      </c>
      <c r="D1989" s="5" t="s">
        <v>302</v>
      </c>
      <c r="E1989" s="5" t="e">
        <v>#N/A</v>
      </c>
      <c r="F1989" s="5" t="s">
        <v>10</v>
      </c>
      <c r="G1989" s="5" t="s">
        <v>11</v>
      </c>
      <c r="H1989" s="5" t="str">
        <f t="shared" si="31"/>
        <v>Power</v>
      </c>
      <c r="I1989" s="6">
        <v>158.52221702096099</v>
      </c>
    </row>
    <row r="1990" spans="1:9" x14ac:dyDescent="0.2">
      <c r="A1990" s="4" t="s">
        <v>62</v>
      </c>
      <c r="B1990" t="s">
        <v>279</v>
      </c>
      <c r="C1990" t="s">
        <v>301</v>
      </c>
      <c r="D1990" s="5" t="s">
        <v>302</v>
      </c>
      <c r="E1990" s="5" t="e">
        <v>#N/A</v>
      </c>
      <c r="F1990" s="5" t="s">
        <v>18</v>
      </c>
      <c r="G1990" s="5" t="s">
        <v>19</v>
      </c>
      <c r="H1990" s="5" t="str">
        <f t="shared" si="31"/>
        <v>Ground Transport</v>
      </c>
      <c r="I1990" s="6">
        <v>522.25343860502403</v>
      </c>
    </row>
    <row r="1991" spans="1:9" x14ac:dyDescent="0.2">
      <c r="A1991" s="4" t="s">
        <v>62</v>
      </c>
      <c r="B1991" t="s">
        <v>279</v>
      </c>
      <c r="C1991" t="s">
        <v>301</v>
      </c>
      <c r="D1991" s="5" t="s">
        <v>302</v>
      </c>
      <c r="E1991" s="5" t="e">
        <v>#N/A</v>
      </c>
      <c r="F1991" s="5" t="s">
        <v>41</v>
      </c>
      <c r="G1991" s="5" t="s">
        <v>42</v>
      </c>
      <c r="H1991" s="5" t="e">
        <f t="shared" si="31"/>
        <v>#N/A</v>
      </c>
      <c r="I1991" s="6">
        <v>1.64471641295616E-3</v>
      </c>
    </row>
    <row r="1992" spans="1:9" x14ac:dyDescent="0.2">
      <c r="A1992" s="4" t="s">
        <v>62</v>
      </c>
      <c r="B1992" t="s">
        <v>279</v>
      </c>
      <c r="C1992" t="s">
        <v>301</v>
      </c>
      <c r="D1992" s="5" t="s">
        <v>302</v>
      </c>
      <c r="E1992" s="5" t="e">
        <v>#N/A</v>
      </c>
      <c r="F1992" s="5" t="s">
        <v>47</v>
      </c>
      <c r="G1992" s="5" t="s">
        <v>48</v>
      </c>
      <c r="H1992" s="5" t="e">
        <f t="shared" si="31"/>
        <v>#N/A</v>
      </c>
      <c r="I1992" s="6" t="s">
        <v>53</v>
      </c>
    </row>
    <row r="1993" spans="1:9" x14ac:dyDescent="0.2">
      <c r="A1993" s="4" t="s">
        <v>62</v>
      </c>
      <c r="B1993" t="s">
        <v>279</v>
      </c>
      <c r="C1993" t="s">
        <v>301</v>
      </c>
      <c r="D1993" s="5" t="s">
        <v>302</v>
      </c>
      <c r="E1993" s="5" t="e">
        <v>#N/A</v>
      </c>
      <c r="F1993" s="5" t="s">
        <v>60</v>
      </c>
      <c r="G1993" s="5" t="s">
        <v>61</v>
      </c>
      <c r="H1993" s="5" t="e">
        <f t="shared" si="31"/>
        <v>#N/A</v>
      </c>
      <c r="I1993" s="6">
        <v>0.60798907281590997</v>
      </c>
    </row>
    <row r="1994" spans="1:9" x14ac:dyDescent="0.2">
      <c r="A1994" s="4" t="s">
        <v>7</v>
      </c>
      <c r="B1994" t="s">
        <v>279</v>
      </c>
      <c r="C1994" t="s">
        <v>303</v>
      </c>
      <c r="D1994" s="5" t="s">
        <v>304</v>
      </c>
      <c r="E1994" s="5" t="s">
        <v>282</v>
      </c>
      <c r="F1994" s="5" t="s">
        <v>10</v>
      </c>
      <c r="G1994" s="5" t="s">
        <v>11</v>
      </c>
      <c r="H1994" s="5" t="str">
        <f t="shared" si="31"/>
        <v>Power</v>
      </c>
      <c r="I1994" s="6">
        <v>31025.039924352299</v>
      </c>
    </row>
    <row r="1995" spans="1:9" x14ac:dyDescent="0.2">
      <c r="A1995" s="4" t="s">
        <v>7</v>
      </c>
      <c r="B1995" t="s">
        <v>279</v>
      </c>
      <c r="C1995" t="s">
        <v>303</v>
      </c>
      <c r="D1995" s="5" t="s">
        <v>304</v>
      </c>
      <c r="E1995" s="5" t="s">
        <v>282</v>
      </c>
      <c r="F1995" s="5" t="s">
        <v>12</v>
      </c>
      <c r="G1995" s="5" t="s">
        <v>13</v>
      </c>
      <c r="H1995" s="5" t="str">
        <f t="shared" si="31"/>
        <v>Industry (incl. Cement Process)</v>
      </c>
      <c r="I1995" s="6">
        <v>4652.1780960919596</v>
      </c>
    </row>
    <row r="1996" spans="1:9" x14ac:dyDescent="0.2">
      <c r="A1996" s="4" t="s">
        <v>7</v>
      </c>
      <c r="B1996" t="s">
        <v>279</v>
      </c>
      <c r="C1996" t="s">
        <v>303</v>
      </c>
      <c r="D1996" s="5" t="s">
        <v>304</v>
      </c>
      <c r="E1996" s="5" t="s">
        <v>282</v>
      </c>
      <c r="F1996" s="5" t="s">
        <v>14</v>
      </c>
      <c r="G1996" s="5" t="s">
        <v>15</v>
      </c>
      <c r="H1996" s="5" t="str">
        <f t="shared" si="31"/>
        <v>Industry (incl. Cement Process)</v>
      </c>
      <c r="I1996" s="6">
        <v>7026.7352330051099</v>
      </c>
    </row>
    <row r="1997" spans="1:9" x14ac:dyDescent="0.2">
      <c r="A1997" s="4" t="s">
        <v>7</v>
      </c>
      <c r="B1997" t="s">
        <v>279</v>
      </c>
      <c r="C1997" t="s">
        <v>303</v>
      </c>
      <c r="D1997" s="5" t="s">
        <v>304</v>
      </c>
      <c r="E1997" s="5" t="s">
        <v>282</v>
      </c>
      <c r="F1997" s="5" t="s">
        <v>16</v>
      </c>
      <c r="G1997" s="5" t="s">
        <v>17</v>
      </c>
      <c r="H1997" s="5" t="str">
        <f t="shared" si="31"/>
        <v>Domestic aviation</v>
      </c>
      <c r="I1997" s="6">
        <v>562.71281188386604</v>
      </c>
    </row>
    <row r="1998" spans="1:9" x14ac:dyDescent="0.2">
      <c r="A1998" s="4" t="s">
        <v>7</v>
      </c>
      <c r="B1998" t="s">
        <v>279</v>
      </c>
      <c r="C1998" t="s">
        <v>303</v>
      </c>
      <c r="D1998" s="5" t="s">
        <v>304</v>
      </c>
      <c r="E1998" s="5" t="s">
        <v>282</v>
      </c>
      <c r="F1998" s="5" t="s">
        <v>18</v>
      </c>
      <c r="G1998" s="5" t="s">
        <v>19</v>
      </c>
      <c r="H1998" s="5" t="str">
        <f t="shared" si="31"/>
        <v>Ground Transport</v>
      </c>
      <c r="I1998" s="6">
        <v>15143.078338756</v>
      </c>
    </row>
    <row r="1999" spans="1:9" x14ac:dyDescent="0.2">
      <c r="A1999" s="4" t="s">
        <v>7</v>
      </c>
      <c r="B1999" t="s">
        <v>279</v>
      </c>
      <c r="C1999" t="s">
        <v>303</v>
      </c>
      <c r="D1999" s="5" t="s">
        <v>304</v>
      </c>
      <c r="E1999" s="5" t="s">
        <v>282</v>
      </c>
      <c r="F1999" s="5" t="s">
        <v>20</v>
      </c>
      <c r="G1999" s="5" t="s">
        <v>21</v>
      </c>
      <c r="H1999" s="5" t="str">
        <f t="shared" si="31"/>
        <v>Ground Transport</v>
      </c>
      <c r="I1999" s="6">
        <v>141.777299297383</v>
      </c>
    </row>
    <row r="2000" spans="1:9" x14ac:dyDescent="0.2">
      <c r="A2000" s="4" t="s">
        <v>7</v>
      </c>
      <c r="B2000" t="s">
        <v>279</v>
      </c>
      <c r="C2000" t="s">
        <v>303</v>
      </c>
      <c r="D2000" s="5" t="s">
        <v>304</v>
      </c>
      <c r="E2000" s="5" t="s">
        <v>282</v>
      </c>
      <c r="F2000" s="5" t="s">
        <v>22</v>
      </c>
      <c r="G2000" s="5" t="s">
        <v>23</v>
      </c>
      <c r="H2000" s="5" t="str">
        <f t="shared" si="31"/>
        <v>Ground Transport</v>
      </c>
      <c r="I2000" s="6">
        <v>1909.48868152824</v>
      </c>
    </row>
    <row r="2001" spans="1:9" x14ac:dyDescent="0.2">
      <c r="A2001" s="4" t="s">
        <v>7</v>
      </c>
      <c r="B2001" t="s">
        <v>279</v>
      </c>
      <c r="C2001" t="s">
        <v>303</v>
      </c>
      <c r="D2001" s="5" t="s">
        <v>304</v>
      </c>
      <c r="E2001" s="5" t="s">
        <v>282</v>
      </c>
      <c r="F2001" s="5" t="s">
        <v>24</v>
      </c>
      <c r="G2001" s="5" t="s">
        <v>25</v>
      </c>
      <c r="H2001" s="5" t="str">
        <f t="shared" si="31"/>
        <v>Ground Transport</v>
      </c>
      <c r="I2001" s="6">
        <v>3.57772487250132</v>
      </c>
    </row>
    <row r="2002" spans="1:9" x14ac:dyDescent="0.2">
      <c r="A2002" s="4" t="s">
        <v>7</v>
      </c>
      <c r="B2002" t="s">
        <v>279</v>
      </c>
      <c r="C2002" t="s">
        <v>303</v>
      </c>
      <c r="D2002" s="5" t="s">
        <v>304</v>
      </c>
      <c r="E2002" s="5" t="s">
        <v>282</v>
      </c>
      <c r="F2002" s="5" t="s">
        <v>26</v>
      </c>
      <c r="G2002" s="5" t="s">
        <v>27</v>
      </c>
      <c r="H2002" s="5" t="str">
        <f t="shared" si="31"/>
        <v>Residential</v>
      </c>
      <c r="I2002" s="6">
        <v>6904.3033916230897</v>
      </c>
    </row>
    <row r="2003" spans="1:9" x14ac:dyDescent="0.2">
      <c r="A2003" s="4" t="s">
        <v>7</v>
      </c>
      <c r="B2003" t="s">
        <v>279</v>
      </c>
      <c r="C2003" t="s">
        <v>303</v>
      </c>
      <c r="D2003" s="5" t="s">
        <v>304</v>
      </c>
      <c r="E2003" s="5" t="s">
        <v>282</v>
      </c>
      <c r="F2003" s="5" t="s">
        <v>28</v>
      </c>
      <c r="G2003" s="5" t="s">
        <v>29</v>
      </c>
      <c r="H2003" s="5" t="e">
        <f t="shared" si="31"/>
        <v>#N/A</v>
      </c>
      <c r="I2003" s="6" t="s">
        <v>53</v>
      </c>
    </row>
    <row r="2004" spans="1:9" x14ac:dyDescent="0.2">
      <c r="A2004" s="4" t="s">
        <v>7</v>
      </c>
      <c r="B2004" t="s">
        <v>279</v>
      </c>
      <c r="C2004" t="s">
        <v>303</v>
      </c>
      <c r="D2004" s="5" t="s">
        <v>304</v>
      </c>
      <c r="E2004" s="5" t="s">
        <v>282</v>
      </c>
      <c r="F2004" s="5" t="s">
        <v>30</v>
      </c>
      <c r="G2004" s="5" t="s">
        <v>31</v>
      </c>
      <c r="H2004" s="5" t="e">
        <f t="shared" si="31"/>
        <v>#N/A</v>
      </c>
      <c r="I2004" s="6" t="s">
        <v>53</v>
      </c>
    </row>
    <row r="2005" spans="1:9" x14ac:dyDescent="0.2">
      <c r="A2005" s="4" t="s">
        <v>7</v>
      </c>
      <c r="B2005" t="s">
        <v>279</v>
      </c>
      <c r="C2005" t="s">
        <v>303</v>
      </c>
      <c r="D2005" s="5" t="s">
        <v>304</v>
      </c>
      <c r="E2005" s="5" t="s">
        <v>282</v>
      </c>
      <c r="F2005" s="5" t="s">
        <v>30</v>
      </c>
      <c r="G2005" s="5" t="s">
        <v>32</v>
      </c>
      <c r="H2005" s="5" t="e">
        <f t="shared" si="31"/>
        <v>#N/A</v>
      </c>
      <c r="I2005" s="6">
        <v>0.484126</v>
      </c>
    </row>
    <row r="2006" spans="1:9" x14ac:dyDescent="0.2">
      <c r="A2006" s="4" t="s">
        <v>7</v>
      </c>
      <c r="B2006" t="s">
        <v>279</v>
      </c>
      <c r="C2006" t="s">
        <v>303</v>
      </c>
      <c r="D2006" s="5" t="s">
        <v>304</v>
      </c>
      <c r="E2006" s="5" t="s">
        <v>282</v>
      </c>
      <c r="F2006" s="5" t="s">
        <v>33</v>
      </c>
      <c r="G2006" s="5" t="s">
        <v>34</v>
      </c>
      <c r="H2006" s="5" t="str">
        <f t="shared" si="31"/>
        <v>Industry (incl. Cement Process)</v>
      </c>
      <c r="I2006" s="6">
        <v>2260.9</v>
      </c>
    </row>
    <row r="2007" spans="1:9" x14ac:dyDescent="0.2">
      <c r="A2007" s="4" t="s">
        <v>7</v>
      </c>
      <c r="B2007" t="s">
        <v>279</v>
      </c>
      <c r="C2007" t="s">
        <v>303</v>
      </c>
      <c r="D2007" s="5" t="s">
        <v>304</v>
      </c>
      <c r="E2007" s="5" t="s">
        <v>282</v>
      </c>
      <c r="F2007" s="5" t="s">
        <v>35</v>
      </c>
      <c r="G2007" s="5" t="s">
        <v>36</v>
      </c>
      <c r="H2007" s="5" t="e">
        <f t="shared" si="31"/>
        <v>#N/A</v>
      </c>
      <c r="I2007" s="6">
        <v>232.5</v>
      </c>
    </row>
    <row r="2008" spans="1:9" x14ac:dyDescent="0.2">
      <c r="A2008" s="4" t="s">
        <v>7</v>
      </c>
      <c r="B2008" t="s">
        <v>279</v>
      </c>
      <c r="C2008" t="s">
        <v>303</v>
      </c>
      <c r="D2008" s="5" t="s">
        <v>304</v>
      </c>
      <c r="E2008" s="5" t="s">
        <v>282</v>
      </c>
      <c r="F2008" s="5" t="s">
        <v>37</v>
      </c>
      <c r="G2008" s="5" t="s">
        <v>38</v>
      </c>
      <c r="H2008" s="5" t="e">
        <f t="shared" si="31"/>
        <v>#N/A</v>
      </c>
      <c r="I2008" s="6">
        <v>448.11727498483401</v>
      </c>
    </row>
    <row r="2009" spans="1:9" x14ac:dyDescent="0.2">
      <c r="A2009" s="4" t="s">
        <v>7</v>
      </c>
      <c r="B2009" t="s">
        <v>279</v>
      </c>
      <c r="C2009" t="s">
        <v>303</v>
      </c>
      <c r="D2009" s="5" t="s">
        <v>304</v>
      </c>
      <c r="E2009" s="5" t="s">
        <v>282</v>
      </c>
      <c r="F2009" s="5" t="s">
        <v>39</v>
      </c>
      <c r="G2009" s="5" t="s">
        <v>40</v>
      </c>
      <c r="H2009" s="5" t="e">
        <f t="shared" si="31"/>
        <v>#N/A</v>
      </c>
      <c r="I2009" s="6">
        <v>40.9861917603899</v>
      </c>
    </row>
    <row r="2010" spans="1:9" x14ac:dyDescent="0.2">
      <c r="A2010" s="4" t="s">
        <v>7</v>
      </c>
      <c r="B2010" t="s">
        <v>279</v>
      </c>
      <c r="C2010" t="s">
        <v>303</v>
      </c>
      <c r="D2010" s="5" t="s">
        <v>304</v>
      </c>
      <c r="E2010" s="5" t="s">
        <v>282</v>
      </c>
      <c r="F2010" s="5" t="s">
        <v>41</v>
      </c>
      <c r="G2010" s="5" t="s">
        <v>42</v>
      </c>
      <c r="H2010" s="5" t="e">
        <f t="shared" si="31"/>
        <v>#N/A</v>
      </c>
      <c r="I2010" s="6">
        <v>71.469612382532304</v>
      </c>
    </row>
    <row r="2011" spans="1:9" x14ac:dyDescent="0.2">
      <c r="A2011" s="4" t="s">
        <v>7</v>
      </c>
      <c r="B2011" t="s">
        <v>279</v>
      </c>
      <c r="C2011" t="s">
        <v>303</v>
      </c>
      <c r="D2011" s="5" t="s">
        <v>304</v>
      </c>
      <c r="E2011" s="5" t="s">
        <v>282</v>
      </c>
      <c r="F2011" s="5" t="s">
        <v>43</v>
      </c>
      <c r="G2011" s="5" t="s">
        <v>44</v>
      </c>
      <c r="H2011" s="5" t="e">
        <f t="shared" si="31"/>
        <v>#N/A</v>
      </c>
      <c r="I2011" s="6">
        <v>200.42060698879999</v>
      </c>
    </row>
    <row r="2012" spans="1:9" x14ac:dyDescent="0.2">
      <c r="A2012" s="4" t="s">
        <v>7</v>
      </c>
      <c r="B2012" t="s">
        <v>279</v>
      </c>
      <c r="C2012" t="s">
        <v>303</v>
      </c>
      <c r="D2012" s="5" t="s">
        <v>304</v>
      </c>
      <c r="E2012" s="5" t="s">
        <v>282</v>
      </c>
      <c r="F2012" s="5" t="s">
        <v>45</v>
      </c>
      <c r="G2012" s="5" t="s">
        <v>46</v>
      </c>
      <c r="H2012" s="5" t="e">
        <f t="shared" si="31"/>
        <v>#N/A</v>
      </c>
      <c r="I2012" s="6">
        <v>477.66605827199999</v>
      </c>
    </row>
    <row r="2013" spans="1:9" x14ac:dyDescent="0.2">
      <c r="A2013" s="4" t="s">
        <v>7</v>
      </c>
      <c r="B2013" t="s">
        <v>279</v>
      </c>
      <c r="C2013" t="s">
        <v>303</v>
      </c>
      <c r="D2013" s="5" t="s">
        <v>304</v>
      </c>
      <c r="E2013" s="5" t="s">
        <v>282</v>
      </c>
      <c r="F2013" s="5" t="s">
        <v>47</v>
      </c>
      <c r="G2013" s="5" t="s">
        <v>48</v>
      </c>
      <c r="H2013" s="5" t="e">
        <f t="shared" si="31"/>
        <v>#N/A</v>
      </c>
      <c r="I2013" s="6">
        <v>34.724551679999998</v>
      </c>
    </row>
    <row r="2014" spans="1:9" x14ac:dyDescent="0.2">
      <c r="A2014" s="4" t="s">
        <v>7</v>
      </c>
      <c r="B2014" t="s">
        <v>279</v>
      </c>
      <c r="C2014" t="s">
        <v>303</v>
      </c>
      <c r="D2014" s="5" t="s">
        <v>304</v>
      </c>
      <c r="E2014" s="5" t="s">
        <v>282</v>
      </c>
      <c r="F2014" s="5" t="s">
        <v>49</v>
      </c>
      <c r="G2014" s="5" t="s">
        <v>50</v>
      </c>
      <c r="H2014" s="5" t="e">
        <f t="shared" si="31"/>
        <v>#N/A</v>
      </c>
      <c r="I2014" s="6">
        <v>24.503958044122498</v>
      </c>
    </row>
    <row r="2015" spans="1:9" x14ac:dyDescent="0.2">
      <c r="A2015" s="4" t="s">
        <v>7</v>
      </c>
      <c r="B2015" t="s">
        <v>279</v>
      </c>
      <c r="C2015" t="s">
        <v>303</v>
      </c>
      <c r="D2015" s="5" t="s">
        <v>304</v>
      </c>
      <c r="E2015" s="5" t="s">
        <v>282</v>
      </c>
      <c r="F2015" s="5" t="s">
        <v>51</v>
      </c>
      <c r="G2015" s="5" t="s">
        <v>52</v>
      </c>
      <c r="H2015" s="5" t="e">
        <f t="shared" si="31"/>
        <v>#N/A</v>
      </c>
      <c r="I2015" s="6">
        <v>6.0640329609825399</v>
      </c>
    </row>
    <row r="2016" spans="1:9" x14ac:dyDescent="0.2">
      <c r="A2016" s="4" t="s">
        <v>7</v>
      </c>
      <c r="B2016" t="s">
        <v>279</v>
      </c>
      <c r="C2016" t="s">
        <v>303</v>
      </c>
      <c r="D2016" s="5" t="s">
        <v>304</v>
      </c>
      <c r="E2016" s="5" t="s">
        <v>282</v>
      </c>
      <c r="F2016" s="5" t="s">
        <v>56</v>
      </c>
      <c r="G2016" s="5" t="s">
        <v>57</v>
      </c>
      <c r="H2016" s="5" t="e">
        <f t="shared" si="31"/>
        <v>#N/A</v>
      </c>
      <c r="I2016" s="6">
        <v>892.20259094492906</v>
      </c>
    </row>
    <row r="2017" spans="1:9" x14ac:dyDescent="0.2">
      <c r="A2017" s="4" t="s">
        <v>7</v>
      </c>
      <c r="B2017" t="s">
        <v>279</v>
      </c>
      <c r="C2017" t="s">
        <v>303</v>
      </c>
      <c r="D2017" s="5" t="s">
        <v>304</v>
      </c>
      <c r="E2017" s="5" t="s">
        <v>282</v>
      </c>
      <c r="F2017" s="5" t="s">
        <v>58</v>
      </c>
      <c r="G2017" s="5" t="s">
        <v>59</v>
      </c>
      <c r="H2017" s="5" t="e">
        <f t="shared" si="31"/>
        <v>#N/A</v>
      </c>
      <c r="I2017" s="6">
        <v>337.79774269604297</v>
      </c>
    </row>
    <row r="2018" spans="1:9" x14ac:dyDescent="0.2">
      <c r="A2018" s="4" t="s">
        <v>7</v>
      </c>
      <c r="B2018" t="s">
        <v>279</v>
      </c>
      <c r="C2018" t="s">
        <v>303</v>
      </c>
      <c r="D2018" s="5" t="s">
        <v>304</v>
      </c>
      <c r="E2018" s="5" t="s">
        <v>282</v>
      </c>
      <c r="F2018" s="5" t="s">
        <v>60</v>
      </c>
      <c r="G2018" s="5" t="s">
        <v>61</v>
      </c>
      <c r="H2018" s="5" t="e">
        <f t="shared" si="31"/>
        <v>#N/A</v>
      </c>
      <c r="I2018" s="6">
        <v>7.5945338356325598</v>
      </c>
    </row>
    <row r="2019" spans="1:9" x14ac:dyDescent="0.2">
      <c r="A2019" s="4" t="s">
        <v>7</v>
      </c>
      <c r="B2019" t="s">
        <v>279</v>
      </c>
      <c r="C2019" t="s">
        <v>305</v>
      </c>
      <c r="D2019" s="5" t="s">
        <v>306</v>
      </c>
      <c r="E2019" s="5">
        <v>0</v>
      </c>
      <c r="F2019" s="5" t="s">
        <v>10</v>
      </c>
      <c r="G2019" s="5" t="s">
        <v>11</v>
      </c>
      <c r="H2019" s="5" t="str">
        <f t="shared" si="31"/>
        <v>Power</v>
      </c>
      <c r="I2019" s="6">
        <v>103.03552559618799</v>
      </c>
    </row>
    <row r="2020" spans="1:9" x14ac:dyDescent="0.2">
      <c r="A2020" s="4" t="s">
        <v>7</v>
      </c>
      <c r="B2020" t="s">
        <v>279</v>
      </c>
      <c r="C2020" t="s">
        <v>305</v>
      </c>
      <c r="D2020" s="5" t="s">
        <v>306</v>
      </c>
      <c r="E2020" s="5">
        <v>0</v>
      </c>
      <c r="F2020" s="5" t="s">
        <v>14</v>
      </c>
      <c r="G2020" s="5" t="s">
        <v>15</v>
      </c>
      <c r="H2020" s="5" t="str">
        <f t="shared" si="31"/>
        <v>Industry (incl. Cement Process)</v>
      </c>
      <c r="I2020" s="6">
        <v>27.658582285386199</v>
      </c>
    </row>
    <row r="2021" spans="1:9" x14ac:dyDescent="0.2">
      <c r="A2021" s="4" t="s">
        <v>7</v>
      </c>
      <c r="B2021" t="s">
        <v>279</v>
      </c>
      <c r="C2021" t="s">
        <v>305</v>
      </c>
      <c r="D2021" s="5" t="s">
        <v>306</v>
      </c>
      <c r="E2021" s="5">
        <v>0</v>
      </c>
      <c r="F2021" s="5" t="s">
        <v>16</v>
      </c>
      <c r="G2021" s="5" t="s">
        <v>17</v>
      </c>
      <c r="H2021" s="5" t="str">
        <f t="shared" si="31"/>
        <v>Domestic aviation</v>
      </c>
      <c r="I2021" s="6">
        <v>21.642780140091801</v>
      </c>
    </row>
    <row r="2022" spans="1:9" x14ac:dyDescent="0.2">
      <c r="A2022" s="4" t="s">
        <v>7</v>
      </c>
      <c r="B2022" t="s">
        <v>279</v>
      </c>
      <c r="C2022" t="s">
        <v>305</v>
      </c>
      <c r="D2022" s="5" t="s">
        <v>306</v>
      </c>
      <c r="E2022" s="5">
        <v>0</v>
      </c>
      <c r="F2022" s="5" t="s">
        <v>18</v>
      </c>
      <c r="G2022" s="5" t="s">
        <v>19</v>
      </c>
      <c r="H2022" s="5" t="str">
        <f t="shared" si="31"/>
        <v>Ground Transport</v>
      </c>
      <c r="I2022" s="6">
        <v>32.3906262341401</v>
      </c>
    </row>
    <row r="2023" spans="1:9" x14ac:dyDescent="0.2">
      <c r="A2023" s="4" t="s">
        <v>7</v>
      </c>
      <c r="B2023" t="s">
        <v>279</v>
      </c>
      <c r="C2023" t="s">
        <v>305</v>
      </c>
      <c r="D2023" s="5" t="s">
        <v>306</v>
      </c>
      <c r="E2023" s="5">
        <v>0</v>
      </c>
      <c r="F2023" s="5" t="s">
        <v>22</v>
      </c>
      <c r="G2023" s="5" t="s">
        <v>23</v>
      </c>
      <c r="H2023" s="5" t="str">
        <f t="shared" si="31"/>
        <v>Ground Transport</v>
      </c>
      <c r="I2023" s="6">
        <v>39.382524452616799</v>
      </c>
    </row>
    <row r="2024" spans="1:9" x14ac:dyDescent="0.2">
      <c r="A2024" s="4" t="s">
        <v>7</v>
      </c>
      <c r="B2024" t="s">
        <v>279</v>
      </c>
      <c r="C2024" t="s">
        <v>305</v>
      </c>
      <c r="D2024" s="5" t="s">
        <v>306</v>
      </c>
      <c r="E2024" s="5">
        <v>0</v>
      </c>
      <c r="F2024" s="5" t="s">
        <v>26</v>
      </c>
      <c r="G2024" s="5" t="s">
        <v>27</v>
      </c>
      <c r="H2024" s="5" t="str">
        <f t="shared" si="31"/>
        <v>Residential</v>
      </c>
      <c r="I2024" s="6">
        <v>301.23538287822998</v>
      </c>
    </row>
    <row r="2025" spans="1:9" x14ac:dyDescent="0.2">
      <c r="A2025" s="4" t="s">
        <v>7</v>
      </c>
      <c r="B2025" t="s">
        <v>279</v>
      </c>
      <c r="C2025" t="s">
        <v>305</v>
      </c>
      <c r="D2025" s="5" t="s">
        <v>306</v>
      </c>
      <c r="E2025" s="5">
        <v>0</v>
      </c>
      <c r="F2025" s="5" t="s">
        <v>41</v>
      </c>
      <c r="G2025" s="5" t="s">
        <v>42</v>
      </c>
      <c r="H2025" s="5" t="e">
        <f t="shared" si="31"/>
        <v>#N/A</v>
      </c>
      <c r="I2025" s="6">
        <v>2.7962920603017299E-3</v>
      </c>
    </row>
    <row r="2026" spans="1:9" x14ac:dyDescent="0.2">
      <c r="A2026" s="4" t="s">
        <v>7</v>
      </c>
      <c r="B2026" t="s">
        <v>279</v>
      </c>
      <c r="C2026" t="s">
        <v>305</v>
      </c>
      <c r="D2026" s="5" t="s">
        <v>306</v>
      </c>
      <c r="E2026" s="5">
        <v>0</v>
      </c>
      <c r="F2026" s="5" t="s">
        <v>49</v>
      </c>
      <c r="G2026" s="5" t="s">
        <v>50</v>
      </c>
      <c r="H2026" s="5" t="e">
        <f t="shared" si="31"/>
        <v>#N/A</v>
      </c>
      <c r="I2026" s="6">
        <v>0.45156409181066998</v>
      </c>
    </row>
    <row r="2027" spans="1:9" x14ac:dyDescent="0.2">
      <c r="A2027" s="4" t="s">
        <v>7</v>
      </c>
      <c r="B2027" t="s">
        <v>279</v>
      </c>
      <c r="C2027" t="s">
        <v>305</v>
      </c>
      <c r="D2027" s="5" t="s">
        <v>306</v>
      </c>
      <c r="E2027" s="5">
        <v>0</v>
      </c>
      <c r="F2027" s="5" t="s">
        <v>51</v>
      </c>
      <c r="G2027" s="5" t="s">
        <v>52</v>
      </c>
      <c r="H2027" s="5" t="e">
        <f t="shared" si="31"/>
        <v>#N/A</v>
      </c>
      <c r="I2027" s="6">
        <v>4.5474000000000001E-3</v>
      </c>
    </row>
    <row r="2028" spans="1:9" x14ac:dyDescent="0.2">
      <c r="A2028" s="4" t="s">
        <v>7</v>
      </c>
      <c r="B2028" t="s">
        <v>279</v>
      </c>
      <c r="C2028" t="s">
        <v>305</v>
      </c>
      <c r="D2028" s="5" t="s">
        <v>306</v>
      </c>
      <c r="E2028" s="5">
        <v>0</v>
      </c>
      <c r="F2028" s="5" t="s">
        <v>56</v>
      </c>
      <c r="G2028" s="5" t="s">
        <v>57</v>
      </c>
      <c r="H2028" s="5" t="e">
        <f t="shared" si="31"/>
        <v>#N/A</v>
      </c>
      <c r="I2028" s="6">
        <v>2.0973459540000001</v>
      </c>
    </row>
    <row r="2029" spans="1:9" x14ac:dyDescent="0.2">
      <c r="A2029" s="4" t="s">
        <v>7</v>
      </c>
      <c r="B2029" t="s">
        <v>279</v>
      </c>
      <c r="C2029" t="s">
        <v>305</v>
      </c>
      <c r="D2029" s="5" t="s">
        <v>306</v>
      </c>
      <c r="E2029" s="5">
        <v>0</v>
      </c>
      <c r="F2029" s="5" t="s">
        <v>60</v>
      </c>
      <c r="G2029" s="5" t="s">
        <v>61</v>
      </c>
      <c r="H2029" s="5" t="e">
        <f t="shared" si="31"/>
        <v>#N/A</v>
      </c>
      <c r="I2029" s="6">
        <v>1.0460980219257201</v>
      </c>
    </row>
    <row r="2030" spans="1:9" x14ac:dyDescent="0.2">
      <c r="A2030" s="4" t="s">
        <v>7</v>
      </c>
      <c r="B2030" t="s">
        <v>279</v>
      </c>
      <c r="C2030" t="s">
        <v>307</v>
      </c>
      <c r="D2030" s="5" t="s">
        <v>308</v>
      </c>
      <c r="E2030" s="5" t="s">
        <v>282</v>
      </c>
      <c r="F2030" s="5" t="s">
        <v>10</v>
      </c>
      <c r="G2030" s="5" t="s">
        <v>11</v>
      </c>
      <c r="H2030" s="5" t="str">
        <f t="shared" si="31"/>
        <v>Power</v>
      </c>
      <c r="I2030" s="6">
        <v>10662.3189505664</v>
      </c>
    </row>
    <row r="2031" spans="1:9" x14ac:dyDescent="0.2">
      <c r="A2031" s="4" t="s">
        <v>7</v>
      </c>
      <c r="B2031" t="s">
        <v>279</v>
      </c>
      <c r="C2031" t="s">
        <v>307</v>
      </c>
      <c r="D2031" s="5" t="s">
        <v>308</v>
      </c>
      <c r="E2031" s="5" t="s">
        <v>282</v>
      </c>
      <c r="F2031" s="5" t="s">
        <v>12</v>
      </c>
      <c r="G2031" s="5" t="s">
        <v>13</v>
      </c>
      <c r="H2031" s="5" t="str">
        <f t="shared" si="31"/>
        <v>Industry (incl. Cement Process)</v>
      </c>
      <c r="I2031" s="6">
        <v>365.66693801743298</v>
      </c>
    </row>
    <row r="2032" spans="1:9" x14ac:dyDescent="0.2">
      <c r="A2032" s="4" t="s">
        <v>7</v>
      </c>
      <c r="B2032" t="s">
        <v>279</v>
      </c>
      <c r="C2032" t="s">
        <v>307</v>
      </c>
      <c r="D2032" s="5" t="s">
        <v>308</v>
      </c>
      <c r="E2032" s="5" t="s">
        <v>282</v>
      </c>
      <c r="F2032" s="5" t="s">
        <v>14</v>
      </c>
      <c r="G2032" s="5" t="s">
        <v>15</v>
      </c>
      <c r="H2032" s="5" t="str">
        <f t="shared" si="31"/>
        <v>Industry (incl. Cement Process)</v>
      </c>
      <c r="I2032" s="6">
        <v>4067.81946583439</v>
      </c>
    </row>
    <row r="2033" spans="1:9" x14ac:dyDescent="0.2">
      <c r="A2033" s="4" t="s">
        <v>7</v>
      </c>
      <c r="B2033" t="s">
        <v>279</v>
      </c>
      <c r="C2033" t="s">
        <v>307</v>
      </c>
      <c r="D2033" s="5" t="s">
        <v>308</v>
      </c>
      <c r="E2033" s="5" t="s">
        <v>282</v>
      </c>
      <c r="F2033" s="5" t="s">
        <v>16</v>
      </c>
      <c r="G2033" s="5" t="s">
        <v>17</v>
      </c>
      <c r="H2033" s="5" t="str">
        <f t="shared" si="31"/>
        <v>Domestic aviation</v>
      </c>
      <c r="I2033" s="6">
        <v>25.081598538930098</v>
      </c>
    </row>
    <row r="2034" spans="1:9" x14ac:dyDescent="0.2">
      <c r="A2034" s="4" t="s">
        <v>7</v>
      </c>
      <c r="B2034" t="s">
        <v>279</v>
      </c>
      <c r="C2034" t="s">
        <v>307</v>
      </c>
      <c r="D2034" s="5" t="s">
        <v>308</v>
      </c>
      <c r="E2034" s="5" t="s">
        <v>282</v>
      </c>
      <c r="F2034" s="5" t="s">
        <v>18</v>
      </c>
      <c r="G2034" s="5" t="s">
        <v>19</v>
      </c>
      <c r="H2034" s="5" t="str">
        <f t="shared" si="31"/>
        <v>Ground Transport</v>
      </c>
      <c r="I2034" s="6">
        <v>11777.738211381</v>
      </c>
    </row>
    <row r="2035" spans="1:9" x14ac:dyDescent="0.2">
      <c r="A2035" s="4" t="s">
        <v>7</v>
      </c>
      <c r="B2035" t="s">
        <v>279</v>
      </c>
      <c r="C2035" t="s">
        <v>307</v>
      </c>
      <c r="D2035" s="5" t="s">
        <v>308</v>
      </c>
      <c r="E2035" s="5" t="s">
        <v>282</v>
      </c>
      <c r="F2035" s="5" t="s">
        <v>20</v>
      </c>
      <c r="G2035" s="5" t="s">
        <v>21</v>
      </c>
      <c r="H2035" s="5" t="str">
        <f t="shared" si="31"/>
        <v>Ground Transport</v>
      </c>
      <c r="I2035" s="6">
        <v>112.89652498118301</v>
      </c>
    </row>
    <row r="2036" spans="1:9" x14ac:dyDescent="0.2">
      <c r="A2036" s="4" t="s">
        <v>7</v>
      </c>
      <c r="B2036" t="s">
        <v>279</v>
      </c>
      <c r="C2036" t="s">
        <v>307</v>
      </c>
      <c r="D2036" s="5" t="s">
        <v>308</v>
      </c>
      <c r="E2036" s="5" t="s">
        <v>282</v>
      </c>
      <c r="F2036" s="5" t="s">
        <v>22</v>
      </c>
      <c r="G2036" s="5" t="s">
        <v>23</v>
      </c>
      <c r="H2036" s="5" t="str">
        <f t="shared" si="31"/>
        <v>Ground Transport</v>
      </c>
      <c r="I2036" s="6">
        <v>222.53745110471399</v>
      </c>
    </row>
    <row r="2037" spans="1:9" x14ac:dyDescent="0.2">
      <c r="A2037" s="4" t="s">
        <v>7</v>
      </c>
      <c r="B2037" t="s">
        <v>279</v>
      </c>
      <c r="C2037" t="s">
        <v>307</v>
      </c>
      <c r="D2037" s="5" t="s">
        <v>308</v>
      </c>
      <c r="E2037" s="5" t="s">
        <v>282</v>
      </c>
      <c r="F2037" s="5" t="s">
        <v>24</v>
      </c>
      <c r="G2037" s="5" t="s">
        <v>25</v>
      </c>
      <c r="H2037" s="5" t="str">
        <f t="shared" si="31"/>
        <v>Ground Transport</v>
      </c>
      <c r="I2037" s="6" t="s">
        <v>53</v>
      </c>
    </row>
    <row r="2038" spans="1:9" x14ac:dyDescent="0.2">
      <c r="A2038" s="4" t="s">
        <v>7</v>
      </c>
      <c r="B2038" t="s">
        <v>279</v>
      </c>
      <c r="C2038" t="s">
        <v>307</v>
      </c>
      <c r="D2038" s="5" t="s">
        <v>308</v>
      </c>
      <c r="E2038" s="5" t="s">
        <v>282</v>
      </c>
      <c r="F2038" s="5" t="s">
        <v>26</v>
      </c>
      <c r="G2038" s="5" t="s">
        <v>27</v>
      </c>
      <c r="H2038" s="5" t="str">
        <f t="shared" si="31"/>
        <v>Residential</v>
      </c>
      <c r="I2038" s="6">
        <v>7784.7513941758498</v>
      </c>
    </row>
    <row r="2039" spans="1:9" x14ac:dyDescent="0.2">
      <c r="A2039" s="4" t="s">
        <v>7</v>
      </c>
      <c r="B2039" t="s">
        <v>279</v>
      </c>
      <c r="C2039" t="s">
        <v>307</v>
      </c>
      <c r="D2039" s="5" t="s">
        <v>308</v>
      </c>
      <c r="E2039" s="5" t="s">
        <v>282</v>
      </c>
      <c r="F2039" s="5" t="s">
        <v>28</v>
      </c>
      <c r="G2039" s="5" t="s">
        <v>29</v>
      </c>
      <c r="H2039" s="5" t="e">
        <f t="shared" si="31"/>
        <v>#N/A</v>
      </c>
      <c r="I2039" s="6">
        <v>71.870185426039299</v>
      </c>
    </row>
    <row r="2040" spans="1:9" x14ac:dyDescent="0.2">
      <c r="A2040" s="4" t="s">
        <v>7</v>
      </c>
      <c r="B2040" t="s">
        <v>279</v>
      </c>
      <c r="C2040" t="s">
        <v>307</v>
      </c>
      <c r="D2040" s="5" t="s">
        <v>308</v>
      </c>
      <c r="E2040" s="5" t="s">
        <v>282</v>
      </c>
      <c r="F2040" s="5" t="s">
        <v>30</v>
      </c>
      <c r="G2040" s="5" t="s">
        <v>31</v>
      </c>
      <c r="H2040" s="5" t="e">
        <f t="shared" si="31"/>
        <v>#N/A</v>
      </c>
      <c r="I2040" s="6" t="s">
        <v>53</v>
      </c>
    </row>
    <row r="2041" spans="1:9" x14ac:dyDescent="0.2">
      <c r="A2041" s="4" t="s">
        <v>7</v>
      </c>
      <c r="B2041" t="s">
        <v>279</v>
      </c>
      <c r="C2041" t="s">
        <v>307</v>
      </c>
      <c r="D2041" s="5" t="s">
        <v>308</v>
      </c>
      <c r="E2041" s="5" t="s">
        <v>282</v>
      </c>
      <c r="F2041" s="5" t="s">
        <v>30</v>
      </c>
      <c r="G2041" s="5" t="s">
        <v>32</v>
      </c>
      <c r="H2041" s="5" t="e">
        <f t="shared" si="31"/>
        <v>#N/A</v>
      </c>
      <c r="I2041" s="6" t="s">
        <v>53</v>
      </c>
    </row>
    <row r="2042" spans="1:9" x14ac:dyDescent="0.2">
      <c r="A2042" s="4" t="s">
        <v>7</v>
      </c>
      <c r="B2042" t="s">
        <v>279</v>
      </c>
      <c r="C2042" t="s">
        <v>307</v>
      </c>
      <c r="D2042" s="5" t="s">
        <v>308</v>
      </c>
      <c r="E2042" s="5" t="s">
        <v>282</v>
      </c>
      <c r="F2042" s="5" t="s">
        <v>33</v>
      </c>
      <c r="G2042" s="5" t="s">
        <v>34</v>
      </c>
      <c r="H2042" s="5" t="str">
        <f t="shared" si="31"/>
        <v>Industry (incl. Cement Process)</v>
      </c>
      <c r="I2042" s="6">
        <v>1172.3900000000001</v>
      </c>
    </row>
    <row r="2043" spans="1:9" x14ac:dyDescent="0.2">
      <c r="A2043" s="4" t="s">
        <v>7</v>
      </c>
      <c r="B2043" t="s">
        <v>279</v>
      </c>
      <c r="C2043" t="s">
        <v>307</v>
      </c>
      <c r="D2043" s="5" t="s">
        <v>308</v>
      </c>
      <c r="E2043" s="5" t="s">
        <v>282</v>
      </c>
      <c r="F2043" s="5" t="s">
        <v>35</v>
      </c>
      <c r="G2043" s="5" t="s">
        <v>36</v>
      </c>
      <c r="H2043" s="5" t="e">
        <f t="shared" si="31"/>
        <v>#N/A</v>
      </c>
      <c r="I2043" s="6">
        <v>217.5</v>
      </c>
    </row>
    <row r="2044" spans="1:9" x14ac:dyDescent="0.2">
      <c r="A2044" s="4" t="s">
        <v>7</v>
      </c>
      <c r="B2044" t="s">
        <v>279</v>
      </c>
      <c r="C2044" t="s">
        <v>307</v>
      </c>
      <c r="D2044" s="5" t="s">
        <v>308</v>
      </c>
      <c r="E2044" s="5" t="s">
        <v>282</v>
      </c>
      <c r="F2044" s="5" t="s">
        <v>37</v>
      </c>
      <c r="G2044" s="5" t="s">
        <v>38</v>
      </c>
      <c r="H2044" s="5" t="e">
        <f t="shared" si="31"/>
        <v>#N/A</v>
      </c>
      <c r="I2044" s="6">
        <v>0.38959875657652199</v>
      </c>
    </row>
    <row r="2045" spans="1:9" x14ac:dyDescent="0.2">
      <c r="A2045" s="4" t="s">
        <v>7</v>
      </c>
      <c r="B2045" t="s">
        <v>279</v>
      </c>
      <c r="C2045" t="s">
        <v>307</v>
      </c>
      <c r="D2045" s="5" t="s">
        <v>308</v>
      </c>
      <c r="E2045" s="5" t="s">
        <v>282</v>
      </c>
      <c r="F2045" s="5" t="s">
        <v>39</v>
      </c>
      <c r="G2045" s="5" t="s">
        <v>40</v>
      </c>
      <c r="H2045" s="5" t="e">
        <f t="shared" si="31"/>
        <v>#N/A</v>
      </c>
      <c r="I2045" s="6">
        <v>0.309054136449188</v>
      </c>
    </row>
    <row r="2046" spans="1:9" x14ac:dyDescent="0.2">
      <c r="A2046" s="4" t="s">
        <v>7</v>
      </c>
      <c r="B2046" t="s">
        <v>279</v>
      </c>
      <c r="C2046" t="s">
        <v>307</v>
      </c>
      <c r="D2046" s="5" t="s">
        <v>308</v>
      </c>
      <c r="E2046" s="5" t="s">
        <v>282</v>
      </c>
      <c r="F2046" s="5" t="s">
        <v>41</v>
      </c>
      <c r="G2046" s="5" t="s">
        <v>42</v>
      </c>
      <c r="H2046" s="5" t="e">
        <f t="shared" si="31"/>
        <v>#N/A</v>
      </c>
      <c r="I2046" s="6" t="s">
        <v>53</v>
      </c>
    </row>
    <row r="2047" spans="1:9" x14ac:dyDescent="0.2">
      <c r="A2047" s="4" t="s">
        <v>7</v>
      </c>
      <c r="B2047" t="s">
        <v>279</v>
      </c>
      <c r="C2047" t="s">
        <v>307</v>
      </c>
      <c r="D2047" s="5" t="s">
        <v>308</v>
      </c>
      <c r="E2047" s="5" t="s">
        <v>282</v>
      </c>
      <c r="F2047" s="5" t="s">
        <v>43</v>
      </c>
      <c r="G2047" s="5" t="s">
        <v>44</v>
      </c>
      <c r="H2047" s="5" t="e">
        <f t="shared" si="31"/>
        <v>#N/A</v>
      </c>
      <c r="I2047" s="6" t="s">
        <v>53</v>
      </c>
    </row>
    <row r="2048" spans="1:9" x14ac:dyDescent="0.2">
      <c r="A2048" s="4" t="s">
        <v>7</v>
      </c>
      <c r="B2048" t="s">
        <v>279</v>
      </c>
      <c r="C2048" t="s">
        <v>307</v>
      </c>
      <c r="D2048" s="5" t="s">
        <v>308</v>
      </c>
      <c r="E2048" s="5" t="s">
        <v>282</v>
      </c>
      <c r="F2048" s="5" t="s">
        <v>45</v>
      </c>
      <c r="G2048" s="5" t="s">
        <v>46</v>
      </c>
      <c r="H2048" s="5" t="e">
        <f t="shared" si="31"/>
        <v>#N/A</v>
      </c>
      <c r="I2048" s="6" t="s">
        <v>53</v>
      </c>
    </row>
    <row r="2049" spans="1:9" x14ac:dyDescent="0.2">
      <c r="A2049" s="4" t="s">
        <v>7</v>
      </c>
      <c r="B2049" t="s">
        <v>279</v>
      </c>
      <c r="C2049" t="s">
        <v>307</v>
      </c>
      <c r="D2049" s="5" t="s">
        <v>308</v>
      </c>
      <c r="E2049" s="5" t="s">
        <v>282</v>
      </c>
      <c r="F2049" s="5" t="s">
        <v>47</v>
      </c>
      <c r="G2049" s="5" t="s">
        <v>48</v>
      </c>
      <c r="H2049" s="5" t="e">
        <f t="shared" si="31"/>
        <v>#N/A</v>
      </c>
      <c r="I2049" s="6">
        <v>26.486221296514401</v>
      </c>
    </row>
    <row r="2050" spans="1:9" x14ac:dyDescent="0.2">
      <c r="A2050" s="4" t="s">
        <v>7</v>
      </c>
      <c r="B2050" t="s">
        <v>279</v>
      </c>
      <c r="C2050" t="s">
        <v>307</v>
      </c>
      <c r="D2050" s="5" t="s">
        <v>308</v>
      </c>
      <c r="E2050" s="5" t="s">
        <v>282</v>
      </c>
      <c r="F2050" s="5" t="s">
        <v>49</v>
      </c>
      <c r="G2050" s="5" t="s">
        <v>50</v>
      </c>
      <c r="H2050" s="5" t="e">
        <f t="shared" ref="H2050:H2113" si="32">VLOOKUP(G2050,$M$2:$N$11,2,FALSE)</f>
        <v>#N/A</v>
      </c>
      <c r="I2050" s="6">
        <v>16.446955278885198</v>
      </c>
    </row>
    <row r="2051" spans="1:9" x14ac:dyDescent="0.2">
      <c r="A2051" s="4" t="s">
        <v>7</v>
      </c>
      <c r="B2051" t="s">
        <v>279</v>
      </c>
      <c r="C2051" t="s">
        <v>307</v>
      </c>
      <c r="D2051" s="5" t="s">
        <v>308</v>
      </c>
      <c r="E2051" s="5" t="s">
        <v>282</v>
      </c>
      <c r="F2051" s="5" t="s">
        <v>51</v>
      </c>
      <c r="G2051" s="5" t="s">
        <v>52</v>
      </c>
      <c r="H2051" s="5" t="e">
        <f t="shared" si="32"/>
        <v>#N/A</v>
      </c>
      <c r="I2051" s="6">
        <v>3.1436513877852601</v>
      </c>
    </row>
    <row r="2052" spans="1:9" x14ac:dyDescent="0.2">
      <c r="A2052" s="4" t="s">
        <v>7</v>
      </c>
      <c r="B2052" t="s">
        <v>279</v>
      </c>
      <c r="C2052" t="s">
        <v>307</v>
      </c>
      <c r="D2052" s="5" t="s">
        <v>308</v>
      </c>
      <c r="E2052" s="5" t="s">
        <v>282</v>
      </c>
      <c r="F2052" s="5" t="s">
        <v>54</v>
      </c>
      <c r="G2052" s="5" t="s">
        <v>55</v>
      </c>
      <c r="H2052" s="5" t="e">
        <f t="shared" si="32"/>
        <v>#N/A</v>
      </c>
      <c r="I2052" s="6">
        <v>9.5256838340691008</v>
      </c>
    </row>
    <row r="2053" spans="1:9" x14ac:dyDescent="0.2">
      <c r="A2053" s="4" t="s">
        <v>7</v>
      </c>
      <c r="B2053" t="s">
        <v>279</v>
      </c>
      <c r="C2053" t="s">
        <v>307</v>
      </c>
      <c r="D2053" s="5" t="s">
        <v>308</v>
      </c>
      <c r="E2053" s="5" t="s">
        <v>282</v>
      </c>
      <c r="F2053" s="5" t="s">
        <v>56</v>
      </c>
      <c r="G2053" s="5" t="s">
        <v>57</v>
      </c>
      <c r="H2053" s="5" t="e">
        <f t="shared" si="32"/>
        <v>#N/A</v>
      </c>
      <c r="I2053" s="6">
        <v>304.933490059343</v>
      </c>
    </row>
    <row r="2054" spans="1:9" x14ac:dyDescent="0.2">
      <c r="A2054" s="4" t="s">
        <v>7</v>
      </c>
      <c r="B2054" t="s">
        <v>279</v>
      </c>
      <c r="C2054" t="s">
        <v>307</v>
      </c>
      <c r="D2054" s="5" t="s">
        <v>308</v>
      </c>
      <c r="E2054" s="5" t="s">
        <v>282</v>
      </c>
      <c r="F2054" s="5" t="s">
        <v>58</v>
      </c>
      <c r="G2054" s="5" t="s">
        <v>59</v>
      </c>
      <c r="H2054" s="5" t="e">
        <f t="shared" si="32"/>
        <v>#N/A</v>
      </c>
      <c r="I2054" s="6">
        <v>353.130985650654</v>
      </c>
    </row>
    <row r="2055" spans="1:9" x14ac:dyDescent="0.2">
      <c r="A2055" s="4" t="s">
        <v>7</v>
      </c>
      <c r="B2055" t="s">
        <v>279</v>
      </c>
      <c r="C2055" t="s">
        <v>307</v>
      </c>
      <c r="D2055" s="5" t="s">
        <v>308</v>
      </c>
      <c r="E2055" s="5" t="s">
        <v>282</v>
      </c>
      <c r="F2055" s="5" t="s">
        <v>60</v>
      </c>
      <c r="G2055" s="5" t="s">
        <v>61</v>
      </c>
      <c r="H2055" s="5" t="e">
        <f t="shared" si="32"/>
        <v>#N/A</v>
      </c>
      <c r="I2055" s="6">
        <v>11.3865076969975</v>
      </c>
    </row>
    <row r="2056" spans="1:9" x14ac:dyDescent="0.2">
      <c r="A2056" s="4" t="s">
        <v>7</v>
      </c>
      <c r="B2056" t="s">
        <v>279</v>
      </c>
      <c r="C2056" t="s">
        <v>309</v>
      </c>
      <c r="D2056" s="5" t="s">
        <v>310</v>
      </c>
      <c r="E2056" s="5">
        <v>0</v>
      </c>
      <c r="F2056" s="5" t="s">
        <v>10</v>
      </c>
      <c r="G2056" s="5" t="s">
        <v>11</v>
      </c>
      <c r="H2056" s="5" t="str">
        <f t="shared" si="32"/>
        <v>Power</v>
      </c>
      <c r="I2056" s="6">
        <v>3.42253061564571</v>
      </c>
    </row>
    <row r="2057" spans="1:9" x14ac:dyDescent="0.2">
      <c r="A2057" s="4" t="s">
        <v>7</v>
      </c>
      <c r="B2057" t="s">
        <v>279</v>
      </c>
      <c r="C2057" t="s">
        <v>309</v>
      </c>
      <c r="D2057" s="5" t="s">
        <v>310</v>
      </c>
      <c r="E2057" s="5">
        <v>0</v>
      </c>
      <c r="F2057" s="5" t="s">
        <v>14</v>
      </c>
      <c r="G2057" s="5" t="s">
        <v>15</v>
      </c>
      <c r="H2057" s="5" t="str">
        <f t="shared" si="32"/>
        <v>Industry (incl. Cement Process)</v>
      </c>
      <c r="I2057" s="6">
        <v>526.76427647279797</v>
      </c>
    </row>
    <row r="2058" spans="1:9" x14ac:dyDescent="0.2">
      <c r="A2058" s="4" t="s">
        <v>7</v>
      </c>
      <c r="B2058" t="s">
        <v>279</v>
      </c>
      <c r="C2058" t="s">
        <v>309</v>
      </c>
      <c r="D2058" s="5" t="s">
        <v>310</v>
      </c>
      <c r="E2058" s="5">
        <v>0</v>
      </c>
      <c r="F2058" s="5" t="s">
        <v>16</v>
      </c>
      <c r="G2058" s="5" t="s">
        <v>17</v>
      </c>
      <c r="H2058" s="5" t="str">
        <f t="shared" si="32"/>
        <v>Domestic aviation</v>
      </c>
      <c r="I2058" s="6">
        <v>23.123014223771499</v>
      </c>
    </row>
    <row r="2059" spans="1:9" x14ac:dyDescent="0.2">
      <c r="A2059" s="4" t="s">
        <v>7</v>
      </c>
      <c r="B2059" t="s">
        <v>279</v>
      </c>
      <c r="C2059" t="s">
        <v>309</v>
      </c>
      <c r="D2059" s="5" t="s">
        <v>310</v>
      </c>
      <c r="E2059" s="5">
        <v>0</v>
      </c>
      <c r="F2059" s="5" t="s">
        <v>18</v>
      </c>
      <c r="G2059" s="5" t="s">
        <v>19</v>
      </c>
      <c r="H2059" s="5" t="str">
        <f t="shared" si="32"/>
        <v>Ground Transport</v>
      </c>
      <c r="I2059" s="6">
        <v>967.04326440114505</v>
      </c>
    </row>
    <row r="2060" spans="1:9" x14ac:dyDescent="0.2">
      <c r="A2060" s="4" t="s">
        <v>7</v>
      </c>
      <c r="B2060" t="s">
        <v>279</v>
      </c>
      <c r="C2060" t="s">
        <v>309</v>
      </c>
      <c r="D2060" s="5" t="s">
        <v>310</v>
      </c>
      <c r="E2060" s="5">
        <v>0</v>
      </c>
      <c r="F2060" s="5" t="s">
        <v>22</v>
      </c>
      <c r="G2060" s="5" t="s">
        <v>23</v>
      </c>
      <c r="H2060" s="5" t="str">
        <f t="shared" si="32"/>
        <v>Ground Transport</v>
      </c>
      <c r="I2060" s="6">
        <v>27.141472237601501</v>
      </c>
    </row>
    <row r="2061" spans="1:9" x14ac:dyDescent="0.2">
      <c r="A2061" s="4" t="s">
        <v>7</v>
      </c>
      <c r="B2061" t="s">
        <v>279</v>
      </c>
      <c r="C2061" t="s">
        <v>309</v>
      </c>
      <c r="D2061" s="5" t="s">
        <v>310</v>
      </c>
      <c r="E2061" s="5">
        <v>0</v>
      </c>
      <c r="F2061" s="5" t="s">
        <v>26</v>
      </c>
      <c r="G2061" s="5" t="s">
        <v>27</v>
      </c>
      <c r="H2061" s="5" t="str">
        <f t="shared" si="32"/>
        <v>Residential</v>
      </c>
      <c r="I2061" s="6">
        <v>731.90474440891603</v>
      </c>
    </row>
    <row r="2062" spans="1:9" x14ac:dyDescent="0.2">
      <c r="A2062" s="4" t="s">
        <v>7</v>
      </c>
      <c r="B2062" t="s">
        <v>279</v>
      </c>
      <c r="C2062" t="s">
        <v>309</v>
      </c>
      <c r="D2062" s="5" t="s">
        <v>310</v>
      </c>
      <c r="E2062" s="5">
        <v>0</v>
      </c>
      <c r="F2062" s="5" t="s">
        <v>33</v>
      </c>
      <c r="G2062" s="5" t="s">
        <v>34</v>
      </c>
      <c r="H2062" s="5" t="str">
        <f t="shared" si="32"/>
        <v>Industry (incl. Cement Process)</v>
      </c>
      <c r="I2062" s="6" t="s">
        <v>53</v>
      </c>
    </row>
    <row r="2063" spans="1:9" x14ac:dyDescent="0.2">
      <c r="A2063" s="4" t="s">
        <v>7</v>
      </c>
      <c r="B2063" t="s">
        <v>279</v>
      </c>
      <c r="C2063" t="s">
        <v>309</v>
      </c>
      <c r="D2063" s="5" t="s">
        <v>310</v>
      </c>
      <c r="E2063" s="5">
        <v>0</v>
      </c>
      <c r="F2063" s="5" t="s">
        <v>37</v>
      </c>
      <c r="G2063" s="5" t="s">
        <v>38</v>
      </c>
      <c r="H2063" s="5" t="e">
        <f t="shared" si="32"/>
        <v>#N/A</v>
      </c>
      <c r="I2063" s="6" t="s">
        <v>53</v>
      </c>
    </row>
    <row r="2064" spans="1:9" x14ac:dyDescent="0.2">
      <c r="A2064" s="4" t="s">
        <v>7</v>
      </c>
      <c r="B2064" t="s">
        <v>279</v>
      </c>
      <c r="C2064" t="s">
        <v>309</v>
      </c>
      <c r="D2064" s="5" t="s">
        <v>310</v>
      </c>
      <c r="E2064" s="5">
        <v>0</v>
      </c>
      <c r="F2064" s="5" t="s">
        <v>39</v>
      </c>
      <c r="G2064" s="5" t="s">
        <v>40</v>
      </c>
      <c r="H2064" s="5" t="e">
        <f t="shared" si="32"/>
        <v>#N/A</v>
      </c>
      <c r="I2064" s="6" t="s">
        <v>53</v>
      </c>
    </row>
    <row r="2065" spans="1:9" x14ac:dyDescent="0.2">
      <c r="A2065" s="4" t="s">
        <v>7</v>
      </c>
      <c r="B2065" t="s">
        <v>279</v>
      </c>
      <c r="C2065" t="s">
        <v>309</v>
      </c>
      <c r="D2065" s="5" t="s">
        <v>310</v>
      </c>
      <c r="E2065" s="5">
        <v>0</v>
      </c>
      <c r="F2065" s="5" t="s">
        <v>41</v>
      </c>
      <c r="G2065" s="5" t="s">
        <v>42</v>
      </c>
      <c r="H2065" s="5" t="e">
        <f t="shared" si="32"/>
        <v>#N/A</v>
      </c>
      <c r="I2065" s="6">
        <v>1.19935136299603</v>
      </c>
    </row>
    <row r="2066" spans="1:9" x14ac:dyDescent="0.2">
      <c r="A2066" s="4" t="s">
        <v>7</v>
      </c>
      <c r="B2066" t="s">
        <v>279</v>
      </c>
      <c r="C2066" t="s">
        <v>309</v>
      </c>
      <c r="D2066" s="5" t="s">
        <v>310</v>
      </c>
      <c r="E2066" s="5">
        <v>0</v>
      </c>
      <c r="F2066" s="5" t="s">
        <v>43</v>
      </c>
      <c r="G2066" s="5" t="s">
        <v>44</v>
      </c>
      <c r="H2066" s="5" t="e">
        <f t="shared" si="32"/>
        <v>#N/A</v>
      </c>
      <c r="I2066" s="6" t="s">
        <v>53</v>
      </c>
    </row>
    <row r="2067" spans="1:9" x14ac:dyDescent="0.2">
      <c r="A2067" s="4" t="s">
        <v>7</v>
      </c>
      <c r="B2067" t="s">
        <v>279</v>
      </c>
      <c r="C2067" t="s">
        <v>309</v>
      </c>
      <c r="D2067" s="5" t="s">
        <v>310</v>
      </c>
      <c r="E2067" s="5">
        <v>0</v>
      </c>
      <c r="F2067" s="5" t="s">
        <v>45</v>
      </c>
      <c r="G2067" s="5" t="s">
        <v>46</v>
      </c>
      <c r="H2067" s="5" t="e">
        <f t="shared" si="32"/>
        <v>#N/A</v>
      </c>
      <c r="I2067" s="6">
        <v>1785.77</v>
      </c>
    </row>
    <row r="2068" spans="1:9" x14ac:dyDescent="0.2">
      <c r="A2068" s="4" t="s">
        <v>7</v>
      </c>
      <c r="B2068" t="s">
        <v>279</v>
      </c>
      <c r="C2068" t="s">
        <v>309</v>
      </c>
      <c r="D2068" s="5" t="s">
        <v>310</v>
      </c>
      <c r="E2068" s="5">
        <v>0</v>
      </c>
      <c r="F2068" s="5" t="s">
        <v>47</v>
      </c>
      <c r="G2068" s="5" t="s">
        <v>48</v>
      </c>
      <c r="H2068" s="5" t="e">
        <f t="shared" si="32"/>
        <v>#N/A</v>
      </c>
      <c r="I2068" s="6">
        <v>2.4695999999999998</v>
      </c>
    </row>
    <row r="2069" spans="1:9" x14ac:dyDescent="0.2">
      <c r="A2069" s="4" t="s">
        <v>7</v>
      </c>
      <c r="B2069" t="s">
        <v>279</v>
      </c>
      <c r="C2069" t="s">
        <v>309</v>
      </c>
      <c r="D2069" s="5" t="s">
        <v>310</v>
      </c>
      <c r="E2069" s="5">
        <v>0</v>
      </c>
      <c r="F2069" s="5" t="s">
        <v>49</v>
      </c>
      <c r="G2069" s="5" t="s">
        <v>50</v>
      </c>
      <c r="H2069" s="5" t="e">
        <f t="shared" si="32"/>
        <v>#N/A</v>
      </c>
      <c r="I2069" s="6">
        <v>2.4832643751314398</v>
      </c>
    </row>
    <row r="2070" spans="1:9" x14ac:dyDescent="0.2">
      <c r="A2070" s="4" t="s">
        <v>7</v>
      </c>
      <c r="B2070" t="s">
        <v>279</v>
      </c>
      <c r="C2070" t="s">
        <v>309</v>
      </c>
      <c r="D2070" s="5" t="s">
        <v>310</v>
      </c>
      <c r="E2070" s="5">
        <v>0</v>
      </c>
      <c r="F2070" s="5" t="s">
        <v>51</v>
      </c>
      <c r="G2070" s="5" t="s">
        <v>52</v>
      </c>
      <c r="H2070" s="5" t="e">
        <f t="shared" si="32"/>
        <v>#N/A</v>
      </c>
      <c r="I2070" s="6">
        <v>3.0801955807957301E-2</v>
      </c>
    </row>
    <row r="2071" spans="1:9" x14ac:dyDescent="0.2">
      <c r="A2071" s="4" t="s">
        <v>7</v>
      </c>
      <c r="B2071" t="s">
        <v>279</v>
      </c>
      <c r="C2071" t="s">
        <v>309</v>
      </c>
      <c r="D2071" s="5" t="s">
        <v>310</v>
      </c>
      <c r="E2071" s="5">
        <v>0</v>
      </c>
      <c r="F2071" s="5" t="s">
        <v>54</v>
      </c>
      <c r="G2071" s="5" t="s">
        <v>55</v>
      </c>
      <c r="H2071" s="5" t="e">
        <f t="shared" si="32"/>
        <v>#N/A</v>
      </c>
      <c r="I2071" s="6">
        <v>1.27964784354914E-2</v>
      </c>
    </row>
    <row r="2072" spans="1:9" x14ac:dyDescent="0.2">
      <c r="A2072" s="4" t="s">
        <v>7</v>
      </c>
      <c r="B2072" t="s">
        <v>279</v>
      </c>
      <c r="C2072" t="s">
        <v>309</v>
      </c>
      <c r="D2072" s="5" t="s">
        <v>310</v>
      </c>
      <c r="E2072" s="5">
        <v>0</v>
      </c>
      <c r="F2072" s="5" t="s">
        <v>56</v>
      </c>
      <c r="G2072" s="5" t="s">
        <v>57</v>
      </c>
      <c r="H2072" s="5" t="e">
        <f t="shared" si="32"/>
        <v>#N/A</v>
      </c>
      <c r="I2072" s="6">
        <v>12.113277766288</v>
      </c>
    </row>
    <row r="2073" spans="1:9" x14ac:dyDescent="0.2">
      <c r="A2073" s="4" t="s">
        <v>7</v>
      </c>
      <c r="B2073" t="s">
        <v>279</v>
      </c>
      <c r="C2073" t="s">
        <v>309</v>
      </c>
      <c r="D2073" s="5" t="s">
        <v>310</v>
      </c>
      <c r="E2073" s="5">
        <v>0</v>
      </c>
      <c r="F2073" s="5" t="s">
        <v>58</v>
      </c>
      <c r="G2073" s="5" t="s">
        <v>59</v>
      </c>
      <c r="H2073" s="5" t="e">
        <f t="shared" si="32"/>
        <v>#N/A</v>
      </c>
      <c r="I2073" s="6" t="s">
        <v>53</v>
      </c>
    </row>
    <row r="2074" spans="1:9" x14ac:dyDescent="0.2">
      <c r="A2074" s="4" t="s">
        <v>7</v>
      </c>
      <c r="B2074" t="s">
        <v>279</v>
      </c>
      <c r="C2074" t="s">
        <v>309</v>
      </c>
      <c r="D2074" s="5" t="s">
        <v>310</v>
      </c>
      <c r="E2074" s="5">
        <v>0</v>
      </c>
      <c r="F2074" s="5" t="s">
        <v>60</v>
      </c>
      <c r="G2074" s="5" t="s">
        <v>61</v>
      </c>
      <c r="H2074" s="5" t="e">
        <f t="shared" si="32"/>
        <v>#N/A</v>
      </c>
      <c r="I2074" s="6">
        <v>4.46841540379038</v>
      </c>
    </row>
    <row r="2075" spans="1:9" x14ac:dyDescent="0.2">
      <c r="A2075" s="4" t="s">
        <v>7</v>
      </c>
      <c r="B2075" t="s">
        <v>279</v>
      </c>
      <c r="C2075" t="s">
        <v>311</v>
      </c>
      <c r="D2075" s="5" t="s">
        <v>312</v>
      </c>
      <c r="E2075" s="5" t="s">
        <v>282</v>
      </c>
      <c r="F2075" s="5" t="s">
        <v>10</v>
      </c>
      <c r="G2075" s="5" t="s">
        <v>11</v>
      </c>
      <c r="H2075" s="5" t="str">
        <f t="shared" si="32"/>
        <v>Power</v>
      </c>
      <c r="I2075" s="6">
        <v>102023.183839629</v>
      </c>
    </row>
    <row r="2076" spans="1:9" x14ac:dyDescent="0.2">
      <c r="A2076" s="4" t="s">
        <v>7</v>
      </c>
      <c r="B2076" t="s">
        <v>279</v>
      </c>
      <c r="C2076" t="s">
        <v>311</v>
      </c>
      <c r="D2076" s="5" t="s">
        <v>312</v>
      </c>
      <c r="E2076" s="5" t="s">
        <v>282</v>
      </c>
      <c r="F2076" s="5" t="s">
        <v>12</v>
      </c>
      <c r="G2076" s="5" t="s">
        <v>13</v>
      </c>
      <c r="H2076" s="5" t="str">
        <f t="shared" si="32"/>
        <v>Industry (incl. Cement Process)</v>
      </c>
      <c r="I2076" s="6">
        <v>10030.426348381199</v>
      </c>
    </row>
    <row r="2077" spans="1:9" x14ac:dyDescent="0.2">
      <c r="A2077" s="4" t="s">
        <v>7</v>
      </c>
      <c r="B2077" t="s">
        <v>279</v>
      </c>
      <c r="C2077" t="s">
        <v>311</v>
      </c>
      <c r="D2077" s="5" t="s">
        <v>312</v>
      </c>
      <c r="E2077" s="5" t="s">
        <v>282</v>
      </c>
      <c r="F2077" s="5" t="s">
        <v>14</v>
      </c>
      <c r="G2077" s="5" t="s">
        <v>15</v>
      </c>
      <c r="H2077" s="5" t="str">
        <f t="shared" si="32"/>
        <v>Industry (incl. Cement Process)</v>
      </c>
      <c r="I2077" s="6">
        <v>35345.119749275502</v>
      </c>
    </row>
    <row r="2078" spans="1:9" x14ac:dyDescent="0.2">
      <c r="A2078" s="4" t="s">
        <v>7</v>
      </c>
      <c r="B2078" t="s">
        <v>279</v>
      </c>
      <c r="C2078" t="s">
        <v>311</v>
      </c>
      <c r="D2078" s="5" t="s">
        <v>312</v>
      </c>
      <c r="E2078" s="5" t="s">
        <v>282</v>
      </c>
      <c r="F2078" s="5" t="s">
        <v>16</v>
      </c>
      <c r="G2078" s="5" t="s">
        <v>17</v>
      </c>
      <c r="H2078" s="5" t="str">
        <f t="shared" si="32"/>
        <v>Domestic aviation</v>
      </c>
      <c r="I2078" s="6">
        <v>2101.2784995659099</v>
      </c>
    </row>
    <row r="2079" spans="1:9" x14ac:dyDescent="0.2">
      <c r="A2079" s="4" t="s">
        <v>7</v>
      </c>
      <c r="B2079" t="s">
        <v>279</v>
      </c>
      <c r="C2079" t="s">
        <v>311</v>
      </c>
      <c r="D2079" s="5" t="s">
        <v>312</v>
      </c>
      <c r="E2079" s="5" t="s">
        <v>282</v>
      </c>
      <c r="F2079" s="5" t="s">
        <v>18</v>
      </c>
      <c r="G2079" s="5" t="s">
        <v>19</v>
      </c>
      <c r="H2079" s="5" t="str">
        <f t="shared" si="32"/>
        <v>Ground Transport</v>
      </c>
      <c r="I2079" s="6">
        <v>94818.518644797907</v>
      </c>
    </row>
    <row r="2080" spans="1:9" x14ac:dyDescent="0.2">
      <c r="A2080" s="4" t="s">
        <v>7</v>
      </c>
      <c r="B2080" t="s">
        <v>279</v>
      </c>
      <c r="C2080" t="s">
        <v>311</v>
      </c>
      <c r="D2080" s="5" t="s">
        <v>312</v>
      </c>
      <c r="E2080" s="5" t="s">
        <v>282</v>
      </c>
      <c r="F2080" s="5" t="s">
        <v>20</v>
      </c>
      <c r="G2080" s="5" t="s">
        <v>21</v>
      </c>
      <c r="H2080" s="5" t="str">
        <f t="shared" si="32"/>
        <v>Ground Transport</v>
      </c>
      <c r="I2080" s="6">
        <v>69.886701557632406</v>
      </c>
    </row>
    <row r="2081" spans="1:9" x14ac:dyDescent="0.2">
      <c r="A2081" s="4" t="s">
        <v>7</v>
      </c>
      <c r="B2081" t="s">
        <v>279</v>
      </c>
      <c r="C2081" t="s">
        <v>311</v>
      </c>
      <c r="D2081" s="5" t="s">
        <v>312</v>
      </c>
      <c r="E2081" s="5" t="s">
        <v>282</v>
      </c>
      <c r="F2081" s="5" t="s">
        <v>22</v>
      </c>
      <c r="G2081" s="5" t="s">
        <v>23</v>
      </c>
      <c r="H2081" s="5" t="str">
        <f t="shared" si="32"/>
        <v>Ground Transport</v>
      </c>
      <c r="I2081" s="6">
        <v>2964.8931142568399</v>
      </c>
    </row>
    <row r="2082" spans="1:9" x14ac:dyDescent="0.2">
      <c r="A2082" s="4" t="s">
        <v>7</v>
      </c>
      <c r="B2082" t="s">
        <v>279</v>
      </c>
      <c r="C2082" t="s">
        <v>311</v>
      </c>
      <c r="D2082" s="5" t="s">
        <v>312</v>
      </c>
      <c r="E2082" s="5" t="s">
        <v>282</v>
      </c>
      <c r="F2082" s="5" t="s">
        <v>24</v>
      </c>
      <c r="G2082" s="5" t="s">
        <v>25</v>
      </c>
      <c r="H2082" s="5" t="str">
        <f t="shared" si="32"/>
        <v>Ground Transport</v>
      </c>
      <c r="I2082" s="6">
        <v>448.79005372519799</v>
      </c>
    </row>
    <row r="2083" spans="1:9" x14ac:dyDescent="0.2">
      <c r="A2083" s="4" t="s">
        <v>7</v>
      </c>
      <c r="B2083" t="s">
        <v>279</v>
      </c>
      <c r="C2083" t="s">
        <v>311</v>
      </c>
      <c r="D2083" s="5" t="s">
        <v>312</v>
      </c>
      <c r="E2083" s="5" t="s">
        <v>282</v>
      </c>
      <c r="F2083" s="5" t="s">
        <v>26</v>
      </c>
      <c r="G2083" s="5" t="s">
        <v>27</v>
      </c>
      <c r="H2083" s="5" t="str">
        <f t="shared" si="32"/>
        <v>Residential</v>
      </c>
      <c r="I2083" s="6">
        <v>72086.396698968805</v>
      </c>
    </row>
    <row r="2084" spans="1:9" x14ac:dyDescent="0.2">
      <c r="A2084" s="4" t="s">
        <v>7</v>
      </c>
      <c r="B2084" t="s">
        <v>279</v>
      </c>
      <c r="C2084" t="s">
        <v>311</v>
      </c>
      <c r="D2084" s="5" t="s">
        <v>312</v>
      </c>
      <c r="E2084" s="5" t="s">
        <v>282</v>
      </c>
      <c r="F2084" s="5" t="s">
        <v>28</v>
      </c>
      <c r="G2084" s="5" t="s">
        <v>29</v>
      </c>
      <c r="H2084" s="5" t="e">
        <f t="shared" si="32"/>
        <v>#N/A</v>
      </c>
      <c r="I2084" s="6" t="s">
        <v>53</v>
      </c>
    </row>
    <row r="2085" spans="1:9" x14ac:dyDescent="0.2">
      <c r="A2085" s="4" t="s">
        <v>7</v>
      </c>
      <c r="B2085" t="s">
        <v>279</v>
      </c>
      <c r="C2085" t="s">
        <v>311</v>
      </c>
      <c r="D2085" s="5" t="s">
        <v>312</v>
      </c>
      <c r="E2085" s="5" t="s">
        <v>282</v>
      </c>
      <c r="F2085" s="5" t="s">
        <v>30</v>
      </c>
      <c r="G2085" s="5" t="s">
        <v>32</v>
      </c>
      <c r="H2085" s="5" t="e">
        <f t="shared" si="32"/>
        <v>#N/A</v>
      </c>
      <c r="I2085" s="6">
        <v>113.756881078867</v>
      </c>
    </row>
    <row r="2086" spans="1:9" x14ac:dyDescent="0.2">
      <c r="A2086" s="4" t="s">
        <v>7</v>
      </c>
      <c r="B2086" t="s">
        <v>279</v>
      </c>
      <c r="C2086" t="s">
        <v>311</v>
      </c>
      <c r="D2086" s="5" t="s">
        <v>312</v>
      </c>
      <c r="E2086" s="5" t="s">
        <v>282</v>
      </c>
      <c r="F2086" s="5" t="s">
        <v>30</v>
      </c>
      <c r="G2086" s="5" t="s">
        <v>72</v>
      </c>
      <c r="H2086" s="5" t="e">
        <f t="shared" si="32"/>
        <v>#N/A</v>
      </c>
      <c r="I2086" s="6" t="s">
        <v>53</v>
      </c>
    </row>
    <row r="2087" spans="1:9" x14ac:dyDescent="0.2">
      <c r="A2087" s="4" t="s">
        <v>7</v>
      </c>
      <c r="B2087" t="s">
        <v>279</v>
      </c>
      <c r="C2087" t="s">
        <v>311</v>
      </c>
      <c r="D2087" s="5" t="s">
        <v>312</v>
      </c>
      <c r="E2087" s="5" t="s">
        <v>282</v>
      </c>
      <c r="F2087" s="5" t="s">
        <v>33</v>
      </c>
      <c r="G2087" s="5" t="s">
        <v>34</v>
      </c>
      <c r="H2087" s="5" t="str">
        <f t="shared" si="32"/>
        <v>Industry (incl. Cement Process)</v>
      </c>
      <c r="I2087" s="6">
        <v>10722.2</v>
      </c>
    </row>
    <row r="2088" spans="1:9" x14ac:dyDescent="0.2">
      <c r="A2088" s="4" t="s">
        <v>7</v>
      </c>
      <c r="B2088" t="s">
        <v>279</v>
      </c>
      <c r="C2088" t="s">
        <v>311</v>
      </c>
      <c r="D2088" s="5" t="s">
        <v>312</v>
      </c>
      <c r="E2088" s="5" t="s">
        <v>282</v>
      </c>
      <c r="F2088" s="5" t="s">
        <v>35</v>
      </c>
      <c r="G2088" s="5" t="s">
        <v>36</v>
      </c>
      <c r="H2088" s="5" t="e">
        <f t="shared" si="32"/>
        <v>#N/A</v>
      </c>
      <c r="I2088" s="6">
        <v>1425</v>
      </c>
    </row>
    <row r="2089" spans="1:9" x14ac:dyDescent="0.2">
      <c r="A2089" s="4" t="s">
        <v>7</v>
      </c>
      <c r="B2089" t="s">
        <v>279</v>
      </c>
      <c r="C2089" t="s">
        <v>311</v>
      </c>
      <c r="D2089" s="5" t="s">
        <v>312</v>
      </c>
      <c r="E2089" s="5" t="s">
        <v>282</v>
      </c>
      <c r="F2089" s="5" t="s">
        <v>37</v>
      </c>
      <c r="G2089" s="5" t="s">
        <v>38</v>
      </c>
      <c r="H2089" s="5" t="e">
        <f t="shared" si="32"/>
        <v>#N/A</v>
      </c>
      <c r="I2089" s="6">
        <v>524.87513351599398</v>
      </c>
    </row>
    <row r="2090" spans="1:9" x14ac:dyDescent="0.2">
      <c r="A2090" s="4" t="s">
        <v>7</v>
      </c>
      <c r="B2090" t="s">
        <v>279</v>
      </c>
      <c r="C2090" t="s">
        <v>311</v>
      </c>
      <c r="D2090" s="5" t="s">
        <v>312</v>
      </c>
      <c r="E2090" s="5" t="s">
        <v>282</v>
      </c>
      <c r="F2090" s="5" t="s">
        <v>39</v>
      </c>
      <c r="G2090" s="5" t="s">
        <v>40</v>
      </c>
      <c r="H2090" s="5" t="e">
        <f t="shared" si="32"/>
        <v>#N/A</v>
      </c>
      <c r="I2090" s="6">
        <v>153.572734062595</v>
      </c>
    </row>
    <row r="2091" spans="1:9" x14ac:dyDescent="0.2">
      <c r="A2091" s="4" t="s">
        <v>7</v>
      </c>
      <c r="B2091" t="s">
        <v>279</v>
      </c>
      <c r="C2091" t="s">
        <v>311</v>
      </c>
      <c r="D2091" s="5" t="s">
        <v>312</v>
      </c>
      <c r="E2091" s="5" t="s">
        <v>282</v>
      </c>
      <c r="F2091" s="5" t="s">
        <v>41</v>
      </c>
      <c r="G2091" s="5" t="s">
        <v>42</v>
      </c>
      <c r="H2091" s="5" t="e">
        <f t="shared" si="32"/>
        <v>#N/A</v>
      </c>
      <c r="I2091" s="6">
        <v>467.38086985610403</v>
      </c>
    </row>
    <row r="2092" spans="1:9" x14ac:dyDescent="0.2">
      <c r="A2092" s="4" t="s">
        <v>7</v>
      </c>
      <c r="B2092" t="s">
        <v>279</v>
      </c>
      <c r="C2092" t="s">
        <v>311</v>
      </c>
      <c r="D2092" s="5" t="s">
        <v>312</v>
      </c>
      <c r="E2092" s="5" t="s">
        <v>282</v>
      </c>
      <c r="F2092" s="5" t="s">
        <v>43</v>
      </c>
      <c r="G2092" s="5" t="s">
        <v>44</v>
      </c>
      <c r="H2092" s="5" t="e">
        <f t="shared" si="32"/>
        <v>#N/A</v>
      </c>
      <c r="I2092" s="6">
        <v>3331.5140972918002</v>
      </c>
    </row>
    <row r="2093" spans="1:9" x14ac:dyDescent="0.2">
      <c r="A2093" s="4" t="s">
        <v>7</v>
      </c>
      <c r="B2093" t="s">
        <v>279</v>
      </c>
      <c r="C2093" t="s">
        <v>311</v>
      </c>
      <c r="D2093" s="5" t="s">
        <v>312</v>
      </c>
      <c r="E2093" s="5" t="s">
        <v>282</v>
      </c>
      <c r="F2093" s="5" t="s">
        <v>45</v>
      </c>
      <c r="G2093" s="5" t="s">
        <v>46</v>
      </c>
      <c r="H2093" s="5" t="e">
        <f t="shared" si="32"/>
        <v>#N/A</v>
      </c>
      <c r="I2093" s="6">
        <v>1844.3579590619399</v>
      </c>
    </row>
    <row r="2094" spans="1:9" x14ac:dyDescent="0.2">
      <c r="A2094" s="4" t="s">
        <v>7</v>
      </c>
      <c r="B2094" t="s">
        <v>279</v>
      </c>
      <c r="C2094" t="s">
        <v>311</v>
      </c>
      <c r="D2094" s="5" t="s">
        <v>312</v>
      </c>
      <c r="E2094" s="5" t="s">
        <v>282</v>
      </c>
      <c r="F2094" s="5" t="s">
        <v>47</v>
      </c>
      <c r="G2094" s="5" t="s">
        <v>48</v>
      </c>
      <c r="H2094" s="5" t="e">
        <f t="shared" si="32"/>
        <v>#N/A</v>
      </c>
      <c r="I2094" s="6">
        <v>427.86860926426999</v>
      </c>
    </row>
    <row r="2095" spans="1:9" x14ac:dyDescent="0.2">
      <c r="A2095" s="4" t="s">
        <v>7</v>
      </c>
      <c r="B2095" t="s">
        <v>279</v>
      </c>
      <c r="C2095" t="s">
        <v>311</v>
      </c>
      <c r="D2095" s="5" t="s">
        <v>312</v>
      </c>
      <c r="E2095" s="5" t="s">
        <v>282</v>
      </c>
      <c r="F2095" s="5" t="s">
        <v>49</v>
      </c>
      <c r="G2095" s="5" t="s">
        <v>50</v>
      </c>
      <c r="H2095" s="5" t="e">
        <f t="shared" si="32"/>
        <v>#N/A</v>
      </c>
      <c r="I2095" s="6">
        <v>1904.61807783115</v>
      </c>
    </row>
    <row r="2096" spans="1:9" x14ac:dyDescent="0.2">
      <c r="A2096" s="4" t="s">
        <v>7</v>
      </c>
      <c r="B2096" t="s">
        <v>279</v>
      </c>
      <c r="C2096" t="s">
        <v>311</v>
      </c>
      <c r="D2096" s="5" t="s">
        <v>312</v>
      </c>
      <c r="E2096" s="5" t="s">
        <v>282</v>
      </c>
      <c r="F2096" s="5" t="s">
        <v>51</v>
      </c>
      <c r="G2096" s="5" t="s">
        <v>52</v>
      </c>
      <c r="H2096" s="5" t="e">
        <f t="shared" si="32"/>
        <v>#N/A</v>
      </c>
      <c r="I2096" s="6">
        <v>47.501251183870103</v>
      </c>
    </row>
    <row r="2097" spans="1:9" x14ac:dyDescent="0.2">
      <c r="A2097" s="4" t="s">
        <v>7</v>
      </c>
      <c r="B2097" t="s">
        <v>279</v>
      </c>
      <c r="C2097" t="s">
        <v>311</v>
      </c>
      <c r="D2097" s="5" t="s">
        <v>312</v>
      </c>
      <c r="E2097" s="5" t="s">
        <v>282</v>
      </c>
      <c r="F2097" s="5" t="s">
        <v>54</v>
      </c>
      <c r="G2097" s="5" t="s">
        <v>55</v>
      </c>
      <c r="H2097" s="5" t="e">
        <f t="shared" si="32"/>
        <v>#N/A</v>
      </c>
      <c r="I2097" s="6">
        <v>15.643994672346601</v>
      </c>
    </row>
    <row r="2098" spans="1:9" x14ac:dyDescent="0.2">
      <c r="A2098" s="4" t="s">
        <v>7</v>
      </c>
      <c r="B2098" t="s">
        <v>279</v>
      </c>
      <c r="C2098" t="s">
        <v>311</v>
      </c>
      <c r="D2098" s="5" t="s">
        <v>312</v>
      </c>
      <c r="E2098" s="5" t="s">
        <v>282</v>
      </c>
      <c r="F2098" s="5" t="s">
        <v>56</v>
      </c>
      <c r="G2098" s="5" t="s">
        <v>57</v>
      </c>
      <c r="H2098" s="5" t="e">
        <f t="shared" si="32"/>
        <v>#N/A</v>
      </c>
      <c r="I2098" s="6">
        <v>3157.2008143190401</v>
      </c>
    </row>
    <row r="2099" spans="1:9" x14ac:dyDescent="0.2">
      <c r="A2099" s="4" t="s">
        <v>7</v>
      </c>
      <c r="B2099" t="s">
        <v>279</v>
      </c>
      <c r="C2099" t="s">
        <v>311</v>
      </c>
      <c r="D2099" s="5" t="s">
        <v>312</v>
      </c>
      <c r="E2099" s="5" t="s">
        <v>282</v>
      </c>
      <c r="F2099" s="5" t="s">
        <v>58</v>
      </c>
      <c r="G2099" s="5" t="s">
        <v>59</v>
      </c>
      <c r="H2099" s="5" t="e">
        <f t="shared" si="32"/>
        <v>#N/A</v>
      </c>
      <c r="I2099" s="6">
        <v>348.411016804192</v>
      </c>
    </row>
    <row r="2100" spans="1:9" x14ac:dyDescent="0.2">
      <c r="A2100" s="4" t="s">
        <v>7</v>
      </c>
      <c r="B2100" t="s">
        <v>279</v>
      </c>
      <c r="C2100" t="s">
        <v>311</v>
      </c>
      <c r="D2100" s="5" t="s">
        <v>312</v>
      </c>
      <c r="E2100" s="5" t="s">
        <v>282</v>
      </c>
      <c r="F2100" s="5" t="s">
        <v>60</v>
      </c>
      <c r="G2100" s="5" t="s">
        <v>61</v>
      </c>
      <c r="H2100" s="5" t="e">
        <f t="shared" si="32"/>
        <v>#N/A</v>
      </c>
      <c r="I2100" s="6">
        <v>441.17801164800397</v>
      </c>
    </row>
    <row r="2101" spans="1:9" x14ac:dyDescent="0.2">
      <c r="A2101" s="4" t="s">
        <v>7</v>
      </c>
      <c r="B2101" t="s">
        <v>279</v>
      </c>
      <c r="C2101" t="s">
        <v>313</v>
      </c>
      <c r="D2101" s="5" t="s">
        <v>314</v>
      </c>
      <c r="E2101" s="5" t="s">
        <v>282</v>
      </c>
      <c r="F2101" s="5" t="s">
        <v>10</v>
      </c>
      <c r="G2101" s="5" t="s">
        <v>11</v>
      </c>
      <c r="H2101" s="5" t="str">
        <f t="shared" si="32"/>
        <v>Power</v>
      </c>
      <c r="I2101" s="6">
        <v>274.495458509559</v>
      </c>
    </row>
    <row r="2102" spans="1:9" x14ac:dyDescent="0.2">
      <c r="A2102" s="4" t="s">
        <v>7</v>
      </c>
      <c r="B2102" t="s">
        <v>279</v>
      </c>
      <c r="C2102" t="s">
        <v>313</v>
      </c>
      <c r="D2102" s="5" t="s">
        <v>314</v>
      </c>
      <c r="E2102" s="5" t="s">
        <v>282</v>
      </c>
      <c r="F2102" s="5" t="s">
        <v>12</v>
      </c>
      <c r="G2102" s="5" t="s">
        <v>13</v>
      </c>
      <c r="H2102" s="5" t="str">
        <f t="shared" si="32"/>
        <v>Industry (incl. Cement Process)</v>
      </c>
      <c r="I2102" s="6" t="s">
        <v>53</v>
      </c>
    </row>
    <row r="2103" spans="1:9" x14ac:dyDescent="0.2">
      <c r="A2103" s="4" t="s">
        <v>7</v>
      </c>
      <c r="B2103" t="s">
        <v>279</v>
      </c>
      <c r="C2103" t="s">
        <v>313</v>
      </c>
      <c r="D2103" s="5" t="s">
        <v>314</v>
      </c>
      <c r="E2103" s="5" t="s">
        <v>282</v>
      </c>
      <c r="F2103" s="5" t="s">
        <v>14</v>
      </c>
      <c r="G2103" s="5" t="s">
        <v>15</v>
      </c>
      <c r="H2103" s="5" t="str">
        <f t="shared" si="32"/>
        <v>Industry (incl. Cement Process)</v>
      </c>
      <c r="I2103" s="6">
        <v>913.55874991074097</v>
      </c>
    </row>
    <row r="2104" spans="1:9" x14ac:dyDescent="0.2">
      <c r="A2104" s="4" t="s">
        <v>7</v>
      </c>
      <c r="B2104" t="s">
        <v>279</v>
      </c>
      <c r="C2104" t="s">
        <v>313</v>
      </c>
      <c r="D2104" s="5" t="s">
        <v>314</v>
      </c>
      <c r="E2104" s="5" t="s">
        <v>282</v>
      </c>
      <c r="F2104" s="5" t="s">
        <v>16</v>
      </c>
      <c r="G2104" s="5" t="s">
        <v>17</v>
      </c>
      <c r="H2104" s="5" t="str">
        <f t="shared" si="32"/>
        <v>Domestic aviation</v>
      </c>
      <c r="I2104" s="6" t="s">
        <v>53</v>
      </c>
    </row>
    <row r="2105" spans="1:9" x14ac:dyDescent="0.2">
      <c r="A2105" s="4" t="s">
        <v>7</v>
      </c>
      <c r="B2105" t="s">
        <v>279</v>
      </c>
      <c r="C2105" t="s">
        <v>313</v>
      </c>
      <c r="D2105" s="5" t="s">
        <v>314</v>
      </c>
      <c r="E2105" s="5" t="s">
        <v>282</v>
      </c>
      <c r="F2105" s="5" t="s">
        <v>18</v>
      </c>
      <c r="G2105" s="5" t="s">
        <v>19</v>
      </c>
      <c r="H2105" s="5" t="str">
        <f t="shared" si="32"/>
        <v>Ground Transport</v>
      </c>
      <c r="I2105" s="6">
        <v>6141.9619378174302</v>
      </c>
    </row>
    <row r="2106" spans="1:9" x14ac:dyDescent="0.2">
      <c r="A2106" s="4" t="s">
        <v>7</v>
      </c>
      <c r="B2106" t="s">
        <v>279</v>
      </c>
      <c r="C2106" t="s">
        <v>313</v>
      </c>
      <c r="D2106" s="5" t="s">
        <v>314</v>
      </c>
      <c r="E2106" s="5" t="s">
        <v>282</v>
      </c>
      <c r="F2106" s="5" t="s">
        <v>20</v>
      </c>
      <c r="G2106" s="5" t="s">
        <v>21</v>
      </c>
      <c r="H2106" s="5" t="str">
        <f t="shared" si="32"/>
        <v>Ground Transport</v>
      </c>
      <c r="I2106" s="6">
        <v>17.454787551427302</v>
      </c>
    </row>
    <row r="2107" spans="1:9" x14ac:dyDescent="0.2">
      <c r="A2107" s="4" t="s">
        <v>7</v>
      </c>
      <c r="B2107" t="s">
        <v>279</v>
      </c>
      <c r="C2107" t="s">
        <v>313</v>
      </c>
      <c r="D2107" s="5" t="s">
        <v>314</v>
      </c>
      <c r="E2107" s="5" t="s">
        <v>282</v>
      </c>
      <c r="F2107" s="5" t="s">
        <v>22</v>
      </c>
      <c r="G2107" s="5" t="s">
        <v>23</v>
      </c>
      <c r="H2107" s="5" t="str">
        <f t="shared" si="32"/>
        <v>Ground Transport</v>
      </c>
      <c r="I2107" s="6" t="s">
        <v>53</v>
      </c>
    </row>
    <row r="2108" spans="1:9" x14ac:dyDescent="0.2">
      <c r="A2108" s="4" t="s">
        <v>7</v>
      </c>
      <c r="B2108" t="s">
        <v>279</v>
      </c>
      <c r="C2108" t="s">
        <v>313</v>
      </c>
      <c r="D2108" s="5" t="s">
        <v>314</v>
      </c>
      <c r="E2108" s="5" t="s">
        <v>282</v>
      </c>
      <c r="F2108" s="5" t="s">
        <v>24</v>
      </c>
      <c r="G2108" s="5" t="s">
        <v>25</v>
      </c>
      <c r="H2108" s="5" t="str">
        <f t="shared" si="32"/>
        <v>Ground Transport</v>
      </c>
      <c r="I2108" s="6" t="s">
        <v>53</v>
      </c>
    </row>
    <row r="2109" spans="1:9" x14ac:dyDescent="0.2">
      <c r="A2109" s="4" t="s">
        <v>7</v>
      </c>
      <c r="B2109" t="s">
        <v>279</v>
      </c>
      <c r="C2109" t="s">
        <v>313</v>
      </c>
      <c r="D2109" s="5" t="s">
        <v>314</v>
      </c>
      <c r="E2109" s="5" t="s">
        <v>282</v>
      </c>
      <c r="F2109" s="5" t="s">
        <v>26</v>
      </c>
      <c r="G2109" s="5" t="s">
        <v>27</v>
      </c>
      <c r="H2109" s="5" t="str">
        <f t="shared" si="32"/>
        <v>Residential</v>
      </c>
      <c r="I2109" s="6">
        <v>1883.6384825172399</v>
      </c>
    </row>
    <row r="2110" spans="1:9" x14ac:dyDescent="0.2">
      <c r="A2110" s="4" t="s">
        <v>7</v>
      </c>
      <c r="B2110" t="s">
        <v>279</v>
      </c>
      <c r="C2110" t="s">
        <v>313</v>
      </c>
      <c r="D2110" s="5" t="s">
        <v>314</v>
      </c>
      <c r="E2110" s="5" t="s">
        <v>282</v>
      </c>
      <c r="F2110" s="5" t="s">
        <v>28</v>
      </c>
      <c r="G2110" s="5" t="s">
        <v>29</v>
      </c>
      <c r="H2110" s="5" t="e">
        <f t="shared" si="32"/>
        <v>#N/A</v>
      </c>
      <c r="I2110" s="6" t="s">
        <v>53</v>
      </c>
    </row>
    <row r="2111" spans="1:9" x14ac:dyDescent="0.2">
      <c r="A2111" s="4" t="s">
        <v>7</v>
      </c>
      <c r="B2111" t="s">
        <v>279</v>
      </c>
      <c r="C2111" t="s">
        <v>313</v>
      </c>
      <c r="D2111" s="5" t="s">
        <v>314</v>
      </c>
      <c r="E2111" s="5" t="s">
        <v>282</v>
      </c>
      <c r="F2111" s="5" t="s">
        <v>30</v>
      </c>
      <c r="G2111" s="5" t="s">
        <v>31</v>
      </c>
      <c r="H2111" s="5" t="e">
        <f t="shared" si="32"/>
        <v>#N/A</v>
      </c>
      <c r="I2111" s="6" t="s">
        <v>53</v>
      </c>
    </row>
    <row r="2112" spans="1:9" x14ac:dyDescent="0.2">
      <c r="A2112" s="4" t="s">
        <v>7</v>
      </c>
      <c r="B2112" t="s">
        <v>279</v>
      </c>
      <c r="C2112" t="s">
        <v>313</v>
      </c>
      <c r="D2112" s="5" t="s">
        <v>314</v>
      </c>
      <c r="E2112" s="5" t="s">
        <v>282</v>
      </c>
      <c r="F2112" s="5" t="s">
        <v>33</v>
      </c>
      <c r="G2112" s="5" t="s">
        <v>34</v>
      </c>
      <c r="H2112" s="5" t="str">
        <f t="shared" si="32"/>
        <v>Industry (incl. Cement Process)</v>
      </c>
      <c r="I2112" s="6">
        <v>541.55600000000004</v>
      </c>
    </row>
    <row r="2113" spans="1:9" x14ac:dyDescent="0.2">
      <c r="A2113" s="4" t="s">
        <v>7</v>
      </c>
      <c r="B2113" t="s">
        <v>279</v>
      </c>
      <c r="C2113" t="s">
        <v>313</v>
      </c>
      <c r="D2113" s="5" t="s">
        <v>314</v>
      </c>
      <c r="E2113" s="5" t="s">
        <v>282</v>
      </c>
      <c r="F2113" s="5" t="s">
        <v>35</v>
      </c>
      <c r="G2113" s="5" t="s">
        <v>36</v>
      </c>
      <c r="H2113" s="5" t="e">
        <f t="shared" si="32"/>
        <v>#N/A</v>
      </c>
      <c r="I2113" s="6" t="s">
        <v>53</v>
      </c>
    </row>
    <row r="2114" spans="1:9" x14ac:dyDescent="0.2">
      <c r="A2114" s="4" t="s">
        <v>7</v>
      </c>
      <c r="B2114" t="s">
        <v>279</v>
      </c>
      <c r="C2114" t="s">
        <v>313</v>
      </c>
      <c r="D2114" s="5" t="s">
        <v>314</v>
      </c>
      <c r="E2114" s="5" t="s">
        <v>282</v>
      </c>
      <c r="F2114" s="5" t="s">
        <v>37</v>
      </c>
      <c r="G2114" s="5" t="s">
        <v>38</v>
      </c>
      <c r="H2114" s="5" t="e">
        <f t="shared" ref="H2114:H2177" si="33">VLOOKUP(G2114,$M$2:$N$11,2,FALSE)</f>
        <v>#N/A</v>
      </c>
      <c r="I2114" s="6" t="s">
        <v>53</v>
      </c>
    </row>
    <row r="2115" spans="1:9" x14ac:dyDescent="0.2">
      <c r="A2115" s="4" t="s">
        <v>7</v>
      </c>
      <c r="B2115" t="s">
        <v>279</v>
      </c>
      <c r="C2115" t="s">
        <v>313</v>
      </c>
      <c r="D2115" s="5" t="s">
        <v>314</v>
      </c>
      <c r="E2115" s="5" t="s">
        <v>282</v>
      </c>
      <c r="F2115" s="5" t="s">
        <v>39</v>
      </c>
      <c r="G2115" s="5" t="s">
        <v>40</v>
      </c>
      <c r="H2115" s="5" t="e">
        <f t="shared" si="33"/>
        <v>#N/A</v>
      </c>
      <c r="I2115" s="6" t="s">
        <v>53</v>
      </c>
    </row>
    <row r="2116" spans="1:9" x14ac:dyDescent="0.2">
      <c r="A2116" s="4" t="s">
        <v>7</v>
      </c>
      <c r="B2116" t="s">
        <v>279</v>
      </c>
      <c r="C2116" t="s">
        <v>313</v>
      </c>
      <c r="D2116" s="5" t="s">
        <v>314</v>
      </c>
      <c r="E2116" s="5" t="s">
        <v>282</v>
      </c>
      <c r="F2116" s="5" t="s">
        <v>41</v>
      </c>
      <c r="G2116" s="5" t="s">
        <v>42</v>
      </c>
      <c r="H2116" s="5" t="e">
        <f t="shared" si="33"/>
        <v>#N/A</v>
      </c>
      <c r="I2116" s="6">
        <v>51.209647228112999</v>
      </c>
    </row>
    <row r="2117" spans="1:9" x14ac:dyDescent="0.2">
      <c r="A2117" s="4" t="s">
        <v>7</v>
      </c>
      <c r="B2117" t="s">
        <v>279</v>
      </c>
      <c r="C2117" t="s">
        <v>313</v>
      </c>
      <c r="D2117" s="5" t="s">
        <v>314</v>
      </c>
      <c r="E2117" s="5" t="s">
        <v>282</v>
      </c>
      <c r="F2117" s="5" t="s">
        <v>43</v>
      </c>
      <c r="G2117" s="5" t="s">
        <v>44</v>
      </c>
      <c r="H2117" s="5" t="e">
        <f t="shared" si="33"/>
        <v>#N/A</v>
      </c>
      <c r="I2117" s="6" t="s">
        <v>53</v>
      </c>
    </row>
    <row r="2118" spans="1:9" x14ac:dyDescent="0.2">
      <c r="A2118" s="4" t="s">
        <v>7</v>
      </c>
      <c r="B2118" t="s">
        <v>279</v>
      </c>
      <c r="C2118" t="s">
        <v>313</v>
      </c>
      <c r="D2118" s="5" t="s">
        <v>314</v>
      </c>
      <c r="E2118" s="5" t="s">
        <v>282</v>
      </c>
      <c r="F2118" s="5" t="s">
        <v>45</v>
      </c>
      <c r="G2118" s="5" t="s">
        <v>46</v>
      </c>
      <c r="H2118" s="5" t="e">
        <f t="shared" si="33"/>
        <v>#N/A</v>
      </c>
      <c r="I2118" s="6">
        <v>89.119200000000006</v>
      </c>
    </row>
    <row r="2119" spans="1:9" x14ac:dyDescent="0.2">
      <c r="A2119" s="4" t="s">
        <v>7</v>
      </c>
      <c r="B2119" t="s">
        <v>279</v>
      </c>
      <c r="C2119" t="s">
        <v>313</v>
      </c>
      <c r="D2119" s="5" t="s">
        <v>314</v>
      </c>
      <c r="E2119" s="5" t="s">
        <v>282</v>
      </c>
      <c r="F2119" s="5" t="s">
        <v>47</v>
      </c>
      <c r="G2119" s="5" t="s">
        <v>48</v>
      </c>
      <c r="H2119" s="5" t="e">
        <f t="shared" si="33"/>
        <v>#N/A</v>
      </c>
      <c r="I2119" s="6">
        <v>3.6224495999999999</v>
      </c>
    </row>
    <row r="2120" spans="1:9" x14ac:dyDescent="0.2">
      <c r="A2120" s="4" t="s">
        <v>7</v>
      </c>
      <c r="B2120" t="s">
        <v>279</v>
      </c>
      <c r="C2120" t="s">
        <v>313</v>
      </c>
      <c r="D2120" s="5" t="s">
        <v>314</v>
      </c>
      <c r="E2120" s="5" t="s">
        <v>282</v>
      </c>
      <c r="F2120" s="5" t="s">
        <v>49</v>
      </c>
      <c r="G2120" s="5" t="s">
        <v>50</v>
      </c>
      <c r="H2120" s="5" t="e">
        <f t="shared" si="33"/>
        <v>#N/A</v>
      </c>
      <c r="I2120" s="6">
        <v>2.59192357950085</v>
      </c>
    </row>
    <row r="2121" spans="1:9" x14ac:dyDescent="0.2">
      <c r="A2121" s="4" t="s">
        <v>7</v>
      </c>
      <c r="B2121" t="s">
        <v>279</v>
      </c>
      <c r="C2121" t="s">
        <v>313</v>
      </c>
      <c r="D2121" s="5" t="s">
        <v>314</v>
      </c>
      <c r="E2121" s="5" t="s">
        <v>282</v>
      </c>
      <c r="F2121" s="5" t="s">
        <v>51</v>
      </c>
      <c r="G2121" s="5" t="s">
        <v>52</v>
      </c>
      <c r="H2121" s="5" t="e">
        <f t="shared" si="33"/>
        <v>#N/A</v>
      </c>
      <c r="I2121" s="6">
        <v>4.2209521774416103</v>
      </c>
    </row>
    <row r="2122" spans="1:9" x14ac:dyDescent="0.2">
      <c r="A2122" s="4" t="s">
        <v>7</v>
      </c>
      <c r="B2122" t="s">
        <v>279</v>
      </c>
      <c r="C2122" t="s">
        <v>313</v>
      </c>
      <c r="D2122" s="5" t="s">
        <v>314</v>
      </c>
      <c r="E2122" s="5" t="s">
        <v>282</v>
      </c>
      <c r="F2122" s="5" t="s">
        <v>54</v>
      </c>
      <c r="G2122" s="5" t="s">
        <v>55</v>
      </c>
      <c r="H2122" s="5" t="e">
        <f t="shared" si="33"/>
        <v>#N/A</v>
      </c>
      <c r="I2122" s="6">
        <v>0.481842368501535</v>
      </c>
    </row>
    <row r="2123" spans="1:9" x14ac:dyDescent="0.2">
      <c r="A2123" s="4" t="s">
        <v>7</v>
      </c>
      <c r="B2123" t="s">
        <v>279</v>
      </c>
      <c r="C2123" t="s">
        <v>313</v>
      </c>
      <c r="D2123" s="5" t="s">
        <v>314</v>
      </c>
      <c r="E2123" s="5" t="s">
        <v>282</v>
      </c>
      <c r="F2123" s="5" t="s">
        <v>56</v>
      </c>
      <c r="G2123" s="5" t="s">
        <v>57</v>
      </c>
      <c r="H2123" s="5" t="e">
        <f t="shared" si="33"/>
        <v>#N/A</v>
      </c>
      <c r="I2123" s="6">
        <v>30.369647294738002</v>
      </c>
    </row>
    <row r="2124" spans="1:9" x14ac:dyDescent="0.2">
      <c r="A2124" s="4" t="s">
        <v>7</v>
      </c>
      <c r="B2124" t="s">
        <v>279</v>
      </c>
      <c r="C2124" t="s">
        <v>315</v>
      </c>
      <c r="D2124" s="5" t="s">
        <v>316</v>
      </c>
      <c r="E2124" s="5" t="s">
        <v>282</v>
      </c>
      <c r="F2124" s="5" t="s">
        <v>10</v>
      </c>
      <c r="G2124" s="5" t="s">
        <v>11</v>
      </c>
      <c r="H2124" s="5" t="str">
        <f t="shared" si="33"/>
        <v>Power</v>
      </c>
      <c r="I2124" s="6">
        <v>54468.156801181598</v>
      </c>
    </row>
    <row r="2125" spans="1:9" x14ac:dyDescent="0.2">
      <c r="A2125" s="4" t="s">
        <v>7</v>
      </c>
      <c r="B2125" t="s">
        <v>279</v>
      </c>
      <c r="C2125" t="s">
        <v>315</v>
      </c>
      <c r="D2125" s="5" t="s">
        <v>316</v>
      </c>
      <c r="E2125" s="5" t="s">
        <v>282</v>
      </c>
      <c r="F2125" s="5" t="s">
        <v>12</v>
      </c>
      <c r="G2125" s="5" t="s">
        <v>13</v>
      </c>
      <c r="H2125" s="5" t="str">
        <f t="shared" si="33"/>
        <v>Industry (incl. Cement Process)</v>
      </c>
      <c r="I2125" s="6">
        <v>9974.3092745597005</v>
      </c>
    </row>
    <row r="2126" spans="1:9" x14ac:dyDescent="0.2">
      <c r="A2126" s="4" t="s">
        <v>7</v>
      </c>
      <c r="B2126" t="s">
        <v>279</v>
      </c>
      <c r="C2126" t="s">
        <v>315</v>
      </c>
      <c r="D2126" s="5" t="s">
        <v>316</v>
      </c>
      <c r="E2126" s="5" t="s">
        <v>282</v>
      </c>
      <c r="F2126" s="5" t="s">
        <v>14</v>
      </c>
      <c r="G2126" s="5" t="s">
        <v>15</v>
      </c>
      <c r="H2126" s="5" t="str">
        <f t="shared" si="33"/>
        <v>Industry (incl. Cement Process)</v>
      </c>
      <c r="I2126" s="6">
        <v>23095.5377873205</v>
      </c>
    </row>
    <row r="2127" spans="1:9" x14ac:dyDescent="0.2">
      <c r="A2127" s="4" t="s">
        <v>7</v>
      </c>
      <c r="B2127" t="s">
        <v>279</v>
      </c>
      <c r="C2127" t="s">
        <v>315</v>
      </c>
      <c r="D2127" s="5" t="s">
        <v>316</v>
      </c>
      <c r="E2127" s="5" t="s">
        <v>282</v>
      </c>
      <c r="F2127" s="5" t="s">
        <v>16</v>
      </c>
      <c r="G2127" s="5" t="s">
        <v>17</v>
      </c>
      <c r="H2127" s="5" t="str">
        <f t="shared" si="33"/>
        <v>Domestic aviation</v>
      </c>
      <c r="I2127" s="6">
        <v>25.816097971624899</v>
      </c>
    </row>
    <row r="2128" spans="1:9" x14ac:dyDescent="0.2">
      <c r="A2128" s="4" t="s">
        <v>7</v>
      </c>
      <c r="B2128" t="s">
        <v>279</v>
      </c>
      <c r="C2128" t="s">
        <v>315</v>
      </c>
      <c r="D2128" s="5" t="s">
        <v>316</v>
      </c>
      <c r="E2128" s="5" t="s">
        <v>282</v>
      </c>
      <c r="F2128" s="5" t="s">
        <v>18</v>
      </c>
      <c r="G2128" s="5" t="s">
        <v>19</v>
      </c>
      <c r="H2128" s="5" t="str">
        <f t="shared" si="33"/>
        <v>Ground Transport</v>
      </c>
      <c r="I2128" s="6">
        <v>28761.763256940201</v>
      </c>
    </row>
    <row r="2129" spans="1:9" x14ac:dyDescent="0.2">
      <c r="A2129" s="4" t="s">
        <v>7</v>
      </c>
      <c r="B2129" t="s">
        <v>279</v>
      </c>
      <c r="C2129" t="s">
        <v>315</v>
      </c>
      <c r="D2129" s="5" t="s">
        <v>316</v>
      </c>
      <c r="E2129" s="5" t="s">
        <v>282</v>
      </c>
      <c r="F2129" s="5" t="s">
        <v>20</v>
      </c>
      <c r="G2129" s="5" t="s">
        <v>21</v>
      </c>
      <c r="H2129" s="5" t="str">
        <f t="shared" si="33"/>
        <v>Ground Transport</v>
      </c>
      <c r="I2129" s="6">
        <v>82.178557222662903</v>
      </c>
    </row>
    <row r="2130" spans="1:9" x14ac:dyDescent="0.2">
      <c r="A2130" s="4" t="s">
        <v>7</v>
      </c>
      <c r="B2130" t="s">
        <v>279</v>
      </c>
      <c r="C2130" t="s">
        <v>315</v>
      </c>
      <c r="D2130" s="5" t="s">
        <v>316</v>
      </c>
      <c r="E2130" s="5" t="s">
        <v>282</v>
      </c>
      <c r="F2130" s="5" t="s">
        <v>22</v>
      </c>
      <c r="G2130" s="5" t="s">
        <v>23</v>
      </c>
      <c r="H2130" s="5" t="str">
        <f t="shared" si="33"/>
        <v>Ground Transport</v>
      </c>
      <c r="I2130" s="6">
        <v>985.82937316211496</v>
      </c>
    </row>
    <row r="2131" spans="1:9" x14ac:dyDescent="0.2">
      <c r="A2131" s="4" t="s">
        <v>7</v>
      </c>
      <c r="B2131" t="s">
        <v>279</v>
      </c>
      <c r="C2131" t="s">
        <v>315</v>
      </c>
      <c r="D2131" s="5" t="s">
        <v>316</v>
      </c>
      <c r="E2131" s="5" t="s">
        <v>282</v>
      </c>
      <c r="F2131" s="5" t="s">
        <v>26</v>
      </c>
      <c r="G2131" s="5" t="s">
        <v>27</v>
      </c>
      <c r="H2131" s="5" t="str">
        <f t="shared" si="33"/>
        <v>Residential</v>
      </c>
      <c r="I2131" s="6">
        <v>32649.819959701701</v>
      </c>
    </row>
    <row r="2132" spans="1:9" x14ac:dyDescent="0.2">
      <c r="A2132" s="4" t="s">
        <v>7</v>
      </c>
      <c r="B2132" t="s">
        <v>279</v>
      </c>
      <c r="C2132" t="s">
        <v>315</v>
      </c>
      <c r="D2132" s="5" t="s">
        <v>316</v>
      </c>
      <c r="E2132" s="5" t="s">
        <v>282</v>
      </c>
      <c r="F2132" s="5" t="s">
        <v>28</v>
      </c>
      <c r="G2132" s="5" t="s">
        <v>29</v>
      </c>
      <c r="H2132" s="5" t="e">
        <f t="shared" si="33"/>
        <v>#N/A</v>
      </c>
      <c r="I2132" s="6">
        <v>847.40801346063699</v>
      </c>
    </row>
    <row r="2133" spans="1:9" x14ac:dyDescent="0.2">
      <c r="A2133" s="4" t="s">
        <v>7</v>
      </c>
      <c r="B2133" t="s">
        <v>279</v>
      </c>
      <c r="C2133" t="s">
        <v>315</v>
      </c>
      <c r="D2133" s="5" t="s">
        <v>316</v>
      </c>
      <c r="E2133" s="5" t="s">
        <v>282</v>
      </c>
      <c r="F2133" s="5" t="s">
        <v>30</v>
      </c>
      <c r="G2133" s="5" t="s">
        <v>31</v>
      </c>
      <c r="H2133" s="5" t="e">
        <f t="shared" si="33"/>
        <v>#N/A</v>
      </c>
      <c r="I2133" s="6" t="s">
        <v>53</v>
      </c>
    </row>
    <row r="2134" spans="1:9" x14ac:dyDescent="0.2">
      <c r="A2134" s="4" t="s">
        <v>7</v>
      </c>
      <c r="B2134" t="s">
        <v>279</v>
      </c>
      <c r="C2134" t="s">
        <v>315</v>
      </c>
      <c r="D2134" s="5" t="s">
        <v>316</v>
      </c>
      <c r="E2134" s="5" t="s">
        <v>282</v>
      </c>
      <c r="F2134" s="5" t="s">
        <v>30</v>
      </c>
      <c r="G2134" s="5" t="s">
        <v>72</v>
      </c>
      <c r="H2134" s="5" t="e">
        <f t="shared" si="33"/>
        <v>#N/A</v>
      </c>
      <c r="I2134" s="6" t="s">
        <v>53</v>
      </c>
    </row>
    <row r="2135" spans="1:9" x14ac:dyDescent="0.2">
      <c r="A2135" s="4" t="s">
        <v>7</v>
      </c>
      <c r="B2135" t="s">
        <v>279</v>
      </c>
      <c r="C2135" t="s">
        <v>315</v>
      </c>
      <c r="D2135" s="5" t="s">
        <v>316</v>
      </c>
      <c r="E2135" s="5" t="s">
        <v>282</v>
      </c>
      <c r="F2135" s="5" t="s">
        <v>30</v>
      </c>
      <c r="G2135" s="5" t="s">
        <v>32</v>
      </c>
      <c r="H2135" s="5" t="e">
        <f t="shared" si="33"/>
        <v>#N/A</v>
      </c>
      <c r="I2135" s="6">
        <v>8.9034900324467401</v>
      </c>
    </row>
    <row r="2136" spans="1:9" x14ac:dyDescent="0.2">
      <c r="A2136" s="4" t="s">
        <v>7</v>
      </c>
      <c r="B2136" t="s">
        <v>279</v>
      </c>
      <c r="C2136" t="s">
        <v>315</v>
      </c>
      <c r="D2136" s="5" t="s">
        <v>316</v>
      </c>
      <c r="E2136" s="5" t="s">
        <v>282</v>
      </c>
      <c r="F2136" s="5" t="s">
        <v>33</v>
      </c>
      <c r="G2136" s="5" t="s">
        <v>34</v>
      </c>
      <c r="H2136" s="5" t="str">
        <f t="shared" si="33"/>
        <v>Industry (incl. Cement Process)</v>
      </c>
      <c r="I2136" s="6">
        <v>1190.05</v>
      </c>
    </row>
    <row r="2137" spans="1:9" x14ac:dyDescent="0.2">
      <c r="A2137" s="4" t="s">
        <v>7</v>
      </c>
      <c r="B2137" t="s">
        <v>279</v>
      </c>
      <c r="C2137" t="s">
        <v>315</v>
      </c>
      <c r="D2137" s="5" t="s">
        <v>316</v>
      </c>
      <c r="E2137" s="5" t="s">
        <v>282</v>
      </c>
      <c r="F2137" s="5" t="s">
        <v>37</v>
      </c>
      <c r="G2137" s="5" t="s">
        <v>38</v>
      </c>
      <c r="H2137" s="5" t="e">
        <f t="shared" si="33"/>
        <v>#N/A</v>
      </c>
      <c r="I2137" s="6">
        <v>425.33029269035802</v>
      </c>
    </row>
    <row r="2138" spans="1:9" x14ac:dyDescent="0.2">
      <c r="A2138" s="4" t="s">
        <v>7</v>
      </c>
      <c r="B2138" t="s">
        <v>279</v>
      </c>
      <c r="C2138" t="s">
        <v>315</v>
      </c>
      <c r="D2138" s="5" t="s">
        <v>316</v>
      </c>
      <c r="E2138" s="5" t="s">
        <v>282</v>
      </c>
      <c r="F2138" s="5" t="s">
        <v>39</v>
      </c>
      <c r="G2138" s="5" t="s">
        <v>40</v>
      </c>
      <c r="H2138" s="5" t="e">
        <f t="shared" si="33"/>
        <v>#N/A</v>
      </c>
      <c r="I2138" s="6">
        <v>123.163338563092</v>
      </c>
    </row>
    <row r="2139" spans="1:9" x14ac:dyDescent="0.2">
      <c r="A2139" s="4" t="s">
        <v>7</v>
      </c>
      <c r="B2139" t="s">
        <v>279</v>
      </c>
      <c r="C2139" t="s">
        <v>315</v>
      </c>
      <c r="D2139" s="5" t="s">
        <v>316</v>
      </c>
      <c r="E2139" s="5" t="s">
        <v>282</v>
      </c>
      <c r="F2139" s="5" t="s">
        <v>41</v>
      </c>
      <c r="G2139" s="5" t="s">
        <v>42</v>
      </c>
      <c r="H2139" s="5" t="e">
        <f t="shared" si="33"/>
        <v>#N/A</v>
      </c>
      <c r="I2139" s="6">
        <v>112.871176768469</v>
      </c>
    </row>
    <row r="2140" spans="1:9" x14ac:dyDescent="0.2">
      <c r="A2140" s="4" t="s">
        <v>7</v>
      </c>
      <c r="B2140" t="s">
        <v>279</v>
      </c>
      <c r="C2140" t="s">
        <v>315</v>
      </c>
      <c r="D2140" s="5" t="s">
        <v>316</v>
      </c>
      <c r="E2140" s="5" t="s">
        <v>282</v>
      </c>
      <c r="F2140" s="5" t="s">
        <v>43</v>
      </c>
      <c r="G2140" s="5" t="s">
        <v>44</v>
      </c>
      <c r="H2140" s="5" t="e">
        <f t="shared" si="33"/>
        <v>#N/A</v>
      </c>
      <c r="I2140" s="6">
        <v>7638.7388724809798</v>
      </c>
    </row>
    <row r="2141" spans="1:9" x14ac:dyDescent="0.2">
      <c r="A2141" s="4" t="s">
        <v>7</v>
      </c>
      <c r="B2141" t="s">
        <v>279</v>
      </c>
      <c r="C2141" t="s">
        <v>315</v>
      </c>
      <c r="D2141" s="5" t="s">
        <v>316</v>
      </c>
      <c r="E2141" s="5" t="s">
        <v>282</v>
      </c>
      <c r="F2141" s="5" t="s">
        <v>45</v>
      </c>
      <c r="G2141" s="5" t="s">
        <v>46</v>
      </c>
      <c r="H2141" s="5" t="e">
        <f t="shared" si="33"/>
        <v>#N/A</v>
      </c>
      <c r="I2141" s="6">
        <v>853.25481888161801</v>
      </c>
    </row>
    <row r="2142" spans="1:9" x14ac:dyDescent="0.2">
      <c r="A2142" s="4" t="s">
        <v>7</v>
      </c>
      <c r="B2142" t="s">
        <v>279</v>
      </c>
      <c r="C2142" t="s">
        <v>315</v>
      </c>
      <c r="D2142" s="5" t="s">
        <v>316</v>
      </c>
      <c r="E2142" s="5" t="s">
        <v>282</v>
      </c>
      <c r="F2142" s="5" t="s">
        <v>47</v>
      </c>
      <c r="G2142" s="5" t="s">
        <v>48</v>
      </c>
      <c r="H2142" s="5" t="e">
        <f t="shared" si="33"/>
        <v>#N/A</v>
      </c>
      <c r="I2142" s="6">
        <v>36.616814850203397</v>
      </c>
    </row>
    <row r="2143" spans="1:9" x14ac:dyDescent="0.2">
      <c r="A2143" s="4" t="s">
        <v>7</v>
      </c>
      <c r="B2143" t="s">
        <v>279</v>
      </c>
      <c r="C2143" t="s">
        <v>315</v>
      </c>
      <c r="D2143" s="5" t="s">
        <v>316</v>
      </c>
      <c r="E2143" s="5" t="s">
        <v>282</v>
      </c>
      <c r="F2143" s="5" t="s">
        <v>49</v>
      </c>
      <c r="G2143" s="5" t="s">
        <v>50</v>
      </c>
      <c r="H2143" s="5" t="e">
        <f t="shared" si="33"/>
        <v>#N/A</v>
      </c>
      <c r="I2143" s="6">
        <v>3.6867999999999999</v>
      </c>
    </row>
    <row r="2144" spans="1:9" x14ac:dyDescent="0.2">
      <c r="A2144" s="4" t="s">
        <v>7</v>
      </c>
      <c r="B2144" t="s">
        <v>279</v>
      </c>
      <c r="C2144" t="s">
        <v>315</v>
      </c>
      <c r="D2144" s="5" t="s">
        <v>316</v>
      </c>
      <c r="E2144" s="5" t="s">
        <v>282</v>
      </c>
      <c r="F2144" s="5" t="s">
        <v>51</v>
      </c>
      <c r="G2144" s="5" t="s">
        <v>52</v>
      </c>
      <c r="H2144" s="5" t="e">
        <f t="shared" si="33"/>
        <v>#N/A</v>
      </c>
      <c r="I2144" s="6">
        <v>7.6494110566057003</v>
      </c>
    </row>
    <row r="2145" spans="1:9" x14ac:dyDescent="0.2">
      <c r="A2145" s="4" t="s">
        <v>7</v>
      </c>
      <c r="B2145" t="s">
        <v>279</v>
      </c>
      <c r="C2145" t="s">
        <v>315</v>
      </c>
      <c r="D2145" s="5" t="s">
        <v>316</v>
      </c>
      <c r="E2145" s="5" t="s">
        <v>282</v>
      </c>
      <c r="F2145" s="5" t="s">
        <v>54</v>
      </c>
      <c r="G2145" s="5" t="s">
        <v>55</v>
      </c>
      <c r="H2145" s="5" t="e">
        <f t="shared" si="33"/>
        <v>#N/A</v>
      </c>
      <c r="I2145" s="6">
        <v>0.14176835730919701</v>
      </c>
    </row>
    <row r="2146" spans="1:9" x14ac:dyDescent="0.2">
      <c r="A2146" s="4" t="s">
        <v>7</v>
      </c>
      <c r="B2146" t="s">
        <v>279</v>
      </c>
      <c r="C2146" t="s">
        <v>315</v>
      </c>
      <c r="D2146" s="5" t="s">
        <v>316</v>
      </c>
      <c r="E2146" s="5" t="s">
        <v>282</v>
      </c>
      <c r="F2146" s="5" t="s">
        <v>56</v>
      </c>
      <c r="G2146" s="5" t="s">
        <v>57</v>
      </c>
      <c r="H2146" s="5" t="e">
        <f t="shared" si="33"/>
        <v>#N/A</v>
      </c>
      <c r="I2146" s="6">
        <v>907.938229574307</v>
      </c>
    </row>
    <row r="2147" spans="1:9" x14ac:dyDescent="0.2">
      <c r="A2147" s="4" t="s">
        <v>7</v>
      </c>
      <c r="B2147" t="s">
        <v>279</v>
      </c>
      <c r="C2147" t="s">
        <v>315</v>
      </c>
      <c r="D2147" s="5" t="s">
        <v>316</v>
      </c>
      <c r="E2147" s="5" t="s">
        <v>282</v>
      </c>
      <c r="F2147" s="5" t="s">
        <v>58</v>
      </c>
      <c r="G2147" s="5" t="s">
        <v>59</v>
      </c>
      <c r="H2147" s="5" t="e">
        <f t="shared" si="33"/>
        <v>#N/A</v>
      </c>
      <c r="I2147" s="6">
        <v>92.834353144155301</v>
      </c>
    </row>
    <row r="2148" spans="1:9" x14ac:dyDescent="0.2">
      <c r="A2148" s="4" t="s">
        <v>7</v>
      </c>
      <c r="B2148" t="s">
        <v>279</v>
      </c>
      <c r="C2148" t="s">
        <v>317</v>
      </c>
      <c r="D2148" s="5" t="s">
        <v>318</v>
      </c>
      <c r="E2148" s="5">
        <v>0</v>
      </c>
      <c r="F2148" s="5" t="s">
        <v>10</v>
      </c>
      <c r="G2148" s="5" t="s">
        <v>11</v>
      </c>
      <c r="H2148" s="5" t="str">
        <f t="shared" si="33"/>
        <v>Power</v>
      </c>
      <c r="I2148" s="6">
        <v>2165.9966459201601</v>
      </c>
    </row>
    <row r="2149" spans="1:9" x14ac:dyDescent="0.2">
      <c r="A2149" s="4" t="s">
        <v>7</v>
      </c>
      <c r="B2149" t="s">
        <v>279</v>
      </c>
      <c r="C2149" t="s">
        <v>317</v>
      </c>
      <c r="D2149" s="5" t="s">
        <v>318</v>
      </c>
      <c r="E2149" s="5">
        <v>0</v>
      </c>
      <c r="F2149" s="5" t="s">
        <v>12</v>
      </c>
      <c r="G2149" s="5" t="s">
        <v>13</v>
      </c>
      <c r="H2149" s="5" t="str">
        <f t="shared" si="33"/>
        <v>Industry (incl. Cement Process)</v>
      </c>
      <c r="I2149" s="6">
        <v>12026.597732452399</v>
      </c>
    </row>
    <row r="2150" spans="1:9" x14ac:dyDescent="0.2">
      <c r="A2150" s="4" t="s">
        <v>7</v>
      </c>
      <c r="B2150" t="s">
        <v>279</v>
      </c>
      <c r="C2150" t="s">
        <v>317</v>
      </c>
      <c r="D2150" s="5" t="s">
        <v>318</v>
      </c>
      <c r="E2150" s="5">
        <v>0</v>
      </c>
      <c r="F2150" s="5" t="s">
        <v>14</v>
      </c>
      <c r="G2150" s="5" t="s">
        <v>15</v>
      </c>
      <c r="H2150" s="5" t="str">
        <f t="shared" si="33"/>
        <v>Industry (incl. Cement Process)</v>
      </c>
      <c r="I2150" s="6">
        <v>5924.6324697286</v>
      </c>
    </row>
    <row r="2151" spans="1:9" x14ac:dyDescent="0.2">
      <c r="A2151" s="4" t="s">
        <v>7</v>
      </c>
      <c r="B2151" t="s">
        <v>279</v>
      </c>
      <c r="C2151" t="s">
        <v>317</v>
      </c>
      <c r="D2151" s="5" t="s">
        <v>318</v>
      </c>
      <c r="E2151" s="5">
        <v>0</v>
      </c>
      <c r="F2151" s="5" t="s">
        <v>16</v>
      </c>
      <c r="G2151" s="5" t="s">
        <v>17</v>
      </c>
      <c r="H2151" s="5" t="str">
        <f t="shared" si="33"/>
        <v>Domestic aviation</v>
      </c>
      <c r="I2151" s="6">
        <v>1217.3545162627199</v>
      </c>
    </row>
    <row r="2152" spans="1:9" x14ac:dyDescent="0.2">
      <c r="A2152" s="4" t="s">
        <v>7</v>
      </c>
      <c r="B2152" t="s">
        <v>279</v>
      </c>
      <c r="C2152" t="s">
        <v>317</v>
      </c>
      <c r="D2152" s="5" t="s">
        <v>318</v>
      </c>
      <c r="E2152" s="5">
        <v>0</v>
      </c>
      <c r="F2152" s="5" t="s">
        <v>18</v>
      </c>
      <c r="G2152" s="5" t="s">
        <v>19</v>
      </c>
      <c r="H2152" s="5" t="str">
        <f t="shared" si="33"/>
        <v>Ground Transport</v>
      </c>
      <c r="I2152" s="6">
        <v>10945.5243400252</v>
      </c>
    </row>
    <row r="2153" spans="1:9" x14ac:dyDescent="0.2">
      <c r="A2153" s="4" t="s">
        <v>7</v>
      </c>
      <c r="B2153" t="s">
        <v>279</v>
      </c>
      <c r="C2153" t="s">
        <v>317</v>
      </c>
      <c r="D2153" s="5" t="s">
        <v>318</v>
      </c>
      <c r="E2153" s="5">
        <v>0</v>
      </c>
      <c r="F2153" s="5" t="s">
        <v>20</v>
      </c>
      <c r="G2153" s="5" t="s">
        <v>21</v>
      </c>
      <c r="H2153" s="5" t="str">
        <f t="shared" si="33"/>
        <v>Ground Transport</v>
      </c>
      <c r="I2153" s="6">
        <v>43.498643904207803</v>
      </c>
    </row>
    <row r="2154" spans="1:9" x14ac:dyDescent="0.2">
      <c r="A2154" s="4" t="s">
        <v>7</v>
      </c>
      <c r="B2154" t="s">
        <v>279</v>
      </c>
      <c r="C2154" t="s">
        <v>317</v>
      </c>
      <c r="D2154" s="5" t="s">
        <v>318</v>
      </c>
      <c r="E2154" s="5">
        <v>0</v>
      </c>
      <c r="F2154" s="5" t="s">
        <v>22</v>
      </c>
      <c r="G2154" s="5" t="s">
        <v>23</v>
      </c>
      <c r="H2154" s="5" t="str">
        <f t="shared" si="33"/>
        <v>Ground Transport</v>
      </c>
      <c r="I2154" s="6">
        <v>2036.0265018269099</v>
      </c>
    </row>
    <row r="2155" spans="1:9" x14ac:dyDescent="0.2">
      <c r="A2155" s="4" t="s">
        <v>7</v>
      </c>
      <c r="B2155" t="s">
        <v>279</v>
      </c>
      <c r="C2155" t="s">
        <v>317</v>
      </c>
      <c r="D2155" s="5" t="s">
        <v>318</v>
      </c>
      <c r="E2155" s="5">
        <v>0</v>
      </c>
      <c r="F2155" s="5" t="s">
        <v>26</v>
      </c>
      <c r="G2155" s="5" t="s">
        <v>27</v>
      </c>
      <c r="H2155" s="5" t="str">
        <f t="shared" si="33"/>
        <v>Residential</v>
      </c>
      <c r="I2155" s="6">
        <v>3288.8424959266899</v>
      </c>
    </row>
    <row r="2156" spans="1:9" x14ac:dyDescent="0.2">
      <c r="A2156" s="4" t="s">
        <v>7</v>
      </c>
      <c r="B2156" t="s">
        <v>279</v>
      </c>
      <c r="C2156" t="s">
        <v>317</v>
      </c>
      <c r="D2156" s="5" t="s">
        <v>318</v>
      </c>
      <c r="E2156" s="5">
        <v>0</v>
      </c>
      <c r="F2156" s="5" t="s">
        <v>67</v>
      </c>
      <c r="G2156" s="5" t="s">
        <v>13</v>
      </c>
      <c r="H2156" s="5" t="str">
        <f t="shared" si="33"/>
        <v>Industry (incl. Cement Process)</v>
      </c>
      <c r="I2156" s="6">
        <v>43.695898750165298</v>
      </c>
    </row>
    <row r="2157" spans="1:9" x14ac:dyDescent="0.2">
      <c r="A2157" s="4" t="s">
        <v>7</v>
      </c>
      <c r="B2157" t="s">
        <v>279</v>
      </c>
      <c r="C2157" t="s">
        <v>317</v>
      </c>
      <c r="D2157" s="5" t="s">
        <v>318</v>
      </c>
      <c r="E2157" s="5">
        <v>0</v>
      </c>
      <c r="F2157" s="5" t="s">
        <v>28</v>
      </c>
      <c r="G2157" s="5" t="s">
        <v>29</v>
      </c>
      <c r="H2157" s="5" t="e">
        <f t="shared" si="33"/>
        <v>#N/A</v>
      </c>
      <c r="I2157" s="6" t="s">
        <v>53</v>
      </c>
    </row>
    <row r="2158" spans="1:9" x14ac:dyDescent="0.2">
      <c r="A2158" s="4" t="s">
        <v>7</v>
      </c>
      <c r="B2158" t="s">
        <v>279</v>
      </c>
      <c r="C2158" t="s">
        <v>317</v>
      </c>
      <c r="D2158" s="5" t="s">
        <v>318</v>
      </c>
      <c r="E2158" s="5">
        <v>0</v>
      </c>
      <c r="F2158" s="5" t="s">
        <v>30</v>
      </c>
      <c r="G2158" s="5" t="s">
        <v>72</v>
      </c>
      <c r="H2158" s="5" t="e">
        <f t="shared" si="33"/>
        <v>#N/A</v>
      </c>
      <c r="I2158" s="6" t="s">
        <v>53</v>
      </c>
    </row>
    <row r="2159" spans="1:9" x14ac:dyDescent="0.2">
      <c r="A2159" s="4" t="s">
        <v>7</v>
      </c>
      <c r="B2159" t="s">
        <v>279</v>
      </c>
      <c r="C2159" t="s">
        <v>317</v>
      </c>
      <c r="D2159" s="5" t="s">
        <v>318</v>
      </c>
      <c r="E2159" s="5">
        <v>0</v>
      </c>
      <c r="F2159" s="5" t="s">
        <v>30</v>
      </c>
      <c r="G2159" s="5" t="s">
        <v>32</v>
      </c>
      <c r="H2159" s="5" t="e">
        <f t="shared" si="33"/>
        <v>#N/A</v>
      </c>
      <c r="I2159" s="6">
        <v>552.137108298778</v>
      </c>
    </row>
    <row r="2160" spans="1:9" x14ac:dyDescent="0.2">
      <c r="A2160" s="4" t="s">
        <v>7</v>
      </c>
      <c r="B2160" t="s">
        <v>279</v>
      </c>
      <c r="C2160" t="s">
        <v>317</v>
      </c>
      <c r="D2160" s="5" t="s">
        <v>318</v>
      </c>
      <c r="E2160" s="5">
        <v>0</v>
      </c>
      <c r="F2160" s="5" t="s">
        <v>33</v>
      </c>
      <c r="G2160" s="5" t="s">
        <v>34</v>
      </c>
      <c r="H2160" s="5" t="str">
        <f t="shared" si="33"/>
        <v>Industry (incl. Cement Process)</v>
      </c>
      <c r="I2160" s="6">
        <v>1004.63</v>
      </c>
    </row>
    <row r="2161" spans="1:9" x14ac:dyDescent="0.2">
      <c r="A2161" s="4" t="s">
        <v>7</v>
      </c>
      <c r="B2161" t="s">
        <v>279</v>
      </c>
      <c r="C2161" t="s">
        <v>317</v>
      </c>
      <c r="D2161" s="5" t="s">
        <v>318</v>
      </c>
      <c r="E2161" s="5">
        <v>0</v>
      </c>
      <c r="F2161" s="5" t="s">
        <v>35</v>
      </c>
      <c r="G2161" s="5" t="s">
        <v>36</v>
      </c>
      <c r="H2161" s="5" t="e">
        <f t="shared" si="33"/>
        <v>#N/A</v>
      </c>
      <c r="I2161" s="6">
        <v>127.5</v>
      </c>
    </row>
    <row r="2162" spans="1:9" x14ac:dyDescent="0.2">
      <c r="A2162" s="4" t="s">
        <v>7</v>
      </c>
      <c r="B2162" t="s">
        <v>279</v>
      </c>
      <c r="C2162" t="s">
        <v>317</v>
      </c>
      <c r="D2162" s="5" t="s">
        <v>318</v>
      </c>
      <c r="E2162" s="5">
        <v>0</v>
      </c>
      <c r="F2162" s="5" t="s">
        <v>37</v>
      </c>
      <c r="G2162" s="5" t="s">
        <v>38</v>
      </c>
      <c r="H2162" s="5" t="e">
        <f t="shared" si="33"/>
        <v>#N/A</v>
      </c>
      <c r="I2162" s="6">
        <v>26.718855964868101</v>
      </c>
    </row>
    <row r="2163" spans="1:9" x14ac:dyDescent="0.2">
      <c r="A2163" s="4" t="s">
        <v>7</v>
      </c>
      <c r="B2163" t="s">
        <v>279</v>
      </c>
      <c r="C2163" t="s">
        <v>317</v>
      </c>
      <c r="D2163" s="5" t="s">
        <v>318</v>
      </c>
      <c r="E2163" s="5">
        <v>0</v>
      </c>
      <c r="F2163" s="5" t="s">
        <v>39</v>
      </c>
      <c r="G2163" s="5" t="s">
        <v>40</v>
      </c>
      <c r="H2163" s="5" t="e">
        <f t="shared" si="33"/>
        <v>#N/A</v>
      </c>
      <c r="I2163" s="6">
        <v>1.8573469175520001</v>
      </c>
    </row>
    <row r="2164" spans="1:9" x14ac:dyDescent="0.2">
      <c r="A2164" s="4" t="s">
        <v>7</v>
      </c>
      <c r="B2164" t="s">
        <v>279</v>
      </c>
      <c r="C2164" t="s">
        <v>317</v>
      </c>
      <c r="D2164" s="5" t="s">
        <v>318</v>
      </c>
      <c r="E2164" s="5">
        <v>0</v>
      </c>
      <c r="F2164" s="5" t="s">
        <v>41</v>
      </c>
      <c r="G2164" s="5" t="s">
        <v>42</v>
      </c>
      <c r="H2164" s="5" t="e">
        <f t="shared" si="33"/>
        <v>#N/A</v>
      </c>
      <c r="I2164" s="6">
        <v>4.1162985140573296</v>
      </c>
    </row>
    <row r="2165" spans="1:9" x14ac:dyDescent="0.2">
      <c r="A2165" s="4" t="s">
        <v>7</v>
      </c>
      <c r="B2165" t="s">
        <v>279</v>
      </c>
      <c r="C2165" t="s">
        <v>317</v>
      </c>
      <c r="D2165" s="5" t="s">
        <v>318</v>
      </c>
      <c r="E2165" s="5">
        <v>0</v>
      </c>
      <c r="F2165" s="5" t="s">
        <v>43</v>
      </c>
      <c r="G2165" s="5" t="s">
        <v>44</v>
      </c>
      <c r="H2165" s="5" t="e">
        <f t="shared" si="33"/>
        <v>#N/A</v>
      </c>
      <c r="I2165" s="6">
        <v>1765.5184092611701</v>
      </c>
    </row>
    <row r="2166" spans="1:9" x14ac:dyDescent="0.2">
      <c r="A2166" s="4" t="s">
        <v>7</v>
      </c>
      <c r="B2166" t="s">
        <v>279</v>
      </c>
      <c r="C2166" t="s">
        <v>317</v>
      </c>
      <c r="D2166" s="5" t="s">
        <v>318</v>
      </c>
      <c r="E2166" s="5">
        <v>0</v>
      </c>
      <c r="F2166" s="5" t="s">
        <v>45</v>
      </c>
      <c r="G2166" s="5" t="s">
        <v>46</v>
      </c>
      <c r="H2166" s="5" t="e">
        <f t="shared" si="33"/>
        <v>#N/A</v>
      </c>
      <c r="I2166" s="6">
        <v>8347.6679368990208</v>
      </c>
    </row>
    <row r="2167" spans="1:9" x14ac:dyDescent="0.2">
      <c r="A2167" s="4" t="s">
        <v>7</v>
      </c>
      <c r="B2167" t="s">
        <v>279</v>
      </c>
      <c r="C2167" t="s">
        <v>317</v>
      </c>
      <c r="D2167" s="5" t="s">
        <v>318</v>
      </c>
      <c r="E2167" s="5">
        <v>0</v>
      </c>
      <c r="F2167" s="5" t="s">
        <v>47</v>
      </c>
      <c r="G2167" s="5" t="s">
        <v>48</v>
      </c>
      <c r="H2167" s="5" t="e">
        <f t="shared" si="33"/>
        <v>#N/A</v>
      </c>
      <c r="I2167" s="6">
        <v>28.292143247107401</v>
      </c>
    </row>
    <row r="2168" spans="1:9" x14ac:dyDescent="0.2">
      <c r="A2168" s="4" t="s">
        <v>7</v>
      </c>
      <c r="B2168" t="s">
        <v>279</v>
      </c>
      <c r="C2168" t="s">
        <v>317</v>
      </c>
      <c r="D2168" s="5" t="s">
        <v>318</v>
      </c>
      <c r="E2168" s="5">
        <v>0</v>
      </c>
      <c r="F2168" s="5" t="s">
        <v>49</v>
      </c>
      <c r="G2168" s="5" t="s">
        <v>50</v>
      </c>
      <c r="H2168" s="5" t="e">
        <f t="shared" si="33"/>
        <v>#N/A</v>
      </c>
      <c r="I2168" s="6">
        <v>13.0323986525456</v>
      </c>
    </row>
    <row r="2169" spans="1:9" x14ac:dyDescent="0.2">
      <c r="A2169" s="4" t="s">
        <v>7</v>
      </c>
      <c r="B2169" t="s">
        <v>279</v>
      </c>
      <c r="C2169" t="s">
        <v>317</v>
      </c>
      <c r="D2169" s="5" t="s">
        <v>318</v>
      </c>
      <c r="E2169" s="5">
        <v>0</v>
      </c>
      <c r="F2169" s="5" t="s">
        <v>51</v>
      </c>
      <c r="G2169" s="5" t="s">
        <v>52</v>
      </c>
      <c r="H2169" s="5" t="e">
        <f t="shared" si="33"/>
        <v>#N/A</v>
      </c>
      <c r="I2169" s="6">
        <v>0.44923341704276398</v>
      </c>
    </row>
    <row r="2170" spans="1:9" x14ac:dyDescent="0.2">
      <c r="A2170" s="4" t="s">
        <v>7</v>
      </c>
      <c r="B2170" t="s">
        <v>279</v>
      </c>
      <c r="C2170" t="s">
        <v>317</v>
      </c>
      <c r="D2170" s="5" t="s">
        <v>318</v>
      </c>
      <c r="E2170" s="5">
        <v>0</v>
      </c>
      <c r="F2170" s="5" t="s">
        <v>54</v>
      </c>
      <c r="G2170" s="5" t="s">
        <v>55</v>
      </c>
      <c r="H2170" s="5" t="e">
        <f t="shared" si="33"/>
        <v>#N/A</v>
      </c>
      <c r="I2170" s="6">
        <v>1.1729156682033599</v>
      </c>
    </row>
    <row r="2171" spans="1:9" x14ac:dyDescent="0.2">
      <c r="A2171" s="4" t="s">
        <v>7</v>
      </c>
      <c r="B2171" t="s">
        <v>279</v>
      </c>
      <c r="C2171" t="s">
        <v>317</v>
      </c>
      <c r="D2171" s="5" t="s">
        <v>318</v>
      </c>
      <c r="E2171" s="5">
        <v>0</v>
      </c>
      <c r="F2171" s="5" t="s">
        <v>56</v>
      </c>
      <c r="G2171" s="5" t="s">
        <v>57</v>
      </c>
      <c r="H2171" s="5" t="e">
        <f t="shared" si="33"/>
        <v>#N/A</v>
      </c>
      <c r="I2171" s="6">
        <v>893.58641687087504</v>
      </c>
    </row>
    <row r="2172" spans="1:9" x14ac:dyDescent="0.2">
      <c r="A2172" s="4" t="s">
        <v>7</v>
      </c>
      <c r="B2172" t="s">
        <v>279</v>
      </c>
      <c r="C2172" t="s">
        <v>317</v>
      </c>
      <c r="D2172" s="5" t="s">
        <v>318</v>
      </c>
      <c r="E2172" s="5">
        <v>0</v>
      </c>
      <c r="F2172" s="5" t="s">
        <v>58</v>
      </c>
      <c r="G2172" s="5" t="s">
        <v>59</v>
      </c>
      <c r="H2172" s="5" t="e">
        <f t="shared" si="33"/>
        <v>#N/A</v>
      </c>
      <c r="I2172" s="6">
        <v>6.3029599999999997</v>
      </c>
    </row>
    <row r="2173" spans="1:9" x14ac:dyDescent="0.2">
      <c r="A2173" s="4" t="s">
        <v>7</v>
      </c>
      <c r="B2173" t="s">
        <v>279</v>
      </c>
      <c r="C2173" t="s">
        <v>317</v>
      </c>
      <c r="D2173" s="5" t="s">
        <v>318</v>
      </c>
      <c r="E2173" s="5">
        <v>0</v>
      </c>
      <c r="F2173" s="5" t="s">
        <v>60</v>
      </c>
      <c r="G2173" s="5" t="s">
        <v>61</v>
      </c>
      <c r="H2173" s="5" t="e">
        <f t="shared" si="33"/>
        <v>#N/A</v>
      </c>
      <c r="I2173" s="6" t="s">
        <v>53</v>
      </c>
    </row>
    <row r="2174" spans="1:9" x14ac:dyDescent="0.2">
      <c r="A2174" s="4" t="s">
        <v>7</v>
      </c>
      <c r="B2174" t="s">
        <v>279</v>
      </c>
      <c r="C2174" t="s">
        <v>319</v>
      </c>
      <c r="D2174" s="5" t="s">
        <v>320</v>
      </c>
      <c r="E2174" s="5" t="s">
        <v>282</v>
      </c>
      <c r="F2174" s="5" t="s">
        <v>10</v>
      </c>
      <c r="G2174" s="5" t="s">
        <v>11</v>
      </c>
      <c r="H2174" s="5" t="str">
        <f t="shared" si="33"/>
        <v>Power</v>
      </c>
      <c r="I2174" s="6">
        <v>18499.5022251837</v>
      </c>
    </row>
    <row r="2175" spans="1:9" x14ac:dyDescent="0.2">
      <c r="A2175" s="4" t="s">
        <v>7</v>
      </c>
      <c r="B2175" t="s">
        <v>279</v>
      </c>
      <c r="C2175" t="s">
        <v>319</v>
      </c>
      <c r="D2175" s="5" t="s">
        <v>320</v>
      </c>
      <c r="E2175" s="5" t="s">
        <v>282</v>
      </c>
      <c r="F2175" s="5" t="s">
        <v>12</v>
      </c>
      <c r="G2175" s="5" t="s">
        <v>13</v>
      </c>
      <c r="H2175" s="5" t="str">
        <f t="shared" si="33"/>
        <v>Industry (incl. Cement Process)</v>
      </c>
      <c r="I2175" s="6">
        <v>3973.5540128451998</v>
      </c>
    </row>
    <row r="2176" spans="1:9" x14ac:dyDescent="0.2">
      <c r="A2176" s="4" t="s">
        <v>7</v>
      </c>
      <c r="B2176" t="s">
        <v>279</v>
      </c>
      <c r="C2176" t="s">
        <v>319</v>
      </c>
      <c r="D2176" s="5" t="s">
        <v>320</v>
      </c>
      <c r="E2176" s="5" t="s">
        <v>282</v>
      </c>
      <c r="F2176" s="5" t="s">
        <v>14</v>
      </c>
      <c r="G2176" s="5" t="s">
        <v>15</v>
      </c>
      <c r="H2176" s="5" t="str">
        <f t="shared" si="33"/>
        <v>Industry (incl. Cement Process)</v>
      </c>
      <c r="I2176" s="6">
        <v>5613.8348227064498</v>
      </c>
    </row>
    <row r="2177" spans="1:9" x14ac:dyDescent="0.2">
      <c r="A2177" s="4" t="s">
        <v>7</v>
      </c>
      <c r="B2177" t="s">
        <v>279</v>
      </c>
      <c r="C2177" t="s">
        <v>319</v>
      </c>
      <c r="D2177" s="5" t="s">
        <v>320</v>
      </c>
      <c r="E2177" s="5" t="s">
        <v>282</v>
      </c>
      <c r="F2177" s="5" t="s">
        <v>16</v>
      </c>
      <c r="G2177" s="5" t="s">
        <v>17</v>
      </c>
      <c r="H2177" s="5" t="str">
        <f t="shared" si="33"/>
        <v>Domestic aviation</v>
      </c>
      <c r="I2177" s="6">
        <v>421.57667832735899</v>
      </c>
    </row>
    <row r="2178" spans="1:9" x14ac:dyDescent="0.2">
      <c r="A2178" s="4" t="s">
        <v>7</v>
      </c>
      <c r="B2178" t="s">
        <v>279</v>
      </c>
      <c r="C2178" t="s">
        <v>319</v>
      </c>
      <c r="D2178" s="5" t="s">
        <v>320</v>
      </c>
      <c r="E2178" s="5" t="s">
        <v>282</v>
      </c>
      <c r="F2178" s="5" t="s">
        <v>18</v>
      </c>
      <c r="G2178" s="5" t="s">
        <v>19</v>
      </c>
      <c r="H2178" s="5" t="str">
        <f t="shared" ref="H2178:H2241" si="34">VLOOKUP(G2178,$M$2:$N$11,2,FALSE)</f>
        <v>Ground Transport</v>
      </c>
      <c r="I2178" s="6">
        <v>15109.0958739092</v>
      </c>
    </row>
    <row r="2179" spans="1:9" x14ac:dyDescent="0.2">
      <c r="A2179" s="4" t="s">
        <v>7</v>
      </c>
      <c r="B2179" t="s">
        <v>279</v>
      </c>
      <c r="C2179" t="s">
        <v>319</v>
      </c>
      <c r="D2179" s="5" t="s">
        <v>320</v>
      </c>
      <c r="E2179" s="5" t="s">
        <v>282</v>
      </c>
      <c r="F2179" s="5" t="s">
        <v>20</v>
      </c>
      <c r="G2179" s="5" t="s">
        <v>21</v>
      </c>
      <c r="H2179" s="5" t="str">
        <f t="shared" si="34"/>
        <v>Ground Transport</v>
      </c>
      <c r="I2179" s="6">
        <v>35.478277295298803</v>
      </c>
    </row>
    <row r="2180" spans="1:9" x14ac:dyDescent="0.2">
      <c r="A2180" s="4" t="s">
        <v>7</v>
      </c>
      <c r="B2180" t="s">
        <v>279</v>
      </c>
      <c r="C2180" t="s">
        <v>319</v>
      </c>
      <c r="D2180" s="5" t="s">
        <v>320</v>
      </c>
      <c r="E2180" s="5" t="s">
        <v>282</v>
      </c>
      <c r="F2180" s="5" t="s">
        <v>22</v>
      </c>
      <c r="G2180" s="5" t="s">
        <v>23</v>
      </c>
      <c r="H2180" s="5" t="str">
        <f t="shared" si="34"/>
        <v>Ground Transport</v>
      </c>
      <c r="I2180" s="6">
        <v>340.69558181997797</v>
      </c>
    </row>
    <row r="2181" spans="1:9" x14ac:dyDescent="0.2">
      <c r="A2181" s="4" t="s">
        <v>7</v>
      </c>
      <c r="B2181" t="s">
        <v>279</v>
      </c>
      <c r="C2181" t="s">
        <v>319</v>
      </c>
      <c r="D2181" s="5" t="s">
        <v>320</v>
      </c>
      <c r="E2181" s="5" t="s">
        <v>282</v>
      </c>
      <c r="F2181" s="5" t="s">
        <v>24</v>
      </c>
      <c r="G2181" s="5" t="s">
        <v>25</v>
      </c>
      <c r="H2181" s="5" t="str">
        <f t="shared" si="34"/>
        <v>Ground Transport</v>
      </c>
      <c r="I2181" s="6" t="s">
        <v>53</v>
      </c>
    </row>
    <row r="2182" spans="1:9" x14ac:dyDescent="0.2">
      <c r="A2182" s="4" t="s">
        <v>7</v>
      </c>
      <c r="B2182" t="s">
        <v>279</v>
      </c>
      <c r="C2182" t="s">
        <v>319</v>
      </c>
      <c r="D2182" s="5" t="s">
        <v>320</v>
      </c>
      <c r="E2182" s="5" t="s">
        <v>282</v>
      </c>
      <c r="F2182" s="5" t="s">
        <v>26</v>
      </c>
      <c r="G2182" s="5" t="s">
        <v>27</v>
      </c>
      <c r="H2182" s="5" t="str">
        <f t="shared" si="34"/>
        <v>Residential</v>
      </c>
      <c r="I2182" s="6">
        <v>4088.6442541271699</v>
      </c>
    </row>
    <row r="2183" spans="1:9" x14ac:dyDescent="0.2">
      <c r="A2183" s="4" t="s">
        <v>7</v>
      </c>
      <c r="B2183" t="s">
        <v>279</v>
      </c>
      <c r="C2183" t="s">
        <v>319</v>
      </c>
      <c r="D2183" s="5" t="s">
        <v>320</v>
      </c>
      <c r="E2183" s="5" t="s">
        <v>282</v>
      </c>
      <c r="F2183" s="5" t="s">
        <v>28</v>
      </c>
      <c r="G2183" s="5" t="s">
        <v>29</v>
      </c>
      <c r="H2183" s="5" t="e">
        <f t="shared" si="34"/>
        <v>#N/A</v>
      </c>
      <c r="I2183" s="6" t="s">
        <v>53</v>
      </c>
    </row>
    <row r="2184" spans="1:9" x14ac:dyDescent="0.2">
      <c r="A2184" s="4" t="s">
        <v>7</v>
      </c>
      <c r="B2184" t="s">
        <v>279</v>
      </c>
      <c r="C2184" t="s">
        <v>319</v>
      </c>
      <c r="D2184" s="5" t="s">
        <v>320</v>
      </c>
      <c r="E2184" s="5" t="s">
        <v>282</v>
      </c>
      <c r="F2184" s="5" t="s">
        <v>30</v>
      </c>
      <c r="G2184" s="5" t="s">
        <v>72</v>
      </c>
      <c r="H2184" s="5" t="e">
        <f t="shared" si="34"/>
        <v>#N/A</v>
      </c>
      <c r="I2184" s="6" t="s">
        <v>53</v>
      </c>
    </row>
    <row r="2185" spans="1:9" x14ac:dyDescent="0.2">
      <c r="A2185" s="4" t="s">
        <v>7</v>
      </c>
      <c r="B2185" t="s">
        <v>279</v>
      </c>
      <c r="C2185" t="s">
        <v>319</v>
      </c>
      <c r="D2185" s="5" t="s">
        <v>320</v>
      </c>
      <c r="E2185" s="5" t="s">
        <v>282</v>
      </c>
      <c r="F2185" s="5" t="s">
        <v>30</v>
      </c>
      <c r="G2185" s="5" t="s">
        <v>32</v>
      </c>
      <c r="H2185" s="5" t="e">
        <f t="shared" si="34"/>
        <v>#N/A</v>
      </c>
      <c r="I2185" s="6" t="s">
        <v>53</v>
      </c>
    </row>
    <row r="2186" spans="1:9" x14ac:dyDescent="0.2">
      <c r="A2186" s="4" t="s">
        <v>7</v>
      </c>
      <c r="B2186" t="s">
        <v>279</v>
      </c>
      <c r="C2186" t="s">
        <v>319</v>
      </c>
      <c r="D2186" s="5" t="s">
        <v>320</v>
      </c>
      <c r="E2186" s="5" t="s">
        <v>282</v>
      </c>
      <c r="F2186" s="5" t="s">
        <v>30</v>
      </c>
      <c r="G2186" s="5" t="s">
        <v>31</v>
      </c>
      <c r="H2186" s="5" t="e">
        <f t="shared" si="34"/>
        <v>#N/A</v>
      </c>
      <c r="I2186" s="6" t="s">
        <v>53</v>
      </c>
    </row>
    <row r="2187" spans="1:9" x14ac:dyDescent="0.2">
      <c r="A2187" s="4" t="s">
        <v>7</v>
      </c>
      <c r="B2187" t="s">
        <v>279</v>
      </c>
      <c r="C2187" t="s">
        <v>319</v>
      </c>
      <c r="D2187" s="5" t="s">
        <v>320</v>
      </c>
      <c r="E2187" s="5" t="s">
        <v>282</v>
      </c>
      <c r="F2187" s="5" t="s">
        <v>33</v>
      </c>
      <c r="G2187" s="5" t="s">
        <v>34</v>
      </c>
      <c r="H2187" s="5" t="str">
        <f t="shared" si="34"/>
        <v>Industry (incl. Cement Process)</v>
      </c>
      <c r="I2187" s="6">
        <v>1913.6</v>
      </c>
    </row>
    <row r="2188" spans="1:9" x14ac:dyDescent="0.2">
      <c r="A2188" s="4" t="s">
        <v>7</v>
      </c>
      <c r="B2188" t="s">
        <v>279</v>
      </c>
      <c r="C2188" t="s">
        <v>319</v>
      </c>
      <c r="D2188" s="5" t="s">
        <v>320</v>
      </c>
      <c r="E2188" s="5" t="s">
        <v>282</v>
      </c>
      <c r="F2188" s="5" t="s">
        <v>35</v>
      </c>
      <c r="G2188" s="5" t="s">
        <v>36</v>
      </c>
      <c r="H2188" s="5" t="e">
        <f t="shared" si="34"/>
        <v>#N/A</v>
      </c>
      <c r="I2188" s="6">
        <v>247.5</v>
      </c>
    </row>
    <row r="2189" spans="1:9" x14ac:dyDescent="0.2">
      <c r="A2189" s="4" t="s">
        <v>7</v>
      </c>
      <c r="B2189" t="s">
        <v>279</v>
      </c>
      <c r="C2189" t="s">
        <v>319</v>
      </c>
      <c r="D2189" s="5" t="s">
        <v>320</v>
      </c>
      <c r="E2189" s="5" t="s">
        <v>282</v>
      </c>
      <c r="F2189" s="5" t="s">
        <v>37</v>
      </c>
      <c r="G2189" s="5" t="s">
        <v>38</v>
      </c>
      <c r="H2189" s="5" t="e">
        <f t="shared" si="34"/>
        <v>#N/A</v>
      </c>
      <c r="I2189" s="6">
        <v>318.23473759022198</v>
      </c>
    </row>
    <row r="2190" spans="1:9" x14ac:dyDescent="0.2">
      <c r="A2190" s="4" t="s">
        <v>7</v>
      </c>
      <c r="B2190" t="s">
        <v>279</v>
      </c>
      <c r="C2190" t="s">
        <v>319</v>
      </c>
      <c r="D2190" s="5" t="s">
        <v>320</v>
      </c>
      <c r="E2190" s="5" t="s">
        <v>282</v>
      </c>
      <c r="F2190" s="5" t="s">
        <v>39</v>
      </c>
      <c r="G2190" s="5" t="s">
        <v>40</v>
      </c>
      <c r="H2190" s="5" t="e">
        <f t="shared" si="34"/>
        <v>#N/A</v>
      </c>
      <c r="I2190" s="6">
        <v>198.80604593348099</v>
      </c>
    </row>
    <row r="2191" spans="1:9" x14ac:dyDescent="0.2">
      <c r="A2191" s="4" t="s">
        <v>7</v>
      </c>
      <c r="B2191" t="s">
        <v>279</v>
      </c>
      <c r="C2191" t="s">
        <v>319</v>
      </c>
      <c r="D2191" s="5" t="s">
        <v>320</v>
      </c>
      <c r="E2191" s="5" t="s">
        <v>282</v>
      </c>
      <c r="F2191" s="5" t="s">
        <v>41</v>
      </c>
      <c r="G2191" s="5" t="s">
        <v>42</v>
      </c>
      <c r="H2191" s="5" t="e">
        <f t="shared" si="34"/>
        <v>#N/A</v>
      </c>
      <c r="I2191" s="6">
        <v>265.51088071820698</v>
      </c>
    </row>
    <row r="2192" spans="1:9" x14ac:dyDescent="0.2">
      <c r="A2192" s="4" t="s">
        <v>7</v>
      </c>
      <c r="B2192" t="s">
        <v>279</v>
      </c>
      <c r="C2192" t="s">
        <v>319</v>
      </c>
      <c r="D2192" s="5" t="s">
        <v>320</v>
      </c>
      <c r="E2192" s="5" t="s">
        <v>282</v>
      </c>
      <c r="F2192" s="5" t="s">
        <v>43</v>
      </c>
      <c r="G2192" s="5" t="s">
        <v>44</v>
      </c>
      <c r="H2192" s="5" t="e">
        <f t="shared" si="34"/>
        <v>#N/A</v>
      </c>
      <c r="I2192" s="6">
        <v>649.51328495598398</v>
      </c>
    </row>
    <row r="2193" spans="1:9" x14ac:dyDescent="0.2">
      <c r="A2193" s="4" t="s">
        <v>7</v>
      </c>
      <c r="B2193" t="s">
        <v>279</v>
      </c>
      <c r="C2193" t="s">
        <v>319</v>
      </c>
      <c r="D2193" s="5" t="s">
        <v>320</v>
      </c>
      <c r="E2193" s="5" t="s">
        <v>282</v>
      </c>
      <c r="F2193" s="5" t="s">
        <v>45</v>
      </c>
      <c r="G2193" s="5" t="s">
        <v>46</v>
      </c>
      <c r="H2193" s="5" t="e">
        <f t="shared" si="34"/>
        <v>#N/A</v>
      </c>
      <c r="I2193" s="6">
        <v>87.105735922737296</v>
      </c>
    </row>
    <row r="2194" spans="1:9" x14ac:dyDescent="0.2">
      <c r="A2194" s="4" t="s">
        <v>7</v>
      </c>
      <c r="B2194" t="s">
        <v>279</v>
      </c>
      <c r="C2194" t="s">
        <v>319</v>
      </c>
      <c r="D2194" s="5" t="s">
        <v>320</v>
      </c>
      <c r="E2194" s="5" t="s">
        <v>282</v>
      </c>
      <c r="F2194" s="5" t="s">
        <v>47</v>
      </c>
      <c r="G2194" s="5" t="s">
        <v>48</v>
      </c>
      <c r="H2194" s="5" t="e">
        <f t="shared" si="34"/>
        <v>#N/A</v>
      </c>
      <c r="I2194" s="6">
        <v>30.715789661023798</v>
      </c>
    </row>
    <row r="2195" spans="1:9" x14ac:dyDescent="0.2">
      <c r="A2195" s="4" t="s">
        <v>7</v>
      </c>
      <c r="B2195" t="s">
        <v>279</v>
      </c>
      <c r="C2195" t="s">
        <v>319</v>
      </c>
      <c r="D2195" s="5" t="s">
        <v>320</v>
      </c>
      <c r="E2195" s="5" t="s">
        <v>282</v>
      </c>
      <c r="F2195" s="5" t="s">
        <v>49</v>
      </c>
      <c r="G2195" s="5" t="s">
        <v>50</v>
      </c>
      <c r="H2195" s="5" t="e">
        <f t="shared" si="34"/>
        <v>#N/A</v>
      </c>
      <c r="I2195" s="6">
        <v>30.7283356431548</v>
      </c>
    </row>
    <row r="2196" spans="1:9" x14ac:dyDescent="0.2">
      <c r="A2196" s="4" t="s">
        <v>7</v>
      </c>
      <c r="B2196" t="s">
        <v>279</v>
      </c>
      <c r="C2196" t="s">
        <v>319</v>
      </c>
      <c r="D2196" s="5" t="s">
        <v>320</v>
      </c>
      <c r="E2196" s="5" t="s">
        <v>282</v>
      </c>
      <c r="F2196" s="5" t="s">
        <v>51</v>
      </c>
      <c r="G2196" s="5" t="s">
        <v>52</v>
      </c>
      <c r="H2196" s="5" t="e">
        <f t="shared" si="34"/>
        <v>#N/A</v>
      </c>
      <c r="I2196" s="6">
        <v>13.179310249182199</v>
      </c>
    </row>
    <row r="2197" spans="1:9" x14ac:dyDescent="0.2">
      <c r="A2197" s="4" t="s">
        <v>7</v>
      </c>
      <c r="B2197" t="s">
        <v>279</v>
      </c>
      <c r="C2197" t="s">
        <v>319</v>
      </c>
      <c r="D2197" s="5" t="s">
        <v>320</v>
      </c>
      <c r="E2197" s="5" t="s">
        <v>282</v>
      </c>
      <c r="F2197" s="5" t="s">
        <v>54</v>
      </c>
      <c r="G2197" s="5" t="s">
        <v>55</v>
      </c>
      <c r="H2197" s="5" t="e">
        <f t="shared" si="34"/>
        <v>#N/A</v>
      </c>
      <c r="I2197" s="6">
        <v>118.5152375096</v>
      </c>
    </row>
    <row r="2198" spans="1:9" x14ac:dyDescent="0.2">
      <c r="A2198" s="4" t="s">
        <v>7</v>
      </c>
      <c r="B2198" t="s">
        <v>279</v>
      </c>
      <c r="C2198" t="s">
        <v>319</v>
      </c>
      <c r="D2198" s="5" t="s">
        <v>320</v>
      </c>
      <c r="E2198" s="5" t="s">
        <v>282</v>
      </c>
      <c r="F2198" s="5" t="s">
        <v>56</v>
      </c>
      <c r="G2198" s="5" t="s">
        <v>57</v>
      </c>
      <c r="H2198" s="5" t="e">
        <f t="shared" si="34"/>
        <v>#N/A</v>
      </c>
      <c r="I2198" s="6">
        <v>611.02845117395498</v>
      </c>
    </row>
    <row r="2199" spans="1:9" x14ac:dyDescent="0.2">
      <c r="A2199" s="4" t="s">
        <v>7</v>
      </c>
      <c r="B2199" t="s">
        <v>279</v>
      </c>
      <c r="C2199" t="s">
        <v>319</v>
      </c>
      <c r="D2199" s="5" t="s">
        <v>320</v>
      </c>
      <c r="E2199" s="5" t="s">
        <v>282</v>
      </c>
      <c r="F2199" s="5" t="s">
        <v>58</v>
      </c>
      <c r="G2199" s="5" t="s">
        <v>59</v>
      </c>
      <c r="H2199" s="5" t="e">
        <f t="shared" si="34"/>
        <v>#N/A</v>
      </c>
      <c r="I2199" s="6">
        <v>34.155100494618601</v>
      </c>
    </row>
    <row r="2200" spans="1:9" x14ac:dyDescent="0.2">
      <c r="A2200" s="4" t="s">
        <v>7</v>
      </c>
      <c r="B2200" t="s">
        <v>279</v>
      </c>
      <c r="C2200" t="s">
        <v>319</v>
      </c>
      <c r="D2200" s="5" t="s">
        <v>320</v>
      </c>
      <c r="E2200" s="5" t="s">
        <v>282</v>
      </c>
      <c r="F2200" s="5" t="s">
        <v>60</v>
      </c>
      <c r="G2200" s="5" t="s">
        <v>61</v>
      </c>
      <c r="H2200" s="5" t="e">
        <f t="shared" si="34"/>
        <v>#N/A</v>
      </c>
      <c r="I2200" s="6">
        <v>11.0675694663851</v>
      </c>
    </row>
    <row r="2201" spans="1:9" x14ac:dyDescent="0.2">
      <c r="A2201" s="4" t="s">
        <v>7</v>
      </c>
      <c r="B2201" t="s">
        <v>279</v>
      </c>
      <c r="C2201" t="s">
        <v>321</v>
      </c>
      <c r="D2201" s="5" t="s">
        <v>322</v>
      </c>
      <c r="E2201" s="5" t="s">
        <v>282</v>
      </c>
      <c r="F2201" s="5" t="s">
        <v>10</v>
      </c>
      <c r="G2201" s="5" t="s">
        <v>11</v>
      </c>
      <c r="H2201" s="5" t="str">
        <f t="shared" si="34"/>
        <v>Power</v>
      </c>
      <c r="I2201" s="6">
        <v>7498.2365070189799</v>
      </c>
    </row>
    <row r="2202" spans="1:9" x14ac:dyDescent="0.2">
      <c r="A2202" s="4" t="s">
        <v>7</v>
      </c>
      <c r="B2202" t="s">
        <v>279</v>
      </c>
      <c r="C2202" t="s">
        <v>321</v>
      </c>
      <c r="D2202" s="5" t="s">
        <v>322</v>
      </c>
      <c r="E2202" s="5" t="s">
        <v>282</v>
      </c>
      <c r="F2202" s="5" t="s">
        <v>12</v>
      </c>
      <c r="G2202" s="5" t="s">
        <v>13</v>
      </c>
      <c r="H2202" s="5" t="str">
        <f t="shared" si="34"/>
        <v>Industry (incl. Cement Process)</v>
      </c>
      <c r="I2202" s="6">
        <v>2560.8679714799</v>
      </c>
    </row>
    <row r="2203" spans="1:9" x14ac:dyDescent="0.2">
      <c r="A2203" s="4" t="s">
        <v>7</v>
      </c>
      <c r="B2203" t="s">
        <v>279</v>
      </c>
      <c r="C2203" t="s">
        <v>321</v>
      </c>
      <c r="D2203" s="5" t="s">
        <v>322</v>
      </c>
      <c r="E2203" s="5" t="s">
        <v>282</v>
      </c>
      <c r="F2203" s="5" t="s">
        <v>14</v>
      </c>
      <c r="G2203" s="5" t="s">
        <v>15</v>
      </c>
      <c r="H2203" s="5" t="str">
        <f t="shared" si="34"/>
        <v>Industry (incl. Cement Process)</v>
      </c>
      <c r="I2203" s="6">
        <v>6222.0802599455301</v>
      </c>
    </row>
    <row r="2204" spans="1:9" x14ac:dyDescent="0.2">
      <c r="A2204" s="4" t="s">
        <v>7</v>
      </c>
      <c r="B2204" t="s">
        <v>279</v>
      </c>
      <c r="C2204" t="s">
        <v>321</v>
      </c>
      <c r="D2204" s="5" t="s">
        <v>322</v>
      </c>
      <c r="E2204" s="5" t="s">
        <v>282</v>
      </c>
      <c r="F2204" s="5" t="s">
        <v>16</v>
      </c>
      <c r="G2204" s="5" t="s">
        <v>17</v>
      </c>
      <c r="H2204" s="5" t="str">
        <f t="shared" si="34"/>
        <v>Domestic aviation</v>
      </c>
      <c r="I2204" s="6">
        <v>381.56524384762599</v>
      </c>
    </row>
    <row r="2205" spans="1:9" x14ac:dyDescent="0.2">
      <c r="A2205" s="4" t="s">
        <v>7</v>
      </c>
      <c r="B2205" t="s">
        <v>279</v>
      </c>
      <c r="C2205" t="s">
        <v>321</v>
      </c>
      <c r="D2205" s="5" t="s">
        <v>322</v>
      </c>
      <c r="E2205" s="5" t="s">
        <v>282</v>
      </c>
      <c r="F2205" s="5" t="s">
        <v>18</v>
      </c>
      <c r="G2205" s="5" t="s">
        <v>19</v>
      </c>
      <c r="H2205" s="5" t="str">
        <f t="shared" si="34"/>
        <v>Ground Transport</v>
      </c>
      <c r="I2205" s="6">
        <v>18641.6651527469</v>
      </c>
    </row>
    <row r="2206" spans="1:9" x14ac:dyDescent="0.2">
      <c r="A2206" s="4" t="s">
        <v>7</v>
      </c>
      <c r="B2206" t="s">
        <v>279</v>
      </c>
      <c r="C2206" t="s">
        <v>321</v>
      </c>
      <c r="D2206" s="5" t="s">
        <v>322</v>
      </c>
      <c r="E2206" s="5" t="s">
        <v>282</v>
      </c>
      <c r="F2206" s="5" t="s">
        <v>20</v>
      </c>
      <c r="G2206" s="5" t="s">
        <v>21</v>
      </c>
      <c r="H2206" s="5" t="str">
        <f t="shared" si="34"/>
        <v>Ground Transport</v>
      </c>
      <c r="I2206" s="6">
        <v>6.0593932973316402</v>
      </c>
    </row>
    <row r="2207" spans="1:9" x14ac:dyDescent="0.2">
      <c r="A2207" s="4" t="s">
        <v>7</v>
      </c>
      <c r="B2207" t="s">
        <v>279</v>
      </c>
      <c r="C2207" t="s">
        <v>321</v>
      </c>
      <c r="D2207" s="5" t="s">
        <v>322</v>
      </c>
      <c r="E2207" s="5" t="s">
        <v>282</v>
      </c>
      <c r="F2207" s="5" t="s">
        <v>22</v>
      </c>
      <c r="G2207" s="5" t="s">
        <v>23</v>
      </c>
      <c r="H2207" s="5" t="str">
        <f t="shared" si="34"/>
        <v>Ground Transport</v>
      </c>
      <c r="I2207" s="6">
        <v>199.205260380293</v>
      </c>
    </row>
    <row r="2208" spans="1:9" x14ac:dyDescent="0.2">
      <c r="A2208" s="4" t="s">
        <v>7</v>
      </c>
      <c r="B2208" t="s">
        <v>279</v>
      </c>
      <c r="C2208" t="s">
        <v>321</v>
      </c>
      <c r="D2208" s="5" t="s">
        <v>322</v>
      </c>
      <c r="E2208" s="5" t="s">
        <v>282</v>
      </c>
      <c r="F2208" s="5" t="s">
        <v>24</v>
      </c>
      <c r="G2208" s="5" t="s">
        <v>25</v>
      </c>
      <c r="H2208" s="5" t="str">
        <f t="shared" si="34"/>
        <v>Ground Transport</v>
      </c>
      <c r="I2208" s="6" t="s">
        <v>53</v>
      </c>
    </row>
    <row r="2209" spans="1:9" x14ac:dyDescent="0.2">
      <c r="A2209" s="4" t="s">
        <v>7</v>
      </c>
      <c r="B2209" t="s">
        <v>279</v>
      </c>
      <c r="C2209" t="s">
        <v>321</v>
      </c>
      <c r="D2209" s="5" t="s">
        <v>322</v>
      </c>
      <c r="E2209" s="5" t="s">
        <v>282</v>
      </c>
      <c r="F2209" s="5" t="s">
        <v>26</v>
      </c>
      <c r="G2209" s="5" t="s">
        <v>27</v>
      </c>
      <c r="H2209" s="5" t="str">
        <f t="shared" si="34"/>
        <v>Residential</v>
      </c>
      <c r="I2209" s="6">
        <v>1561.3858698464101</v>
      </c>
    </row>
    <row r="2210" spans="1:9" x14ac:dyDescent="0.2">
      <c r="A2210" s="4" t="s">
        <v>7</v>
      </c>
      <c r="B2210" t="s">
        <v>279</v>
      </c>
      <c r="C2210" t="s">
        <v>321</v>
      </c>
      <c r="D2210" s="5" t="s">
        <v>322</v>
      </c>
      <c r="E2210" s="5" t="s">
        <v>282</v>
      </c>
      <c r="F2210" s="5" t="s">
        <v>28</v>
      </c>
      <c r="G2210" s="5" t="s">
        <v>29</v>
      </c>
      <c r="H2210" s="5" t="e">
        <f t="shared" si="34"/>
        <v>#N/A</v>
      </c>
      <c r="I2210" s="6">
        <v>613.35463351317105</v>
      </c>
    </row>
    <row r="2211" spans="1:9" x14ac:dyDescent="0.2">
      <c r="A2211" s="4" t="s">
        <v>7</v>
      </c>
      <c r="B2211" t="s">
        <v>279</v>
      </c>
      <c r="C2211" t="s">
        <v>321</v>
      </c>
      <c r="D2211" s="5" t="s">
        <v>322</v>
      </c>
      <c r="E2211" s="5" t="s">
        <v>282</v>
      </c>
      <c r="F2211" s="5" t="s">
        <v>30</v>
      </c>
      <c r="G2211" s="5" t="s">
        <v>32</v>
      </c>
      <c r="H2211" s="5" t="e">
        <f t="shared" si="34"/>
        <v>#N/A</v>
      </c>
      <c r="I2211" s="6" t="s">
        <v>53</v>
      </c>
    </row>
    <row r="2212" spans="1:9" x14ac:dyDescent="0.2">
      <c r="A2212" s="4" t="s">
        <v>7</v>
      </c>
      <c r="B2212" t="s">
        <v>279</v>
      </c>
      <c r="C2212" t="s">
        <v>321</v>
      </c>
      <c r="D2212" s="5" t="s">
        <v>322</v>
      </c>
      <c r="E2212" s="5" t="s">
        <v>282</v>
      </c>
      <c r="F2212" s="5" t="s">
        <v>30</v>
      </c>
      <c r="G2212" s="5" t="s">
        <v>72</v>
      </c>
      <c r="H2212" s="5" t="e">
        <f t="shared" si="34"/>
        <v>#N/A</v>
      </c>
      <c r="I2212" s="6" t="s">
        <v>53</v>
      </c>
    </row>
    <row r="2213" spans="1:9" x14ac:dyDescent="0.2">
      <c r="A2213" s="4" t="s">
        <v>7</v>
      </c>
      <c r="B2213" t="s">
        <v>279</v>
      </c>
      <c r="C2213" t="s">
        <v>321</v>
      </c>
      <c r="D2213" s="5" t="s">
        <v>322</v>
      </c>
      <c r="E2213" s="5" t="s">
        <v>282</v>
      </c>
      <c r="F2213" s="5" t="s">
        <v>33</v>
      </c>
      <c r="G2213" s="5" t="s">
        <v>34</v>
      </c>
      <c r="H2213" s="5" t="str">
        <f t="shared" si="34"/>
        <v>Industry (incl. Cement Process)</v>
      </c>
      <c r="I2213" s="6">
        <v>1513.32</v>
      </c>
    </row>
    <row r="2214" spans="1:9" x14ac:dyDescent="0.2">
      <c r="A2214" s="4" t="s">
        <v>7</v>
      </c>
      <c r="B2214" t="s">
        <v>279</v>
      </c>
      <c r="C2214" t="s">
        <v>321</v>
      </c>
      <c r="D2214" s="5" t="s">
        <v>322</v>
      </c>
      <c r="E2214" s="5" t="s">
        <v>282</v>
      </c>
      <c r="F2214" s="5" t="s">
        <v>35</v>
      </c>
      <c r="G2214" s="5" t="s">
        <v>36</v>
      </c>
      <c r="H2214" s="5" t="e">
        <f t="shared" si="34"/>
        <v>#N/A</v>
      </c>
      <c r="I2214" s="6">
        <v>540</v>
      </c>
    </row>
    <row r="2215" spans="1:9" x14ac:dyDescent="0.2">
      <c r="A2215" s="4" t="s">
        <v>7</v>
      </c>
      <c r="B2215" t="s">
        <v>279</v>
      </c>
      <c r="C2215" t="s">
        <v>321</v>
      </c>
      <c r="D2215" s="5" t="s">
        <v>322</v>
      </c>
      <c r="E2215" s="5" t="s">
        <v>282</v>
      </c>
      <c r="F2215" s="5" t="s">
        <v>37</v>
      </c>
      <c r="G2215" s="5" t="s">
        <v>38</v>
      </c>
      <c r="H2215" s="5" t="e">
        <f t="shared" si="34"/>
        <v>#N/A</v>
      </c>
      <c r="I2215" s="6">
        <v>146.226311498819</v>
      </c>
    </row>
    <row r="2216" spans="1:9" x14ac:dyDescent="0.2">
      <c r="A2216" s="4" t="s">
        <v>7</v>
      </c>
      <c r="B2216" t="s">
        <v>279</v>
      </c>
      <c r="C2216" t="s">
        <v>321</v>
      </c>
      <c r="D2216" s="5" t="s">
        <v>322</v>
      </c>
      <c r="E2216" s="5" t="s">
        <v>282</v>
      </c>
      <c r="F2216" s="5" t="s">
        <v>39</v>
      </c>
      <c r="G2216" s="5" t="s">
        <v>40</v>
      </c>
      <c r="H2216" s="5" t="e">
        <f t="shared" si="34"/>
        <v>#N/A</v>
      </c>
      <c r="I2216" s="6">
        <v>0.67594485080615097</v>
      </c>
    </row>
    <row r="2217" spans="1:9" x14ac:dyDescent="0.2">
      <c r="A2217" s="4" t="s">
        <v>7</v>
      </c>
      <c r="B2217" t="s">
        <v>279</v>
      </c>
      <c r="C2217" t="s">
        <v>321</v>
      </c>
      <c r="D2217" s="5" t="s">
        <v>322</v>
      </c>
      <c r="E2217" s="5" t="s">
        <v>282</v>
      </c>
      <c r="F2217" s="5" t="s">
        <v>41</v>
      </c>
      <c r="G2217" s="5" t="s">
        <v>42</v>
      </c>
      <c r="H2217" s="5" t="e">
        <f t="shared" si="34"/>
        <v>#N/A</v>
      </c>
      <c r="I2217" s="6">
        <v>34.2413723914527</v>
      </c>
    </row>
    <row r="2218" spans="1:9" x14ac:dyDescent="0.2">
      <c r="A2218" s="4" t="s">
        <v>7</v>
      </c>
      <c r="B2218" t="s">
        <v>279</v>
      </c>
      <c r="C2218" t="s">
        <v>321</v>
      </c>
      <c r="D2218" s="5" t="s">
        <v>322</v>
      </c>
      <c r="E2218" s="5" t="s">
        <v>282</v>
      </c>
      <c r="F2218" s="5" t="s">
        <v>43</v>
      </c>
      <c r="G2218" s="5" t="s">
        <v>44</v>
      </c>
      <c r="H2218" s="5" t="e">
        <f t="shared" si="34"/>
        <v>#N/A</v>
      </c>
      <c r="I2218" s="6">
        <v>1278.5209083136201</v>
      </c>
    </row>
    <row r="2219" spans="1:9" x14ac:dyDescent="0.2">
      <c r="A2219" s="4" t="s">
        <v>7</v>
      </c>
      <c r="B2219" t="s">
        <v>279</v>
      </c>
      <c r="C2219" t="s">
        <v>321</v>
      </c>
      <c r="D2219" s="5" t="s">
        <v>322</v>
      </c>
      <c r="E2219" s="5" t="s">
        <v>282</v>
      </c>
      <c r="F2219" s="5" t="s">
        <v>45</v>
      </c>
      <c r="G2219" s="5" t="s">
        <v>46</v>
      </c>
      <c r="H2219" s="5" t="e">
        <f t="shared" si="34"/>
        <v>#N/A</v>
      </c>
      <c r="I2219" s="6">
        <v>886.861680134013</v>
      </c>
    </row>
    <row r="2220" spans="1:9" x14ac:dyDescent="0.2">
      <c r="A2220" s="4" t="s">
        <v>7</v>
      </c>
      <c r="B2220" t="s">
        <v>279</v>
      </c>
      <c r="C2220" t="s">
        <v>321</v>
      </c>
      <c r="D2220" s="5" t="s">
        <v>322</v>
      </c>
      <c r="E2220" s="5" t="s">
        <v>282</v>
      </c>
      <c r="F2220" s="5" t="s">
        <v>47</v>
      </c>
      <c r="G2220" s="5" t="s">
        <v>48</v>
      </c>
      <c r="H2220" s="5" t="e">
        <f t="shared" si="34"/>
        <v>#N/A</v>
      </c>
      <c r="I2220" s="6">
        <v>28.319219711999999</v>
      </c>
    </row>
    <row r="2221" spans="1:9" x14ac:dyDescent="0.2">
      <c r="A2221" s="4" t="s">
        <v>7</v>
      </c>
      <c r="B2221" t="s">
        <v>279</v>
      </c>
      <c r="C2221" t="s">
        <v>321</v>
      </c>
      <c r="D2221" s="5" t="s">
        <v>322</v>
      </c>
      <c r="E2221" s="5" t="s">
        <v>282</v>
      </c>
      <c r="F2221" s="5" t="s">
        <v>49</v>
      </c>
      <c r="G2221" s="5" t="s">
        <v>50</v>
      </c>
      <c r="H2221" s="5" t="e">
        <f t="shared" si="34"/>
        <v>#N/A</v>
      </c>
      <c r="I2221" s="6">
        <v>76.814145502532199</v>
      </c>
    </row>
    <row r="2222" spans="1:9" x14ac:dyDescent="0.2">
      <c r="A2222" s="4" t="s">
        <v>7</v>
      </c>
      <c r="B2222" t="s">
        <v>279</v>
      </c>
      <c r="C2222" t="s">
        <v>321</v>
      </c>
      <c r="D2222" s="5" t="s">
        <v>322</v>
      </c>
      <c r="E2222" s="5" t="s">
        <v>282</v>
      </c>
      <c r="F2222" s="5" t="s">
        <v>51</v>
      </c>
      <c r="G2222" s="5" t="s">
        <v>52</v>
      </c>
      <c r="H2222" s="5" t="e">
        <f t="shared" si="34"/>
        <v>#N/A</v>
      </c>
      <c r="I2222" s="6">
        <v>0.54564749073986296</v>
      </c>
    </row>
    <row r="2223" spans="1:9" x14ac:dyDescent="0.2">
      <c r="A2223" s="4" t="s">
        <v>7</v>
      </c>
      <c r="B2223" t="s">
        <v>279</v>
      </c>
      <c r="C2223" t="s">
        <v>321</v>
      </c>
      <c r="D2223" s="5" t="s">
        <v>322</v>
      </c>
      <c r="E2223" s="5" t="s">
        <v>282</v>
      </c>
      <c r="F2223" s="5" t="s">
        <v>54</v>
      </c>
      <c r="G2223" s="5" t="s">
        <v>55</v>
      </c>
      <c r="H2223" s="5" t="e">
        <f t="shared" si="34"/>
        <v>#N/A</v>
      </c>
      <c r="I2223" s="6">
        <v>1.89715629394834</v>
      </c>
    </row>
    <row r="2224" spans="1:9" x14ac:dyDescent="0.2">
      <c r="A2224" s="4" t="s">
        <v>7</v>
      </c>
      <c r="B2224" t="s">
        <v>279</v>
      </c>
      <c r="C2224" t="s">
        <v>321</v>
      </c>
      <c r="D2224" s="5" t="s">
        <v>322</v>
      </c>
      <c r="E2224" s="5" t="s">
        <v>282</v>
      </c>
      <c r="F2224" s="5" t="s">
        <v>56</v>
      </c>
      <c r="G2224" s="5" t="s">
        <v>57</v>
      </c>
      <c r="H2224" s="5" t="e">
        <f t="shared" si="34"/>
        <v>#N/A</v>
      </c>
      <c r="I2224" s="6">
        <v>1872.1620974729699</v>
      </c>
    </row>
    <row r="2225" spans="1:9" x14ac:dyDescent="0.2">
      <c r="A2225" s="4" t="s">
        <v>7</v>
      </c>
      <c r="B2225" t="s">
        <v>279</v>
      </c>
      <c r="C2225" t="s">
        <v>321</v>
      </c>
      <c r="D2225" s="5" t="s">
        <v>322</v>
      </c>
      <c r="E2225" s="5" t="s">
        <v>282</v>
      </c>
      <c r="F2225" s="5" t="s">
        <v>58</v>
      </c>
      <c r="G2225" s="5" t="s">
        <v>59</v>
      </c>
      <c r="H2225" s="5" t="e">
        <f t="shared" si="34"/>
        <v>#N/A</v>
      </c>
      <c r="I2225" s="6">
        <v>534.87201412430795</v>
      </c>
    </row>
    <row r="2226" spans="1:9" x14ac:dyDescent="0.2">
      <c r="A2226" s="4" t="s">
        <v>7</v>
      </c>
      <c r="B2226" t="s">
        <v>279</v>
      </c>
      <c r="C2226" t="s">
        <v>321</v>
      </c>
      <c r="D2226" s="5" t="s">
        <v>322</v>
      </c>
      <c r="E2226" s="5" t="s">
        <v>282</v>
      </c>
      <c r="F2226" s="5" t="s">
        <v>60</v>
      </c>
      <c r="G2226" s="5" t="s">
        <v>61</v>
      </c>
      <c r="H2226" s="5" t="e">
        <f t="shared" si="34"/>
        <v>#N/A</v>
      </c>
      <c r="I2226" s="6" t="s">
        <v>53</v>
      </c>
    </row>
    <row r="2227" spans="1:9" x14ac:dyDescent="0.2">
      <c r="A2227" s="4" t="s">
        <v>62</v>
      </c>
      <c r="B2227" t="s">
        <v>323</v>
      </c>
      <c r="C2227" t="s">
        <v>324</v>
      </c>
      <c r="D2227" s="5" t="s">
        <v>325</v>
      </c>
      <c r="E2227" s="5">
        <v>0</v>
      </c>
      <c r="F2227" s="5" t="s">
        <v>10</v>
      </c>
      <c r="G2227" s="5" t="s">
        <v>11</v>
      </c>
      <c r="H2227" s="5" t="str">
        <f t="shared" si="34"/>
        <v>Power</v>
      </c>
      <c r="I2227" s="6" t="s">
        <v>53</v>
      </c>
    </row>
    <row r="2228" spans="1:9" x14ac:dyDescent="0.2">
      <c r="A2228" s="4" t="s">
        <v>62</v>
      </c>
      <c r="B2228" t="s">
        <v>323</v>
      </c>
      <c r="C2228" t="s">
        <v>324</v>
      </c>
      <c r="D2228" s="5" t="s">
        <v>325</v>
      </c>
      <c r="E2228" s="5">
        <v>0</v>
      </c>
      <c r="F2228" s="5" t="s">
        <v>12</v>
      </c>
      <c r="G2228" s="5" t="s">
        <v>13</v>
      </c>
      <c r="H2228" s="5" t="str">
        <f t="shared" si="34"/>
        <v>Industry (incl. Cement Process)</v>
      </c>
      <c r="I2228" s="6">
        <v>84.817404436225701</v>
      </c>
    </row>
    <row r="2229" spans="1:9" x14ac:dyDescent="0.2">
      <c r="A2229" s="4" t="s">
        <v>62</v>
      </c>
      <c r="B2229" t="s">
        <v>323</v>
      </c>
      <c r="C2229" t="s">
        <v>324</v>
      </c>
      <c r="D2229" s="5" t="s">
        <v>325</v>
      </c>
      <c r="E2229" s="5">
        <v>0</v>
      </c>
      <c r="F2229" s="5" t="s">
        <v>14</v>
      </c>
      <c r="G2229" s="5" t="s">
        <v>15</v>
      </c>
      <c r="H2229" s="5" t="str">
        <f t="shared" si="34"/>
        <v>Industry (incl. Cement Process)</v>
      </c>
      <c r="I2229" s="6">
        <v>589.46308723715094</v>
      </c>
    </row>
    <row r="2230" spans="1:9" x14ac:dyDescent="0.2">
      <c r="A2230" s="4" t="s">
        <v>62</v>
      </c>
      <c r="B2230" t="s">
        <v>323</v>
      </c>
      <c r="C2230" t="s">
        <v>324</v>
      </c>
      <c r="D2230" s="5" t="s">
        <v>325</v>
      </c>
      <c r="E2230" s="5">
        <v>0</v>
      </c>
      <c r="F2230" s="5" t="s">
        <v>18</v>
      </c>
      <c r="G2230" s="5" t="s">
        <v>19</v>
      </c>
      <c r="H2230" s="5" t="str">
        <f t="shared" si="34"/>
        <v>Ground Transport</v>
      </c>
      <c r="I2230" s="6">
        <v>2237.2120234433901</v>
      </c>
    </row>
    <row r="2231" spans="1:9" x14ac:dyDescent="0.2">
      <c r="A2231" s="4" t="s">
        <v>62</v>
      </c>
      <c r="B2231" t="s">
        <v>323</v>
      </c>
      <c r="C2231" t="s">
        <v>324</v>
      </c>
      <c r="D2231" s="5" t="s">
        <v>325</v>
      </c>
      <c r="E2231" s="5">
        <v>0</v>
      </c>
      <c r="F2231" s="5" t="s">
        <v>20</v>
      </c>
      <c r="G2231" s="5" t="s">
        <v>21</v>
      </c>
      <c r="H2231" s="5" t="str">
        <f t="shared" si="34"/>
        <v>Ground Transport</v>
      </c>
      <c r="I2231" s="6">
        <v>6.3234799102353501</v>
      </c>
    </row>
    <row r="2232" spans="1:9" x14ac:dyDescent="0.2">
      <c r="A2232" s="4" t="s">
        <v>62</v>
      </c>
      <c r="B2232" t="s">
        <v>323</v>
      </c>
      <c r="C2232" t="s">
        <v>324</v>
      </c>
      <c r="D2232" s="5" t="s">
        <v>325</v>
      </c>
      <c r="E2232" s="5">
        <v>0</v>
      </c>
      <c r="F2232" s="5" t="s">
        <v>22</v>
      </c>
      <c r="G2232" s="5" t="s">
        <v>23</v>
      </c>
      <c r="H2232" s="5" t="str">
        <f t="shared" si="34"/>
        <v>Ground Transport</v>
      </c>
      <c r="I2232" s="6">
        <v>104.121616025162</v>
      </c>
    </row>
    <row r="2233" spans="1:9" x14ac:dyDescent="0.2">
      <c r="A2233" s="4" t="s">
        <v>62</v>
      </c>
      <c r="B2233" t="s">
        <v>323</v>
      </c>
      <c r="C2233" t="s">
        <v>324</v>
      </c>
      <c r="D2233" s="5" t="s">
        <v>325</v>
      </c>
      <c r="E2233" s="5">
        <v>0</v>
      </c>
      <c r="F2233" s="5" t="s">
        <v>26</v>
      </c>
      <c r="G2233" s="5" t="s">
        <v>27</v>
      </c>
      <c r="H2233" s="5" t="str">
        <f t="shared" si="34"/>
        <v>Residential</v>
      </c>
      <c r="I2233" s="6">
        <v>629.16120291125503</v>
      </c>
    </row>
    <row r="2234" spans="1:9" x14ac:dyDescent="0.2">
      <c r="A2234" s="4" t="s">
        <v>62</v>
      </c>
      <c r="B2234" t="s">
        <v>323</v>
      </c>
      <c r="C2234" t="s">
        <v>324</v>
      </c>
      <c r="D2234" s="5" t="s">
        <v>325</v>
      </c>
      <c r="E2234" s="5">
        <v>0</v>
      </c>
      <c r="F2234" s="5" t="s">
        <v>28</v>
      </c>
      <c r="G2234" s="5" t="s">
        <v>29</v>
      </c>
      <c r="H2234" s="5" t="e">
        <f t="shared" si="34"/>
        <v>#N/A</v>
      </c>
      <c r="I2234" s="6" t="s">
        <v>53</v>
      </c>
    </row>
    <row r="2235" spans="1:9" x14ac:dyDescent="0.2">
      <c r="A2235" s="4" t="s">
        <v>62</v>
      </c>
      <c r="B2235" t="s">
        <v>323</v>
      </c>
      <c r="C2235" t="s">
        <v>324</v>
      </c>
      <c r="D2235" s="5" t="s">
        <v>325</v>
      </c>
      <c r="E2235" s="5">
        <v>0</v>
      </c>
      <c r="F2235" s="5" t="s">
        <v>30</v>
      </c>
      <c r="G2235" s="5" t="s">
        <v>32</v>
      </c>
      <c r="H2235" s="5" t="e">
        <f t="shared" si="34"/>
        <v>#N/A</v>
      </c>
      <c r="I2235" s="6">
        <v>2.79222618996612</v>
      </c>
    </row>
    <row r="2236" spans="1:9" x14ac:dyDescent="0.2">
      <c r="A2236" s="4" t="s">
        <v>62</v>
      </c>
      <c r="B2236" t="s">
        <v>323</v>
      </c>
      <c r="C2236" t="s">
        <v>324</v>
      </c>
      <c r="D2236" s="5" t="s">
        <v>325</v>
      </c>
      <c r="E2236" s="5">
        <v>0</v>
      </c>
      <c r="F2236" s="5" t="s">
        <v>33</v>
      </c>
      <c r="G2236" s="5" t="s">
        <v>34</v>
      </c>
      <c r="H2236" s="5" t="str">
        <f t="shared" si="34"/>
        <v>Industry (incl. Cement Process)</v>
      </c>
      <c r="I2236" s="6">
        <v>988.92899999999997</v>
      </c>
    </row>
    <row r="2237" spans="1:9" x14ac:dyDescent="0.2">
      <c r="A2237" s="4" t="s">
        <v>62</v>
      </c>
      <c r="B2237" t="s">
        <v>323</v>
      </c>
      <c r="C2237" t="s">
        <v>324</v>
      </c>
      <c r="D2237" s="5" t="s">
        <v>325</v>
      </c>
      <c r="E2237" s="5">
        <v>0</v>
      </c>
      <c r="F2237" s="5" t="s">
        <v>39</v>
      </c>
      <c r="G2237" s="5" t="s">
        <v>40</v>
      </c>
      <c r="H2237" s="5" t="e">
        <f t="shared" si="34"/>
        <v>#N/A</v>
      </c>
      <c r="I2237" s="6" t="s">
        <v>53</v>
      </c>
    </row>
    <row r="2238" spans="1:9" x14ac:dyDescent="0.2">
      <c r="A2238" s="4" t="s">
        <v>62</v>
      </c>
      <c r="B2238" t="s">
        <v>323</v>
      </c>
      <c r="C2238" t="s">
        <v>324</v>
      </c>
      <c r="D2238" s="5" t="s">
        <v>325</v>
      </c>
      <c r="E2238" s="5">
        <v>0</v>
      </c>
      <c r="F2238" s="5" t="s">
        <v>41</v>
      </c>
      <c r="G2238" s="5" t="s">
        <v>42</v>
      </c>
      <c r="H2238" s="5" t="e">
        <f t="shared" si="34"/>
        <v>#N/A</v>
      </c>
      <c r="I2238" s="6">
        <v>0.143381355241052</v>
      </c>
    </row>
    <row r="2239" spans="1:9" x14ac:dyDescent="0.2">
      <c r="A2239" s="4" t="s">
        <v>62</v>
      </c>
      <c r="B2239" t="s">
        <v>323</v>
      </c>
      <c r="C2239" t="s">
        <v>324</v>
      </c>
      <c r="D2239" s="5" t="s">
        <v>325</v>
      </c>
      <c r="E2239" s="5">
        <v>0</v>
      </c>
      <c r="F2239" s="5" t="s">
        <v>43</v>
      </c>
      <c r="G2239" s="5" t="s">
        <v>44</v>
      </c>
      <c r="H2239" s="5" t="e">
        <f t="shared" si="34"/>
        <v>#N/A</v>
      </c>
      <c r="I2239" s="6" t="s">
        <v>53</v>
      </c>
    </row>
    <row r="2240" spans="1:9" x14ac:dyDescent="0.2">
      <c r="A2240" s="4" t="s">
        <v>62</v>
      </c>
      <c r="B2240" t="s">
        <v>323</v>
      </c>
      <c r="C2240" t="s">
        <v>324</v>
      </c>
      <c r="D2240" s="5" t="s">
        <v>325</v>
      </c>
      <c r="E2240" s="5">
        <v>0</v>
      </c>
      <c r="F2240" s="5" t="s">
        <v>45</v>
      </c>
      <c r="G2240" s="5" t="s">
        <v>46</v>
      </c>
      <c r="H2240" s="5" t="e">
        <f t="shared" si="34"/>
        <v>#N/A</v>
      </c>
      <c r="I2240" s="6">
        <v>56.119</v>
      </c>
    </row>
    <row r="2241" spans="1:9" x14ac:dyDescent="0.2">
      <c r="A2241" s="4" t="s">
        <v>62</v>
      </c>
      <c r="B2241" t="s">
        <v>323</v>
      </c>
      <c r="C2241" t="s">
        <v>324</v>
      </c>
      <c r="D2241" s="5" t="s">
        <v>325</v>
      </c>
      <c r="E2241" s="5">
        <v>0</v>
      </c>
      <c r="F2241" s="5" t="s">
        <v>47</v>
      </c>
      <c r="G2241" s="5" t="s">
        <v>48</v>
      </c>
      <c r="H2241" s="5" t="e">
        <f t="shared" si="34"/>
        <v>#N/A</v>
      </c>
      <c r="I2241" s="6" t="s">
        <v>53</v>
      </c>
    </row>
    <row r="2242" spans="1:9" x14ac:dyDescent="0.2">
      <c r="A2242" s="4" t="s">
        <v>62</v>
      </c>
      <c r="B2242" t="s">
        <v>323</v>
      </c>
      <c r="C2242" t="s">
        <v>324</v>
      </c>
      <c r="D2242" s="5" t="s">
        <v>325</v>
      </c>
      <c r="E2242" s="5">
        <v>0</v>
      </c>
      <c r="F2242" s="5" t="s">
        <v>49</v>
      </c>
      <c r="G2242" s="5" t="s">
        <v>50</v>
      </c>
      <c r="H2242" s="5" t="e">
        <f t="shared" ref="H2242:H2305" si="35">VLOOKUP(G2242,$M$2:$N$11,2,FALSE)</f>
        <v>#N/A</v>
      </c>
      <c r="I2242" s="6">
        <v>6.5328149403640499</v>
      </c>
    </row>
    <row r="2243" spans="1:9" x14ac:dyDescent="0.2">
      <c r="A2243" s="4" t="s">
        <v>62</v>
      </c>
      <c r="B2243" t="s">
        <v>323</v>
      </c>
      <c r="C2243" t="s">
        <v>324</v>
      </c>
      <c r="D2243" s="5" t="s">
        <v>325</v>
      </c>
      <c r="E2243" s="5">
        <v>0</v>
      </c>
      <c r="F2243" s="5" t="s">
        <v>54</v>
      </c>
      <c r="G2243" s="5" t="s">
        <v>55</v>
      </c>
      <c r="H2243" s="5" t="e">
        <f t="shared" si="35"/>
        <v>#N/A</v>
      </c>
      <c r="I2243" s="6">
        <v>9.9658660937073304E-2</v>
      </c>
    </row>
    <row r="2244" spans="1:9" x14ac:dyDescent="0.2">
      <c r="A2244" s="4" t="s">
        <v>62</v>
      </c>
      <c r="B2244" t="s">
        <v>323</v>
      </c>
      <c r="C2244" t="s">
        <v>324</v>
      </c>
      <c r="D2244" s="5" t="s">
        <v>325</v>
      </c>
      <c r="E2244" s="5">
        <v>0</v>
      </c>
      <c r="F2244" s="5" t="s">
        <v>56</v>
      </c>
      <c r="G2244" s="5" t="s">
        <v>57</v>
      </c>
      <c r="H2244" s="5" t="e">
        <f t="shared" si="35"/>
        <v>#N/A</v>
      </c>
      <c r="I2244" s="6">
        <v>61.474711000187597</v>
      </c>
    </row>
    <row r="2245" spans="1:9" x14ac:dyDescent="0.2">
      <c r="A2245" s="4" t="s">
        <v>62</v>
      </c>
      <c r="B2245" t="s">
        <v>323</v>
      </c>
      <c r="C2245" t="s">
        <v>324</v>
      </c>
      <c r="D2245" s="5" t="s">
        <v>325</v>
      </c>
      <c r="E2245" s="5">
        <v>0</v>
      </c>
      <c r="F2245" s="5" t="s">
        <v>58</v>
      </c>
      <c r="G2245" s="5" t="s">
        <v>59</v>
      </c>
      <c r="H2245" s="5" t="e">
        <f t="shared" si="35"/>
        <v>#N/A</v>
      </c>
      <c r="I2245" s="6">
        <v>32.593951176148202</v>
      </c>
    </row>
    <row r="2246" spans="1:9" x14ac:dyDescent="0.2">
      <c r="A2246" s="4" t="s">
        <v>62</v>
      </c>
      <c r="B2246" t="s">
        <v>323</v>
      </c>
      <c r="C2246" t="s">
        <v>324</v>
      </c>
      <c r="D2246" s="5" t="s">
        <v>325</v>
      </c>
      <c r="E2246" s="5">
        <v>0</v>
      </c>
      <c r="F2246" s="5" t="s">
        <v>60</v>
      </c>
      <c r="G2246" s="5" t="s">
        <v>61</v>
      </c>
      <c r="H2246" s="5" t="e">
        <f t="shared" si="35"/>
        <v>#N/A</v>
      </c>
      <c r="I2246" s="6">
        <v>2.6848946508088698</v>
      </c>
    </row>
    <row r="2247" spans="1:9" x14ac:dyDescent="0.2">
      <c r="A2247" s="4" t="s">
        <v>7</v>
      </c>
      <c r="B2247" t="s">
        <v>323</v>
      </c>
      <c r="C2247" t="s">
        <v>326</v>
      </c>
      <c r="D2247" s="5" t="s">
        <v>327</v>
      </c>
      <c r="E2247" s="5" t="s">
        <v>282</v>
      </c>
      <c r="F2247" s="5" t="s">
        <v>10</v>
      </c>
      <c r="G2247" s="5" t="s">
        <v>11</v>
      </c>
      <c r="H2247" s="5" t="str">
        <f t="shared" si="35"/>
        <v>Power</v>
      </c>
      <c r="I2247" s="6">
        <v>23963.569702075802</v>
      </c>
    </row>
    <row r="2248" spans="1:9" x14ac:dyDescent="0.2">
      <c r="A2248" s="4" t="s">
        <v>7</v>
      </c>
      <c r="B2248" t="s">
        <v>323</v>
      </c>
      <c r="C2248" t="s">
        <v>326</v>
      </c>
      <c r="D2248" s="5" t="s">
        <v>327</v>
      </c>
      <c r="E2248" s="5" t="s">
        <v>282</v>
      </c>
      <c r="F2248" s="5" t="s">
        <v>12</v>
      </c>
      <c r="G2248" s="5" t="s">
        <v>13</v>
      </c>
      <c r="H2248" s="5" t="str">
        <f t="shared" si="35"/>
        <v>Industry (incl. Cement Process)</v>
      </c>
      <c r="I2248" s="6">
        <v>1200.87567565218</v>
      </c>
    </row>
    <row r="2249" spans="1:9" x14ac:dyDescent="0.2">
      <c r="A2249" s="4" t="s">
        <v>7</v>
      </c>
      <c r="B2249" t="s">
        <v>323</v>
      </c>
      <c r="C2249" t="s">
        <v>326</v>
      </c>
      <c r="D2249" s="5" t="s">
        <v>327</v>
      </c>
      <c r="E2249" s="5" t="s">
        <v>282</v>
      </c>
      <c r="F2249" s="5" t="s">
        <v>14</v>
      </c>
      <c r="G2249" s="5" t="s">
        <v>15</v>
      </c>
      <c r="H2249" s="5" t="str">
        <f t="shared" si="35"/>
        <v>Industry (incl. Cement Process)</v>
      </c>
      <c r="I2249" s="6">
        <v>3740.9398582747599</v>
      </c>
    </row>
    <row r="2250" spans="1:9" x14ac:dyDescent="0.2">
      <c r="A2250" s="4" t="s">
        <v>7</v>
      </c>
      <c r="B2250" t="s">
        <v>323</v>
      </c>
      <c r="C2250" t="s">
        <v>326</v>
      </c>
      <c r="D2250" s="5" t="s">
        <v>327</v>
      </c>
      <c r="E2250" s="5" t="s">
        <v>282</v>
      </c>
      <c r="F2250" s="5" t="s">
        <v>16</v>
      </c>
      <c r="G2250" s="5" t="s">
        <v>17</v>
      </c>
      <c r="H2250" s="5" t="str">
        <f t="shared" si="35"/>
        <v>Domestic aviation</v>
      </c>
      <c r="I2250" s="6">
        <v>41.599956247846698</v>
      </c>
    </row>
    <row r="2251" spans="1:9" x14ac:dyDescent="0.2">
      <c r="A2251" s="4" t="s">
        <v>7</v>
      </c>
      <c r="B2251" t="s">
        <v>323</v>
      </c>
      <c r="C2251" t="s">
        <v>326</v>
      </c>
      <c r="D2251" s="5" t="s">
        <v>327</v>
      </c>
      <c r="E2251" s="5" t="s">
        <v>282</v>
      </c>
      <c r="F2251" s="5" t="s">
        <v>18</v>
      </c>
      <c r="G2251" s="5" t="s">
        <v>19</v>
      </c>
      <c r="H2251" s="5" t="str">
        <f t="shared" si="35"/>
        <v>Ground Transport</v>
      </c>
      <c r="I2251" s="6">
        <v>9001.7869194540908</v>
      </c>
    </row>
    <row r="2252" spans="1:9" x14ac:dyDescent="0.2">
      <c r="A2252" s="4" t="s">
        <v>7</v>
      </c>
      <c r="B2252" t="s">
        <v>323</v>
      </c>
      <c r="C2252" t="s">
        <v>326</v>
      </c>
      <c r="D2252" s="5" t="s">
        <v>327</v>
      </c>
      <c r="E2252" s="5" t="s">
        <v>282</v>
      </c>
      <c r="F2252" s="5" t="s">
        <v>20</v>
      </c>
      <c r="G2252" s="5" t="s">
        <v>21</v>
      </c>
      <c r="H2252" s="5" t="str">
        <f t="shared" si="35"/>
        <v>Ground Transport</v>
      </c>
      <c r="I2252" s="6">
        <v>52.5917563282215</v>
      </c>
    </row>
    <row r="2253" spans="1:9" x14ac:dyDescent="0.2">
      <c r="A2253" s="4" t="s">
        <v>7</v>
      </c>
      <c r="B2253" t="s">
        <v>323</v>
      </c>
      <c r="C2253" t="s">
        <v>326</v>
      </c>
      <c r="D2253" s="5" t="s">
        <v>327</v>
      </c>
      <c r="E2253" s="5" t="s">
        <v>282</v>
      </c>
      <c r="F2253" s="5" t="s">
        <v>22</v>
      </c>
      <c r="G2253" s="5" t="s">
        <v>23</v>
      </c>
      <c r="H2253" s="5" t="str">
        <f t="shared" si="35"/>
        <v>Ground Transport</v>
      </c>
      <c r="I2253" s="6" t="s">
        <v>53</v>
      </c>
    </row>
    <row r="2254" spans="1:9" x14ac:dyDescent="0.2">
      <c r="A2254" s="4" t="s">
        <v>7</v>
      </c>
      <c r="B2254" t="s">
        <v>323</v>
      </c>
      <c r="C2254" t="s">
        <v>326</v>
      </c>
      <c r="D2254" s="5" t="s">
        <v>327</v>
      </c>
      <c r="E2254" s="5" t="s">
        <v>282</v>
      </c>
      <c r="F2254" s="5" t="s">
        <v>24</v>
      </c>
      <c r="G2254" s="5" t="s">
        <v>25</v>
      </c>
      <c r="H2254" s="5" t="str">
        <f t="shared" si="35"/>
        <v>Ground Transport</v>
      </c>
      <c r="I2254" s="6">
        <v>249.857440108557</v>
      </c>
    </row>
    <row r="2255" spans="1:9" x14ac:dyDescent="0.2">
      <c r="A2255" s="4" t="s">
        <v>7</v>
      </c>
      <c r="B2255" t="s">
        <v>323</v>
      </c>
      <c r="C2255" t="s">
        <v>326</v>
      </c>
      <c r="D2255" s="5" t="s">
        <v>327</v>
      </c>
      <c r="E2255" s="5" t="s">
        <v>282</v>
      </c>
      <c r="F2255" s="5" t="s">
        <v>26</v>
      </c>
      <c r="G2255" s="5" t="s">
        <v>27</v>
      </c>
      <c r="H2255" s="5" t="str">
        <f t="shared" si="35"/>
        <v>Residential</v>
      </c>
      <c r="I2255" s="6">
        <v>1663.9404241164</v>
      </c>
    </row>
    <row r="2256" spans="1:9" x14ac:dyDescent="0.2">
      <c r="A2256" s="4" t="s">
        <v>7</v>
      </c>
      <c r="B2256" t="s">
        <v>323</v>
      </c>
      <c r="C2256" t="s">
        <v>326</v>
      </c>
      <c r="D2256" s="5" t="s">
        <v>327</v>
      </c>
      <c r="E2256" s="5" t="s">
        <v>282</v>
      </c>
      <c r="F2256" s="5" t="s">
        <v>67</v>
      </c>
      <c r="G2256" s="5" t="s">
        <v>13</v>
      </c>
      <c r="H2256" s="5" t="str">
        <f t="shared" si="35"/>
        <v>Industry (incl. Cement Process)</v>
      </c>
      <c r="I2256" s="6" t="s">
        <v>53</v>
      </c>
    </row>
    <row r="2257" spans="1:9" x14ac:dyDescent="0.2">
      <c r="A2257" s="4" t="s">
        <v>7</v>
      </c>
      <c r="B2257" t="s">
        <v>323</v>
      </c>
      <c r="C2257" t="s">
        <v>326</v>
      </c>
      <c r="D2257" s="5" t="s">
        <v>327</v>
      </c>
      <c r="E2257" s="5" t="s">
        <v>282</v>
      </c>
      <c r="F2257" s="5" t="s">
        <v>28</v>
      </c>
      <c r="G2257" s="5" t="s">
        <v>29</v>
      </c>
      <c r="H2257" s="5" t="e">
        <f t="shared" si="35"/>
        <v>#N/A</v>
      </c>
      <c r="I2257" s="6">
        <v>451.79700879928703</v>
      </c>
    </row>
    <row r="2258" spans="1:9" x14ac:dyDescent="0.2">
      <c r="A2258" s="4" t="s">
        <v>7</v>
      </c>
      <c r="B2258" t="s">
        <v>323</v>
      </c>
      <c r="C2258" t="s">
        <v>326</v>
      </c>
      <c r="D2258" s="5" t="s">
        <v>327</v>
      </c>
      <c r="E2258" s="5" t="s">
        <v>282</v>
      </c>
      <c r="F2258" s="5" t="s">
        <v>30</v>
      </c>
      <c r="G2258" s="5" t="s">
        <v>32</v>
      </c>
      <c r="H2258" s="5" t="e">
        <f t="shared" si="35"/>
        <v>#N/A</v>
      </c>
      <c r="I2258" s="6" t="s">
        <v>53</v>
      </c>
    </row>
    <row r="2259" spans="1:9" x14ac:dyDescent="0.2">
      <c r="A2259" s="4" t="s">
        <v>7</v>
      </c>
      <c r="B2259" t="s">
        <v>323</v>
      </c>
      <c r="C2259" t="s">
        <v>326</v>
      </c>
      <c r="D2259" s="5" t="s">
        <v>327</v>
      </c>
      <c r="E2259" s="5" t="s">
        <v>282</v>
      </c>
      <c r="F2259" s="5" t="s">
        <v>30</v>
      </c>
      <c r="G2259" s="5" t="s">
        <v>31</v>
      </c>
      <c r="H2259" s="5" t="e">
        <f t="shared" si="35"/>
        <v>#N/A</v>
      </c>
      <c r="I2259" s="6" t="s">
        <v>53</v>
      </c>
    </row>
    <row r="2260" spans="1:9" x14ac:dyDescent="0.2">
      <c r="A2260" s="4" t="s">
        <v>7</v>
      </c>
      <c r="B2260" t="s">
        <v>323</v>
      </c>
      <c r="C2260" t="s">
        <v>326</v>
      </c>
      <c r="D2260" s="5" t="s">
        <v>327</v>
      </c>
      <c r="E2260" s="5" t="s">
        <v>282</v>
      </c>
      <c r="F2260" s="5" t="s">
        <v>30</v>
      </c>
      <c r="G2260" s="5" t="s">
        <v>72</v>
      </c>
      <c r="H2260" s="5" t="e">
        <f t="shared" si="35"/>
        <v>#N/A</v>
      </c>
      <c r="I2260" s="6" t="s">
        <v>53</v>
      </c>
    </row>
    <row r="2261" spans="1:9" x14ac:dyDescent="0.2">
      <c r="A2261" s="4" t="s">
        <v>7</v>
      </c>
      <c r="B2261" t="s">
        <v>323</v>
      </c>
      <c r="C2261" t="s">
        <v>326</v>
      </c>
      <c r="D2261" s="5" t="s">
        <v>327</v>
      </c>
      <c r="E2261" s="5" t="s">
        <v>282</v>
      </c>
      <c r="F2261" s="5" t="s">
        <v>33</v>
      </c>
      <c r="G2261" s="5" t="s">
        <v>34</v>
      </c>
      <c r="H2261" s="5" t="str">
        <f t="shared" si="35"/>
        <v>Industry (incl. Cement Process)</v>
      </c>
      <c r="I2261" s="6">
        <v>1038.96</v>
      </c>
    </row>
    <row r="2262" spans="1:9" x14ac:dyDescent="0.2">
      <c r="A2262" s="4" t="s">
        <v>7</v>
      </c>
      <c r="B2262" t="s">
        <v>323</v>
      </c>
      <c r="C2262" t="s">
        <v>326</v>
      </c>
      <c r="D2262" s="5" t="s">
        <v>327</v>
      </c>
      <c r="E2262" s="5" t="s">
        <v>282</v>
      </c>
      <c r="F2262" s="5" t="s">
        <v>35</v>
      </c>
      <c r="G2262" s="5" t="s">
        <v>36</v>
      </c>
      <c r="H2262" s="5" t="e">
        <f t="shared" si="35"/>
        <v>#N/A</v>
      </c>
      <c r="I2262" s="6">
        <v>1207.5</v>
      </c>
    </row>
    <row r="2263" spans="1:9" x14ac:dyDescent="0.2">
      <c r="A2263" s="4" t="s">
        <v>7</v>
      </c>
      <c r="B2263" t="s">
        <v>323</v>
      </c>
      <c r="C2263" t="s">
        <v>326</v>
      </c>
      <c r="D2263" s="5" t="s">
        <v>327</v>
      </c>
      <c r="E2263" s="5" t="s">
        <v>282</v>
      </c>
      <c r="F2263" s="5" t="s">
        <v>37</v>
      </c>
      <c r="G2263" s="5" t="s">
        <v>38</v>
      </c>
      <c r="H2263" s="5" t="e">
        <f t="shared" si="35"/>
        <v>#N/A</v>
      </c>
      <c r="I2263" s="6" t="s">
        <v>53</v>
      </c>
    </row>
    <row r="2264" spans="1:9" x14ac:dyDescent="0.2">
      <c r="A2264" s="4" t="s">
        <v>7</v>
      </c>
      <c r="B2264" t="s">
        <v>323</v>
      </c>
      <c r="C2264" t="s">
        <v>326</v>
      </c>
      <c r="D2264" s="5" t="s">
        <v>327</v>
      </c>
      <c r="E2264" s="5" t="s">
        <v>282</v>
      </c>
      <c r="F2264" s="5" t="s">
        <v>39</v>
      </c>
      <c r="G2264" s="5" t="s">
        <v>40</v>
      </c>
      <c r="H2264" s="5" t="e">
        <f t="shared" si="35"/>
        <v>#N/A</v>
      </c>
      <c r="I2264" s="6">
        <v>113.756382647856</v>
      </c>
    </row>
    <row r="2265" spans="1:9" x14ac:dyDescent="0.2">
      <c r="A2265" s="4" t="s">
        <v>7</v>
      </c>
      <c r="B2265" t="s">
        <v>323</v>
      </c>
      <c r="C2265" t="s">
        <v>326</v>
      </c>
      <c r="D2265" s="5" t="s">
        <v>327</v>
      </c>
      <c r="E2265" s="5" t="s">
        <v>282</v>
      </c>
      <c r="F2265" s="5" t="s">
        <v>41</v>
      </c>
      <c r="G2265" s="5" t="s">
        <v>42</v>
      </c>
      <c r="H2265" s="5" t="e">
        <f t="shared" si="35"/>
        <v>#N/A</v>
      </c>
      <c r="I2265" s="6">
        <v>39.351052662766698</v>
      </c>
    </row>
    <row r="2266" spans="1:9" x14ac:dyDescent="0.2">
      <c r="A2266" s="4" t="s">
        <v>7</v>
      </c>
      <c r="B2266" t="s">
        <v>323</v>
      </c>
      <c r="C2266" t="s">
        <v>326</v>
      </c>
      <c r="D2266" s="5" t="s">
        <v>327</v>
      </c>
      <c r="E2266" s="5" t="s">
        <v>282</v>
      </c>
      <c r="F2266" s="5" t="s">
        <v>43</v>
      </c>
      <c r="G2266" s="5" t="s">
        <v>44</v>
      </c>
      <c r="H2266" s="5" t="e">
        <f t="shared" si="35"/>
        <v>#N/A</v>
      </c>
      <c r="I2266" s="6">
        <v>1598.68948245048</v>
      </c>
    </row>
    <row r="2267" spans="1:9" x14ac:dyDescent="0.2">
      <c r="A2267" s="4" t="s">
        <v>7</v>
      </c>
      <c r="B2267" t="s">
        <v>323</v>
      </c>
      <c r="C2267" t="s">
        <v>326</v>
      </c>
      <c r="D2267" s="5" t="s">
        <v>327</v>
      </c>
      <c r="E2267" s="5" t="s">
        <v>282</v>
      </c>
      <c r="F2267" s="5" t="s">
        <v>45</v>
      </c>
      <c r="G2267" s="5" t="s">
        <v>46</v>
      </c>
      <c r="H2267" s="5" t="e">
        <f t="shared" si="35"/>
        <v>#N/A</v>
      </c>
      <c r="I2267" s="6">
        <v>27.040831907516498</v>
      </c>
    </row>
    <row r="2268" spans="1:9" x14ac:dyDescent="0.2">
      <c r="A2268" s="4" t="s">
        <v>7</v>
      </c>
      <c r="B2268" t="s">
        <v>323</v>
      </c>
      <c r="C2268" t="s">
        <v>326</v>
      </c>
      <c r="D2268" s="5" t="s">
        <v>327</v>
      </c>
      <c r="E2268" s="5" t="s">
        <v>282</v>
      </c>
      <c r="F2268" s="5" t="s">
        <v>47</v>
      </c>
      <c r="G2268" s="5" t="s">
        <v>48</v>
      </c>
      <c r="H2268" s="5" t="e">
        <f t="shared" si="35"/>
        <v>#N/A</v>
      </c>
      <c r="I2268" s="6">
        <v>4.6929240997229904</v>
      </c>
    </row>
    <row r="2269" spans="1:9" x14ac:dyDescent="0.2">
      <c r="A2269" s="4" t="s">
        <v>7</v>
      </c>
      <c r="B2269" t="s">
        <v>323</v>
      </c>
      <c r="C2269" t="s">
        <v>326</v>
      </c>
      <c r="D2269" s="5" t="s">
        <v>327</v>
      </c>
      <c r="E2269" s="5" t="s">
        <v>282</v>
      </c>
      <c r="F2269" s="5" t="s">
        <v>49</v>
      </c>
      <c r="G2269" s="5" t="s">
        <v>50</v>
      </c>
      <c r="H2269" s="5" t="e">
        <f t="shared" si="35"/>
        <v>#N/A</v>
      </c>
      <c r="I2269" s="6">
        <v>8.5714988241373593</v>
      </c>
    </row>
    <row r="2270" spans="1:9" x14ac:dyDescent="0.2">
      <c r="A2270" s="4" t="s">
        <v>7</v>
      </c>
      <c r="B2270" t="s">
        <v>323</v>
      </c>
      <c r="C2270" t="s">
        <v>326</v>
      </c>
      <c r="D2270" s="5" t="s">
        <v>327</v>
      </c>
      <c r="E2270" s="5" t="s">
        <v>282</v>
      </c>
      <c r="F2270" s="5" t="s">
        <v>51</v>
      </c>
      <c r="G2270" s="5" t="s">
        <v>52</v>
      </c>
      <c r="H2270" s="5" t="e">
        <f t="shared" si="35"/>
        <v>#N/A</v>
      </c>
      <c r="I2270" s="6">
        <v>0.64089442532192697</v>
      </c>
    </row>
    <row r="2271" spans="1:9" x14ac:dyDescent="0.2">
      <c r="A2271" s="4" t="s">
        <v>7</v>
      </c>
      <c r="B2271" t="s">
        <v>323</v>
      </c>
      <c r="C2271" t="s">
        <v>326</v>
      </c>
      <c r="D2271" s="5" t="s">
        <v>327</v>
      </c>
      <c r="E2271" s="5" t="s">
        <v>282</v>
      </c>
      <c r="F2271" s="5" t="s">
        <v>54</v>
      </c>
      <c r="G2271" s="5" t="s">
        <v>55</v>
      </c>
      <c r="H2271" s="5" t="e">
        <f t="shared" si="35"/>
        <v>#N/A</v>
      </c>
      <c r="I2271" s="6">
        <v>0.28438334607434002</v>
      </c>
    </row>
    <row r="2272" spans="1:9" x14ac:dyDescent="0.2">
      <c r="A2272" s="4" t="s">
        <v>7</v>
      </c>
      <c r="B2272" t="s">
        <v>323</v>
      </c>
      <c r="C2272" t="s">
        <v>326</v>
      </c>
      <c r="D2272" s="5" t="s">
        <v>327</v>
      </c>
      <c r="E2272" s="5" t="s">
        <v>282</v>
      </c>
      <c r="F2272" s="5" t="s">
        <v>56</v>
      </c>
      <c r="G2272" s="5" t="s">
        <v>57</v>
      </c>
      <c r="H2272" s="5" t="e">
        <f t="shared" si="35"/>
        <v>#N/A</v>
      </c>
      <c r="I2272" s="6">
        <v>144.87252931238001</v>
      </c>
    </row>
    <row r="2273" spans="1:9" x14ac:dyDescent="0.2">
      <c r="A2273" s="4" t="s">
        <v>7</v>
      </c>
      <c r="B2273" t="s">
        <v>323</v>
      </c>
      <c r="C2273" t="s">
        <v>326</v>
      </c>
      <c r="D2273" s="5" t="s">
        <v>327</v>
      </c>
      <c r="E2273" s="5" t="s">
        <v>282</v>
      </c>
      <c r="F2273" s="5" t="s">
        <v>58</v>
      </c>
      <c r="G2273" s="5" t="s">
        <v>59</v>
      </c>
      <c r="H2273" s="5" t="e">
        <f t="shared" si="35"/>
        <v>#N/A</v>
      </c>
      <c r="I2273" s="6">
        <v>33.6424183053226</v>
      </c>
    </row>
    <row r="2274" spans="1:9" x14ac:dyDescent="0.2">
      <c r="A2274" s="4" t="s">
        <v>7</v>
      </c>
      <c r="B2274" t="s">
        <v>323</v>
      </c>
      <c r="C2274" t="s">
        <v>326</v>
      </c>
      <c r="D2274" s="5" t="s">
        <v>327</v>
      </c>
      <c r="E2274" s="5" t="s">
        <v>282</v>
      </c>
      <c r="F2274" s="5" t="s">
        <v>60</v>
      </c>
      <c r="G2274" s="5" t="s">
        <v>61</v>
      </c>
      <c r="H2274" s="5" t="e">
        <f t="shared" si="35"/>
        <v>#N/A</v>
      </c>
      <c r="I2274" s="6">
        <v>4.68163784118068</v>
      </c>
    </row>
    <row r="2275" spans="1:9" x14ac:dyDescent="0.2">
      <c r="A2275" s="4" t="s">
        <v>62</v>
      </c>
      <c r="B2275" t="s">
        <v>323</v>
      </c>
      <c r="C2275" t="s">
        <v>328</v>
      </c>
      <c r="D2275" s="5" t="s">
        <v>329</v>
      </c>
      <c r="E2275" s="5">
        <v>0</v>
      </c>
      <c r="F2275" s="5" t="s">
        <v>10</v>
      </c>
      <c r="G2275" s="5" t="s">
        <v>11</v>
      </c>
      <c r="H2275" s="5" t="str">
        <f t="shared" si="35"/>
        <v>Power</v>
      </c>
      <c r="I2275" s="6">
        <v>17401.322799222598</v>
      </c>
    </row>
    <row r="2276" spans="1:9" x14ac:dyDescent="0.2">
      <c r="A2276" s="4" t="s">
        <v>62</v>
      </c>
      <c r="B2276" t="s">
        <v>323</v>
      </c>
      <c r="C2276" t="s">
        <v>328</v>
      </c>
      <c r="D2276" s="5" t="s">
        <v>329</v>
      </c>
      <c r="E2276" s="5">
        <v>0</v>
      </c>
      <c r="F2276" s="5" t="s">
        <v>12</v>
      </c>
      <c r="G2276" s="5" t="s">
        <v>13</v>
      </c>
      <c r="H2276" s="5" t="str">
        <f t="shared" si="35"/>
        <v>Industry (incl. Cement Process)</v>
      </c>
      <c r="I2276" s="6">
        <v>589.14124095966599</v>
      </c>
    </row>
    <row r="2277" spans="1:9" x14ac:dyDescent="0.2">
      <c r="A2277" s="4" t="s">
        <v>62</v>
      </c>
      <c r="B2277" t="s">
        <v>323</v>
      </c>
      <c r="C2277" t="s">
        <v>328</v>
      </c>
      <c r="D2277" s="5" t="s">
        <v>329</v>
      </c>
      <c r="E2277" s="5">
        <v>0</v>
      </c>
      <c r="F2277" s="5" t="s">
        <v>14</v>
      </c>
      <c r="G2277" s="5" t="s">
        <v>15</v>
      </c>
      <c r="H2277" s="5" t="str">
        <f t="shared" si="35"/>
        <v>Industry (incl. Cement Process)</v>
      </c>
      <c r="I2277" s="6">
        <v>2136.2263906837502</v>
      </c>
    </row>
    <row r="2278" spans="1:9" x14ac:dyDescent="0.2">
      <c r="A2278" s="4" t="s">
        <v>62</v>
      </c>
      <c r="B2278" t="s">
        <v>323</v>
      </c>
      <c r="C2278" t="s">
        <v>328</v>
      </c>
      <c r="D2278" s="5" t="s">
        <v>329</v>
      </c>
      <c r="E2278" s="5">
        <v>0</v>
      </c>
      <c r="F2278" s="5" t="s">
        <v>18</v>
      </c>
      <c r="G2278" s="5" t="s">
        <v>19</v>
      </c>
      <c r="H2278" s="5" t="str">
        <f t="shared" si="35"/>
        <v>Ground Transport</v>
      </c>
      <c r="I2278" s="6">
        <v>3612.1118434134</v>
      </c>
    </row>
    <row r="2279" spans="1:9" x14ac:dyDescent="0.2">
      <c r="A2279" s="4" t="s">
        <v>62</v>
      </c>
      <c r="B2279" t="s">
        <v>323</v>
      </c>
      <c r="C2279" t="s">
        <v>328</v>
      </c>
      <c r="D2279" s="5" t="s">
        <v>329</v>
      </c>
      <c r="E2279" s="5">
        <v>0</v>
      </c>
      <c r="F2279" s="5" t="s">
        <v>20</v>
      </c>
      <c r="G2279" s="5" t="s">
        <v>21</v>
      </c>
      <c r="H2279" s="5" t="str">
        <f t="shared" si="35"/>
        <v>Ground Transport</v>
      </c>
      <c r="I2279" s="6" t="s">
        <v>53</v>
      </c>
    </row>
    <row r="2280" spans="1:9" x14ac:dyDescent="0.2">
      <c r="A2280" s="4" t="s">
        <v>62</v>
      </c>
      <c r="B2280" t="s">
        <v>323</v>
      </c>
      <c r="C2280" t="s">
        <v>328</v>
      </c>
      <c r="D2280" s="5" t="s">
        <v>329</v>
      </c>
      <c r="E2280" s="5">
        <v>0</v>
      </c>
      <c r="F2280" s="5" t="s">
        <v>26</v>
      </c>
      <c r="G2280" s="5" t="s">
        <v>27</v>
      </c>
      <c r="H2280" s="5" t="str">
        <f t="shared" si="35"/>
        <v>Residential</v>
      </c>
      <c r="I2280" s="6">
        <v>1615.8965350809001</v>
      </c>
    </row>
    <row r="2281" spans="1:9" x14ac:dyDescent="0.2">
      <c r="A2281" s="4" t="s">
        <v>62</v>
      </c>
      <c r="B2281" t="s">
        <v>323</v>
      </c>
      <c r="C2281" t="s">
        <v>328</v>
      </c>
      <c r="D2281" s="5" t="s">
        <v>329</v>
      </c>
      <c r="E2281" s="5">
        <v>0</v>
      </c>
      <c r="F2281" s="5" t="s">
        <v>67</v>
      </c>
      <c r="G2281" s="5" t="s">
        <v>13</v>
      </c>
      <c r="H2281" s="5" t="str">
        <f t="shared" si="35"/>
        <v>Industry (incl. Cement Process)</v>
      </c>
      <c r="I2281" s="6">
        <v>142.61337163593399</v>
      </c>
    </row>
    <row r="2282" spans="1:9" x14ac:dyDescent="0.2">
      <c r="A2282" s="4" t="s">
        <v>62</v>
      </c>
      <c r="B2282" t="s">
        <v>323</v>
      </c>
      <c r="C2282" t="s">
        <v>328</v>
      </c>
      <c r="D2282" s="5" t="s">
        <v>329</v>
      </c>
      <c r="E2282" s="5">
        <v>0</v>
      </c>
      <c r="F2282" s="5" t="s">
        <v>28</v>
      </c>
      <c r="G2282" s="5" t="s">
        <v>29</v>
      </c>
      <c r="H2282" s="5" t="e">
        <f t="shared" si="35"/>
        <v>#N/A</v>
      </c>
      <c r="I2282" s="6">
        <v>678.83298905133097</v>
      </c>
    </row>
    <row r="2283" spans="1:9" x14ac:dyDescent="0.2">
      <c r="A2283" s="4" t="s">
        <v>62</v>
      </c>
      <c r="B2283" t="s">
        <v>323</v>
      </c>
      <c r="C2283" t="s">
        <v>328</v>
      </c>
      <c r="D2283" s="5" t="s">
        <v>329</v>
      </c>
      <c r="E2283" s="5">
        <v>0</v>
      </c>
      <c r="F2283" s="5" t="s">
        <v>30</v>
      </c>
      <c r="G2283" s="5" t="s">
        <v>32</v>
      </c>
      <c r="H2283" s="5" t="e">
        <f t="shared" si="35"/>
        <v>#N/A</v>
      </c>
      <c r="I2283" s="6" t="s">
        <v>53</v>
      </c>
    </row>
    <row r="2284" spans="1:9" x14ac:dyDescent="0.2">
      <c r="A2284" s="4" t="s">
        <v>62</v>
      </c>
      <c r="B2284" t="s">
        <v>323</v>
      </c>
      <c r="C2284" t="s">
        <v>328</v>
      </c>
      <c r="D2284" s="5" t="s">
        <v>329</v>
      </c>
      <c r="E2284" s="5">
        <v>0</v>
      </c>
      <c r="F2284" s="5" t="s">
        <v>33</v>
      </c>
      <c r="G2284" s="5" t="s">
        <v>34</v>
      </c>
      <c r="H2284" s="5" t="str">
        <f t="shared" si="35"/>
        <v>Industry (incl. Cement Process)</v>
      </c>
      <c r="I2284" s="6">
        <v>415.97800000000001</v>
      </c>
    </row>
    <row r="2285" spans="1:9" x14ac:dyDescent="0.2">
      <c r="A2285" s="4" t="s">
        <v>62</v>
      </c>
      <c r="B2285" t="s">
        <v>323</v>
      </c>
      <c r="C2285" t="s">
        <v>328</v>
      </c>
      <c r="D2285" s="5" t="s">
        <v>329</v>
      </c>
      <c r="E2285" s="5">
        <v>0</v>
      </c>
      <c r="F2285" s="5" t="s">
        <v>35</v>
      </c>
      <c r="G2285" s="5" t="s">
        <v>36</v>
      </c>
      <c r="H2285" s="5" t="e">
        <f t="shared" si="35"/>
        <v>#N/A</v>
      </c>
      <c r="I2285" s="6">
        <v>352.5</v>
      </c>
    </row>
    <row r="2286" spans="1:9" x14ac:dyDescent="0.2">
      <c r="A2286" s="4" t="s">
        <v>62</v>
      </c>
      <c r="B2286" t="s">
        <v>323</v>
      </c>
      <c r="C2286" t="s">
        <v>328</v>
      </c>
      <c r="D2286" s="5" t="s">
        <v>329</v>
      </c>
      <c r="E2286" s="5">
        <v>0</v>
      </c>
      <c r="F2286" s="5" t="s">
        <v>39</v>
      </c>
      <c r="G2286" s="5" t="s">
        <v>40</v>
      </c>
      <c r="H2286" s="5" t="e">
        <f t="shared" si="35"/>
        <v>#N/A</v>
      </c>
      <c r="I2286" s="6">
        <v>33.486733096201299</v>
      </c>
    </row>
    <row r="2287" spans="1:9" x14ac:dyDescent="0.2">
      <c r="A2287" s="4" t="s">
        <v>62</v>
      </c>
      <c r="B2287" t="s">
        <v>323</v>
      </c>
      <c r="C2287" t="s">
        <v>328</v>
      </c>
      <c r="D2287" s="5" t="s">
        <v>329</v>
      </c>
      <c r="E2287" s="5">
        <v>0</v>
      </c>
      <c r="F2287" s="5" t="s">
        <v>41</v>
      </c>
      <c r="G2287" s="5" t="s">
        <v>42</v>
      </c>
      <c r="H2287" s="5" t="e">
        <f t="shared" si="35"/>
        <v>#N/A</v>
      </c>
      <c r="I2287" s="6">
        <v>0.19052017923109801</v>
      </c>
    </row>
    <row r="2288" spans="1:9" x14ac:dyDescent="0.2">
      <c r="A2288" s="4" t="s">
        <v>62</v>
      </c>
      <c r="B2288" t="s">
        <v>323</v>
      </c>
      <c r="C2288" t="s">
        <v>328</v>
      </c>
      <c r="D2288" s="5" t="s">
        <v>329</v>
      </c>
      <c r="E2288" s="5">
        <v>0</v>
      </c>
      <c r="F2288" s="5" t="s">
        <v>43</v>
      </c>
      <c r="G2288" s="5" t="s">
        <v>44</v>
      </c>
      <c r="H2288" s="5" t="e">
        <f t="shared" si="35"/>
        <v>#N/A</v>
      </c>
      <c r="I2288" s="6">
        <v>0.44617099999999998</v>
      </c>
    </row>
    <row r="2289" spans="1:9" x14ac:dyDescent="0.2">
      <c r="A2289" s="4" t="s">
        <v>62</v>
      </c>
      <c r="B2289" t="s">
        <v>323</v>
      </c>
      <c r="C2289" t="s">
        <v>328</v>
      </c>
      <c r="D2289" s="5" t="s">
        <v>329</v>
      </c>
      <c r="E2289" s="5">
        <v>0</v>
      </c>
      <c r="F2289" s="5" t="s">
        <v>45</v>
      </c>
      <c r="G2289" s="5" t="s">
        <v>46</v>
      </c>
      <c r="H2289" s="5" t="e">
        <f t="shared" si="35"/>
        <v>#N/A</v>
      </c>
      <c r="I2289" s="6">
        <v>319.00699358537503</v>
      </c>
    </row>
    <row r="2290" spans="1:9" x14ac:dyDescent="0.2">
      <c r="A2290" s="4" t="s">
        <v>62</v>
      </c>
      <c r="B2290" t="s">
        <v>323</v>
      </c>
      <c r="C2290" t="s">
        <v>328</v>
      </c>
      <c r="D2290" s="5" t="s">
        <v>329</v>
      </c>
      <c r="E2290" s="5">
        <v>0</v>
      </c>
      <c r="F2290" s="5" t="s">
        <v>47</v>
      </c>
      <c r="G2290" s="5" t="s">
        <v>48</v>
      </c>
      <c r="H2290" s="5" t="e">
        <f t="shared" si="35"/>
        <v>#N/A</v>
      </c>
      <c r="I2290" s="6">
        <v>8.7877798230623796</v>
      </c>
    </row>
    <row r="2291" spans="1:9" x14ac:dyDescent="0.2">
      <c r="A2291" s="4" t="s">
        <v>62</v>
      </c>
      <c r="B2291" t="s">
        <v>323</v>
      </c>
      <c r="C2291" t="s">
        <v>328</v>
      </c>
      <c r="D2291" s="5" t="s">
        <v>329</v>
      </c>
      <c r="E2291" s="5">
        <v>0</v>
      </c>
      <c r="F2291" s="5" t="s">
        <v>49</v>
      </c>
      <c r="G2291" s="5" t="s">
        <v>50</v>
      </c>
      <c r="H2291" s="5" t="e">
        <f t="shared" si="35"/>
        <v>#N/A</v>
      </c>
      <c r="I2291" s="6">
        <v>13.385128218438499</v>
      </c>
    </row>
    <row r="2292" spans="1:9" x14ac:dyDescent="0.2">
      <c r="A2292" s="4" t="s">
        <v>62</v>
      </c>
      <c r="B2292" t="s">
        <v>323</v>
      </c>
      <c r="C2292" t="s">
        <v>328</v>
      </c>
      <c r="D2292" s="5" t="s">
        <v>329</v>
      </c>
      <c r="E2292" s="5">
        <v>0</v>
      </c>
      <c r="F2292" s="5" t="s">
        <v>54</v>
      </c>
      <c r="G2292" s="5" t="s">
        <v>55</v>
      </c>
      <c r="H2292" s="5" t="e">
        <f t="shared" si="35"/>
        <v>#N/A</v>
      </c>
      <c r="I2292" s="6">
        <v>4.9230082658604601</v>
      </c>
    </row>
    <row r="2293" spans="1:9" x14ac:dyDescent="0.2">
      <c r="A2293" s="4" t="s">
        <v>62</v>
      </c>
      <c r="B2293" t="s">
        <v>323</v>
      </c>
      <c r="C2293" t="s">
        <v>328</v>
      </c>
      <c r="D2293" s="5" t="s">
        <v>329</v>
      </c>
      <c r="E2293" s="5">
        <v>0</v>
      </c>
      <c r="F2293" s="5" t="s">
        <v>56</v>
      </c>
      <c r="G2293" s="5" t="s">
        <v>57</v>
      </c>
      <c r="H2293" s="5" t="e">
        <f t="shared" si="35"/>
        <v>#N/A</v>
      </c>
      <c r="I2293" s="6">
        <v>102.62980579027101</v>
      </c>
    </row>
    <row r="2294" spans="1:9" x14ac:dyDescent="0.2">
      <c r="A2294" s="4" t="s">
        <v>62</v>
      </c>
      <c r="B2294" t="s">
        <v>323</v>
      </c>
      <c r="C2294" t="s">
        <v>328</v>
      </c>
      <c r="D2294" s="5" t="s">
        <v>329</v>
      </c>
      <c r="E2294" s="5">
        <v>0</v>
      </c>
      <c r="F2294" s="5" t="s">
        <v>58</v>
      </c>
      <c r="G2294" s="5" t="s">
        <v>59</v>
      </c>
      <c r="H2294" s="5" t="e">
        <f t="shared" si="35"/>
        <v>#N/A</v>
      </c>
      <c r="I2294" s="6">
        <v>4.5467699815801703</v>
      </c>
    </row>
    <row r="2295" spans="1:9" x14ac:dyDescent="0.2">
      <c r="A2295" s="4" t="s">
        <v>62</v>
      </c>
      <c r="B2295" t="s">
        <v>323</v>
      </c>
      <c r="C2295" t="s">
        <v>328</v>
      </c>
      <c r="D2295" s="5" t="s">
        <v>329</v>
      </c>
      <c r="E2295" s="5">
        <v>0</v>
      </c>
      <c r="F2295" s="5" t="s">
        <v>60</v>
      </c>
      <c r="G2295" s="5" t="s">
        <v>61</v>
      </c>
      <c r="H2295" s="5" t="e">
        <f t="shared" si="35"/>
        <v>#N/A</v>
      </c>
      <c r="I2295" s="6">
        <v>3.77594886204521</v>
      </c>
    </row>
    <row r="2296" spans="1:9" x14ac:dyDescent="0.2">
      <c r="A2296" s="4" t="s">
        <v>7</v>
      </c>
      <c r="B2296" t="s">
        <v>323</v>
      </c>
      <c r="C2296" t="s">
        <v>330</v>
      </c>
      <c r="D2296" s="5" t="s">
        <v>331</v>
      </c>
      <c r="E2296" s="5" t="s">
        <v>282</v>
      </c>
      <c r="F2296" s="5" t="s">
        <v>10</v>
      </c>
      <c r="G2296" s="5" t="s">
        <v>11</v>
      </c>
      <c r="H2296" s="5" t="str">
        <f t="shared" si="35"/>
        <v>Power</v>
      </c>
      <c r="I2296" s="6">
        <v>3292.9898930457298</v>
      </c>
    </row>
    <row r="2297" spans="1:9" x14ac:dyDescent="0.2">
      <c r="A2297" s="4" t="s">
        <v>7</v>
      </c>
      <c r="B2297" t="s">
        <v>323</v>
      </c>
      <c r="C2297" t="s">
        <v>330</v>
      </c>
      <c r="D2297" s="5" t="s">
        <v>331</v>
      </c>
      <c r="E2297" s="5" t="s">
        <v>282</v>
      </c>
      <c r="F2297" s="5" t="s">
        <v>12</v>
      </c>
      <c r="G2297" s="5" t="s">
        <v>13</v>
      </c>
      <c r="H2297" s="5" t="str">
        <f t="shared" si="35"/>
        <v>Industry (incl. Cement Process)</v>
      </c>
      <c r="I2297" s="6" t="s">
        <v>53</v>
      </c>
    </row>
    <row r="2298" spans="1:9" x14ac:dyDescent="0.2">
      <c r="A2298" s="4" t="s">
        <v>7</v>
      </c>
      <c r="B2298" t="s">
        <v>323</v>
      </c>
      <c r="C2298" t="s">
        <v>330</v>
      </c>
      <c r="D2298" s="5" t="s">
        <v>331</v>
      </c>
      <c r="E2298" s="5" t="s">
        <v>282</v>
      </c>
      <c r="F2298" s="5" t="s">
        <v>14</v>
      </c>
      <c r="G2298" s="5" t="s">
        <v>15</v>
      </c>
      <c r="H2298" s="5" t="str">
        <f t="shared" si="35"/>
        <v>Industry (incl. Cement Process)</v>
      </c>
      <c r="I2298" s="6">
        <v>617.41171285794496</v>
      </c>
    </row>
    <row r="2299" spans="1:9" x14ac:dyDescent="0.2">
      <c r="A2299" s="4" t="s">
        <v>7</v>
      </c>
      <c r="B2299" t="s">
        <v>323</v>
      </c>
      <c r="C2299" t="s">
        <v>330</v>
      </c>
      <c r="D2299" s="5" t="s">
        <v>331</v>
      </c>
      <c r="E2299" s="5" t="s">
        <v>282</v>
      </c>
      <c r="F2299" s="5" t="s">
        <v>18</v>
      </c>
      <c r="G2299" s="5" t="s">
        <v>19</v>
      </c>
      <c r="H2299" s="5" t="str">
        <f t="shared" si="35"/>
        <v>Ground Transport</v>
      </c>
      <c r="I2299" s="6">
        <v>1939.92211314156</v>
      </c>
    </row>
    <row r="2300" spans="1:9" x14ac:dyDescent="0.2">
      <c r="A2300" s="4" t="s">
        <v>7</v>
      </c>
      <c r="B2300" t="s">
        <v>323</v>
      </c>
      <c r="C2300" t="s">
        <v>330</v>
      </c>
      <c r="D2300" s="5" t="s">
        <v>331</v>
      </c>
      <c r="E2300" s="5" t="s">
        <v>282</v>
      </c>
      <c r="F2300" s="5" t="s">
        <v>26</v>
      </c>
      <c r="G2300" s="5" t="s">
        <v>27</v>
      </c>
      <c r="H2300" s="5" t="str">
        <f t="shared" si="35"/>
        <v>Residential</v>
      </c>
      <c r="I2300" s="6">
        <v>682.73242992195105</v>
      </c>
    </row>
    <row r="2301" spans="1:9" x14ac:dyDescent="0.2">
      <c r="A2301" s="4" t="s">
        <v>7</v>
      </c>
      <c r="B2301" t="s">
        <v>323</v>
      </c>
      <c r="C2301" t="s">
        <v>330</v>
      </c>
      <c r="D2301" s="5" t="s">
        <v>331</v>
      </c>
      <c r="E2301" s="5" t="s">
        <v>282</v>
      </c>
      <c r="F2301" s="5" t="s">
        <v>30</v>
      </c>
      <c r="G2301" s="5" t="s">
        <v>32</v>
      </c>
      <c r="H2301" s="5" t="e">
        <f t="shared" si="35"/>
        <v>#N/A</v>
      </c>
      <c r="I2301" s="6" t="s">
        <v>53</v>
      </c>
    </row>
    <row r="2302" spans="1:9" x14ac:dyDescent="0.2">
      <c r="A2302" s="4" t="s">
        <v>7</v>
      </c>
      <c r="B2302" t="s">
        <v>323</v>
      </c>
      <c r="C2302" t="s">
        <v>330</v>
      </c>
      <c r="D2302" s="5" t="s">
        <v>331</v>
      </c>
      <c r="E2302" s="5" t="s">
        <v>282</v>
      </c>
      <c r="F2302" s="5" t="s">
        <v>33</v>
      </c>
      <c r="G2302" s="5" t="s">
        <v>34</v>
      </c>
      <c r="H2302" s="5" t="str">
        <f t="shared" si="35"/>
        <v>Industry (incl. Cement Process)</v>
      </c>
      <c r="I2302" s="6">
        <v>700.98199999999997</v>
      </c>
    </row>
    <row r="2303" spans="1:9" x14ac:dyDescent="0.2">
      <c r="A2303" s="4" t="s">
        <v>7</v>
      </c>
      <c r="B2303" t="s">
        <v>323</v>
      </c>
      <c r="C2303" t="s">
        <v>330</v>
      </c>
      <c r="D2303" s="5" t="s">
        <v>331</v>
      </c>
      <c r="E2303" s="5" t="s">
        <v>282</v>
      </c>
      <c r="F2303" s="5" t="s">
        <v>35</v>
      </c>
      <c r="G2303" s="5" t="s">
        <v>36</v>
      </c>
      <c r="H2303" s="5" t="e">
        <f t="shared" si="35"/>
        <v>#N/A</v>
      </c>
      <c r="I2303" s="6">
        <v>15</v>
      </c>
    </row>
    <row r="2304" spans="1:9" x14ac:dyDescent="0.2">
      <c r="A2304" s="4" t="s">
        <v>7</v>
      </c>
      <c r="B2304" t="s">
        <v>323</v>
      </c>
      <c r="C2304" t="s">
        <v>330</v>
      </c>
      <c r="D2304" s="5" t="s">
        <v>331</v>
      </c>
      <c r="E2304" s="5" t="s">
        <v>282</v>
      </c>
      <c r="F2304" s="5" t="s">
        <v>37</v>
      </c>
      <c r="G2304" s="5" t="s">
        <v>38</v>
      </c>
      <c r="H2304" s="5" t="e">
        <f t="shared" si="35"/>
        <v>#N/A</v>
      </c>
      <c r="I2304" s="6">
        <v>5.16505858617533E-2</v>
      </c>
    </row>
    <row r="2305" spans="1:9" x14ac:dyDescent="0.2">
      <c r="A2305" s="4" t="s">
        <v>7</v>
      </c>
      <c r="B2305" t="s">
        <v>323</v>
      </c>
      <c r="C2305" t="s">
        <v>330</v>
      </c>
      <c r="D2305" s="5" t="s">
        <v>331</v>
      </c>
      <c r="E2305" s="5" t="s">
        <v>282</v>
      </c>
      <c r="F2305" s="5" t="s">
        <v>39</v>
      </c>
      <c r="G2305" s="5" t="s">
        <v>40</v>
      </c>
      <c r="H2305" s="5" t="e">
        <f t="shared" si="35"/>
        <v>#N/A</v>
      </c>
      <c r="I2305" s="6">
        <v>164.81979348828</v>
      </c>
    </row>
    <row r="2306" spans="1:9" x14ac:dyDescent="0.2">
      <c r="A2306" s="4" t="s">
        <v>7</v>
      </c>
      <c r="B2306" t="s">
        <v>323</v>
      </c>
      <c r="C2306" t="s">
        <v>330</v>
      </c>
      <c r="D2306" s="5" t="s">
        <v>331</v>
      </c>
      <c r="E2306" s="5" t="s">
        <v>282</v>
      </c>
      <c r="F2306" s="5" t="s">
        <v>41</v>
      </c>
      <c r="G2306" s="5" t="s">
        <v>42</v>
      </c>
      <c r="H2306" s="5" t="e">
        <f t="shared" ref="H2306:H2369" si="36">VLOOKUP(G2306,$M$2:$N$11,2,FALSE)</f>
        <v>#N/A</v>
      </c>
      <c r="I2306" s="6">
        <v>5.9270308415789202E-2</v>
      </c>
    </row>
    <row r="2307" spans="1:9" x14ac:dyDescent="0.2">
      <c r="A2307" s="4" t="s">
        <v>7</v>
      </c>
      <c r="B2307" t="s">
        <v>323</v>
      </c>
      <c r="C2307" t="s">
        <v>330</v>
      </c>
      <c r="D2307" s="5" t="s">
        <v>331</v>
      </c>
      <c r="E2307" s="5" t="s">
        <v>282</v>
      </c>
      <c r="F2307" s="5" t="s">
        <v>43</v>
      </c>
      <c r="G2307" s="5" t="s">
        <v>44</v>
      </c>
      <c r="H2307" s="5" t="e">
        <f t="shared" si="36"/>
        <v>#N/A</v>
      </c>
      <c r="I2307" s="6" t="s">
        <v>53</v>
      </c>
    </row>
    <row r="2308" spans="1:9" x14ac:dyDescent="0.2">
      <c r="A2308" s="4" t="s">
        <v>7</v>
      </c>
      <c r="B2308" t="s">
        <v>323</v>
      </c>
      <c r="C2308" t="s">
        <v>330</v>
      </c>
      <c r="D2308" s="5" t="s">
        <v>331</v>
      </c>
      <c r="E2308" s="5" t="s">
        <v>282</v>
      </c>
      <c r="F2308" s="5" t="s">
        <v>47</v>
      </c>
      <c r="G2308" s="5" t="s">
        <v>48</v>
      </c>
      <c r="H2308" s="5" t="e">
        <f t="shared" si="36"/>
        <v>#N/A</v>
      </c>
      <c r="I2308" s="6">
        <v>1.8003384</v>
      </c>
    </row>
    <row r="2309" spans="1:9" x14ac:dyDescent="0.2">
      <c r="A2309" s="4" t="s">
        <v>7</v>
      </c>
      <c r="B2309" t="s">
        <v>323</v>
      </c>
      <c r="C2309" t="s">
        <v>330</v>
      </c>
      <c r="D2309" s="5" t="s">
        <v>331</v>
      </c>
      <c r="E2309" s="5" t="s">
        <v>282</v>
      </c>
      <c r="F2309" s="5" t="s">
        <v>49</v>
      </c>
      <c r="G2309" s="5" t="s">
        <v>50</v>
      </c>
      <c r="H2309" s="5" t="e">
        <f t="shared" si="36"/>
        <v>#N/A</v>
      </c>
      <c r="I2309" s="6">
        <v>1.93964010812097</v>
      </c>
    </row>
    <row r="2310" spans="1:9" x14ac:dyDescent="0.2">
      <c r="A2310" s="4" t="s">
        <v>7</v>
      </c>
      <c r="B2310" t="s">
        <v>323</v>
      </c>
      <c r="C2310" t="s">
        <v>330</v>
      </c>
      <c r="D2310" s="5" t="s">
        <v>331</v>
      </c>
      <c r="E2310" s="5" t="s">
        <v>282</v>
      </c>
      <c r="F2310" s="5" t="s">
        <v>51</v>
      </c>
      <c r="G2310" s="5" t="s">
        <v>52</v>
      </c>
      <c r="H2310" s="5" t="e">
        <f t="shared" si="36"/>
        <v>#N/A</v>
      </c>
      <c r="I2310" s="6" t="s">
        <v>53</v>
      </c>
    </row>
    <row r="2311" spans="1:9" x14ac:dyDescent="0.2">
      <c r="A2311" s="4" t="s">
        <v>7</v>
      </c>
      <c r="B2311" t="s">
        <v>323</v>
      </c>
      <c r="C2311" t="s">
        <v>330</v>
      </c>
      <c r="D2311" s="5" t="s">
        <v>331</v>
      </c>
      <c r="E2311" s="5" t="s">
        <v>282</v>
      </c>
      <c r="F2311" s="5" t="s">
        <v>54</v>
      </c>
      <c r="G2311" s="5" t="s">
        <v>55</v>
      </c>
      <c r="H2311" s="5" t="e">
        <f t="shared" si="36"/>
        <v>#N/A</v>
      </c>
      <c r="I2311" s="6">
        <v>1.93964010812097</v>
      </c>
    </row>
    <row r="2312" spans="1:9" x14ac:dyDescent="0.2">
      <c r="A2312" s="4" t="s">
        <v>7</v>
      </c>
      <c r="B2312" t="s">
        <v>323</v>
      </c>
      <c r="C2312" t="s">
        <v>330</v>
      </c>
      <c r="D2312" s="5" t="s">
        <v>331</v>
      </c>
      <c r="E2312" s="5" t="s">
        <v>282</v>
      </c>
      <c r="F2312" s="5" t="s">
        <v>56</v>
      </c>
      <c r="G2312" s="5" t="s">
        <v>57</v>
      </c>
      <c r="H2312" s="5" t="e">
        <f t="shared" si="36"/>
        <v>#N/A</v>
      </c>
      <c r="I2312" s="6">
        <v>31.451351986409801</v>
      </c>
    </row>
    <row r="2313" spans="1:9" x14ac:dyDescent="0.2">
      <c r="A2313" s="4" t="s">
        <v>7</v>
      </c>
      <c r="B2313" t="s">
        <v>323</v>
      </c>
      <c r="C2313" t="s">
        <v>330</v>
      </c>
      <c r="D2313" s="5" t="s">
        <v>331</v>
      </c>
      <c r="E2313" s="5" t="s">
        <v>282</v>
      </c>
      <c r="F2313" s="5" t="s">
        <v>58</v>
      </c>
      <c r="G2313" s="5" t="s">
        <v>59</v>
      </c>
      <c r="H2313" s="5" t="e">
        <f t="shared" si="36"/>
        <v>#N/A</v>
      </c>
      <c r="I2313" s="6">
        <v>11.7631359842224</v>
      </c>
    </row>
    <row r="2314" spans="1:9" x14ac:dyDescent="0.2">
      <c r="A2314" s="4" t="s">
        <v>7</v>
      </c>
      <c r="B2314" t="s">
        <v>323</v>
      </c>
      <c r="C2314" t="s">
        <v>332</v>
      </c>
      <c r="D2314" s="5" t="s">
        <v>333</v>
      </c>
      <c r="E2314" s="5" t="s">
        <v>282</v>
      </c>
      <c r="F2314" s="5" t="s">
        <v>10</v>
      </c>
      <c r="G2314" s="5" t="s">
        <v>11</v>
      </c>
      <c r="H2314" s="5" t="str">
        <f t="shared" si="36"/>
        <v>Power</v>
      </c>
      <c r="I2314" s="6">
        <v>53025.8667955493</v>
      </c>
    </row>
    <row r="2315" spans="1:9" x14ac:dyDescent="0.2">
      <c r="A2315" s="4" t="s">
        <v>7</v>
      </c>
      <c r="B2315" t="s">
        <v>323</v>
      </c>
      <c r="C2315" t="s">
        <v>332</v>
      </c>
      <c r="D2315" s="5" t="s">
        <v>333</v>
      </c>
      <c r="E2315" s="5" t="s">
        <v>282</v>
      </c>
      <c r="F2315" s="5" t="s">
        <v>12</v>
      </c>
      <c r="G2315" s="5" t="s">
        <v>13</v>
      </c>
      <c r="H2315" s="5" t="str">
        <f t="shared" si="36"/>
        <v>Industry (incl. Cement Process)</v>
      </c>
      <c r="I2315" s="6">
        <v>4037.3132380319398</v>
      </c>
    </row>
    <row r="2316" spans="1:9" x14ac:dyDescent="0.2">
      <c r="A2316" s="4" t="s">
        <v>7</v>
      </c>
      <c r="B2316" t="s">
        <v>323</v>
      </c>
      <c r="C2316" t="s">
        <v>332</v>
      </c>
      <c r="D2316" s="5" t="s">
        <v>333</v>
      </c>
      <c r="E2316" s="5" t="s">
        <v>282</v>
      </c>
      <c r="F2316" s="5" t="s">
        <v>14</v>
      </c>
      <c r="G2316" s="5" t="s">
        <v>15</v>
      </c>
      <c r="H2316" s="5" t="str">
        <f t="shared" si="36"/>
        <v>Industry (incl. Cement Process)</v>
      </c>
      <c r="I2316" s="6">
        <v>11558.735142724099</v>
      </c>
    </row>
    <row r="2317" spans="1:9" x14ac:dyDescent="0.2">
      <c r="A2317" s="4" t="s">
        <v>7</v>
      </c>
      <c r="B2317" t="s">
        <v>323</v>
      </c>
      <c r="C2317" t="s">
        <v>332</v>
      </c>
      <c r="D2317" s="5" t="s">
        <v>333</v>
      </c>
      <c r="E2317" s="5" t="s">
        <v>282</v>
      </c>
      <c r="F2317" s="5" t="s">
        <v>16</v>
      </c>
      <c r="G2317" s="5" t="s">
        <v>17</v>
      </c>
      <c r="H2317" s="5" t="str">
        <f t="shared" si="36"/>
        <v>Domestic aviation</v>
      </c>
      <c r="I2317" s="6">
        <v>137.15066854095801</v>
      </c>
    </row>
    <row r="2318" spans="1:9" x14ac:dyDescent="0.2">
      <c r="A2318" s="4" t="s">
        <v>7</v>
      </c>
      <c r="B2318" t="s">
        <v>323</v>
      </c>
      <c r="C2318" t="s">
        <v>332</v>
      </c>
      <c r="D2318" s="5" t="s">
        <v>333</v>
      </c>
      <c r="E2318" s="5" t="s">
        <v>282</v>
      </c>
      <c r="F2318" s="5" t="s">
        <v>18</v>
      </c>
      <c r="G2318" s="5" t="s">
        <v>19</v>
      </c>
      <c r="H2318" s="5" t="str">
        <f t="shared" si="36"/>
        <v>Ground Transport</v>
      </c>
      <c r="I2318" s="6">
        <v>21137.354594505701</v>
      </c>
    </row>
    <row r="2319" spans="1:9" x14ac:dyDescent="0.2">
      <c r="A2319" s="4" t="s">
        <v>7</v>
      </c>
      <c r="B2319" t="s">
        <v>323</v>
      </c>
      <c r="C2319" t="s">
        <v>332</v>
      </c>
      <c r="D2319" s="5" t="s">
        <v>333</v>
      </c>
      <c r="E2319" s="5" t="s">
        <v>282</v>
      </c>
      <c r="F2319" s="5" t="s">
        <v>20</v>
      </c>
      <c r="G2319" s="5" t="s">
        <v>21</v>
      </c>
      <c r="H2319" s="5" t="str">
        <f t="shared" si="36"/>
        <v>Ground Transport</v>
      </c>
      <c r="I2319" s="6">
        <v>323.60273052157299</v>
      </c>
    </row>
    <row r="2320" spans="1:9" x14ac:dyDescent="0.2">
      <c r="A2320" s="4" t="s">
        <v>7</v>
      </c>
      <c r="B2320" t="s">
        <v>323</v>
      </c>
      <c r="C2320" t="s">
        <v>332</v>
      </c>
      <c r="D2320" s="5" t="s">
        <v>333</v>
      </c>
      <c r="E2320" s="5" t="s">
        <v>282</v>
      </c>
      <c r="F2320" s="5" t="s">
        <v>22</v>
      </c>
      <c r="G2320" s="5" t="s">
        <v>23</v>
      </c>
      <c r="H2320" s="5" t="str">
        <f t="shared" si="36"/>
        <v>Ground Transport</v>
      </c>
      <c r="I2320" s="6">
        <v>11.4337027324346</v>
      </c>
    </row>
    <row r="2321" spans="1:9" x14ac:dyDescent="0.2">
      <c r="A2321" s="4" t="s">
        <v>7</v>
      </c>
      <c r="B2321" t="s">
        <v>323</v>
      </c>
      <c r="C2321" t="s">
        <v>332</v>
      </c>
      <c r="D2321" s="5" t="s">
        <v>333</v>
      </c>
      <c r="E2321" s="5" t="s">
        <v>282</v>
      </c>
      <c r="F2321" s="5" t="s">
        <v>24</v>
      </c>
      <c r="G2321" s="5" t="s">
        <v>25</v>
      </c>
      <c r="H2321" s="5" t="str">
        <f t="shared" si="36"/>
        <v>Ground Transport</v>
      </c>
      <c r="I2321" s="6">
        <v>70.194193155323603</v>
      </c>
    </row>
    <row r="2322" spans="1:9" x14ac:dyDescent="0.2">
      <c r="A2322" s="4" t="s">
        <v>7</v>
      </c>
      <c r="B2322" t="s">
        <v>323</v>
      </c>
      <c r="C2322" t="s">
        <v>332</v>
      </c>
      <c r="D2322" s="5" t="s">
        <v>333</v>
      </c>
      <c r="E2322" s="5" t="s">
        <v>282</v>
      </c>
      <c r="F2322" s="5" t="s">
        <v>26</v>
      </c>
      <c r="G2322" s="5" t="s">
        <v>27</v>
      </c>
      <c r="H2322" s="5" t="str">
        <f t="shared" si="36"/>
        <v>Residential</v>
      </c>
      <c r="I2322" s="6">
        <v>12298.2974213417</v>
      </c>
    </row>
    <row r="2323" spans="1:9" x14ac:dyDescent="0.2">
      <c r="A2323" s="4" t="s">
        <v>7</v>
      </c>
      <c r="B2323" t="s">
        <v>323</v>
      </c>
      <c r="C2323" t="s">
        <v>332</v>
      </c>
      <c r="D2323" s="5" t="s">
        <v>333</v>
      </c>
      <c r="E2323" s="5" t="s">
        <v>282</v>
      </c>
      <c r="F2323" s="5" t="s">
        <v>67</v>
      </c>
      <c r="G2323" s="5" t="s">
        <v>13</v>
      </c>
      <c r="H2323" s="5" t="str">
        <f t="shared" si="36"/>
        <v>Industry (incl. Cement Process)</v>
      </c>
      <c r="I2323" s="6">
        <v>60.920197371253103</v>
      </c>
    </row>
    <row r="2324" spans="1:9" x14ac:dyDescent="0.2">
      <c r="A2324" s="4" t="s">
        <v>7</v>
      </c>
      <c r="B2324" t="s">
        <v>323</v>
      </c>
      <c r="C2324" t="s">
        <v>332</v>
      </c>
      <c r="D2324" s="5" t="s">
        <v>333</v>
      </c>
      <c r="E2324" s="5" t="s">
        <v>282</v>
      </c>
      <c r="F2324" s="5" t="s">
        <v>28</v>
      </c>
      <c r="G2324" s="5" t="s">
        <v>29</v>
      </c>
      <c r="H2324" s="5" t="e">
        <f t="shared" si="36"/>
        <v>#N/A</v>
      </c>
      <c r="I2324" s="6">
        <v>1981.0154892303501</v>
      </c>
    </row>
    <row r="2325" spans="1:9" x14ac:dyDescent="0.2">
      <c r="A2325" s="4" t="s">
        <v>7</v>
      </c>
      <c r="B2325" t="s">
        <v>323</v>
      </c>
      <c r="C2325" t="s">
        <v>332</v>
      </c>
      <c r="D2325" s="5" t="s">
        <v>333</v>
      </c>
      <c r="E2325" s="5" t="s">
        <v>282</v>
      </c>
      <c r="F2325" s="5" t="s">
        <v>30</v>
      </c>
      <c r="G2325" s="5" t="s">
        <v>72</v>
      </c>
      <c r="H2325" s="5" t="e">
        <f t="shared" si="36"/>
        <v>#N/A</v>
      </c>
      <c r="I2325" s="6" t="s">
        <v>53</v>
      </c>
    </row>
    <row r="2326" spans="1:9" x14ac:dyDescent="0.2">
      <c r="A2326" s="4" t="s">
        <v>7</v>
      </c>
      <c r="B2326" t="s">
        <v>323</v>
      </c>
      <c r="C2326" t="s">
        <v>332</v>
      </c>
      <c r="D2326" s="5" t="s">
        <v>333</v>
      </c>
      <c r="E2326" s="5" t="s">
        <v>282</v>
      </c>
      <c r="F2326" s="5" t="s">
        <v>30</v>
      </c>
      <c r="G2326" s="5" t="s">
        <v>32</v>
      </c>
      <c r="H2326" s="5" t="e">
        <f t="shared" si="36"/>
        <v>#N/A</v>
      </c>
      <c r="I2326" s="6" t="s">
        <v>53</v>
      </c>
    </row>
    <row r="2327" spans="1:9" x14ac:dyDescent="0.2">
      <c r="A2327" s="4" t="s">
        <v>7</v>
      </c>
      <c r="B2327" t="s">
        <v>323</v>
      </c>
      <c r="C2327" t="s">
        <v>332</v>
      </c>
      <c r="D2327" s="5" t="s">
        <v>333</v>
      </c>
      <c r="E2327" s="5" t="s">
        <v>282</v>
      </c>
      <c r="F2327" s="5" t="s">
        <v>33</v>
      </c>
      <c r="G2327" s="5" t="s">
        <v>34</v>
      </c>
      <c r="H2327" s="5" t="str">
        <f t="shared" si="36"/>
        <v>Industry (incl. Cement Process)</v>
      </c>
      <c r="I2327" s="6">
        <v>1986.69</v>
      </c>
    </row>
    <row r="2328" spans="1:9" x14ac:dyDescent="0.2">
      <c r="A2328" s="4" t="s">
        <v>7</v>
      </c>
      <c r="B2328" t="s">
        <v>323</v>
      </c>
      <c r="C2328" t="s">
        <v>332</v>
      </c>
      <c r="D2328" s="5" t="s">
        <v>333</v>
      </c>
      <c r="E2328" s="5" t="s">
        <v>282</v>
      </c>
      <c r="F2328" s="5" t="s">
        <v>35</v>
      </c>
      <c r="G2328" s="5" t="s">
        <v>36</v>
      </c>
      <c r="H2328" s="5" t="e">
        <f t="shared" si="36"/>
        <v>#N/A</v>
      </c>
      <c r="I2328" s="6">
        <v>682.5</v>
      </c>
    </row>
    <row r="2329" spans="1:9" x14ac:dyDescent="0.2">
      <c r="A2329" s="4" t="s">
        <v>7</v>
      </c>
      <c r="B2329" t="s">
        <v>323</v>
      </c>
      <c r="C2329" t="s">
        <v>332</v>
      </c>
      <c r="D2329" s="5" t="s">
        <v>333</v>
      </c>
      <c r="E2329" s="5" t="s">
        <v>282</v>
      </c>
      <c r="F2329" s="5" t="s">
        <v>37</v>
      </c>
      <c r="G2329" s="5" t="s">
        <v>38</v>
      </c>
      <c r="H2329" s="5" t="e">
        <f t="shared" si="36"/>
        <v>#N/A</v>
      </c>
      <c r="I2329" s="6">
        <v>1231.7478973053501</v>
      </c>
    </row>
    <row r="2330" spans="1:9" x14ac:dyDescent="0.2">
      <c r="A2330" s="4" t="s">
        <v>7</v>
      </c>
      <c r="B2330" t="s">
        <v>323</v>
      </c>
      <c r="C2330" t="s">
        <v>332</v>
      </c>
      <c r="D2330" s="5" t="s">
        <v>333</v>
      </c>
      <c r="E2330" s="5" t="s">
        <v>282</v>
      </c>
      <c r="F2330" s="5" t="s">
        <v>39</v>
      </c>
      <c r="G2330" s="5" t="s">
        <v>40</v>
      </c>
      <c r="H2330" s="5" t="e">
        <f t="shared" si="36"/>
        <v>#N/A</v>
      </c>
      <c r="I2330" s="6">
        <v>1.1018277901937901</v>
      </c>
    </row>
    <row r="2331" spans="1:9" x14ac:dyDescent="0.2">
      <c r="A2331" s="4" t="s">
        <v>7</v>
      </c>
      <c r="B2331" t="s">
        <v>323</v>
      </c>
      <c r="C2331" t="s">
        <v>332</v>
      </c>
      <c r="D2331" s="5" t="s">
        <v>333</v>
      </c>
      <c r="E2331" s="5" t="s">
        <v>282</v>
      </c>
      <c r="F2331" s="5" t="s">
        <v>41</v>
      </c>
      <c r="G2331" s="5" t="s">
        <v>42</v>
      </c>
      <c r="H2331" s="5" t="e">
        <f t="shared" si="36"/>
        <v>#N/A</v>
      </c>
      <c r="I2331" s="6">
        <v>11.8234118442665</v>
      </c>
    </row>
    <row r="2332" spans="1:9" x14ac:dyDescent="0.2">
      <c r="A2332" s="4" t="s">
        <v>7</v>
      </c>
      <c r="B2332" t="s">
        <v>323</v>
      </c>
      <c r="C2332" t="s">
        <v>332</v>
      </c>
      <c r="D2332" s="5" t="s">
        <v>333</v>
      </c>
      <c r="E2332" s="5" t="s">
        <v>282</v>
      </c>
      <c r="F2332" s="5" t="s">
        <v>43</v>
      </c>
      <c r="G2332" s="5" t="s">
        <v>44</v>
      </c>
      <c r="H2332" s="5" t="e">
        <f t="shared" si="36"/>
        <v>#N/A</v>
      </c>
      <c r="I2332" s="6">
        <v>792.25967811714702</v>
      </c>
    </row>
    <row r="2333" spans="1:9" x14ac:dyDescent="0.2">
      <c r="A2333" s="4" t="s">
        <v>7</v>
      </c>
      <c r="B2333" t="s">
        <v>323</v>
      </c>
      <c r="C2333" t="s">
        <v>332</v>
      </c>
      <c r="D2333" s="5" t="s">
        <v>333</v>
      </c>
      <c r="E2333" s="5" t="s">
        <v>282</v>
      </c>
      <c r="F2333" s="5" t="s">
        <v>45</v>
      </c>
      <c r="G2333" s="5" t="s">
        <v>46</v>
      </c>
      <c r="H2333" s="5" t="e">
        <f t="shared" si="36"/>
        <v>#N/A</v>
      </c>
      <c r="I2333" s="6">
        <v>477.3381</v>
      </c>
    </row>
    <row r="2334" spans="1:9" x14ac:dyDescent="0.2">
      <c r="A2334" s="4" t="s">
        <v>7</v>
      </c>
      <c r="B2334" t="s">
        <v>323</v>
      </c>
      <c r="C2334" t="s">
        <v>332</v>
      </c>
      <c r="D2334" s="5" t="s">
        <v>333</v>
      </c>
      <c r="E2334" s="5" t="s">
        <v>282</v>
      </c>
      <c r="F2334" s="5" t="s">
        <v>47</v>
      </c>
      <c r="G2334" s="5" t="s">
        <v>48</v>
      </c>
      <c r="H2334" s="5" t="e">
        <f t="shared" si="36"/>
        <v>#N/A</v>
      </c>
      <c r="I2334" s="6">
        <v>139.60566580767599</v>
      </c>
    </row>
    <row r="2335" spans="1:9" x14ac:dyDescent="0.2">
      <c r="A2335" s="4" t="s">
        <v>7</v>
      </c>
      <c r="B2335" t="s">
        <v>323</v>
      </c>
      <c r="C2335" t="s">
        <v>332</v>
      </c>
      <c r="D2335" s="5" t="s">
        <v>333</v>
      </c>
      <c r="E2335" s="5" t="s">
        <v>282</v>
      </c>
      <c r="F2335" s="5" t="s">
        <v>49</v>
      </c>
      <c r="G2335" s="5" t="s">
        <v>50</v>
      </c>
      <c r="H2335" s="5" t="e">
        <f t="shared" si="36"/>
        <v>#N/A</v>
      </c>
      <c r="I2335" s="6">
        <v>20.772326618821101</v>
      </c>
    </row>
    <row r="2336" spans="1:9" x14ac:dyDescent="0.2">
      <c r="A2336" s="4" t="s">
        <v>7</v>
      </c>
      <c r="B2336" t="s">
        <v>323</v>
      </c>
      <c r="C2336" t="s">
        <v>332</v>
      </c>
      <c r="D2336" s="5" t="s">
        <v>333</v>
      </c>
      <c r="E2336" s="5" t="s">
        <v>282</v>
      </c>
      <c r="F2336" s="5" t="s">
        <v>51</v>
      </c>
      <c r="G2336" s="5" t="s">
        <v>52</v>
      </c>
      <c r="H2336" s="5" t="e">
        <f t="shared" si="36"/>
        <v>#N/A</v>
      </c>
      <c r="I2336" s="6">
        <v>2.1162706542942802</v>
      </c>
    </row>
    <row r="2337" spans="1:9" x14ac:dyDescent="0.2">
      <c r="A2337" s="4" t="s">
        <v>7</v>
      </c>
      <c r="B2337" t="s">
        <v>323</v>
      </c>
      <c r="C2337" t="s">
        <v>332</v>
      </c>
      <c r="D2337" s="5" t="s">
        <v>333</v>
      </c>
      <c r="E2337" s="5" t="s">
        <v>282</v>
      </c>
      <c r="F2337" s="5" t="s">
        <v>54</v>
      </c>
      <c r="G2337" s="5" t="s">
        <v>55</v>
      </c>
      <c r="H2337" s="5" t="e">
        <f t="shared" si="36"/>
        <v>#N/A</v>
      </c>
      <c r="I2337" s="6">
        <v>29.7884531925761</v>
      </c>
    </row>
    <row r="2338" spans="1:9" x14ac:dyDescent="0.2">
      <c r="A2338" s="4" t="s">
        <v>7</v>
      </c>
      <c r="B2338" t="s">
        <v>323</v>
      </c>
      <c r="C2338" t="s">
        <v>332</v>
      </c>
      <c r="D2338" s="5" t="s">
        <v>333</v>
      </c>
      <c r="E2338" s="5" t="s">
        <v>282</v>
      </c>
      <c r="F2338" s="5" t="s">
        <v>56</v>
      </c>
      <c r="G2338" s="5" t="s">
        <v>57</v>
      </c>
      <c r="H2338" s="5" t="e">
        <f t="shared" si="36"/>
        <v>#N/A</v>
      </c>
      <c r="I2338" s="6">
        <v>422.94610084228401</v>
      </c>
    </row>
    <row r="2339" spans="1:9" x14ac:dyDescent="0.2">
      <c r="A2339" s="4" t="s">
        <v>7</v>
      </c>
      <c r="B2339" t="s">
        <v>323</v>
      </c>
      <c r="C2339" t="s">
        <v>332</v>
      </c>
      <c r="D2339" s="5" t="s">
        <v>333</v>
      </c>
      <c r="E2339" s="5" t="s">
        <v>282</v>
      </c>
      <c r="F2339" s="5" t="s">
        <v>58</v>
      </c>
      <c r="G2339" s="5" t="s">
        <v>59</v>
      </c>
      <c r="H2339" s="5" t="e">
        <f t="shared" si="36"/>
        <v>#N/A</v>
      </c>
      <c r="I2339" s="6">
        <v>77.300250507155297</v>
      </c>
    </row>
    <row r="2340" spans="1:9" x14ac:dyDescent="0.2">
      <c r="A2340" s="4" t="s">
        <v>7</v>
      </c>
      <c r="B2340" t="s">
        <v>323</v>
      </c>
      <c r="C2340" t="s">
        <v>332</v>
      </c>
      <c r="D2340" s="5" t="s">
        <v>333</v>
      </c>
      <c r="E2340" s="5" t="s">
        <v>282</v>
      </c>
      <c r="F2340" s="5" t="s">
        <v>60</v>
      </c>
      <c r="G2340" s="5" t="s">
        <v>61</v>
      </c>
      <c r="H2340" s="5" t="e">
        <f t="shared" si="36"/>
        <v>#N/A</v>
      </c>
      <c r="I2340" s="6">
        <v>426.18733799722298</v>
      </c>
    </row>
    <row r="2341" spans="1:9" x14ac:dyDescent="0.2">
      <c r="A2341" s="4" t="s">
        <v>7</v>
      </c>
      <c r="B2341" t="s">
        <v>323</v>
      </c>
      <c r="C2341" t="s">
        <v>334</v>
      </c>
      <c r="D2341" s="5" t="s">
        <v>335</v>
      </c>
      <c r="E2341" s="5" t="s">
        <v>282</v>
      </c>
      <c r="F2341" s="5" t="s">
        <v>10</v>
      </c>
      <c r="G2341" s="5" t="s">
        <v>11</v>
      </c>
      <c r="H2341" s="5" t="str">
        <f t="shared" si="36"/>
        <v>Power</v>
      </c>
      <c r="I2341" s="6">
        <v>15241.126869470099</v>
      </c>
    </row>
    <row r="2342" spans="1:9" x14ac:dyDescent="0.2">
      <c r="A2342" s="4" t="s">
        <v>7</v>
      </c>
      <c r="B2342" t="s">
        <v>323</v>
      </c>
      <c r="C2342" t="s">
        <v>334</v>
      </c>
      <c r="D2342" s="5" t="s">
        <v>335</v>
      </c>
      <c r="E2342" s="5" t="s">
        <v>282</v>
      </c>
      <c r="F2342" s="5" t="s">
        <v>12</v>
      </c>
      <c r="G2342" s="5" t="s">
        <v>13</v>
      </c>
      <c r="H2342" s="5" t="str">
        <f t="shared" si="36"/>
        <v>Industry (incl. Cement Process)</v>
      </c>
      <c r="I2342" s="6">
        <v>88.269912517249196</v>
      </c>
    </row>
    <row r="2343" spans="1:9" x14ac:dyDescent="0.2">
      <c r="A2343" s="4" t="s">
        <v>7</v>
      </c>
      <c r="B2343" t="s">
        <v>323</v>
      </c>
      <c r="C2343" t="s">
        <v>334</v>
      </c>
      <c r="D2343" s="5" t="s">
        <v>335</v>
      </c>
      <c r="E2343" s="5" t="s">
        <v>282</v>
      </c>
      <c r="F2343" s="5" t="s">
        <v>14</v>
      </c>
      <c r="G2343" s="5" t="s">
        <v>15</v>
      </c>
      <c r="H2343" s="5" t="str">
        <f t="shared" si="36"/>
        <v>Industry (incl. Cement Process)</v>
      </c>
      <c r="I2343" s="6">
        <v>760.60802157634703</v>
      </c>
    </row>
    <row r="2344" spans="1:9" x14ac:dyDescent="0.2">
      <c r="A2344" s="4" t="s">
        <v>7</v>
      </c>
      <c r="B2344" t="s">
        <v>323</v>
      </c>
      <c r="C2344" t="s">
        <v>334</v>
      </c>
      <c r="D2344" s="5" t="s">
        <v>335</v>
      </c>
      <c r="E2344" s="5" t="s">
        <v>282</v>
      </c>
      <c r="F2344" s="5" t="s">
        <v>16</v>
      </c>
      <c r="G2344" s="5" t="s">
        <v>17</v>
      </c>
      <c r="H2344" s="5" t="str">
        <f t="shared" si="36"/>
        <v>Domestic aviation</v>
      </c>
      <c r="I2344" s="6" t="s">
        <v>53</v>
      </c>
    </row>
    <row r="2345" spans="1:9" x14ac:dyDescent="0.2">
      <c r="A2345" s="4" t="s">
        <v>7</v>
      </c>
      <c r="B2345" t="s">
        <v>323</v>
      </c>
      <c r="C2345" t="s">
        <v>334</v>
      </c>
      <c r="D2345" s="5" t="s">
        <v>335</v>
      </c>
      <c r="E2345" s="5" t="s">
        <v>282</v>
      </c>
      <c r="F2345" s="5" t="s">
        <v>18</v>
      </c>
      <c r="G2345" s="5" t="s">
        <v>19</v>
      </c>
      <c r="H2345" s="5" t="str">
        <f t="shared" si="36"/>
        <v>Ground Transport</v>
      </c>
      <c r="I2345" s="6">
        <v>2375.5091246266602</v>
      </c>
    </row>
    <row r="2346" spans="1:9" x14ac:dyDescent="0.2">
      <c r="A2346" s="4" t="s">
        <v>7</v>
      </c>
      <c r="B2346" t="s">
        <v>323</v>
      </c>
      <c r="C2346" t="s">
        <v>334</v>
      </c>
      <c r="D2346" s="5" t="s">
        <v>335</v>
      </c>
      <c r="E2346" s="5" t="s">
        <v>282</v>
      </c>
      <c r="F2346" s="5" t="s">
        <v>20</v>
      </c>
      <c r="G2346" s="5" t="s">
        <v>21</v>
      </c>
      <c r="H2346" s="5" t="str">
        <f t="shared" si="36"/>
        <v>Ground Transport</v>
      </c>
      <c r="I2346" s="6">
        <v>61.992755319699903</v>
      </c>
    </row>
    <row r="2347" spans="1:9" x14ac:dyDescent="0.2">
      <c r="A2347" s="4" t="s">
        <v>7</v>
      </c>
      <c r="B2347" t="s">
        <v>323</v>
      </c>
      <c r="C2347" t="s">
        <v>334</v>
      </c>
      <c r="D2347" s="5" t="s">
        <v>335</v>
      </c>
      <c r="E2347" s="5" t="s">
        <v>282</v>
      </c>
      <c r="F2347" s="5" t="s">
        <v>22</v>
      </c>
      <c r="G2347" s="5" t="s">
        <v>23</v>
      </c>
      <c r="H2347" s="5" t="str">
        <f t="shared" si="36"/>
        <v>Ground Transport</v>
      </c>
      <c r="I2347" s="6">
        <v>39.157352247672002</v>
      </c>
    </row>
    <row r="2348" spans="1:9" x14ac:dyDescent="0.2">
      <c r="A2348" s="4" t="s">
        <v>7</v>
      </c>
      <c r="B2348" t="s">
        <v>323</v>
      </c>
      <c r="C2348" t="s">
        <v>334</v>
      </c>
      <c r="D2348" s="5" t="s">
        <v>335</v>
      </c>
      <c r="E2348" s="5" t="s">
        <v>282</v>
      </c>
      <c r="F2348" s="5" t="s">
        <v>26</v>
      </c>
      <c r="G2348" s="5" t="s">
        <v>27</v>
      </c>
      <c r="H2348" s="5" t="str">
        <f t="shared" si="36"/>
        <v>Residential</v>
      </c>
      <c r="I2348" s="6">
        <v>782.95275288688094</v>
      </c>
    </row>
    <row r="2349" spans="1:9" x14ac:dyDescent="0.2">
      <c r="A2349" s="4" t="s">
        <v>7</v>
      </c>
      <c r="B2349" t="s">
        <v>323</v>
      </c>
      <c r="C2349" t="s">
        <v>334</v>
      </c>
      <c r="D2349" s="5" t="s">
        <v>335</v>
      </c>
      <c r="E2349" s="5" t="s">
        <v>282</v>
      </c>
      <c r="F2349" s="5" t="s">
        <v>67</v>
      </c>
      <c r="G2349" s="5" t="s">
        <v>13</v>
      </c>
      <c r="H2349" s="5" t="str">
        <f t="shared" si="36"/>
        <v>Industry (incl. Cement Process)</v>
      </c>
      <c r="I2349" s="6">
        <v>48.965847526932301</v>
      </c>
    </row>
    <row r="2350" spans="1:9" x14ac:dyDescent="0.2">
      <c r="A2350" s="4" t="s">
        <v>7</v>
      </c>
      <c r="B2350" t="s">
        <v>323</v>
      </c>
      <c r="C2350" t="s">
        <v>334</v>
      </c>
      <c r="D2350" s="5" t="s">
        <v>335</v>
      </c>
      <c r="E2350" s="5" t="s">
        <v>282</v>
      </c>
      <c r="F2350" s="5" t="s">
        <v>28</v>
      </c>
      <c r="G2350" s="5" t="s">
        <v>29</v>
      </c>
      <c r="H2350" s="5" t="e">
        <f t="shared" si="36"/>
        <v>#N/A</v>
      </c>
      <c r="I2350" s="6">
        <v>4407.8793005979796</v>
      </c>
    </row>
    <row r="2351" spans="1:9" x14ac:dyDescent="0.2">
      <c r="A2351" s="4" t="s">
        <v>7</v>
      </c>
      <c r="B2351" t="s">
        <v>323</v>
      </c>
      <c r="C2351" t="s">
        <v>334</v>
      </c>
      <c r="D2351" s="5" t="s">
        <v>335</v>
      </c>
      <c r="E2351" s="5" t="s">
        <v>282</v>
      </c>
      <c r="F2351" s="5" t="s">
        <v>30</v>
      </c>
      <c r="G2351" s="5" t="s">
        <v>31</v>
      </c>
      <c r="H2351" s="5" t="e">
        <f t="shared" si="36"/>
        <v>#N/A</v>
      </c>
      <c r="I2351" s="6" t="s">
        <v>53</v>
      </c>
    </row>
    <row r="2352" spans="1:9" x14ac:dyDescent="0.2">
      <c r="A2352" s="4" t="s">
        <v>7</v>
      </c>
      <c r="B2352" t="s">
        <v>323</v>
      </c>
      <c r="C2352" t="s">
        <v>334</v>
      </c>
      <c r="D2352" s="5" t="s">
        <v>335</v>
      </c>
      <c r="E2352" s="5" t="s">
        <v>282</v>
      </c>
      <c r="F2352" s="5" t="s">
        <v>33</v>
      </c>
      <c r="G2352" s="5" t="s">
        <v>34</v>
      </c>
      <c r="H2352" s="5" t="str">
        <f t="shared" si="36"/>
        <v>Industry (incl. Cement Process)</v>
      </c>
      <c r="I2352" s="6">
        <v>245.27</v>
      </c>
    </row>
    <row r="2353" spans="1:9" x14ac:dyDescent="0.2">
      <c r="A2353" s="4" t="s">
        <v>7</v>
      </c>
      <c r="B2353" t="s">
        <v>323</v>
      </c>
      <c r="C2353" t="s">
        <v>334</v>
      </c>
      <c r="D2353" s="5" t="s">
        <v>335</v>
      </c>
      <c r="E2353" s="5" t="s">
        <v>282</v>
      </c>
      <c r="F2353" s="5" t="s">
        <v>35</v>
      </c>
      <c r="G2353" s="5" t="s">
        <v>36</v>
      </c>
      <c r="H2353" s="5" t="e">
        <f t="shared" si="36"/>
        <v>#N/A</v>
      </c>
      <c r="I2353" s="6">
        <v>60</v>
      </c>
    </row>
    <row r="2354" spans="1:9" x14ac:dyDescent="0.2">
      <c r="A2354" s="4" t="s">
        <v>7</v>
      </c>
      <c r="B2354" t="s">
        <v>323</v>
      </c>
      <c r="C2354" t="s">
        <v>334</v>
      </c>
      <c r="D2354" s="5" t="s">
        <v>335</v>
      </c>
      <c r="E2354" s="5" t="s">
        <v>282</v>
      </c>
      <c r="F2354" s="5" t="s">
        <v>37</v>
      </c>
      <c r="G2354" s="5" t="s">
        <v>38</v>
      </c>
      <c r="H2354" s="5" t="e">
        <f t="shared" si="36"/>
        <v>#N/A</v>
      </c>
      <c r="I2354" s="6" t="s">
        <v>53</v>
      </c>
    </row>
    <row r="2355" spans="1:9" x14ac:dyDescent="0.2">
      <c r="A2355" s="4" t="s">
        <v>7</v>
      </c>
      <c r="B2355" t="s">
        <v>323</v>
      </c>
      <c r="C2355" t="s">
        <v>334</v>
      </c>
      <c r="D2355" s="5" t="s">
        <v>335</v>
      </c>
      <c r="E2355" s="5" t="s">
        <v>282</v>
      </c>
      <c r="F2355" s="5" t="s">
        <v>39</v>
      </c>
      <c r="G2355" s="5" t="s">
        <v>40</v>
      </c>
      <c r="H2355" s="5" t="e">
        <f t="shared" si="36"/>
        <v>#N/A</v>
      </c>
      <c r="I2355" s="6">
        <v>0.41543253922028001</v>
      </c>
    </row>
    <row r="2356" spans="1:9" x14ac:dyDescent="0.2">
      <c r="A2356" s="4" t="s">
        <v>7</v>
      </c>
      <c r="B2356" t="s">
        <v>323</v>
      </c>
      <c r="C2356" t="s">
        <v>334</v>
      </c>
      <c r="D2356" s="5" t="s">
        <v>335</v>
      </c>
      <c r="E2356" s="5" t="s">
        <v>282</v>
      </c>
      <c r="F2356" s="5" t="s">
        <v>41</v>
      </c>
      <c r="G2356" s="5" t="s">
        <v>42</v>
      </c>
      <c r="H2356" s="5" t="e">
        <f t="shared" si="36"/>
        <v>#N/A</v>
      </c>
      <c r="I2356" s="6">
        <v>5.7234325606868497</v>
      </c>
    </row>
    <row r="2357" spans="1:9" x14ac:dyDescent="0.2">
      <c r="A2357" s="4" t="s">
        <v>7</v>
      </c>
      <c r="B2357" t="s">
        <v>323</v>
      </c>
      <c r="C2357" t="s">
        <v>334</v>
      </c>
      <c r="D2357" s="5" t="s">
        <v>335</v>
      </c>
      <c r="E2357" s="5" t="s">
        <v>282</v>
      </c>
      <c r="F2357" s="5" t="s">
        <v>43</v>
      </c>
      <c r="G2357" s="5" t="s">
        <v>44</v>
      </c>
      <c r="H2357" s="5" t="e">
        <f t="shared" si="36"/>
        <v>#N/A</v>
      </c>
      <c r="I2357" s="6">
        <v>76.598482000000004</v>
      </c>
    </row>
    <row r="2358" spans="1:9" x14ac:dyDescent="0.2">
      <c r="A2358" s="4" t="s">
        <v>7</v>
      </c>
      <c r="B2358" t="s">
        <v>323</v>
      </c>
      <c r="C2358" t="s">
        <v>334</v>
      </c>
      <c r="D2358" s="5" t="s">
        <v>335</v>
      </c>
      <c r="E2358" s="5" t="s">
        <v>282</v>
      </c>
      <c r="F2358" s="5" t="s">
        <v>45</v>
      </c>
      <c r="G2358" s="5" t="s">
        <v>46</v>
      </c>
      <c r="H2358" s="5" t="e">
        <f t="shared" si="36"/>
        <v>#N/A</v>
      </c>
      <c r="I2358" s="6" t="s">
        <v>53</v>
      </c>
    </row>
    <row r="2359" spans="1:9" x14ac:dyDescent="0.2">
      <c r="A2359" s="4" t="s">
        <v>7</v>
      </c>
      <c r="B2359" t="s">
        <v>323</v>
      </c>
      <c r="C2359" t="s">
        <v>334</v>
      </c>
      <c r="D2359" s="5" t="s">
        <v>335</v>
      </c>
      <c r="E2359" s="5" t="s">
        <v>282</v>
      </c>
      <c r="F2359" s="5" t="s">
        <v>47</v>
      </c>
      <c r="G2359" s="5" t="s">
        <v>48</v>
      </c>
      <c r="H2359" s="5" t="e">
        <f t="shared" si="36"/>
        <v>#N/A</v>
      </c>
      <c r="I2359" s="6">
        <v>1.5059072</v>
      </c>
    </row>
    <row r="2360" spans="1:9" x14ac:dyDescent="0.2">
      <c r="A2360" s="4" t="s">
        <v>7</v>
      </c>
      <c r="B2360" t="s">
        <v>323</v>
      </c>
      <c r="C2360" t="s">
        <v>334</v>
      </c>
      <c r="D2360" s="5" t="s">
        <v>335</v>
      </c>
      <c r="E2360" s="5" t="s">
        <v>282</v>
      </c>
      <c r="F2360" s="5" t="s">
        <v>49</v>
      </c>
      <c r="G2360" s="5" t="s">
        <v>50</v>
      </c>
      <c r="H2360" s="5" t="e">
        <f t="shared" si="36"/>
        <v>#N/A</v>
      </c>
      <c r="I2360" s="6">
        <v>6.41045985938581</v>
      </c>
    </row>
    <row r="2361" spans="1:9" x14ac:dyDescent="0.2">
      <c r="A2361" s="4" t="s">
        <v>7</v>
      </c>
      <c r="B2361" t="s">
        <v>323</v>
      </c>
      <c r="C2361" t="s">
        <v>334</v>
      </c>
      <c r="D2361" s="5" t="s">
        <v>335</v>
      </c>
      <c r="E2361" s="5" t="s">
        <v>282</v>
      </c>
      <c r="F2361" s="5" t="s">
        <v>51</v>
      </c>
      <c r="G2361" s="5" t="s">
        <v>52</v>
      </c>
      <c r="H2361" s="5" t="e">
        <f t="shared" si="36"/>
        <v>#N/A</v>
      </c>
      <c r="I2361" s="6">
        <v>2.6821406953085201</v>
      </c>
    </row>
    <row r="2362" spans="1:9" x14ac:dyDescent="0.2">
      <c r="A2362" s="4" t="s">
        <v>7</v>
      </c>
      <c r="B2362" t="s">
        <v>323</v>
      </c>
      <c r="C2362" t="s">
        <v>334</v>
      </c>
      <c r="D2362" s="5" t="s">
        <v>335</v>
      </c>
      <c r="E2362" s="5" t="s">
        <v>282</v>
      </c>
      <c r="F2362" s="5" t="s">
        <v>54</v>
      </c>
      <c r="G2362" s="5" t="s">
        <v>55</v>
      </c>
      <c r="H2362" s="5" t="e">
        <f t="shared" si="36"/>
        <v>#N/A</v>
      </c>
      <c r="I2362" s="6">
        <v>54.394116067902701</v>
      </c>
    </row>
    <row r="2363" spans="1:9" x14ac:dyDescent="0.2">
      <c r="A2363" s="4" t="s">
        <v>7</v>
      </c>
      <c r="B2363" t="s">
        <v>323</v>
      </c>
      <c r="C2363" t="s">
        <v>334</v>
      </c>
      <c r="D2363" s="5" t="s">
        <v>335</v>
      </c>
      <c r="E2363" s="5" t="s">
        <v>282</v>
      </c>
      <c r="F2363" s="5" t="s">
        <v>56</v>
      </c>
      <c r="G2363" s="5" t="s">
        <v>57</v>
      </c>
      <c r="H2363" s="5" t="e">
        <f t="shared" si="36"/>
        <v>#N/A</v>
      </c>
      <c r="I2363" s="6">
        <v>66.015617384426506</v>
      </c>
    </row>
    <row r="2364" spans="1:9" x14ac:dyDescent="0.2">
      <c r="A2364" s="4" t="s">
        <v>7</v>
      </c>
      <c r="B2364" t="s">
        <v>323</v>
      </c>
      <c r="C2364" t="s">
        <v>334</v>
      </c>
      <c r="D2364" s="5" t="s">
        <v>335</v>
      </c>
      <c r="E2364" s="5" t="s">
        <v>282</v>
      </c>
      <c r="F2364" s="5" t="s">
        <v>58</v>
      </c>
      <c r="G2364" s="5" t="s">
        <v>59</v>
      </c>
      <c r="H2364" s="5" t="e">
        <f t="shared" si="36"/>
        <v>#N/A</v>
      </c>
      <c r="I2364" s="6">
        <v>0.29333399999999998</v>
      </c>
    </row>
    <row r="2365" spans="1:9" x14ac:dyDescent="0.2">
      <c r="A2365" s="4" t="s">
        <v>7</v>
      </c>
      <c r="B2365" t="s">
        <v>323</v>
      </c>
      <c r="C2365" t="s">
        <v>334</v>
      </c>
      <c r="D2365" s="5" t="s">
        <v>335</v>
      </c>
      <c r="E2365" s="5" t="s">
        <v>282</v>
      </c>
      <c r="F2365" s="5" t="s">
        <v>60</v>
      </c>
      <c r="G2365" s="5" t="s">
        <v>61</v>
      </c>
      <c r="H2365" s="5" t="e">
        <f t="shared" si="36"/>
        <v>#N/A</v>
      </c>
      <c r="I2365" s="6">
        <v>0.41481742679304801</v>
      </c>
    </row>
    <row r="2366" spans="1:9" x14ac:dyDescent="0.2">
      <c r="A2366" s="4" t="s">
        <v>7</v>
      </c>
      <c r="B2366" t="s">
        <v>323</v>
      </c>
      <c r="C2366" t="s">
        <v>336</v>
      </c>
      <c r="D2366" s="5" t="s">
        <v>337</v>
      </c>
      <c r="E2366" s="5" t="s">
        <v>282</v>
      </c>
      <c r="F2366" s="5" t="s">
        <v>10</v>
      </c>
      <c r="G2366" s="5" t="s">
        <v>11</v>
      </c>
      <c r="H2366" s="5" t="str">
        <f t="shared" si="36"/>
        <v>Power</v>
      </c>
      <c r="I2366" s="6">
        <v>2716.28025537953</v>
      </c>
    </row>
    <row r="2367" spans="1:9" x14ac:dyDescent="0.2">
      <c r="A2367" s="4" t="s">
        <v>7</v>
      </c>
      <c r="B2367" t="s">
        <v>323</v>
      </c>
      <c r="C2367" t="s">
        <v>336</v>
      </c>
      <c r="D2367" s="5" t="s">
        <v>337</v>
      </c>
      <c r="E2367" s="5" t="s">
        <v>282</v>
      </c>
      <c r="F2367" s="5" t="s">
        <v>12</v>
      </c>
      <c r="G2367" s="5" t="s">
        <v>13</v>
      </c>
      <c r="H2367" s="5" t="str">
        <f t="shared" si="36"/>
        <v>Industry (incl. Cement Process)</v>
      </c>
      <c r="I2367" s="6">
        <v>1387.6246203165099</v>
      </c>
    </row>
    <row r="2368" spans="1:9" x14ac:dyDescent="0.2">
      <c r="A2368" s="4" t="s">
        <v>7</v>
      </c>
      <c r="B2368" t="s">
        <v>323</v>
      </c>
      <c r="C2368" t="s">
        <v>336</v>
      </c>
      <c r="D2368" s="5" t="s">
        <v>337</v>
      </c>
      <c r="E2368" s="5" t="s">
        <v>282</v>
      </c>
      <c r="F2368" s="5" t="s">
        <v>14</v>
      </c>
      <c r="G2368" s="5" t="s">
        <v>15</v>
      </c>
      <c r="H2368" s="5" t="str">
        <f t="shared" si="36"/>
        <v>Industry (incl. Cement Process)</v>
      </c>
      <c r="I2368" s="6">
        <v>2241.9929291854801</v>
      </c>
    </row>
    <row r="2369" spans="1:9" x14ac:dyDescent="0.2">
      <c r="A2369" s="4" t="s">
        <v>7</v>
      </c>
      <c r="B2369" t="s">
        <v>323</v>
      </c>
      <c r="C2369" t="s">
        <v>336</v>
      </c>
      <c r="D2369" s="5" t="s">
        <v>337</v>
      </c>
      <c r="E2369" s="5" t="s">
        <v>282</v>
      </c>
      <c r="F2369" s="5" t="s">
        <v>16</v>
      </c>
      <c r="G2369" s="5" t="s">
        <v>17</v>
      </c>
      <c r="H2369" s="5" t="str">
        <f t="shared" si="36"/>
        <v>Domestic aviation</v>
      </c>
      <c r="I2369" s="6">
        <v>50.121092881926202</v>
      </c>
    </row>
    <row r="2370" spans="1:9" x14ac:dyDescent="0.2">
      <c r="A2370" s="4" t="s">
        <v>7</v>
      </c>
      <c r="B2370" t="s">
        <v>323</v>
      </c>
      <c r="C2370" t="s">
        <v>336</v>
      </c>
      <c r="D2370" s="5" t="s">
        <v>337</v>
      </c>
      <c r="E2370" s="5" t="s">
        <v>282</v>
      </c>
      <c r="F2370" s="5" t="s">
        <v>18</v>
      </c>
      <c r="G2370" s="5" t="s">
        <v>19</v>
      </c>
      <c r="H2370" s="5" t="str">
        <f t="shared" ref="H2370:H2433" si="37">VLOOKUP(G2370,$M$2:$N$11,2,FALSE)</f>
        <v>Ground Transport</v>
      </c>
      <c r="I2370" s="6">
        <v>6340.2358139816797</v>
      </c>
    </row>
    <row r="2371" spans="1:9" x14ac:dyDescent="0.2">
      <c r="A2371" s="4" t="s">
        <v>7</v>
      </c>
      <c r="B2371" t="s">
        <v>323</v>
      </c>
      <c r="C2371" t="s">
        <v>336</v>
      </c>
      <c r="D2371" s="5" t="s">
        <v>337</v>
      </c>
      <c r="E2371" s="5" t="s">
        <v>282</v>
      </c>
      <c r="F2371" s="5" t="s">
        <v>20</v>
      </c>
      <c r="G2371" s="5" t="s">
        <v>21</v>
      </c>
      <c r="H2371" s="5" t="str">
        <f t="shared" si="37"/>
        <v>Ground Transport</v>
      </c>
      <c r="I2371" s="6">
        <v>92.653116188319899</v>
      </c>
    </row>
    <row r="2372" spans="1:9" x14ac:dyDescent="0.2">
      <c r="A2372" s="4" t="s">
        <v>7</v>
      </c>
      <c r="B2372" t="s">
        <v>323</v>
      </c>
      <c r="C2372" t="s">
        <v>336</v>
      </c>
      <c r="D2372" s="5" t="s">
        <v>337</v>
      </c>
      <c r="E2372" s="5" t="s">
        <v>282</v>
      </c>
      <c r="F2372" s="5" t="s">
        <v>22</v>
      </c>
      <c r="G2372" s="5" t="s">
        <v>23</v>
      </c>
      <c r="H2372" s="5" t="str">
        <f t="shared" si="37"/>
        <v>Ground Transport</v>
      </c>
      <c r="I2372" s="6">
        <v>211.03698708582201</v>
      </c>
    </row>
    <row r="2373" spans="1:9" x14ac:dyDescent="0.2">
      <c r="A2373" s="4" t="s">
        <v>7</v>
      </c>
      <c r="B2373" t="s">
        <v>323</v>
      </c>
      <c r="C2373" t="s">
        <v>336</v>
      </c>
      <c r="D2373" s="5" t="s">
        <v>337</v>
      </c>
      <c r="E2373" s="5" t="s">
        <v>282</v>
      </c>
      <c r="F2373" s="5" t="s">
        <v>24</v>
      </c>
      <c r="G2373" s="5" t="s">
        <v>25</v>
      </c>
      <c r="H2373" s="5" t="str">
        <f t="shared" si="37"/>
        <v>Ground Transport</v>
      </c>
      <c r="I2373" s="6" t="s">
        <v>53</v>
      </c>
    </row>
    <row r="2374" spans="1:9" x14ac:dyDescent="0.2">
      <c r="A2374" s="4" t="s">
        <v>7</v>
      </c>
      <c r="B2374" t="s">
        <v>323</v>
      </c>
      <c r="C2374" t="s">
        <v>336</v>
      </c>
      <c r="D2374" s="5" t="s">
        <v>337</v>
      </c>
      <c r="E2374" s="5" t="s">
        <v>282</v>
      </c>
      <c r="F2374" s="5" t="s">
        <v>26</v>
      </c>
      <c r="G2374" s="5" t="s">
        <v>27</v>
      </c>
      <c r="H2374" s="5" t="str">
        <f t="shared" si="37"/>
        <v>Residential</v>
      </c>
      <c r="I2374" s="6">
        <v>3110.7120687351498</v>
      </c>
    </row>
    <row r="2375" spans="1:9" x14ac:dyDescent="0.2">
      <c r="A2375" s="4" t="s">
        <v>7</v>
      </c>
      <c r="B2375" t="s">
        <v>323</v>
      </c>
      <c r="C2375" t="s">
        <v>336</v>
      </c>
      <c r="D2375" s="5" t="s">
        <v>337</v>
      </c>
      <c r="E2375" s="5" t="s">
        <v>282</v>
      </c>
      <c r="F2375" s="5" t="s">
        <v>28</v>
      </c>
      <c r="G2375" s="5" t="s">
        <v>29</v>
      </c>
      <c r="H2375" s="5" t="e">
        <f t="shared" si="37"/>
        <v>#N/A</v>
      </c>
      <c r="I2375" s="6">
        <v>0.173716967729488</v>
      </c>
    </row>
    <row r="2376" spans="1:9" x14ac:dyDescent="0.2">
      <c r="A2376" s="4" t="s">
        <v>7</v>
      </c>
      <c r="B2376" t="s">
        <v>323</v>
      </c>
      <c r="C2376" t="s">
        <v>336</v>
      </c>
      <c r="D2376" s="5" t="s">
        <v>337</v>
      </c>
      <c r="E2376" s="5" t="s">
        <v>282</v>
      </c>
      <c r="F2376" s="5" t="s">
        <v>30</v>
      </c>
      <c r="G2376" s="5" t="s">
        <v>32</v>
      </c>
      <c r="H2376" s="5" t="e">
        <f t="shared" si="37"/>
        <v>#N/A</v>
      </c>
      <c r="I2376" s="6">
        <v>15.251236977352599</v>
      </c>
    </row>
    <row r="2377" spans="1:9" x14ac:dyDescent="0.2">
      <c r="A2377" s="4" t="s">
        <v>7</v>
      </c>
      <c r="B2377" t="s">
        <v>323</v>
      </c>
      <c r="C2377" t="s">
        <v>336</v>
      </c>
      <c r="D2377" s="5" t="s">
        <v>337</v>
      </c>
      <c r="E2377" s="5" t="s">
        <v>282</v>
      </c>
      <c r="F2377" s="5" t="s">
        <v>30</v>
      </c>
      <c r="G2377" s="5" t="s">
        <v>31</v>
      </c>
      <c r="H2377" s="5" t="e">
        <f t="shared" si="37"/>
        <v>#N/A</v>
      </c>
      <c r="I2377" s="6" t="s">
        <v>53</v>
      </c>
    </row>
    <row r="2378" spans="1:9" x14ac:dyDescent="0.2">
      <c r="A2378" s="4" t="s">
        <v>7</v>
      </c>
      <c r="B2378" t="s">
        <v>323</v>
      </c>
      <c r="C2378" t="s">
        <v>336</v>
      </c>
      <c r="D2378" s="5" t="s">
        <v>337</v>
      </c>
      <c r="E2378" s="5" t="s">
        <v>282</v>
      </c>
      <c r="F2378" s="5" t="s">
        <v>33</v>
      </c>
      <c r="G2378" s="5" t="s">
        <v>34</v>
      </c>
      <c r="H2378" s="5" t="str">
        <f t="shared" si="37"/>
        <v>Industry (incl. Cement Process)</v>
      </c>
      <c r="I2378" s="6">
        <v>1344.57</v>
      </c>
    </row>
    <row r="2379" spans="1:9" x14ac:dyDescent="0.2">
      <c r="A2379" s="4" t="s">
        <v>7</v>
      </c>
      <c r="B2379" t="s">
        <v>323</v>
      </c>
      <c r="C2379" t="s">
        <v>336</v>
      </c>
      <c r="D2379" s="5" t="s">
        <v>337</v>
      </c>
      <c r="E2379" s="5" t="s">
        <v>282</v>
      </c>
      <c r="F2379" s="5" t="s">
        <v>35</v>
      </c>
      <c r="G2379" s="5" t="s">
        <v>36</v>
      </c>
      <c r="H2379" s="5" t="e">
        <f t="shared" si="37"/>
        <v>#N/A</v>
      </c>
      <c r="I2379" s="6">
        <v>150</v>
      </c>
    </row>
    <row r="2380" spans="1:9" x14ac:dyDescent="0.2">
      <c r="A2380" s="4" t="s">
        <v>7</v>
      </c>
      <c r="B2380" t="s">
        <v>323</v>
      </c>
      <c r="C2380" t="s">
        <v>336</v>
      </c>
      <c r="D2380" s="5" t="s">
        <v>337</v>
      </c>
      <c r="E2380" s="5" t="s">
        <v>282</v>
      </c>
      <c r="F2380" s="5" t="s">
        <v>37</v>
      </c>
      <c r="G2380" s="5" t="s">
        <v>38</v>
      </c>
      <c r="H2380" s="5" t="e">
        <f t="shared" si="37"/>
        <v>#N/A</v>
      </c>
      <c r="I2380" s="6">
        <v>43.0108404351462</v>
      </c>
    </row>
    <row r="2381" spans="1:9" x14ac:dyDescent="0.2">
      <c r="A2381" s="4" t="s">
        <v>7</v>
      </c>
      <c r="B2381" t="s">
        <v>323</v>
      </c>
      <c r="C2381" t="s">
        <v>336</v>
      </c>
      <c r="D2381" s="5" t="s">
        <v>337</v>
      </c>
      <c r="E2381" s="5" t="s">
        <v>282</v>
      </c>
      <c r="F2381" s="5" t="s">
        <v>39</v>
      </c>
      <c r="G2381" s="5" t="s">
        <v>40</v>
      </c>
      <c r="H2381" s="5" t="e">
        <f t="shared" si="37"/>
        <v>#N/A</v>
      </c>
      <c r="I2381" s="6">
        <v>33.391039441775902</v>
      </c>
    </row>
    <row r="2382" spans="1:9" x14ac:dyDescent="0.2">
      <c r="A2382" s="4" t="s">
        <v>7</v>
      </c>
      <c r="B2382" t="s">
        <v>323</v>
      </c>
      <c r="C2382" t="s">
        <v>336</v>
      </c>
      <c r="D2382" s="5" t="s">
        <v>337</v>
      </c>
      <c r="E2382" s="5" t="s">
        <v>282</v>
      </c>
      <c r="F2382" s="5" t="s">
        <v>41</v>
      </c>
      <c r="G2382" s="5" t="s">
        <v>42</v>
      </c>
      <c r="H2382" s="5" t="e">
        <f t="shared" si="37"/>
        <v>#N/A</v>
      </c>
      <c r="I2382" s="6">
        <v>13.3881547497363</v>
      </c>
    </row>
    <row r="2383" spans="1:9" x14ac:dyDescent="0.2">
      <c r="A2383" s="4" t="s">
        <v>7</v>
      </c>
      <c r="B2383" t="s">
        <v>323</v>
      </c>
      <c r="C2383" t="s">
        <v>336</v>
      </c>
      <c r="D2383" s="5" t="s">
        <v>337</v>
      </c>
      <c r="E2383" s="5" t="s">
        <v>282</v>
      </c>
      <c r="F2383" s="5" t="s">
        <v>43</v>
      </c>
      <c r="G2383" s="5" t="s">
        <v>44</v>
      </c>
      <c r="H2383" s="5" t="e">
        <f t="shared" si="37"/>
        <v>#N/A</v>
      </c>
      <c r="I2383" s="6">
        <v>1061.0058531705299</v>
      </c>
    </row>
    <row r="2384" spans="1:9" x14ac:dyDescent="0.2">
      <c r="A2384" s="4" t="s">
        <v>7</v>
      </c>
      <c r="B2384" t="s">
        <v>323</v>
      </c>
      <c r="C2384" t="s">
        <v>336</v>
      </c>
      <c r="D2384" s="5" t="s">
        <v>337</v>
      </c>
      <c r="E2384" s="5" t="s">
        <v>282</v>
      </c>
      <c r="F2384" s="5" t="s">
        <v>45</v>
      </c>
      <c r="G2384" s="5" t="s">
        <v>46</v>
      </c>
      <c r="H2384" s="5" t="e">
        <f t="shared" si="37"/>
        <v>#N/A</v>
      </c>
      <c r="I2384" s="6">
        <v>5.4320399999999998</v>
      </c>
    </row>
    <row r="2385" spans="1:9" x14ac:dyDescent="0.2">
      <c r="A2385" s="4" t="s">
        <v>7</v>
      </c>
      <c r="B2385" t="s">
        <v>323</v>
      </c>
      <c r="C2385" t="s">
        <v>336</v>
      </c>
      <c r="D2385" s="5" t="s">
        <v>337</v>
      </c>
      <c r="E2385" s="5" t="s">
        <v>282</v>
      </c>
      <c r="F2385" s="5" t="s">
        <v>47</v>
      </c>
      <c r="G2385" s="5" t="s">
        <v>48</v>
      </c>
      <c r="H2385" s="5" t="e">
        <f t="shared" si="37"/>
        <v>#N/A</v>
      </c>
      <c r="I2385" s="6">
        <v>24.092226862964601</v>
      </c>
    </row>
    <row r="2386" spans="1:9" x14ac:dyDescent="0.2">
      <c r="A2386" s="4" t="s">
        <v>7</v>
      </c>
      <c r="B2386" t="s">
        <v>323</v>
      </c>
      <c r="C2386" t="s">
        <v>336</v>
      </c>
      <c r="D2386" s="5" t="s">
        <v>337</v>
      </c>
      <c r="E2386" s="5" t="s">
        <v>282</v>
      </c>
      <c r="F2386" s="5" t="s">
        <v>49</v>
      </c>
      <c r="G2386" s="5" t="s">
        <v>50</v>
      </c>
      <c r="H2386" s="5" t="e">
        <f t="shared" si="37"/>
        <v>#N/A</v>
      </c>
      <c r="I2386" s="6">
        <v>28.647342398369101</v>
      </c>
    </row>
    <row r="2387" spans="1:9" x14ac:dyDescent="0.2">
      <c r="A2387" s="4" t="s">
        <v>7</v>
      </c>
      <c r="B2387" t="s">
        <v>323</v>
      </c>
      <c r="C2387" t="s">
        <v>336</v>
      </c>
      <c r="D2387" s="5" t="s">
        <v>337</v>
      </c>
      <c r="E2387" s="5" t="s">
        <v>282</v>
      </c>
      <c r="F2387" s="5" t="s">
        <v>51</v>
      </c>
      <c r="G2387" s="5" t="s">
        <v>52</v>
      </c>
      <c r="H2387" s="5" t="e">
        <f t="shared" si="37"/>
        <v>#N/A</v>
      </c>
      <c r="I2387" s="6">
        <v>10.7448</v>
      </c>
    </row>
    <row r="2388" spans="1:9" x14ac:dyDescent="0.2">
      <c r="A2388" s="4" t="s">
        <v>7</v>
      </c>
      <c r="B2388" t="s">
        <v>323</v>
      </c>
      <c r="C2388" t="s">
        <v>336</v>
      </c>
      <c r="D2388" s="5" t="s">
        <v>337</v>
      </c>
      <c r="E2388" s="5" t="s">
        <v>282</v>
      </c>
      <c r="F2388" s="5" t="s">
        <v>54</v>
      </c>
      <c r="G2388" s="5" t="s">
        <v>55</v>
      </c>
      <c r="H2388" s="5" t="e">
        <f t="shared" si="37"/>
        <v>#N/A</v>
      </c>
      <c r="I2388" s="6">
        <v>4.57517165547908</v>
      </c>
    </row>
    <row r="2389" spans="1:9" x14ac:dyDescent="0.2">
      <c r="A2389" s="4" t="s">
        <v>7</v>
      </c>
      <c r="B2389" t="s">
        <v>323</v>
      </c>
      <c r="C2389" t="s">
        <v>336</v>
      </c>
      <c r="D2389" s="5" t="s">
        <v>337</v>
      </c>
      <c r="E2389" s="5" t="s">
        <v>282</v>
      </c>
      <c r="F2389" s="5" t="s">
        <v>56</v>
      </c>
      <c r="G2389" s="5" t="s">
        <v>57</v>
      </c>
      <c r="H2389" s="5" t="e">
        <f t="shared" si="37"/>
        <v>#N/A</v>
      </c>
      <c r="I2389" s="6">
        <v>521.267309598265</v>
      </c>
    </row>
    <row r="2390" spans="1:9" x14ac:dyDescent="0.2">
      <c r="A2390" s="4" t="s">
        <v>7</v>
      </c>
      <c r="B2390" t="s">
        <v>323</v>
      </c>
      <c r="C2390" t="s">
        <v>336</v>
      </c>
      <c r="D2390" s="5" t="s">
        <v>337</v>
      </c>
      <c r="E2390" s="5" t="s">
        <v>282</v>
      </c>
      <c r="F2390" s="5" t="s">
        <v>58</v>
      </c>
      <c r="G2390" s="5" t="s">
        <v>59</v>
      </c>
      <c r="H2390" s="5" t="e">
        <f t="shared" si="37"/>
        <v>#N/A</v>
      </c>
      <c r="I2390" s="6">
        <v>37.577826941884602</v>
      </c>
    </row>
    <row r="2391" spans="1:9" x14ac:dyDescent="0.2">
      <c r="A2391" s="4" t="s">
        <v>7</v>
      </c>
      <c r="B2391" t="s">
        <v>323</v>
      </c>
      <c r="C2391" t="s">
        <v>336</v>
      </c>
      <c r="D2391" s="5" t="s">
        <v>337</v>
      </c>
      <c r="E2391" s="5" t="s">
        <v>282</v>
      </c>
      <c r="F2391" s="5" t="s">
        <v>60</v>
      </c>
      <c r="G2391" s="5" t="s">
        <v>61</v>
      </c>
      <c r="H2391" s="5" t="e">
        <f t="shared" si="37"/>
        <v>#N/A</v>
      </c>
      <c r="I2391" s="6">
        <v>7.0677989472249601E-3</v>
      </c>
    </row>
    <row r="2392" spans="1:9" x14ac:dyDescent="0.2">
      <c r="A2392" s="4" t="s">
        <v>7</v>
      </c>
      <c r="B2392" t="s">
        <v>323</v>
      </c>
      <c r="C2392" t="s">
        <v>338</v>
      </c>
      <c r="D2392" s="5" t="s">
        <v>339</v>
      </c>
      <c r="E2392" s="5" t="s">
        <v>282</v>
      </c>
      <c r="F2392" s="5" t="s">
        <v>10</v>
      </c>
      <c r="G2392" s="5" t="s">
        <v>11</v>
      </c>
      <c r="H2392" s="5" t="str">
        <f t="shared" si="37"/>
        <v>Power</v>
      </c>
      <c r="I2392" s="6">
        <v>12170.551634015799</v>
      </c>
    </row>
    <row r="2393" spans="1:9" x14ac:dyDescent="0.2">
      <c r="A2393" s="4" t="s">
        <v>7</v>
      </c>
      <c r="B2393" t="s">
        <v>323</v>
      </c>
      <c r="C2393" t="s">
        <v>338</v>
      </c>
      <c r="D2393" s="5" t="s">
        <v>339</v>
      </c>
      <c r="E2393" s="5" t="s">
        <v>282</v>
      </c>
      <c r="F2393" s="5" t="s">
        <v>12</v>
      </c>
      <c r="G2393" s="5" t="s">
        <v>13</v>
      </c>
      <c r="H2393" s="5" t="str">
        <f t="shared" si="37"/>
        <v>Industry (incl. Cement Process)</v>
      </c>
      <c r="I2393" s="6">
        <v>1579.6865772858</v>
      </c>
    </row>
    <row r="2394" spans="1:9" x14ac:dyDescent="0.2">
      <c r="A2394" s="4" t="s">
        <v>7</v>
      </c>
      <c r="B2394" t="s">
        <v>323</v>
      </c>
      <c r="C2394" t="s">
        <v>338</v>
      </c>
      <c r="D2394" s="5" t="s">
        <v>339</v>
      </c>
      <c r="E2394" s="5" t="s">
        <v>282</v>
      </c>
      <c r="F2394" s="5" t="s">
        <v>14</v>
      </c>
      <c r="G2394" s="5" t="s">
        <v>15</v>
      </c>
      <c r="H2394" s="5" t="str">
        <f t="shared" si="37"/>
        <v>Industry (incl. Cement Process)</v>
      </c>
      <c r="I2394" s="6">
        <v>6879.7407055028198</v>
      </c>
    </row>
    <row r="2395" spans="1:9" x14ac:dyDescent="0.2">
      <c r="A2395" s="4" t="s">
        <v>7</v>
      </c>
      <c r="B2395" t="s">
        <v>323</v>
      </c>
      <c r="C2395" t="s">
        <v>338</v>
      </c>
      <c r="D2395" s="5" t="s">
        <v>339</v>
      </c>
      <c r="E2395" s="5" t="s">
        <v>282</v>
      </c>
      <c r="F2395" s="5" t="s">
        <v>16</v>
      </c>
      <c r="G2395" s="5" t="s">
        <v>17</v>
      </c>
      <c r="H2395" s="5" t="str">
        <f t="shared" si="37"/>
        <v>Domestic aviation</v>
      </c>
      <c r="I2395" s="6" t="s">
        <v>53</v>
      </c>
    </row>
    <row r="2396" spans="1:9" x14ac:dyDescent="0.2">
      <c r="A2396" s="4" t="s">
        <v>7</v>
      </c>
      <c r="B2396" t="s">
        <v>323</v>
      </c>
      <c r="C2396" t="s">
        <v>338</v>
      </c>
      <c r="D2396" s="5" t="s">
        <v>339</v>
      </c>
      <c r="E2396" s="5" t="s">
        <v>282</v>
      </c>
      <c r="F2396" s="5" t="s">
        <v>18</v>
      </c>
      <c r="G2396" s="5" t="s">
        <v>19</v>
      </c>
      <c r="H2396" s="5" t="str">
        <f t="shared" si="37"/>
        <v>Ground Transport</v>
      </c>
      <c r="I2396" s="6">
        <v>13473.0155186254</v>
      </c>
    </row>
    <row r="2397" spans="1:9" x14ac:dyDescent="0.2">
      <c r="A2397" s="4" t="s">
        <v>7</v>
      </c>
      <c r="B2397" t="s">
        <v>323</v>
      </c>
      <c r="C2397" t="s">
        <v>338</v>
      </c>
      <c r="D2397" s="5" t="s">
        <v>339</v>
      </c>
      <c r="E2397" s="5" t="s">
        <v>282</v>
      </c>
      <c r="F2397" s="5" t="s">
        <v>20</v>
      </c>
      <c r="G2397" s="5" t="s">
        <v>21</v>
      </c>
      <c r="H2397" s="5" t="str">
        <f t="shared" si="37"/>
        <v>Ground Transport</v>
      </c>
      <c r="I2397" s="6">
        <v>175.29068042835101</v>
      </c>
    </row>
    <row r="2398" spans="1:9" x14ac:dyDescent="0.2">
      <c r="A2398" s="4" t="s">
        <v>7</v>
      </c>
      <c r="B2398" t="s">
        <v>323</v>
      </c>
      <c r="C2398" t="s">
        <v>338</v>
      </c>
      <c r="D2398" s="5" t="s">
        <v>339</v>
      </c>
      <c r="E2398" s="5" t="s">
        <v>282</v>
      </c>
      <c r="F2398" s="5" t="s">
        <v>22</v>
      </c>
      <c r="G2398" s="5" t="s">
        <v>23</v>
      </c>
      <c r="H2398" s="5" t="str">
        <f t="shared" si="37"/>
        <v>Ground Transport</v>
      </c>
      <c r="I2398" s="6">
        <v>21.501833798610001</v>
      </c>
    </row>
    <row r="2399" spans="1:9" x14ac:dyDescent="0.2">
      <c r="A2399" s="4" t="s">
        <v>7</v>
      </c>
      <c r="B2399" t="s">
        <v>323</v>
      </c>
      <c r="C2399" t="s">
        <v>338</v>
      </c>
      <c r="D2399" s="5" t="s">
        <v>339</v>
      </c>
      <c r="E2399" s="5" t="s">
        <v>282</v>
      </c>
      <c r="F2399" s="5" t="s">
        <v>24</v>
      </c>
      <c r="G2399" s="5" t="s">
        <v>25</v>
      </c>
      <c r="H2399" s="5" t="str">
        <f t="shared" si="37"/>
        <v>Ground Transport</v>
      </c>
      <c r="I2399" s="6">
        <v>69.295310686411796</v>
      </c>
    </row>
    <row r="2400" spans="1:9" x14ac:dyDescent="0.2">
      <c r="A2400" s="4" t="s">
        <v>7</v>
      </c>
      <c r="B2400" t="s">
        <v>323</v>
      </c>
      <c r="C2400" t="s">
        <v>338</v>
      </c>
      <c r="D2400" s="5" t="s">
        <v>339</v>
      </c>
      <c r="E2400" s="5" t="s">
        <v>282</v>
      </c>
      <c r="F2400" s="5" t="s">
        <v>26</v>
      </c>
      <c r="G2400" s="5" t="s">
        <v>27</v>
      </c>
      <c r="H2400" s="5" t="str">
        <f t="shared" si="37"/>
        <v>Residential</v>
      </c>
      <c r="I2400" s="6">
        <v>12139.1514106332</v>
      </c>
    </row>
    <row r="2401" spans="1:9" x14ac:dyDescent="0.2">
      <c r="A2401" s="4" t="s">
        <v>7</v>
      </c>
      <c r="B2401" t="s">
        <v>323</v>
      </c>
      <c r="C2401" t="s">
        <v>338</v>
      </c>
      <c r="D2401" s="5" t="s">
        <v>339</v>
      </c>
      <c r="E2401" s="5" t="s">
        <v>282</v>
      </c>
      <c r="F2401" s="5" t="s">
        <v>28</v>
      </c>
      <c r="G2401" s="5" t="s">
        <v>29</v>
      </c>
      <c r="H2401" s="5" t="e">
        <f t="shared" si="37"/>
        <v>#N/A</v>
      </c>
      <c r="I2401" s="6">
        <v>353.01341964811297</v>
      </c>
    </row>
    <row r="2402" spans="1:9" x14ac:dyDescent="0.2">
      <c r="A2402" s="4" t="s">
        <v>7</v>
      </c>
      <c r="B2402" t="s">
        <v>323</v>
      </c>
      <c r="C2402" t="s">
        <v>338</v>
      </c>
      <c r="D2402" s="5" t="s">
        <v>339</v>
      </c>
      <c r="E2402" s="5" t="s">
        <v>282</v>
      </c>
      <c r="F2402" s="5" t="s">
        <v>30</v>
      </c>
      <c r="G2402" s="5" t="s">
        <v>32</v>
      </c>
      <c r="H2402" s="5" t="e">
        <f t="shared" si="37"/>
        <v>#N/A</v>
      </c>
      <c r="I2402" s="6">
        <v>31.484237646422098</v>
      </c>
    </row>
    <row r="2403" spans="1:9" x14ac:dyDescent="0.2">
      <c r="A2403" s="4" t="s">
        <v>7</v>
      </c>
      <c r="B2403" t="s">
        <v>323</v>
      </c>
      <c r="C2403" t="s">
        <v>338</v>
      </c>
      <c r="D2403" s="5" t="s">
        <v>339</v>
      </c>
      <c r="E2403" s="5" t="s">
        <v>282</v>
      </c>
      <c r="F2403" s="5" t="s">
        <v>30</v>
      </c>
      <c r="G2403" s="5" t="s">
        <v>72</v>
      </c>
      <c r="H2403" s="5" t="e">
        <f t="shared" si="37"/>
        <v>#N/A</v>
      </c>
      <c r="I2403" s="6" t="s">
        <v>53</v>
      </c>
    </row>
    <row r="2404" spans="1:9" x14ac:dyDescent="0.2">
      <c r="A2404" s="4" t="s">
        <v>7</v>
      </c>
      <c r="B2404" t="s">
        <v>323</v>
      </c>
      <c r="C2404" t="s">
        <v>338</v>
      </c>
      <c r="D2404" s="5" t="s">
        <v>339</v>
      </c>
      <c r="E2404" s="5" t="s">
        <v>282</v>
      </c>
      <c r="F2404" s="5" t="s">
        <v>30</v>
      </c>
      <c r="G2404" s="5" t="s">
        <v>31</v>
      </c>
      <c r="H2404" s="5" t="e">
        <f t="shared" si="37"/>
        <v>#N/A</v>
      </c>
      <c r="I2404" s="6">
        <v>369.70514526673003</v>
      </c>
    </row>
    <row r="2405" spans="1:9" x14ac:dyDescent="0.2">
      <c r="A2405" s="4" t="s">
        <v>7</v>
      </c>
      <c r="B2405" t="s">
        <v>323</v>
      </c>
      <c r="C2405" t="s">
        <v>338</v>
      </c>
      <c r="D2405" s="5" t="s">
        <v>339</v>
      </c>
      <c r="E2405" s="5" t="s">
        <v>282</v>
      </c>
      <c r="F2405" s="5" t="s">
        <v>33</v>
      </c>
      <c r="G2405" s="5" t="s">
        <v>34</v>
      </c>
      <c r="H2405" s="5" t="str">
        <f t="shared" si="37"/>
        <v>Industry (incl. Cement Process)</v>
      </c>
      <c r="I2405" s="6">
        <v>985.00400000000002</v>
      </c>
    </row>
    <row r="2406" spans="1:9" x14ac:dyDescent="0.2">
      <c r="A2406" s="4" t="s">
        <v>7</v>
      </c>
      <c r="B2406" t="s">
        <v>323</v>
      </c>
      <c r="C2406" t="s">
        <v>338</v>
      </c>
      <c r="D2406" s="5" t="s">
        <v>339</v>
      </c>
      <c r="E2406" s="5" t="s">
        <v>282</v>
      </c>
      <c r="F2406" s="5" t="s">
        <v>35</v>
      </c>
      <c r="G2406" s="5" t="s">
        <v>36</v>
      </c>
      <c r="H2406" s="5" t="e">
        <f t="shared" si="37"/>
        <v>#N/A</v>
      </c>
      <c r="I2406" s="6">
        <v>255</v>
      </c>
    </row>
    <row r="2407" spans="1:9" x14ac:dyDescent="0.2">
      <c r="A2407" s="4" t="s">
        <v>7</v>
      </c>
      <c r="B2407" t="s">
        <v>323</v>
      </c>
      <c r="C2407" t="s">
        <v>338</v>
      </c>
      <c r="D2407" s="5" t="s">
        <v>339</v>
      </c>
      <c r="E2407" s="5" t="s">
        <v>282</v>
      </c>
      <c r="F2407" s="5" t="s">
        <v>37</v>
      </c>
      <c r="G2407" s="5" t="s">
        <v>38</v>
      </c>
      <c r="H2407" s="5" t="e">
        <f t="shared" si="37"/>
        <v>#N/A</v>
      </c>
      <c r="I2407" s="6">
        <v>331.98259137515998</v>
      </c>
    </row>
    <row r="2408" spans="1:9" x14ac:dyDescent="0.2">
      <c r="A2408" s="4" t="s">
        <v>7</v>
      </c>
      <c r="B2408" t="s">
        <v>323</v>
      </c>
      <c r="C2408" t="s">
        <v>338</v>
      </c>
      <c r="D2408" s="5" t="s">
        <v>339</v>
      </c>
      <c r="E2408" s="5" t="s">
        <v>282</v>
      </c>
      <c r="F2408" s="5" t="s">
        <v>39</v>
      </c>
      <c r="G2408" s="5" t="s">
        <v>40</v>
      </c>
      <c r="H2408" s="5" t="e">
        <f t="shared" si="37"/>
        <v>#N/A</v>
      </c>
      <c r="I2408" s="6">
        <v>1.99555576679381</v>
      </c>
    </row>
    <row r="2409" spans="1:9" x14ac:dyDescent="0.2">
      <c r="A2409" s="4" t="s">
        <v>7</v>
      </c>
      <c r="B2409" t="s">
        <v>323</v>
      </c>
      <c r="C2409" t="s">
        <v>338</v>
      </c>
      <c r="D2409" s="5" t="s">
        <v>339</v>
      </c>
      <c r="E2409" s="5" t="s">
        <v>282</v>
      </c>
      <c r="F2409" s="5" t="s">
        <v>41</v>
      </c>
      <c r="G2409" s="5" t="s">
        <v>42</v>
      </c>
      <c r="H2409" s="5" t="e">
        <f t="shared" si="37"/>
        <v>#N/A</v>
      </c>
      <c r="I2409" s="6">
        <v>42.762547621703597</v>
      </c>
    </row>
    <row r="2410" spans="1:9" x14ac:dyDescent="0.2">
      <c r="A2410" s="4" t="s">
        <v>7</v>
      </c>
      <c r="B2410" t="s">
        <v>323</v>
      </c>
      <c r="C2410" t="s">
        <v>338</v>
      </c>
      <c r="D2410" s="5" t="s">
        <v>339</v>
      </c>
      <c r="E2410" s="5" t="s">
        <v>282</v>
      </c>
      <c r="F2410" s="5" t="s">
        <v>43</v>
      </c>
      <c r="G2410" s="5" t="s">
        <v>44</v>
      </c>
      <c r="H2410" s="5" t="e">
        <f t="shared" si="37"/>
        <v>#N/A</v>
      </c>
      <c r="I2410" s="6">
        <v>2303.8689329295798</v>
      </c>
    </row>
    <row r="2411" spans="1:9" x14ac:dyDescent="0.2">
      <c r="A2411" s="4" t="s">
        <v>7</v>
      </c>
      <c r="B2411" t="s">
        <v>323</v>
      </c>
      <c r="C2411" t="s">
        <v>338</v>
      </c>
      <c r="D2411" s="5" t="s">
        <v>339</v>
      </c>
      <c r="E2411" s="5" t="s">
        <v>282</v>
      </c>
      <c r="F2411" s="5" t="s">
        <v>45</v>
      </c>
      <c r="G2411" s="5" t="s">
        <v>46</v>
      </c>
      <c r="H2411" s="5" t="e">
        <f t="shared" si="37"/>
        <v>#N/A</v>
      </c>
      <c r="I2411" s="6">
        <v>446.22025981742399</v>
      </c>
    </row>
    <row r="2412" spans="1:9" x14ac:dyDescent="0.2">
      <c r="A2412" s="4" t="s">
        <v>7</v>
      </c>
      <c r="B2412" t="s">
        <v>323</v>
      </c>
      <c r="C2412" t="s">
        <v>338</v>
      </c>
      <c r="D2412" s="5" t="s">
        <v>339</v>
      </c>
      <c r="E2412" s="5" t="s">
        <v>282</v>
      </c>
      <c r="F2412" s="5" t="s">
        <v>47</v>
      </c>
      <c r="G2412" s="5" t="s">
        <v>48</v>
      </c>
      <c r="H2412" s="5" t="e">
        <f t="shared" si="37"/>
        <v>#N/A</v>
      </c>
      <c r="I2412" s="6">
        <v>46.866799663396499</v>
      </c>
    </row>
    <row r="2413" spans="1:9" x14ac:dyDescent="0.2">
      <c r="A2413" s="4" t="s">
        <v>7</v>
      </c>
      <c r="B2413" t="s">
        <v>323</v>
      </c>
      <c r="C2413" t="s">
        <v>338</v>
      </c>
      <c r="D2413" s="5" t="s">
        <v>339</v>
      </c>
      <c r="E2413" s="5" t="s">
        <v>282</v>
      </c>
      <c r="F2413" s="5" t="s">
        <v>49</v>
      </c>
      <c r="G2413" s="5" t="s">
        <v>50</v>
      </c>
      <c r="H2413" s="5" t="e">
        <f t="shared" si="37"/>
        <v>#N/A</v>
      </c>
      <c r="I2413" s="6">
        <v>121.057804805825</v>
      </c>
    </row>
    <row r="2414" spans="1:9" x14ac:dyDescent="0.2">
      <c r="A2414" s="4" t="s">
        <v>7</v>
      </c>
      <c r="B2414" t="s">
        <v>323</v>
      </c>
      <c r="C2414" t="s">
        <v>338</v>
      </c>
      <c r="D2414" s="5" t="s">
        <v>339</v>
      </c>
      <c r="E2414" s="5" t="s">
        <v>282</v>
      </c>
      <c r="F2414" s="5" t="s">
        <v>51</v>
      </c>
      <c r="G2414" s="5" t="s">
        <v>52</v>
      </c>
      <c r="H2414" s="5" t="e">
        <f t="shared" si="37"/>
        <v>#N/A</v>
      </c>
      <c r="I2414" s="6">
        <v>21.7423885314413</v>
      </c>
    </row>
    <row r="2415" spans="1:9" x14ac:dyDescent="0.2">
      <c r="A2415" s="4" t="s">
        <v>7</v>
      </c>
      <c r="B2415" t="s">
        <v>323</v>
      </c>
      <c r="C2415" t="s">
        <v>338</v>
      </c>
      <c r="D2415" s="5" t="s">
        <v>339</v>
      </c>
      <c r="E2415" s="5" t="s">
        <v>282</v>
      </c>
      <c r="F2415" s="5" t="s">
        <v>54</v>
      </c>
      <c r="G2415" s="5" t="s">
        <v>55</v>
      </c>
      <c r="H2415" s="5" t="e">
        <f t="shared" si="37"/>
        <v>#N/A</v>
      </c>
      <c r="I2415" s="6">
        <v>61.387991091050097</v>
      </c>
    </row>
    <row r="2416" spans="1:9" x14ac:dyDescent="0.2">
      <c r="A2416" s="4" t="s">
        <v>7</v>
      </c>
      <c r="B2416" t="s">
        <v>323</v>
      </c>
      <c r="C2416" t="s">
        <v>338</v>
      </c>
      <c r="D2416" s="5" t="s">
        <v>339</v>
      </c>
      <c r="E2416" s="5" t="s">
        <v>282</v>
      </c>
      <c r="F2416" s="5" t="s">
        <v>56</v>
      </c>
      <c r="G2416" s="5" t="s">
        <v>57</v>
      </c>
      <c r="H2416" s="5" t="e">
        <f t="shared" si="37"/>
        <v>#N/A</v>
      </c>
      <c r="I2416" s="6">
        <v>228.39081415026999</v>
      </c>
    </row>
    <row r="2417" spans="1:9" x14ac:dyDescent="0.2">
      <c r="A2417" s="4" t="s">
        <v>7</v>
      </c>
      <c r="B2417" t="s">
        <v>323</v>
      </c>
      <c r="C2417" t="s">
        <v>338</v>
      </c>
      <c r="D2417" s="5" t="s">
        <v>339</v>
      </c>
      <c r="E2417" s="5" t="s">
        <v>282</v>
      </c>
      <c r="F2417" s="5" t="s">
        <v>58</v>
      </c>
      <c r="G2417" s="5" t="s">
        <v>59</v>
      </c>
      <c r="H2417" s="5" t="e">
        <f t="shared" si="37"/>
        <v>#N/A</v>
      </c>
      <c r="I2417" s="6">
        <v>18.1794263301291</v>
      </c>
    </row>
    <row r="2418" spans="1:9" x14ac:dyDescent="0.2">
      <c r="A2418" s="4" t="s">
        <v>7</v>
      </c>
      <c r="B2418" t="s">
        <v>323</v>
      </c>
      <c r="C2418" t="s">
        <v>338</v>
      </c>
      <c r="D2418" s="5" t="s">
        <v>339</v>
      </c>
      <c r="E2418" s="5" t="s">
        <v>282</v>
      </c>
      <c r="F2418" s="5" t="s">
        <v>60</v>
      </c>
      <c r="G2418" s="5" t="s">
        <v>61</v>
      </c>
      <c r="H2418" s="5" t="e">
        <f t="shared" si="37"/>
        <v>#N/A</v>
      </c>
      <c r="I2418" s="6">
        <v>18.051490000000001</v>
      </c>
    </row>
    <row r="2419" spans="1:9" x14ac:dyDescent="0.2">
      <c r="A2419" s="4" t="s">
        <v>7</v>
      </c>
      <c r="B2419" t="s">
        <v>323</v>
      </c>
      <c r="C2419" t="s">
        <v>340</v>
      </c>
      <c r="D2419" s="5" t="s">
        <v>341</v>
      </c>
      <c r="E2419" s="5" t="s">
        <v>282</v>
      </c>
      <c r="F2419" s="5" t="s">
        <v>10</v>
      </c>
      <c r="G2419" s="5" t="s">
        <v>11</v>
      </c>
      <c r="H2419" s="5" t="str">
        <f t="shared" si="37"/>
        <v>Power</v>
      </c>
      <c r="I2419" s="6">
        <v>1410.38141524612</v>
      </c>
    </row>
    <row r="2420" spans="1:9" x14ac:dyDescent="0.2">
      <c r="A2420" s="4" t="s">
        <v>7</v>
      </c>
      <c r="B2420" t="s">
        <v>323</v>
      </c>
      <c r="C2420" t="s">
        <v>340</v>
      </c>
      <c r="D2420" s="5" t="s">
        <v>341</v>
      </c>
      <c r="E2420" s="5" t="s">
        <v>282</v>
      </c>
      <c r="F2420" s="5" t="s">
        <v>12</v>
      </c>
      <c r="G2420" s="5" t="s">
        <v>13</v>
      </c>
      <c r="H2420" s="5" t="str">
        <f t="shared" si="37"/>
        <v>Industry (incl. Cement Process)</v>
      </c>
      <c r="I2420" s="6">
        <v>1640.04434180516</v>
      </c>
    </row>
    <row r="2421" spans="1:9" x14ac:dyDescent="0.2">
      <c r="A2421" s="4" t="s">
        <v>7</v>
      </c>
      <c r="B2421" t="s">
        <v>323</v>
      </c>
      <c r="C2421" t="s">
        <v>340</v>
      </c>
      <c r="D2421" s="5" t="s">
        <v>341</v>
      </c>
      <c r="E2421" s="5" t="s">
        <v>282</v>
      </c>
      <c r="F2421" s="5" t="s">
        <v>14</v>
      </c>
      <c r="G2421" s="5" t="s">
        <v>15</v>
      </c>
      <c r="H2421" s="5" t="str">
        <f t="shared" si="37"/>
        <v>Industry (incl. Cement Process)</v>
      </c>
      <c r="I2421" s="6">
        <v>1267.35231281438</v>
      </c>
    </row>
    <row r="2422" spans="1:9" x14ac:dyDescent="0.2">
      <c r="A2422" s="4" t="s">
        <v>7</v>
      </c>
      <c r="B2422" t="s">
        <v>323</v>
      </c>
      <c r="C2422" t="s">
        <v>340</v>
      </c>
      <c r="D2422" s="5" t="s">
        <v>341</v>
      </c>
      <c r="E2422" s="5" t="s">
        <v>282</v>
      </c>
      <c r="F2422" s="5" t="s">
        <v>16</v>
      </c>
      <c r="G2422" s="5" t="s">
        <v>17</v>
      </c>
      <c r="H2422" s="5" t="str">
        <f t="shared" si="37"/>
        <v>Domestic aviation</v>
      </c>
      <c r="I2422" s="6" t="s">
        <v>53</v>
      </c>
    </row>
    <row r="2423" spans="1:9" x14ac:dyDescent="0.2">
      <c r="A2423" s="4" t="s">
        <v>7</v>
      </c>
      <c r="B2423" t="s">
        <v>323</v>
      </c>
      <c r="C2423" t="s">
        <v>340</v>
      </c>
      <c r="D2423" s="5" t="s">
        <v>341</v>
      </c>
      <c r="E2423" s="5" t="s">
        <v>282</v>
      </c>
      <c r="F2423" s="5" t="s">
        <v>18</v>
      </c>
      <c r="G2423" s="5" t="s">
        <v>19</v>
      </c>
      <c r="H2423" s="5" t="str">
        <f t="shared" si="37"/>
        <v>Ground Transport</v>
      </c>
      <c r="I2423" s="6">
        <v>5456.1295547297004</v>
      </c>
    </row>
    <row r="2424" spans="1:9" x14ac:dyDescent="0.2">
      <c r="A2424" s="4" t="s">
        <v>7</v>
      </c>
      <c r="B2424" t="s">
        <v>323</v>
      </c>
      <c r="C2424" t="s">
        <v>340</v>
      </c>
      <c r="D2424" s="5" t="s">
        <v>341</v>
      </c>
      <c r="E2424" s="5" t="s">
        <v>282</v>
      </c>
      <c r="F2424" s="5" t="s">
        <v>20</v>
      </c>
      <c r="G2424" s="5" t="s">
        <v>21</v>
      </c>
      <c r="H2424" s="5" t="str">
        <f t="shared" si="37"/>
        <v>Ground Transport</v>
      </c>
      <c r="I2424" s="6">
        <v>165.349621372505</v>
      </c>
    </row>
    <row r="2425" spans="1:9" x14ac:dyDescent="0.2">
      <c r="A2425" s="4" t="s">
        <v>7</v>
      </c>
      <c r="B2425" t="s">
        <v>323</v>
      </c>
      <c r="C2425" t="s">
        <v>340</v>
      </c>
      <c r="D2425" s="5" t="s">
        <v>341</v>
      </c>
      <c r="E2425" s="5" t="s">
        <v>282</v>
      </c>
      <c r="F2425" s="5" t="s">
        <v>22</v>
      </c>
      <c r="G2425" s="5" t="s">
        <v>23</v>
      </c>
      <c r="H2425" s="5" t="str">
        <f t="shared" si="37"/>
        <v>Ground Transport</v>
      </c>
      <c r="I2425" s="6">
        <v>16.534962137250499</v>
      </c>
    </row>
    <row r="2426" spans="1:9" x14ac:dyDescent="0.2">
      <c r="A2426" s="4" t="s">
        <v>7</v>
      </c>
      <c r="B2426" t="s">
        <v>323</v>
      </c>
      <c r="C2426" t="s">
        <v>340</v>
      </c>
      <c r="D2426" s="5" t="s">
        <v>341</v>
      </c>
      <c r="E2426" s="5" t="s">
        <v>282</v>
      </c>
      <c r="F2426" s="5" t="s">
        <v>24</v>
      </c>
      <c r="G2426" s="5" t="s">
        <v>25</v>
      </c>
      <c r="H2426" s="5" t="str">
        <f t="shared" si="37"/>
        <v>Ground Transport</v>
      </c>
      <c r="I2426" s="6">
        <v>74.345826092197697</v>
      </c>
    </row>
    <row r="2427" spans="1:9" x14ac:dyDescent="0.2">
      <c r="A2427" s="4" t="s">
        <v>7</v>
      </c>
      <c r="B2427" t="s">
        <v>323</v>
      </c>
      <c r="C2427" t="s">
        <v>340</v>
      </c>
      <c r="D2427" s="5" t="s">
        <v>341</v>
      </c>
      <c r="E2427" s="5" t="s">
        <v>282</v>
      </c>
      <c r="F2427" s="5" t="s">
        <v>26</v>
      </c>
      <c r="G2427" s="5" t="s">
        <v>27</v>
      </c>
      <c r="H2427" s="5" t="str">
        <f t="shared" si="37"/>
        <v>Residential</v>
      </c>
      <c r="I2427" s="6">
        <v>1482.8140082581999</v>
      </c>
    </row>
    <row r="2428" spans="1:9" x14ac:dyDescent="0.2">
      <c r="A2428" s="4" t="s">
        <v>7</v>
      </c>
      <c r="B2428" t="s">
        <v>323</v>
      </c>
      <c r="C2428" t="s">
        <v>340</v>
      </c>
      <c r="D2428" s="5" t="s">
        <v>341</v>
      </c>
      <c r="E2428" s="5" t="s">
        <v>282</v>
      </c>
      <c r="F2428" s="5" t="s">
        <v>28</v>
      </c>
      <c r="G2428" s="5" t="s">
        <v>29</v>
      </c>
      <c r="H2428" s="5" t="e">
        <f t="shared" si="37"/>
        <v>#N/A</v>
      </c>
      <c r="I2428" s="6">
        <v>0.43343187352212198</v>
      </c>
    </row>
    <row r="2429" spans="1:9" x14ac:dyDescent="0.2">
      <c r="A2429" s="4" t="s">
        <v>7</v>
      </c>
      <c r="B2429" t="s">
        <v>323</v>
      </c>
      <c r="C2429" t="s">
        <v>340</v>
      </c>
      <c r="D2429" s="5" t="s">
        <v>341</v>
      </c>
      <c r="E2429" s="5" t="s">
        <v>282</v>
      </c>
      <c r="F2429" s="5" t="s">
        <v>30</v>
      </c>
      <c r="G2429" s="5" t="s">
        <v>31</v>
      </c>
      <c r="H2429" s="5" t="e">
        <f t="shared" si="37"/>
        <v>#N/A</v>
      </c>
      <c r="I2429" s="6" t="s">
        <v>53</v>
      </c>
    </row>
    <row r="2430" spans="1:9" x14ac:dyDescent="0.2">
      <c r="A2430" s="4" t="s">
        <v>7</v>
      </c>
      <c r="B2430" t="s">
        <v>323</v>
      </c>
      <c r="C2430" t="s">
        <v>340</v>
      </c>
      <c r="D2430" s="5" t="s">
        <v>341</v>
      </c>
      <c r="E2430" s="5" t="s">
        <v>282</v>
      </c>
      <c r="F2430" s="5" t="s">
        <v>30</v>
      </c>
      <c r="G2430" s="5" t="s">
        <v>32</v>
      </c>
      <c r="H2430" s="5" t="e">
        <f t="shared" si="37"/>
        <v>#N/A</v>
      </c>
      <c r="I2430" s="6" t="s">
        <v>53</v>
      </c>
    </row>
    <row r="2431" spans="1:9" x14ac:dyDescent="0.2">
      <c r="A2431" s="4" t="s">
        <v>7</v>
      </c>
      <c r="B2431" t="s">
        <v>323</v>
      </c>
      <c r="C2431" t="s">
        <v>340</v>
      </c>
      <c r="D2431" s="5" t="s">
        <v>341</v>
      </c>
      <c r="E2431" s="5" t="s">
        <v>282</v>
      </c>
      <c r="F2431" s="5" t="s">
        <v>33</v>
      </c>
      <c r="G2431" s="5" t="s">
        <v>34</v>
      </c>
      <c r="H2431" s="5" t="str">
        <f t="shared" si="37"/>
        <v>Industry (incl. Cement Process)</v>
      </c>
      <c r="I2431" s="6">
        <v>504.27499999999998</v>
      </c>
    </row>
    <row r="2432" spans="1:9" x14ac:dyDescent="0.2">
      <c r="A2432" s="4" t="s">
        <v>7</v>
      </c>
      <c r="B2432" t="s">
        <v>323</v>
      </c>
      <c r="C2432" t="s">
        <v>340</v>
      </c>
      <c r="D2432" s="5" t="s">
        <v>341</v>
      </c>
      <c r="E2432" s="5" t="s">
        <v>282</v>
      </c>
      <c r="F2432" s="5" t="s">
        <v>35</v>
      </c>
      <c r="G2432" s="5" t="s">
        <v>36</v>
      </c>
      <c r="H2432" s="5" t="e">
        <f t="shared" si="37"/>
        <v>#N/A</v>
      </c>
      <c r="I2432" s="6">
        <v>37.5</v>
      </c>
    </row>
    <row r="2433" spans="1:9" x14ac:dyDescent="0.2">
      <c r="A2433" s="4" t="s">
        <v>7</v>
      </c>
      <c r="B2433" t="s">
        <v>323</v>
      </c>
      <c r="C2433" t="s">
        <v>340</v>
      </c>
      <c r="D2433" s="5" t="s">
        <v>341</v>
      </c>
      <c r="E2433" s="5" t="s">
        <v>282</v>
      </c>
      <c r="F2433" s="5" t="s">
        <v>37</v>
      </c>
      <c r="G2433" s="5" t="s">
        <v>38</v>
      </c>
      <c r="H2433" s="5" t="e">
        <f t="shared" si="37"/>
        <v>#N/A</v>
      </c>
      <c r="I2433" s="6">
        <v>0.31217680227928801</v>
      </c>
    </row>
    <row r="2434" spans="1:9" x14ac:dyDescent="0.2">
      <c r="A2434" s="4" t="s">
        <v>7</v>
      </c>
      <c r="B2434" t="s">
        <v>323</v>
      </c>
      <c r="C2434" t="s">
        <v>340</v>
      </c>
      <c r="D2434" s="5" t="s">
        <v>341</v>
      </c>
      <c r="E2434" s="5" t="s">
        <v>282</v>
      </c>
      <c r="F2434" s="5" t="s">
        <v>39</v>
      </c>
      <c r="G2434" s="5" t="s">
        <v>40</v>
      </c>
      <c r="H2434" s="5" t="e">
        <f t="shared" ref="H2434:H2497" si="38">VLOOKUP(G2434,$M$2:$N$11,2,FALSE)</f>
        <v>#N/A</v>
      </c>
      <c r="I2434" s="6">
        <v>0.30502145599911801</v>
      </c>
    </row>
    <row r="2435" spans="1:9" x14ac:dyDescent="0.2">
      <c r="A2435" s="4" t="s">
        <v>7</v>
      </c>
      <c r="B2435" t="s">
        <v>323</v>
      </c>
      <c r="C2435" t="s">
        <v>340</v>
      </c>
      <c r="D2435" s="5" t="s">
        <v>341</v>
      </c>
      <c r="E2435" s="5" t="s">
        <v>282</v>
      </c>
      <c r="F2435" s="5" t="s">
        <v>41</v>
      </c>
      <c r="G2435" s="5" t="s">
        <v>42</v>
      </c>
      <c r="H2435" s="5" t="e">
        <f t="shared" si="38"/>
        <v>#N/A</v>
      </c>
      <c r="I2435" s="6">
        <v>9.5765123091132001</v>
      </c>
    </row>
    <row r="2436" spans="1:9" x14ac:dyDescent="0.2">
      <c r="A2436" s="4" t="s">
        <v>7</v>
      </c>
      <c r="B2436" t="s">
        <v>323</v>
      </c>
      <c r="C2436" t="s">
        <v>340</v>
      </c>
      <c r="D2436" s="5" t="s">
        <v>341</v>
      </c>
      <c r="E2436" s="5" t="s">
        <v>282</v>
      </c>
      <c r="F2436" s="5" t="s">
        <v>43</v>
      </c>
      <c r="G2436" s="5" t="s">
        <v>44</v>
      </c>
      <c r="H2436" s="5" t="e">
        <f t="shared" si="38"/>
        <v>#N/A</v>
      </c>
      <c r="I2436" s="6">
        <v>2092.1832555999999</v>
      </c>
    </row>
    <row r="2437" spans="1:9" x14ac:dyDescent="0.2">
      <c r="A2437" s="4" t="s">
        <v>7</v>
      </c>
      <c r="B2437" t="s">
        <v>323</v>
      </c>
      <c r="C2437" t="s">
        <v>340</v>
      </c>
      <c r="D2437" s="5" t="s">
        <v>341</v>
      </c>
      <c r="E2437" s="5" t="s">
        <v>282</v>
      </c>
      <c r="F2437" s="5" t="s">
        <v>47</v>
      </c>
      <c r="G2437" s="5" t="s">
        <v>48</v>
      </c>
      <c r="H2437" s="5" t="e">
        <f t="shared" si="38"/>
        <v>#N/A</v>
      </c>
      <c r="I2437" s="6">
        <v>14.064967364319401</v>
      </c>
    </row>
    <row r="2438" spans="1:9" x14ac:dyDescent="0.2">
      <c r="A2438" s="4" t="s">
        <v>7</v>
      </c>
      <c r="B2438" t="s">
        <v>323</v>
      </c>
      <c r="C2438" t="s">
        <v>340</v>
      </c>
      <c r="D2438" s="5" t="s">
        <v>341</v>
      </c>
      <c r="E2438" s="5" t="s">
        <v>282</v>
      </c>
      <c r="F2438" s="5" t="s">
        <v>49</v>
      </c>
      <c r="G2438" s="5" t="s">
        <v>50</v>
      </c>
      <c r="H2438" s="5" t="e">
        <f t="shared" si="38"/>
        <v>#N/A</v>
      </c>
      <c r="I2438" s="6">
        <v>4.9068100000000001</v>
      </c>
    </row>
    <row r="2439" spans="1:9" x14ac:dyDescent="0.2">
      <c r="A2439" s="4" t="s">
        <v>7</v>
      </c>
      <c r="B2439" t="s">
        <v>323</v>
      </c>
      <c r="C2439" t="s">
        <v>340</v>
      </c>
      <c r="D2439" s="5" t="s">
        <v>341</v>
      </c>
      <c r="E2439" s="5" t="s">
        <v>282</v>
      </c>
      <c r="F2439" s="5" t="s">
        <v>51</v>
      </c>
      <c r="G2439" s="5" t="s">
        <v>52</v>
      </c>
      <c r="H2439" s="5" t="e">
        <f t="shared" si="38"/>
        <v>#N/A</v>
      </c>
      <c r="I2439" s="6">
        <v>7.2019490643514601</v>
      </c>
    </row>
    <row r="2440" spans="1:9" x14ac:dyDescent="0.2">
      <c r="A2440" s="4" t="s">
        <v>7</v>
      </c>
      <c r="B2440" t="s">
        <v>323</v>
      </c>
      <c r="C2440" t="s">
        <v>340</v>
      </c>
      <c r="D2440" s="5" t="s">
        <v>341</v>
      </c>
      <c r="E2440" s="5" t="s">
        <v>282</v>
      </c>
      <c r="F2440" s="5" t="s">
        <v>54</v>
      </c>
      <c r="G2440" s="5" t="s">
        <v>55</v>
      </c>
      <c r="H2440" s="5" t="e">
        <f t="shared" si="38"/>
        <v>#N/A</v>
      </c>
      <c r="I2440" s="6" t="s">
        <v>53</v>
      </c>
    </row>
    <row r="2441" spans="1:9" x14ac:dyDescent="0.2">
      <c r="A2441" s="4" t="s">
        <v>7</v>
      </c>
      <c r="B2441" t="s">
        <v>323</v>
      </c>
      <c r="C2441" t="s">
        <v>340</v>
      </c>
      <c r="D2441" s="5" t="s">
        <v>341</v>
      </c>
      <c r="E2441" s="5" t="s">
        <v>282</v>
      </c>
      <c r="F2441" s="5" t="s">
        <v>56</v>
      </c>
      <c r="G2441" s="5" t="s">
        <v>57</v>
      </c>
      <c r="H2441" s="5" t="e">
        <f t="shared" si="38"/>
        <v>#N/A</v>
      </c>
      <c r="I2441" s="6">
        <v>196.69251174611699</v>
      </c>
    </row>
    <row r="2442" spans="1:9" x14ac:dyDescent="0.2">
      <c r="A2442" s="4" t="s">
        <v>7</v>
      </c>
      <c r="B2442" t="s">
        <v>323</v>
      </c>
      <c r="C2442" t="s">
        <v>340</v>
      </c>
      <c r="D2442" s="5" t="s">
        <v>341</v>
      </c>
      <c r="E2442" s="5" t="s">
        <v>282</v>
      </c>
      <c r="F2442" s="5" t="s">
        <v>58</v>
      </c>
      <c r="G2442" s="5" t="s">
        <v>59</v>
      </c>
      <c r="H2442" s="5" t="e">
        <f t="shared" si="38"/>
        <v>#N/A</v>
      </c>
      <c r="I2442" s="6">
        <v>26.184721816334999</v>
      </c>
    </row>
    <row r="2443" spans="1:9" x14ac:dyDescent="0.2">
      <c r="A2443" s="4" t="s">
        <v>7</v>
      </c>
      <c r="B2443" t="s">
        <v>323</v>
      </c>
      <c r="C2443" t="s">
        <v>340</v>
      </c>
      <c r="D2443" s="5" t="s">
        <v>341</v>
      </c>
      <c r="E2443" s="5" t="s">
        <v>282</v>
      </c>
      <c r="F2443" s="5" t="s">
        <v>60</v>
      </c>
      <c r="G2443" s="5" t="s">
        <v>61</v>
      </c>
      <c r="H2443" s="5" t="e">
        <f t="shared" si="38"/>
        <v>#N/A</v>
      </c>
      <c r="I2443" s="6">
        <v>8.6565591569490703</v>
      </c>
    </row>
    <row r="2444" spans="1:9" x14ac:dyDescent="0.2">
      <c r="A2444" s="4" t="s">
        <v>7</v>
      </c>
      <c r="B2444" t="s">
        <v>323</v>
      </c>
      <c r="C2444" t="s">
        <v>342</v>
      </c>
      <c r="D2444" s="5" t="s">
        <v>343</v>
      </c>
      <c r="E2444" s="5" t="s">
        <v>282</v>
      </c>
      <c r="F2444" s="5" t="s">
        <v>10</v>
      </c>
      <c r="G2444" s="5" t="s">
        <v>11</v>
      </c>
      <c r="H2444" s="5" t="str">
        <f t="shared" si="38"/>
        <v>Power</v>
      </c>
      <c r="I2444" s="6">
        <v>1932.1411865755599</v>
      </c>
    </row>
    <row r="2445" spans="1:9" x14ac:dyDescent="0.2">
      <c r="A2445" s="4" t="s">
        <v>7</v>
      </c>
      <c r="B2445" t="s">
        <v>323</v>
      </c>
      <c r="C2445" t="s">
        <v>342</v>
      </c>
      <c r="D2445" s="5" t="s">
        <v>343</v>
      </c>
      <c r="E2445" s="5" t="s">
        <v>282</v>
      </c>
      <c r="F2445" s="5" t="s">
        <v>12</v>
      </c>
      <c r="G2445" s="5" t="s">
        <v>13</v>
      </c>
      <c r="H2445" s="5" t="str">
        <f t="shared" si="38"/>
        <v>Industry (incl. Cement Process)</v>
      </c>
      <c r="I2445" s="6" t="s">
        <v>53</v>
      </c>
    </row>
    <row r="2446" spans="1:9" x14ac:dyDescent="0.2">
      <c r="A2446" s="4" t="s">
        <v>7</v>
      </c>
      <c r="B2446" t="s">
        <v>323</v>
      </c>
      <c r="C2446" t="s">
        <v>342</v>
      </c>
      <c r="D2446" s="5" t="s">
        <v>343</v>
      </c>
      <c r="E2446" s="5" t="s">
        <v>282</v>
      </c>
      <c r="F2446" s="5" t="s">
        <v>14</v>
      </c>
      <c r="G2446" s="5" t="s">
        <v>15</v>
      </c>
      <c r="H2446" s="5" t="str">
        <f t="shared" si="38"/>
        <v>Industry (incl. Cement Process)</v>
      </c>
      <c r="I2446" s="6">
        <v>917.103778863108</v>
      </c>
    </row>
    <row r="2447" spans="1:9" x14ac:dyDescent="0.2">
      <c r="A2447" s="4" t="s">
        <v>7</v>
      </c>
      <c r="B2447" t="s">
        <v>323</v>
      </c>
      <c r="C2447" t="s">
        <v>342</v>
      </c>
      <c r="D2447" s="5" t="s">
        <v>343</v>
      </c>
      <c r="E2447" s="5" t="s">
        <v>282</v>
      </c>
      <c r="F2447" s="5" t="s">
        <v>16</v>
      </c>
      <c r="G2447" s="5" t="s">
        <v>17</v>
      </c>
      <c r="H2447" s="5" t="str">
        <f t="shared" si="38"/>
        <v>Domestic aviation</v>
      </c>
      <c r="I2447" s="6" t="s">
        <v>53</v>
      </c>
    </row>
    <row r="2448" spans="1:9" x14ac:dyDescent="0.2">
      <c r="A2448" s="4" t="s">
        <v>7</v>
      </c>
      <c r="B2448" t="s">
        <v>323</v>
      </c>
      <c r="C2448" t="s">
        <v>342</v>
      </c>
      <c r="D2448" s="5" t="s">
        <v>343</v>
      </c>
      <c r="E2448" s="5" t="s">
        <v>282</v>
      </c>
      <c r="F2448" s="5" t="s">
        <v>18</v>
      </c>
      <c r="G2448" s="5" t="s">
        <v>19</v>
      </c>
      <c r="H2448" s="5" t="str">
        <f t="shared" si="38"/>
        <v>Ground Transport</v>
      </c>
      <c r="I2448" s="6">
        <v>2683.0833616592399</v>
      </c>
    </row>
    <row r="2449" spans="1:9" x14ac:dyDescent="0.2">
      <c r="A2449" s="4" t="s">
        <v>7</v>
      </c>
      <c r="B2449" t="s">
        <v>323</v>
      </c>
      <c r="C2449" t="s">
        <v>342</v>
      </c>
      <c r="D2449" s="5" t="s">
        <v>343</v>
      </c>
      <c r="E2449" s="5" t="s">
        <v>282</v>
      </c>
      <c r="F2449" s="5" t="s">
        <v>20</v>
      </c>
      <c r="G2449" s="5" t="s">
        <v>21</v>
      </c>
      <c r="H2449" s="5" t="str">
        <f t="shared" si="38"/>
        <v>Ground Transport</v>
      </c>
      <c r="I2449" s="6">
        <v>124.645314067686</v>
      </c>
    </row>
    <row r="2450" spans="1:9" x14ac:dyDescent="0.2">
      <c r="A2450" s="4" t="s">
        <v>7</v>
      </c>
      <c r="B2450" t="s">
        <v>323</v>
      </c>
      <c r="C2450" t="s">
        <v>342</v>
      </c>
      <c r="D2450" s="5" t="s">
        <v>343</v>
      </c>
      <c r="E2450" s="5" t="s">
        <v>282</v>
      </c>
      <c r="F2450" s="5" t="s">
        <v>22</v>
      </c>
      <c r="G2450" s="5" t="s">
        <v>23</v>
      </c>
      <c r="H2450" s="5" t="str">
        <f t="shared" si="38"/>
        <v>Ground Transport</v>
      </c>
      <c r="I2450" s="6">
        <v>5.7618607529336598</v>
      </c>
    </row>
    <row r="2451" spans="1:9" x14ac:dyDescent="0.2">
      <c r="A2451" s="4" t="s">
        <v>7</v>
      </c>
      <c r="B2451" t="s">
        <v>323</v>
      </c>
      <c r="C2451" t="s">
        <v>342</v>
      </c>
      <c r="D2451" s="5" t="s">
        <v>343</v>
      </c>
      <c r="E2451" s="5" t="s">
        <v>282</v>
      </c>
      <c r="F2451" s="5" t="s">
        <v>24</v>
      </c>
      <c r="G2451" s="5" t="s">
        <v>25</v>
      </c>
      <c r="H2451" s="5" t="str">
        <f t="shared" si="38"/>
        <v>Ground Transport</v>
      </c>
      <c r="I2451" s="6" t="s">
        <v>53</v>
      </c>
    </row>
    <row r="2452" spans="1:9" x14ac:dyDescent="0.2">
      <c r="A2452" s="4" t="s">
        <v>7</v>
      </c>
      <c r="B2452" t="s">
        <v>323</v>
      </c>
      <c r="C2452" t="s">
        <v>342</v>
      </c>
      <c r="D2452" s="5" t="s">
        <v>343</v>
      </c>
      <c r="E2452" s="5" t="s">
        <v>282</v>
      </c>
      <c r="F2452" s="5" t="s">
        <v>26</v>
      </c>
      <c r="G2452" s="5" t="s">
        <v>27</v>
      </c>
      <c r="H2452" s="5" t="str">
        <f t="shared" si="38"/>
        <v>Residential</v>
      </c>
      <c r="I2452" s="6">
        <v>1093.0489340219999</v>
      </c>
    </row>
    <row r="2453" spans="1:9" x14ac:dyDescent="0.2">
      <c r="A2453" s="4" t="s">
        <v>7</v>
      </c>
      <c r="B2453" t="s">
        <v>323</v>
      </c>
      <c r="C2453" t="s">
        <v>342</v>
      </c>
      <c r="D2453" s="5" t="s">
        <v>343</v>
      </c>
      <c r="E2453" s="5" t="s">
        <v>282</v>
      </c>
      <c r="F2453" s="5" t="s">
        <v>28</v>
      </c>
      <c r="G2453" s="5" t="s">
        <v>29</v>
      </c>
      <c r="H2453" s="5" t="e">
        <f t="shared" si="38"/>
        <v>#N/A</v>
      </c>
      <c r="I2453" s="6" t="s">
        <v>53</v>
      </c>
    </row>
    <row r="2454" spans="1:9" x14ac:dyDescent="0.2">
      <c r="A2454" s="4" t="s">
        <v>7</v>
      </c>
      <c r="B2454" t="s">
        <v>323</v>
      </c>
      <c r="C2454" t="s">
        <v>342</v>
      </c>
      <c r="D2454" s="5" t="s">
        <v>343</v>
      </c>
      <c r="E2454" s="5" t="s">
        <v>282</v>
      </c>
      <c r="F2454" s="5" t="s">
        <v>33</v>
      </c>
      <c r="G2454" s="5" t="s">
        <v>34</v>
      </c>
      <c r="H2454" s="5" t="str">
        <f t="shared" si="38"/>
        <v>Industry (incl. Cement Process)</v>
      </c>
      <c r="I2454" s="6">
        <v>541.55600000000004</v>
      </c>
    </row>
    <row r="2455" spans="1:9" x14ac:dyDescent="0.2">
      <c r="A2455" s="4" t="s">
        <v>7</v>
      </c>
      <c r="B2455" t="s">
        <v>323</v>
      </c>
      <c r="C2455" t="s">
        <v>342</v>
      </c>
      <c r="D2455" s="5" t="s">
        <v>343</v>
      </c>
      <c r="E2455" s="5" t="s">
        <v>282</v>
      </c>
      <c r="F2455" s="5" t="s">
        <v>35</v>
      </c>
      <c r="G2455" s="5" t="s">
        <v>36</v>
      </c>
      <c r="H2455" s="5" t="e">
        <f t="shared" si="38"/>
        <v>#N/A</v>
      </c>
      <c r="I2455" s="6" t="s">
        <v>53</v>
      </c>
    </row>
    <row r="2456" spans="1:9" x14ac:dyDescent="0.2">
      <c r="A2456" s="4" t="s">
        <v>7</v>
      </c>
      <c r="B2456" t="s">
        <v>323</v>
      </c>
      <c r="C2456" t="s">
        <v>342</v>
      </c>
      <c r="D2456" s="5" t="s">
        <v>343</v>
      </c>
      <c r="E2456" s="5" t="s">
        <v>282</v>
      </c>
      <c r="F2456" s="5" t="s">
        <v>37</v>
      </c>
      <c r="G2456" s="5" t="s">
        <v>38</v>
      </c>
      <c r="H2456" s="5" t="e">
        <f t="shared" si="38"/>
        <v>#N/A</v>
      </c>
      <c r="I2456" s="6">
        <v>0.52904279829502299</v>
      </c>
    </row>
    <row r="2457" spans="1:9" x14ac:dyDescent="0.2">
      <c r="A2457" s="4" t="s">
        <v>7</v>
      </c>
      <c r="B2457" t="s">
        <v>323</v>
      </c>
      <c r="C2457" t="s">
        <v>342</v>
      </c>
      <c r="D2457" s="5" t="s">
        <v>343</v>
      </c>
      <c r="E2457" s="5" t="s">
        <v>282</v>
      </c>
      <c r="F2457" s="5" t="s">
        <v>39</v>
      </c>
      <c r="G2457" s="5" t="s">
        <v>40</v>
      </c>
      <c r="H2457" s="5" t="e">
        <f t="shared" si="38"/>
        <v>#N/A</v>
      </c>
      <c r="I2457" s="6">
        <v>1.07438018913275</v>
      </c>
    </row>
    <row r="2458" spans="1:9" x14ac:dyDescent="0.2">
      <c r="A2458" s="4" t="s">
        <v>7</v>
      </c>
      <c r="B2458" t="s">
        <v>323</v>
      </c>
      <c r="C2458" t="s">
        <v>342</v>
      </c>
      <c r="D2458" s="5" t="s">
        <v>343</v>
      </c>
      <c r="E2458" s="5" t="s">
        <v>282</v>
      </c>
      <c r="F2458" s="5" t="s">
        <v>41</v>
      </c>
      <c r="G2458" s="5" t="s">
        <v>42</v>
      </c>
      <c r="H2458" s="5" t="e">
        <f t="shared" si="38"/>
        <v>#N/A</v>
      </c>
      <c r="I2458" s="6">
        <v>7.02746716491996</v>
      </c>
    </row>
    <row r="2459" spans="1:9" x14ac:dyDescent="0.2">
      <c r="A2459" s="4" t="s">
        <v>7</v>
      </c>
      <c r="B2459" t="s">
        <v>323</v>
      </c>
      <c r="C2459" t="s">
        <v>342</v>
      </c>
      <c r="D2459" s="5" t="s">
        <v>343</v>
      </c>
      <c r="E2459" s="5" t="s">
        <v>282</v>
      </c>
      <c r="F2459" s="5" t="s">
        <v>43</v>
      </c>
      <c r="G2459" s="5" t="s">
        <v>44</v>
      </c>
      <c r="H2459" s="5" t="e">
        <f t="shared" si="38"/>
        <v>#N/A</v>
      </c>
      <c r="I2459" s="6">
        <v>0.125135</v>
      </c>
    </row>
    <row r="2460" spans="1:9" x14ac:dyDescent="0.2">
      <c r="A2460" s="4" t="s">
        <v>7</v>
      </c>
      <c r="B2460" t="s">
        <v>323</v>
      </c>
      <c r="C2460" t="s">
        <v>342</v>
      </c>
      <c r="D2460" s="5" t="s">
        <v>343</v>
      </c>
      <c r="E2460" s="5" t="s">
        <v>282</v>
      </c>
      <c r="F2460" s="5" t="s">
        <v>45</v>
      </c>
      <c r="G2460" s="5" t="s">
        <v>46</v>
      </c>
      <c r="H2460" s="5" t="e">
        <f t="shared" si="38"/>
        <v>#N/A</v>
      </c>
      <c r="I2460" s="6" t="s">
        <v>53</v>
      </c>
    </row>
    <row r="2461" spans="1:9" x14ac:dyDescent="0.2">
      <c r="A2461" s="4" t="s">
        <v>7</v>
      </c>
      <c r="B2461" t="s">
        <v>323</v>
      </c>
      <c r="C2461" t="s">
        <v>342</v>
      </c>
      <c r="D2461" s="5" t="s">
        <v>343</v>
      </c>
      <c r="E2461" s="5" t="s">
        <v>282</v>
      </c>
      <c r="F2461" s="5" t="s">
        <v>47</v>
      </c>
      <c r="G2461" s="5" t="s">
        <v>48</v>
      </c>
      <c r="H2461" s="5" t="e">
        <f t="shared" si="38"/>
        <v>#N/A</v>
      </c>
      <c r="I2461" s="6">
        <v>22.288948617361001</v>
      </c>
    </row>
    <row r="2462" spans="1:9" x14ac:dyDescent="0.2">
      <c r="A2462" s="4" t="s">
        <v>7</v>
      </c>
      <c r="B2462" t="s">
        <v>323</v>
      </c>
      <c r="C2462" t="s">
        <v>342</v>
      </c>
      <c r="D2462" s="5" t="s">
        <v>343</v>
      </c>
      <c r="E2462" s="5" t="s">
        <v>282</v>
      </c>
      <c r="F2462" s="5" t="s">
        <v>49</v>
      </c>
      <c r="G2462" s="5" t="s">
        <v>50</v>
      </c>
      <c r="H2462" s="5" t="e">
        <f t="shared" si="38"/>
        <v>#N/A</v>
      </c>
      <c r="I2462" s="6">
        <v>48.482904025554902</v>
      </c>
    </row>
    <row r="2463" spans="1:9" x14ac:dyDescent="0.2">
      <c r="A2463" s="4" t="s">
        <v>7</v>
      </c>
      <c r="B2463" t="s">
        <v>323</v>
      </c>
      <c r="C2463" t="s">
        <v>342</v>
      </c>
      <c r="D2463" s="5" t="s">
        <v>343</v>
      </c>
      <c r="E2463" s="5" t="s">
        <v>282</v>
      </c>
      <c r="F2463" s="5" t="s">
        <v>51</v>
      </c>
      <c r="G2463" s="5" t="s">
        <v>52</v>
      </c>
      <c r="H2463" s="5" t="e">
        <f t="shared" si="38"/>
        <v>#N/A</v>
      </c>
      <c r="I2463" s="6">
        <v>2.0749651295946098E-2</v>
      </c>
    </row>
    <row r="2464" spans="1:9" x14ac:dyDescent="0.2">
      <c r="A2464" s="4" t="s">
        <v>7</v>
      </c>
      <c r="B2464" t="s">
        <v>323</v>
      </c>
      <c r="C2464" t="s">
        <v>342</v>
      </c>
      <c r="D2464" s="5" t="s">
        <v>343</v>
      </c>
      <c r="E2464" s="5" t="s">
        <v>282</v>
      </c>
      <c r="F2464" s="5" t="s">
        <v>54</v>
      </c>
      <c r="G2464" s="5" t="s">
        <v>55</v>
      </c>
      <c r="H2464" s="5" t="e">
        <f t="shared" si="38"/>
        <v>#N/A</v>
      </c>
      <c r="I2464" s="6">
        <v>5.3120784332505897</v>
      </c>
    </row>
    <row r="2465" spans="1:9" x14ac:dyDescent="0.2">
      <c r="A2465" s="4" t="s">
        <v>7</v>
      </c>
      <c r="B2465" t="s">
        <v>323</v>
      </c>
      <c r="C2465" t="s">
        <v>342</v>
      </c>
      <c r="D2465" s="5" t="s">
        <v>343</v>
      </c>
      <c r="E2465" s="5" t="s">
        <v>282</v>
      </c>
      <c r="F2465" s="5" t="s">
        <v>56</v>
      </c>
      <c r="G2465" s="5" t="s">
        <v>57</v>
      </c>
      <c r="H2465" s="5" t="e">
        <f t="shared" si="38"/>
        <v>#N/A</v>
      </c>
      <c r="I2465" s="6">
        <v>430.54117769733398</v>
      </c>
    </row>
    <row r="2466" spans="1:9" x14ac:dyDescent="0.2">
      <c r="A2466" s="4" t="s">
        <v>7</v>
      </c>
      <c r="B2466" t="s">
        <v>323</v>
      </c>
      <c r="C2466" t="s">
        <v>342</v>
      </c>
      <c r="D2466" s="5" t="s">
        <v>343</v>
      </c>
      <c r="E2466" s="5" t="s">
        <v>282</v>
      </c>
      <c r="F2466" s="5" t="s">
        <v>58</v>
      </c>
      <c r="G2466" s="5" t="s">
        <v>59</v>
      </c>
      <c r="H2466" s="5" t="e">
        <f t="shared" si="38"/>
        <v>#N/A</v>
      </c>
      <c r="I2466" s="6">
        <v>11.145180591010099</v>
      </c>
    </row>
    <row r="2467" spans="1:9" x14ac:dyDescent="0.2">
      <c r="A2467" s="4" t="s">
        <v>7</v>
      </c>
      <c r="B2467" t="s">
        <v>323</v>
      </c>
      <c r="C2467" t="s">
        <v>342</v>
      </c>
      <c r="D2467" s="5" t="s">
        <v>343</v>
      </c>
      <c r="E2467" s="5" t="s">
        <v>282</v>
      </c>
      <c r="F2467" s="5" t="s">
        <v>60</v>
      </c>
      <c r="G2467" s="5" t="s">
        <v>61</v>
      </c>
      <c r="H2467" s="5" t="e">
        <f t="shared" si="38"/>
        <v>#N/A</v>
      </c>
      <c r="I2467" s="6" t="s">
        <v>53</v>
      </c>
    </row>
    <row r="2468" spans="1:9" x14ac:dyDescent="0.2">
      <c r="A2468" s="4" t="s">
        <v>62</v>
      </c>
      <c r="B2468" t="s">
        <v>323</v>
      </c>
      <c r="C2468" t="s">
        <v>344</v>
      </c>
      <c r="D2468" s="5" t="s">
        <v>345</v>
      </c>
      <c r="E2468" s="5">
        <v>0</v>
      </c>
      <c r="F2468" s="5" t="s">
        <v>10</v>
      </c>
      <c r="G2468" s="5" t="s">
        <v>11</v>
      </c>
      <c r="H2468" s="5" t="str">
        <f t="shared" si="38"/>
        <v>Power</v>
      </c>
      <c r="I2468" s="6">
        <v>3992.19726477429</v>
      </c>
    </row>
    <row r="2469" spans="1:9" x14ac:dyDescent="0.2">
      <c r="A2469" s="4" t="s">
        <v>62</v>
      </c>
      <c r="B2469" t="s">
        <v>323</v>
      </c>
      <c r="C2469" t="s">
        <v>344</v>
      </c>
      <c r="D2469" s="5" t="s">
        <v>345</v>
      </c>
      <c r="E2469" s="5">
        <v>0</v>
      </c>
      <c r="F2469" s="5" t="s">
        <v>12</v>
      </c>
      <c r="G2469" s="5" t="s">
        <v>13</v>
      </c>
      <c r="H2469" s="5" t="str">
        <f t="shared" si="38"/>
        <v>Industry (incl. Cement Process)</v>
      </c>
      <c r="I2469" s="6" t="s">
        <v>53</v>
      </c>
    </row>
    <row r="2470" spans="1:9" x14ac:dyDescent="0.2">
      <c r="A2470" s="4" t="s">
        <v>62</v>
      </c>
      <c r="B2470" t="s">
        <v>323</v>
      </c>
      <c r="C2470" t="s">
        <v>344</v>
      </c>
      <c r="D2470" s="5" t="s">
        <v>345</v>
      </c>
      <c r="E2470" s="5">
        <v>0</v>
      </c>
      <c r="F2470" s="5" t="s">
        <v>14</v>
      </c>
      <c r="G2470" s="5" t="s">
        <v>15</v>
      </c>
      <c r="H2470" s="5" t="str">
        <f t="shared" si="38"/>
        <v>Industry (incl. Cement Process)</v>
      </c>
      <c r="I2470" s="6">
        <v>992.01329778070703</v>
      </c>
    </row>
    <row r="2471" spans="1:9" x14ac:dyDescent="0.2">
      <c r="A2471" s="4" t="s">
        <v>62</v>
      </c>
      <c r="B2471" t="s">
        <v>323</v>
      </c>
      <c r="C2471" t="s">
        <v>344</v>
      </c>
      <c r="D2471" s="5" t="s">
        <v>345</v>
      </c>
      <c r="E2471" s="5">
        <v>0</v>
      </c>
      <c r="F2471" s="5" t="s">
        <v>18</v>
      </c>
      <c r="G2471" s="5" t="s">
        <v>19</v>
      </c>
      <c r="H2471" s="5" t="str">
        <f t="shared" si="38"/>
        <v>Ground Transport</v>
      </c>
      <c r="I2471" s="6">
        <v>1907.77397949589</v>
      </c>
    </row>
    <row r="2472" spans="1:9" x14ac:dyDescent="0.2">
      <c r="A2472" s="4" t="s">
        <v>62</v>
      </c>
      <c r="B2472" t="s">
        <v>323</v>
      </c>
      <c r="C2472" t="s">
        <v>344</v>
      </c>
      <c r="D2472" s="5" t="s">
        <v>345</v>
      </c>
      <c r="E2472" s="5">
        <v>0</v>
      </c>
      <c r="F2472" s="5" t="s">
        <v>20</v>
      </c>
      <c r="G2472" s="5" t="s">
        <v>21</v>
      </c>
      <c r="H2472" s="5" t="str">
        <f t="shared" si="38"/>
        <v>Ground Transport</v>
      </c>
      <c r="I2472" s="6">
        <v>5.8785353933390496</v>
      </c>
    </row>
    <row r="2473" spans="1:9" x14ac:dyDescent="0.2">
      <c r="A2473" s="4" t="s">
        <v>62</v>
      </c>
      <c r="B2473" t="s">
        <v>323</v>
      </c>
      <c r="C2473" t="s">
        <v>344</v>
      </c>
      <c r="D2473" s="5" t="s">
        <v>345</v>
      </c>
      <c r="E2473" s="5">
        <v>0</v>
      </c>
      <c r="F2473" s="5" t="s">
        <v>26</v>
      </c>
      <c r="G2473" s="5" t="s">
        <v>27</v>
      </c>
      <c r="H2473" s="5" t="str">
        <f t="shared" si="38"/>
        <v>Residential</v>
      </c>
      <c r="I2473" s="6">
        <v>266.08809580921002</v>
      </c>
    </row>
    <row r="2474" spans="1:9" x14ac:dyDescent="0.2">
      <c r="A2474" s="4" t="s">
        <v>62</v>
      </c>
      <c r="B2474" t="s">
        <v>323</v>
      </c>
      <c r="C2474" t="s">
        <v>344</v>
      </c>
      <c r="D2474" s="5" t="s">
        <v>345</v>
      </c>
      <c r="E2474" s="5">
        <v>0</v>
      </c>
      <c r="F2474" s="5" t="s">
        <v>67</v>
      </c>
      <c r="G2474" s="5" t="s">
        <v>13</v>
      </c>
      <c r="H2474" s="5" t="str">
        <f t="shared" si="38"/>
        <v>Industry (incl. Cement Process)</v>
      </c>
      <c r="I2474" s="6">
        <v>5.8785353933390496</v>
      </c>
    </row>
    <row r="2475" spans="1:9" x14ac:dyDescent="0.2">
      <c r="A2475" s="4" t="s">
        <v>62</v>
      </c>
      <c r="B2475" t="s">
        <v>323</v>
      </c>
      <c r="C2475" t="s">
        <v>344</v>
      </c>
      <c r="D2475" s="5" t="s">
        <v>345</v>
      </c>
      <c r="E2475" s="5">
        <v>0</v>
      </c>
      <c r="F2475" s="5" t="s">
        <v>30</v>
      </c>
      <c r="G2475" s="5" t="s">
        <v>32</v>
      </c>
      <c r="H2475" s="5" t="e">
        <f t="shared" si="38"/>
        <v>#N/A</v>
      </c>
      <c r="I2475" s="6" t="s">
        <v>53</v>
      </c>
    </row>
    <row r="2476" spans="1:9" x14ac:dyDescent="0.2">
      <c r="A2476" s="4" t="s">
        <v>62</v>
      </c>
      <c r="B2476" t="s">
        <v>323</v>
      </c>
      <c r="C2476" t="s">
        <v>344</v>
      </c>
      <c r="D2476" s="5" t="s">
        <v>345</v>
      </c>
      <c r="E2476" s="5">
        <v>0</v>
      </c>
      <c r="F2476" s="5" t="s">
        <v>33</v>
      </c>
      <c r="G2476" s="5" t="s">
        <v>34</v>
      </c>
      <c r="H2476" s="5" t="str">
        <f t="shared" si="38"/>
        <v>Industry (incl. Cement Process)</v>
      </c>
      <c r="I2476" s="6">
        <v>443.44799999999998</v>
      </c>
    </row>
    <row r="2477" spans="1:9" x14ac:dyDescent="0.2">
      <c r="A2477" s="4" t="s">
        <v>62</v>
      </c>
      <c r="B2477" t="s">
        <v>323</v>
      </c>
      <c r="C2477" t="s">
        <v>344</v>
      </c>
      <c r="D2477" s="5" t="s">
        <v>345</v>
      </c>
      <c r="E2477" s="5">
        <v>0</v>
      </c>
      <c r="F2477" s="5" t="s">
        <v>35</v>
      </c>
      <c r="G2477" s="5" t="s">
        <v>36</v>
      </c>
      <c r="H2477" s="5" t="e">
        <f t="shared" si="38"/>
        <v>#N/A</v>
      </c>
      <c r="I2477" s="6" t="s">
        <v>53</v>
      </c>
    </row>
    <row r="2478" spans="1:9" x14ac:dyDescent="0.2">
      <c r="A2478" s="4" t="s">
        <v>62</v>
      </c>
      <c r="B2478" t="s">
        <v>323</v>
      </c>
      <c r="C2478" t="s">
        <v>344</v>
      </c>
      <c r="D2478" s="5" t="s">
        <v>345</v>
      </c>
      <c r="E2478" s="5">
        <v>0</v>
      </c>
      <c r="F2478" s="5" t="s">
        <v>41</v>
      </c>
      <c r="G2478" s="5" t="s">
        <v>42</v>
      </c>
      <c r="H2478" s="5" t="e">
        <f t="shared" si="38"/>
        <v>#N/A</v>
      </c>
      <c r="I2478" s="6">
        <v>0.104205730095613</v>
      </c>
    </row>
    <row r="2479" spans="1:9" x14ac:dyDescent="0.2">
      <c r="A2479" s="4" t="s">
        <v>62</v>
      </c>
      <c r="B2479" t="s">
        <v>323</v>
      </c>
      <c r="C2479" t="s">
        <v>344</v>
      </c>
      <c r="D2479" s="5" t="s">
        <v>345</v>
      </c>
      <c r="E2479" s="5">
        <v>0</v>
      </c>
      <c r="F2479" s="5" t="s">
        <v>43</v>
      </c>
      <c r="G2479" s="5" t="s">
        <v>44</v>
      </c>
      <c r="H2479" s="5" t="e">
        <f t="shared" si="38"/>
        <v>#N/A</v>
      </c>
      <c r="I2479" s="6">
        <v>0.80000099999999996</v>
      </c>
    </row>
    <row r="2480" spans="1:9" x14ac:dyDescent="0.2">
      <c r="A2480" s="4" t="s">
        <v>62</v>
      </c>
      <c r="B2480" t="s">
        <v>323</v>
      </c>
      <c r="C2480" t="s">
        <v>344</v>
      </c>
      <c r="D2480" s="5" t="s">
        <v>345</v>
      </c>
      <c r="E2480" s="5">
        <v>0</v>
      </c>
      <c r="F2480" s="5" t="s">
        <v>45</v>
      </c>
      <c r="G2480" s="5" t="s">
        <v>46</v>
      </c>
      <c r="H2480" s="5" t="e">
        <f t="shared" si="38"/>
        <v>#N/A</v>
      </c>
      <c r="I2480" s="6">
        <v>399.14550000000003</v>
      </c>
    </row>
    <row r="2481" spans="1:9" x14ac:dyDescent="0.2">
      <c r="A2481" s="4" t="s">
        <v>62</v>
      </c>
      <c r="B2481" t="s">
        <v>323</v>
      </c>
      <c r="C2481" t="s">
        <v>344</v>
      </c>
      <c r="D2481" s="5" t="s">
        <v>345</v>
      </c>
      <c r="E2481" s="5">
        <v>0</v>
      </c>
      <c r="F2481" s="5" t="s">
        <v>47</v>
      </c>
      <c r="G2481" s="5" t="s">
        <v>48</v>
      </c>
      <c r="H2481" s="5" t="e">
        <f t="shared" si="38"/>
        <v>#N/A</v>
      </c>
      <c r="I2481" s="6">
        <v>6.5702679893333302</v>
      </c>
    </row>
    <row r="2482" spans="1:9" x14ac:dyDescent="0.2">
      <c r="A2482" s="4" t="s">
        <v>62</v>
      </c>
      <c r="B2482" t="s">
        <v>323</v>
      </c>
      <c r="C2482" t="s">
        <v>344</v>
      </c>
      <c r="D2482" s="5" t="s">
        <v>345</v>
      </c>
      <c r="E2482" s="5">
        <v>0</v>
      </c>
      <c r="F2482" s="5" t="s">
        <v>49</v>
      </c>
      <c r="G2482" s="5" t="s">
        <v>50</v>
      </c>
      <c r="H2482" s="5" t="e">
        <f t="shared" si="38"/>
        <v>#N/A</v>
      </c>
      <c r="I2482" s="6">
        <v>3.6315452285315599</v>
      </c>
    </row>
    <row r="2483" spans="1:9" x14ac:dyDescent="0.2">
      <c r="A2483" s="4" t="s">
        <v>62</v>
      </c>
      <c r="B2483" t="s">
        <v>323</v>
      </c>
      <c r="C2483" t="s">
        <v>344</v>
      </c>
      <c r="D2483" s="5" t="s">
        <v>345</v>
      </c>
      <c r="E2483" s="5">
        <v>0</v>
      </c>
      <c r="F2483" s="5" t="s">
        <v>51</v>
      </c>
      <c r="G2483" s="5" t="s">
        <v>52</v>
      </c>
      <c r="H2483" s="5" t="e">
        <f t="shared" si="38"/>
        <v>#N/A</v>
      </c>
      <c r="I2483" s="6" t="s">
        <v>53</v>
      </c>
    </row>
    <row r="2484" spans="1:9" x14ac:dyDescent="0.2">
      <c r="A2484" s="4" t="s">
        <v>62</v>
      </c>
      <c r="B2484" t="s">
        <v>323</v>
      </c>
      <c r="C2484" t="s">
        <v>344</v>
      </c>
      <c r="D2484" s="5" t="s">
        <v>345</v>
      </c>
      <c r="E2484" s="5">
        <v>0</v>
      </c>
      <c r="F2484" s="5" t="s">
        <v>54</v>
      </c>
      <c r="G2484" s="5" t="s">
        <v>55</v>
      </c>
      <c r="H2484" s="5" t="e">
        <f t="shared" si="38"/>
        <v>#N/A</v>
      </c>
      <c r="I2484" s="6">
        <v>0.61255391582308605</v>
      </c>
    </row>
    <row r="2485" spans="1:9" x14ac:dyDescent="0.2">
      <c r="A2485" s="4" t="s">
        <v>62</v>
      </c>
      <c r="B2485" t="s">
        <v>323</v>
      </c>
      <c r="C2485" t="s">
        <v>344</v>
      </c>
      <c r="D2485" s="5" t="s">
        <v>345</v>
      </c>
      <c r="E2485" s="5">
        <v>0</v>
      </c>
      <c r="F2485" s="5" t="s">
        <v>56</v>
      </c>
      <c r="G2485" s="5" t="s">
        <v>57</v>
      </c>
      <c r="H2485" s="5" t="e">
        <f t="shared" si="38"/>
        <v>#N/A</v>
      </c>
      <c r="I2485" s="6">
        <v>29.170653765371501</v>
      </c>
    </row>
    <row r="2486" spans="1:9" x14ac:dyDescent="0.2">
      <c r="A2486" s="4" t="s">
        <v>62</v>
      </c>
      <c r="B2486" t="s">
        <v>323</v>
      </c>
      <c r="C2486" t="s">
        <v>344</v>
      </c>
      <c r="D2486" s="5" t="s">
        <v>345</v>
      </c>
      <c r="E2486" s="5">
        <v>0</v>
      </c>
      <c r="F2486" s="5" t="s">
        <v>58</v>
      </c>
      <c r="G2486" s="5" t="s">
        <v>59</v>
      </c>
      <c r="H2486" s="5" t="e">
        <f t="shared" si="38"/>
        <v>#N/A</v>
      </c>
      <c r="I2486" s="6">
        <v>1.4666714787350399</v>
      </c>
    </row>
    <row r="2487" spans="1:9" x14ac:dyDescent="0.2">
      <c r="A2487" s="4" t="s">
        <v>62</v>
      </c>
      <c r="B2487" t="s">
        <v>323</v>
      </c>
      <c r="C2487" t="s">
        <v>344</v>
      </c>
      <c r="D2487" s="5" t="s">
        <v>345</v>
      </c>
      <c r="E2487" s="5">
        <v>0</v>
      </c>
      <c r="F2487" s="5" t="s">
        <v>60</v>
      </c>
      <c r="G2487" s="5" t="s">
        <v>61</v>
      </c>
      <c r="H2487" s="5" t="e">
        <f t="shared" si="38"/>
        <v>#N/A</v>
      </c>
      <c r="I2487" s="6">
        <v>19.413656152003998</v>
      </c>
    </row>
    <row r="2488" spans="1:9" x14ac:dyDescent="0.2">
      <c r="A2488" s="4" t="s">
        <v>7</v>
      </c>
      <c r="B2488" t="s">
        <v>323</v>
      </c>
      <c r="C2488" t="s">
        <v>346</v>
      </c>
      <c r="D2488" s="5" t="s">
        <v>347</v>
      </c>
      <c r="E2488" s="5" t="s">
        <v>282</v>
      </c>
      <c r="F2488" s="5" t="s">
        <v>10</v>
      </c>
      <c r="G2488" s="5" t="s">
        <v>11</v>
      </c>
      <c r="H2488" s="5" t="str">
        <f t="shared" si="38"/>
        <v>Power</v>
      </c>
      <c r="I2488" s="6">
        <v>639.60076195139595</v>
      </c>
    </row>
    <row r="2489" spans="1:9" x14ac:dyDescent="0.2">
      <c r="A2489" s="4" t="s">
        <v>7</v>
      </c>
      <c r="B2489" t="s">
        <v>323</v>
      </c>
      <c r="C2489" t="s">
        <v>346</v>
      </c>
      <c r="D2489" s="5" t="s">
        <v>347</v>
      </c>
      <c r="E2489" s="5" t="s">
        <v>282</v>
      </c>
      <c r="F2489" s="5" t="s">
        <v>14</v>
      </c>
      <c r="G2489" s="5" t="s">
        <v>15</v>
      </c>
      <c r="H2489" s="5" t="str">
        <f t="shared" si="38"/>
        <v>Industry (incl. Cement Process)</v>
      </c>
      <c r="I2489" s="6">
        <v>30.9082983587342</v>
      </c>
    </row>
    <row r="2490" spans="1:9" x14ac:dyDescent="0.2">
      <c r="A2490" s="4" t="s">
        <v>7</v>
      </c>
      <c r="B2490" t="s">
        <v>323</v>
      </c>
      <c r="C2490" t="s">
        <v>346</v>
      </c>
      <c r="D2490" s="5" t="s">
        <v>347</v>
      </c>
      <c r="E2490" s="5" t="s">
        <v>282</v>
      </c>
      <c r="F2490" s="5" t="s">
        <v>16</v>
      </c>
      <c r="G2490" s="5" t="s">
        <v>17</v>
      </c>
      <c r="H2490" s="5" t="str">
        <f t="shared" si="38"/>
        <v>Domestic aviation</v>
      </c>
      <c r="I2490" s="6">
        <v>6.1733829759653203</v>
      </c>
    </row>
    <row r="2491" spans="1:9" x14ac:dyDescent="0.2">
      <c r="A2491" s="4" t="s">
        <v>7</v>
      </c>
      <c r="B2491" t="s">
        <v>323</v>
      </c>
      <c r="C2491" t="s">
        <v>346</v>
      </c>
      <c r="D2491" s="5" t="s">
        <v>347</v>
      </c>
      <c r="E2491" s="5" t="s">
        <v>282</v>
      </c>
      <c r="F2491" s="5" t="s">
        <v>18</v>
      </c>
      <c r="G2491" s="5" t="s">
        <v>19</v>
      </c>
      <c r="H2491" s="5" t="str">
        <f t="shared" si="38"/>
        <v>Ground Transport</v>
      </c>
      <c r="I2491" s="6">
        <v>533.86792605621099</v>
      </c>
    </row>
    <row r="2492" spans="1:9" x14ac:dyDescent="0.2">
      <c r="A2492" s="4" t="s">
        <v>7</v>
      </c>
      <c r="B2492" t="s">
        <v>323</v>
      </c>
      <c r="C2492" t="s">
        <v>346</v>
      </c>
      <c r="D2492" s="5" t="s">
        <v>347</v>
      </c>
      <c r="E2492" s="5" t="s">
        <v>282</v>
      </c>
      <c r="F2492" s="5" t="s">
        <v>22</v>
      </c>
      <c r="G2492" s="5" t="s">
        <v>23</v>
      </c>
      <c r="H2492" s="5" t="str">
        <f t="shared" si="38"/>
        <v>Ground Transport</v>
      </c>
      <c r="I2492" s="6">
        <v>44.231830872942801</v>
      </c>
    </row>
    <row r="2493" spans="1:9" x14ac:dyDescent="0.2">
      <c r="A2493" s="4" t="s">
        <v>7</v>
      </c>
      <c r="B2493" t="s">
        <v>323</v>
      </c>
      <c r="C2493" t="s">
        <v>346</v>
      </c>
      <c r="D2493" s="5" t="s">
        <v>347</v>
      </c>
      <c r="E2493" s="5" t="s">
        <v>282</v>
      </c>
      <c r="F2493" s="5" t="s">
        <v>26</v>
      </c>
      <c r="G2493" s="5" t="s">
        <v>27</v>
      </c>
      <c r="H2493" s="5" t="str">
        <f t="shared" si="38"/>
        <v>Residential</v>
      </c>
      <c r="I2493" s="6">
        <v>184.487488732391</v>
      </c>
    </row>
    <row r="2494" spans="1:9" x14ac:dyDescent="0.2">
      <c r="A2494" s="4" t="s">
        <v>7</v>
      </c>
      <c r="B2494" t="s">
        <v>323</v>
      </c>
      <c r="C2494" t="s">
        <v>346</v>
      </c>
      <c r="D2494" s="5" t="s">
        <v>347</v>
      </c>
      <c r="E2494" s="5" t="s">
        <v>282</v>
      </c>
      <c r="F2494" s="5" t="s">
        <v>35</v>
      </c>
      <c r="G2494" s="5" t="s">
        <v>36</v>
      </c>
      <c r="H2494" s="5" t="e">
        <f t="shared" si="38"/>
        <v>#N/A</v>
      </c>
      <c r="I2494" s="6" t="s">
        <v>53</v>
      </c>
    </row>
    <row r="2495" spans="1:9" x14ac:dyDescent="0.2">
      <c r="A2495" s="4" t="s">
        <v>7</v>
      </c>
      <c r="B2495" t="s">
        <v>323</v>
      </c>
      <c r="C2495" t="s">
        <v>346</v>
      </c>
      <c r="D2495" s="5" t="s">
        <v>347</v>
      </c>
      <c r="E2495" s="5" t="s">
        <v>282</v>
      </c>
      <c r="F2495" s="5" t="s">
        <v>37</v>
      </c>
      <c r="G2495" s="5" t="s">
        <v>38</v>
      </c>
      <c r="H2495" s="5" t="e">
        <f t="shared" si="38"/>
        <v>#N/A</v>
      </c>
      <c r="I2495" s="6" t="s">
        <v>53</v>
      </c>
    </row>
    <row r="2496" spans="1:9" x14ac:dyDescent="0.2">
      <c r="A2496" s="4" t="s">
        <v>7</v>
      </c>
      <c r="B2496" t="s">
        <v>323</v>
      </c>
      <c r="C2496" t="s">
        <v>346</v>
      </c>
      <c r="D2496" s="5" t="s">
        <v>347</v>
      </c>
      <c r="E2496" s="5" t="s">
        <v>282</v>
      </c>
      <c r="F2496" s="5" t="s">
        <v>39</v>
      </c>
      <c r="G2496" s="5" t="s">
        <v>40</v>
      </c>
      <c r="H2496" s="5" t="e">
        <f t="shared" si="38"/>
        <v>#N/A</v>
      </c>
      <c r="I2496" s="6">
        <v>2.66770382195506</v>
      </c>
    </row>
    <row r="2497" spans="1:9" x14ac:dyDescent="0.2">
      <c r="A2497" s="4" t="s">
        <v>7</v>
      </c>
      <c r="B2497" t="s">
        <v>323</v>
      </c>
      <c r="C2497" t="s">
        <v>346</v>
      </c>
      <c r="D2497" s="5" t="s">
        <v>347</v>
      </c>
      <c r="E2497" s="5" t="s">
        <v>282</v>
      </c>
      <c r="F2497" s="5" t="s">
        <v>41</v>
      </c>
      <c r="G2497" s="5" t="s">
        <v>42</v>
      </c>
      <c r="H2497" s="5" t="e">
        <f t="shared" si="38"/>
        <v>#N/A</v>
      </c>
      <c r="I2497" s="6">
        <v>2.1090772338271401E-2</v>
      </c>
    </row>
    <row r="2498" spans="1:9" x14ac:dyDescent="0.2">
      <c r="A2498" s="4" t="s">
        <v>7</v>
      </c>
      <c r="B2498" t="s">
        <v>323</v>
      </c>
      <c r="C2498" t="s">
        <v>346</v>
      </c>
      <c r="D2498" s="5" t="s">
        <v>347</v>
      </c>
      <c r="E2498" s="5" t="s">
        <v>282</v>
      </c>
      <c r="F2498" s="5" t="s">
        <v>43</v>
      </c>
      <c r="G2498" s="5" t="s">
        <v>44</v>
      </c>
      <c r="H2498" s="5" t="e">
        <f t="shared" ref="H2498:H2561" si="39">VLOOKUP(G2498,$M$2:$N$11,2,FALSE)</f>
        <v>#N/A</v>
      </c>
      <c r="I2498" s="6">
        <v>2.725E-3</v>
      </c>
    </row>
    <row r="2499" spans="1:9" x14ac:dyDescent="0.2">
      <c r="A2499" s="4" t="s">
        <v>7</v>
      </c>
      <c r="B2499" t="s">
        <v>323</v>
      </c>
      <c r="C2499" t="s">
        <v>346</v>
      </c>
      <c r="D2499" s="5" t="s">
        <v>347</v>
      </c>
      <c r="E2499" s="5" t="s">
        <v>282</v>
      </c>
      <c r="F2499" s="5" t="s">
        <v>47</v>
      </c>
      <c r="G2499" s="5" t="s">
        <v>48</v>
      </c>
      <c r="H2499" s="5" t="e">
        <f t="shared" si="39"/>
        <v>#N/A</v>
      </c>
      <c r="I2499" s="6">
        <v>2.4695999999999998</v>
      </c>
    </row>
    <row r="2500" spans="1:9" x14ac:dyDescent="0.2">
      <c r="A2500" s="4" t="s">
        <v>7</v>
      </c>
      <c r="B2500" t="s">
        <v>323</v>
      </c>
      <c r="C2500" t="s">
        <v>346</v>
      </c>
      <c r="D2500" s="5" t="s">
        <v>347</v>
      </c>
      <c r="E2500" s="5" t="s">
        <v>282</v>
      </c>
      <c r="F2500" s="5" t="s">
        <v>49</v>
      </c>
      <c r="G2500" s="5" t="s">
        <v>50</v>
      </c>
      <c r="H2500" s="5" t="e">
        <f t="shared" si="39"/>
        <v>#N/A</v>
      </c>
      <c r="I2500" s="6">
        <v>4.5260939713134896</v>
      </c>
    </row>
    <row r="2501" spans="1:9" x14ac:dyDescent="0.2">
      <c r="A2501" s="4" t="s">
        <v>7</v>
      </c>
      <c r="B2501" t="s">
        <v>323</v>
      </c>
      <c r="C2501" t="s">
        <v>346</v>
      </c>
      <c r="D2501" s="5" t="s">
        <v>347</v>
      </c>
      <c r="E2501" s="5" t="s">
        <v>282</v>
      </c>
      <c r="F2501" s="5" t="s">
        <v>56</v>
      </c>
      <c r="G2501" s="5" t="s">
        <v>57</v>
      </c>
      <c r="H2501" s="5" t="e">
        <f t="shared" si="39"/>
        <v>#N/A</v>
      </c>
      <c r="I2501" s="6">
        <v>56.4442806739142</v>
      </c>
    </row>
    <row r="2502" spans="1:9" x14ac:dyDescent="0.2">
      <c r="A2502" s="4" t="s">
        <v>7</v>
      </c>
      <c r="B2502" t="s">
        <v>323</v>
      </c>
      <c r="C2502" t="s">
        <v>346</v>
      </c>
      <c r="D2502" s="5" t="s">
        <v>347</v>
      </c>
      <c r="E2502" s="5" t="s">
        <v>282</v>
      </c>
      <c r="F2502" s="5" t="s">
        <v>58</v>
      </c>
      <c r="G2502" s="5" t="s">
        <v>59</v>
      </c>
      <c r="H2502" s="5" t="e">
        <f t="shared" si="39"/>
        <v>#N/A</v>
      </c>
      <c r="I2502" s="6" t="s">
        <v>53</v>
      </c>
    </row>
    <row r="2503" spans="1:9" x14ac:dyDescent="0.2">
      <c r="A2503" s="4" t="s">
        <v>7</v>
      </c>
      <c r="B2503" t="s">
        <v>323</v>
      </c>
      <c r="C2503" t="s">
        <v>346</v>
      </c>
      <c r="D2503" s="5" t="s">
        <v>347</v>
      </c>
      <c r="E2503" s="5" t="s">
        <v>282</v>
      </c>
      <c r="F2503" s="5" t="s">
        <v>60</v>
      </c>
      <c r="G2503" s="5" t="s">
        <v>61</v>
      </c>
      <c r="H2503" s="5" t="e">
        <f t="shared" si="39"/>
        <v>#N/A</v>
      </c>
      <c r="I2503" s="6">
        <v>0.37845588263542901</v>
      </c>
    </row>
    <row r="2504" spans="1:9" x14ac:dyDescent="0.2">
      <c r="A2504" s="4" t="s">
        <v>7</v>
      </c>
      <c r="B2504" t="s">
        <v>323</v>
      </c>
      <c r="C2504" t="s">
        <v>348</v>
      </c>
      <c r="D2504" s="5" t="s">
        <v>349</v>
      </c>
      <c r="E2504" s="5" t="s">
        <v>282</v>
      </c>
      <c r="F2504" s="5" t="s">
        <v>10</v>
      </c>
      <c r="G2504" s="5" t="s">
        <v>11</v>
      </c>
      <c r="H2504" s="5" t="str">
        <f t="shared" si="39"/>
        <v>Power</v>
      </c>
      <c r="I2504" s="6">
        <v>153487.47992809399</v>
      </c>
    </row>
    <row r="2505" spans="1:9" x14ac:dyDescent="0.2">
      <c r="A2505" s="4" t="s">
        <v>7</v>
      </c>
      <c r="B2505" t="s">
        <v>323</v>
      </c>
      <c r="C2505" t="s">
        <v>348</v>
      </c>
      <c r="D2505" s="5" t="s">
        <v>349</v>
      </c>
      <c r="E2505" s="5" t="s">
        <v>282</v>
      </c>
      <c r="F2505" s="5" t="s">
        <v>12</v>
      </c>
      <c r="G2505" s="5" t="s">
        <v>13</v>
      </c>
      <c r="H2505" s="5" t="str">
        <f t="shared" si="39"/>
        <v>Industry (incl. Cement Process)</v>
      </c>
      <c r="I2505" s="6">
        <v>8245.6310928302792</v>
      </c>
    </row>
    <row r="2506" spans="1:9" x14ac:dyDescent="0.2">
      <c r="A2506" s="4" t="s">
        <v>7</v>
      </c>
      <c r="B2506" t="s">
        <v>323</v>
      </c>
      <c r="C2506" t="s">
        <v>348</v>
      </c>
      <c r="D2506" s="5" t="s">
        <v>349</v>
      </c>
      <c r="E2506" s="5" t="s">
        <v>282</v>
      </c>
      <c r="F2506" s="5" t="s">
        <v>14</v>
      </c>
      <c r="G2506" s="5" t="s">
        <v>15</v>
      </c>
      <c r="H2506" s="5" t="str">
        <f t="shared" si="39"/>
        <v>Industry (incl. Cement Process)</v>
      </c>
      <c r="I2506" s="6">
        <v>29688.6954893935</v>
      </c>
    </row>
    <row r="2507" spans="1:9" x14ac:dyDescent="0.2">
      <c r="A2507" s="4" t="s">
        <v>7</v>
      </c>
      <c r="B2507" t="s">
        <v>323</v>
      </c>
      <c r="C2507" t="s">
        <v>348</v>
      </c>
      <c r="D2507" s="5" t="s">
        <v>349</v>
      </c>
      <c r="E2507" s="5" t="s">
        <v>282</v>
      </c>
      <c r="F2507" s="5" t="s">
        <v>16</v>
      </c>
      <c r="G2507" s="5" t="s">
        <v>17</v>
      </c>
      <c r="H2507" s="5" t="str">
        <f t="shared" si="39"/>
        <v>Domestic aviation</v>
      </c>
      <c r="I2507" s="6">
        <v>82.758549088547895</v>
      </c>
    </row>
    <row r="2508" spans="1:9" x14ac:dyDescent="0.2">
      <c r="A2508" s="4" t="s">
        <v>7</v>
      </c>
      <c r="B2508" t="s">
        <v>323</v>
      </c>
      <c r="C2508" t="s">
        <v>348</v>
      </c>
      <c r="D2508" s="5" t="s">
        <v>349</v>
      </c>
      <c r="E2508" s="5" t="s">
        <v>282</v>
      </c>
      <c r="F2508" s="5" t="s">
        <v>18</v>
      </c>
      <c r="G2508" s="5" t="s">
        <v>19</v>
      </c>
      <c r="H2508" s="5" t="str">
        <f t="shared" si="39"/>
        <v>Ground Transport</v>
      </c>
      <c r="I2508" s="6">
        <v>57998.275318500098</v>
      </c>
    </row>
    <row r="2509" spans="1:9" x14ac:dyDescent="0.2">
      <c r="A2509" s="4" t="s">
        <v>7</v>
      </c>
      <c r="B2509" t="s">
        <v>323</v>
      </c>
      <c r="C2509" t="s">
        <v>348</v>
      </c>
      <c r="D2509" s="5" t="s">
        <v>349</v>
      </c>
      <c r="E2509" s="5" t="s">
        <v>282</v>
      </c>
      <c r="F2509" s="5" t="s">
        <v>20</v>
      </c>
      <c r="G2509" s="5" t="s">
        <v>21</v>
      </c>
      <c r="H2509" s="5" t="str">
        <f t="shared" si="39"/>
        <v>Ground Transport</v>
      </c>
      <c r="I2509" s="6">
        <v>386.90998256303101</v>
      </c>
    </row>
    <row r="2510" spans="1:9" x14ac:dyDescent="0.2">
      <c r="A2510" s="4" t="s">
        <v>7</v>
      </c>
      <c r="B2510" t="s">
        <v>323</v>
      </c>
      <c r="C2510" t="s">
        <v>348</v>
      </c>
      <c r="D2510" s="5" t="s">
        <v>349</v>
      </c>
      <c r="E2510" s="5" t="s">
        <v>282</v>
      </c>
      <c r="F2510" s="5" t="s">
        <v>22</v>
      </c>
      <c r="G2510" s="5" t="s">
        <v>23</v>
      </c>
      <c r="H2510" s="5" t="str">
        <f t="shared" si="39"/>
        <v>Ground Transport</v>
      </c>
      <c r="I2510" s="6">
        <v>9.4152266350369391</v>
      </c>
    </row>
    <row r="2511" spans="1:9" x14ac:dyDescent="0.2">
      <c r="A2511" s="4" t="s">
        <v>7</v>
      </c>
      <c r="B2511" t="s">
        <v>323</v>
      </c>
      <c r="C2511" t="s">
        <v>348</v>
      </c>
      <c r="D2511" s="5" t="s">
        <v>349</v>
      </c>
      <c r="E2511" s="5" t="s">
        <v>282</v>
      </c>
      <c r="F2511" s="5" t="s">
        <v>24</v>
      </c>
      <c r="G2511" s="5" t="s">
        <v>25</v>
      </c>
      <c r="H2511" s="5" t="str">
        <f t="shared" si="39"/>
        <v>Ground Transport</v>
      </c>
      <c r="I2511" s="6">
        <v>985.53368201426497</v>
      </c>
    </row>
    <row r="2512" spans="1:9" x14ac:dyDescent="0.2">
      <c r="A2512" s="4" t="s">
        <v>7</v>
      </c>
      <c r="B2512" t="s">
        <v>323</v>
      </c>
      <c r="C2512" t="s">
        <v>348</v>
      </c>
      <c r="D2512" s="5" t="s">
        <v>349</v>
      </c>
      <c r="E2512" s="5" t="s">
        <v>282</v>
      </c>
      <c r="F2512" s="5" t="s">
        <v>26</v>
      </c>
      <c r="G2512" s="5" t="s">
        <v>27</v>
      </c>
      <c r="H2512" s="5" t="str">
        <f t="shared" si="39"/>
        <v>Residential</v>
      </c>
      <c r="I2512" s="6">
        <v>56710.962753146297</v>
      </c>
    </row>
    <row r="2513" spans="1:9" x14ac:dyDescent="0.2">
      <c r="A2513" s="4" t="s">
        <v>7</v>
      </c>
      <c r="B2513" t="s">
        <v>323</v>
      </c>
      <c r="C2513" t="s">
        <v>348</v>
      </c>
      <c r="D2513" s="5" t="s">
        <v>349</v>
      </c>
      <c r="E2513" s="5" t="s">
        <v>282</v>
      </c>
      <c r="F2513" s="5" t="s">
        <v>67</v>
      </c>
      <c r="G2513" s="5" t="s">
        <v>13</v>
      </c>
      <c r="H2513" s="5" t="str">
        <f t="shared" si="39"/>
        <v>Industry (incl. Cement Process)</v>
      </c>
      <c r="I2513" s="6">
        <v>76.122264101572796</v>
      </c>
    </row>
    <row r="2514" spans="1:9" x14ac:dyDescent="0.2">
      <c r="A2514" s="4" t="s">
        <v>7</v>
      </c>
      <c r="B2514" t="s">
        <v>323</v>
      </c>
      <c r="C2514" t="s">
        <v>348</v>
      </c>
      <c r="D2514" s="5" t="s">
        <v>349</v>
      </c>
      <c r="E2514" s="5" t="s">
        <v>282</v>
      </c>
      <c r="F2514" s="5" t="s">
        <v>28</v>
      </c>
      <c r="G2514" s="5" t="s">
        <v>29</v>
      </c>
      <c r="H2514" s="5" t="e">
        <f t="shared" si="39"/>
        <v>#N/A</v>
      </c>
      <c r="I2514" s="6">
        <v>3439.1124326599602</v>
      </c>
    </row>
    <row r="2515" spans="1:9" x14ac:dyDescent="0.2">
      <c r="A2515" s="4" t="s">
        <v>7</v>
      </c>
      <c r="B2515" t="s">
        <v>323</v>
      </c>
      <c r="C2515" t="s">
        <v>348</v>
      </c>
      <c r="D2515" s="5" t="s">
        <v>349</v>
      </c>
      <c r="E2515" s="5" t="s">
        <v>282</v>
      </c>
      <c r="F2515" s="5" t="s">
        <v>30</v>
      </c>
      <c r="G2515" s="5" t="s">
        <v>32</v>
      </c>
      <c r="H2515" s="5" t="e">
        <f t="shared" si="39"/>
        <v>#N/A</v>
      </c>
      <c r="I2515" s="6">
        <v>456.57760316254303</v>
      </c>
    </row>
    <row r="2516" spans="1:9" x14ac:dyDescent="0.2">
      <c r="A2516" s="4" t="s">
        <v>7</v>
      </c>
      <c r="B2516" t="s">
        <v>323</v>
      </c>
      <c r="C2516" t="s">
        <v>348</v>
      </c>
      <c r="D2516" s="5" t="s">
        <v>349</v>
      </c>
      <c r="E2516" s="5" t="s">
        <v>282</v>
      </c>
      <c r="F2516" s="5" t="s">
        <v>30</v>
      </c>
      <c r="G2516" s="5" t="s">
        <v>72</v>
      </c>
      <c r="H2516" s="5" t="e">
        <f t="shared" si="39"/>
        <v>#N/A</v>
      </c>
      <c r="I2516" s="6" t="s">
        <v>53</v>
      </c>
    </row>
    <row r="2517" spans="1:9" x14ac:dyDescent="0.2">
      <c r="A2517" s="4" t="s">
        <v>7</v>
      </c>
      <c r="B2517" t="s">
        <v>323</v>
      </c>
      <c r="C2517" t="s">
        <v>348</v>
      </c>
      <c r="D2517" s="5" t="s">
        <v>349</v>
      </c>
      <c r="E2517" s="5" t="s">
        <v>282</v>
      </c>
      <c r="F2517" s="5" t="s">
        <v>30</v>
      </c>
      <c r="G2517" s="5" t="s">
        <v>31</v>
      </c>
      <c r="H2517" s="5" t="e">
        <f t="shared" si="39"/>
        <v>#N/A</v>
      </c>
      <c r="I2517" s="6">
        <v>349.40189089831199</v>
      </c>
    </row>
    <row r="2518" spans="1:9" x14ac:dyDescent="0.2">
      <c r="A2518" s="4" t="s">
        <v>7</v>
      </c>
      <c r="B2518" t="s">
        <v>323</v>
      </c>
      <c r="C2518" t="s">
        <v>348</v>
      </c>
      <c r="D2518" s="5" t="s">
        <v>349</v>
      </c>
      <c r="E2518" s="5" t="s">
        <v>282</v>
      </c>
      <c r="F2518" s="5" t="s">
        <v>33</v>
      </c>
      <c r="G2518" s="5" t="s">
        <v>34</v>
      </c>
      <c r="H2518" s="5" t="str">
        <f t="shared" si="39"/>
        <v>Industry (incl. Cement Process)</v>
      </c>
      <c r="I2518" s="6">
        <v>8465.25</v>
      </c>
    </row>
    <row r="2519" spans="1:9" x14ac:dyDescent="0.2">
      <c r="A2519" s="4" t="s">
        <v>7</v>
      </c>
      <c r="B2519" t="s">
        <v>323</v>
      </c>
      <c r="C2519" t="s">
        <v>348</v>
      </c>
      <c r="D2519" s="5" t="s">
        <v>349</v>
      </c>
      <c r="E2519" s="5" t="s">
        <v>282</v>
      </c>
      <c r="F2519" s="5" t="s">
        <v>35</v>
      </c>
      <c r="G2519" s="5" t="s">
        <v>36</v>
      </c>
      <c r="H2519" s="5" t="e">
        <f t="shared" si="39"/>
        <v>#N/A</v>
      </c>
      <c r="I2519" s="6">
        <v>1530</v>
      </c>
    </row>
    <row r="2520" spans="1:9" x14ac:dyDescent="0.2">
      <c r="A2520" s="4" t="s">
        <v>7</v>
      </c>
      <c r="B2520" t="s">
        <v>323</v>
      </c>
      <c r="C2520" t="s">
        <v>348</v>
      </c>
      <c r="D2520" s="5" t="s">
        <v>349</v>
      </c>
      <c r="E2520" s="5" t="s">
        <v>282</v>
      </c>
      <c r="F2520" s="5" t="s">
        <v>37</v>
      </c>
      <c r="G2520" s="5" t="s">
        <v>38</v>
      </c>
      <c r="H2520" s="5" t="e">
        <f t="shared" si="39"/>
        <v>#N/A</v>
      </c>
      <c r="I2520" s="6">
        <v>1631.93289116954</v>
      </c>
    </row>
    <row r="2521" spans="1:9" x14ac:dyDescent="0.2">
      <c r="A2521" s="4" t="s">
        <v>7</v>
      </c>
      <c r="B2521" t="s">
        <v>323</v>
      </c>
      <c r="C2521" t="s">
        <v>348</v>
      </c>
      <c r="D2521" s="5" t="s">
        <v>349</v>
      </c>
      <c r="E2521" s="5" t="s">
        <v>282</v>
      </c>
      <c r="F2521" s="5" t="s">
        <v>39</v>
      </c>
      <c r="G2521" s="5" t="s">
        <v>40</v>
      </c>
      <c r="H2521" s="5" t="e">
        <f t="shared" si="39"/>
        <v>#N/A</v>
      </c>
      <c r="I2521" s="6">
        <v>336.42764845428098</v>
      </c>
    </row>
    <row r="2522" spans="1:9" x14ac:dyDescent="0.2">
      <c r="A2522" s="4" t="s">
        <v>7</v>
      </c>
      <c r="B2522" t="s">
        <v>323</v>
      </c>
      <c r="C2522" t="s">
        <v>348</v>
      </c>
      <c r="D2522" s="5" t="s">
        <v>349</v>
      </c>
      <c r="E2522" s="5" t="s">
        <v>282</v>
      </c>
      <c r="F2522" s="5" t="s">
        <v>41</v>
      </c>
      <c r="G2522" s="5" t="s">
        <v>42</v>
      </c>
      <c r="H2522" s="5" t="e">
        <f t="shared" si="39"/>
        <v>#N/A</v>
      </c>
      <c r="I2522" s="6">
        <v>133.836806946427</v>
      </c>
    </row>
    <row r="2523" spans="1:9" x14ac:dyDescent="0.2">
      <c r="A2523" s="4" t="s">
        <v>7</v>
      </c>
      <c r="B2523" t="s">
        <v>323</v>
      </c>
      <c r="C2523" t="s">
        <v>348</v>
      </c>
      <c r="D2523" s="5" t="s">
        <v>349</v>
      </c>
      <c r="E2523" s="5" t="s">
        <v>282</v>
      </c>
      <c r="F2523" s="5" t="s">
        <v>43</v>
      </c>
      <c r="G2523" s="5" t="s">
        <v>44</v>
      </c>
      <c r="H2523" s="5" t="e">
        <f t="shared" si="39"/>
        <v>#N/A</v>
      </c>
      <c r="I2523" s="6">
        <v>5768.5493488296597</v>
      </c>
    </row>
    <row r="2524" spans="1:9" x14ac:dyDescent="0.2">
      <c r="A2524" s="4" t="s">
        <v>7</v>
      </c>
      <c r="B2524" t="s">
        <v>323</v>
      </c>
      <c r="C2524" t="s">
        <v>348</v>
      </c>
      <c r="D2524" s="5" t="s">
        <v>349</v>
      </c>
      <c r="E2524" s="5" t="s">
        <v>282</v>
      </c>
      <c r="F2524" s="5" t="s">
        <v>45</v>
      </c>
      <c r="G2524" s="5" t="s">
        <v>46</v>
      </c>
      <c r="H2524" s="5" t="e">
        <f t="shared" si="39"/>
        <v>#N/A</v>
      </c>
      <c r="I2524" s="6">
        <v>1012.1442031735201</v>
      </c>
    </row>
    <row r="2525" spans="1:9" x14ac:dyDescent="0.2">
      <c r="A2525" s="4" t="s">
        <v>7</v>
      </c>
      <c r="B2525" t="s">
        <v>323</v>
      </c>
      <c r="C2525" t="s">
        <v>348</v>
      </c>
      <c r="D2525" s="5" t="s">
        <v>349</v>
      </c>
      <c r="E2525" s="5" t="s">
        <v>282</v>
      </c>
      <c r="F2525" s="5" t="s">
        <v>47</v>
      </c>
      <c r="G2525" s="5" t="s">
        <v>48</v>
      </c>
      <c r="H2525" s="5" t="e">
        <f t="shared" si="39"/>
        <v>#N/A</v>
      </c>
      <c r="I2525" s="6">
        <v>231.36448706072201</v>
      </c>
    </row>
    <row r="2526" spans="1:9" x14ac:dyDescent="0.2">
      <c r="A2526" s="4" t="s">
        <v>7</v>
      </c>
      <c r="B2526" t="s">
        <v>323</v>
      </c>
      <c r="C2526" t="s">
        <v>348</v>
      </c>
      <c r="D2526" s="5" t="s">
        <v>349</v>
      </c>
      <c r="E2526" s="5" t="s">
        <v>282</v>
      </c>
      <c r="F2526" s="5" t="s">
        <v>49</v>
      </c>
      <c r="G2526" s="5" t="s">
        <v>50</v>
      </c>
      <c r="H2526" s="5" t="e">
        <f t="shared" si="39"/>
        <v>#N/A</v>
      </c>
      <c r="I2526" s="6">
        <v>458.86896408399201</v>
      </c>
    </row>
    <row r="2527" spans="1:9" x14ac:dyDescent="0.2">
      <c r="A2527" s="4" t="s">
        <v>7</v>
      </c>
      <c r="B2527" t="s">
        <v>323</v>
      </c>
      <c r="C2527" t="s">
        <v>348</v>
      </c>
      <c r="D2527" s="5" t="s">
        <v>349</v>
      </c>
      <c r="E2527" s="5" t="s">
        <v>282</v>
      </c>
      <c r="F2527" s="5" t="s">
        <v>51</v>
      </c>
      <c r="G2527" s="5" t="s">
        <v>52</v>
      </c>
      <c r="H2527" s="5" t="e">
        <f t="shared" si="39"/>
        <v>#N/A</v>
      </c>
      <c r="I2527" s="6">
        <v>77.053456028500307</v>
      </c>
    </row>
    <row r="2528" spans="1:9" x14ac:dyDescent="0.2">
      <c r="A2528" s="4" t="s">
        <v>7</v>
      </c>
      <c r="B2528" t="s">
        <v>323</v>
      </c>
      <c r="C2528" t="s">
        <v>348</v>
      </c>
      <c r="D2528" s="5" t="s">
        <v>349</v>
      </c>
      <c r="E2528" s="5" t="s">
        <v>282</v>
      </c>
      <c r="F2528" s="5" t="s">
        <v>54</v>
      </c>
      <c r="G2528" s="5" t="s">
        <v>55</v>
      </c>
      <c r="H2528" s="5" t="e">
        <f t="shared" si="39"/>
        <v>#N/A</v>
      </c>
      <c r="I2528" s="6">
        <v>159.33934318908001</v>
      </c>
    </row>
    <row r="2529" spans="1:9" x14ac:dyDescent="0.2">
      <c r="A2529" s="4" t="s">
        <v>7</v>
      </c>
      <c r="B2529" t="s">
        <v>323</v>
      </c>
      <c r="C2529" t="s">
        <v>348</v>
      </c>
      <c r="D2529" s="5" t="s">
        <v>349</v>
      </c>
      <c r="E2529" s="5" t="s">
        <v>282</v>
      </c>
      <c r="F2529" s="5" t="s">
        <v>56</v>
      </c>
      <c r="G2529" s="5" t="s">
        <v>57</v>
      </c>
      <c r="H2529" s="5" t="e">
        <f t="shared" si="39"/>
        <v>#N/A</v>
      </c>
      <c r="I2529" s="6">
        <v>1401.83428859997</v>
      </c>
    </row>
    <row r="2530" spans="1:9" x14ac:dyDescent="0.2">
      <c r="A2530" s="4" t="s">
        <v>7</v>
      </c>
      <c r="B2530" t="s">
        <v>323</v>
      </c>
      <c r="C2530" t="s">
        <v>348</v>
      </c>
      <c r="D2530" s="5" t="s">
        <v>349</v>
      </c>
      <c r="E2530" s="5" t="s">
        <v>282</v>
      </c>
      <c r="F2530" s="5" t="s">
        <v>58</v>
      </c>
      <c r="G2530" s="5" t="s">
        <v>59</v>
      </c>
      <c r="H2530" s="5" t="e">
        <f t="shared" si="39"/>
        <v>#N/A</v>
      </c>
      <c r="I2530" s="6">
        <v>408.54076150462998</v>
      </c>
    </row>
    <row r="2531" spans="1:9" x14ac:dyDescent="0.2">
      <c r="A2531" s="4" t="s">
        <v>7</v>
      </c>
      <c r="B2531" t="s">
        <v>323</v>
      </c>
      <c r="C2531" t="s">
        <v>348</v>
      </c>
      <c r="D2531" s="5" t="s">
        <v>349</v>
      </c>
      <c r="E2531" s="5" t="s">
        <v>282</v>
      </c>
      <c r="F2531" s="5" t="s">
        <v>60</v>
      </c>
      <c r="G2531" s="5" t="s">
        <v>61</v>
      </c>
      <c r="H2531" s="5" t="e">
        <f t="shared" si="39"/>
        <v>#N/A</v>
      </c>
      <c r="I2531" s="6">
        <v>329.91282988358603</v>
      </c>
    </row>
    <row r="2532" spans="1:9" x14ac:dyDescent="0.2">
      <c r="A2532" s="4" t="s">
        <v>7</v>
      </c>
      <c r="B2532" t="s">
        <v>323</v>
      </c>
      <c r="C2532" t="s">
        <v>350</v>
      </c>
      <c r="D2532" s="5" t="s">
        <v>351</v>
      </c>
      <c r="E2532" s="5" t="s">
        <v>282</v>
      </c>
      <c r="F2532" s="5" t="s">
        <v>10</v>
      </c>
      <c r="G2532" s="5" t="s">
        <v>11</v>
      </c>
      <c r="H2532" s="5" t="str">
        <f t="shared" si="39"/>
        <v>Power</v>
      </c>
      <c r="I2532" s="6">
        <v>26788.822604799399</v>
      </c>
    </row>
    <row r="2533" spans="1:9" x14ac:dyDescent="0.2">
      <c r="A2533" s="4" t="s">
        <v>7</v>
      </c>
      <c r="B2533" t="s">
        <v>323</v>
      </c>
      <c r="C2533" t="s">
        <v>350</v>
      </c>
      <c r="D2533" s="5" t="s">
        <v>351</v>
      </c>
      <c r="E2533" s="5" t="s">
        <v>282</v>
      </c>
      <c r="F2533" s="5" t="s">
        <v>12</v>
      </c>
      <c r="G2533" s="5" t="s">
        <v>13</v>
      </c>
      <c r="H2533" s="5" t="str">
        <f t="shared" si="39"/>
        <v>Industry (incl. Cement Process)</v>
      </c>
      <c r="I2533" s="6">
        <v>3308.1689393250999</v>
      </c>
    </row>
    <row r="2534" spans="1:9" x14ac:dyDescent="0.2">
      <c r="A2534" s="4" t="s">
        <v>7</v>
      </c>
      <c r="B2534" t="s">
        <v>323</v>
      </c>
      <c r="C2534" t="s">
        <v>350</v>
      </c>
      <c r="D2534" s="5" t="s">
        <v>351</v>
      </c>
      <c r="E2534" s="5" t="s">
        <v>282</v>
      </c>
      <c r="F2534" s="5" t="s">
        <v>14</v>
      </c>
      <c r="G2534" s="5" t="s">
        <v>15</v>
      </c>
      <c r="H2534" s="5" t="str">
        <f t="shared" si="39"/>
        <v>Industry (incl. Cement Process)</v>
      </c>
      <c r="I2534" s="6">
        <v>11912.509534289</v>
      </c>
    </row>
    <row r="2535" spans="1:9" x14ac:dyDescent="0.2">
      <c r="A2535" s="4" t="s">
        <v>7</v>
      </c>
      <c r="B2535" t="s">
        <v>323</v>
      </c>
      <c r="C2535" t="s">
        <v>350</v>
      </c>
      <c r="D2535" s="5" t="s">
        <v>351</v>
      </c>
      <c r="E2535" s="5" t="s">
        <v>282</v>
      </c>
      <c r="F2535" s="5" t="s">
        <v>16</v>
      </c>
      <c r="G2535" s="5" t="s">
        <v>17</v>
      </c>
      <c r="H2535" s="5" t="str">
        <f t="shared" si="39"/>
        <v>Domestic aviation</v>
      </c>
      <c r="I2535" s="6">
        <v>115.765129062748</v>
      </c>
    </row>
    <row r="2536" spans="1:9" x14ac:dyDescent="0.2">
      <c r="A2536" s="4" t="s">
        <v>7</v>
      </c>
      <c r="B2536" t="s">
        <v>323</v>
      </c>
      <c r="C2536" t="s">
        <v>350</v>
      </c>
      <c r="D2536" s="5" t="s">
        <v>351</v>
      </c>
      <c r="E2536" s="5" t="s">
        <v>282</v>
      </c>
      <c r="F2536" s="5" t="s">
        <v>18</v>
      </c>
      <c r="G2536" s="5" t="s">
        <v>19</v>
      </c>
      <c r="H2536" s="5" t="str">
        <f t="shared" si="39"/>
        <v>Ground Transport</v>
      </c>
      <c r="I2536" s="6">
        <v>16680.843174315101</v>
      </c>
    </row>
    <row r="2537" spans="1:9" x14ac:dyDescent="0.2">
      <c r="A2537" s="4" t="s">
        <v>7</v>
      </c>
      <c r="B2537" t="s">
        <v>323</v>
      </c>
      <c r="C2537" t="s">
        <v>350</v>
      </c>
      <c r="D2537" s="5" t="s">
        <v>351</v>
      </c>
      <c r="E2537" s="5" t="s">
        <v>282</v>
      </c>
      <c r="F2537" s="5" t="s">
        <v>20</v>
      </c>
      <c r="G2537" s="5" t="s">
        <v>21</v>
      </c>
      <c r="H2537" s="5" t="str">
        <f t="shared" si="39"/>
        <v>Ground Transport</v>
      </c>
      <c r="I2537" s="6">
        <v>366.49394522484801</v>
      </c>
    </row>
    <row r="2538" spans="1:9" x14ac:dyDescent="0.2">
      <c r="A2538" s="4" t="s">
        <v>7</v>
      </c>
      <c r="B2538" t="s">
        <v>323</v>
      </c>
      <c r="C2538" t="s">
        <v>350</v>
      </c>
      <c r="D2538" s="5" t="s">
        <v>351</v>
      </c>
      <c r="E2538" s="5" t="s">
        <v>282</v>
      </c>
      <c r="F2538" s="5" t="s">
        <v>22</v>
      </c>
      <c r="G2538" s="5" t="s">
        <v>23</v>
      </c>
      <c r="H2538" s="5" t="str">
        <f t="shared" si="39"/>
        <v>Ground Transport</v>
      </c>
      <c r="I2538" s="6">
        <v>141.978373199565</v>
      </c>
    </row>
    <row r="2539" spans="1:9" x14ac:dyDescent="0.2">
      <c r="A2539" s="4" t="s">
        <v>7</v>
      </c>
      <c r="B2539" t="s">
        <v>323</v>
      </c>
      <c r="C2539" t="s">
        <v>350</v>
      </c>
      <c r="D2539" s="5" t="s">
        <v>351</v>
      </c>
      <c r="E2539" s="5" t="s">
        <v>282</v>
      </c>
      <c r="F2539" s="5" t="s">
        <v>24</v>
      </c>
      <c r="G2539" s="5" t="s">
        <v>25</v>
      </c>
      <c r="H2539" s="5" t="str">
        <f t="shared" si="39"/>
        <v>Ground Transport</v>
      </c>
      <c r="I2539" s="6">
        <v>2.84765059683907</v>
      </c>
    </row>
    <row r="2540" spans="1:9" x14ac:dyDescent="0.2">
      <c r="A2540" s="4" t="s">
        <v>7</v>
      </c>
      <c r="B2540" t="s">
        <v>323</v>
      </c>
      <c r="C2540" t="s">
        <v>350</v>
      </c>
      <c r="D2540" s="5" t="s">
        <v>351</v>
      </c>
      <c r="E2540" s="5" t="s">
        <v>282</v>
      </c>
      <c r="F2540" s="5" t="s">
        <v>26</v>
      </c>
      <c r="G2540" s="5" t="s">
        <v>27</v>
      </c>
      <c r="H2540" s="5" t="str">
        <f t="shared" si="39"/>
        <v>Residential</v>
      </c>
      <c r="I2540" s="6">
        <v>10147.967032516201</v>
      </c>
    </row>
    <row r="2541" spans="1:9" x14ac:dyDescent="0.2">
      <c r="A2541" s="4" t="s">
        <v>7</v>
      </c>
      <c r="B2541" t="s">
        <v>323</v>
      </c>
      <c r="C2541" t="s">
        <v>350</v>
      </c>
      <c r="D2541" s="5" t="s">
        <v>351</v>
      </c>
      <c r="E2541" s="5" t="s">
        <v>282</v>
      </c>
      <c r="F2541" s="5" t="s">
        <v>67</v>
      </c>
      <c r="G2541" s="5" t="s">
        <v>13</v>
      </c>
      <c r="H2541" s="5" t="str">
        <f t="shared" si="39"/>
        <v>Industry (incl. Cement Process)</v>
      </c>
      <c r="I2541" s="6">
        <v>26.427236129707499</v>
      </c>
    </row>
    <row r="2542" spans="1:9" x14ac:dyDescent="0.2">
      <c r="A2542" s="4" t="s">
        <v>7</v>
      </c>
      <c r="B2542" t="s">
        <v>323</v>
      </c>
      <c r="C2542" t="s">
        <v>350</v>
      </c>
      <c r="D2542" s="5" t="s">
        <v>351</v>
      </c>
      <c r="E2542" s="5" t="s">
        <v>282</v>
      </c>
      <c r="F2542" s="5" t="s">
        <v>28</v>
      </c>
      <c r="G2542" s="5" t="s">
        <v>29</v>
      </c>
      <c r="H2542" s="5" t="e">
        <f t="shared" si="39"/>
        <v>#N/A</v>
      </c>
      <c r="I2542" s="6" t="s">
        <v>53</v>
      </c>
    </row>
    <row r="2543" spans="1:9" x14ac:dyDescent="0.2">
      <c r="A2543" s="4" t="s">
        <v>7</v>
      </c>
      <c r="B2543" t="s">
        <v>323</v>
      </c>
      <c r="C2543" t="s">
        <v>350</v>
      </c>
      <c r="D2543" s="5" t="s">
        <v>351</v>
      </c>
      <c r="E2543" s="5" t="s">
        <v>282</v>
      </c>
      <c r="F2543" s="5" t="s">
        <v>30</v>
      </c>
      <c r="G2543" s="5" t="s">
        <v>32</v>
      </c>
      <c r="H2543" s="5" t="e">
        <f t="shared" si="39"/>
        <v>#N/A</v>
      </c>
      <c r="I2543" s="6">
        <v>9.5898079886713994</v>
      </c>
    </row>
    <row r="2544" spans="1:9" x14ac:dyDescent="0.2">
      <c r="A2544" s="4" t="s">
        <v>7</v>
      </c>
      <c r="B2544" t="s">
        <v>323</v>
      </c>
      <c r="C2544" t="s">
        <v>350</v>
      </c>
      <c r="D2544" s="5" t="s">
        <v>351</v>
      </c>
      <c r="E2544" s="5" t="s">
        <v>282</v>
      </c>
      <c r="F2544" s="5" t="s">
        <v>30</v>
      </c>
      <c r="G2544" s="5" t="s">
        <v>72</v>
      </c>
      <c r="H2544" s="5" t="e">
        <f t="shared" si="39"/>
        <v>#N/A</v>
      </c>
      <c r="I2544" s="6" t="s">
        <v>53</v>
      </c>
    </row>
    <row r="2545" spans="1:9" x14ac:dyDescent="0.2">
      <c r="A2545" s="4" t="s">
        <v>7</v>
      </c>
      <c r="B2545" t="s">
        <v>323</v>
      </c>
      <c r="C2545" t="s">
        <v>350</v>
      </c>
      <c r="D2545" s="5" t="s">
        <v>351</v>
      </c>
      <c r="E2545" s="5" t="s">
        <v>282</v>
      </c>
      <c r="F2545" s="5" t="s">
        <v>30</v>
      </c>
      <c r="G2545" s="5" t="s">
        <v>31</v>
      </c>
      <c r="H2545" s="5" t="e">
        <f t="shared" si="39"/>
        <v>#N/A</v>
      </c>
      <c r="I2545" s="6" t="s">
        <v>53</v>
      </c>
    </row>
    <row r="2546" spans="1:9" x14ac:dyDescent="0.2">
      <c r="A2546" s="4" t="s">
        <v>7</v>
      </c>
      <c r="B2546" t="s">
        <v>323</v>
      </c>
      <c r="C2546" t="s">
        <v>350</v>
      </c>
      <c r="D2546" s="5" t="s">
        <v>351</v>
      </c>
      <c r="E2546" s="5" t="s">
        <v>282</v>
      </c>
      <c r="F2546" s="5" t="s">
        <v>33</v>
      </c>
      <c r="G2546" s="5" t="s">
        <v>34</v>
      </c>
      <c r="H2546" s="5" t="str">
        <f t="shared" si="39"/>
        <v>Industry (incl. Cement Process)</v>
      </c>
      <c r="I2546" s="6">
        <v>4157.33</v>
      </c>
    </row>
    <row r="2547" spans="1:9" x14ac:dyDescent="0.2">
      <c r="A2547" s="4" t="s">
        <v>7</v>
      </c>
      <c r="B2547" t="s">
        <v>323</v>
      </c>
      <c r="C2547" t="s">
        <v>350</v>
      </c>
      <c r="D2547" s="5" t="s">
        <v>351</v>
      </c>
      <c r="E2547" s="5" t="s">
        <v>282</v>
      </c>
      <c r="F2547" s="5" t="s">
        <v>35</v>
      </c>
      <c r="G2547" s="5" t="s">
        <v>36</v>
      </c>
      <c r="H2547" s="5" t="e">
        <f t="shared" si="39"/>
        <v>#N/A</v>
      </c>
      <c r="I2547" s="6">
        <v>1417.5</v>
      </c>
    </row>
    <row r="2548" spans="1:9" x14ac:dyDescent="0.2">
      <c r="A2548" s="4" t="s">
        <v>7</v>
      </c>
      <c r="B2548" t="s">
        <v>323</v>
      </c>
      <c r="C2548" t="s">
        <v>350</v>
      </c>
      <c r="D2548" s="5" t="s">
        <v>351</v>
      </c>
      <c r="E2548" s="5" t="s">
        <v>282</v>
      </c>
      <c r="F2548" s="5" t="s">
        <v>37</v>
      </c>
      <c r="G2548" s="5" t="s">
        <v>38</v>
      </c>
      <c r="H2548" s="5" t="e">
        <f t="shared" si="39"/>
        <v>#N/A</v>
      </c>
      <c r="I2548" s="6">
        <v>457.16868642369201</v>
      </c>
    </row>
    <row r="2549" spans="1:9" x14ac:dyDescent="0.2">
      <c r="A2549" s="4" t="s">
        <v>7</v>
      </c>
      <c r="B2549" t="s">
        <v>323</v>
      </c>
      <c r="C2549" t="s">
        <v>350</v>
      </c>
      <c r="D2549" s="5" t="s">
        <v>351</v>
      </c>
      <c r="E2549" s="5" t="s">
        <v>282</v>
      </c>
      <c r="F2549" s="5" t="s">
        <v>39</v>
      </c>
      <c r="G2549" s="5" t="s">
        <v>40</v>
      </c>
      <c r="H2549" s="5" t="e">
        <f t="shared" si="39"/>
        <v>#N/A</v>
      </c>
      <c r="I2549" s="6">
        <v>157.60350015342601</v>
      </c>
    </row>
    <row r="2550" spans="1:9" x14ac:dyDescent="0.2">
      <c r="A2550" s="4" t="s">
        <v>7</v>
      </c>
      <c r="B2550" t="s">
        <v>323</v>
      </c>
      <c r="C2550" t="s">
        <v>350</v>
      </c>
      <c r="D2550" s="5" t="s">
        <v>351</v>
      </c>
      <c r="E2550" s="5" t="s">
        <v>282</v>
      </c>
      <c r="F2550" s="5" t="s">
        <v>41</v>
      </c>
      <c r="G2550" s="5" t="s">
        <v>42</v>
      </c>
      <c r="H2550" s="5" t="e">
        <f t="shared" si="39"/>
        <v>#N/A</v>
      </c>
      <c r="I2550" s="6">
        <v>47.736649736955002</v>
      </c>
    </row>
    <row r="2551" spans="1:9" x14ac:dyDescent="0.2">
      <c r="A2551" s="4" t="s">
        <v>7</v>
      </c>
      <c r="B2551" t="s">
        <v>323</v>
      </c>
      <c r="C2551" t="s">
        <v>350</v>
      </c>
      <c r="D2551" s="5" t="s">
        <v>351</v>
      </c>
      <c r="E2551" s="5" t="s">
        <v>282</v>
      </c>
      <c r="F2551" s="5" t="s">
        <v>43</v>
      </c>
      <c r="G2551" s="5" t="s">
        <v>44</v>
      </c>
      <c r="H2551" s="5" t="e">
        <f t="shared" si="39"/>
        <v>#N/A</v>
      </c>
      <c r="I2551" s="6">
        <v>2637.5390342803398</v>
      </c>
    </row>
    <row r="2552" spans="1:9" x14ac:dyDescent="0.2">
      <c r="A2552" s="4" t="s">
        <v>7</v>
      </c>
      <c r="B2552" t="s">
        <v>323</v>
      </c>
      <c r="C2552" t="s">
        <v>350</v>
      </c>
      <c r="D2552" s="5" t="s">
        <v>351</v>
      </c>
      <c r="E2552" s="5" t="s">
        <v>282</v>
      </c>
      <c r="F2552" s="5" t="s">
        <v>45</v>
      </c>
      <c r="G2552" s="5" t="s">
        <v>46</v>
      </c>
      <c r="H2552" s="5" t="e">
        <f t="shared" si="39"/>
        <v>#N/A</v>
      </c>
      <c r="I2552" s="6">
        <v>730.86443352546405</v>
      </c>
    </row>
    <row r="2553" spans="1:9" x14ac:dyDescent="0.2">
      <c r="A2553" s="4" t="s">
        <v>7</v>
      </c>
      <c r="B2553" t="s">
        <v>323</v>
      </c>
      <c r="C2553" t="s">
        <v>350</v>
      </c>
      <c r="D2553" s="5" t="s">
        <v>351</v>
      </c>
      <c r="E2553" s="5" t="s">
        <v>282</v>
      </c>
      <c r="F2553" s="5" t="s">
        <v>47</v>
      </c>
      <c r="G2553" s="5" t="s">
        <v>48</v>
      </c>
      <c r="H2553" s="5" t="e">
        <f t="shared" si="39"/>
        <v>#N/A</v>
      </c>
      <c r="I2553" s="6">
        <v>76.935691940713895</v>
      </c>
    </row>
    <row r="2554" spans="1:9" x14ac:dyDescent="0.2">
      <c r="A2554" s="4" t="s">
        <v>7</v>
      </c>
      <c r="B2554" t="s">
        <v>323</v>
      </c>
      <c r="C2554" t="s">
        <v>350</v>
      </c>
      <c r="D2554" s="5" t="s">
        <v>351</v>
      </c>
      <c r="E2554" s="5" t="s">
        <v>282</v>
      </c>
      <c r="F2554" s="5" t="s">
        <v>49</v>
      </c>
      <c r="G2554" s="5" t="s">
        <v>50</v>
      </c>
      <c r="H2554" s="5" t="e">
        <f t="shared" si="39"/>
        <v>#N/A</v>
      </c>
      <c r="I2554" s="6">
        <v>17.600000000000001</v>
      </c>
    </row>
    <row r="2555" spans="1:9" x14ac:dyDescent="0.2">
      <c r="A2555" s="4" t="s">
        <v>7</v>
      </c>
      <c r="B2555" t="s">
        <v>323</v>
      </c>
      <c r="C2555" t="s">
        <v>350</v>
      </c>
      <c r="D2555" s="5" t="s">
        <v>351</v>
      </c>
      <c r="E2555" s="5" t="s">
        <v>282</v>
      </c>
      <c r="F2555" s="5" t="s">
        <v>51</v>
      </c>
      <c r="G2555" s="5" t="s">
        <v>52</v>
      </c>
      <c r="H2555" s="5" t="e">
        <f t="shared" si="39"/>
        <v>#N/A</v>
      </c>
      <c r="I2555" s="6">
        <v>57.628500000000003</v>
      </c>
    </row>
    <row r="2556" spans="1:9" x14ac:dyDescent="0.2">
      <c r="A2556" s="4" t="s">
        <v>7</v>
      </c>
      <c r="B2556" t="s">
        <v>323</v>
      </c>
      <c r="C2556" t="s">
        <v>350</v>
      </c>
      <c r="D2556" s="5" t="s">
        <v>351</v>
      </c>
      <c r="E2556" s="5" t="s">
        <v>282</v>
      </c>
      <c r="F2556" s="5" t="s">
        <v>54</v>
      </c>
      <c r="G2556" s="5" t="s">
        <v>55</v>
      </c>
      <c r="H2556" s="5" t="e">
        <f t="shared" si="39"/>
        <v>#N/A</v>
      </c>
      <c r="I2556" s="6">
        <v>11.560193848456001</v>
      </c>
    </row>
    <row r="2557" spans="1:9" x14ac:dyDescent="0.2">
      <c r="A2557" s="4" t="s">
        <v>7</v>
      </c>
      <c r="B2557" t="s">
        <v>323</v>
      </c>
      <c r="C2557" t="s">
        <v>350</v>
      </c>
      <c r="D2557" s="5" t="s">
        <v>351</v>
      </c>
      <c r="E2557" s="5" t="s">
        <v>282</v>
      </c>
      <c r="F2557" s="5" t="s">
        <v>56</v>
      </c>
      <c r="G2557" s="5" t="s">
        <v>57</v>
      </c>
      <c r="H2557" s="5" t="e">
        <f t="shared" si="39"/>
        <v>#N/A</v>
      </c>
      <c r="I2557" s="6">
        <v>639.72923795603504</v>
      </c>
    </row>
    <row r="2558" spans="1:9" x14ac:dyDescent="0.2">
      <c r="A2558" s="4" t="s">
        <v>7</v>
      </c>
      <c r="B2558" t="s">
        <v>323</v>
      </c>
      <c r="C2558" t="s">
        <v>350</v>
      </c>
      <c r="D2558" s="5" t="s">
        <v>351</v>
      </c>
      <c r="E2558" s="5" t="s">
        <v>282</v>
      </c>
      <c r="F2558" s="5" t="s">
        <v>58</v>
      </c>
      <c r="G2558" s="5" t="s">
        <v>59</v>
      </c>
      <c r="H2558" s="5" t="e">
        <f t="shared" si="39"/>
        <v>#N/A</v>
      </c>
      <c r="I2558" s="6">
        <v>252.01891077250099</v>
      </c>
    </row>
    <row r="2559" spans="1:9" x14ac:dyDescent="0.2">
      <c r="A2559" s="4" t="s">
        <v>7</v>
      </c>
      <c r="B2559" t="s">
        <v>323</v>
      </c>
      <c r="C2559" t="s">
        <v>350</v>
      </c>
      <c r="D2559" s="5" t="s">
        <v>351</v>
      </c>
      <c r="E2559" s="5" t="s">
        <v>282</v>
      </c>
      <c r="F2559" s="5" t="s">
        <v>60</v>
      </c>
      <c r="G2559" s="5" t="s">
        <v>61</v>
      </c>
      <c r="H2559" s="5" t="e">
        <f t="shared" si="39"/>
        <v>#N/A</v>
      </c>
      <c r="I2559" s="6">
        <v>9.4777964795533993</v>
      </c>
    </row>
    <row r="2560" spans="1:9" x14ac:dyDescent="0.2">
      <c r="A2560" s="4" t="s">
        <v>62</v>
      </c>
      <c r="B2560" t="s">
        <v>323</v>
      </c>
      <c r="C2560" t="s">
        <v>352</v>
      </c>
      <c r="D2560" s="5" t="s">
        <v>353</v>
      </c>
      <c r="E2560" s="5">
        <v>0</v>
      </c>
      <c r="F2560" s="5" t="s">
        <v>10</v>
      </c>
      <c r="G2560" s="5" t="s">
        <v>11</v>
      </c>
      <c r="H2560" s="5" t="str">
        <f t="shared" si="39"/>
        <v>Power</v>
      </c>
      <c r="I2560" s="6">
        <v>39306.899546576402</v>
      </c>
    </row>
    <row r="2561" spans="1:9" x14ac:dyDescent="0.2">
      <c r="A2561" s="4" t="s">
        <v>62</v>
      </c>
      <c r="B2561" t="s">
        <v>323</v>
      </c>
      <c r="C2561" t="s">
        <v>352</v>
      </c>
      <c r="D2561" s="5" t="s">
        <v>353</v>
      </c>
      <c r="E2561" s="5">
        <v>0</v>
      </c>
      <c r="F2561" s="5" t="s">
        <v>12</v>
      </c>
      <c r="G2561" s="5" t="s">
        <v>13</v>
      </c>
      <c r="H2561" s="5" t="str">
        <f t="shared" si="39"/>
        <v>Industry (incl. Cement Process)</v>
      </c>
      <c r="I2561" s="6">
        <v>663.82613552320095</v>
      </c>
    </row>
    <row r="2562" spans="1:9" x14ac:dyDescent="0.2">
      <c r="A2562" s="4" t="s">
        <v>62</v>
      </c>
      <c r="B2562" t="s">
        <v>323</v>
      </c>
      <c r="C2562" t="s">
        <v>352</v>
      </c>
      <c r="D2562" s="5" t="s">
        <v>353</v>
      </c>
      <c r="E2562" s="5">
        <v>0</v>
      </c>
      <c r="F2562" s="5" t="s">
        <v>14</v>
      </c>
      <c r="G2562" s="5" t="s">
        <v>15</v>
      </c>
      <c r="H2562" s="5" t="str">
        <f t="shared" ref="H2562:H2625" si="40">VLOOKUP(G2562,$M$2:$N$11,2,FALSE)</f>
        <v>Industry (incl. Cement Process)</v>
      </c>
      <c r="I2562" s="6">
        <v>5465.0554712343901</v>
      </c>
    </row>
    <row r="2563" spans="1:9" x14ac:dyDescent="0.2">
      <c r="A2563" s="4" t="s">
        <v>62</v>
      </c>
      <c r="B2563" t="s">
        <v>323</v>
      </c>
      <c r="C2563" t="s">
        <v>352</v>
      </c>
      <c r="D2563" s="5" t="s">
        <v>353</v>
      </c>
      <c r="E2563" s="5">
        <v>0</v>
      </c>
      <c r="F2563" s="5" t="s">
        <v>18</v>
      </c>
      <c r="G2563" s="5" t="s">
        <v>19</v>
      </c>
      <c r="H2563" s="5" t="str">
        <f t="shared" si="40"/>
        <v>Ground Transport</v>
      </c>
      <c r="I2563" s="6">
        <v>7902.5297822919702</v>
      </c>
    </row>
    <row r="2564" spans="1:9" x14ac:dyDescent="0.2">
      <c r="A2564" s="4" t="s">
        <v>62</v>
      </c>
      <c r="B2564" t="s">
        <v>323</v>
      </c>
      <c r="C2564" t="s">
        <v>352</v>
      </c>
      <c r="D2564" s="5" t="s">
        <v>353</v>
      </c>
      <c r="E2564" s="5">
        <v>0</v>
      </c>
      <c r="F2564" s="5" t="s">
        <v>20</v>
      </c>
      <c r="G2564" s="5" t="s">
        <v>21</v>
      </c>
      <c r="H2564" s="5" t="str">
        <f t="shared" si="40"/>
        <v>Ground Transport</v>
      </c>
      <c r="I2564" s="6">
        <v>34.816336446942898</v>
      </c>
    </row>
    <row r="2565" spans="1:9" x14ac:dyDescent="0.2">
      <c r="A2565" s="4" t="s">
        <v>62</v>
      </c>
      <c r="B2565" t="s">
        <v>323</v>
      </c>
      <c r="C2565" t="s">
        <v>352</v>
      </c>
      <c r="D2565" s="5" t="s">
        <v>353</v>
      </c>
      <c r="E2565" s="5">
        <v>0</v>
      </c>
      <c r="F2565" s="5" t="s">
        <v>22</v>
      </c>
      <c r="G2565" s="5" t="s">
        <v>23</v>
      </c>
      <c r="H2565" s="5" t="str">
        <f t="shared" si="40"/>
        <v>Ground Transport</v>
      </c>
      <c r="I2565" s="6">
        <v>34.800072197590502</v>
      </c>
    </row>
    <row r="2566" spans="1:9" x14ac:dyDescent="0.2">
      <c r="A2566" s="4" t="s">
        <v>62</v>
      </c>
      <c r="B2566" t="s">
        <v>323</v>
      </c>
      <c r="C2566" t="s">
        <v>352</v>
      </c>
      <c r="D2566" s="5" t="s">
        <v>353</v>
      </c>
      <c r="E2566" s="5">
        <v>0</v>
      </c>
      <c r="F2566" s="5" t="s">
        <v>24</v>
      </c>
      <c r="G2566" s="5" t="s">
        <v>25</v>
      </c>
      <c r="H2566" s="5" t="str">
        <f t="shared" si="40"/>
        <v>Ground Transport</v>
      </c>
      <c r="I2566" s="6">
        <v>6.0580306836518201</v>
      </c>
    </row>
    <row r="2567" spans="1:9" x14ac:dyDescent="0.2">
      <c r="A2567" s="4" t="s">
        <v>62</v>
      </c>
      <c r="B2567" t="s">
        <v>323</v>
      </c>
      <c r="C2567" t="s">
        <v>352</v>
      </c>
      <c r="D2567" s="5" t="s">
        <v>353</v>
      </c>
      <c r="E2567" s="5">
        <v>0</v>
      </c>
      <c r="F2567" s="5" t="s">
        <v>26</v>
      </c>
      <c r="G2567" s="5" t="s">
        <v>27</v>
      </c>
      <c r="H2567" s="5" t="str">
        <f t="shared" si="40"/>
        <v>Residential</v>
      </c>
      <c r="I2567" s="6">
        <v>3391.4672869666902</v>
      </c>
    </row>
    <row r="2568" spans="1:9" x14ac:dyDescent="0.2">
      <c r="A2568" s="4" t="s">
        <v>62</v>
      </c>
      <c r="B2568" t="s">
        <v>323</v>
      </c>
      <c r="C2568" t="s">
        <v>352</v>
      </c>
      <c r="D2568" s="5" t="s">
        <v>353</v>
      </c>
      <c r="E2568" s="5">
        <v>0</v>
      </c>
      <c r="F2568" s="5" t="s">
        <v>28</v>
      </c>
      <c r="G2568" s="5" t="s">
        <v>29</v>
      </c>
      <c r="H2568" s="5" t="e">
        <f t="shared" si="40"/>
        <v>#N/A</v>
      </c>
      <c r="I2568" s="6">
        <v>427.53502146604501</v>
      </c>
    </row>
    <row r="2569" spans="1:9" x14ac:dyDescent="0.2">
      <c r="A2569" s="4" t="s">
        <v>62</v>
      </c>
      <c r="B2569" t="s">
        <v>323</v>
      </c>
      <c r="C2569" t="s">
        <v>352</v>
      </c>
      <c r="D2569" s="5" t="s">
        <v>353</v>
      </c>
      <c r="E2569" s="5">
        <v>0</v>
      </c>
      <c r="F2569" s="5" t="s">
        <v>30</v>
      </c>
      <c r="G2569" s="5" t="s">
        <v>32</v>
      </c>
      <c r="H2569" s="5" t="e">
        <f t="shared" si="40"/>
        <v>#N/A</v>
      </c>
      <c r="I2569" s="6">
        <v>1.14663444059777</v>
      </c>
    </row>
    <row r="2570" spans="1:9" x14ac:dyDescent="0.2">
      <c r="A2570" s="4" t="s">
        <v>62</v>
      </c>
      <c r="B2570" t="s">
        <v>323</v>
      </c>
      <c r="C2570" t="s">
        <v>352</v>
      </c>
      <c r="D2570" s="5" t="s">
        <v>353</v>
      </c>
      <c r="E2570" s="5">
        <v>0</v>
      </c>
      <c r="F2570" s="5" t="s">
        <v>30</v>
      </c>
      <c r="G2570" s="5" t="s">
        <v>72</v>
      </c>
      <c r="H2570" s="5" t="e">
        <f t="shared" si="40"/>
        <v>#N/A</v>
      </c>
      <c r="I2570" s="6" t="s">
        <v>53</v>
      </c>
    </row>
    <row r="2571" spans="1:9" x14ac:dyDescent="0.2">
      <c r="A2571" s="4" t="s">
        <v>62</v>
      </c>
      <c r="B2571" t="s">
        <v>323</v>
      </c>
      <c r="C2571" t="s">
        <v>352</v>
      </c>
      <c r="D2571" s="5" t="s">
        <v>353</v>
      </c>
      <c r="E2571" s="5">
        <v>0</v>
      </c>
      <c r="F2571" s="5" t="s">
        <v>30</v>
      </c>
      <c r="G2571" s="5" t="s">
        <v>31</v>
      </c>
      <c r="H2571" s="5" t="e">
        <f t="shared" si="40"/>
        <v>#N/A</v>
      </c>
      <c r="I2571" s="6">
        <v>11.0052973562088</v>
      </c>
    </row>
    <row r="2572" spans="1:9" x14ac:dyDescent="0.2">
      <c r="A2572" s="4" t="s">
        <v>62</v>
      </c>
      <c r="B2572" t="s">
        <v>323</v>
      </c>
      <c r="C2572" t="s">
        <v>352</v>
      </c>
      <c r="D2572" s="5" t="s">
        <v>353</v>
      </c>
      <c r="E2572" s="5">
        <v>0</v>
      </c>
      <c r="F2572" s="5" t="s">
        <v>33</v>
      </c>
      <c r="G2572" s="5" t="s">
        <v>34</v>
      </c>
      <c r="H2572" s="5" t="str">
        <f t="shared" si="40"/>
        <v>Industry (incl. Cement Process)</v>
      </c>
      <c r="I2572" s="6">
        <v>370.358</v>
      </c>
    </row>
    <row r="2573" spans="1:9" x14ac:dyDescent="0.2">
      <c r="A2573" s="4" t="s">
        <v>62</v>
      </c>
      <c r="B2573" t="s">
        <v>323</v>
      </c>
      <c r="C2573" t="s">
        <v>352</v>
      </c>
      <c r="D2573" s="5" t="s">
        <v>353</v>
      </c>
      <c r="E2573" s="5">
        <v>0</v>
      </c>
      <c r="F2573" s="5" t="s">
        <v>35</v>
      </c>
      <c r="G2573" s="5" t="s">
        <v>36</v>
      </c>
      <c r="H2573" s="5" t="e">
        <f t="shared" si="40"/>
        <v>#N/A</v>
      </c>
      <c r="I2573" s="6">
        <v>195</v>
      </c>
    </row>
    <row r="2574" spans="1:9" x14ac:dyDescent="0.2">
      <c r="A2574" s="4" t="s">
        <v>62</v>
      </c>
      <c r="B2574" t="s">
        <v>323</v>
      </c>
      <c r="C2574" t="s">
        <v>352</v>
      </c>
      <c r="D2574" s="5" t="s">
        <v>353</v>
      </c>
      <c r="E2574" s="5">
        <v>0</v>
      </c>
      <c r="F2574" s="5" t="s">
        <v>39</v>
      </c>
      <c r="G2574" s="5" t="s">
        <v>40</v>
      </c>
      <c r="H2574" s="5" t="e">
        <f t="shared" si="40"/>
        <v>#N/A</v>
      </c>
      <c r="I2574" s="6">
        <v>3.3137615930083801</v>
      </c>
    </row>
    <row r="2575" spans="1:9" x14ac:dyDescent="0.2">
      <c r="A2575" s="4" t="s">
        <v>62</v>
      </c>
      <c r="B2575" t="s">
        <v>323</v>
      </c>
      <c r="C2575" t="s">
        <v>352</v>
      </c>
      <c r="D2575" s="5" t="s">
        <v>353</v>
      </c>
      <c r="E2575" s="5">
        <v>0</v>
      </c>
      <c r="F2575" s="5" t="s">
        <v>41</v>
      </c>
      <c r="G2575" s="5" t="s">
        <v>42</v>
      </c>
      <c r="H2575" s="5" t="e">
        <f t="shared" si="40"/>
        <v>#N/A</v>
      </c>
      <c r="I2575" s="6">
        <v>0.47117355105205599</v>
      </c>
    </row>
    <row r="2576" spans="1:9" x14ac:dyDescent="0.2">
      <c r="A2576" s="4" t="s">
        <v>62</v>
      </c>
      <c r="B2576" t="s">
        <v>323</v>
      </c>
      <c r="C2576" t="s">
        <v>352</v>
      </c>
      <c r="D2576" s="5" t="s">
        <v>353</v>
      </c>
      <c r="E2576" s="5">
        <v>0</v>
      </c>
      <c r="F2576" s="5" t="s">
        <v>43</v>
      </c>
      <c r="G2576" s="5" t="s">
        <v>44</v>
      </c>
      <c r="H2576" s="5" t="e">
        <f t="shared" si="40"/>
        <v>#N/A</v>
      </c>
      <c r="I2576" s="6">
        <v>596.62364353181897</v>
      </c>
    </row>
    <row r="2577" spans="1:9" x14ac:dyDescent="0.2">
      <c r="A2577" s="4" t="s">
        <v>62</v>
      </c>
      <c r="B2577" t="s">
        <v>323</v>
      </c>
      <c r="C2577" t="s">
        <v>352</v>
      </c>
      <c r="D2577" s="5" t="s">
        <v>353</v>
      </c>
      <c r="E2577" s="5">
        <v>0</v>
      </c>
      <c r="F2577" s="5" t="s">
        <v>45</v>
      </c>
      <c r="G2577" s="5" t="s">
        <v>46</v>
      </c>
      <c r="H2577" s="5" t="e">
        <f t="shared" si="40"/>
        <v>#N/A</v>
      </c>
      <c r="I2577" s="6">
        <v>110.2244</v>
      </c>
    </row>
    <row r="2578" spans="1:9" x14ac:dyDescent="0.2">
      <c r="A2578" s="4" t="s">
        <v>62</v>
      </c>
      <c r="B2578" t="s">
        <v>323</v>
      </c>
      <c r="C2578" t="s">
        <v>352</v>
      </c>
      <c r="D2578" s="5" t="s">
        <v>353</v>
      </c>
      <c r="E2578" s="5">
        <v>0</v>
      </c>
      <c r="F2578" s="5" t="s">
        <v>47</v>
      </c>
      <c r="G2578" s="5" t="s">
        <v>48</v>
      </c>
      <c r="H2578" s="5" t="e">
        <f t="shared" si="40"/>
        <v>#N/A</v>
      </c>
      <c r="I2578" s="6">
        <v>57.550085429606597</v>
      </c>
    </row>
    <row r="2579" spans="1:9" x14ac:dyDescent="0.2">
      <c r="A2579" s="4" t="s">
        <v>62</v>
      </c>
      <c r="B2579" t="s">
        <v>323</v>
      </c>
      <c r="C2579" t="s">
        <v>352</v>
      </c>
      <c r="D2579" s="5" t="s">
        <v>353</v>
      </c>
      <c r="E2579" s="5">
        <v>0</v>
      </c>
      <c r="F2579" s="5" t="s">
        <v>49</v>
      </c>
      <c r="G2579" s="5" t="s">
        <v>50</v>
      </c>
      <c r="H2579" s="5" t="e">
        <f t="shared" si="40"/>
        <v>#N/A</v>
      </c>
      <c r="I2579" s="6">
        <v>34.001573898940102</v>
      </c>
    </row>
    <row r="2580" spans="1:9" x14ac:dyDescent="0.2">
      <c r="A2580" s="4" t="s">
        <v>62</v>
      </c>
      <c r="B2580" t="s">
        <v>323</v>
      </c>
      <c r="C2580" t="s">
        <v>352</v>
      </c>
      <c r="D2580" s="5" t="s">
        <v>353</v>
      </c>
      <c r="E2580" s="5">
        <v>0</v>
      </c>
      <c r="F2580" s="5" t="s">
        <v>54</v>
      </c>
      <c r="G2580" s="5" t="s">
        <v>55</v>
      </c>
      <c r="H2580" s="5" t="e">
        <f t="shared" si="40"/>
        <v>#N/A</v>
      </c>
      <c r="I2580" s="6">
        <v>8.8615324197714003</v>
      </c>
    </row>
    <row r="2581" spans="1:9" x14ac:dyDescent="0.2">
      <c r="A2581" s="4" t="s">
        <v>62</v>
      </c>
      <c r="B2581" t="s">
        <v>323</v>
      </c>
      <c r="C2581" t="s">
        <v>352</v>
      </c>
      <c r="D2581" s="5" t="s">
        <v>353</v>
      </c>
      <c r="E2581" s="5">
        <v>0</v>
      </c>
      <c r="F2581" s="5" t="s">
        <v>56</v>
      </c>
      <c r="G2581" s="5" t="s">
        <v>57</v>
      </c>
      <c r="H2581" s="5" t="e">
        <f t="shared" si="40"/>
        <v>#N/A</v>
      </c>
      <c r="I2581" s="6">
        <v>269.33737220196599</v>
      </c>
    </row>
    <row r="2582" spans="1:9" x14ac:dyDescent="0.2">
      <c r="A2582" s="4" t="s">
        <v>62</v>
      </c>
      <c r="B2582" t="s">
        <v>323</v>
      </c>
      <c r="C2582" t="s">
        <v>352</v>
      </c>
      <c r="D2582" s="5" t="s">
        <v>353</v>
      </c>
      <c r="E2582" s="5">
        <v>0</v>
      </c>
      <c r="F2582" s="5" t="s">
        <v>58</v>
      </c>
      <c r="G2582" s="5" t="s">
        <v>59</v>
      </c>
      <c r="H2582" s="5" t="e">
        <f t="shared" si="40"/>
        <v>#N/A</v>
      </c>
      <c r="I2582" s="6">
        <v>75.172688792871099</v>
      </c>
    </row>
    <row r="2583" spans="1:9" x14ac:dyDescent="0.2">
      <c r="A2583" s="4" t="s">
        <v>62</v>
      </c>
      <c r="B2583" t="s">
        <v>323</v>
      </c>
      <c r="C2583" t="s">
        <v>352</v>
      </c>
      <c r="D2583" s="5" t="s">
        <v>353</v>
      </c>
      <c r="E2583" s="5">
        <v>0</v>
      </c>
      <c r="F2583" s="5" t="s">
        <v>60</v>
      </c>
      <c r="G2583" s="5" t="s">
        <v>61</v>
      </c>
      <c r="H2583" s="5" t="e">
        <f t="shared" si="40"/>
        <v>#N/A</v>
      </c>
      <c r="I2583" s="6">
        <v>7.1459547272810902</v>
      </c>
    </row>
    <row r="2584" spans="1:9" x14ac:dyDescent="0.2">
      <c r="A2584" s="4" t="s">
        <v>7</v>
      </c>
      <c r="B2584" t="s">
        <v>323</v>
      </c>
      <c r="C2584" t="s">
        <v>354</v>
      </c>
      <c r="D2584" s="5" t="s">
        <v>355</v>
      </c>
      <c r="E2584" s="5" t="s">
        <v>282</v>
      </c>
      <c r="F2584" s="5" t="s">
        <v>10</v>
      </c>
      <c r="G2584" s="5" t="s">
        <v>11</v>
      </c>
      <c r="H2584" s="5" t="str">
        <f t="shared" si="40"/>
        <v>Power</v>
      </c>
      <c r="I2584" s="6">
        <v>6915.8335087114301</v>
      </c>
    </row>
    <row r="2585" spans="1:9" x14ac:dyDescent="0.2">
      <c r="A2585" s="4" t="s">
        <v>7</v>
      </c>
      <c r="B2585" t="s">
        <v>323</v>
      </c>
      <c r="C2585" t="s">
        <v>354</v>
      </c>
      <c r="D2585" s="5" t="s">
        <v>355</v>
      </c>
      <c r="E2585" s="5" t="s">
        <v>282</v>
      </c>
      <c r="F2585" s="5" t="s">
        <v>12</v>
      </c>
      <c r="G2585" s="5" t="s">
        <v>13</v>
      </c>
      <c r="H2585" s="5" t="str">
        <f t="shared" si="40"/>
        <v>Industry (incl. Cement Process)</v>
      </c>
      <c r="I2585" s="6">
        <v>5479.8530707640502</v>
      </c>
    </row>
    <row r="2586" spans="1:9" x14ac:dyDescent="0.2">
      <c r="A2586" s="4" t="s">
        <v>7</v>
      </c>
      <c r="B2586" t="s">
        <v>323</v>
      </c>
      <c r="C2586" t="s">
        <v>354</v>
      </c>
      <c r="D2586" s="5" t="s">
        <v>355</v>
      </c>
      <c r="E2586" s="5" t="s">
        <v>282</v>
      </c>
      <c r="F2586" s="5" t="s">
        <v>14</v>
      </c>
      <c r="G2586" s="5" t="s">
        <v>15</v>
      </c>
      <c r="H2586" s="5" t="str">
        <f t="shared" si="40"/>
        <v>Industry (incl. Cement Process)</v>
      </c>
      <c r="I2586" s="6">
        <v>8120.0949185842801</v>
      </c>
    </row>
    <row r="2587" spans="1:9" x14ac:dyDescent="0.2">
      <c r="A2587" s="4" t="s">
        <v>7</v>
      </c>
      <c r="B2587" t="s">
        <v>323</v>
      </c>
      <c r="C2587" t="s">
        <v>354</v>
      </c>
      <c r="D2587" s="5" t="s">
        <v>355</v>
      </c>
      <c r="E2587" s="5" t="s">
        <v>282</v>
      </c>
      <c r="F2587" s="5" t="s">
        <v>16</v>
      </c>
      <c r="G2587" s="5" t="s">
        <v>17</v>
      </c>
      <c r="H2587" s="5" t="str">
        <f t="shared" si="40"/>
        <v>Domestic aviation</v>
      </c>
      <c r="I2587" s="6" t="s">
        <v>53</v>
      </c>
    </row>
    <row r="2588" spans="1:9" x14ac:dyDescent="0.2">
      <c r="A2588" s="4" t="s">
        <v>7</v>
      </c>
      <c r="B2588" t="s">
        <v>323</v>
      </c>
      <c r="C2588" t="s">
        <v>354</v>
      </c>
      <c r="D2588" s="5" t="s">
        <v>355</v>
      </c>
      <c r="E2588" s="5" t="s">
        <v>282</v>
      </c>
      <c r="F2588" s="5" t="s">
        <v>18</v>
      </c>
      <c r="G2588" s="5" t="s">
        <v>19</v>
      </c>
      <c r="H2588" s="5" t="str">
        <f t="shared" si="40"/>
        <v>Ground Transport</v>
      </c>
      <c r="I2588" s="6">
        <v>6823.4671508410402</v>
      </c>
    </row>
    <row r="2589" spans="1:9" x14ac:dyDescent="0.2">
      <c r="A2589" s="4" t="s">
        <v>7</v>
      </c>
      <c r="B2589" t="s">
        <v>323</v>
      </c>
      <c r="C2589" t="s">
        <v>354</v>
      </c>
      <c r="D2589" s="5" t="s">
        <v>355</v>
      </c>
      <c r="E2589" s="5" t="s">
        <v>282</v>
      </c>
      <c r="F2589" s="5" t="s">
        <v>24</v>
      </c>
      <c r="G2589" s="5" t="s">
        <v>25</v>
      </c>
      <c r="H2589" s="5" t="str">
        <f t="shared" si="40"/>
        <v>Ground Transport</v>
      </c>
      <c r="I2589" s="6">
        <v>441.49486755485901</v>
      </c>
    </row>
    <row r="2590" spans="1:9" x14ac:dyDescent="0.2">
      <c r="A2590" s="4" t="s">
        <v>7</v>
      </c>
      <c r="B2590" t="s">
        <v>323</v>
      </c>
      <c r="C2590" t="s">
        <v>354</v>
      </c>
      <c r="D2590" s="5" t="s">
        <v>355</v>
      </c>
      <c r="E2590" s="5" t="s">
        <v>282</v>
      </c>
      <c r="F2590" s="5" t="s">
        <v>26</v>
      </c>
      <c r="G2590" s="5" t="s">
        <v>27</v>
      </c>
      <c r="H2590" s="5" t="str">
        <f t="shared" si="40"/>
        <v>Residential</v>
      </c>
      <c r="I2590" s="6">
        <v>4577.7096498465899</v>
      </c>
    </row>
    <row r="2591" spans="1:9" x14ac:dyDescent="0.2">
      <c r="A2591" s="4" t="s">
        <v>7</v>
      </c>
      <c r="B2591" t="s">
        <v>323</v>
      </c>
      <c r="C2591" t="s">
        <v>354</v>
      </c>
      <c r="D2591" s="5" t="s">
        <v>355</v>
      </c>
      <c r="E2591" s="5" t="s">
        <v>282</v>
      </c>
      <c r="F2591" s="5" t="s">
        <v>67</v>
      </c>
      <c r="G2591" s="5" t="s">
        <v>13</v>
      </c>
      <c r="H2591" s="5" t="str">
        <f t="shared" si="40"/>
        <v>Industry (incl. Cement Process)</v>
      </c>
      <c r="I2591" s="6" t="s">
        <v>53</v>
      </c>
    </row>
    <row r="2592" spans="1:9" x14ac:dyDescent="0.2">
      <c r="A2592" s="4" t="s">
        <v>7</v>
      </c>
      <c r="B2592" t="s">
        <v>323</v>
      </c>
      <c r="C2592" t="s">
        <v>354</v>
      </c>
      <c r="D2592" s="5" t="s">
        <v>355</v>
      </c>
      <c r="E2592" s="5" t="s">
        <v>282</v>
      </c>
      <c r="F2592" s="5" t="s">
        <v>28</v>
      </c>
      <c r="G2592" s="5" t="s">
        <v>29</v>
      </c>
      <c r="H2592" s="5" t="e">
        <f t="shared" si="40"/>
        <v>#N/A</v>
      </c>
      <c r="I2592" s="6">
        <v>386.75387041959999</v>
      </c>
    </row>
    <row r="2593" spans="1:9" x14ac:dyDescent="0.2">
      <c r="A2593" s="4" t="s">
        <v>7</v>
      </c>
      <c r="B2593" t="s">
        <v>323</v>
      </c>
      <c r="C2593" t="s">
        <v>354</v>
      </c>
      <c r="D2593" s="5" t="s">
        <v>355</v>
      </c>
      <c r="E2593" s="5" t="s">
        <v>282</v>
      </c>
      <c r="F2593" s="5" t="s">
        <v>30</v>
      </c>
      <c r="G2593" s="5" t="s">
        <v>72</v>
      </c>
      <c r="H2593" s="5" t="e">
        <f t="shared" si="40"/>
        <v>#N/A</v>
      </c>
      <c r="I2593" s="6" t="s">
        <v>53</v>
      </c>
    </row>
    <row r="2594" spans="1:9" x14ac:dyDescent="0.2">
      <c r="A2594" s="4" t="s">
        <v>7</v>
      </c>
      <c r="B2594" t="s">
        <v>323</v>
      </c>
      <c r="C2594" t="s">
        <v>354</v>
      </c>
      <c r="D2594" s="5" t="s">
        <v>355</v>
      </c>
      <c r="E2594" s="5" t="s">
        <v>282</v>
      </c>
      <c r="F2594" s="5" t="s">
        <v>30</v>
      </c>
      <c r="G2594" s="5" t="s">
        <v>32</v>
      </c>
      <c r="H2594" s="5" t="e">
        <f t="shared" si="40"/>
        <v>#N/A</v>
      </c>
      <c r="I2594" s="6" t="s">
        <v>53</v>
      </c>
    </row>
    <row r="2595" spans="1:9" x14ac:dyDescent="0.2">
      <c r="A2595" s="4" t="s">
        <v>7</v>
      </c>
      <c r="B2595" t="s">
        <v>323</v>
      </c>
      <c r="C2595" t="s">
        <v>354</v>
      </c>
      <c r="D2595" s="5" t="s">
        <v>355</v>
      </c>
      <c r="E2595" s="5" t="s">
        <v>282</v>
      </c>
      <c r="F2595" s="5" t="s">
        <v>30</v>
      </c>
      <c r="G2595" s="5" t="s">
        <v>31</v>
      </c>
      <c r="H2595" s="5" t="e">
        <f t="shared" si="40"/>
        <v>#N/A</v>
      </c>
      <c r="I2595" s="6" t="s">
        <v>53</v>
      </c>
    </row>
    <row r="2596" spans="1:9" x14ac:dyDescent="0.2">
      <c r="A2596" s="4" t="s">
        <v>7</v>
      </c>
      <c r="B2596" t="s">
        <v>323</v>
      </c>
      <c r="C2596" t="s">
        <v>354</v>
      </c>
      <c r="D2596" s="5" t="s">
        <v>355</v>
      </c>
      <c r="E2596" s="5" t="s">
        <v>282</v>
      </c>
      <c r="F2596" s="5" t="s">
        <v>33</v>
      </c>
      <c r="G2596" s="5" t="s">
        <v>34</v>
      </c>
      <c r="H2596" s="5" t="str">
        <f t="shared" si="40"/>
        <v>Industry (incl. Cement Process)</v>
      </c>
      <c r="I2596" s="6">
        <v>1862.09</v>
      </c>
    </row>
    <row r="2597" spans="1:9" x14ac:dyDescent="0.2">
      <c r="A2597" s="4" t="s">
        <v>7</v>
      </c>
      <c r="B2597" t="s">
        <v>323</v>
      </c>
      <c r="C2597" t="s">
        <v>354</v>
      </c>
      <c r="D2597" s="5" t="s">
        <v>355</v>
      </c>
      <c r="E2597" s="5" t="s">
        <v>282</v>
      </c>
      <c r="F2597" s="5" t="s">
        <v>35</v>
      </c>
      <c r="G2597" s="5" t="s">
        <v>36</v>
      </c>
      <c r="H2597" s="5" t="e">
        <f t="shared" si="40"/>
        <v>#N/A</v>
      </c>
      <c r="I2597" s="6">
        <v>645</v>
      </c>
    </row>
    <row r="2598" spans="1:9" x14ac:dyDescent="0.2">
      <c r="A2598" s="4" t="s">
        <v>7</v>
      </c>
      <c r="B2598" t="s">
        <v>323</v>
      </c>
      <c r="C2598" t="s">
        <v>354</v>
      </c>
      <c r="D2598" s="5" t="s">
        <v>355</v>
      </c>
      <c r="E2598" s="5" t="s">
        <v>282</v>
      </c>
      <c r="F2598" s="5" t="s">
        <v>37</v>
      </c>
      <c r="G2598" s="5" t="s">
        <v>38</v>
      </c>
      <c r="H2598" s="5" t="e">
        <f t="shared" si="40"/>
        <v>#N/A</v>
      </c>
      <c r="I2598" s="6">
        <v>467.86409004310298</v>
      </c>
    </row>
    <row r="2599" spans="1:9" x14ac:dyDescent="0.2">
      <c r="A2599" s="4" t="s">
        <v>7</v>
      </c>
      <c r="B2599" t="s">
        <v>323</v>
      </c>
      <c r="C2599" t="s">
        <v>354</v>
      </c>
      <c r="D2599" s="5" t="s">
        <v>355</v>
      </c>
      <c r="E2599" s="5" t="s">
        <v>282</v>
      </c>
      <c r="F2599" s="5" t="s">
        <v>39</v>
      </c>
      <c r="G2599" s="5" t="s">
        <v>40</v>
      </c>
      <c r="H2599" s="5" t="e">
        <f t="shared" si="40"/>
        <v>#N/A</v>
      </c>
      <c r="I2599" s="6">
        <v>10.80388319327</v>
      </c>
    </row>
    <row r="2600" spans="1:9" x14ac:dyDescent="0.2">
      <c r="A2600" s="4" t="s">
        <v>7</v>
      </c>
      <c r="B2600" t="s">
        <v>323</v>
      </c>
      <c r="C2600" t="s">
        <v>354</v>
      </c>
      <c r="D2600" s="5" t="s">
        <v>355</v>
      </c>
      <c r="E2600" s="5" t="s">
        <v>282</v>
      </c>
      <c r="F2600" s="5" t="s">
        <v>41</v>
      </c>
      <c r="G2600" s="5" t="s">
        <v>42</v>
      </c>
      <c r="H2600" s="5" t="e">
        <f t="shared" si="40"/>
        <v>#N/A</v>
      </c>
      <c r="I2600" s="6">
        <v>10.6557308568996</v>
      </c>
    </row>
    <row r="2601" spans="1:9" x14ac:dyDescent="0.2">
      <c r="A2601" s="4" t="s">
        <v>7</v>
      </c>
      <c r="B2601" t="s">
        <v>323</v>
      </c>
      <c r="C2601" t="s">
        <v>354</v>
      </c>
      <c r="D2601" s="5" t="s">
        <v>355</v>
      </c>
      <c r="E2601" s="5" t="s">
        <v>282</v>
      </c>
      <c r="F2601" s="5" t="s">
        <v>43</v>
      </c>
      <c r="G2601" s="5" t="s">
        <v>44</v>
      </c>
      <c r="H2601" s="5" t="e">
        <f t="shared" si="40"/>
        <v>#N/A</v>
      </c>
      <c r="I2601" s="6">
        <v>821.04578165630699</v>
      </c>
    </row>
    <row r="2602" spans="1:9" x14ac:dyDescent="0.2">
      <c r="A2602" s="4" t="s">
        <v>7</v>
      </c>
      <c r="B2602" t="s">
        <v>323</v>
      </c>
      <c r="C2602" t="s">
        <v>354</v>
      </c>
      <c r="D2602" s="5" t="s">
        <v>355</v>
      </c>
      <c r="E2602" s="5" t="s">
        <v>282</v>
      </c>
      <c r="F2602" s="5" t="s">
        <v>45</v>
      </c>
      <c r="G2602" s="5" t="s">
        <v>46</v>
      </c>
      <c r="H2602" s="5" t="e">
        <f t="shared" si="40"/>
        <v>#N/A</v>
      </c>
      <c r="I2602" s="6">
        <v>1328.9572076884201</v>
      </c>
    </row>
    <row r="2603" spans="1:9" x14ac:dyDescent="0.2">
      <c r="A2603" s="4" t="s">
        <v>7</v>
      </c>
      <c r="B2603" t="s">
        <v>323</v>
      </c>
      <c r="C2603" t="s">
        <v>354</v>
      </c>
      <c r="D2603" s="5" t="s">
        <v>355</v>
      </c>
      <c r="E2603" s="5" t="s">
        <v>282</v>
      </c>
      <c r="F2603" s="5" t="s">
        <v>47</v>
      </c>
      <c r="G2603" s="5" t="s">
        <v>48</v>
      </c>
      <c r="H2603" s="5" t="e">
        <f t="shared" si="40"/>
        <v>#N/A</v>
      </c>
      <c r="I2603" s="6">
        <v>36.040124760785297</v>
      </c>
    </row>
    <row r="2604" spans="1:9" x14ac:dyDescent="0.2">
      <c r="A2604" s="4" t="s">
        <v>7</v>
      </c>
      <c r="B2604" t="s">
        <v>323</v>
      </c>
      <c r="C2604" t="s">
        <v>354</v>
      </c>
      <c r="D2604" s="5" t="s">
        <v>355</v>
      </c>
      <c r="E2604" s="5" t="s">
        <v>282</v>
      </c>
      <c r="F2604" s="5" t="s">
        <v>49</v>
      </c>
      <c r="G2604" s="5" t="s">
        <v>50</v>
      </c>
      <c r="H2604" s="5" t="e">
        <f t="shared" si="40"/>
        <v>#N/A</v>
      </c>
      <c r="I2604" s="6">
        <v>82.100261695088307</v>
      </c>
    </row>
    <row r="2605" spans="1:9" x14ac:dyDescent="0.2">
      <c r="A2605" s="4" t="s">
        <v>7</v>
      </c>
      <c r="B2605" t="s">
        <v>323</v>
      </c>
      <c r="C2605" t="s">
        <v>354</v>
      </c>
      <c r="D2605" s="5" t="s">
        <v>355</v>
      </c>
      <c r="E2605" s="5" t="s">
        <v>282</v>
      </c>
      <c r="F2605" s="5" t="s">
        <v>51</v>
      </c>
      <c r="G2605" s="5" t="s">
        <v>52</v>
      </c>
      <c r="H2605" s="5" t="e">
        <f t="shared" si="40"/>
        <v>#N/A</v>
      </c>
      <c r="I2605" s="6">
        <v>11.1144</v>
      </c>
    </row>
    <row r="2606" spans="1:9" x14ac:dyDescent="0.2">
      <c r="A2606" s="4" t="s">
        <v>7</v>
      </c>
      <c r="B2606" t="s">
        <v>323</v>
      </c>
      <c r="C2606" t="s">
        <v>354</v>
      </c>
      <c r="D2606" s="5" t="s">
        <v>355</v>
      </c>
      <c r="E2606" s="5" t="s">
        <v>282</v>
      </c>
      <c r="F2606" s="5" t="s">
        <v>54</v>
      </c>
      <c r="G2606" s="5" t="s">
        <v>55</v>
      </c>
      <c r="H2606" s="5" t="e">
        <f t="shared" si="40"/>
        <v>#N/A</v>
      </c>
      <c r="I2606" s="6">
        <v>33.241886887761297</v>
      </c>
    </row>
    <row r="2607" spans="1:9" x14ac:dyDescent="0.2">
      <c r="A2607" s="4" t="s">
        <v>7</v>
      </c>
      <c r="B2607" t="s">
        <v>323</v>
      </c>
      <c r="C2607" t="s">
        <v>354</v>
      </c>
      <c r="D2607" s="5" t="s">
        <v>355</v>
      </c>
      <c r="E2607" s="5" t="s">
        <v>282</v>
      </c>
      <c r="F2607" s="5" t="s">
        <v>56</v>
      </c>
      <c r="G2607" s="5" t="s">
        <v>57</v>
      </c>
      <c r="H2607" s="5" t="e">
        <f t="shared" si="40"/>
        <v>#N/A</v>
      </c>
      <c r="I2607" s="6">
        <v>5.3007285335519398</v>
      </c>
    </row>
    <row r="2608" spans="1:9" x14ac:dyDescent="0.2">
      <c r="A2608" s="4" t="s">
        <v>7</v>
      </c>
      <c r="B2608" t="s">
        <v>323</v>
      </c>
      <c r="C2608" t="s">
        <v>354</v>
      </c>
      <c r="D2608" s="5" t="s">
        <v>355</v>
      </c>
      <c r="E2608" s="5" t="s">
        <v>282</v>
      </c>
      <c r="F2608" s="5" t="s">
        <v>58</v>
      </c>
      <c r="G2608" s="5" t="s">
        <v>59</v>
      </c>
      <c r="H2608" s="5" t="e">
        <f t="shared" si="40"/>
        <v>#N/A</v>
      </c>
      <c r="I2608" s="6">
        <v>18.333300000000001</v>
      </c>
    </row>
    <row r="2609" spans="1:9" x14ac:dyDescent="0.2">
      <c r="A2609" s="4" t="s">
        <v>7</v>
      </c>
      <c r="B2609" t="s">
        <v>323</v>
      </c>
      <c r="C2609" t="s">
        <v>354</v>
      </c>
      <c r="D2609" s="5" t="s">
        <v>355</v>
      </c>
      <c r="E2609" s="5" t="s">
        <v>282</v>
      </c>
      <c r="F2609" s="5" t="s">
        <v>60</v>
      </c>
      <c r="G2609" s="5" t="s">
        <v>61</v>
      </c>
      <c r="H2609" s="5" t="e">
        <f t="shared" si="40"/>
        <v>#N/A</v>
      </c>
      <c r="I2609" s="6">
        <v>10.283944032034601</v>
      </c>
    </row>
    <row r="2610" spans="1:9" x14ac:dyDescent="0.2">
      <c r="A2610" s="4" t="s">
        <v>7</v>
      </c>
      <c r="B2610" t="s">
        <v>323</v>
      </c>
      <c r="C2610" t="s">
        <v>356</v>
      </c>
      <c r="D2610" s="5" t="s">
        <v>357</v>
      </c>
      <c r="E2610" s="5" t="s">
        <v>282</v>
      </c>
      <c r="F2610" s="5" t="s">
        <v>10</v>
      </c>
      <c r="G2610" s="5" t="s">
        <v>11</v>
      </c>
      <c r="H2610" s="5" t="str">
        <f t="shared" si="40"/>
        <v>Power</v>
      </c>
      <c r="I2610" s="6">
        <v>4850.3353448915996</v>
      </c>
    </row>
    <row r="2611" spans="1:9" x14ac:dyDescent="0.2">
      <c r="A2611" s="4" t="s">
        <v>7</v>
      </c>
      <c r="B2611" t="s">
        <v>323</v>
      </c>
      <c r="C2611" t="s">
        <v>356</v>
      </c>
      <c r="D2611" s="5" t="s">
        <v>357</v>
      </c>
      <c r="E2611" s="5" t="s">
        <v>282</v>
      </c>
      <c r="F2611" s="5" t="s">
        <v>12</v>
      </c>
      <c r="G2611" s="5" t="s">
        <v>13</v>
      </c>
      <c r="H2611" s="5" t="str">
        <f t="shared" si="40"/>
        <v>Industry (incl. Cement Process)</v>
      </c>
      <c r="I2611" s="6">
        <v>6.3102775246255796</v>
      </c>
    </row>
    <row r="2612" spans="1:9" x14ac:dyDescent="0.2">
      <c r="A2612" s="4" t="s">
        <v>7</v>
      </c>
      <c r="B2612" t="s">
        <v>323</v>
      </c>
      <c r="C2612" t="s">
        <v>356</v>
      </c>
      <c r="D2612" s="5" t="s">
        <v>357</v>
      </c>
      <c r="E2612" s="5" t="s">
        <v>282</v>
      </c>
      <c r="F2612" s="5" t="s">
        <v>14</v>
      </c>
      <c r="G2612" s="5" t="s">
        <v>15</v>
      </c>
      <c r="H2612" s="5" t="str">
        <f t="shared" si="40"/>
        <v>Industry (incl. Cement Process)</v>
      </c>
      <c r="I2612" s="6">
        <v>1810.8244073931701</v>
      </c>
    </row>
    <row r="2613" spans="1:9" x14ac:dyDescent="0.2">
      <c r="A2613" s="4" t="s">
        <v>7</v>
      </c>
      <c r="B2613" t="s">
        <v>323</v>
      </c>
      <c r="C2613" t="s">
        <v>356</v>
      </c>
      <c r="D2613" s="5" t="s">
        <v>357</v>
      </c>
      <c r="E2613" s="5" t="s">
        <v>282</v>
      </c>
      <c r="F2613" s="5" t="s">
        <v>16</v>
      </c>
      <c r="G2613" s="5" t="s">
        <v>17</v>
      </c>
      <c r="H2613" s="5" t="str">
        <f t="shared" si="40"/>
        <v>Domestic aviation</v>
      </c>
      <c r="I2613" s="6">
        <v>3.0943165231155598</v>
      </c>
    </row>
    <row r="2614" spans="1:9" x14ac:dyDescent="0.2">
      <c r="A2614" s="4" t="s">
        <v>7</v>
      </c>
      <c r="B2614" t="s">
        <v>323</v>
      </c>
      <c r="C2614" t="s">
        <v>356</v>
      </c>
      <c r="D2614" s="5" t="s">
        <v>357</v>
      </c>
      <c r="E2614" s="5" t="s">
        <v>282</v>
      </c>
      <c r="F2614" s="5" t="s">
        <v>18</v>
      </c>
      <c r="G2614" s="5" t="s">
        <v>19</v>
      </c>
      <c r="H2614" s="5" t="str">
        <f t="shared" si="40"/>
        <v>Ground Transport</v>
      </c>
      <c r="I2614" s="6">
        <v>5663.4109996371799</v>
      </c>
    </row>
    <row r="2615" spans="1:9" x14ac:dyDescent="0.2">
      <c r="A2615" s="4" t="s">
        <v>7</v>
      </c>
      <c r="B2615" t="s">
        <v>323</v>
      </c>
      <c r="C2615" t="s">
        <v>356</v>
      </c>
      <c r="D2615" s="5" t="s">
        <v>357</v>
      </c>
      <c r="E2615" s="5" t="s">
        <v>282</v>
      </c>
      <c r="F2615" s="5" t="s">
        <v>20</v>
      </c>
      <c r="G2615" s="5" t="s">
        <v>21</v>
      </c>
      <c r="H2615" s="5" t="str">
        <f t="shared" si="40"/>
        <v>Ground Transport</v>
      </c>
      <c r="I2615" s="6">
        <v>38.041031277024402</v>
      </c>
    </row>
    <row r="2616" spans="1:9" x14ac:dyDescent="0.2">
      <c r="A2616" s="4" t="s">
        <v>7</v>
      </c>
      <c r="B2616" t="s">
        <v>323</v>
      </c>
      <c r="C2616" t="s">
        <v>356</v>
      </c>
      <c r="D2616" s="5" t="s">
        <v>357</v>
      </c>
      <c r="E2616" s="5" t="s">
        <v>282</v>
      </c>
      <c r="F2616" s="5" t="s">
        <v>26</v>
      </c>
      <c r="G2616" s="5" t="s">
        <v>27</v>
      </c>
      <c r="H2616" s="5" t="str">
        <f t="shared" si="40"/>
        <v>Residential</v>
      </c>
      <c r="I2616" s="6">
        <v>1613.0437014030199</v>
      </c>
    </row>
    <row r="2617" spans="1:9" x14ac:dyDescent="0.2">
      <c r="A2617" s="4" t="s">
        <v>7</v>
      </c>
      <c r="B2617" t="s">
        <v>323</v>
      </c>
      <c r="C2617" t="s">
        <v>356</v>
      </c>
      <c r="D2617" s="5" t="s">
        <v>357</v>
      </c>
      <c r="E2617" s="5" t="s">
        <v>282</v>
      </c>
      <c r="F2617" s="5" t="s">
        <v>28</v>
      </c>
      <c r="G2617" s="5" t="s">
        <v>29</v>
      </c>
      <c r="H2617" s="5" t="e">
        <f t="shared" si="40"/>
        <v>#N/A</v>
      </c>
      <c r="I2617" s="6" t="s">
        <v>53</v>
      </c>
    </row>
    <row r="2618" spans="1:9" x14ac:dyDescent="0.2">
      <c r="A2618" s="4" t="s">
        <v>7</v>
      </c>
      <c r="B2618" t="s">
        <v>323</v>
      </c>
      <c r="C2618" t="s">
        <v>356</v>
      </c>
      <c r="D2618" s="5" t="s">
        <v>357</v>
      </c>
      <c r="E2618" s="5" t="s">
        <v>282</v>
      </c>
      <c r="F2618" s="5" t="s">
        <v>30</v>
      </c>
      <c r="G2618" s="5" t="s">
        <v>32</v>
      </c>
      <c r="H2618" s="5" t="e">
        <f t="shared" si="40"/>
        <v>#N/A</v>
      </c>
      <c r="I2618" s="6" t="s">
        <v>53</v>
      </c>
    </row>
    <row r="2619" spans="1:9" x14ac:dyDescent="0.2">
      <c r="A2619" s="4" t="s">
        <v>7</v>
      </c>
      <c r="B2619" t="s">
        <v>323</v>
      </c>
      <c r="C2619" t="s">
        <v>356</v>
      </c>
      <c r="D2619" s="5" t="s">
        <v>357</v>
      </c>
      <c r="E2619" s="5" t="s">
        <v>282</v>
      </c>
      <c r="F2619" s="5" t="s">
        <v>33</v>
      </c>
      <c r="G2619" s="5" t="s">
        <v>34</v>
      </c>
      <c r="H2619" s="5" t="str">
        <f t="shared" si="40"/>
        <v>Industry (incl. Cement Process)</v>
      </c>
      <c r="I2619" s="6">
        <v>344.85</v>
      </c>
    </row>
    <row r="2620" spans="1:9" x14ac:dyDescent="0.2">
      <c r="A2620" s="4" t="s">
        <v>7</v>
      </c>
      <c r="B2620" t="s">
        <v>323</v>
      </c>
      <c r="C2620" t="s">
        <v>356</v>
      </c>
      <c r="D2620" s="5" t="s">
        <v>357</v>
      </c>
      <c r="E2620" s="5" t="s">
        <v>282</v>
      </c>
      <c r="F2620" s="5" t="s">
        <v>35</v>
      </c>
      <c r="G2620" s="5" t="s">
        <v>36</v>
      </c>
      <c r="H2620" s="5" t="e">
        <f t="shared" si="40"/>
        <v>#N/A</v>
      </c>
      <c r="I2620" s="6">
        <v>82.5</v>
      </c>
    </row>
    <row r="2621" spans="1:9" x14ac:dyDescent="0.2">
      <c r="A2621" s="4" t="s">
        <v>7</v>
      </c>
      <c r="B2621" t="s">
        <v>323</v>
      </c>
      <c r="C2621" t="s">
        <v>356</v>
      </c>
      <c r="D2621" s="5" t="s">
        <v>357</v>
      </c>
      <c r="E2621" s="5" t="s">
        <v>282</v>
      </c>
      <c r="F2621" s="5" t="s">
        <v>37</v>
      </c>
      <c r="G2621" s="5" t="s">
        <v>38</v>
      </c>
      <c r="H2621" s="5" t="e">
        <f t="shared" si="40"/>
        <v>#N/A</v>
      </c>
      <c r="I2621" s="6">
        <v>212.79148581893301</v>
      </c>
    </row>
    <row r="2622" spans="1:9" x14ac:dyDescent="0.2">
      <c r="A2622" s="4" t="s">
        <v>7</v>
      </c>
      <c r="B2622" t="s">
        <v>323</v>
      </c>
      <c r="C2622" t="s">
        <v>356</v>
      </c>
      <c r="D2622" s="5" t="s">
        <v>357</v>
      </c>
      <c r="E2622" s="5" t="s">
        <v>282</v>
      </c>
      <c r="F2622" s="5" t="s">
        <v>39</v>
      </c>
      <c r="G2622" s="5" t="s">
        <v>40</v>
      </c>
      <c r="H2622" s="5" t="e">
        <f t="shared" si="40"/>
        <v>#N/A</v>
      </c>
      <c r="I2622" s="6">
        <v>0.40829422698886297</v>
      </c>
    </row>
    <row r="2623" spans="1:9" x14ac:dyDescent="0.2">
      <c r="A2623" s="4" t="s">
        <v>7</v>
      </c>
      <c r="B2623" t="s">
        <v>323</v>
      </c>
      <c r="C2623" t="s">
        <v>356</v>
      </c>
      <c r="D2623" s="5" t="s">
        <v>357</v>
      </c>
      <c r="E2623" s="5" t="s">
        <v>282</v>
      </c>
      <c r="F2623" s="5" t="s">
        <v>41</v>
      </c>
      <c r="G2623" s="5" t="s">
        <v>42</v>
      </c>
      <c r="H2623" s="5" t="e">
        <f t="shared" si="40"/>
        <v>#N/A</v>
      </c>
      <c r="I2623" s="6">
        <v>8.6869363946865406</v>
      </c>
    </row>
    <row r="2624" spans="1:9" x14ac:dyDescent="0.2">
      <c r="A2624" s="4" t="s">
        <v>7</v>
      </c>
      <c r="B2624" t="s">
        <v>323</v>
      </c>
      <c r="C2624" t="s">
        <v>356</v>
      </c>
      <c r="D2624" s="5" t="s">
        <v>357</v>
      </c>
      <c r="E2624" s="5" t="s">
        <v>282</v>
      </c>
      <c r="F2624" s="5" t="s">
        <v>43</v>
      </c>
      <c r="G2624" s="5" t="s">
        <v>44</v>
      </c>
      <c r="H2624" s="5" t="e">
        <f t="shared" si="40"/>
        <v>#N/A</v>
      </c>
      <c r="I2624" s="6">
        <v>84.522425855038193</v>
      </c>
    </row>
    <row r="2625" spans="1:9" x14ac:dyDescent="0.2">
      <c r="A2625" s="4" t="s">
        <v>7</v>
      </c>
      <c r="B2625" t="s">
        <v>323</v>
      </c>
      <c r="C2625" t="s">
        <v>356</v>
      </c>
      <c r="D2625" s="5" t="s">
        <v>357</v>
      </c>
      <c r="E2625" s="5" t="s">
        <v>282</v>
      </c>
      <c r="F2625" s="5" t="s">
        <v>45</v>
      </c>
      <c r="G2625" s="5" t="s">
        <v>46</v>
      </c>
      <c r="H2625" s="5" t="e">
        <f t="shared" si="40"/>
        <v>#N/A</v>
      </c>
      <c r="I2625" s="6">
        <v>171.818617472</v>
      </c>
    </row>
    <row r="2626" spans="1:9" x14ac:dyDescent="0.2">
      <c r="A2626" s="4" t="s">
        <v>7</v>
      </c>
      <c r="B2626" t="s">
        <v>323</v>
      </c>
      <c r="C2626" t="s">
        <v>356</v>
      </c>
      <c r="D2626" s="5" t="s">
        <v>357</v>
      </c>
      <c r="E2626" s="5" t="s">
        <v>282</v>
      </c>
      <c r="F2626" s="5" t="s">
        <v>47</v>
      </c>
      <c r="G2626" s="5" t="s">
        <v>48</v>
      </c>
      <c r="H2626" s="5" t="e">
        <f t="shared" ref="H2626:H2689" si="41">VLOOKUP(G2626,$M$2:$N$11,2,FALSE)</f>
        <v>#N/A</v>
      </c>
      <c r="I2626" s="6">
        <v>22.866666666666699</v>
      </c>
    </row>
    <row r="2627" spans="1:9" x14ac:dyDescent="0.2">
      <c r="A2627" s="4" t="s">
        <v>7</v>
      </c>
      <c r="B2627" t="s">
        <v>323</v>
      </c>
      <c r="C2627" t="s">
        <v>356</v>
      </c>
      <c r="D2627" s="5" t="s">
        <v>357</v>
      </c>
      <c r="E2627" s="5" t="s">
        <v>282</v>
      </c>
      <c r="F2627" s="5" t="s">
        <v>49</v>
      </c>
      <c r="G2627" s="5" t="s">
        <v>50</v>
      </c>
      <c r="H2627" s="5" t="e">
        <f t="shared" si="41"/>
        <v>#N/A</v>
      </c>
      <c r="I2627" s="6">
        <v>1.27956405667635E-3</v>
      </c>
    </row>
    <row r="2628" spans="1:9" x14ac:dyDescent="0.2">
      <c r="A2628" s="4" t="s">
        <v>7</v>
      </c>
      <c r="B2628" t="s">
        <v>323</v>
      </c>
      <c r="C2628" t="s">
        <v>356</v>
      </c>
      <c r="D2628" s="5" t="s">
        <v>357</v>
      </c>
      <c r="E2628" s="5" t="s">
        <v>282</v>
      </c>
      <c r="F2628" s="5" t="s">
        <v>51</v>
      </c>
      <c r="G2628" s="5" t="s">
        <v>52</v>
      </c>
      <c r="H2628" s="5" t="e">
        <f t="shared" si="41"/>
        <v>#N/A</v>
      </c>
      <c r="I2628" s="6">
        <v>1.8361420350922599</v>
      </c>
    </row>
    <row r="2629" spans="1:9" x14ac:dyDescent="0.2">
      <c r="A2629" s="4" t="s">
        <v>7</v>
      </c>
      <c r="B2629" t="s">
        <v>323</v>
      </c>
      <c r="C2629" t="s">
        <v>356</v>
      </c>
      <c r="D2629" s="5" t="s">
        <v>357</v>
      </c>
      <c r="E2629" s="5" t="s">
        <v>282</v>
      </c>
      <c r="F2629" s="5" t="s">
        <v>54</v>
      </c>
      <c r="G2629" s="5" t="s">
        <v>55</v>
      </c>
      <c r="H2629" s="5" t="e">
        <f t="shared" si="41"/>
        <v>#N/A</v>
      </c>
      <c r="I2629" s="6">
        <v>11.4991989035715</v>
      </c>
    </row>
    <row r="2630" spans="1:9" x14ac:dyDescent="0.2">
      <c r="A2630" s="4" t="s">
        <v>7</v>
      </c>
      <c r="B2630" t="s">
        <v>323</v>
      </c>
      <c r="C2630" t="s">
        <v>356</v>
      </c>
      <c r="D2630" s="5" t="s">
        <v>357</v>
      </c>
      <c r="E2630" s="5" t="s">
        <v>282</v>
      </c>
      <c r="F2630" s="5" t="s">
        <v>56</v>
      </c>
      <c r="G2630" s="5" t="s">
        <v>57</v>
      </c>
      <c r="H2630" s="5" t="e">
        <f t="shared" si="41"/>
        <v>#N/A</v>
      </c>
      <c r="I2630" s="6">
        <v>601.72612114414403</v>
      </c>
    </row>
    <row r="2631" spans="1:9" x14ac:dyDescent="0.2">
      <c r="A2631" s="4" t="s">
        <v>7</v>
      </c>
      <c r="B2631" t="s">
        <v>323</v>
      </c>
      <c r="C2631" t="s">
        <v>356</v>
      </c>
      <c r="D2631" s="5" t="s">
        <v>357</v>
      </c>
      <c r="E2631" s="5" t="s">
        <v>282</v>
      </c>
      <c r="F2631" s="5" t="s">
        <v>58</v>
      </c>
      <c r="G2631" s="5" t="s">
        <v>59</v>
      </c>
      <c r="H2631" s="5" t="e">
        <f t="shared" si="41"/>
        <v>#N/A</v>
      </c>
      <c r="I2631" s="6">
        <v>3.77211308069033</v>
      </c>
    </row>
    <row r="2632" spans="1:9" x14ac:dyDescent="0.2">
      <c r="A2632" s="4" t="s">
        <v>7</v>
      </c>
      <c r="B2632" t="s">
        <v>323</v>
      </c>
      <c r="C2632" t="s">
        <v>356</v>
      </c>
      <c r="D2632" s="5" t="s">
        <v>357</v>
      </c>
      <c r="E2632" s="5" t="s">
        <v>282</v>
      </c>
      <c r="F2632" s="5" t="s">
        <v>60</v>
      </c>
      <c r="G2632" s="5" t="s">
        <v>61</v>
      </c>
      <c r="H2632" s="5" t="e">
        <f t="shared" si="41"/>
        <v>#N/A</v>
      </c>
      <c r="I2632" s="6">
        <v>17.959788075138398</v>
      </c>
    </row>
    <row r="2633" spans="1:9" x14ac:dyDescent="0.2">
      <c r="A2633" s="4" t="s">
        <v>7</v>
      </c>
      <c r="B2633" t="s">
        <v>358</v>
      </c>
      <c r="C2633" t="s">
        <v>359</v>
      </c>
      <c r="D2633" s="5" t="s">
        <v>358</v>
      </c>
      <c r="E2633" s="5">
        <v>0</v>
      </c>
      <c r="F2633" s="5" t="s">
        <v>10</v>
      </c>
      <c r="G2633" s="5" t="s">
        <v>11</v>
      </c>
      <c r="H2633" s="5" t="str">
        <f t="shared" si="41"/>
        <v>Power</v>
      </c>
      <c r="I2633" s="6">
        <v>145986.387806955</v>
      </c>
    </row>
    <row r="2634" spans="1:9" x14ac:dyDescent="0.2">
      <c r="A2634" s="4" t="s">
        <v>7</v>
      </c>
      <c r="B2634" t="s">
        <v>358</v>
      </c>
      <c r="C2634" t="s">
        <v>359</v>
      </c>
      <c r="D2634" s="5" t="s">
        <v>358</v>
      </c>
      <c r="E2634" s="5">
        <v>0</v>
      </c>
      <c r="F2634" s="5" t="s">
        <v>12</v>
      </c>
      <c r="G2634" s="5" t="s">
        <v>13</v>
      </c>
      <c r="H2634" s="5" t="str">
        <f t="shared" si="41"/>
        <v>Industry (incl. Cement Process)</v>
      </c>
      <c r="I2634" s="6">
        <v>17484.472835889101</v>
      </c>
    </row>
    <row r="2635" spans="1:9" x14ac:dyDescent="0.2">
      <c r="A2635" s="4" t="s">
        <v>7</v>
      </c>
      <c r="B2635" t="s">
        <v>358</v>
      </c>
      <c r="C2635" t="s">
        <v>359</v>
      </c>
      <c r="D2635" s="5" t="s">
        <v>358</v>
      </c>
      <c r="E2635" s="5">
        <v>0</v>
      </c>
      <c r="F2635" s="5" t="s">
        <v>14</v>
      </c>
      <c r="G2635" s="5" t="s">
        <v>15</v>
      </c>
      <c r="H2635" s="5" t="str">
        <f t="shared" si="41"/>
        <v>Industry (incl. Cement Process)</v>
      </c>
      <c r="I2635" s="6">
        <v>48705.411424959697</v>
      </c>
    </row>
    <row r="2636" spans="1:9" x14ac:dyDescent="0.2">
      <c r="A2636" s="4" t="s">
        <v>7</v>
      </c>
      <c r="B2636" t="s">
        <v>358</v>
      </c>
      <c r="C2636" t="s">
        <v>359</v>
      </c>
      <c r="D2636" s="5" t="s">
        <v>358</v>
      </c>
      <c r="E2636" s="5">
        <v>0</v>
      </c>
      <c r="F2636" s="5" t="s">
        <v>16</v>
      </c>
      <c r="G2636" s="5" t="s">
        <v>17</v>
      </c>
      <c r="H2636" s="5" t="str">
        <f t="shared" si="41"/>
        <v>Domestic aviation</v>
      </c>
      <c r="I2636" s="6">
        <v>4034.5598784202898</v>
      </c>
    </row>
    <row r="2637" spans="1:9" x14ac:dyDescent="0.2">
      <c r="A2637" s="4" t="s">
        <v>7</v>
      </c>
      <c r="B2637" t="s">
        <v>358</v>
      </c>
      <c r="C2637" t="s">
        <v>359</v>
      </c>
      <c r="D2637" s="5" t="s">
        <v>358</v>
      </c>
      <c r="E2637" s="5">
        <v>0</v>
      </c>
      <c r="F2637" s="5" t="s">
        <v>18</v>
      </c>
      <c r="G2637" s="5" t="s">
        <v>19</v>
      </c>
      <c r="H2637" s="5" t="str">
        <f t="shared" si="41"/>
        <v>Ground Transport</v>
      </c>
      <c r="I2637" s="6">
        <v>74835.460968015599</v>
      </c>
    </row>
    <row r="2638" spans="1:9" x14ac:dyDescent="0.2">
      <c r="A2638" s="4" t="s">
        <v>7</v>
      </c>
      <c r="B2638" t="s">
        <v>358</v>
      </c>
      <c r="C2638" t="s">
        <v>359</v>
      </c>
      <c r="D2638" s="5" t="s">
        <v>358</v>
      </c>
      <c r="E2638" s="5">
        <v>0</v>
      </c>
      <c r="F2638" s="5" t="s">
        <v>20</v>
      </c>
      <c r="G2638" s="5" t="s">
        <v>21</v>
      </c>
      <c r="H2638" s="5" t="str">
        <f t="shared" si="41"/>
        <v>Ground Transport</v>
      </c>
      <c r="I2638" s="6">
        <v>471.121020682108</v>
      </c>
    </row>
    <row r="2639" spans="1:9" x14ac:dyDescent="0.2">
      <c r="A2639" s="4" t="s">
        <v>7</v>
      </c>
      <c r="B2639" t="s">
        <v>358</v>
      </c>
      <c r="C2639" t="s">
        <v>359</v>
      </c>
      <c r="D2639" s="5" t="s">
        <v>358</v>
      </c>
      <c r="E2639" s="5">
        <v>0</v>
      </c>
      <c r="F2639" s="5" t="s">
        <v>22</v>
      </c>
      <c r="G2639" s="5" t="s">
        <v>23</v>
      </c>
      <c r="H2639" s="5" t="str">
        <f t="shared" si="41"/>
        <v>Ground Transport</v>
      </c>
      <c r="I2639" s="6">
        <v>975.337223742069</v>
      </c>
    </row>
    <row r="2640" spans="1:9" x14ac:dyDescent="0.2">
      <c r="A2640" s="4" t="s">
        <v>7</v>
      </c>
      <c r="B2640" t="s">
        <v>358</v>
      </c>
      <c r="C2640" t="s">
        <v>359</v>
      </c>
      <c r="D2640" s="5" t="s">
        <v>358</v>
      </c>
      <c r="E2640" s="5">
        <v>0</v>
      </c>
      <c r="F2640" s="5" t="s">
        <v>24</v>
      </c>
      <c r="G2640" s="5" t="s">
        <v>25</v>
      </c>
      <c r="H2640" s="5" t="str">
        <f t="shared" si="41"/>
        <v>Ground Transport</v>
      </c>
      <c r="I2640" s="6">
        <v>693.09912848234103</v>
      </c>
    </row>
    <row r="2641" spans="1:9" x14ac:dyDescent="0.2">
      <c r="A2641" s="4" t="s">
        <v>7</v>
      </c>
      <c r="B2641" t="s">
        <v>358</v>
      </c>
      <c r="C2641" t="s">
        <v>359</v>
      </c>
      <c r="D2641" s="5" t="s">
        <v>358</v>
      </c>
      <c r="E2641" s="5">
        <v>0</v>
      </c>
      <c r="F2641" s="5" t="s">
        <v>26</v>
      </c>
      <c r="G2641" s="5" t="s">
        <v>27</v>
      </c>
      <c r="H2641" s="5" t="str">
        <f t="shared" si="41"/>
        <v>Residential</v>
      </c>
      <c r="I2641" s="6">
        <v>66560.726497726704</v>
      </c>
    </row>
    <row r="2642" spans="1:9" x14ac:dyDescent="0.2">
      <c r="A2642" s="4" t="s">
        <v>7</v>
      </c>
      <c r="B2642" t="s">
        <v>358</v>
      </c>
      <c r="C2642" t="s">
        <v>359</v>
      </c>
      <c r="D2642" s="5" t="s">
        <v>358</v>
      </c>
      <c r="E2642" s="5">
        <v>0</v>
      </c>
      <c r="F2642" s="5" t="s">
        <v>28</v>
      </c>
      <c r="G2642" s="5" t="s">
        <v>29</v>
      </c>
      <c r="H2642" s="5" t="e">
        <f t="shared" si="41"/>
        <v>#N/A</v>
      </c>
      <c r="I2642" s="6">
        <v>2775.7102717714902</v>
      </c>
    </row>
    <row r="2643" spans="1:9" x14ac:dyDescent="0.2">
      <c r="A2643" s="4" t="s">
        <v>7</v>
      </c>
      <c r="B2643" t="s">
        <v>358</v>
      </c>
      <c r="C2643" t="s">
        <v>359</v>
      </c>
      <c r="D2643" s="5" t="s">
        <v>358</v>
      </c>
      <c r="E2643" s="5">
        <v>0</v>
      </c>
      <c r="F2643" s="5" t="s">
        <v>30</v>
      </c>
      <c r="G2643" s="5" t="s">
        <v>72</v>
      </c>
      <c r="H2643" s="5" t="e">
        <f t="shared" si="41"/>
        <v>#N/A</v>
      </c>
      <c r="I2643" s="6" t="s">
        <v>53</v>
      </c>
    </row>
    <row r="2644" spans="1:9" x14ac:dyDescent="0.2">
      <c r="A2644" s="4" t="s">
        <v>7</v>
      </c>
      <c r="B2644" t="s">
        <v>358</v>
      </c>
      <c r="C2644" t="s">
        <v>359</v>
      </c>
      <c r="D2644" s="5" t="s">
        <v>358</v>
      </c>
      <c r="E2644" s="5">
        <v>0</v>
      </c>
      <c r="F2644" s="5" t="s">
        <v>30</v>
      </c>
      <c r="G2644" s="5" t="s">
        <v>31</v>
      </c>
      <c r="H2644" s="5" t="e">
        <f t="shared" si="41"/>
        <v>#N/A</v>
      </c>
      <c r="I2644" s="6" t="s">
        <v>53</v>
      </c>
    </row>
    <row r="2645" spans="1:9" x14ac:dyDescent="0.2">
      <c r="A2645" s="4" t="s">
        <v>7</v>
      </c>
      <c r="B2645" t="s">
        <v>358</v>
      </c>
      <c r="C2645" t="s">
        <v>359</v>
      </c>
      <c r="D2645" s="5" t="s">
        <v>358</v>
      </c>
      <c r="E2645" s="5">
        <v>0</v>
      </c>
      <c r="F2645" s="5" t="s">
        <v>30</v>
      </c>
      <c r="G2645" s="5" t="s">
        <v>32</v>
      </c>
      <c r="H2645" s="5" t="e">
        <f t="shared" si="41"/>
        <v>#N/A</v>
      </c>
      <c r="I2645" s="6">
        <v>114.32014955816901</v>
      </c>
    </row>
    <row r="2646" spans="1:9" x14ac:dyDescent="0.2">
      <c r="A2646" s="4" t="s">
        <v>7</v>
      </c>
      <c r="B2646" t="s">
        <v>358</v>
      </c>
      <c r="C2646" t="s">
        <v>359</v>
      </c>
      <c r="D2646" s="5" t="s">
        <v>358</v>
      </c>
      <c r="E2646" s="5">
        <v>0</v>
      </c>
      <c r="F2646" s="5" t="s">
        <v>33</v>
      </c>
      <c r="G2646" s="5" t="s">
        <v>34</v>
      </c>
      <c r="H2646" s="5" t="str">
        <f t="shared" si="41"/>
        <v>Industry (incl. Cement Process)</v>
      </c>
      <c r="I2646" s="6">
        <v>40736.9</v>
      </c>
    </row>
    <row r="2647" spans="1:9" x14ac:dyDescent="0.2">
      <c r="A2647" s="4" t="s">
        <v>7</v>
      </c>
      <c r="B2647" t="s">
        <v>358</v>
      </c>
      <c r="C2647" t="s">
        <v>359</v>
      </c>
      <c r="D2647" s="5" t="s">
        <v>358</v>
      </c>
      <c r="E2647" s="5">
        <v>0</v>
      </c>
      <c r="F2647" s="5" t="s">
        <v>35</v>
      </c>
      <c r="G2647" s="5" t="s">
        <v>36</v>
      </c>
      <c r="H2647" s="5" t="e">
        <f t="shared" si="41"/>
        <v>#N/A</v>
      </c>
      <c r="I2647" s="6">
        <v>3622.5</v>
      </c>
    </row>
    <row r="2648" spans="1:9" x14ac:dyDescent="0.2">
      <c r="A2648" s="4" t="s">
        <v>7</v>
      </c>
      <c r="B2648" t="s">
        <v>358</v>
      </c>
      <c r="C2648" t="s">
        <v>359</v>
      </c>
      <c r="D2648" s="5" t="s">
        <v>358</v>
      </c>
      <c r="E2648" s="5">
        <v>0</v>
      </c>
      <c r="F2648" s="5" t="s">
        <v>37</v>
      </c>
      <c r="G2648" s="5" t="s">
        <v>38</v>
      </c>
      <c r="H2648" s="5" t="e">
        <f t="shared" si="41"/>
        <v>#N/A</v>
      </c>
      <c r="I2648" s="6" t="s">
        <v>53</v>
      </c>
    </row>
    <row r="2649" spans="1:9" x14ac:dyDescent="0.2">
      <c r="A2649" s="4" t="s">
        <v>7</v>
      </c>
      <c r="B2649" t="s">
        <v>358</v>
      </c>
      <c r="C2649" t="s">
        <v>359</v>
      </c>
      <c r="D2649" s="5" t="s">
        <v>358</v>
      </c>
      <c r="E2649" s="5">
        <v>0</v>
      </c>
      <c r="F2649" s="5" t="s">
        <v>39</v>
      </c>
      <c r="G2649" s="5" t="s">
        <v>40</v>
      </c>
      <c r="H2649" s="5" t="e">
        <f t="shared" si="41"/>
        <v>#N/A</v>
      </c>
      <c r="I2649" s="6">
        <v>1308.98782183607</v>
      </c>
    </row>
    <row r="2650" spans="1:9" x14ac:dyDescent="0.2">
      <c r="A2650" s="4" t="s">
        <v>7</v>
      </c>
      <c r="B2650" t="s">
        <v>358</v>
      </c>
      <c r="C2650" t="s">
        <v>359</v>
      </c>
      <c r="D2650" s="5" t="s">
        <v>358</v>
      </c>
      <c r="E2650" s="5">
        <v>0</v>
      </c>
      <c r="F2650" s="5" t="s">
        <v>41</v>
      </c>
      <c r="G2650" s="5" t="s">
        <v>42</v>
      </c>
      <c r="H2650" s="5" t="e">
        <f t="shared" si="41"/>
        <v>#N/A</v>
      </c>
      <c r="I2650" s="6">
        <v>273.72186365269999</v>
      </c>
    </row>
    <row r="2651" spans="1:9" x14ac:dyDescent="0.2">
      <c r="A2651" s="4" t="s">
        <v>7</v>
      </c>
      <c r="B2651" t="s">
        <v>358</v>
      </c>
      <c r="C2651" t="s">
        <v>359</v>
      </c>
      <c r="D2651" s="5" t="s">
        <v>358</v>
      </c>
      <c r="E2651" s="5">
        <v>0</v>
      </c>
      <c r="F2651" s="5" t="s">
        <v>43</v>
      </c>
      <c r="G2651" s="5" t="s">
        <v>44</v>
      </c>
      <c r="H2651" s="5" t="e">
        <f t="shared" si="41"/>
        <v>#N/A</v>
      </c>
      <c r="I2651" s="6">
        <v>2160.4415993294201</v>
      </c>
    </row>
    <row r="2652" spans="1:9" x14ac:dyDescent="0.2">
      <c r="A2652" s="4" t="s">
        <v>7</v>
      </c>
      <c r="B2652" t="s">
        <v>358</v>
      </c>
      <c r="C2652" t="s">
        <v>359</v>
      </c>
      <c r="D2652" s="5" t="s">
        <v>358</v>
      </c>
      <c r="E2652" s="5">
        <v>0</v>
      </c>
      <c r="F2652" s="5" t="s">
        <v>45</v>
      </c>
      <c r="G2652" s="5" t="s">
        <v>46</v>
      </c>
      <c r="H2652" s="5" t="e">
        <f t="shared" si="41"/>
        <v>#N/A</v>
      </c>
      <c r="I2652" s="6">
        <v>2689.9292624804102</v>
      </c>
    </row>
    <row r="2653" spans="1:9" x14ac:dyDescent="0.2">
      <c r="A2653" s="4" t="s">
        <v>7</v>
      </c>
      <c r="B2653" t="s">
        <v>358</v>
      </c>
      <c r="C2653" t="s">
        <v>359</v>
      </c>
      <c r="D2653" s="5" t="s">
        <v>358</v>
      </c>
      <c r="E2653" s="5">
        <v>0</v>
      </c>
      <c r="F2653" s="5" t="s">
        <v>47</v>
      </c>
      <c r="G2653" s="5" t="s">
        <v>48</v>
      </c>
      <c r="H2653" s="5" t="e">
        <f t="shared" si="41"/>
        <v>#N/A</v>
      </c>
      <c r="I2653" s="6">
        <v>187.08529084663601</v>
      </c>
    </row>
    <row r="2654" spans="1:9" x14ac:dyDescent="0.2">
      <c r="A2654" s="4" t="s">
        <v>7</v>
      </c>
      <c r="B2654" t="s">
        <v>358</v>
      </c>
      <c r="C2654" t="s">
        <v>359</v>
      </c>
      <c r="D2654" s="5" t="s">
        <v>358</v>
      </c>
      <c r="E2654" s="5">
        <v>0</v>
      </c>
      <c r="F2654" s="5" t="s">
        <v>49</v>
      </c>
      <c r="G2654" s="5" t="s">
        <v>50</v>
      </c>
      <c r="H2654" s="5" t="e">
        <f t="shared" si="41"/>
        <v>#N/A</v>
      </c>
      <c r="I2654" s="6">
        <v>45.502580012763701</v>
      </c>
    </row>
    <row r="2655" spans="1:9" x14ac:dyDescent="0.2">
      <c r="A2655" s="4" t="s">
        <v>7</v>
      </c>
      <c r="B2655" t="s">
        <v>358</v>
      </c>
      <c r="C2655" t="s">
        <v>359</v>
      </c>
      <c r="D2655" s="5" t="s">
        <v>358</v>
      </c>
      <c r="E2655" s="5">
        <v>0</v>
      </c>
      <c r="F2655" s="5" t="s">
        <v>51</v>
      </c>
      <c r="G2655" s="5" t="s">
        <v>52</v>
      </c>
      <c r="H2655" s="5" t="e">
        <f t="shared" si="41"/>
        <v>#N/A</v>
      </c>
      <c r="I2655" s="6">
        <v>12.663890909034899</v>
      </c>
    </row>
    <row r="2656" spans="1:9" x14ac:dyDescent="0.2">
      <c r="A2656" s="4" t="s">
        <v>7</v>
      </c>
      <c r="B2656" t="s">
        <v>358</v>
      </c>
      <c r="C2656" t="s">
        <v>359</v>
      </c>
      <c r="D2656" s="5" t="s">
        <v>358</v>
      </c>
      <c r="E2656" s="5">
        <v>0</v>
      </c>
      <c r="F2656" s="5" t="s">
        <v>54</v>
      </c>
      <c r="G2656" s="5" t="s">
        <v>55</v>
      </c>
      <c r="H2656" s="5" t="e">
        <f t="shared" si="41"/>
        <v>#N/A</v>
      </c>
      <c r="I2656" s="6">
        <v>26.3094675456468</v>
      </c>
    </row>
    <row r="2657" spans="1:9" x14ac:dyDescent="0.2">
      <c r="A2657" s="4" t="s">
        <v>7</v>
      </c>
      <c r="B2657" t="s">
        <v>358</v>
      </c>
      <c r="C2657" t="s">
        <v>359</v>
      </c>
      <c r="D2657" s="5" t="s">
        <v>358</v>
      </c>
      <c r="E2657" s="5">
        <v>0</v>
      </c>
      <c r="F2657" s="5" t="s">
        <v>56</v>
      </c>
      <c r="G2657" s="5" t="s">
        <v>57</v>
      </c>
      <c r="H2657" s="5" t="e">
        <f t="shared" si="41"/>
        <v>#N/A</v>
      </c>
      <c r="I2657" s="6">
        <v>339.66098503155899</v>
      </c>
    </row>
    <row r="2658" spans="1:9" x14ac:dyDescent="0.2">
      <c r="A2658" s="4" t="s">
        <v>7</v>
      </c>
      <c r="B2658" t="s">
        <v>358</v>
      </c>
      <c r="C2658" t="s">
        <v>359</v>
      </c>
      <c r="D2658" s="5" t="s">
        <v>358</v>
      </c>
      <c r="E2658" s="5">
        <v>0</v>
      </c>
      <c r="F2658" s="5" t="s">
        <v>58</v>
      </c>
      <c r="G2658" s="5" t="s">
        <v>59</v>
      </c>
      <c r="H2658" s="5" t="e">
        <f t="shared" si="41"/>
        <v>#N/A</v>
      </c>
      <c r="I2658" s="6">
        <v>3007.47493256691</v>
      </c>
    </row>
    <row r="2659" spans="1:9" x14ac:dyDescent="0.2">
      <c r="A2659" s="4" t="s">
        <v>7</v>
      </c>
      <c r="B2659" t="s">
        <v>358</v>
      </c>
      <c r="C2659" t="s">
        <v>359</v>
      </c>
      <c r="D2659" s="5" t="s">
        <v>358</v>
      </c>
      <c r="E2659" s="5">
        <v>0</v>
      </c>
      <c r="F2659" s="5" t="s">
        <v>60</v>
      </c>
      <c r="G2659" s="5" t="s">
        <v>61</v>
      </c>
      <c r="H2659" s="5" t="e">
        <f t="shared" si="41"/>
        <v>#N/A</v>
      </c>
      <c r="I2659" s="6">
        <v>0.78629899999999997</v>
      </c>
    </row>
    <row r="2660" spans="1:9" x14ac:dyDescent="0.2">
      <c r="A2660" s="4" t="s">
        <v>7</v>
      </c>
      <c r="B2660" t="s">
        <v>360</v>
      </c>
      <c r="C2660" t="s">
        <v>361</v>
      </c>
      <c r="D2660" s="5" t="s">
        <v>362</v>
      </c>
      <c r="E2660" s="5">
        <v>0</v>
      </c>
      <c r="F2660" s="5" t="s">
        <v>10</v>
      </c>
      <c r="G2660" s="5" t="s">
        <v>11</v>
      </c>
      <c r="H2660" s="5" t="str">
        <f t="shared" si="41"/>
        <v>Power</v>
      </c>
      <c r="I2660" s="6">
        <v>30202.862587005799</v>
      </c>
    </row>
    <row r="2661" spans="1:9" x14ac:dyDescent="0.2">
      <c r="A2661" s="4" t="s">
        <v>7</v>
      </c>
      <c r="B2661" t="s">
        <v>360</v>
      </c>
      <c r="C2661" t="s">
        <v>361</v>
      </c>
      <c r="D2661" s="5" t="s">
        <v>362</v>
      </c>
      <c r="E2661" s="5">
        <v>0</v>
      </c>
      <c r="F2661" s="5" t="s">
        <v>12</v>
      </c>
      <c r="G2661" s="5" t="s">
        <v>13</v>
      </c>
      <c r="H2661" s="5" t="str">
        <f t="shared" si="41"/>
        <v>Industry (incl. Cement Process)</v>
      </c>
      <c r="I2661" s="6">
        <v>3236.9684229811201</v>
      </c>
    </row>
    <row r="2662" spans="1:9" x14ac:dyDescent="0.2">
      <c r="A2662" s="4" t="s">
        <v>7</v>
      </c>
      <c r="B2662" t="s">
        <v>360</v>
      </c>
      <c r="C2662" t="s">
        <v>361</v>
      </c>
      <c r="D2662" s="5" t="s">
        <v>362</v>
      </c>
      <c r="E2662" s="5">
        <v>0</v>
      </c>
      <c r="F2662" s="5" t="s">
        <v>14</v>
      </c>
      <c r="G2662" s="5" t="s">
        <v>15</v>
      </c>
      <c r="H2662" s="5" t="str">
        <f t="shared" si="41"/>
        <v>Industry (incl. Cement Process)</v>
      </c>
      <c r="I2662" s="6">
        <v>5022.2385047490998</v>
      </c>
    </row>
    <row r="2663" spans="1:9" x14ac:dyDescent="0.2">
      <c r="A2663" s="4" t="s">
        <v>7</v>
      </c>
      <c r="B2663" t="s">
        <v>360</v>
      </c>
      <c r="C2663" t="s">
        <v>361</v>
      </c>
      <c r="D2663" s="5" t="s">
        <v>362</v>
      </c>
      <c r="E2663" s="5">
        <v>0</v>
      </c>
      <c r="F2663" s="5" t="s">
        <v>16</v>
      </c>
      <c r="G2663" s="5" t="s">
        <v>17</v>
      </c>
      <c r="H2663" s="5" t="str">
        <f t="shared" si="41"/>
        <v>Domestic aviation</v>
      </c>
      <c r="I2663" s="6">
        <v>64.107770921828006</v>
      </c>
    </row>
    <row r="2664" spans="1:9" x14ac:dyDescent="0.2">
      <c r="A2664" s="4" t="s">
        <v>7</v>
      </c>
      <c r="B2664" t="s">
        <v>360</v>
      </c>
      <c r="C2664" t="s">
        <v>361</v>
      </c>
      <c r="D2664" s="5" t="s">
        <v>362</v>
      </c>
      <c r="E2664" s="5">
        <v>0</v>
      </c>
      <c r="F2664" s="5" t="s">
        <v>18</v>
      </c>
      <c r="G2664" s="5" t="s">
        <v>19</v>
      </c>
      <c r="H2664" s="5" t="str">
        <f t="shared" si="41"/>
        <v>Ground Transport</v>
      </c>
      <c r="I2664" s="6">
        <v>9134.9524360589803</v>
      </c>
    </row>
    <row r="2665" spans="1:9" x14ac:dyDescent="0.2">
      <c r="A2665" s="4" t="s">
        <v>7</v>
      </c>
      <c r="B2665" t="s">
        <v>360</v>
      </c>
      <c r="C2665" t="s">
        <v>361</v>
      </c>
      <c r="D2665" s="5" t="s">
        <v>362</v>
      </c>
      <c r="E2665" s="5">
        <v>0</v>
      </c>
      <c r="F2665" s="5" t="s">
        <v>20</v>
      </c>
      <c r="G2665" s="5" t="s">
        <v>21</v>
      </c>
      <c r="H2665" s="5" t="str">
        <f t="shared" si="41"/>
        <v>Ground Transport</v>
      </c>
      <c r="I2665" s="6">
        <v>586.09108957025296</v>
      </c>
    </row>
    <row r="2666" spans="1:9" x14ac:dyDescent="0.2">
      <c r="A2666" s="4" t="s">
        <v>7</v>
      </c>
      <c r="B2666" t="s">
        <v>360</v>
      </c>
      <c r="C2666" t="s">
        <v>361</v>
      </c>
      <c r="D2666" s="5" t="s">
        <v>362</v>
      </c>
      <c r="E2666" s="5">
        <v>0</v>
      </c>
      <c r="F2666" s="5" t="s">
        <v>22</v>
      </c>
      <c r="G2666" s="5" t="s">
        <v>23</v>
      </c>
      <c r="H2666" s="5" t="str">
        <f t="shared" si="41"/>
        <v>Ground Transport</v>
      </c>
      <c r="I2666" s="6">
        <v>3.1637586533692801</v>
      </c>
    </row>
    <row r="2667" spans="1:9" x14ac:dyDescent="0.2">
      <c r="A2667" s="4" t="s">
        <v>7</v>
      </c>
      <c r="B2667" t="s">
        <v>360</v>
      </c>
      <c r="C2667" t="s">
        <v>361</v>
      </c>
      <c r="D2667" s="5" t="s">
        <v>362</v>
      </c>
      <c r="E2667" s="5">
        <v>0</v>
      </c>
      <c r="F2667" s="5" t="s">
        <v>24</v>
      </c>
      <c r="G2667" s="5" t="s">
        <v>25</v>
      </c>
      <c r="H2667" s="5" t="str">
        <f t="shared" si="41"/>
        <v>Ground Transport</v>
      </c>
      <c r="I2667" s="6">
        <v>1213.25576581942</v>
      </c>
    </row>
    <row r="2668" spans="1:9" x14ac:dyDescent="0.2">
      <c r="A2668" s="4" t="s">
        <v>7</v>
      </c>
      <c r="B2668" t="s">
        <v>360</v>
      </c>
      <c r="C2668" t="s">
        <v>361</v>
      </c>
      <c r="D2668" s="5" t="s">
        <v>362</v>
      </c>
      <c r="E2668" s="5">
        <v>0</v>
      </c>
      <c r="F2668" s="5" t="s">
        <v>26</v>
      </c>
      <c r="G2668" s="5" t="s">
        <v>27</v>
      </c>
      <c r="H2668" s="5" t="str">
        <f t="shared" si="41"/>
        <v>Residential</v>
      </c>
      <c r="I2668" s="6">
        <v>7840.6292974094904</v>
      </c>
    </row>
    <row r="2669" spans="1:9" x14ac:dyDescent="0.2">
      <c r="A2669" s="4" t="s">
        <v>7</v>
      </c>
      <c r="B2669" t="s">
        <v>360</v>
      </c>
      <c r="C2669" t="s">
        <v>361</v>
      </c>
      <c r="D2669" s="5" t="s">
        <v>362</v>
      </c>
      <c r="E2669" s="5">
        <v>0</v>
      </c>
      <c r="F2669" s="5" t="s">
        <v>28</v>
      </c>
      <c r="G2669" s="5" t="s">
        <v>29</v>
      </c>
      <c r="H2669" s="5" t="e">
        <f t="shared" si="41"/>
        <v>#N/A</v>
      </c>
      <c r="I2669" s="6">
        <v>123.86681804186099</v>
      </c>
    </row>
    <row r="2670" spans="1:9" x14ac:dyDescent="0.2">
      <c r="A2670" s="4" t="s">
        <v>7</v>
      </c>
      <c r="B2670" t="s">
        <v>360</v>
      </c>
      <c r="C2670" t="s">
        <v>361</v>
      </c>
      <c r="D2670" s="5" t="s">
        <v>362</v>
      </c>
      <c r="E2670" s="5">
        <v>0</v>
      </c>
      <c r="F2670" s="5" t="s">
        <v>30</v>
      </c>
      <c r="G2670" s="5" t="s">
        <v>32</v>
      </c>
      <c r="H2670" s="5" t="e">
        <f t="shared" si="41"/>
        <v>#N/A</v>
      </c>
      <c r="I2670" s="6">
        <v>2.2074490726171101</v>
      </c>
    </row>
    <row r="2671" spans="1:9" x14ac:dyDescent="0.2">
      <c r="A2671" s="4" t="s">
        <v>7</v>
      </c>
      <c r="B2671" t="s">
        <v>360</v>
      </c>
      <c r="C2671" t="s">
        <v>361</v>
      </c>
      <c r="D2671" s="5" t="s">
        <v>362</v>
      </c>
      <c r="E2671" s="5">
        <v>0</v>
      </c>
      <c r="F2671" s="5" t="s">
        <v>33</v>
      </c>
      <c r="G2671" s="5" t="s">
        <v>34</v>
      </c>
      <c r="H2671" s="5" t="str">
        <f t="shared" si="41"/>
        <v>Industry (incl. Cement Process)</v>
      </c>
      <c r="I2671" s="6">
        <v>2226.56</v>
      </c>
    </row>
    <row r="2672" spans="1:9" x14ac:dyDescent="0.2">
      <c r="A2672" s="4" t="s">
        <v>7</v>
      </c>
      <c r="B2672" t="s">
        <v>360</v>
      </c>
      <c r="C2672" t="s">
        <v>361</v>
      </c>
      <c r="D2672" s="5" t="s">
        <v>362</v>
      </c>
      <c r="E2672" s="5">
        <v>0</v>
      </c>
      <c r="F2672" s="5" t="s">
        <v>35</v>
      </c>
      <c r="G2672" s="5" t="s">
        <v>36</v>
      </c>
      <c r="H2672" s="5" t="e">
        <f t="shared" si="41"/>
        <v>#N/A</v>
      </c>
      <c r="I2672" s="6">
        <v>390</v>
      </c>
    </row>
    <row r="2673" spans="1:9" x14ac:dyDescent="0.2">
      <c r="A2673" s="4" t="s">
        <v>7</v>
      </c>
      <c r="B2673" t="s">
        <v>360</v>
      </c>
      <c r="C2673" t="s">
        <v>361</v>
      </c>
      <c r="D2673" s="5" t="s">
        <v>362</v>
      </c>
      <c r="E2673" s="5">
        <v>0</v>
      </c>
      <c r="F2673" s="5" t="s">
        <v>37</v>
      </c>
      <c r="G2673" s="5" t="s">
        <v>38</v>
      </c>
      <c r="H2673" s="5" t="e">
        <f t="shared" si="41"/>
        <v>#N/A</v>
      </c>
      <c r="I2673" s="6" t="s">
        <v>53</v>
      </c>
    </row>
    <row r="2674" spans="1:9" x14ac:dyDescent="0.2">
      <c r="A2674" s="4" t="s">
        <v>7</v>
      </c>
      <c r="B2674" t="s">
        <v>360</v>
      </c>
      <c r="C2674" t="s">
        <v>361</v>
      </c>
      <c r="D2674" s="5" t="s">
        <v>362</v>
      </c>
      <c r="E2674" s="5">
        <v>0</v>
      </c>
      <c r="F2674" s="5" t="s">
        <v>39</v>
      </c>
      <c r="G2674" s="5" t="s">
        <v>40</v>
      </c>
      <c r="H2674" s="5" t="e">
        <f t="shared" si="41"/>
        <v>#N/A</v>
      </c>
      <c r="I2674" s="6">
        <v>0.44012260629371502</v>
      </c>
    </row>
    <row r="2675" spans="1:9" x14ac:dyDescent="0.2">
      <c r="A2675" s="4" t="s">
        <v>7</v>
      </c>
      <c r="B2675" t="s">
        <v>360</v>
      </c>
      <c r="C2675" t="s">
        <v>361</v>
      </c>
      <c r="D2675" s="5" t="s">
        <v>362</v>
      </c>
      <c r="E2675" s="5">
        <v>0</v>
      </c>
      <c r="F2675" s="5" t="s">
        <v>41</v>
      </c>
      <c r="G2675" s="5" t="s">
        <v>42</v>
      </c>
      <c r="H2675" s="5" t="e">
        <f t="shared" si="41"/>
        <v>#N/A</v>
      </c>
      <c r="I2675" s="6">
        <v>1.71753</v>
      </c>
    </row>
    <row r="2676" spans="1:9" x14ac:dyDescent="0.2">
      <c r="A2676" s="4" t="s">
        <v>7</v>
      </c>
      <c r="B2676" t="s">
        <v>360</v>
      </c>
      <c r="C2676" t="s">
        <v>361</v>
      </c>
      <c r="D2676" s="5" t="s">
        <v>362</v>
      </c>
      <c r="E2676" s="5">
        <v>0</v>
      </c>
      <c r="F2676" s="5" t="s">
        <v>43</v>
      </c>
      <c r="G2676" s="5" t="s">
        <v>44</v>
      </c>
      <c r="H2676" s="5" t="e">
        <f t="shared" si="41"/>
        <v>#N/A</v>
      </c>
      <c r="I2676" s="6">
        <v>2575.1028182175201</v>
      </c>
    </row>
    <row r="2677" spans="1:9" x14ac:dyDescent="0.2">
      <c r="A2677" s="4" t="s">
        <v>7</v>
      </c>
      <c r="B2677" t="s">
        <v>360</v>
      </c>
      <c r="C2677" t="s">
        <v>361</v>
      </c>
      <c r="D2677" s="5" t="s">
        <v>362</v>
      </c>
      <c r="E2677" s="5">
        <v>0</v>
      </c>
      <c r="F2677" s="5" t="s">
        <v>45</v>
      </c>
      <c r="G2677" s="5" t="s">
        <v>46</v>
      </c>
      <c r="H2677" s="5" t="e">
        <f t="shared" si="41"/>
        <v>#N/A</v>
      </c>
      <c r="I2677" s="6">
        <v>98.28</v>
      </c>
    </row>
    <row r="2678" spans="1:9" x14ac:dyDescent="0.2">
      <c r="A2678" s="4" t="s">
        <v>7</v>
      </c>
      <c r="B2678" t="s">
        <v>360</v>
      </c>
      <c r="C2678" t="s">
        <v>361</v>
      </c>
      <c r="D2678" s="5" t="s">
        <v>362</v>
      </c>
      <c r="E2678" s="5">
        <v>0</v>
      </c>
      <c r="F2678" s="5" t="s">
        <v>47</v>
      </c>
      <c r="G2678" s="5" t="s">
        <v>48</v>
      </c>
      <c r="H2678" s="5" t="e">
        <f t="shared" si="41"/>
        <v>#N/A</v>
      </c>
      <c r="I2678" s="6" t="s">
        <v>53</v>
      </c>
    </row>
    <row r="2679" spans="1:9" x14ac:dyDescent="0.2">
      <c r="A2679" s="4" t="s">
        <v>7</v>
      </c>
      <c r="B2679" t="s">
        <v>360</v>
      </c>
      <c r="C2679" t="s">
        <v>361</v>
      </c>
      <c r="D2679" s="5" t="s">
        <v>362</v>
      </c>
      <c r="E2679" s="5">
        <v>0</v>
      </c>
      <c r="F2679" s="5" t="s">
        <v>49</v>
      </c>
      <c r="G2679" s="5" t="s">
        <v>50</v>
      </c>
      <c r="H2679" s="5" t="e">
        <f t="shared" si="41"/>
        <v>#N/A</v>
      </c>
      <c r="I2679" s="6">
        <v>2.6418398954732898</v>
      </c>
    </row>
    <row r="2680" spans="1:9" x14ac:dyDescent="0.2">
      <c r="A2680" s="4" t="s">
        <v>7</v>
      </c>
      <c r="B2680" t="s">
        <v>360</v>
      </c>
      <c r="C2680" t="s">
        <v>361</v>
      </c>
      <c r="D2680" s="5" t="s">
        <v>362</v>
      </c>
      <c r="E2680" s="5">
        <v>0</v>
      </c>
      <c r="F2680" s="5" t="s">
        <v>51</v>
      </c>
      <c r="G2680" s="5" t="s">
        <v>52</v>
      </c>
      <c r="H2680" s="5" t="e">
        <f t="shared" si="41"/>
        <v>#N/A</v>
      </c>
      <c r="I2680" s="6">
        <v>30.898353590171801</v>
      </c>
    </row>
    <row r="2681" spans="1:9" x14ac:dyDescent="0.2">
      <c r="A2681" s="4" t="s">
        <v>7</v>
      </c>
      <c r="B2681" t="s">
        <v>360</v>
      </c>
      <c r="C2681" t="s">
        <v>361</v>
      </c>
      <c r="D2681" s="5" t="s">
        <v>362</v>
      </c>
      <c r="E2681" s="5">
        <v>0</v>
      </c>
      <c r="F2681" s="5" t="s">
        <v>54</v>
      </c>
      <c r="G2681" s="5" t="s">
        <v>55</v>
      </c>
      <c r="H2681" s="5" t="e">
        <f t="shared" si="41"/>
        <v>#N/A</v>
      </c>
      <c r="I2681" s="6">
        <v>678.11803281837501</v>
      </c>
    </row>
    <row r="2682" spans="1:9" x14ac:dyDescent="0.2">
      <c r="A2682" s="4" t="s">
        <v>7</v>
      </c>
      <c r="B2682" t="s">
        <v>360</v>
      </c>
      <c r="C2682" t="s">
        <v>361</v>
      </c>
      <c r="D2682" s="5" t="s">
        <v>362</v>
      </c>
      <c r="E2682" s="5">
        <v>0</v>
      </c>
      <c r="F2682" s="5" t="s">
        <v>56</v>
      </c>
      <c r="G2682" s="5" t="s">
        <v>57</v>
      </c>
      <c r="H2682" s="5" t="e">
        <f t="shared" si="41"/>
        <v>#N/A</v>
      </c>
      <c r="I2682" s="6">
        <v>163.10830944070401</v>
      </c>
    </row>
    <row r="2683" spans="1:9" x14ac:dyDescent="0.2">
      <c r="A2683" s="4" t="s">
        <v>7</v>
      </c>
      <c r="B2683" t="s">
        <v>360</v>
      </c>
      <c r="C2683" t="s">
        <v>361</v>
      </c>
      <c r="D2683" s="5" t="s">
        <v>362</v>
      </c>
      <c r="E2683" s="5">
        <v>0</v>
      </c>
      <c r="F2683" s="5" t="s">
        <v>58</v>
      </c>
      <c r="G2683" s="5" t="s">
        <v>59</v>
      </c>
      <c r="H2683" s="5" t="e">
        <f t="shared" si="41"/>
        <v>#N/A</v>
      </c>
      <c r="I2683" s="6">
        <v>665.74942723056495</v>
      </c>
    </row>
    <row r="2684" spans="1:9" x14ac:dyDescent="0.2">
      <c r="A2684" s="4" t="s">
        <v>62</v>
      </c>
      <c r="B2684" t="s">
        <v>360</v>
      </c>
      <c r="C2684" t="s">
        <v>363</v>
      </c>
      <c r="D2684" s="5" t="s">
        <v>364</v>
      </c>
      <c r="E2684" s="5">
        <v>0</v>
      </c>
      <c r="F2684" s="5" t="s">
        <v>10</v>
      </c>
      <c r="G2684" s="5" t="s">
        <v>11</v>
      </c>
      <c r="H2684" s="5" t="str">
        <f t="shared" si="41"/>
        <v>Power</v>
      </c>
      <c r="I2684" s="6">
        <v>3914.70594602857</v>
      </c>
    </row>
    <row r="2685" spans="1:9" x14ac:dyDescent="0.2">
      <c r="A2685" s="4" t="s">
        <v>62</v>
      </c>
      <c r="B2685" t="s">
        <v>360</v>
      </c>
      <c r="C2685" t="s">
        <v>363</v>
      </c>
      <c r="D2685" s="5" t="s">
        <v>364</v>
      </c>
      <c r="E2685" s="5">
        <v>0</v>
      </c>
      <c r="F2685" s="5" t="s">
        <v>12</v>
      </c>
      <c r="G2685" s="5" t="s">
        <v>13</v>
      </c>
      <c r="H2685" s="5" t="str">
        <f t="shared" si="41"/>
        <v>Industry (incl. Cement Process)</v>
      </c>
      <c r="I2685" s="6" t="s">
        <v>53</v>
      </c>
    </row>
    <row r="2686" spans="1:9" x14ac:dyDescent="0.2">
      <c r="A2686" s="4" t="s">
        <v>62</v>
      </c>
      <c r="B2686" t="s">
        <v>360</v>
      </c>
      <c r="C2686" t="s">
        <v>363</v>
      </c>
      <c r="D2686" s="5" t="s">
        <v>364</v>
      </c>
      <c r="E2686" s="5">
        <v>0</v>
      </c>
      <c r="F2686" s="5" t="s">
        <v>14</v>
      </c>
      <c r="G2686" s="5" t="s">
        <v>15</v>
      </c>
      <c r="H2686" s="5" t="str">
        <f t="shared" si="41"/>
        <v>Industry (incl. Cement Process)</v>
      </c>
      <c r="I2686" s="6">
        <v>880.56186667739303</v>
      </c>
    </row>
    <row r="2687" spans="1:9" x14ac:dyDescent="0.2">
      <c r="A2687" s="4" t="s">
        <v>62</v>
      </c>
      <c r="B2687" t="s">
        <v>360</v>
      </c>
      <c r="C2687" t="s">
        <v>363</v>
      </c>
      <c r="D2687" s="5" t="s">
        <v>364</v>
      </c>
      <c r="E2687" s="5">
        <v>0</v>
      </c>
      <c r="F2687" s="5" t="s">
        <v>18</v>
      </c>
      <c r="G2687" s="5" t="s">
        <v>19</v>
      </c>
      <c r="H2687" s="5" t="str">
        <f t="shared" si="41"/>
        <v>Ground Transport</v>
      </c>
      <c r="I2687" s="6">
        <v>1720.17134729748</v>
      </c>
    </row>
    <row r="2688" spans="1:9" x14ac:dyDescent="0.2">
      <c r="A2688" s="4" t="s">
        <v>62</v>
      </c>
      <c r="B2688" t="s">
        <v>360</v>
      </c>
      <c r="C2688" t="s">
        <v>363</v>
      </c>
      <c r="D2688" s="5" t="s">
        <v>364</v>
      </c>
      <c r="E2688" s="5">
        <v>0</v>
      </c>
      <c r="F2688" s="5" t="s">
        <v>20</v>
      </c>
      <c r="G2688" s="5" t="s">
        <v>21</v>
      </c>
      <c r="H2688" s="5" t="str">
        <f t="shared" si="41"/>
        <v>Ground Transport</v>
      </c>
      <c r="I2688" s="6">
        <v>17.292770576125498</v>
      </c>
    </row>
    <row r="2689" spans="1:9" x14ac:dyDescent="0.2">
      <c r="A2689" s="4" t="s">
        <v>62</v>
      </c>
      <c r="B2689" t="s">
        <v>360</v>
      </c>
      <c r="C2689" t="s">
        <v>363</v>
      </c>
      <c r="D2689" s="5" t="s">
        <v>364</v>
      </c>
      <c r="E2689" s="5">
        <v>0</v>
      </c>
      <c r="F2689" s="5" t="s">
        <v>22</v>
      </c>
      <c r="G2689" s="5" t="s">
        <v>23</v>
      </c>
      <c r="H2689" s="5" t="str">
        <f t="shared" si="41"/>
        <v>Ground Transport</v>
      </c>
      <c r="I2689" s="6">
        <v>2.9046450577085698</v>
      </c>
    </row>
    <row r="2690" spans="1:9" x14ac:dyDescent="0.2">
      <c r="A2690" s="4" t="s">
        <v>62</v>
      </c>
      <c r="B2690" t="s">
        <v>360</v>
      </c>
      <c r="C2690" t="s">
        <v>363</v>
      </c>
      <c r="D2690" s="5" t="s">
        <v>364</v>
      </c>
      <c r="E2690" s="5">
        <v>0</v>
      </c>
      <c r="F2690" s="5" t="s">
        <v>24</v>
      </c>
      <c r="G2690" s="5" t="s">
        <v>25</v>
      </c>
      <c r="H2690" s="5" t="str">
        <f t="shared" ref="H2690:H2753" si="42">VLOOKUP(G2690,$M$2:$N$11,2,FALSE)</f>
        <v>Ground Transport</v>
      </c>
      <c r="I2690" s="6">
        <v>19.5643767411254</v>
      </c>
    </row>
    <row r="2691" spans="1:9" x14ac:dyDescent="0.2">
      <c r="A2691" s="4" t="s">
        <v>62</v>
      </c>
      <c r="B2691" t="s">
        <v>360</v>
      </c>
      <c r="C2691" t="s">
        <v>363</v>
      </c>
      <c r="D2691" s="5" t="s">
        <v>364</v>
      </c>
      <c r="E2691" s="5">
        <v>0</v>
      </c>
      <c r="F2691" s="5" t="s">
        <v>26</v>
      </c>
      <c r="G2691" s="5" t="s">
        <v>27</v>
      </c>
      <c r="H2691" s="5" t="str">
        <f t="shared" si="42"/>
        <v>Residential</v>
      </c>
      <c r="I2691" s="6">
        <v>1262.041560073</v>
      </c>
    </row>
    <row r="2692" spans="1:9" x14ac:dyDescent="0.2">
      <c r="A2692" s="4" t="s">
        <v>62</v>
      </c>
      <c r="B2692" t="s">
        <v>360</v>
      </c>
      <c r="C2692" t="s">
        <v>363</v>
      </c>
      <c r="D2692" s="5" t="s">
        <v>364</v>
      </c>
      <c r="E2692" s="5">
        <v>0</v>
      </c>
      <c r="F2692" s="5" t="s">
        <v>30</v>
      </c>
      <c r="G2692" s="5" t="s">
        <v>31</v>
      </c>
      <c r="H2692" s="5" t="e">
        <f t="shared" si="42"/>
        <v>#N/A</v>
      </c>
      <c r="I2692" s="6" t="s">
        <v>53</v>
      </c>
    </row>
    <row r="2693" spans="1:9" x14ac:dyDescent="0.2">
      <c r="A2693" s="4" t="s">
        <v>62</v>
      </c>
      <c r="B2693" t="s">
        <v>360</v>
      </c>
      <c r="C2693" t="s">
        <v>363</v>
      </c>
      <c r="D2693" s="5" t="s">
        <v>364</v>
      </c>
      <c r="E2693" s="5">
        <v>0</v>
      </c>
      <c r="F2693" s="5" t="s">
        <v>30</v>
      </c>
      <c r="G2693" s="5" t="s">
        <v>32</v>
      </c>
      <c r="H2693" s="5" t="e">
        <f t="shared" si="42"/>
        <v>#N/A</v>
      </c>
      <c r="I2693" s="6" t="s">
        <v>53</v>
      </c>
    </row>
    <row r="2694" spans="1:9" x14ac:dyDescent="0.2">
      <c r="A2694" s="4" t="s">
        <v>62</v>
      </c>
      <c r="B2694" t="s">
        <v>360</v>
      </c>
      <c r="C2694" t="s">
        <v>363</v>
      </c>
      <c r="D2694" s="5" t="s">
        <v>364</v>
      </c>
      <c r="E2694" s="5">
        <v>0</v>
      </c>
      <c r="F2694" s="5" t="s">
        <v>33</v>
      </c>
      <c r="G2694" s="5" t="s">
        <v>34</v>
      </c>
      <c r="H2694" s="5" t="str">
        <f t="shared" si="42"/>
        <v>Industry (incl. Cement Process)</v>
      </c>
      <c r="I2694" s="6">
        <v>642.60699999999997</v>
      </c>
    </row>
    <row r="2695" spans="1:9" x14ac:dyDescent="0.2">
      <c r="A2695" s="4" t="s">
        <v>62</v>
      </c>
      <c r="B2695" t="s">
        <v>360</v>
      </c>
      <c r="C2695" t="s">
        <v>363</v>
      </c>
      <c r="D2695" s="5" t="s">
        <v>364</v>
      </c>
      <c r="E2695" s="5">
        <v>0</v>
      </c>
      <c r="F2695" s="5" t="s">
        <v>35</v>
      </c>
      <c r="G2695" s="5" t="s">
        <v>36</v>
      </c>
      <c r="H2695" s="5" t="e">
        <f t="shared" si="42"/>
        <v>#N/A</v>
      </c>
      <c r="I2695" s="6" t="s">
        <v>53</v>
      </c>
    </row>
    <row r="2696" spans="1:9" x14ac:dyDescent="0.2">
      <c r="A2696" s="4" t="s">
        <v>62</v>
      </c>
      <c r="B2696" t="s">
        <v>360</v>
      </c>
      <c r="C2696" t="s">
        <v>363</v>
      </c>
      <c r="D2696" s="5" t="s">
        <v>364</v>
      </c>
      <c r="E2696" s="5">
        <v>0</v>
      </c>
      <c r="F2696" s="5" t="s">
        <v>41</v>
      </c>
      <c r="G2696" s="5" t="s">
        <v>42</v>
      </c>
      <c r="H2696" s="5" t="e">
        <f t="shared" si="42"/>
        <v>#N/A</v>
      </c>
      <c r="I2696" s="6">
        <v>0.20324502069560599</v>
      </c>
    </row>
    <row r="2697" spans="1:9" x14ac:dyDescent="0.2">
      <c r="A2697" s="4" t="s">
        <v>62</v>
      </c>
      <c r="B2697" t="s">
        <v>360</v>
      </c>
      <c r="C2697" t="s">
        <v>363</v>
      </c>
      <c r="D2697" s="5" t="s">
        <v>364</v>
      </c>
      <c r="E2697" s="5">
        <v>0</v>
      </c>
      <c r="F2697" s="5" t="s">
        <v>43</v>
      </c>
      <c r="G2697" s="5" t="s">
        <v>44</v>
      </c>
      <c r="H2697" s="5" t="e">
        <f t="shared" si="42"/>
        <v>#N/A</v>
      </c>
      <c r="I2697" s="6">
        <v>0.270982</v>
      </c>
    </row>
    <row r="2698" spans="1:9" x14ac:dyDescent="0.2">
      <c r="A2698" s="4" t="s">
        <v>62</v>
      </c>
      <c r="B2698" t="s">
        <v>360</v>
      </c>
      <c r="C2698" t="s">
        <v>363</v>
      </c>
      <c r="D2698" s="5" t="s">
        <v>364</v>
      </c>
      <c r="E2698" s="5">
        <v>0</v>
      </c>
      <c r="F2698" s="5" t="s">
        <v>45</v>
      </c>
      <c r="G2698" s="5" t="s">
        <v>46</v>
      </c>
      <c r="H2698" s="5" t="e">
        <f t="shared" si="42"/>
        <v>#N/A</v>
      </c>
      <c r="I2698" s="6">
        <v>22.72</v>
      </c>
    </row>
    <row r="2699" spans="1:9" x14ac:dyDescent="0.2">
      <c r="A2699" s="4" t="s">
        <v>62</v>
      </c>
      <c r="B2699" t="s">
        <v>360</v>
      </c>
      <c r="C2699" t="s">
        <v>363</v>
      </c>
      <c r="D2699" s="5" t="s">
        <v>364</v>
      </c>
      <c r="E2699" s="5">
        <v>0</v>
      </c>
      <c r="F2699" s="5" t="s">
        <v>47</v>
      </c>
      <c r="G2699" s="5" t="s">
        <v>48</v>
      </c>
      <c r="H2699" s="5" t="e">
        <f t="shared" si="42"/>
        <v>#N/A</v>
      </c>
      <c r="I2699" s="6">
        <v>5.3189781749999998</v>
      </c>
    </row>
    <row r="2700" spans="1:9" x14ac:dyDescent="0.2">
      <c r="A2700" s="4" t="s">
        <v>62</v>
      </c>
      <c r="B2700" t="s">
        <v>360</v>
      </c>
      <c r="C2700" t="s">
        <v>363</v>
      </c>
      <c r="D2700" s="5" t="s">
        <v>364</v>
      </c>
      <c r="E2700" s="5">
        <v>0</v>
      </c>
      <c r="F2700" s="5" t="s">
        <v>49</v>
      </c>
      <c r="G2700" s="5" t="s">
        <v>50</v>
      </c>
      <c r="H2700" s="5" t="e">
        <f t="shared" si="42"/>
        <v>#N/A</v>
      </c>
      <c r="I2700" s="6">
        <v>15.3630784521718</v>
      </c>
    </row>
    <row r="2701" spans="1:9" x14ac:dyDescent="0.2">
      <c r="A2701" s="4" t="s">
        <v>62</v>
      </c>
      <c r="B2701" t="s">
        <v>360</v>
      </c>
      <c r="C2701" t="s">
        <v>363</v>
      </c>
      <c r="D2701" s="5" t="s">
        <v>364</v>
      </c>
      <c r="E2701" s="5">
        <v>0</v>
      </c>
      <c r="F2701" s="5" t="s">
        <v>54</v>
      </c>
      <c r="G2701" s="5" t="s">
        <v>55</v>
      </c>
      <c r="H2701" s="5" t="e">
        <f t="shared" si="42"/>
        <v>#N/A</v>
      </c>
      <c r="I2701" s="6">
        <v>5.2185372788389097</v>
      </c>
    </row>
    <row r="2702" spans="1:9" x14ac:dyDescent="0.2">
      <c r="A2702" s="4" t="s">
        <v>62</v>
      </c>
      <c r="B2702" t="s">
        <v>360</v>
      </c>
      <c r="C2702" t="s">
        <v>363</v>
      </c>
      <c r="D2702" s="5" t="s">
        <v>364</v>
      </c>
      <c r="E2702" s="5">
        <v>0</v>
      </c>
      <c r="F2702" s="5" t="s">
        <v>56</v>
      </c>
      <c r="G2702" s="5" t="s">
        <v>57</v>
      </c>
      <c r="H2702" s="5" t="e">
        <f t="shared" si="42"/>
        <v>#N/A</v>
      </c>
      <c r="I2702" s="6">
        <v>93.713631862199904</v>
      </c>
    </row>
    <row r="2703" spans="1:9" x14ac:dyDescent="0.2">
      <c r="A2703" s="4" t="s">
        <v>62</v>
      </c>
      <c r="B2703" t="s">
        <v>360</v>
      </c>
      <c r="C2703" t="s">
        <v>363</v>
      </c>
      <c r="D2703" s="5" t="s">
        <v>364</v>
      </c>
      <c r="E2703" s="5">
        <v>0</v>
      </c>
      <c r="F2703" s="5" t="s">
        <v>58</v>
      </c>
      <c r="G2703" s="5" t="s">
        <v>59</v>
      </c>
      <c r="H2703" s="5" t="e">
        <f t="shared" si="42"/>
        <v>#N/A</v>
      </c>
      <c r="I2703" s="6">
        <v>14.620561002234901</v>
      </c>
    </row>
    <row r="2704" spans="1:9" x14ac:dyDescent="0.2">
      <c r="A2704" s="4" t="s">
        <v>62</v>
      </c>
      <c r="B2704" t="s">
        <v>360</v>
      </c>
      <c r="C2704" t="s">
        <v>363</v>
      </c>
      <c r="D2704" s="5" t="s">
        <v>364</v>
      </c>
      <c r="E2704" s="5">
        <v>0</v>
      </c>
      <c r="F2704" s="5" t="s">
        <v>60</v>
      </c>
      <c r="G2704" s="5" t="s">
        <v>61</v>
      </c>
      <c r="H2704" s="5" t="e">
        <f t="shared" si="42"/>
        <v>#N/A</v>
      </c>
      <c r="I2704" s="6">
        <v>2.4880143779617399</v>
      </c>
    </row>
    <row r="2705" spans="1:9" x14ac:dyDescent="0.2">
      <c r="A2705" s="4" t="s">
        <v>7</v>
      </c>
      <c r="B2705" t="s">
        <v>360</v>
      </c>
      <c r="C2705" t="s">
        <v>365</v>
      </c>
      <c r="D2705" s="5" t="s">
        <v>366</v>
      </c>
      <c r="E2705" s="5">
        <v>0</v>
      </c>
      <c r="F2705" s="5" t="s">
        <v>10</v>
      </c>
      <c r="G2705" s="5" t="s">
        <v>11</v>
      </c>
      <c r="H2705" s="5" t="str">
        <f t="shared" si="42"/>
        <v>Power</v>
      </c>
      <c r="I2705" s="6">
        <v>87543.402153628995</v>
      </c>
    </row>
    <row r="2706" spans="1:9" x14ac:dyDescent="0.2">
      <c r="A2706" s="4" t="s">
        <v>7</v>
      </c>
      <c r="B2706" t="s">
        <v>360</v>
      </c>
      <c r="C2706" t="s">
        <v>365</v>
      </c>
      <c r="D2706" s="5" t="s">
        <v>366</v>
      </c>
      <c r="E2706" s="5">
        <v>0</v>
      </c>
      <c r="F2706" s="5" t="s">
        <v>12</v>
      </c>
      <c r="G2706" s="5" t="s">
        <v>13</v>
      </c>
      <c r="H2706" s="5" t="str">
        <f t="shared" si="42"/>
        <v>Industry (incl. Cement Process)</v>
      </c>
      <c r="I2706" s="6">
        <v>3406.7229551594901</v>
      </c>
    </row>
    <row r="2707" spans="1:9" x14ac:dyDescent="0.2">
      <c r="A2707" s="4" t="s">
        <v>7</v>
      </c>
      <c r="B2707" t="s">
        <v>360</v>
      </c>
      <c r="C2707" t="s">
        <v>365</v>
      </c>
      <c r="D2707" s="5" t="s">
        <v>366</v>
      </c>
      <c r="E2707" s="5">
        <v>0</v>
      </c>
      <c r="F2707" s="5" t="s">
        <v>14</v>
      </c>
      <c r="G2707" s="5" t="s">
        <v>15</v>
      </c>
      <c r="H2707" s="5" t="str">
        <f t="shared" si="42"/>
        <v>Industry (incl. Cement Process)</v>
      </c>
      <c r="I2707" s="6">
        <v>31450.406654270399</v>
      </c>
    </row>
    <row r="2708" spans="1:9" x14ac:dyDescent="0.2">
      <c r="A2708" s="4" t="s">
        <v>7</v>
      </c>
      <c r="B2708" t="s">
        <v>360</v>
      </c>
      <c r="C2708" t="s">
        <v>365</v>
      </c>
      <c r="D2708" s="5" t="s">
        <v>366</v>
      </c>
      <c r="E2708" s="5">
        <v>0</v>
      </c>
      <c r="F2708" s="5" t="s">
        <v>16</v>
      </c>
      <c r="G2708" s="5" t="s">
        <v>17</v>
      </c>
      <c r="H2708" s="5" t="str">
        <f t="shared" si="42"/>
        <v>Domestic aviation</v>
      </c>
      <c r="I2708" s="6" t="s">
        <v>53</v>
      </c>
    </row>
    <row r="2709" spans="1:9" x14ac:dyDescent="0.2">
      <c r="A2709" s="4" t="s">
        <v>7</v>
      </c>
      <c r="B2709" t="s">
        <v>360</v>
      </c>
      <c r="C2709" t="s">
        <v>365</v>
      </c>
      <c r="D2709" s="5" t="s">
        <v>366</v>
      </c>
      <c r="E2709" s="5">
        <v>0</v>
      </c>
      <c r="F2709" s="5" t="s">
        <v>18</v>
      </c>
      <c r="G2709" s="5" t="s">
        <v>19</v>
      </c>
      <c r="H2709" s="5" t="str">
        <f t="shared" si="42"/>
        <v>Ground Transport</v>
      </c>
      <c r="I2709" s="6">
        <v>19834.3458682893</v>
      </c>
    </row>
    <row r="2710" spans="1:9" x14ac:dyDescent="0.2">
      <c r="A2710" s="4" t="s">
        <v>7</v>
      </c>
      <c r="B2710" t="s">
        <v>360</v>
      </c>
      <c r="C2710" t="s">
        <v>365</v>
      </c>
      <c r="D2710" s="5" t="s">
        <v>366</v>
      </c>
      <c r="E2710" s="5">
        <v>0</v>
      </c>
      <c r="F2710" s="5" t="s">
        <v>20</v>
      </c>
      <c r="G2710" s="5" t="s">
        <v>21</v>
      </c>
      <c r="H2710" s="5" t="str">
        <f t="shared" si="42"/>
        <v>Ground Transport</v>
      </c>
      <c r="I2710" s="6">
        <v>425.65846263919002</v>
      </c>
    </row>
    <row r="2711" spans="1:9" x14ac:dyDescent="0.2">
      <c r="A2711" s="4" t="s">
        <v>7</v>
      </c>
      <c r="B2711" t="s">
        <v>360</v>
      </c>
      <c r="C2711" t="s">
        <v>365</v>
      </c>
      <c r="D2711" s="5" t="s">
        <v>366</v>
      </c>
      <c r="E2711" s="5">
        <v>0</v>
      </c>
      <c r="F2711" s="5" t="s">
        <v>22</v>
      </c>
      <c r="G2711" s="5" t="s">
        <v>23</v>
      </c>
      <c r="H2711" s="5" t="str">
        <f t="shared" si="42"/>
        <v>Ground Transport</v>
      </c>
      <c r="I2711" s="6">
        <v>145.09817477092901</v>
      </c>
    </row>
    <row r="2712" spans="1:9" x14ac:dyDescent="0.2">
      <c r="A2712" s="4" t="s">
        <v>7</v>
      </c>
      <c r="B2712" t="s">
        <v>360</v>
      </c>
      <c r="C2712" t="s">
        <v>365</v>
      </c>
      <c r="D2712" s="5" t="s">
        <v>366</v>
      </c>
      <c r="E2712" s="5">
        <v>0</v>
      </c>
      <c r="F2712" s="5" t="s">
        <v>24</v>
      </c>
      <c r="G2712" s="5" t="s">
        <v>25</v>
      </c>
      <c r="H2712" s="5" t="str">
        <f t="shared" si="42"/>
        <v>Ground Transport</v>
      </c>
      <c r="I2712" s="6">
        <v>3153.8258867959298</v>
      </c>
    </row>
    <row r="2713" spans="1:9" x14ac:dyDescent="0.2">
      <c r="A2713" s="4" t="s">
        <v>7</v>
      </c>
      <c r="B2713" t="s">
        <v>360</v>
      </c>
      <c r="C2713" t="s">
        <v>365</v>
      </c>
      <c r="D2713" s="5" t="s">
        <v>366</v>
      </c>
      <c r="E2713" s="5">
        <v>0</v>
      </c>
      <c r="F2713" s="5" t="s">
        <v>26</v>
      </c>
      <c r="G2713" s="5" t="s">
        <v>27</v>
      </c>
      <c r="H2713" s="5" t="str">
        <f t="shared" si="42"/>
        <v>Residential</v>
      </c>
      <c r="I2713" s="6">
        <v>28716.546072001202</v>
      </c>
    </row>
    <row r="2714" spans="1:9" x14ac:dyDescent="0.2">
      <c r="A2714" s="4" t="s">
        <v>7</v>
      </c>
      <c r="B2714" t="s">
        <v>360</v>
      </c>
      <c r="C2714" t="s">
        <v>365</v>
      </c>
      <c r="D2714" s="5" t="s">
        <v>366</v>
      </c>
      <c r="E2714" s="5">
        <v>0</v>
      </c>
      <c r="F2714" s="5" t="s">
        <v>67</v>
      </c>
      <c r="G2714" s="5" t="s">
        <v>13</v>
      </c>
      <c r="H2714" s="5" t="str">
        <f t="shared" si="42"/>
        <v>Industry (incl. Cement Process)</v>
      </c>
      <c r="I2714" s="6">
        <v>56.807912183417997</v>
      </c>
    </row>
    <row r="2715" spans="1:9" x14ac:dyDescent="0.2">
      <c r="A2715" s="4" t="s">
        <v>7</v>
      </c>
      <c r="B2715" t="s">
        <v>360</v>
      </c>
      <c r="C2715" t="s">
        <v>365</v>
      </c>
      <c r="D2715" s="5" t="s">
        <v>366</v>
      </c>
      <c r="E2715" s="5">
        <v>0</v>
      </c>
      <c r="F2715" s="5" t="s">
        <v>28</v>
      </c>
      <c r="G2715" s="5" t="s">
        <v>29</v>
      </c>
      <c r="H2715" s="5" t="e">
        <f t="shared" si="42"/>
        <v>#N/A</v>
      </c>
      <c r="I2715" s="6">
        <v>265.78327336779302</v>
      </c>
    </row>
    <row r="2716" spans="1:9" x14ac:dyDescent="0.2">
      <c r="A2716" s="4" t="s">
        <v>7</v>
      </c>
      <c r="B2716" t="s">
        <v>360</v>
      </c>
      <c r="C2716" t="s">
        <v>365</v>
      </c>
      <c r="D2716" s="5" t="s">
        <v>366</v>
      </c>
      <c r="E2716" s="5">
        <v>0</v>
      </c>
      <c r="F2716" s="5" t="s">
        <v>30</v>
      </c>
      <c r="G2716" s="5" t="s">
        <v>32</v>
      </c>
      <c r="H2716" s="5" t="e">
        <f t="shared" si="42"/>
        <v>#N/A</v>
      </c>
      <c r="I2716" s="6">
        <v>11.163892511698499</v>
      </c>
    </row>
    <row r="2717" spans="1:9" x14ac:dyDescent="0.2">
      <c r="A2717" s="4" t="s">
        <v>7</v>
      </c>
      <c r="B2717" t="s">
        <v>360</v>
      </c>
      <c r="C2717" t="s">
        <v>365</v>
      </c>
      <c r="D2717" s="5" t="s">
        <v>366</v>
      </c>
      <c r="E2717" s="5">
        <v>0</v>
      </c>
      <c r="F2717" s="5" t="s">
        <v>30</v>
      </c>
      <c r="G2717" s="5" t="s">
        <v>31</v>
      </c>
      <c r="H2717" s="5" t="e">
        <f t="shared" si="42"/>
        <v>#N/A</v>
      </c>
      <c r="I2717" s="6">
        <v>294.35078041301398</v>
      </c>
    </row>
    <row r="2718" spans="1:9" x14ac:dyDescent="0.2">
      <c r="A2718" s="4" t="s">
        <v>7</v>
      </c>
      <c r="B2718" t="s">
        <v>360</v>
      </c>
      <c r="C2718" t="s">
        <v>365</v>
      </c>
      <c r="D2718" s="5" t="s">
        <v>366</v>
      </c>
      <c r="E2718" s="5">
        <v>0</v>
      </c>
      <c r="F2718" s="5" t="s">
        <v>33</v>
      </c>
      <c r="G2718" s="5" t="s">
        <v>34</v>
      </c>
      <c r="H2718" s="5" t="str">
        <f t="shared" si="42"/>
        <v>Industry (incl. Cement Process)</v>
      </c>
      <c r="I2718" s="6">
        <v>4461.46</v>
      </c>
    </row>
    <row r="2719" spans="1:9" x14ac:dyDescent="0.2">
      <c r="A2719" s="4" t="s">
        <v>7</v>
      </c>
      <c r="B2719" t="s">
        <v>360</v>
      </c>
      <c r="C2719" t="s">
        <v>365</v>
      </c>
      <c r="D2719" s="5" t="s">
        <v>366</v>
      </c>
      <c r="E2719" s="5">
        <v>0</v>
      </c>
      <c r="F2719" s="5" t="s">
        <v>35</v>
      </c>
      <c r="G2719" s="5" t="s">
        <v>36</v>
      </c>
      <c r="H2719" s="5" t="e">
        <f t="shared" si="42"/>
        <v>#N/A</v>
      </c>
      <c r="I2719" s="6">
        <v>2145</v>
      </c>
    </row>
    <row r="2720" spans="1:9" x14ac:dyDescent="0.2">
      <c r="A2720" s="4" t="s">
        <v>7</v>
      </c>
      <c r="B2720" t="s">
        <v>360</v>
      </c>
      <c r="C2720" t="s">
        <v>365</v>
      </c>
      <c r="D2720" s="5" t="s">
        <v>366</v>
      </c>
      <c r="E2720" s="5">
        <v>0</v>
      </c>
      <c r="F2720" s="5" t="s">
        <v>37</v>
      </c>
      <c r="G2720" s="5" t="s">
        <v>38</v>
      </c>
      <c r="H2720" s="5" t="e">
        <f t="shared" si="42"/>
        <v>#N/A</v>
      </c>
      <c r="I2720" s="6">
        <v>3772.7040427912998</v>
      </c>
    </row>
    <row r="2721" spans="1:9" x14ac:dyDescent="0.2">
      <c r="A2721" s="4" t="s">
        <v>7</v>
      </c>
      <c r="B2721" t="s">
        <v>360</v>
      </c>
      <c r="C2721" t="s">
        <v>365</v>
      </c>
      <c r="D2721" s="5" t="s">
        <v>366</v>
      </c>
      <c r="E2721" s="5">
        <v>0</v>
      </c>
      <c r="F2721" s="5" t="s">
        <v>39</v>
      </c>
      <c r="G2721" s="5" t="s">
        <v>40</v>
      </c>
      <c r="H2721" s="5" t="e">
        <f t="shared" si="42"/>
        <v>#N/A</v>
      </c>
      <c r="I2721" s="6">
        <v>170.01935207262801</v>
      </c>
    </row>
    <row r="2722" spans="1:9" x14ac:dyDescent="0.2">
      <c r="A2722" s="4" t="s">
        <v>7</v>
      </c>
      <c r="B2722" t="s">
        <v>360</v>
      </c>
      <c r="C2722" t="s">
        <v>365</v>
      </c>
      <c r="D2722" s="5" t="s">
        <v>366</v>
      </c>
      <c r="E2722" s="5">
        <v>0</v>
      </c>
      <c r="F2722" s="5" t="s">
        <v>41</v>
      </c>
      <c r="G2722" s="5" t="s">
        <v>42</v>
      </c>
      <c r="H2722" s="5" t="e">
        <f t="shared" si="42"/>
        <v>#N/A</v>
      </c>
      <c r="I2722" s="6">
        <v>127.117000627846</v>
      </c>
    </row>
    <row r="2723" spans="1:9" x14ac:dyDescent="0.2">
      <c r="A2723" s="4" t="s">
        <v>7</v>
      </c>
      <c r="B2723" t="s">
        <v>360</v>
      </c>
      <c r="C2723" t="s">
        <v>365</v>
      </c>
      <c r="D2723" s="5" t="s">
        <v>366</v>
      </c>
      <c r="E2723" s="5">
        <v>0</v>
      </c>
      <c r="F2723" s="5" t="s">
        <v>43</v>
      </c>
      <c r="G2723" s="5" t="s">
        <v>44</v>
      </c>
      <c r="H2723" s="5" t="e">
        <f t="shared" si="42"/>
        <v>#N/A</v>
      </c>
      <c r="I2723" s="6">
        <v>3531.2283671424698</v>
      </c>
    </row>
    <row r="2724" spans="1:9" x14ac:dyDescent="0.2">
      <c r="A2724" s="4" t="s">
        <v>7</v>
      </c>
      <c r="B2724" t="s">
        <v>360</v>
      </c>
      <c r="C2724" t="s">
        <v>365</v>
      </c>
      <c r="D2724" s="5" t="s">
        <v>366</v>
      </c>
      <c r="E2724" s="5">
        <v>0</v>
      </c>
      <c r="F2724" s="5" t="s">
        <v>45</v>
      </c>
      <c r="G2724" s="5" t="s">
        <v>46</v>
      </c>
      <c r="H2724" s="5" t="e">
        <f t="shared" si="42"/>
        <v>#N/A</v>
      </c>
      <c r="I2724" s="6">
        <v>4370.1264817802603</v>
      </c>
    </row>
    <row r="2725" spans="1:9" x14ac:dyDescent="0.2">
      <c r="A2725" s="4" t="s">
        <v>7</v>
      </c>
      <c r="B2725" t="s">
        <v>360</v>
      </c>
      <c r="C2725" t="s">
        <v>365</v>
      </c>
      <c r="D2725" s="5" t="s">
        <v>366</v>
      </c>
      <c r="E2725" s="5">
        <v>0</v>
      </c>
      <c r="F2725" s="5" t="s">
        <v>47</v>
      </c>
      <c r="G2725" s="5" t="s">
        <v>48</v>
      </c>
      <c r="H2725" s="5" t="e">
        <f t="shared" si="42"/>
        <v>#N/A</v>
      </c>
      <c r="I2725" s="6">
        <v>86.4231557419171</v>
      </c>
    </row>
    <row r="2726" spans="1:9" x14ac:dyDescent="0.2">
      <c r="A2726" s="4" t="s">
        <v>7</v>
      </c>
      <c r="B2726" t="s">
        <v>360</v>
      </c>
      <c r="C2726" t="s">
        <v>365</v>
      </c>
      <c r="D2726" s="5" t="s">
        <v>366</v>
      </c>
      <c r="E2726" s="5">
        <v>0</v>
      </c>
      <c r="F2726" s="5" t="s">
        <v>49</v>
      </c>
      <c r="G2726" s="5" t="s">
        <v>50</v>
      </c>
      <c r="H2726" s="5" t="e">
        <f t="shared" si="42"/>
        <v>#N/A</v>
      </c>
      <c r="I2726" s="6">
        <v>448.90668621312301</v>
      </c>
    </row>
    <row r="2727" spans="1:9" x14ac:dyDescent="0.2">
      <c r="A2727" s="4" t="s">
        <v>7</v>
      </c>
      <c r="B2727" t="s">
        <v>360</v>
      </c>
      <c r="C2727" t="s">
        <v>365</v>
      </c>
      <c r="D2727" s="5" t="s">
        <v>366</v>
      </c>
      <c r="E2727" s="5">
        <v>0</v>
      </c>
      <c r="F2727" s="5" t="s">
        <v>51</v>
      </c>
      <c r="G2727" s="5" t="s">
        <v>52</v>
      </c>
      <c r="H2727" s="5" t="e">
        <f t="shared" si="42"/>
        <v>#N/A</v>
      </c>
      <c r="I2727" s="6">
        <v>17.517758010507201</v>
      </c>
    </row>
    <row r="2728" spans="1:9" x14ac:dyDescent="0.2">
      <c r="A2728" s="4" t="s">
        <v>7</v>
      </c>
      <c r="B2728" t="s">
        <v>360</v>
      </c>
      <c r="C2728" t="s">
        <v>365</v>
      </c>
      <c r="D2728" s="5" t="s">
        <v>366</v>
      </c>
      <c r="E2728" s="5">
        <v>0</v>
      </c>
      <c r="F2728" s="5" t="s">
        <v>54</v>
      </c>
      <c r="G2728" s="5" t="s">
        <v>55</v>
      </c>
      <c r="H2728" s="5" t="e">
        <f t="shared" si="42"/>
        <v>#N/A</v>
      </c>
      <c r="I2728" s="6">
        <v>436.24145236538197</v>
      </c>
    </row>
    <row r="2729" spans="1:9" x14ac:dyDescent="0.2">
      <c r="A2729" s="4" t="s">
        <v>7</v>
      </c>
      <c r="B2729" t="s">
        <v>360</v>
      </c>
      <c r="C2729" t="s">
        <v>365</v>
      </c>
      <c r="D2729" s="5" t="s">
        <v>366</v>
      </c>
      <c r="E2729" s="5">
        <v>0</v>
      </c>
      <c r="F2729" s="5" t="s">
        <v>56</v>
      </c>
      <c r="G2729" s="5" t="s">
        <v>57</v>
      </c>
      <c r="H2729" s="5" t="e">
        <f t="shared" si="42"/>
        <v>#N/A</v>
      </c>
      <c r="I2729" s="6">
        <v>464.02740523647998</v>
      </c>
    </row>
    <row r="2730" spans="1:9" x14ac:dyDescent="0.2">
      <c r="A2730" s="4" t="s">
        <v>7</v>
      </c>
      <c r="B2730" t="s">
        <v>360</v>
      </c>
      <c r="C2730" t="s">
        <v>365</v>
      </c>
      <c r="D2730" s="5" t="s">
        <v>366</v>
      </c>
      <c r="E2730" s="5">
        <v>0</v>
      </c>
      <c r="F2730" s="5" t="s">
        <v>58</v>
      </c>
      <c r="G2730" s="5" t="s">
        <v>59</v>
      </c>
      <c r="H2730" s="5" t="e">
        <f t="shared" si="42"/>
        <v>#N/A</v>
      </c>
      <c r="I2730" s="6">
        <v>1504.16768317428</v>
      </c>
    </row>
    <row r="2731" spans="1:9" x14ac:dyDescent="0.2">
      <c r="A2731" s="4" t="s">
        <v>7</v>
      </c>
      <c r="B2731" t="s">
        <v>360</v>
      </c>
      <c r="C2731" t="s">
        <v>365</v>
      </c>
      <c r="D2731" s="5" t="s">
        <v>366</v>
      </c>
      <c r="E2731" s="5">
        <v>0</v>
      </c>
      <c r="F2731" s="5" t="s">
        <v>60</v>
      </c>
      <c r="G2731" s="5" t="s">
        <v>61</v>
      </c>
      <c r="H2731" s="5" t="e">
        <f t="shared" si="42"/>
        <v>#N/A</v>
      </c>
      <c r="I2731" s="6" t="s">
        <v>53</v>
      </c>
    </row>
    <row r="2732" spans="1:9" x14ac:dyDescent="0.2">
      <c r="A2732" s="4" t="s">
        <v>62</v>
      </c>
      <c r="B2732" t="s">
        <v>367</v>
      </c>
      <c r="C2732" t="s">
        <v>368</v>
      </c>
      <c r="D2732" s="5" t="s">
        <v>369</v>
      </c>
      <c r="E2732" s="5">
        <v>0</v>
      </c>
      <c r="F2732" s="5" t="s">
        <v>10</v>
      </c>
      <c r="G2732" s="5" t="s">
        <v>11</v>
      </c>
      <c r="H2732" s="5" t="str">
        <f t="shared" si="42"/>
        <v>Power</v>
      </c>
      <c r="I2732" s="6">
        <v>110856.77138301601</v>
      </c>
    </row>
    <row r="2733" spans="1:9" x14ac:dyDescent="0.2">
      <c r="A2733" s="4" t="s">
        <v>62</v>
      </c>
      <c r="B2733" t="s">
        <v>367</v>
      </c>
      <c r="C2733" t="s">
        <v>368</v>
      </c>
      <c r="D2733" s="5" t="s">
        <v>369</v>
      </c>
      <c r="E2733" s="5">
        <v>0</v>
      </c>
      <c r="F2733" s="5" t="s">
        <v>12</v>
      </c>
      <c r="G2733" s="5" t="s">
        <v>13</v>
      </c>
      <c r="H2733" s="5" t="str">
        <f t="shared" si="42"/>
        <v>Industry (incl. Cement Process)</v>
      </c>
      <c r="I2733" s="6">
        <v>60308.930832902101</v>
      </c>
    </row>
    <row r="2734" spans="1:9" x14ac:dyDescent="0.2">
      <c r="A2734" s="4" t="s">
        <v>62</v>
      </c>
      <c r="B2734" t="s">
        <v>367</v>
      </c>
      <c r="C2734" t="s">
        <v>368</v>
      </c>
      <c r="D2734" s="5" t="s">
        <v>369</v>
      </c>
      <c r="E2734" s="5">
        <v>0</v>
      </c>
      <c r="F2734" s="5" t="s">
        <v>14</v>
      </c>
      <c r="G2734" s="5" t="s">
        <v>15</v>
      </c>
      <c r="H2734" s="5" t="str">
        <f t="shared" si="42"/>
        <v>Industry (incl. Cement Process)</v>
      </c>
      <c r="I2734" s="6">
        <v>65841.900869955804</v>
      </c>
    </row>
    <row r="2735" spans="1:9" x14ac:dyDescent="0.2">
      <c r="A2735" s="4" t="s">
        <v>62</v>
      </c>
      <c r="B2735" t="s">
        <v>367</v>
      </c>
      <c r="C2735" t="s">
        <v>368</v>
      </c>
      <c r="D2735" s="5" t="s">
        <v>369</v>
      </c>
      <c r="E2735" s="5">
        <v>0</v>
      </c>
      <c r="F2735" s="5" t="s">
        <v>16</v>
      </c>
      <c r="G2735" s="5" t="s">
        <v>17</v>
      </c>
      <c r="H2735" s="5" t="str">
        <f t="shared" si="42"/>
        <v>Domestic aviation</v>
      </c>
      <c r="I2735" s="6">
        <v>144.31154098184999</v>
      </c>
    </row>
    <row r="2736" spans="1:9" x14ac:dyDescent="0.2">
      <c r="A2736" s="4" t="s">
        <v>62</v>
      </c>
      <c r="B2736" t="s">
        <v>367</v>
      </c>
      <c r="C2736" t="s">
        <v>368</v>
      </c>
      <c r="D2736" s="5" t="s">
        <v>369</v>
      </c>
      <c r="E2736" s="5">
        <v>0</v>
      </c>
      <c r="F2736" s="5" t="s">
        <v>18</v>
      </c>
      <c r="G2736" s="5" t="s">
        <v>19</v>
      </c>
      <c r="H2736" s="5" t="str">
        <f t="shared" si="42"/>
        <v>Ground Transport</v>
      </c>
      <c r="I2736" s="6">
        <v>15883.0319957054</v>
      </c>
    </row>
    <row r="2737" spans="1:9" x14ac:dyDescent="0.2">
      <c r="A2737" s="4" t="s">
        <v>62</v>
      </c>
      <c r="B2737" t="s">
        <v>367</v>
      </c>
      <c r="C2737" t="s">
        <v>368</v>
      </c>
      <c r="D2737" s="5" t="s">
        <v>369</v>
      </c>
      <c r="E2737" s="5">
        <v>0</v>
      </c>
      <c r="F2737" s="5" t="s">
        <v>20</v>
      </c>
      <c r="G2737" s="5" t="s">
        <v>21</v>
      </c>
      <c r="H2737" s="5" t="str">
        <f t="shared" si="42"/>
        <v>Ground Transport</v>
      </c>
      <c r="I2737" s="6">
        <v>218.999827777429</v>
      </c>
    </row>
    <row r="2738" spans="1:9" x14ac:dyDescent="0.2">
      <c r="A2738" s="4" t="s">
        <v>62</v>
      </c>
      <c r="B2738" t="s">
        <v>367</v>
      </c>
      <c r="C2738" t="s">
        <v>368</v>
      </c>
      <c r="D2738" s="5" t="s">
        <v>369</v>
      </c>
      <c r="E2738" s="5">
        <v>0</v>
      </c>
      <c r="F2738" s="5" t="s">
        <v>22</v>
      </c>
      <c r="G2738" s="5" t="s">
        <v>23</v>
      </c>
      <c r="H2738" s="5" t="str">
        <f t="shared" si="42"/>
        <v>Ground Transport</v>
      </c>
      <c r="I2738" s="6">
        <v>22.9012692672285</v>
      </c>
    </row>
    <row r="2739" spans="1:9" x14ac:dyDescent="0.2">
      <c r="A2739" s="4" t="s">
        <v>62</v>
      </c>
      <c r="B2739" t="s">
        <v>367</v>
      </c>
      <c r="C2739" t="s">
        <v>368</v>
      </c>
      <c r="D2739" s="5" t="s">
        <v>369</v>
      </c>
      <c r="E2739" s="5">
        <v>0</v>
      </c>
      <c r="F2739" s="5" t="s">
        <v>24</v>
      </c>
      <c r="G2739" s="5" t="s">
        <v>25</v>
      </c>
      <c r="H2739" s="5" t="str">
        <f t="shared" si="42"/>
        <v>Ground Transport</v>
      </c>
      <c r="I2739" s="6">
        <v>923.01740140941899</v>
      </c>
    </row>
    <row r="2740" spans="1:9" x14ac:dyDescent="0.2">
      <c r="A2740" s="4" t="s">
        <v>62</v>
      </c>
      <c r="B2740" t="s">
        <v>367</v>
      </c>
      <c r="C2740" t="s">
        <v>368</v>
      </c>
      <c r="D2740" s="5" t="s">
        <v>369</v>
      </c>
      <c r="E2740" s="5">
        <v>0</v>
      </c>
      <c r="F2740" s="5" t="s">
        <v>26</v>
      </c>
      <c r="G2740" s="5" t="s">
        <v>27</v>
      </c>
      <c r="H2740" s="5" t="str">
        <f t="shared" si="42"/>
        <v>Residential</v>
      </c>
      <c r="I2740" s="6">
        <v>21245.915448306401</v>
      </c>
    </row>
    <row r="2741" spans="1:9" x14ac:dyDescent="0.2">
      <c r="A2741" s="4" t="s">
        <v>62</v>
      </c>
      <c r="B2741" t="s">
        <v>367</v>
      </c>
      <c r="C2741" t="s">
        <v>368</v>
      </c>
      <c r="D2741" s="5" t="s">
        <v>369</v>
      </c>
      <c r="E2741" s="5">
        <v>0</v>
      </c>
      <c r="F2741" s="5" t="s">
        <v>67</v>
      </c>
      <c r="G2741" s="5" t="s">
        <v>13</v>
      </c>
      <c r="H2741" s="5" t="str">
        <f t="shared" si="42"/>
        <v>Industry (incl. Cement Process)</v>
      </c>
      <c r="I2741" s="6" t="s">
        <v>53</v>
      </c>
    </row>
    <row r="2742" spans="1:9" x14ac:dyDescent="0.2">
      <c r="A2742" s="4" t="s">
        <v>62</v>
      </c>
      <c r="B2742" t="s">
        <v>367</v>
      </c>
      <c r="C2742" t="s">
        <v>368</v>
      </c>
      <c r="D2742" s="5" t="s">
        <v>369</v>
      </c>
      <c r="E2742" s="5">
        <v>0</v>
      </c>
      <c r="F2742" s="5" t="s">
        <v>28</v>
      </c>
      <c r="G2742" s="5" t="s">
        <v>29</v>
      </c>
      <c r="H2742" s="5" t="e">
        <f t="shared" si="42"/>
        <v>#N/A</v>
      </c>
      <c r="I2742" s="6">
        <v>10501.2140510513</v>
      </c>
    </row>
    <row r="2743" spans="1:9" x14ac:dyDescent="0.2">
      <c r="A2743" s="4" t="s">
        <v>62</v>
      </c>
      <c r="B2743" t="s">
        <v>367</v>
      </c>
      <c r="C2743" t="s">
        <v>368</v>
      </c>
      <c r="D2743" s="5" t="s">
        <v>369</v>
      </c>
      <c r="E2743" s="5">
        <v>0</v>
      </c>
      <c r="F2743" s="5" t="s">
        <v>30</v>
      </c>
      <c r="G2743" s="5" t="s">
        <v>32</v>
      </c>
      <c r="H2743" s="5" t="e">
        <f t="shared" si="42"/>
        <v>#N/A</v>
      </c>
      <c r="I2743" s="6">
        <v>9188.7601452218496</v>
      </c>
    </row>
    <row r="2744" spans="1:9" x14ac:dyDescent="0.2">
      <c r="A2744" s="4" t="s">
        <v>62</v>
      </c>
      <c r="B2744" t="s">
        <v>367</v>
      </c>
      <c r="C2744" t="s">
        <v>368</v>
      </c>
      <c r="D2744" s="5" t="s">
        <v>369</v>
      </c>
      <c r="E2744" s="5">
        <v>0</v>
      </c>
      <c r="F2744" s="5" t="s">
        <v>33</v>
      </c>
      <c r="G2744" s="5" t="s">
        <v>34</v>
      </c>
      <c r="H2744" s="5" t="str">
        <f t="shared" si="42"/>
        <v>Industry (incl. Cement Process)</v>
      </c>
      <c r="I2744" s="6">
        <v>4550.74</v>
      </c>
    </row>
    <row r="2745" spans="1:9" x14ac:dyDescent="0.2">
      <c r="A2745" s="4" t="s">
        <v>62</v>
      </c>
      <c r="B2745" t="s">
        <v>367</v>
      </c>
      <c r="C2745" t="s">
        <v>368</v>
      </c>
      <c r="D2745" s="5" t="s">
        <v>369</v>
      </c>
      <c r="E2745" s="5">
        <v>0</v>
      </c>
      <c r="F2745" s="5" t="s">
        <v>35</v>
      </c>
      <c r="G2745" s="5" t="s">
        <v>36</v>
      </c>
      <c r="H2745" s="5" t="e">
        <f t="shared" si="42"/>
        <v>#N/A</v>
      </c>
      <c r="I2745" s="6">
        <v>720</v>
      </c>
    </row>
    <row r="2746" spans="1:9" x14ac:dyDescent="0.2">
      <c r="A2746" s="4" t="s">
        <v>62</v>
      </c>
      <c r="B2746" t="s">
        <v>367</v>
      </c>
      <c r="C2746" t="s">
        <v>368</v>
      </c>
      <c r="D2746" s="5" t="s">
        <v>369</v>
      </c>
      <c r="E2746" s="5">
        <v>0</v>
      </c>
      <c r="F2746" s="5" t="s">
        <v>37</v>
      </c>
      <c r="G2746" s="5" t="s">
        <v>38</v>
      </c>
      <c r="H2746" s="5" t="e">
        <f t="shared" si="42"/>
        <v>#N/A</v>
      </c>
      <c r="I2746" s="6">
        <v>3089.15260995365</v>
      </c>
    </row>
    <row r="2747" spans="1:9" x14ac:dyDescent="0.2">
      <c r="A2747" s="4" t="s">
        <v>62</v>
      </c>
      <c r="B2747" t="s">
        <v>367</v>
      </c>
      <c r="C2747" t="s">
        <v>368</v>
      </c>
      <c r="D2747" s="5" t="s">
        <v>369</v>
      </c>
      <c r="E2747" s="5">
        <v>0</v>
      </c>
      <c r="F2747" s="5" t="s">
        <v>39</v>
      </c>
      <c r="G2747" s="5" t="s">
        <v>40</v>
      </c>
      <c r="H2747" s="5" t="e">
        <f t="shared" si="42"/>
        <v>#N/A</v>
      </c>
      <c r="I2747" s="6">
        <v>268.78795635304601</v>
      </c>
    </row>
    <row r="2748" spans="1:9" x14ac:dyDescent="0.2">
      <c r="A2748" s="4" t="s">
        <v>62</v>
      </c>
      <c r="B2748" t="s">
        <v>367</v>
      </c>
      <c r="C2748" t="s">
        <v>368</v>
      </c>
      <c r="D2748" s="5" t="s">
        <v>369</v>
      </c>
      <c r="E2748" s="5">
        <v>0</v>
      </c>
      <c r="F2748" s="5" t="s">
        <v>41</v>
      </c>
      <c r="G2748" s="5" t="s">
        <v>42</v>
      </c>
      <c r="H2748" s="5" t="e">
        <f t="shared" si="42"/>
        <v>#N/A</v>
      </c>
      <c r="I2748" s="6">
        <v>8.0012165530476391</v>
      </c>
    </row>
    <row r="2749" spans="1:9" x14ac:dyDescent="0.2">
      <c r="A2749" s="4" t="s">
        <v>62</v>
      </c>
      <c r="B2749" t="s">
        <v>367</v>
      </c>
      <c r="C2749" t="s">
        <v>368</v>
      </c>
      <c r="D2749" s="5" t="s">
        <v>369</v>
      </c>
      <c r="E2749" s="5">
        <v>0</v>
      </c>
      <c r="F2749" s="5" t="s">
        <v>43</v>
      </c>
      <c r="G2749" s="5" t="s">
        <v>44</v>
      </c>
      <c r="H2749" s="5" t="e">
        <f t="shared" si="42"/>
        <v>#N/A</v>
      </c>
      <c r="I2749" s="6">
        <v>677.05357968715498</v>
      </c>
    </row>
    <row r="2750" spans="1:9" x14ac:dyDescent="0.2">
      <c r="A2750" s="4" t="s">
        <v>62</v>
      </c>
      <c r="B2750" t="s">
        <v>367</v>
      </c>
      <c r="C2750" t="s">
        <v>368</v>
      </c>
      <c r="D2750" s="5" t="s">
        <v>369</v>
      </c>
      <c r="E2750" s="5">
        <v>0</v>
      </c>
      <c r="F2750" s="5" t="s">
        <v>45</v>
      </c>
      <c r="G2750" s="5" t="s">
        <v>46</v>
      </c>
      <c r="H2750" s="5" t="e">
        <f t="shared" si="42"/>
        <v>#N/A</v>
      </c>
      <c r="I2750" s="6">
        <v>4200.6600806547503</v>
      </c>
    </row>
    <row r="2751" spans="1:9" x14ac:dyDescent="0.2">
      <c r="A2751" s="4" t="s">
        <v>62</v>
      </c>
      <c r="B2751" t="s">
        <v>367</v>
      </c>
      <c r="C2751" t="s">
        <v>368</v>
      </c>
      <c r="D2751" s="5" t="s">
        <v>369</v>
      </c>
      <c r="E2751" s="5">
        <v>0</v>
      </c>
      <c r="F2751" s="5" t="s">
        <v>47</v>
      </c>
      <c r="G2751" s="5" t="s">
        <v>48</v>
      </c>
      <c r="H2751" s="5" t="e">
        <f t="shared" si="42"/>
        <v>#N/A</v>
      </c>
      <c r="I2751" s="6" t="s">
        <v>53</v>
      </c>
    </row>
    <row r="2752" spans="1:9" x14ac:dyDescent="0.2">
      <c r="A2752" s="4" t="s">
        <v>62</v>
      </c>
      <c r="B2752" t="s">
        <v>367</v>
      </c>
      <c r="C2752" t="s">
        <v>368</v>
      </c>
      <c r="D2752" s="5" t="s">
        <v>369</v>
      </c>
      <c r="E2752" s="5">
        <v>0</v>
      </c>
      <c r="F2752" s="5" t="s">
        <v>49</v>
      </c>
      <c r="G2752" s="5" t="s">
        <v>50</v>
      </c>
      <c r="H2752" s="5" t="e">
        <f t="shared" si="42"/>
        <v>#N/A</v>
      </c>
      <c r="I2752" s="6">
        <v>82.968449401230501</v>
      </c>
    </row>
    <row r="2753" spans="1:9" x14ac:dyDescent="0.2">
      <c r="A2753" s="4" t="s">
        <v>62</v>
      </c>
      <c r="B2753" t="s">
        <v>367</v>
      </c>
      <c r="C2753" t="s">
        <v>368</v>
      </c>
      <c r="D2753" s="5" t="s">
        <v>369</v>
      </c>
      <c r="E2753" s="5">
        <v>0</v>
      </c>
      <c r="F2753" s="5" t="s">
        <v>54</v>
      </c>
      <c r="G2753" s="5" t="s">
        <v>55</v>
      </c>
      <c r="H2753" s="5" t="e">
        <f t="shared" si="42"/>
        <v>#N/A</v>
      </c>
      <c r="I2753" s="6">
        <v>1.2852138239999999</v>
      </c>
    </row>
    <row r="2754" spans="1:9" x14ac:dyDescent="0.2">
      <c r="A2754" s="4" t="s">
        <v>62</v>
      </c>
      <c r="B2754" t="s">
        <v>367</v>
      </c>
      <c r="C2754" t="s">
        <v>368</v>
      </c>
      <c r="D2754" s="5" t="s">
        <v>369</v>
      </c>
      <c r="E2754" s="5">
        <v>0</v>
      </c>
      <c r="F2754" s="5" t="s">
        <v>56</v>
      </c>
      <c r="G2754" s="5" t="s">
        <v>57</v>
      </c>
      <c r="H2754" s="5" t="e">
        <f t="shared" ref="H2754:H2817" si="43">VLOOKUP(G2754,$M$2:$N$11,2,FALSE)</f>
        <v>#N/A</v>
      </c>
      <c r="I2754" s="6">
        <v>508.09707608877397</v>
      </c>
    </row>
    <row r="2755" spans="1:9" x14ac:dyDescent="0.2">
      <c r="A2755" s="4" t="s">
        <v>62</v>
      </c>
      <c r="B2755" t="s">
        <v>367</v>
      </c>
      <c r="C2755" t="s">
        <v>368</v>
      </c>
      <c r="D2755" s="5" t="s">
        <v>369</v>
      </c>
      <c r="E2755" s="5">
        <v>0</v>
      </c>
      <c r="F2755" s="5" t="s">
        <v>58</v>
      </c>
      <c r="G2755" s="5" t="s">
        <v>59</v>
      </c>
      <c r="H2755" s="5" t="e">
        <f t="shared" si="43"/>
        <v>#N/A</v>
      </c>
      <c r="I2755" s="6">
        <v>12.466699999999999</v>
      </c>
    </row>
    <row r="2756" spans="1:9" x14ac:dyDescent="0.2">
      <c r="A2756" s="4" t="s">
        <v>62</v>
      </c>
      <c r="B2756" t="s">
        <v>367</v>
      </c>
      <c r="C2756" t="s">
        <v>370</v>
      </c>
      <c r="D2756" s="5" t="s">
        <v>371</v>
      </c>
      <c r="E2756" s="5">
        <v>0</v>
      </c>
      <c r="F2756" s="5" t="s">
        <v>10</v>
      </c>
      <c r="G2756" s="5" t="s">
        <v>11</v>
      </c>
      <c r="H2756" s="5" t="str">
        <f t="shared" si="43"/>
        <v>Power</v>
      </c>
      <c r="I2756" s="6">
        <v>2293.4755472566299</v>
      </c>
    </row>
    <row r="2757" spans="1:9" x14ac:dyDescent="0.2">
      <c r="A2757" s="4" t="s">
        <v>62</v>
      </c>
      <c r="B2757" t="s">
        <v>367</v>
      </c>
      <c r="C2757" t="s">
        <v>370</v>
      </c>
      <c r="D2757" s="5" t="s">
        <v>371</v>
      </c>
      <c r="E2757" s="5">
        <v>0</v>
      </c>
      <c r="F2757" s="5" t="s">
        <v>12</v>
      </c>
      <c r="G2757" s="5" t="s">
        <v>13</v>
      </c>
      <c r="H2757" s="5" t="str">
        <f t="shared" si="43"/>
        <v>Industry (incl. Cement Process)</v>
      </c>
      <c r="I2757" s="6">
        <v>16.757865133921101</v>
      </c>
    </row>
    <row r="2758" spans="1:9" x14ac:dyDescent="0.2">
      <c r="A2758" s="4" t="s">
        <v>62</v>
      </c>
      <c r="B2758" t="s">
        <v>367</v>
      </c>
      <c r="C2758" t="s">
        <v>370</v>
      </c>
      <c r="D2758" s="5" t="s">
        <v>371</v>
      </c>
      <c r="E2758" s="5">
        <v>0</v>
      </c>
      <c r="F2758" s="5" t="s">
        <v>14</v>
      </c>
      <c r="G2758" s="5" t="s">
        <v>15</v>
      </c>
      <c r="H2758" s="5" t="str">
        <f t="shared" si="43"/>
        <v>Industry (incl. Cement Process)</v>
      </c>
      <c r="I2758" s="6">
        <v>941.24053072871095</v>
      </c>
    </row>
    <row r="2759" spans="1:9" x14ac:dyDescent="0.2">
      <c r="A2759" s="4" t="s">
        <v>62</v>
      </c>
      <c r="B2759" t="s">
        <v>367</v>
      </c>
      <c r="C2759" t="s">
        <v>370</v>
      </c>
      <c r="D2759" s="5" t="s">
        <v>371</v>
      </c>
      <c r="E2759" s="5">
        <v>0</v>
      </c>
      <c r="F2759" s="5" t="s">
        <v>16</v>
      </c>
      <c r="G2759" s="5" t="s">
        <v>17</v>
      </c>
      <c r="H2759" s="5" t="str">
        <f t="shared" si="43"/>
        <v>Domestic aviation</v>
      </c>
      <c r="I2759" s="6">
        <v>5.60545172810777</v>
      </c>
    </row>
    <row r="2760" spans="1:9" x14ac:dyDescent="0.2">
      <c r="A2760" s="4" t="s">
        <v>62</v>
      </c>
      <c r="B2760" t="s">
        <v>367</v>
      </c>
      <c r="C2760" t="s">
        <v>370</v>
      </c>
      <c r="D2760" s="5" t="s">
        <v>371</v>
      </c>
      <c r="E2760" s="5">
        <v>0</v>
      </c>
      <c r="F2760" s="5" t="s">
        <v>18</v>
      </c>
      <c r="G2760" s="5" t="s">
        <v>19</v>
      </c>
      <c r="H2760" s="5" t="str">
        <f t="shared" si="43"/>
        <v>Ground Transport</v>
      </c>
      <c r="I2760" s="6">
        <v>2966.4590605793801</v>
      </c>
    </row>
    <row r="2761" spans="1:9" x14ac:dyDescent="0.2">
      <c r="A2761" s="4" t="s">
        <v>62</v>
      </c>
      <c r="B2761" t="s">
        <v>367</v>
      </c>
      <c r="C2761" t="s">
        <v>370</v>
      </c>
      <c r="D2761" s="5" t="s">
        <v>371</v>
      </c>
      <c r="E2761" s="5">
        <v>0</v>
      </c>
      <c r="F2761" s="5" t="s">
        <v>20</v>
      </c>
      <c r="G2761" s="5" t="s">
        <v>21</v>
      </c>
      <c r="H2761" s="5" t="str">
        <f t="shared" si="43"/>
        <v>Ground Transport</v>
      </c>
      <c r="I2761" s="6">
        <v>2.9046450577085698</v>
      </c>
    </row>
    <row r="2762" spans="1:9" x14ac:dyDescent="0.2">
      <c r="A2762" s="4" t="s">
        <v>62</v>
      </c>
      <c r="B2762" t="s">
        <v>367</v>
      </c>
      <c r="C2762" t="s">
        <v>370</v>
      </c>
      <c r="D2762" s="5" t="s">
        <v>371</v>
      </c>
      <c r="E2762" s="5">
        <v>0</v>
      </c>
      <c r="F2762" s="5" t="s">
        <v>26</v>
      </c>
      <c r="G2762" s="5" t="s">
        <v>27</v>
      </c>
      <c r="H2762" s="5" t="str">
        <f t="shared" si="43"/>
        <v>Residential</v>
      </c>
      <c r="I2762" s="6">
        <v>3064.4066365062699</v>
      </c>
    </row>
    <row r="2763" spans="1:9" x14ac:dyDescent="0.2">
      <c r="A2763" s="4" t="s">
        <v>62</v>
      </c>
      <c r="B2763" t="s">
        <v>367</v>
      </c>
      <c r="C2763" t="s">
        <v>370</v>
      </c>
      <c r="D2763" s="5" t="s">
        <v>371</v>
      </c>
      <c r="E2763" s="5">
        <v>0</v>
      </c>
      <c r="F2763" s="5" t="s">
        <v>67</v>
      </c>
      <c r="G2763" s="5" t="s">
        <v>13</v>
      </c>
      <c r="H2763" s="5" t="str">
        <f t="shared" si="43"/>
        <v>Industry (incl. Cement Process)</v>
      </c>
      <c r="I2763" s="6">
        <v>37.422636324896501</v>
      </c>
    </row>
    <row r="2764" spans="1:9" x14ac:dyDescent="0.2">
      <c r="A2764" s="4" t="s">
        <v>62</v>
      </c>
      <c r="B2764" t="s">
        <v>367</v>
      </c>
      <c r="C2764" t="s">
        <v>370</v>
      </c>
      <c r="D2764" s="5" t="s">
        <v>371</v>
      </c>
      <c r="E2764" s="5">
        <v>0</v>
      </c>
      <c r="F2764" s="5" t="s">
        <v>28</v>
      </c>
      <c r="G2764" s="5" t="s">
        <v>29</v>
      </c>
      <c r="H2764" s="5" t="e">
        <f t="shared" si="43"/>
        <v>#N/A</v>
      </c>
      <c r="I2764" s="6" t="s">
        <v>53</v>
      </c>
    </row>
    <row r="2765" spans="1:9" x14ac:dyDescent="0.2">
      <c r="A2765" s="4" t="s">
        <v>62</v>
      </c>
      <c r="B2765" t="s">
        <v>367</v>
      </c>
      <c r="C2765" t="s">
        <v>370</v>
      </c>
      <c r="D2765" s="5" t="s">
        <v>371</v>
      </c>
      <c r="E2765" s="5">
        <v>0</v>
      </c>
      <c r="F2765" s="5" t="s">
        <v>30</v>
      </c>
      <c r="G2765" s="5" t="s">
        <v>31</v>
      </c>
      <c r="H2765" s="5" t="e">
        <f t="shared" si="43"/>
        <v>#N/A</v>
      </c>
      <c r="I2765" s="6" t="s">
        <v>53</v>
      </c>
    </row>
    <row r="2766" spans="1:9" x14ac:dyDescent="0.2">
      <c r="A2766" s="4" t="s">
        <v>62</v>
      </c>
      <c r="B2766" t="s">
        <v>367</v>
      </c>
      <c r="C2766" t="s">
        <v>370</v>
      </c>
      <c r="D2766" s="5" t="s">
        <v>371</v>
      </c>
      <c r="E2766" s="5">
        <v>0</v>
      </c>
      <c r="F2766" s="5" t="s">
        <v>30</v>
      </c>
      <c r="G2766" s="5" t="s">
        <v>32</v>
      </c>
      <c r="H2766" s="5" t="e">
        <f t="shared" si="43"/>
        <v>#N/A</v>
      </c>
      <c r="I2766" s="6" t="s">
        <v>53</v>
      </c>
    </row>
    <row r="2767" spans="1:9" x14ac:dyDescent="0.2">
      <c r="A2767" s="4" t="s">
        <v>62</v>
      </c>
      <c r="B2767" t="s">
        <v>367</v>
      </c>
      <c r="C2767" t="s">
        <v>370</v>
      </c>
      <c r="D2767" s="5" t="s">
        <v>371</v>
      </c>
      <c r="E2767" s="5">
        <v>0</v>
      </c>
      <c r="F2767" s="5" t="s">
        <v>33</v>
      </c>
      <c r="G2767" s="5" t="s">
        <v>34</v>
      </c>
      <c r="H2767" s="5" t="str">
        <f t="shared" si="43"/>
        <v>Industry (incl. Cement Process)</v>
      </c>
      <c r="I2767" s="6">
        <v>637.21100000000001</v>
      </c>
    </row>
    <row r="2768" spans="1:9" x14ac:dyDescent="0.2">
      <c r="A2768" s="4" t="s">
        <v>62</v>
      </c>
      <c r="B2768" t="s">
        <v>367</v>
      </c>
      <c r="C2768" t="s">
        <v>370</v>
      </c>
      <c r="D2768" s="5" t="s">
        <v>371</v>
      </c>
      <c r="E2768" s="5">
        <v>0</v>
      </c>
      <c r="F2768" s="5" t="s">
        <v>35</v>
      </c>
      <c r="G2768" s="5" t="s">
        <v>36</v>
      </c>
      <c r="H2768" s="5" t="e">
        <f t="shared" si="43"/>
        <v>#N/A</v>
      </c>
      <c r="I2768" s="6">
        <v>7.5</v>
      </c>
    </row>
    <row r="2769" spans="1:9" x14ac:dyDescent="0.2">
      <c r="A2769" s="4" t="s">
        <v>62</v>
      </c>
      <c r="B2769" t="s">
        <v>367</v>
      </c>
      <c r="C2769" t="s">
        <v>370</v>
      </c>
      <c r="D2769" s="5" t="s">
        <v>371</v>
      </c>
      <c r="E2769" s="5">
        <v>0</v>
      </c>
      <c r="F2769" s="5" t="s">
        <v>41</v>
      </c>
      <c r="G2769" s="5" t="s">
        <v>42</v>
      </c>
      <c r="H2769" s="5" t="e">
        <f t="shared" si="43"/>
        <v>#N/A</v>
      </c>
      <c r="I2769" s="6">
        <v>0.30386671922264802</v>
      </c>
    </row>
    <row r="2770" spans="1:9" x14ac:dyDescent="0.2">
      <c r="A2770" s="4" t="s">
        <v>62</v>
      </c>
      <c r="B2770" t="s">
        <v>367</v>
      </c>
      <c r="C2770" t="s">
        <v>370</v>
      </c>
      <c r="D2770" s="5" t="s">
        <v>371</v>
      </c>
      <c r="E2770" s="5">
        <v>0</v>
      </c>
      <c r="F2770" s="5" t="s">
        <v>43</v>
      </c>
      <c r="G2770" s="5" t="s">
        <v>44</v>
      </c>
      <c r="H2770" s="5" t="e">
        <f t="shared" si="43"/>
        <v>#N/A</v>
      </c>
      <c r="I2770" s="6">
        <v>5.8684E-2</v>
      </c>
    </row>
    <row r="2771" spans="1:9" x14ac:dyDescent="0.2">
      <c r="A2771" s="4" t="s">
        <v>62</v>
      </c>
      <c r="B2771" t="s">
        <v>367</v>
      </c>
      <c r="C2771" t="s">
        <v>370</v>
      </c>
      <c r="D2771" s="5" t="s">
        <v>371</v>
      </c>
      <c r="E2771" s="5">
        <v>0</v>
      </c>
      <c r="F2771" s="5" t="s">
        <v>47</v>
      </c>
      <c r="G2771" s="5" t="s">
        <v>48</v>
      </c>
      <c r="H2771" s="5" t="e">
        <f t="shared" si="43"/>
        <v>#N/A</v>
      </c>
      <c r="I2771" s="6">
        <v>1.2347999999999999</v>
      </c>
    </row>
    <row r="2772" spans="1:9" x14ac:dyDescent="0.2">
      <c r="A2772" s="4" t="s">
        <v>62</v>
      </c>
      <c r="B2772" t="s">
        <v>367</v>
      </c>
      <c r="C2772" t="s">
        <v>370</v>
      </c>
      <c r="D2772" s="5" t="s">
        <v>371</v>
      </c>
      <c r="E2772" s="5">
        <v>0</v>
      </c>
      <c r="F2772" s="5" t="s">
        <v>49</v>
      </c>
      <c r="G2772" s="5" t="s">
        <v>50</v>
      </c>
      <c r="H2772" s="5" t="e">
        <f t="shared" si="43"/>
        <v>#N/A</v>
      </c>
      <c r="I2772" s="6">
        <v>24.5750630838007</v>
      </c>
    </row>
    <row r="2773" spans="1:9" x14ac:dyDescent="0.2">
      <c r="A2773" s="4" t="s">
        <v>62</v>
      </c>
      <c r="B2773" t="s">
        <v>367</v>
      </c>
      <c r="C2773" t="s">
        <v>370</v>
      </c>
      <c r="D2773" s="5" t="s">
        <v>371</v>
      </c>
      <c r="E2773" s="5">
        <v>0</v>
      </c>
      <c r="F2773" s="5" t="s">
        <v>56</v>
      </c>
      <c r="G2773" s="5" t="s">
        <v>57</v>
      </c>
      <c r="H2773" s="5" t="e">
        <f t="shared" si="43"/>
        <v>#N/A</v>
      </c>
      <c r="I2773" s="6">
        <v>133.47250040015001</v>
      </c>
    </row>
    <row r="2774" spans="1:9" x14ac:dyDescent="0.2">
      <c r="A2774" s="4" t="s">
        <v>62</v>
      </c>
      <c r="B2774" t="s">
        <v>367</v>
      </c>
      <c r="C2774" t="s">
        <v>370</v>
      </c>
      <c r="D2774" s="5" t="s">
        <v>371</v>
      </c>
      <c r="E2774" s="5">
        <v>0</v>
      </c>
      <c r="F2774" s="5" t="s">
        <v>58</v>
      </c>
      <c r="G2774" s="5" t="s">
        <v>59</v>
      </c>
      <c r="H2774" s="5" t="e">
        <f t="shared" si="43"/>
        <v>#N/A</v>
      </c>
      <c r="I2774" s="6" t="s">
        <v>53</v>
      </c>
    </row>
    <row r="2775" spans="1:9" x14ac:dyDescent="0.2">
      <c r="A2775" s="4" t="s">
        <v>62</v>
      </c>
      <c r="B2775" t="s">
        <v>367</v>
      </c>
      <c r="C2775" t="s">
        <v>372</v>
      </c>
      <c r="D2775" s="5" t="s">
        <v>373</v>
      </c>
      <c r="E2775" s="5">
        <v>0</v>
      </c>
      <c r="F2775" s="5" t="s">
        <v>10</v>
      </c>
      <c r="G2775" s="5" t="s">
        <v>11</v>
      </c>
      <c r="H2775" s="5" t="str">
        <f t="shared" si="43"/>
        <v>Power</v>
      </c>
      <c r="I2775" s="6">
        <v>595.17056156881301</v>
      </c>
    </row>
    <row r="2776" spans="1:9" x14ac:dyDescent="0.2">
      <c r="A2776" s="4" t="s">
        <v>62</v>
      </c>
      <c r="B2776" t="s">
        <v>367</v>
      </c>
      <c r="C2776" t="s">
        <v>372</v>
      </c>
      <c r="D2776" s="5" t="s">
        <v>373</v>
      </c>
      <c r="E2776" s="5">
        <v>0</v>
      </c>
      <c r="F2776" s="5" t="s">
        <v>12</v>
      </c>
      <c r="G2776" s="5" t="s">
        <v>13</v>
      </c>
      <c r="H2776" s="5" t="str">
        <f t="shared" si="43"/>
        <v>Industry (incl. Cement Process)</v>
      </c>
      <c r="I2776" s="6">
        <v>19.756290271054301</v>
      </c>
    </row>
    <row r="2777" spans="1:9" x14ac:dyDescent="0.2">
      <c r="A2777" s="4" t="s">
        <v>62</v>
      </c>
      <c r="B2777" t="s">
        <v>367</v>
      </c>
      <c r="C2777" t="s">
        <v>372</v>
      </c>
      <c r="D2777" s="5" t="s">
        <v>373</v>
      </c>
      <c r="E2777" s="5">
        <v>0</v>
      </c>
      <c r="F2777" s="5" t="s">
        <v>14</v>
      </c>
      <c r="G2777" s="5" t="s">
        <v>15</v>
      </c>
      <c r="H2777" s="5" t="str">
        <f t="shared" si="43"/>
        <v>Industry (incl. Cement Process)</v>
      </c>
      <c r="I2777" s="6">
        <v>5.7381849732455796</v>
      </c>
    </row>
    <row r="2778" spans="1:9" x14ac:dyDescent="0.2">
      <c r="A2778" s="4" t="s">
        <v>62</v>
      </c>
      <c r="B2778" t="s">
        <v>367</v>
      </c>
      <c r="C2778" t="s">
        <v>372</v>
      </c>
      <c r="D2778" s="5" t="s">
        <v>373</v>
      </c>
      <c r="E2778" s="5">
        <v>0</v>
      </c>
      <c r="F2778" s="5" t="s">
        <v>18</v>
      </c>
      <c r="G2778" s="5" t="s">
        <v>19</v>
      </c>
      <c r="H2778" s="5" t="str">
        <f t="shared" si="43"/>
        <v>Ground Transport</v>
      </c>
      <c r="I2778" s="6">
        <v>2102.47674921097</v>
      </c>
    </row>
    <row r="2779" spans="1:9" x14ac:dyDescent="0.2">
      <c r="A2779" s="4" t="s">
        <v>62</v>
      </c>
      <c r="B2779" t="s">
        <v>367</v>
      </c>
      <c r="C2779" t="s">
        <v>372</v>
      </c>
      <c r="D2779" s="5" t="s">
        <v>373</v>
      </c>
      <c r="E2779" s="5">
        <v>0</v>
      </c>
      <c r="F2779" s="5" t="s">
        <v>26</v>
      </c>
      <c r="G2779" s="5" t="s">
        <v>27</v>
      </c>
      <c r="H2779" s="5" t="str">
        <f t="shared" si="43"/>
        <v>Residential</v>
      </c>
      <c r="I2779" s="6">
        <v>2059.9287382809098</v>
      </c>
    </row>
    <row r="2780" spans="1:9" x14ac:dyDescent="0.2">
      <c r="A2780" s="4" t="s">
        <v>62</v>
      </c>
      <c r="B2780" t="s">
        <v>367</v>
      </c>
      <c r="C2780" t="s">
        <v>372</v>
      </c>
      <c r="D2780" s="5" t="s">
        <v>373</v>
      </c>
      <c r="E2780" s="5">
        <v>0</v>
      </c>
      <c r="F2780" s="5" t="s">
        <v>30</v>
      </c>
      <c r="G2780" s="5" t="s">
        <v>32</v>
      </c>
      <c r="H2780" s="5" t="e">
        <f t="shared" si="43"/>
        <v>#N/A</v>
      </c>
      <c r="I2780" s="6" t="s">
        <v>53</v>
      </c>
    </row>
    <row r="2781" spans="1:9" x14ac:dyDescent="0.2">
      <c r="A2781" s="4" t="s">
        <v>62</v>
      </c>
      <c r="B2781" t="s">
        <v>367</v>
      </c>
      <c r="C2781" t="s">
        <v>372</v>
      </c>
      <c r="D2781" s="5" t="s">
        <v>373</v>
      </c>
      <c r="E2781" s="5">
        <v>0</v>
      </c>
      <c r="F2781" s="5" t="s">
        <v>33</v>
      </c>
      <c r="G2781" s="5" t="s">
        <v>34</v>
      </c>
      <c r="H2781" s="5" t="str">
        <f t="shared" si="43"/>
        <v>Industry (incl. Cement Process)</v>
      </c>
      <c r="I2781" s="6">
        <v>673.02099999999996</v>
      </c>
    </row>
    <row r="2782" spans="1:9" x14ac:dyDescent="0.2">
      <c r="A2782" s="4" t="s">
        <v>62</v>
      </c>
      <c r="B2782" t="s">
        <v>367</v>
      </c>
      <c r="C2782" t="s">
        <v>372</v>
      </c>
      <c r="D2782" s="5" t="s">
        <v>373</v>
      </c>
      <c r="E2782" s="5">
        <v>0</v>
      </c>
      <c r="F2782" s="5" t="s">
        <v>35</v>
      </c>
      <c r="G2782" s="5" t="s">
        <v>36</v>
      </c>
      <c r="H2782" s="5" t="e">
        <f t="shared" si="43"/>
        <v>#N/A</v>
      </c>
      <c r="I2782" s="6">
        <v>30</v>
      </c>
    </row>
    <row r="2783" spans="1:9" x14ac:dyDescent="0.2">
      <c r="A2783" s="4" t="s">
        <v>62</v>
      </c>
      <c r="B2783" t="s">
        <v>367</v>
      </c>
      <c r="C2783" t="s">
        <v>372</v>
      </c>
      <c r="D2783" s="5" t="s">
        <v>373</v>
      </c>
      <c r="E2783" s="5">
        <v>0</v>
      </c>
      <c r="F2783" s="5" t="s">
        <v>41</v>
      </c>
      <c r="G2783" s="5" t="s">
        <v>42</v>
      </c>
      <c r="H2783" s="5" t="e">
        <f t="shared" si="43"/>
        <v>#N/A</v>
      </c>
      <c r="I2783" s="6">
        <v>0.43676536969917801</v>
      </c>
    </row>
    <row r="2784" spans="1:9" x14ac:dyDescent="0.2">
      <c r="A2784" s="4" t="s">
        <v>62</v>
      </c>
      <c r="B2784" t="s">
        <v>367</v>
      </c>
      <c r="C2784" t="s">
        <v>372</v>
      </c>
      <c r="D2784" s="5" t="s">
        <v>373</v>
      </c>
      <c r="E2784" s="5">
        <v>0</v>
      </c>
      <c r="F2784" s="5" t="s">
        <v>43</v>
      </c>
      <c r="G2784" s="5" t="s">
        <v>44</v>
      </c>
      <c r="H2784" s="5" t="e">
        <f t="shared" si="43"/>
        <v>#N/A</v>
      </c>
      <c r="I2784" s="6">
        <v>3.8835000000000001E-2</v>
      </c>
    </row>
    <row r="2785" spans="1:9" x14ac:dyDescent="0.2">
      <c r="A2785" s="4" t="s">
        <v>62</v>
      </c>
      <c r="B2785" t="s">
        <v>367</v>
      </c>
      <c r="C2785" t="s">
        <v>372</v>
      </c>
      <c r="D2785" s="5" t="s">
        <v>373</v>
      </c>
      <c r="E2785" s="5">
        <v>0</v>
      </c>
      <c r="F2785" s="5" t="s">
        <v>45</v>
      </c>
      <c r="G2785" s="5" t="s">
        <v>46</v>
      </c>
      <c r="H2785" s="5" t="e">
        <f t="shared" si="43"/>
        <v>#N/A</v>
      </c>
      <c r="I2785" s="6">
        <v>296.64</v>
      </c>
    </row>
    <row r="2786" spans="1:9" x14ac:dyDescent="0.2">
      <c r="A2786" s="4" t="s">
        <v>62</v>
      </c>
      <c r="B2786" t="s">
        <v>367</v>
      </c>
      <c r="C2786" t="s">
        <v>372</v>
      </c>
      <c r="D2786" s="5" t="s">
        <v>373</v>
      </c>
      <c r="E2786" s="5">
        <v>0</v>
      </c>
      <c r="F2786" s="5" t="s">
        <v>47</v>
      </c>
      <c r="G2786" s="5" t="s">
        <v>48</v>
      </c>
      <c r="H2786" s="5" t="e">
        <f t="shared" si="43"/>
        <v>#N/A</v>
      </c>
      <c r="I2786" s="6">
        <v>13.8692736</v>
      </c>
    </row>
    <row r="2787" spans="1:9" x14ac:dyDescent="0.2">
      <c r="A2787" s="4" t="s">
        <v>62</v>
      </c>
      <c r="B2787" t="s">
        <v>367</v>
      </c>
      <c r="C2787" t="s">
        <v>372</v>
      </c>
      <c r="D2787" s="5" t="s">
        <v>373</v>
      </c>
      <c r="E2787" s="5">
        <v>0</v>
      </c>
      <c r="F2787" s="5" t="s">
        <v>49</v>
      </c>
      <c r="G2787" s="5" t="s">
        <v>50</v>
      </c>
      <c r="H2787" s="5" t="e">
        <f t="shared" si="43"/>
        <v>#N/A</v>
      </c>
      <c r="I2787" s="6">
        <v>19.946401236138499</v>
      </c>
    </row>
    <row r="2788" spans="1:9" x14ac:dyDescent="0.2">
      <c r="A2788" s="4" t="s">
        <v>62</v>
      </c>
      <c r="B2788" t="s">
        <v>367</v>
      </c>
      <c r="C2788" t="s">
        <v>372</v>
      </c>
      <c r="D2788" s="5" t="s">
        <v>373</v>
      </c>
      <c r="E2788" s="5">
        <v>0</v>
      </c>
      <c r="F2788" s="5" t="s">
        <v>56</v>
      </c>
      <c r="G2788" s="5" t="s">
        <v>57</v>
      </c>
      <c r="H2788" s="5" t="e">
        <f t="shared" si="43"/>
        <v>#N/A</v>
      </c>
      <c r="I2788" s="6">
        <v>108.249282600078</v>
      </c>
    </row>
    <row r="2789" spans="1:9" x14ac:dyDescent="0.2">
      <c r="A2789" s="4" t="s">
        <v>62</v>
      </c>
      <c r="B2789" t="s">
        <v>367</v>
      </c>
      <c r="C2789" t="s">
        <v>372</v>
      </c>
      <c r="D2789" s="5" t="s">
        <v>373</v>
      </c>
      <c r="E2789" s="5">
        <v>0</v>
      </c>
      <c r="F2789" s="5" t="s">
        <v>58</v>
      </c>
      <c r="G2789" s="5" t="s">
        <v>59</v>
      </c>
      <c r="H2789" s="5" t="e">
        <f t="shared" si="43"/>
        <v>#N/A</v>
      </c>
      <c r="I2789" s="6">
        <v>1.2470077825218</v>
      </c>
    </row>
    <row r="2790" spans="1:9" x14ac:dyDescent="0.2">
      <c r="A2790" s="4" t="s">
        <v>62</v>
      </c>
      <c r="B2790" t="s">
        <v>367</v>
      </c>
      <c r="C2790" t="s">
        <v>374</v>
      </c>
      <c r="D2790" s="5" t="s">
        <v>375</v>
      </c>
      <c r="E2790" s="5">
        <v>0</v>
      </c>
      <c r="F2790" s="5" t="s">
        <v>10</v>
      </c>
      <c r="G2790" s="5" t="s">
        <v>11</v>
      </c>
      <c r="H2790" s="5" t="str">
        <f t="shared" si="43"/>
        <v>Power</v>
      </c>
      <c r="I2790" s="6">
        <v>24419.306588653199</v>
      </c>
    </row>
    <row r="2791" spans="1:9" x14ac:dyDescent="0.2">
      <c r="A2791" s="4" t="s">
        <v>62</v>
      </c>
      <c r="B2791" t="s">
        <v>367</v>
      </c>
      <c r="C2791" t="s">
        <v>374</v>
      </c>
      <c r="D2791" s="5" t="s">
        <v>375</v>
      </c>
      <c r="E2791" s="5">
        <v>0</v>
      </c>
      <c r="F2791" s="5" t="s">
        <v>12</v>
      </c>
      <c r="G2791" s="5" t="s">
        <v>13</v>
      </c>
      <c r="H2791" s="5" t="str">
        <f t="shared" si="43"/>
        <v>Industry (incl. Cement Process)</v>
      </c>
      <c r="I2791" s="6">
        <v>6026.4737878446704</v>
      </c>
    </row>
    <row r="2792" spans="1:9" x14ac:dyDescent="0.2">
      <c r="A2792" s="4" t="s">
        <v>62</v>
      </c>
      <c r="B2792" t="s">
        <v>367</v>
      </c>
      <c r="C2792" t="s">
        <v>374</v>
      </c>
      <c r="D2792" s="5" t="s">
        <v>375</v>
      </c>
      <c r="E2792" s="5">
        <v>0</v>
      </c>
      <c r="F2792" s="5" t="s">
        <v>14</v>
      </c>
      <c r="G2792" s="5" t="s">
        <v>15</v>
      </c>
      <c r="H2792" s="5" t="str">
        <f t="shared" si="43"/>
        <v>Industry (incl. Cement Process)</v>
      </c>
      <c r="I2792" s="6">
        <v>2768.6025579895099</v>
      </c>
    </row>
    <row r="2793" spans="1:9" x14ac:dyDescent="0.2">
      <c r="A2793" s="4" t="s">
        <v>62</v>
      </c>
      <c r="B2793" t="s">
        <v>367</v>
      </c>
      <c r="C2793" t="s">
        <v>374</v>
      </c>
      <c r="D2793" s="5" t="s">
        <v>375</v>
      </c>
      <c r="E2793" s="5">
        <v>0</v>
      </c>
      <c r="F2793" s="5" t="s">
        <v>18</v>
      </c>
      <c r="G2793" s="5" t="s">
        <v>19</v>
      </c>
      <c r="H2793" s="5" t="str">
        <f t="shared" si="43"/>
        <v>Ground Transport</v>
      </c>
      <c r="I2793" s="6">
        <v>8282.9425053037103</v>
      </c>
    </row>
    <row r="2794" spans="1:9" x14ac:dyDescent="0.2">
      <c r="A2794" s="4" t="s">
        <v>62</v>
      </c>
      <c r="B2794" t="s">
        <v>367</v>
      </c>
      <c r="C2794" t="s">
        <v>374</v>
      </c>
      <c r="D2794" s="5" t="s">
        <v>375</v>
      </c>
      <c r="E2794" s="5">
        <v>0</v>
      </c>
      <c r="F2794" s="5" t="s">
        <v>24</v>
      </c>
      <c r="G2794" s="5" t="s">
        <v>25</v>
      </c>
      <c r="H2794" s="5" t="str">
        <f t="shared" si="43"/>
        <v>Ground Transport</v>
      </c>
      <c r="I2794" s="6">
        <v>4585.1869730726303</v>
      </c>
    </row>
    <row r="2795" spans="1:9" x14ac:dyDescent="0.2">
      <c r="A2795" s="4" t="s">
        <v>62</v>
      </c>
      <c r="B2795" t="s">
        <v>367</v>
      </c>
      <c r="C2795" t="s">
        <v>374</v>
      </c>
      <c r="D2795" s="5" t="s">
        <v>375</v>
      </c>
      <c r="E2795" s="5">
        <v>0</v>
      </c>
      <c r="F2795" s="5" t="s">
        <v>26</v>
      </c>
      <c r="G2795" s="5" t="s">
        <v>27</v>
      </c>
      <c r="H2795" s="5" t="str">
        <f t="shared" si="43"/>
        <v>Residential</v>
      </c>
      <c r="I2795" s="6">
        <v>32814.479211534897</v>
      </c>
    </row>
    <row r="2796" spans="1:9" x14ac:dyDescent="0.2">
      <c r="A2796" s="4" t="s">
        <v>62</v>
      </c>
      <c r="B2796" t="s">
        <v>367</v>
      </c>
      <c r="C2796" t="s">
        <v>374</v>
      </c>
      <c r="D2796" s="5" t="s">
        <v>375</v>
      </c>
      <c r="E2796" s="5">
        <v>0</v>
      </c>
      <c r="F2796" s="5" t="s">
        <v>30</v>
      </c>
      <c r="G2796" s="5" t="s">
        <v>32</v>
      </c>
      <c r="H2796" s="5" t="e">
        <f t="shared" si="43"/>
        <v>#N/A</v>
      </c>
      <c r="I2796" s="6">
        <v>2523.8883129396199</v>
      </c>
    </row>
    <row r="2797" spans="1:9" x14ac:dyDescent="0.2">
      <c r="A2797" s="4" t="s">
        <v>62</v>
      </c>
      <c r="B2797" t="s">
        <v>367</v>
      </c>
      <c r="C2797" t="s">
        <v>374</v>
      </c>
      <c r="D2797" s="5" t="s">
        <v>375</v>
      </c>
      <c r="E2797" s="5">
        <v>0</v>
      </c>
      <c r="F2797" s="5" t="s">
        <v>33</v>
      </c>
      <c r="G2797" s="5" t="s">
        <v>34</v>
      </c>
      <c r="H2797" s="5" t="str">
        <f t="shared" si="43"/>
        <v>Industry (incl. Cement Process)</v>
      </c>
      <c r="I2797" s="6">
        <v>1730.63</v>
      </c>
    </row>
    <row r="2798" spans="1:9" x14ac:dyDescent="0.2">
      <c r="A2798" s="4" t="s">
        <v>62</v>
      </c>
      <c r="B2798" t="s">
        <v>367</v>
      </c>
      <c r="C2798" t="s">
        <v>374</v>
      </c>
      <c r="D2798" s="5" t="s">
        <v>375</v>
      </c>
      <c r="E2798" s="5">
        <v>0</v>
      </c>
      <c r="F2798" s="5" t="s">
        <v>35</v>
      </c>
      <c r="G2798" s="5" t="s">
        <v>36</v>
      </c>
      <c r="H2798" s="5" t="e">
        <f t="shared" si="43"/>
        <v>#N/A</v>
      </c>
      <c r="I2798" s="6">
        <v>15</v>
      </c>
    </row>
    <row r="2799" spans="1:9" x14ac:dyDescent="0.2">
      <c r="A2799" s="4" t="s">
        <v>62</v>
      </c>
      <c r="B2799" t="s">
        <v>367</v>
      </c>
      <c r="C2799" t="s">
        <v>374</v>
      </c>
      <c r="D2799" s="5" t="s">
        <v>375</v>
      </c>
      <c r="E2799" s="5">
        <v>0</v>
      </c>
      <c r="F2799" s="5" t="s">
        <v>41</v>
      </c>
      <c r="G2799" s="5" t="s">
        <v>42</v>
      </c>
      <c r="H2799" s="5" t="e">
        <f t="shared" si="43"/>
        <v>#N/A</v>
      </c>
      <c r="I2799" s="6">
        <v>0.273529555086022</v>
      </c>
    </row>
    <row r="2800" spans="1:9" x14ac:dyDescent="0.2">
      <c r="A2800" s="4" t="s">
        <v>62</v>
      </c>
      <c r="B2800" t="s">
        <v>367</v>
      </c>
      <c r="C2800" t="s">
        <v>374</v>
      </c>
      <c r="D2800" s="5" t="s">
        <v>375</v>
      </c>
      <c r="E2800" s="5">
        <v>0</v>
      </c>
      <c r="F2800" s="5" t="s">
        <v>43</v>
      </c>
      <c r="G2800" s="5" t="s">
        <v>44</v>
      </c>
      <c r="H2800" s="5" t="e">
        <f t="shared" si="43"/>
        <v>#N/A</v>
      </c>
      <c r="I2800" s="6">
        <v>524.49666100000002</v>
      </c>
    </row>
    <row r="2801" spans="1:9" x14ac:dyDescent="0.2">
      <c r="A2801" s="4" t="s">
        <v>62</v>
      </c>
      <c r="B2801" t="s">
        <v>367</v>
      </c>
      <c r="C2801" t="s">
        <v>374</v>
      </c>
      <c r="D2801" s="5" t="s">
        <v>375</v>
      </c>
      <c r="E2801" s="5">
        <v>0</v>
      </c>
      <c r="F2801" s="5" t="s">
        <v>49</v>
      </c>
      <c r="G2801" s="5" t="s">
        <v>50</v>
      </c>
      <c r="H2801" s="5" t="e">
        <f t="shared" si="43"/>
        <v>#N/A</v>
      </c>
      <c r="I2801" s="6">
        <v>30.482722787179501</v>
      </c>
    </row>
    <row r="2802" spans="1:9" x14ac:dyDescent="0.2">
      <c r="A2802" s="4" t="s">
        <v>62</v>
      </c>
      <c r="B2802" t="s">
        <v>367</v>
      </c>
      <c r="C2802" t="s">
        <v>374</v>
      </c>
      <c r="D2802" s="5" t="s">
        <v>375</v>
      </c>
      <c r="E2802" s="5">
        <v>0</v>
      </c>
      <c r="F2802" s="5" t="s">
        <v>56</v>
      </c>
      <c r="G2802" s="5" t="s">
        <v>57</v>
      </c>
      <c r="H2802" s="5" t="e">
        <f t="shared" si="43"/>
        <v>#N/A</v>
      </c>
      <c r="I2802" s="6">
        <v>162.321803000394</v>
      </c>
    </row>
    <row r="2803" spans="1:9" x14ac:dyDescent="0.2">
      <c r="A2803" s="4" t="s">
        <v>62</v>
      </c>
      <c r="B2803" t="s">
        <v>367</v>
      </c>
      <c r="C2803" t="s">
        <v>374</v>
      </c>
      <c r="D2803" s="5" t="s">
        <v>375</v>
      </c>
      <c r="E2803" s="5">
        <v>0</v>
      </c>
      <c r="F2803" s="5" t="s">
        <v>58</v>
      </c>
      <c r="G2803" s="5" t="s">
        <v>59</v>
      </c>
      <c r="H2803" s="5" t="e">
        <f t="shared" si="43"/>
        <v>#N/A</v>
      </c>
      <c r="I2803" s="6">
        <v>257.89412704266903</v>
      </c>
    </row>
    <row r="2804" spans="1:9" x14ac:dyDescent="0.2">
      <c r="A2804" s="4" t="s">
        <v>62</v>
      </c>
      <c r="B2804" t="s">
        <v>367</v>
      </c>
      <c r="C2804" t="s">
        <v>376</v>
      </c>
      <c r="D2804" s="5" t="s">
        <v>377</v>
      </c>
      <c r="E2804" s="5">
        <v>0</v>
      </c>
      <c r="F2804" s="5" t="s">
        <v>10</v>
      </c>
      <c r="G2804" s="5" t="s">
        <v>11</v>
      </c>
      <c r="H2804" s="5" t="str">
        <f t="shared" si="43"/>
        <v>Power</v>
      </c>
      <c r="I2804" s="6">
        <v>36777.437454698098</v>
      </c>
    </row>
    <row r="2805" spans="1:9" x14ac:dyDescent="0.2">
      <c r="A2805" s="4" t="s">
        <v>62</v>
      </c>
      <c r="B2805" t="s">
        <v>367</v>
      </c>
      <c r="C2805" t="s">
        <v>376</v>
      </c>
      <c r="D2805" s="5" t="s">
        <v>377</v>
      </c>
      <c r="E2805" s="5">
        <v>0</v>
      </c>
      <c r="F2805" s="5" t="s">
        <v>12</v>
      </c>
      <c r="G2805" s="5" t="s">
        <v>13</v>
      </c>
      <c r="H2805" s="5" t="str">
        <f t="shared" si="43"/>
        <v>Industry (incl. Cement Process)</v>
      </c>
      <c r="I2805" s="6">
        <v>2790.41608936388</v>
      </c>
    </row>
    <row r="2806" spans="1:9" x14ac:dyDescent="0.2">
      <c r="A2806" s="4" t="s">
        <v>62</v>
      </c>
      <c r="B2806" t="s">
        <v>367</v>
      </c>
      <c r="C2806" t="s">
        <v>376</v>
      </c>
      <c r="D2806" s="5" t="s">
        <v>377</v>
      </c>
      <c r="E2806" s="5">
        <v>0</v>
      </c>
      <c r="F2806" s="5" t="s">
        <v>14</v>
      </c>
      <c r="G2806" s="5" t="s">
        <v>15</v>
      </c>
      <c r="H2806" s="5" t="str">
        <f t="shared" si="43"/>
        <v>Industry (incl. Cement Process)</v>
      </c>
      <c r="I2806" s="6">
        <v>12598.7098516939</v>
      </c>
    </row>
    <row r="2807" spans="1:9" x14ac:dyDescent="0.2">
      <c r="A2807" s="4" t="s">
        <v>62</v>
      </c>
      <c r="B2807" t="s">
        <v>367</v>
      </c>
      <c r="C2807" t="s">
        <v>376</v>
      </c>
      <c r="D2807" s="5" t="s">
        <v>377</v>
      </c>
      <c r="E2807" s="5">
        <v>0</v>
      </c>
      <c r="F2807" s="5" t="s">
        <v>16</v>
      </c>
      <c r="G2807" s="5" t="s">
        <v>17</v>
      </c>
      <c r="H2807" s="5" t="str">
        <f t="shared" si="43"/>
        <v>Domestic aviation</v>
      </c>
      <c r="I2807" s="6">
        <v>311.76914010787698</v>
      </c>
    </row>
    <row r="2808" spans="1:9" x14ac:dyDescent="0.2">
      <c r="A2808" s="4" t="s">
        <v>62</v>
      </c>
      <c r="B2808" t="s">
        <v>367</v>
      </c>
      <c r="C2808" t="s">
        <v>376</v>
      </c>
      <c r="D2808" s="5" t="s">
        <v>377</v>
      </c>
      <c r="E2808" s="5">
        <v>0</v>
      </c>
      <c r="F2808" s="5" t="s">
        <v>18</v>
      </c>
      <c r="G2808" s="5" t="s">
        <v>19</v>
      </c>
      <c r="H2808" s="5" t="str">
        <f t="shared" si="43"/>
        <v>Ground Transport</v>
      </c>
      <c r="I2808" s="6">
        <v>3683.3662514826701</v>
      </c>
    </row>
    <row r="2809" spans="1:9" x14ac:dyDescent="0.2">
      <c r="A2809" s="4" t="s">
        <v>62</v>
      </c>
      <c r="B2809" t="s">
        <v>367</v>
      </c>
      <c r="C2809" t="s">
        <v>376</v>
      </c>
      <c r="D2809" s="5" t="s">
        <v>377</v>
      </c>
      <c r="E2809" s="5">
        <v>0</v>
      </c>
      <c r="F2809" s="5" t="s">
        <v>20</v>
      </c>
      <c r="G2809" s="5" t="s">
        <v>21</v>
      </c>
      <c r="H2809" s="5" t="str">
        <f t="shared" si="43"/>
        <v>Ground Transport</v>
      </c>
      <c r="I2809" s="6">
        <v>141.97921469997399</v>
      </c>
    </row>
    <row r="2810" spans="1:9" x14ac:dyDescent="0.2">
      <c r="A2810" s="4" t="s">
        <v>62</v>
      </c>
      <c r="B2810" t="s">
        <v>367</v>
      </c>
      <c r="C2810" t="s">
        <v>376</v>
      </c>
      <c r="D2810" s="5" t="s">
        <v>377</v>
      </c>
      <c r="E2810" s="5">
        <v>0</v>
      </c>
      <c r="F2810" s="5" t="s">
        <v>24</v>
      </c>
      <c r="G2810" s="5" t="s">
        <v>25</v>
      </c>
      <c r="H2810" s="5" t="str">
        <f t="shared" si="43"/>
        <v>Ground Transport</v>
      </c>
      <c r="I2810" s="6">
        <v>2317.0483551648199</v>
      </c>
    </row>
    <row r="2811" spans="1:9" x14ac:dyDescent="0.2">
      <c r="A2811" s="4" t="s">
        <v>62</v>
      </c>
      <c r="B2811" t="s">
        <v>367</v>
      </c>
      <c r="C2811" t="s">
        <v>376</v>
      </c>
      <c r="D2811" s="5" t="s">
        <v>377</v>
      </c>
      <c r="E2811" s="5">
        <v>0</v>
      </c>
      <c r="F2811" s="5" t="s">
        <v>26</v>
      </c>
      <c r="G2811" s="5" t="s">
        <v>27</v>
      </c>
      <c r="H2811" s="5" t="str">
        <f t="shared" si="43"/>
        <v>Residential</v>
      </c>
      <c r="I2811" s="6">
        <v>33672.564103156401</v>
      </c>
    </row>
    <row r="2812" spans="1:9" x14ac:dyDescent="0.2">
      <c r="A2812" s="4" t="s">
        <v>62</v>
      </c>
      <c r="B2812" t="s">
        <v>367</v>
      </c>
      <c r="C2812" t="s">
        <v>376</v>
      </c>
      <c r="D2812" s="5" t="s">
        <v>377</v>
      </c>
      <c r="E2812" s="5">
        <v>0</v>
      </c>
      <c r="F2812" s="5" t="s">
        <v>28</v>
      </c>
      <c r="G2812" s="5" t="s">
        <v>29</v>
      </c>
      <c r="H2812" s="5" t="e">
        <f t="shared" si="43"/>
        <v>#N/A</v>
      </c>
      <c r="I2812" s="6" t="s">
        <v>53</v>
      </c>
    </row>
    <row r="2813" spans="1:9" x14ac:dyDescent="0.2">
      <c r="A2813" s="4" t="s">
        <v>62</v>
      </c>
      <c r="B2813" t="s">
        <v>367</v>
      </c>
      <c r="C2813" t="s">
        <v>376</v>
      </c>
      <c r="D2813" s="5" t="s">
        <v>377</v>
      </c>
      <c r="E2813" s="5">
        <v>0</v>
      </c>
      <c r="F2813" s="5" t="s">
        <v>30</v>
      </c>
      <c r="G2813" s="5" t="s">
        <v>32</v>
      </c>
      <c r="H2813" s="5" t="e">
        <f t="shared" si="43"/>
        <v>#N/A</v>
      </c>
      <c r="I2813" s="6">
        <v>1133.8355321515701</v>
      </c>
    </row>
    <row r="2814" spans="1:9" x14ac:dyDescent="0.2">
      <c r="A2814" s="4" t="s">
        <v>62</v>
      </c>
      <c r="B2814" t="s">
        <v>367</v>
      </c>
      <c r="C2814" t="s">
        <v>376</v>
      </c>
      <c r="D2814" s="5" t="s">
        <v>377</v>
      </c>
      <c r="E2814" s="5">
        <v>0</v>
      </c>
      <c r="F2814" s="5" t="s">
        <v>33</v>
      </c>
      <c r="G2814" s="5" t="s">
        <v>34</v>
      </c>
      <c r="H2814" s="5" t="str">
        <f t="shared" si="43"/>
        <v>Industry (incl. Cement Process)</v>
      </c>
      <c r="I2814" s="6">
        <v>4103.8599999999997</v>
      </c>
    </row>
    <row r="2815" spans="1:9" x14ac:dyDescent="0.2">
      <c r="A2815" s="4" t="s">
        <v>62</v>
      </c>
      <c r="B2815" t="s">
        <v>367</v>
      </c>
      <c r="C2815" t="s">
        <v>376</v>
      </c>
      <c r="D2815" s="5" t="s">
        <v>377</v>
      </c>
      <c r="E2815" s="5">
        <v>0</v>
      </c>
      <c r="F2815" s="5" t="s">
        <v>35</v>
      </c>
      <c r="G2815" s="5" t="s">
        <v>36</v>
      </c>
      <c r="H2815" s="5" t="e">
        <f t="shared" si="43"/>
        <v>#N/A</v>
      </c>
      <c r="I2815" s="6">
        <v>210</v>
      </c>
    </row>
    <row r="2816" spans="1:9" x14ac:dyDescent="0.2">
      <c r="A2816" s="4" t="s">
        <v>62</v>
      </c>
      <c r="B2816" t="s">
        <v>367</v>
      </c>
      <c r="C2816" t="s">
        <v>376</v>
      </c>
      <c r="D2816" s="5" t="s">
        <v>377</v>
      </c>
      <c r="E2816" s="5">
        <v>0</v>
      </c>
      <c r="F2816" s="5" t="s">
        <v>39</v>
      </c>
      <c r="G2816" s="5" t="s">
        <v>40</v>
      </c>
      <c r="H2816" s="5" t="e">
        <f t="shared" si="43"/>
        <v>#N/A</v>
      </c>
      <c r="I2816" s="6">
        <v>38.880000000000003</v>
      </c>
    </row>
    <row r="2817" spans="1:9" x14ac:dyDescent="0.2">
      <c r="A2817" s="4" t="s">
        <v>62</v>
      </c>
      <c r="B2817" t="s">
        <v>367</v>
      </c>
      <c r="C2817" t="s">
        <v>376</v>
      </c>
      <c r="D2817" s="5" t="s">
        <v>377</v>
      </c>
      <c r="E2817" s="5">
        <v>0</v>
      </c>
      <c r="F2817" s="5" t="s">
        <v>41</v>
      </c>
      <c r="G2817" s="5" t="s">
        <v>42</v>
      </c>
      <c r="H2817" s="5" t="e">
        <f t="shared" si="43"/>
        <v>#N/A</v>
      </c>
      <c r="I2817" s="6">
        <v>1.5276639789661499</v>
      </c>
    </row>
    <row r="2818" spans="1:9" x14ac:dyDescent="0.2">
      <c r="A2818" s="4" t="s">
        <v>62</v>
      </c>
      <c r="B2818" t="s">
        <v>367</v>
      </c>
      <c r="C2818" t="s">
        <v>376</v>
      </c>
      <c r="D2818" s="5" t="s">
        <v>377</v>
      </c>
      <c r="E2818" s="5">
        <v>0</v>
      </c>
      <c r="F2818" s="5" t="s">
        <v>43</v>
      </c>
      <c r="G2818" s="5" t="s">
        <v>44</v>
      </c>
      <c r="H2818" s="5" t="e">
        <f t="shared" ref="H2818:H2881" si="44">VLOOKUP(G2818,$M$2:$N$11,2,FALSE)</f>
        <v>#N/A</v>
      </c>
      <c r="I2818" s="6">
        <v>2857.6954398473299</v>
      </c>
    </row>
    <row r="2819" spans="1:9" x14ac:dyDescent="0.2">
      <c r="A2819" s="4" t="s">
        <v>62</v>
      </c>
      <c r="B2819" t="s">
        <v>367</v>
      </c>
      <c r="C2819" t="s">
        <v>376</v>
      </c>
      <c r="D2819" s="5" t="s">
        <v>377</v>
      </c>
      <c r="E2819" s="5">
        <v>0</v>
      </c>
      <c r="F2819" s="5" t="s">
        <v>45</v>
      </c>
      <c r="G2819" s="5" t="s">
        <v>46</v>
      </c>
      <c r="H2819" s="5" t="e">
        <f t="shared" si="44"/>
        <v>#N/A</v>
      </c>
      <c r="I2819" s="6">
        <v>54.199450416161298</v>
      </c>
    </row>
    <row r="2820" spans="1:9" x14ac:dyDescent="0.2">
      <c r="A2820" s="4" t="s">
        <v>62</v>
      </c>
      <c r="B2820" t="s">
        <v>367</v>
      </c>
      <c r="C2820" t="s">
        <v>376</v>
      </c>
      <c r="D2820" s="5" t="s">
        <v>377</v>
      </c>
      <c r="E2820" s="5">
        <v>0</v>
      </c>
      <c r="F2820" s="5" t="s">
        <v>47</v>
      </c>
      <c r="G2820" s="5" t="s">
        <v>48</v>
      </c>
      <c r="H2820" s="5" t="e">
        <f t="shared" si="44"/>
        <v>#N/A</v>
      </c>
      <c r="I2820" s="6">
        <v>25.539301318666102</v>
      </c>
    </row>
    <row r="2821" spans="1:9" x14ac:dyDescent="0.2">
      <c r="A2821" s="4" t="s">
        <v>62</v>
      </c>
      <c r="B2821" t="s">
        <v>367</v>
      </c>
      <c r="C2821" t="s">
        <v>376</v>
      </c>
      <c r="D2821" s="5" t="s">
        <v>377</v>
      </c>
      <c r="E2821" s="5">
        <v>0</v>
      </c>
      <c r="F2821" s="5" t="s">
        <v>49</v>
      </c>
      <c r="G2821" s="5" t="s">
        <v>50</v>
      </c>
      <c r="H2821" s="5" t="e">
        <f t="shared" si="44"/>
        <v>#N/A</v>
      </c>
      <c r="I2821" s="6">
        <v>115.131005272336</v>
      </c>
    </row>
    <row r="2822" spans="1:9" x14ac:dyDescent="0.2">
      <c r="A2822" s="4" t="s">
        <v>62</v>
      </c>
      <c r="B2822" t="s">
        <v>367</v>
      </c>
      <c r="C2822" t="s">
        <v>376</v>
      </c>
      <c r="D2822" s="5" t="s">
        <v>377</v>
      </c>
      <c r="E2822" s="5">
        <v>0</v>
      </c>
      <c r="F2822" s="5" t="s">
        <v>56</v>
      </c>
      <c r="G2822" s="5" t="s">
        <v>57</v>
      </c>
      <c r="H2822" s="5" t="e">
        <f t="shared" si="44"/>
        <v>#N/A</v>
      </c>
      <c r="I2822" s="6">
        <v>611.16481602231204</v>
      </c>
    </row>
    <row r="2823" spans="1:9" x14ac:dyDescent="0.2">
      <c r="A2823" s="4" t="s">
        <v>62</v>
      </c>
      <c r="B2823" t="s">
        <v>367</v>
      </c>
      <c r="C2823" t="s">
        <v>376</v>
      </c>
      <c r="D2823" s="5" t="s">
        <v>377</v>
      </c>
      <c r="E2823" s="5">
        <v>0</v>
      </c>
      <c r="F2823" s="5" t="s">
        <v>58</v>
      </c>
      <c r="G2823" s="5" t="s">
        <v>59</v>
      </c>
      <c r="H2823" s="5" t="e">
        <f t="shared" si="44"/>
        <v>#N/A</v>
      </c>
      <c r="I2823" s="6">
        <v>452.19094761089298</v>
      </c>
    </row>
    <row r="2824" spans="1:9" x14ac:dyDescent="0.2">
      <c r="A2824" s="4" t="s">
        <v>62</v>
      </c>
      <c r="B2824" t="s">
        <v>378</v>
      </c>
      <c r="C2824" t="s">
        <v>379</v>
      </c>
      <c r="D2824" s="5" t="s">
        <v>380</v>
      </c>
      <c r="E2824" s="5">
        <v>0</v>
      </c>
      <c r="F2824" s="5" t="s">
        <v>10</v>
      </c>
      <c r="G2824" s="5" t="s">
        <v>11</v>
      </c>
      <c r="H2824" s="5" t="str">
        <f t="shared" si="44"/>
        <v>Power</v>
      </c>
      <c r="I2824" s="6">
        <v>1310.8377297683801</v>
      </c>
    </row>
    <row r="2825" spans="1:9" x14ac:dyDescent="0.2">
      <c r="A2825" s="4" t="s">
        <v>62</v>
      </c>
      <c r="B2825" t="s">
        <v>378</v>
      </c>
      <c r="C2825" t="s">
        <v>379</v>
      </c>
      <c r="D2825" s="5" t="s">
        <v>380</v>
      </c>
      <c r="E2825" s="5">
        <v>0</v>
      </c>
      <c r="F2825" s="5" t="s">
        <v>14</v>
      </c>
      <c r="G2825" s="5" t="s">
        <v>15</v>
      </c>
      <c r="H2825" s="5" t="str">
        <f t="shared" si="44"/>
        <v>Industry (incl. Cement Process)</v>
      </c>
      <c r="I2825" s="6">
        <v>454.42792831217599</v>
      </c>
    </row>
    <row r="2826" spans="1:9" x14ac:dyDescent="0.2">
      <c r="A2826" s="4" t="s">
        <v>62</v>
      </c>
      <c r="B2826" t="s">
        <v>378</v>
      </c>
      <c r="C2826" t="s">
        <v>379</v>
      </c>
      <c r="D2826" s="5" t="s">
        <v>380</v>
      </c>
      <c r="E2826" s="5">
        <v>0</v>
      </c>
      <c r="F2826" s="5" t="s">
        <v>18</v>
      </c>
      <c r="G2826" s="5" t="s">
        <v>19</v>
      </c>
      <c r="H2826" s="5" t="str">
        <f t="shared" si="44"/>
        <v>Ground Transport</v>
      </c>
      <c r="I2826" s="6">
        <v>1720.4854711811299</v>
      </c>
    </row>
    <row r="2827" spans="1:9" x14ac:dyDescent="0.2">
      <c r="A2827" s="4" t="s">
        <v>62</v>
      </c>
      <c r="B2827" t="s">
        <v>378</v>
      </c>
      <c r="C2827" t="s">
        <v>379</v>
      </c>
      <c r="D2827" s="5" t="s">
        <v>380</v>
      </c>
      <c r="E2827" s="5">
        <v>0</v>
      </c>
      <c r="F2827" s="5" t="s">
        <v>24</v>
      </c>
      <c r="G2827" s="5" t="s">
        <v>25</v>
      </c>
      <c r="H2827" s="5" t="str">
        <f t="shared" si="44"/>
        <v>Ground Transport</v>
      </c>
      <c r="I2827" s="6">
        <v>8.8602318316299407</v>
      </c>
    </row>
    <row r="2828" spans="1:9" x14ac:dyDescent="0.2">
      <c r="A2828" s="4" t="s">
        <v>62</v>
      </c>
      <c r="B2828" t="s">
        <v>378</v>
      </c>
      <c r="C2828" t="s">
        <v>379</v>
      </c>
      <c r="D2828" s="5" t="s">
        <v>380</v>
      </c>
      <c r="E2828" s="5">
        <v>0</v>
      </c>
      <c r="F2828" s="5" t="s">
        <v>26</v>
      </c>
      <c r="G2828" s="5" t="s">
        <v>27</v>
      </c>
      <c r="H2828" s="5" t="str">
        <f t="shared" si="44"/>
        <v>Residential</v>
      </c>
      <c r="I2828" s="6">
        <v>2031.9799242689</v>
      </c>
    </row>
    <row r="2829" spans="1:9" x14ac:dyDescent="0.2">
      <c r="A2829" s="4" t="s">
        <v>62</v>
      </c>
      <c r="B2829" t="s">
        <v>378</v>
      </c>
      <c r="C2829" t="s">
        <v>379</v>
      </c>
      <c r="D2829" s="5" t="s">
        <v>380</v>
      </c>
      <c r="E2829" s="5">
        <v>0</v>
      </c>
      <c r="F2829" s="5" t="s">
        <v>33</v>
      </c>
      <c r="G2829" s="5" t="s">
        <v>34</v>
      </c>
      <c r="H2829" s="5" t="str">
        <f t="shared" si="44"/>
        <v>Industry (incl. Cement Process)</v>
      </c>
      <c r="I2829" s="6">
        <v>132.446</v>
      </c>
    </row>
    <row r="2830" spans="1:9" x14ac:dyDescent="0.2">
      <c r="A2830" s="4" t="s">
        <v>62</v>
      </c>
      <c r="B2830" t="s">
        <v>378</v>
      </c>
      <c r="C2830" t="s">
        <v>379</v>
      </c>
      <c r="D2830" s="5" t="s">
        <v>380</v>
      </c>
      <c r="E2830" s="5">
        <v>0</v>
      </c>
      <c r="F2830" s="5" t="s">
        <v>35</v>
      </c>
      <c r="G2830" s="5" t="s">
        <v>36</v>
      </c>
      <c r="H2830" s="5" t="e">
        <f t="shared" si="44"/>
        <v>#N/A</v>
      </c>
      <c r="I2830" s="6" t="s">
        <v>53</v>
      </c>
    </row>
    <row r="2831" spans="1:9" x14ac:dyDescent="0.2">
      <c r="A2831" s="4" t="s">
        <v>62</v>
      </c>
      <c r="B2831" t="s">
        <v>378</v>
      </c>
      <c r="C2831" t="s">
        <v>379</v>
      </c>
      <c r="D2831" s="5" t="s">
        <v>380</v>
      </c>
      <c r="E2831" s="5">
        <v>0</v>
      </c>
      <c r="F2831" s="5" t="s">
        <v>41</v>
      </c>
      <c r="G2831" s="5" t="s">
        <v>42</v>
      </c>
      <c r="H2831" s="5" t="e">
        <f t="shared" si="44"/>
        <v>#N/A</v>
      </c>
      <c r="I2831" s="6">
        <v>0.151506458434844</v>
      </c>
    </row>
    <row r="2832" spans="1:9" x14ac:dyDescent="0.2">
      <c r="A2832" s="4" t="s">
        <v>62</v>
      </c>
      <c r="B2832" t="s">
        <v>378</v>
      </c>
      <c r="C2832" t="s">
        <v>379</v>
      </c>
      <c r="D2832" s="5" t="s">
        <v>380</v>
      </c>
      <c r="E2832" s="5">
        <v>0</v>
      </c>
      <c r="F2832" s="5" t="s">
        <v>43</v>
      </c>
      <c r="G2832" s="5" t="s">
        <v>44</v>
      </c>
      <c r="H2832" s="5" t="e">
        <f t="shared" si="44"/>
        <v>#N/A</v>
      </c>
      <c r="I2832" s="6">
        <v>5.7820999999999997E-2</v>
      </c>
    </row>
    <row r="2833" spans="1:9" x14ac:dyDescent="0.2">
      <c r="A2833" s="4" t="s">
        <v>62</v>
      </c>
      <c r="B2833" t="s">
        <v>378</v>
      </c>
      <c r="C2833" t="s">
        <v>379</v>
      </c>
      <c r="D2833" s="5" t="s">
        <v>380</v>
      </c>
      <c r="E2833" s="5">
        <v>0</v>
      </c>
      <c r="F2833" s="5" t="s">
        <v>45</v>
      </c>
      <c r="G2833" s="5" t="s">
        <v>46</v>
      </c>
      <c r="H2833" s="5" t="e">
        <f t="shared" si="44"/>
        <v>#N/A</v>
      </c>
      <c r="I2833" s="6" t="s">
        <v>53</v>
      </c>
    </row>
    <row r="2834" spans="1:9" x14ac:dyDescent="0.2">
      <c r="A2834" s="4" t="s">
        <v>62</v>
      </c>
      <c r="B2834" t="s">
        <v>378</v>
      </c>
      <c r="C2834" t="s">
        <v>379</v>
      </c>
      <c r="D2834" s="5" t="s">
        <v>380</v>
      </c>
      <c r="E2834" s="5">
        <v>0</v>
      </c>
      <c r="F2834" s="5" t="s">
        <v>47</v>
      </c>
      <c r="G2834" s="5" t="s">
        <v>48</v>
      </c>
      <c r="H2834" s="5" t="e">
        <f t="shared" si="44"/>
        <v>#N/A</v>
      </c>
      <c r="I2834" s="6">
        <v>3.6149841083333301</v>
      </c>
    </row>
    <row r="2835" spans="1:9" x14ac:dyDescent="0.2">
      <c r="A2835" s="4" t="s">
        <v>62</v>
      </c>
      <c r="B2835" t="s">
        <v>378</v>
      </c>
      <c r="C2835" t="s">
        <v>379</v>
      </c>
      <c r="D2835" s="5" t="s">
        <v>380</v>
      </c>
      <c r="E2835" s="5">
        <v>0</v>
      </c>
      <c r="F2835" s="5" t="s">
        <v>49</v>
      </c>
      <c r="G2835" s="5" t="s">
        <v>50</v>
      </c>
      <c r="H2835" s="5" t="e">
        <f t="shared" si="44"/>
        <v>#N/A</v>
      </c>
      <c r="I2835" s="6">
        <v>17.3833558960233</v>
      </c>
    </row>
    <row r="2836" spans="1:9" x14ac:dyDescent="0.2">
      <c r="A2836" s="4" t="s">
        <v>62</v>
      </c>
      <c r="B2836" t="s">
        <v>378</v>
      </c>
      <c r="C2836" t="s">
        <v>379</v>
      </c>
      <c r="D2836" s="5" t="s">
        <v>380</v>
      </c>
      <c r="E2836" s="5">
        <v>0</v>
      </c>
      <c r="F2836" s="5" t="s">
        <v>54</v>
      </c>
      <c r="G2836" s="5" t="s">
        <v>55</v>
      </c>
      <c r="H2836" s="5" t="e">
        <f t="shared" si="44"/>
        <v>#N/A</v>
      </c>
      <c r="I2836" s="6">
        <v>1.48962E-2</v>
      </c>
    </row>
    <row r="2837" spans="1:9" x14ac:dyDescent="0.2">
      <c r="A2837" s="4" t="s">
        <v>62</v>
      </c>
      <c r="B2837" t="s">
        <v>378</v>
      </c>
      <c r="C2837" t="s">
        <v>379</v>
      </c>
      <c r="D2837" s="5" t="s">
        <v>380</v>
      </c>
      <c r="E2837" s="5">
        <v>0</v>
      </c>
      <c r="F2837" s="5" t="s">
        <v>56</v>
      </c>
      <c r="G2837" s="5" t="s">
        <v>57</v>
      </c>
      <c r="H2837" s="5" t="e">
        <f t="shared" si="44"/>
        <v>#N/A</v>
      </c>
      <c r="I2837" s="6">
        <v>107.13257280000801</v>
      </c>
    </row>
    <row r="2838" spans="1:9" x14ac:dyDescent="0.2">
      <c r="A2838" s="4" t="s">
        <v>62</v>
      </c>
      <c r="B2838" t="s">
        <v>378</v>
      </c>
      <c r="C2838" t="s">
        <v>379</v>
      </c>
      <c r="D2838" s="5" t="s">
        <v>380</v>
      </c>
      <c r="E2838" s="5">
        <v>0</v>
      </c>
      <c r="F2838" s="5" t="s">
        <v>58</v>
      </c>
      <c r="G2838" s="5" t="s">
        <v>59</v>
      </c>
      <c r="H2838" s="5" t="e">
        <f t="shared" si="44"/>
        <v>#N/A</v>
      </c>
      <c r="I2838" s="6">
        <v>0.22</v>
      </c>
    </row>
    <row r="2839" spans="1:9" x14ac:dyDescent="0.2">
      <c r="A2839" s="4" t="s">
        <v>62</v>
      </c>
      <c r="B2839" t="s">
        <v>378</v>
      </c>
      <c r="C2839" t="s">
        <v>381</v>
      </c>
      <c r="D2839" s="5" t="s">
        <v>382</v>
      </c>
      <c r="E2839" s="5">
        <v>0</v>
      </c>
      <c r="F2839" s="5" t="s">
        <v>10</v>
      </c>
      <c r="G2839" s="5" t="s">
        <v>11</v>
      </c>
      <c r="H2839" s="5" t="str">
        <f t="shared" si="44"/>
        <v>Power</v>
      </c>
      <c r="I2839" s="6">
        <v>13527.7618132273</v>
      </c>
    </row>
    <row r="2840" spans="1:9" x14ac:dyDescent="0.2">
      <c r="A2840" s="4" t="s">
        <v>62</v>
      </c>
      <c r="B2840" t="s">
        <v>378</v>
      </c>
      <c r="C2840" t="s">
        <v>381</v>
      </c>
      <c r="D2840" s="5" t="s">
        <v>382</v>
      </c>
      <c r="E2840" s="5">
        <v>0</v>
      </c>
      <c r="F2840" s="5" t="s">
        <v>12</v>
      </c>
      <c r="G2840" s="5" t="s">
        <v>13</v>
      </c>
      <c r="H2840" s="5" t="str">
        <f t="shared" si="44"/>
        <v>Industry (incl. Cement Process)</v>
      </c>
      <c r="I2840" s="6">
        <v>1858.7979726777601</v>
      </c>
    </row>
    <row r="2841" spans="1:9" x14ac:dyDescent="0.2">
      <c r="A2841" s="4" t="s">
        <v>62</v>
      </c>
      <c r="B2841" t="s">
        <v>378</v>
      </c>
      <c r="C2841" t="s">
        <v>381</v>
      </c>
      <c r="D2841" s="5" t="s">
        <v>382</v>
      </c>
      <c r="E2841" s="5">
        <v>0</v>
      </c>
      <c r="F2841" s="5" t="s">
        <v>14</v>
      </c>
      <c r="G2841" s="5" t="s">
        <v>15</v>
      </c>
      <c r="H2841" s="5" t="str">
        <f t="shared" si="44"/>
        <v>Industry (incl. Cement Process)</v>
      </c>
      <c r="I2841" s="6">
        <v>3084.7195184984498</v>
      </c>
    </row>
    <row r="2842" spans="1:9" x14ac:dyDescent="0.2">
      <c r="A2842" s="4" t="s">
        <v>62</v>
      </c>
      <c r="B2842" t="s">
        <v>378</v>
      </c>
      <c r="C2842" t="s">
        <v>381</v>
      </c>
      <c r="D2842" s="5" t="s">
        <v>382</v>
      </c>
      <c r="E2842" s="5">
        <v>0</v>
      </c>
      <c r="F2842" s="5" t="s">
        <v>16</v>
      </c>
      <c r="G2842" s="5" t="s">
        <v>17</v>
      </c>
      <c r="H2842" s="5" t="str">
        <f t="shared" si="44"/>
        <v>Domestic aviation</v>
      </c>
      <c r="I2842" s="6">
        <v>605.38845124089903</v>
      </c>
    </row>
    <row r="2843" spans="1:9" x14ac:dyDescent="0.2">
      <c r="A2843" s="4" t="s">
        <v>62</v>
      </c>
      <c r="B2843" t="s">
        <v>378</v>
      </c>
      <c r="C2843" t="s">
        <v>381</v>
      </c>
      <c r="D2843" s="5" t="s">
        <v>382</v>
      </c>
      <c r="E2843" s="5">
        <v>0</v>
      </c>
      <c r="F2843" s="5" t="s">
        <v>18</v>
      </c>
      <c r="G2843" s="5" t="s">
        <v>19</v>
      </c>
      <c r="H2843" s="5" t="str">
        <f t="shared" si="44"/>
        <v>Ground Transport</v>
      </c>
      <c r="I2843" s="6">
        <v>5204.1376548469198</v>
      </c>
    </row>
    <row r="2844" spans="1:9" x14ac:dyDescent="0.2">
      <c r="A2844" s="4" t="s">
        <v>62</v>
      </c>
      <c r="B2844" t="s">
        <v>378</v>
      </c>
      <c r="C2844" t="s">
        <v>381</v>
      </c>
      <c r="D2844" s="5" t="s">
        <v>382</v>
      </c>
      <c r="E2844" s="5">
        <v>0</v>
      </c>
      <c r="F2844" s="5" t="s">
        <v>20</v>
      </c>
      <c r="G2844" s="5" t="s">
        <v>21</v>
      </c>
      <c r="H2844" s="5" t="str">
        <f t="shared" si="44"/>
        <v>Ground Transport</v>
      </c>
      <c r="I2844" s="6">
        <v>19.7631663751852</v>
      </c>
    </row>
    <row r="2845" spans="1:9" x14ac:dyDescent="0.2">
      <c r="A2845" s="4" t="s">
        <v>62</v>
      </c>
      <c r="B2845" t="s">
        <v>378</v>
      </c>
      <c r="C2845" t="s">
        <v>381</v>
      </c>
      <c r="D2845" s="5" t="s">
        <v>382</v>
      </c>
      <c r="E2845" s="5">
        <v>0</v>
      </c>
      <c r="F2845" s="5" t="s">
        <v>22</v>
      </c>
      <c r="G2845" s="5" t="s">
        <v>23</v>
      </c>
      <c r="H2845" s="5" t="str">
        <f t="shared" si="44"/>
        <v>Ground Transport</v>
      </c>
      <c r="I2845" s="6">
        <v>85.443376894867498</v>
      </c>
    </row>
    <row r="2846" spans="1:9" x14ac:dyDescent="0.2">
      <c r="A2846" s="4" t="s">
        <v>62</v>
      </c>
      <c r="B2846" t="s">
        <v>378</v>
      </c>
      <c r="C2846" t="s">
        <v>381</v>
      </c>
      <c r="D2846" s="5" t="s">
        <v>382</v>
      </c>
      <c r="E2846" s="5">
        <v>0</v>
      </c>
      <c r="F2846" s="5" t="s">
        <v>24</v>
      </c>
      <c r="G2846" s="5" t="s">
        <v>25</v>
      </c>
      <c r="H2846" s="5" t="str">
        <f t="shared" si="44"/>
        <v>Ground Transport</v>
      </c>
      <c r="I2846" s="6">
        <v>1.1231279786573201</v>
      </c>
    </row>
    <row r="2847" spans="1:9" x14ac:dyDescent="0.2">
      <c r="A2847" s="4" t="s">
        <v>62</v>
      </c>
      <c r="B2847" t="s">
        <v>378</v>
      </c>
      <c r="C2847" t="s">
        <v>381</v>
      </c>
      <c r="D2847" s="5" t="s">
        <v>382</v>
      </c>
      <c r="E2847" s="5">
        <v>0</v>
      </c>
      <c r="F2847" s="5" t="s">
        <v>26</v>
      </c>
      <c r="G2847" s="5" t="s">
        <v>27</v>
      </c>
      <c r="H2847" s="5" t="str">
        <f t="shared" si="44"/>
        <v>Residential</v>
      </c>
      <c r="I2847" s="6">
        <v>8435.4330038937005</v>
      </c>
    </row>
    <row r="2848" spans="1:9" x14ac:dyDescent="0.2">
      <c r="A2848" s="4" t="s">
        <v>62</v>
      </c>
      <c r="B2848" t="s">
        <v>378</v>
      </c>
      <c r="C2848" t="s">
        <v>381</v>
      </c>
      <c r="D2848" s="5" t="s">
        <v>382</v>
      </c>
      <c r="E2848" s="5">
        <v>0</v>
      </c>
      <c r="F2848" s="5" t="s">
        <v>30</v>
      </c>
      <c r="G2848" s="5" t="s">
        <v>31</v>
      </c>
      <c r="H2848" s="5" t="e">
        <f t="shared" si="44"/>
        <v>#N/A</v>
      </c>
      <c r="I2848" s="6" t="s">
        <v>53</v>
      </c>
    </row>
    <row r="2849" spans="1:9" x14ac:dyDescent="0.2">
      <c r="A2849" s="4" t="s">
        <v>62</v>
      </c>
      <c r="B2849" t="s">
        <v>378</v>
      </c>
      <c r="C2849" t="s">
        <v>381</v>
      </c>
      <c r="D2849" s="5" t="s">
        <v>382</v>
      </c>
      <c r="E2849" s="5">
        <v>0</v>
      </c>
      <c r="F2849" s="5" t="s">
        <v>30</v>
      </c>
      <c r="G2849" s="5" t="s">
        <v>32</v>
      </c>
      <c r="H2849" s="5" t="e">
        <f t="shared" si="44"/>
        <v>#N/A</v>
      </c>
      <c r="I2849" s="6">
        <v>376.62854020327001</v>
      </c>
    </row>
    <row r="2850" spans="1:9" x14ac:dyDescent="0.2">
      <c r="A2850" s="4" t="s">
        <v>62</v>
      </c>
      <c r="B2850" t="s">
        <v>378</v>
      </c>
      <c r="C2850" t="s">
        <v>381</v>
      </c>
      <c r="D2850" s="5" t="s">
        <v>382</v>
      </c>
      <c r="E2850" s="5">
        <v>0</v>
      </c>
      <c r="F2850" s="5" t="s">
        <v>33</v>
      </c>
      <c r="G2850" s="5" t="s">
        <v>34</v>
      </c>
      <c r="H2850" s="5" t="str">
        <f t="shared" si="44"/>
        <v>Industry (incl. Cement Process)</v>
      </c>
      <c r="I2850" s="6">
        <v>1141.98</v>
      </c>
    </row>
    <row r="2851" spans="1:9" x14ac:dyDescent="0.2">
      <c r="A2851" s="4" t="s">
        <v>62</v>
      </c>
      <c r="B2851" t="s">
        <v>378</v>
      </c>
      <c r="C2851" t="s">
        <v>381</v>
      </c>
      <c r="D2851" s="5" t="s">
        <v>382</v>
      </c>
      <c r="E2851" s="5">
        <v>0</v>
      </c>
      <c r="F2851" s="5" t="s">
        <v>35</v>
      </c>
      <c r="G2851" s="5" t="s">
        <v>36</v>
      </c>
      <c r="H2851" s="5" t="e">
        <f t="shared" si="44"/>
        <v>#N/A</v>
      </c>
      <c r="I2851" s="6" t="s">
        <v>53</v>
      </c>
    </row>
    <row r="2852" spans="1:9" x14ac:dyDescent="0.2">
      <c r="A2852" s="4" t="s">
        <v>62</v>
      </c>
      <c r="B2852" t="s">
        <v>378</v>
      </c>
      <c r="C2852" t="s">
        <v>381</v>
      </c>
      <c r="D2852" s="5" t="s">
        <v>382</v>
      </c>
      <c r="E2852" s="5">
        <v>0</v>
      </c>
      <c r="F2852" s="5" t="s">
        <v>41</v>
      </c>
      <c r="G2852" s="5" t="s">
        <v>42</v>
      </c>
      <c r="H2852" s="5" t="e">
        <f t="shared" si="44"/>
        <v>#N/A</v>
      </c>
      <c r="I2852" s="6">
        <v>0.49838362601418501</v>
      </c>
    </row>
    <row r="2853" spans="1:9" x14ac:dyDescent="0.2">
      <c r="A2853" s="4" t="s">
        <v>62</v>
      </c>
      <c r="B2853" t="s">
        <v>378</v>
      </c>
      <c r="C2853" t="s">
        <v>381</v>
      </c>
      <c r="D2853" s="5" t="s">
        <v>382</v>
      </c>
      <c r="E2853" s="5">
        <v>0</v>
      </c>
      <c r="F2853" s="5" t="s">
        <v>43</v>
      </c>
      <c r="G2853" s="5" t="s">
        <v>44</v>
      </c>
      <c r="H2853" s="5" t="e">
        <f t="shared" si="44"/>
        <v>#N/A</v>
      </c>
      <c r="I2853" s="6">
        <v>7.6990400000000001</v>
      </c>
    </row>
    <row r="2854" spans="1:9" x14ac:dyDescent="0.2">
      <c r="A2854" s="4" t="s">
        <v>62</v>
      </c>
      <c r="B2854" t="s">
        <v>378</v>
      </c>
      <c r="C2854" t="s">
        <v>381</v>
      </c>
      <c r="D2854" s="5" t="s">
        <v>382</v>
      </c>
      <c r="E2854" s="5">
        <v>0</v>
      </c>
      <c r="F2854" s="5" t="s">
        <v>45</v>
      </c>
      <c r="G2854" s="5" t="s">
        <v>46</v>
      </c>
      <c r="H2854" s="5" t="e">
        <f t="shared" si="44"/>
        <v>#N/A</v>
      </c>
      <c r="I2854" s="6">
        <v>92.887861310000005</v>
      </c>
    </row>
    <row r="2855" spans="1:9" x14ac:dyDescent="0.2">
      <c r="A2855" s="4" t="s">
        <v>62</v>
      </c>
      <c r="B2855" t="s">
        <v>378</v>
      </c>
      <c r="C2855" t="s">
        <v>381</v>
      </c>
      <c r="D2855" s="5" t="s">
        <v>382</v>
      </c>
      <c r="E2855" s="5">
        <v>0</v>
      </c>
      <c r="F2855" s="5" t="s">
        <v>47</v>
      </c>
      <c r="G2855" s="5" t="s">
        <v>48</v>
      </c>
      <c r="H2855" s="5" t="e">
        <f t="shared" si="44"/>
        <v>#N/A</v>
      </c>
      <c r="I2855" s="6">
        <v>34.327264933837398</v>
      </c>
    </row>
    <row r="2856" spans="1:9" x14ac:dyDescent="0.2">
      <c r="A2856" s="4" t="s">
        <v>62</v>
      </c>
      <c r="B2856" t="s">
        <v>378</v>
      </c>
      <c r="C2856" t="s">
        <v>381</v>
      </c>
      <c r="D2856" s="5" t="s">
        <v>382</v>
      </c>
      <c r="E2856" s="5">
        <v>0</v>
      </c>
      <c r="F2856" s="5" t="s">
        <v>49</v>
      </c>
      <c r="G2856" s="5" t="s">
        <v>50</v>
      </c>
      <c r="H2856" s="5" t="e">
        <f t="shared" si="44"/>
        <v>#N/A</v>
      </c>
      <c r="I2856" s="6">
        <v>33.733989605249498</v>
      </c>
    </row>
    <row r="2857" spans="1:9" x14ac:dyDescent="0.2">
      <c r="A2857" s="4" t="s">
        <v>62</v>
      </c>
      <c r="B2857" t="s">
        <v>378</v>
      </c>
      <c r="C2857" t="s">
        <v>381</v>
      </c>
      <c r="D2857" s="5" t="s">
        <v>382</v>
      </c>
      <c r="E2857" s="5">
        <v>0</v>
      </c>
      <c r="F2857" s="5" t="s">
        <v>54</v>
      </c>
      <c r="G2857" s="5" t="s">
        <v>55</v>
      </c>
      <c r="H2857" s="5" t="e">
        <f t="shared" si="44"/>
        <v>#N/A</v>
      </c>
      <c r="I2857" s="6">
        <v>0.14441901034218699</v>
      </c>
    </row>
    <row r="2858" spans="1:9" x14ac:dyDescent="0.2">
      <c r="A2858" s="4" t="s">
        <v>62</v>
      </c>
      <c r="B2858" t="s">
        <v>378</v>
      </c>
      <c r="C2858" t="s">
        <v>381</v>
      </c>
      <c r="D2858" s="5" t="s">
        <v>382</v>
      </c>
      <c r="E2858" s="5">
        <v>0</v>
      </c>
      <c r="F2858" s="5" t="s">
        <v>56</v>
      </c>
      <c r="G2858" s="5" t="s">
        <v>57</v>
      </c>
      <c r="H2858" s="5" t="e">
        <f t="shared" si="44"/>
        <v>#N/A</v>
      </c>
      <c r="I2858" s="6">
        <v>190.521786603343</v>
      </c>
    </row>
    <row r="2859" spans="1:9" x14ac:dyDescent="0.2">
      <c r="A2859" s="4" t="s">
        <v>62</v>
      </c>
      <c r="B2859" t="s">
        <v>378</v>
      </c>
      <c r="C2859" t="s">
        <v>381</v>
      </c>
      <c r="D2859" s="5" t="s">
        <v>382</v>
      </c>
      <c r="E2859" s="5">
        <v>0</v>
      </c>
      <c r="F2859" s="5" t="s">
        <v>58</v>
      </c>
      <c r="G2859" s="5" t="s">
        <v>59</v>
      </c>
      <c r="H2859" s="5" t="e">
        <f t="shared" si="44"/>
        <v>#N/A</v>
      </c>
      <c r="I2859" s="6">
        <v>3.2920204675223301</v>
      </c>
    </row>
    <row r="2860" spans="1:9" x14ac:dyDescent="0.2">
      <c r="A2860" s="4" t="s">
        <v>62</v>
      </c>
      <c r="B2860" t="s">
        <v>378</v>
      </c>
      <c r="C2860" t="s">
        <v>383</v>
      </c>
      <c r="D2860" s="5" t="s">
        <v>384</v>
      </c>
      <c r="E2860" s="5">
        <v>0</v>
      </c>
      <c r="F2860" s="5" t="s">
        <v>10</v>
      </c>
      <c r="G2860" s="5" t="s">
        <v>11</v>
      </c>
      <c r="H2860" s="5" t="str">
        <f t="shared" si="44"/>
        <v>Power</v>
      </c>
      <c r="I2860" s="6">
        <v>1126.3358520352299</v>
      </c>
    </row>
    <row r="2861" spans="1:9" x14ac:dyDescent="0.2">
      <c r="A2861" s="4" t="s">
        <v>62</v>
      </c>
      <c r="B2861" t="s">
        <v>378</v>
      </c>
      <c r="C2861" t="s">
        <v>383</v>
      </c>
      <c r="D2861" s="5" t="s">
        <v>384</v>
      </c>
      <c r="E2861" s="5">
        <v>0</v>
      </c>
      <c r="F2861" s="5" t="s">
        <v>12</v>
      </c>
      <c r="G2861" s="5" t="s">
        <v>13</v>
      </c>
      <c r="H2861" s="5" t="str">
        <f t="shared" si="44"/>
        <v>Industry (incl. Cement Process)</v>
      </c>
      <c r="I2861" s="6">
        <v>1.70218175354259</v>
      </c>
    </row>
    <row r="2862" spans="1:9" x14ac:dyDescent="0.2">
      <c r="A2862" s="4" t="s">
        <v>62</v>
      </c>
      <c r="B2862" t="s">
        <v>378</v>
      </c>
      <c r="C2862" t="s">
        <v>383</v>
      </c>
      <c r="D2862" s="5" t="s">
        <v>384</v>
      </c>
      <c r="E2862" s="5">
        <v>0</v>
      </c>
      <c r="F2862" s="5" t="s">
        <v>14</v>
      </c>
      <c r="G2862" s="5" t="s">
        <v>15</v>
      </c>
      <c r="H2862" s="5" t="str">
        <f t="shared" si="44"/>
        <v>Industry (incl. Cement Process)</v>
      </c>
      <c r="I2862" s="6">
        <v>1670.2558833678399</v>
      </c>
    </row>
    <row r="2863" spans="1:9" x14ac:dyDescent="0.2">
      <c r="A2863" s="4" t="s">
        <v>62</v>
      </c>
      <c r="B2863" t="s">
        <v>378</v>
      </c>
      <c r="C2863" t="s">
        <v>383</v>
      </c>
      <c r="D2863" s="5" t="s">
        <v>384</v>
      </c>
      <c r="E2863" s="5">
        <v>0</v>
      </c>
      <c r="F2863" s="5" t="s">
        <v>16</v>
      </c>
      <c r="G2863" s="5" t="s">
        <v>17</v>
      </c>
      <c r="H2863" s="5" t="str">
        <f t="shared" si="44"/>
        <v>Domestic aviation</v>
      </c>
      <c r="I2863" s="6">
        <v>3.0866904840166498</v>
      </c>
    </row>
    <row r="2864" spans="1:9" x14ac:dyDescent="0.2">
      <c r="A2864" s="4" t="s">
        <v>62</v>
      </c>
      <c r="B2864" t="s">
        <v>378</v>
      </c>
      <c r="C2864" t="s">
        <v>383</v>
      </c>
      <c r="D2864" s="5" t="s">
        <v>384</v>
      </c>
      <c r="E2864" s="5">
        <v>0</v>
      </c>
      <c r="F2864" s="5" t="s">
        <v>18</v>
      </c>
      <c r="G2864" s="5" t="s">
        <v>19</v>
      </c>
      <c r="H2864" s="5" t="str">
        <f t="shared" si="44"/>
        <v>Ground Transport</v>
      </c>
      <c r="I2864" s="6">
        <v>4050.0714578420002</v>
      </c>
    </row>
    <row r="2865" spans="1:9" x14ac:dyDescent="0.2">
      <c r="A2865" s="4" t="s">
        <v>62</v>
      </c>
      <c r="B2865" t="s">
        <v>378</v>
      </c>
      <c r="C2865" t="s">
        <v>383</v>
      </c>
      <c r="D2865" s="5" t="s">
        <v>384</v>
      </c>
      <c r="E2865" s="5">
        <v>0</v>
      </c>
      <c r="F2865" s="5" t="s">
        <v>20</v>
      </c>
      <c r="G2865" s="5" t="s">
        <v>21</v>
      </c>
      <c r="H2865" s="5" t="str">
        <f t="shared" si="44"/>
        <v>Ground Transport</v>
      </c>
      <c r="I2865" s="6">
        <v>18.954175481353701</v>
      </c>
    </row>
    <row r="2866" spans="1:9" x14ac:dyDescent="0.2">
      <c r="A2866" s="4" t="s">
        <v>62</v>
      </c>
      <c r="B2866" t="s">
        <v>378</v>
      </c>
      <c r="C2866" t="s">
        <v>383</v>
      </c>
      <c r="D2866" s="5" t="s">
        <v>384</v>
      </c>
      <c r="E2866" s="5">
        <v>0</v>
      </c>
      <c r="F2866" s="5" t="s">
        <v>22</v>
      </c>
      <c r="G2866" s="5" t="s">
        <v>23</v>
      </c>
      <c r="H2866" s="5" t="str">
        <f t="shared" si="44"/>
        <v>Ground Transport</v>
      </c>
      <c r="I2866" s="6">
        <v>3.1989368957661202</v>
      </c>
    </row>
    <row r="2867" spans="1:9" x14ac:dyDescent="0.2">
      <c r="A2867" s="4" t="s">
        <v>62</v>
      </c>
      <c r="B2867" t="s">
        <v>378</v>
      </c>
      <c r="C2867" t="s">
        <v>383</v>
      </c>
      <c r="D2867" s="5" t="s">
        <v>384</v>
      </c>
      <c r="E2867" s="5">
        <v>0</v>
      </c>
      <c r="F2867" s="5" t="s">
        <v>24</v>
      </c>
      <c r="G2867" s="5" t="s">
        <v>25</v>
      </c>
      <c r="H2867" s="5" t="str">
        <f t="shared" si="44"/>
        <v>Ground Transport</v>
      </c>
      <c r="I2867" s="6" t="s">
        <v>53</v>
      </c>
    </row>
    <row r="2868" spans="1:9" x14ac:dyDescent="0.2">
      <c r="A2868" s="4" t="s">
        <v>62</v>
      </c>
      <c r="B2868" t="s">
        <v>378</v>
      </c>
      <c r="C2868" t="s">
        <v>383</v>
      </c>
      <c r="D2868" s="5" t="s">
        <v>384</v>
      </c>
      <c r="E2868" s="5">
        <v>0</v>
      </c>
      <c r="F2868" s="5" t="s">
        <v>26</v>
      </c>
      <c r="G2868" s="5" t="s">
        <v>27</v>
      </c>
      <c r="H2868" s="5" t="str">
        <f t="shared" si="44"/>
        <v>Residential</v>
      </c>
      <c r="I2868" s="6">
        <v>2231.4270638023099</v>
      </c>
    </row>
    <row r="2869" spans="1:9" x14ac:dyDescent="0.2">
      <c r="A2869" s="4" t="s">
        <v>62</v>
      </c>
      <c r="B2869" t="s">
        <v>378</v>
      </c>
      <c r="C2869" t="s">
        <v>383</v>
      </c>
      <c r="D2869" s="5" t="s">
        <v>384</v>
      </c>
      <c r="E2869" s="5">
        <v>0</v>
      </c>
      <c r="F2869" s="5" t="s">
        <v>30</v>
      </c>
      <c r="G2869" s="5" t="s">
        <v>32</v>
      </c>
      <c r="H2869" s="5" t="e">
        <f t="shared" si="44"/>
        <v>#N/A</v>
      </c>
      <c r="I2869" s="6">
        <v>2.04189142393232E-2</v>
      </c>
    </row>
    <row r="2870" spans="1:9" x14ac:dyDescent="0.2">
      <c r="A2870" s="4" t="s">
        <v>62</v>
      </c>
      <c r="B2870" t="s">
        <v>378</v>
      </c>
      <c r="C2870" t="s">
        <v>383</v>
      </c>
      <c r="D2870" s="5" t="s">
        <v>384</v>
      </c>
      <c r="E2870" s="5">
        <v>0</v>
      </c>
      <c r="F2870" s="5" t="s">
        <v>33</v>
      </c>
      <c r="G2870" s="5" t="s">
        <v>34</v>
      </c>
      <c r="H2870" s="5" t="str">
        <f t="shared" si="44"/>
        <v>Industry (incl. Cement Process)</v>
      </c>
      <c r="I2870" s="6">
        <v>894.25400000000002</v>
      </c>
    </row>
    <row r="2871" spans="1:9" x14ac:dyDescent="0.2">
      <c r="A2871" s="4" t="s">
        <v>62</v>
      </c>
      <c r="B2871" t="s">
        <v>378</v>
      </c>
      <c r="C2871" t="s">
        <v>383</v>
      </c>
      <c r="D2871" s="5" t="s">
        <v>384</v>
      </c>
      <c r="E2871" s="5">
        <v>0</v>
      </c>
      <c r="F2871" s="5" t="s">
        <v>35</v>
      </c>
      <c r="G2871" s="5" t="s">
        <v>36</v>
      </c>
      <c r="H2871" s="5" t="e">
        <f t="shared" si="44"/>
        <v>#N/A</v>
      </c>
      <c r="I2871" s="6">
        <v>30</v>
      </c>
    </row>
    <row r="2872" spans="1:9" x14ac:dyDescent="0.2">
      <c r="A2872" s="4" t="s">
        <v>62</v>
      </c>
      <c r="B2872" t="s">
        <v>378</v>
      </c>
      <c r="C2872" t="s">
        <v>383</v>
      </c>
      <c r="D2872" s="5" t="s">
        <v>384</v>
      </c>
      <c r="E2872" s="5">
        <v>0</v>
      </c>
      <c r="F2872" s="5" t="s">
        <v>41</v>
      </c>
      <c r="G2872" s="5" t="s">
        <v>42</v>
      </c>
      <c r="H2872" s="5" t="e">
        <f t="shared" si="44"/>
        <v>#N/A</v>
      </c>
      <c r="I2872" s="6">
        <v>0.194333151127006</v>
      </c>
    </row>
    <row r="2873" spans="1:9" x14ac:dyDescent="0.2">
      <c r="A2873" s="4" t="s">
        <v>62</v>
      </c>
      <c r="B2873" t="s">
        <v>378</v>
      </c>
      <c r="C2873" t="s">
        <v>383</v>
      </c>
      <c r="D2873" s="5" t="s">
        <v>384</v>
      </c>
      <c r="E2873" s="5">
        <v>0</v>
      </c>
      <c r="F2873" s="5" t="s">
        <v>43</v>
      </c>
      <c r="G2873" s="5" t="s">
        <v>44</v>
      </c>
      <c r="H2873" s="5" t="e">
        <f t="shared" si="44"/>
        <v>#N/A</v>
      </c>
      <c r="I2873" s="6">
        <v>382.56127300000003</v>
      </c>
    </row>
    <row r="2874" spans="1:9" x14ac:dyDescent="0.2">
      <c r="A2874" s="4" t="s">
        <v>62</v>
      </c>
      <c r="B2874" t="s">
        <v>378</v>
      </c>
      <c r="C2874" t="s">
        <v>383</v>
      </c>
      <c r="D2874" s="5" t="s">
        <v>384</v>
      </c>
      <c r="E2874" s="5">
        <v>0</v>
      </c>
      <c r="F2874" s="5" t="s">
        <v>45</v>
      </c>
      <c r="G2874" s="5" t="s">
        <v>46</v>
      </c>
      <c r="H2874" s="5" t="e">
        <f t="shared" si="44"/>
        <v>#N/A</v>
      </c>
      <c r="I2874" s="6">
        <v>272.86</v>
      </c>
    </row>
    <row r="2875" spans="1:9" x14ac:dyDescent="0.2">
      <c r="A2875" s="4" t="s">
        <v>62</v>
      </c>
      <c r="B2875" t="s">
        <v>378</v>
      </c>
      <c r="C2875" t="s">
        <v>383</v>
      </c>
      <c r="D2875" s="5" t="s">
        <v>384</v>
      </c>
      <c r="E2875" s="5">
        <v>0</v>
      </c>
      <c r="F2875" s="5" t="s">
        <v>47</v>
      </c>
      <c r="G2875" s="5" t="s">
        <v>48</v>
      </c>
      <c r="H2875" s="5" t="e">
        <f t="shared" si="44"/>
        <v>#N/A</v>
      </c>
      <c r="I2875" s="6">
        <v>17.432143214876</v>
      </c>
    </row>
    <row r="2876" spans="1:9" x14ac:dyDescent="0.2">
      <c r="A2876" s="4" t="s">
        <v>62</v>
      </c>
      <c r="B2876" t="s">
        <v>378</v>
      </c>
      <c r="C2876" t="s">
        <v>383</v>
      </c>
      <c r="D2876" s="5" t="s">
        <v>384</v>
      </c>
      <c r="E2876" s="5">
        <v>0</v>
      </c>
      <c r="F2876" s="5" t="s">
        <v>49</v>
      </c>
      <c r="G2876" s="5" t="s">
        <v>50</v>
      </c>
      <c r="H2876" s="5" t="e">
        <f t="shared" si="44"/>
        <v>#N/A</v>
      </c>
      <c r="I2876" s="6">
        <v>21.5068081099542</v>
      </c>
    </row>
    <row r="2877" spans="1:9" x14ac:dyDescent="0.2">
      <c r="A2877" s="4" t="s">
        <v>62</v>
      </c>
      <c r="B2877" t="s">
        <v>378</v>
      </c>
      <c r="C2877" t="s">
        <v>383</v>
      </c>
      <c r="D2877" s="5" t="s">
        <v>384</v>
      </c>
      <c r="E2877" s="5">
        <v>0</v>
      </c>
      <c r="F2877" s="5" t="s">
        <v>54</v>
      </c>
      <c r="G2877" s="5" t="s">
        <v>55</v>
      </c>
      <c r="H2877" s="5" t="e">
        <f t="shared" si="44"/>
        <v>#N/A</v>
      </c>
      <c r="I2877" s="6" t="s">
        <v>53</v>
      </c>
    </row>
    <row r="2878" spans="1:9" x14ac:dyDescent="0.2">
      <c r="A2878" s="4" t="s">
        <v>62</v>
      </c>
      <c r="B2878" t="s">
        <v>378</v>
      </c>
      <c r="C2878" t="s">
        <v>383</v>
      </c>
      <c r="D2878" s="5" t="s">
        <v>384</v>
      </c>
      <c r="E2878" s="5">
        <v>0</v>
      </c>
      <c r="F2878" s="5" t="s">
        <v>56</v>
      </c>
      <c r="G2878" s="5" t="s">
        <v>57</v>
      </c>
      <c r="H2878" s="5" t="e">
        <f t="shared" si="44"/>
        <v>#N/A</v>
      </c>
      <c r="I2878" s="6">
        <v>141.70193558792801</v>
      </c>
    </row>
    <row r="2879" spans="1:9" x14ac:dyDescent="0.2">
      <c r="A2879" s="4" t="s">
        <v>62</v>
      </c>
      <c r="B2879" t="s">
        <v>378</v>
      </c>
      <c r="C2879" t="s">
        <v>383</v>
      </c>
      <c r="D2879" s="5" t="s">
        <v>384</v>
      </c>
      <c r="E2879" s="5">
        <v>0</v>
      </c>
      <c r="F2879" s="5" t="s">
        <v>58</v>
      </c>
      <c r="G2879" s="5" t="s">
        <v>59</v>
      </c>
      <c r="H2879" s="5" t="e">
        <f t="shared" si="44"/>
        <v>#N/A</v>
      </c>
      <c r="I2879" s="6">
        <v>24.477746701924701</v>
      </c>
    </row>
    <row r="2880" spans="1:9" x14ac:dyDescent="0.2">
      <c r="A2880" s="4" t="s">
        <v>7</v>
      </c>
      <c r="B2880" t="s">
        <v>378</v>
      </c>
      <c r="C2880" t="s">
        <v>385</v>
      </c>
      <c r="D2880" s="5" t="s">
        <v>386</v>
      </c>
      <c r="E2880" s="5">
        <v>0</v>
      </c>
      <c r="F2880" s="5" t="s">
        <v>10</v>
      </c>
      <c r="G2880" s="5" t="s">
        <v>11</v>
      </c>
      <c r="H2880" s="5" t="str">
        <f t="shared" si="44"/>
        <v>Power</v>
      </c>
      <c r="I2880" s="6">
        <v>810793.77829474094</v>
      </c>
    </row>
    <row r="2881" spans="1:9" x14ac:dyDescent="0.2">
      <c r="A2881" s="4" t="s">
        <v>7</v>
      </c>
      <c r="B2881" t="s">
        <v>378</v>
      </c>
      <c r="C2881" t="s">
        <v>385</v>
      </c>
      <c r="D2881" s="5" t="s">
        <v>386</v>
      </c>
      <c r="E2881" s="5">
        <v>0</v>
      </c>
      <c r="F2881" s="5" t="s">
        <v>12</v>
      </c>
      <c r="G2881" s="5" t="s">
        <v>13</v>
      </c>
      <c r="H2881" s="5" t="str">
        <f t="shared" si="44"/>
        <v>Industry (incl. Cement Process)</v>
      </c>
      <c r="I2881" s="6">
        <v>61501.456141536699</v>
      </c>
    </row>
    <row r="2882" spans="1:9" x14ac:dyDescent="0.2">
      <c r="A2882" s="4" t="s">
        <v>7</v>
      </c>
      <c r="B2882" t="s">
        <v>378</v>
      </c>
      <c r="C2882" t="s">
        <v>385</v>
      </c>
      <c r="D2882" s="5" t="s">
        <v>386</v>
      </c>
      <c r="E2882" s="5">
        <v>0</v>
      </c>
      <c r="F2882" s="5" t="s">
        <v>14</v>
      </c>
      <c r="G2882" s="5" t="s">
        <v>15</v>
      </c>
      <c r="H2882" s="5" t="str">
        <f t="shared" ref="H2882:H2945" si="45">VLOOKUP(G2882,$M$2:$N$11,2,FALSE)</f>
        <v>Industry (incl. Cement Process)</v>
      </c>
      <c r="I2882" s="6">
        <v>198404.466358776</v>
      </c>
    </row>
    <row r="2883" spans="1:9" x14ac:dyDescent="0.2">
      <c r="A2883" s="4" t="s">
        <v>7</v>
      </c>
      <c r="B2883" t="s">
        <v>378</v>
      </c>
      <c r="C2883" t="s">
        <v>385</v>
      </c>
      <c r="D2883" s="5" t="s">
        <v>386</v>
      </c>
      <c r="E2883" s="5">
        <v>0</v>
      </c>
      <c r="F2883" s="5" t="s">
        <v>16</v>
      </c>
      <c r="G2883" s="5" t="s">
        <v>17</v>
      </c>
      <c r="H2883" s="5" t="str">
        <f t="shared" si="45"/>
        <v>Domestic aviation</v>
      </c>
      <c r="I2883" s="6">
        <v>14435.690409708001</v>
      </c>
    </row>
    <row r="2884" spans="1:9" x14ac:dyDescent="0.2">
      <c r="A2884" s="4" t="s">
        <v>7</v>
      </c>
      <c r="B2884" t="s">
        <v>378</v>
      </c>
      <c r="C2884" t="s">
        <v>385</v>
      </c>
      <c r="D2884" s="5" t="s">
        <v>386</v>
      </c>
      <c r="E2884" s="5">
        <v>0</v>
      </c>
      <c r="F2884" s="5" t="s">
        <v>18</v>
      </c>
      <c r="G2884" s="5" t="s">
        <v>19</v>
      </c>
      <c r="H2884" s="5" t="str">
        <f t="shared" si="45"/>
        <v>Ground Transport</v>
      </c>
      <c r="I2884" s="6">
        <v>145205.40035824501</v>
      </c>
    </row>
    <row r="2885" spans="1:9" x14ac:dyDescent="0.2">
      <c r="A2885" s="4" t="s">
        <v>7</v>
      </c>
      <c r="B2885" t="s">
        <v>378</v>
      </c>
      <c r="C2885" t="s">
        <v>385</v>
      </c>
      <c r="D2885" s="5" t="s">
        <v>386</v>
      </c>
      <c r="E2885" s="5">
        <v>0</v>
      </c>
      <c r="F2885" s="5" t="s">
        <v>20</v>
      </c>
      <c r="G2885" s="5" t="s">
        <v>21</v>
      </c>
      <c r="H2885" s="5" t="str">
        <f t="shared" si="45"/>
        <v>Ground Transport</v>
      </c>
      <c r="I2885" s="6">
        <v>4717.5095744803302</v>
      </c>
    </row>
    <row r="2886" spans="1:9" x14ac:dyDescent="0.2">
      <c r="A2886" s="4" t="s">
        <v>7</v>
      </c>
      <c r="B2886" t="s">
        <v>378</v>
      </c>
      <c r="C2886" t="s">
        <v>385</v>
      </c>
      <c r="D2886" s="5" t="s">
        <v>386</v>
      </c>
      <c r="E2886" s="5">
        <v>0</v>
      </c>
      <c r="F2886" s="5" t="s">
        <v>22</v>
      </c>
      <c r="G2886" s="5" t="s">
        <v>23</v>
      </c>
      <c r="H2886" s="5" t="str">
        <f t="shared" si="45"/>
        <v>Ground Transport</v>
      </c>
      <c r="I2886" s="6">
        <v>1712.0459288224999</v>
      </c>
    </row>
    <row r="2887" spans="1:9" x14ac:dyDescent="0.2">
      <c r="A2887" s="4" t="s">
        <v>7</v>
      </c>
      <c r="B2887" t="s">
        <v>378</v>
      </c>
      <c r="C2887" t="s">
        <v>385</v>
      </c>
      <c r="D2887" s="5" t="s">
        <v>386</v>
      </c>
      <c r="E2887" s="5">
        <v>0</v>
      </c>
      <c r="F2887" s="5" t="s">
        <v>24</v>
      </c>
      <c r="G2887" s="5" t="s">
        <v>25</v>
      </c>
      <c r="H2887" s="5" t="str">
        <f t="shared" si="45"/>
        <v>Ground Transport</v>
      </c>
      <c r="I2887" s="6">
        <v>78972.620629069905</v>
      </c>
    </row>
    <row r="2888" spans="1:9" x14ac:dyDescent="0.2">
      <c r="A2888" s="4" t="s">
        <v>7</v>
      </c>
      <c r="B2888" t="s">
        <v>378</v>
      </c>
      <c r="C2888" t="s">
        <v>385</v>
      </c>
      <c r="D2888" s="5" t="s">
        <v>386</v>
      </c>
      <c r="E2888" s="5">
        <v>0</v>
      </c>
      <c r="F2888" s="5" t="s">
        <v>26</v>
      </c>
      <c r="G2888" s="5" t="s">
        <v>27</v>
      </c>
      <c r="H2888" s="5" t="str">
        <f t="shared" si="45"/>
        <v>Residential</v>
      </c>
      <c r="I2888" s="6">
        <v>179809.150506918</v>
      </c>
    </row>
    <row r="2889" spans="1:9" x14ac:dyDescent="0.2">
      <c r="A2889" s="4" t="s">
        <v>7</v>
      </c>
      <c r="B2889" t="s">
        <v>378</v>
      </c>
      <c r="C2889" t="s">
        <v>385</v>
      </c>
      <c r="D2889" s="5" t="s">
        <v>386</v>
      </c>
      <c r="E2889" s="5">
        <v>0</v>
      </c>
      <c r="F2889" s="5" t="s">
        <v>67</v>
      </c>
      <c r="G2889" s="5" t="s">
        <v>13</v>
      </c>
      <c r="H2889" s="5" t="str">
        <f t="shared" si="45"/>
        <v>Industry (incl. Cement Process)</v>
      </c>
      <c r="I2889" s="6">
        <v>4072.63499411255</v>
      </c>
    </row>
    <row r="2890" spans="1:9" x14ac:dyDescent="0.2">
      <c r="A2890" s="4" t="s">
        <v>7</v>
      </c>
      <c r="B2890" t="s">
        <v>378</v>
      </c>
      <c r="C2890" t="s">
        <v>385</v>
      </c>
      <c r="D2890" s="5" t="s">
        <v>386</v>
      </c>
      <c r="E2890" s="5">
        <v>0</v>
      </c>
      <c r="F2890" s="5" t="s">
        <v>28</v>
      </c>
      <c r="G2890" s="5" t="s">
        <v>29</v>
      </c>
      <c r="H2890" s="5" t="e">
        <f t="shared" si="45"/>
        <v>#N/A</v>
      </c>
      <c r="I2890" s="6">
        <v>40057.496241362598</v>
      </c>
    </row>
    <row r="2891" spans="1:9" x14ac:dyDescent="0.2">
      <c r="A2891" s="4" t="s">
        <v>7</v>
      </c>
      <c r="B2891" t="s">
        <v>378</v>
      </c>
      <c r="C2891" t="s">
        <v>385</v>
      </c>
      <c r="D2891" s="5" t="s">
        <v>386</v>
      </c>
      <c r="E2891" s="5">
        <v>0</v>
      </c>
      <c r="F2891" s="5" t="s">
        <v>30</v>
      </c>
      <c r="G2891" s="5" t="s">
        <v>32</v>
      </c>
      <c r="H2891" s="5" t="e">
        <f t="shared" si="45"/>
        <v>#N/A</v>
      </c>
      <c r="I2891" s="6">
        <v>2152.4389152794602</v>
      </c>
    </row>
    <row r="2892" spans="1:9" x14ac:dyDescent="0.2">
      <c r="A2892" s="4" t="s">
        <v>7</v>
      </c>
      <c r="B2892" t="s">
        <v>378</v>
      </c>
      <c r="C2892" t="s">
        <v>385</v>
      </c>
      <c r="D2892" s="5" t="s">
        <v>386</v>
      </c>
      <c r="E2892" s="5">
        <v>0</v>
      </c>
      <c r="F2892" s="5" t="s">
        <v>30</v>
      </c>
      <c r="G2892" s="5" t="s">
        <v>31</v>
      </c>
      <c r="H2892" s="5" t="e">
        <f t="shared" si="45"/>
        <v>#N/A</v>
      </c>
      <c r="I2892" s="6">
        <v>4752.2074715702302</v>
      </c>
    </row>
    <row r="2893" spans="1:9" x14ac:dyDescent="0.2">
      <c r="A2893" s="4" t="s">
        <v>7</v>
      </c>
      <c r="B2893" t="s">
        <v>378</v>
      </c>
      <c r="C2893" t="s">
        <v>385</v>
      </c>
      <c r="D2893" s="5" t="s">
        <v>386</v>
      </c>
      <c r="E2893" s="5">
        <v>0</v>
      </c>
      <c r="F2893" s="5" t="s">
        <v>33</v>
      </c>
      <c r="G2893" s="5" t="s">
        <v>34</v>
      </c>
      <c r="H2893" s="5" t="str">
        <f t="shared" si="45"/>
        <v>Industry (incl. Cement Process)</v>
      </c>
      <c r="I2893" s="6">
        <v>44109.599999999999</v>
      </c>
    </row>
    <row r="2894" spans="1:9" x14ac:dyDescent="0.2">
      <c r="A2894" s="4" t="s">
        <v>7</v>
      </c>
      <c r="B2894" t="s">
        <v>378</v>
      </c>
      <c r="C2894" t="s">
        <v>385</v>
      </c>
      <c r="D2894" s="5" t="s">
        <v>386</v>
      </c>
      <c r="E2894" s="5">
        <v>0</v>
      </c>
      <c r="F2894" s="5" t="s">
        <v>35</v>
      </c>
      <c r="G2894" s="5" t="s">
        <v>36</v>
      </c>
      <c r="H2894" s="5" t="e">
        <f t="shared" si="45"/>
        <v>#N/A</v>
      </c>
      <c r="I2894" s="6">
        <v>8100</v>
      </c>
    </row>
    <row r="2895" spans="1:9" x14ac:dyDescent="0.2">
      <c r="A2895" s="4" t="s">
        <v>7</v>
      </c>
      <c r="B2895" t="s">
        <v>378</v>
      </c>
      <c r="C2895" t="s">
        <v>385</v>
      </c>
      <c r="D2895" s="5" t="s">
        <v>386</v>
      </c>
      <c r="E2895" s="5">
        <v>0</v>
      </c>
      <c r="F2895" s="5" t="s">
        <v>37</v>
      </c>
      <c r="G2895" s="5" t="s">
        <v>38</v>
      </c>
      <c r="H2895" s="5" t="e">
        <f t="shared" si="45"/>
        <v>#N/A</v>
      </c>
      <c r="I2895" s="6">
        <v>9852.1647592275003</v>
      </c>
    </row>
    <row r="2896" spans="1:9" x14ac:dyDescent="0.2">
      <c r="A2896" s="4" t="s">
        <v>7</v>
      </c>
      <c r="B2896" t="s">
        <v>378</v>
      </c>
      <c r="C2896" t="s">
        <v>385</v>
      </c>
      <c r="D2896" s="5" t="s">
        <v>386</v>
      </c>
      <c r="E2896" s="5">
        <v>0</v>
      </c>
      <c r="F2896" s="5" t="s">
        <v>39</v>
      </c>
      <c r="G2896" s="5" t="s">
        <v>40</v>
      </c>
      <c r="H2896" s="5" t="e">
        <f t="shared" si="45"/>
        <v>#N/A</v>
      </c>
      <c r="I2896" s="6">
        <v>1625.06752017844</v>
      </c>
    </row>
    <row r="2897" spans="1:9" x14ac:dyDescent="0.2">
      <c r="A2897" s="4" t="s">
        <v>7</v>
      </c>
      <c r="B2897" t="s">
        <v>378</v>
      </c>
      <c r="C2897" t="s">
        <v>385</v>
      </c>
      <c r="D2897" s="5" t="s">
        <v>386</v>
      </c>
      <c r="E2897" s="5">
        <v>0</v>
      </c>
      <c r="F2897" s="5" t="s">
        <v>41</v>
      </c>
      <c r="G2897" s="5" t="s">
        <v>42</v>
      </c>
      <c r="H2897" s="5" t="e">
        <f t="shared" si="45"/>
        <v>#N/A</v>
      </c>
      <c r="I2897" s="6">
        <v>2229.02462071634</v>
      </c>
    </row>
    <row r="2898" spans="1:9" x14ac:dyDescent="0.2">
      <c r="A2898" s="4" t="s">
        <v>7</v>
      </c>
      <c r="B2898" t="s">
        <v>378</v>
      </c>
      <c r="C2898" t="s">
        <v>385</v>
      </c>
      <c r="D2898" s="5" t="s">
        <v>386</v>
      </c>
      <c r="E2898" s="5">
        <v>0</v>
      </c>
      <c r="F2898" s="5" t="s">
        <v>43</v>
      </c>
      <c r="G2898" s="5" t="s">
        <v>44</v>
      </c>
      <c r="H2898" s="5" t="e">
        <f t="shared" si="45"/>
        <v>#N/A</v>
      </c>
      <c r="I2898" s="6">
        <v>44243.253293185597</v>
      </c>
    </row>
    <row r="2899" spans="1:9" x14ac:dyDescent="0.2">
      <c r="A2899" s="4" t="s">
        <v>7</v>
      </c>
      <c r="B2899" t="s">
        <v>378</v>
      </c>
      <c r="C2899" t="s">
        <v>385</v>
      </c>
      <c r="D2899" s="5" t="s">
        <v>386</v>
      </c>
      <c r="E2899" s="5">
        <v>0</v>
      </c>
      <c r="F2899" s="5" t="s">
        <v>45</v>
      </c>
      <c r="G2899" s="5" t="s">
        <v>46</v>
      </c>
      <c r="H2899" s="5" t="e">
        <f t="shared" si="45"/>
        <v>#N/A</v>
      </c>
      <c r="I2899" s="6">
        <v>84336.299963478799</v>
      </c>
    </row>
    <row r="2900" spans="1:9" x14ac:dyDescent="0.2">
      <c r="A2900" s="4" t="s">
        <v>7</v>
      </c>
      <c r="B2900" t="s">
        <v>378</v>
      </c>
      <c r="C2900" t="s">
        <v>385</v>
      </c>
      <c r="D2900" s="5" t="s">
        <v>386</v>
      </c>
      <c r="E2900" s="5">
        <v>0</v>
      </c>
      <c r="F2900" s="5" t="s">
        <v>47</v>
      </c>
      <c r="G2900" s="5" t="s">
        <v>48</v>
      </c>
      <c r="H2900" s="5" t="e">
        <f t="shared" si="45"/>
        <v>#N/A</v>
      </c>
      <c r="I2900" s="6">
        <v>1954.3768283984</v>
      </c>
    </row>
    <row r="2901" spans="1:9" x14ac:dyDescent="0.2">
      <c r="A2901" s="4" t="s">
        <v>7</v>
      </c>
      <c r="B2901" t="s">
        <v>378</v>
      </c>
      <c r="C2901" t="s">
        <v>385</v>
      </c>
      <c r="D2901" s="5" t="s">
        <v>386</v>
      </c>
      <c r="E2901" s="5">
        <v>0</v>
      </c>
      <c r="F2901" s="5" t="s">
        <v>49</v>
      </c>
      <c r="G2901" s="5" t="s">
        <v>50</v>
      </c>
      <c r="H2901" s="5" t="e">
        <f t="shared" si="45"/>
        <v>#N/A</v>
      </c>
      <c r="I2901" s="6">
        <v>1468.57625735129</v>
      </c>
    </row>
    <row r="2902" spans="1:9" x14ac:dyDescent="0.2">
      <c r="A2902" s="4" t="s">
        <v>7</v>
      </c>
      <c r="B2902" t="s">
        <v>378</v>
      </c>
      <c r="C2902" t="s">
        <v>385</v>
      </c>
      <c r="D2902" s="5" t="s">
        <v>386</v>
      </c>
      <c r="E2902" s="5">
        <v>0</v>
      </c>
      <c r="F2902" s="5" t="s">
        <v>51</v>
      </c>
      <c r="G2902" s="5" t="s">
        <v>52</v>
      </c>
      <c r="H2902" s="5" t="e">
        <f t="shared" si="45"/>
        <v>#N/A</v>
      </c>
      <c r="I2902" s="6">
        <v>324.45952865979001</v>
      </c>
    </row>
    <row r="2903" spans="1:9" x14ac:dyDescent="0.2">
      <c r="A2903" s="4" t="s">
        <v>7</v>
      </c>
      <c r="B2903" t="s">
        <v>378</v>
      </c>
      <c r="C2903" t="s">
        <v>385</v>
      </c>
      <c r="D2903" s="5" t="s">
        <v>386</v>
      </c>
      <c r="E2903" s="5">
        <v>0</v>
      </c>
      <c r="F2903" s="5" t="s">
        <v>56</v>
      </c>
      <c r="G2903" s="5" t="s">
        <v>57</v>
      </c>
      <c r="H2903" s="5" t="e">
        <f t="shared" si="45"/>
        <v>#N/A</v>
      </c>
      <c r="I2903" s="6">
        <v>3345.3450813433601</v>
      </c>
    </row>
    <row r="2904" spans="1:9" x14ac:dyDescent="0.2">
      <c r="A2904" s="4" t="s">
        <v>7</v>
      </c>
      <c r="B2904" t="s">
        <v>378</v>
      </c>
      <c r="C2904" t="s">
        <v>385</v>
      </c>
      <c r="D2904" s="5" t="s">
        <v>386</v>
      </c>
      <c r="E2904" s="5">
        <v>0</v>
      </c>
      <c r="F2904" s="5" t="s">
        <v>58</v>
      </c>
      <c r="G2904" s="5" t="s">
        <v>59</v>
      </c>
      <c r="H2904" s="5" t="e">
        <f t="shared" si="45"/>
        <v>#N/A</v>
      </c>
      <c r="I2904" s="6">
        <v>174.70691198965801</v>
      </c>
    </row>
    <row r="2905" spans="1:9" x14ac:dyDescent="0.2">
      <c r="A2905" s="4" t="s">
        <v>62</v>
      </c>
      <c r="B2905" t="s">
        <v>387</v>
      </c>
      <c r="C2905" t="s">
        <v>388</v>
      </c>
      <c r="D2905" s="5" t="s">
        <v>389</v>
      </c>
      <c r="E2905" s="5">
        <v>0</v>
      </c>
      <c r="F2905" s="5" t="s">
        <v>10</v>
      </c>
      <c r="G2905" s="5" t="s">
        <v>11</v>
      </c>
      <c r="H2905" s="5" t="str">
        <f t="shared" si="45"/>
        <v>Power</v>
      </c>
      <c r="I2905" s="6">
        <v>89997.578128070294</v>
      </c>
    </row>
    <row r="2906" spans="1:9" x14ac:dyDescent="0.2">
      <c r="A2906" s="4" t="s">
        <v>62</v>
      </c>
      <c r="B2906" t="s">
        <v>387</v>
      </c>
      <c r="C2906" t="s">
        <v>388</v>
      </c>
      <c r="D2906" s="5" t="s">
        <v>389</v>
      </c>
      <c r="E2906" s="5">
        <v>0</v>
      </c>
      <c r="F2906" s="5" t="s">
        <v>12</v>
      </c>
      <c r="G2906" s="5" t="s">
        <v>13</v>
      </c>
      <c r="H2906" s="5" t="str">
        <f t="shared" si="45"/>
        <v>Industry (incl. Cement Process)</v>
      </c>
      <c r="I2906" s="6">
        <v>2723.53609297701</v>
      </c>
    </row>
    <row r="2907" spans="1:9" x14ac:dyDescent="0.2">
      <c r="A2907" s="4" t="s">
        <v>62</v>
      </c>
      <c r="B2907" t="s">
        <v>387</v>
      </c>
      <c r="C2907" t="s">
        <v>388</v>
      </c>
      <c r="D2907" s="5" t="s">
        <v>389</v>
      </c>
      <c r="E2907" s="5">
        <v>0</v>
      </c>
      <c r="F2907" s="5" t="s">
        <v>14</v>
      </c>
      <c r="G2907" s="5" t="s">
        <v>15</v>
      </c>
      <c r="H2907" s="5" t="str">
        <f t="shared" si="45"/>
        <v>Industry (incl. Cement Process)</v>
      </c>
      <c r="I2907" s="6">
        <v>62401.653888524299</v>
      </c>
    </row>
    <row r="2908" spans="1:9" x14ac:dyDescent="0.2">
      <c r="A2908" s="4" t="s">
        <v>62</v>
      </c>
      <c r="B2908" t="s">
        <v>387</v>
      </c>
      <c r="C2908" t="s">
        <v>388</v>
      </c>
      <c r="D2908" s="5" t="s">
        <v>389</v>
      </c>
      <c r="E2908" s="5">
        <v>0</v>
      </c>
      <c r="F2908" s="5" t="s">
        <v>16</v>
      </c>
      <c r="G2908" s="5" t="s">
        <v>17</v>
      </c>
      <c r="H2908" s="5" t="str">
        <f t="shared" si="45"/>
        <v>Domestic aviation</v>
      </c>
      <c r="I2908" s="6">
        <v>978.00388798435495</v>
      </c>
    </row>
    <row r="2909" spans="1:9" x14ac:dyDescent="0.2">
      <c r="A2909" s="4" t="s">
        <v>62</v>
      </c>
      <c r="B2909" t="s">
        <v>387</v>
      </c>
      <c r="C2909" t="s">
        <v>388</v>
      </c>
      <c r="D2909" s="5" t="s">
        <v>389</v>
      </c>
      <c r="E2909" s="5">
        <v>0</v>
      </c>
      <c r="F2909" s="5" t="s">
        <v>18</v>
      </c>
      <c r="G2909" s="5" t="s">
        <v>19</v>
      </c>
      <c r="H2909" s="5" t="str">
        <f t="shared" si="45"/>
        <v>Ground Transport</v>
      </c>
      <c r="I2909" s="6">
        <v>32475.230655143299</v>
      </c>
    </row>
    <row r="2910" spans="1:9" x14ac:dyDescent="0.2">
      <c r="A2910" s="4" t="s">
        <v>62</v>
      </c>
      <c r="B2910" t="s">
        <v>387</v>
      </c>
      <c r="C2910" t="s">
        <v>388</v>
      </c>
      <c r="D2910" s="5" t="s">
        <v>389</v>
      </c>
      <c r="E2910" s="5">
        <v>0</v>
      </c>
      <c r="F2910" s="5" t="s">
        <v>26</v>
      </c>
      <c r="G2910" s="5" t="s">
        <v>27</v>
      </c>
      <c r="H2910" s="5" t="str">
        <f t="shared" si="45"/>
        <v>Residential</v>
      </c>
      <c r="I2910" s="6">
        <v>750.80098013765803</v>
      </c>
    </row>
    <row r="2911" spans="1:9" x14ac:dyDescent="0.2">
      <c r="A2911" s="4" t="s">
        <v>62</v>
      </c>
      <c r="B2911" t="s">
        <v>387</v>
      </c>
      <c r="C2911" t="s">
        <v>388</v>
      </c>
      <c r="D2911" s="5" t="s">
        <v>389</v>
      </c>
      <c r="E2911" s="5">
        <v>0</v>
      </c>
      <c r="F2911" s="5" t="s">
        <v>30</v>
      </c>
      <c r="G2911" s="5" t="s">
        <v>32</v>
      </c>
      <c r="H2911" s="5" t="e">
        <f t="shared" si="45"/>
        <v>#N/A</v>
      </c>
      <c r="I2911" s="6">
        <v>2796.9356667013999</v>
      </c>
    </row>
    <row r="2912" spans="1:9" x14ac:dyDescent="0.2">
      <c r="A2912" s="4" t="s">
        <v>62</v>
      </c>
      <c r="B2912" t="s">
        <v>387</v>
      </c>
      <c r="C2912" t="s">
        <v>388</v>
      </c>
      <c r="D2912" s="5" t="s">
        <v>389</v>
      </c>
      <c r="E2912" s="5">
        <v>0</v>
      </c>
      <c r="F2912" s="5" t="s">
        <v>33</v>
      </c>
      <c r="G2912" s="5" t="s">
        <v>34</v>
      </c>
      <c r="H2912" s="5" t="str">
        <f t="shared" si="45"/>
        <v>Industry (incl. Cement Process)</v>
      </c>
      <c r="I2912" s="6">
        <v>9888.7999999999993</v>
      </c>
    </row>
    <row r="2913" spans="1:9" x14ac:dyDescent="0.2">
      <c r="A2913" s="4" t="s">
        <v>62</v>
      </c>
      <c r="B2913" t="s">
        <v>387</v>
      </c>
      <c r="C2913" t="s">
        <v>388</v>
      </c>
      <c r="D2913" s="5" t="s">
        <v>389</v>
      </c>
      <c r="E2913" s="5">
        <v>0</v>
      </c>
      <c r="F2913" s="5" t="s">
        <v>35</v>
      </c>
      <c r="G2913" s="5" t="s">
        <v>36</v>
      </c>
      <c r="H2913" s="5" t="e">
        <f t="shared" si="45"/>
        <v>#N/A</v>
      </c>
      <c r="I2913" s="6">
        <v>382.5</v>
      </c>
    </row>
    <row r="2914" spans="1:9" x14ac:dyDescent="0.2">
      <c r="A2914" s="4" t="s">
        <v>62</v>
      </c>
      <c r="B2914" t="s">
        <v>387</v>
      </c>
      <c r="C2914" t="s">
        <v>388</v>
      </c>
      <c r="D2914" s="5" t="s">
        <v>389</v>
      </c>
      <c r="E2914" s="5">
        <v>0</v>
      </c>
      <c r="F2914" s="5" t="s">
        <v>41</v>
      </c>
      <c r="G2914" s="5" t="s">
        <v>42</v>
      </c>
      <c r="H2914" s="5" t="e">
        <f t="shared" si="45"/>
        <v>#N/A</v>
      </c>
      <c r="I2914" s="6">
        <v>0.48595737588661397</v>
      </c>
    </row>
    <row r="2915" spans="1:9" x14ac:dyDescent="0.2">
      <c r="A2915" s="4" t="s">
        <v>62</v>
      </c>
      <c r="B2915" t="s">
        <v>387</v>
      </c>
      <c r="C2915" t="s">
        <v>388</v>
      </c>
      <c r="D2915" s="5" t="s">
        <v>389</v>
      </c>
      <c r="E2915" s="5">
        <v>0</v>
      </c>
      <c r="F2915" s="5" t="s">
        <v>43</v>
      </c>
      <c r="G2915" s="5" t="s">
        <v>44</v>
      </c>
      <c r="H2915" s="5" t="e">
        <f t="shared" si="45"/>
        <v>#N/A</v>
      </c>
      <c r="I2915" s="6">
        <v>6903.9916183819196</v>
      </c>
    </row>
    <row r="2916" spans="1:9" x14ac:dyDescent="0.2">
      <c r="A2916" s="4" t="s">
        <v>62</v>
      </c>
      <c r="B2916" t="s">
        <v>387</v>
      </c>
      <c r="C2916" t="s">
        <v>388</v>
      </c>
      <c r="D2916" s="5" t="s">
        <v>389</v>
      </c>
      <c r="E2916" s="5">
        <v>0</v>
      </c>
      <c r="F2916" s="5" t="s">
        <v>45</v>
      </c>
      <c r="G2916" s="5" t="s">
        <v>46</v>
      </c>
      <c r="H2916" s="5" t="e">
        <f t="shared" si="45"/>
        <v>#N/A</v>
      </c>
      <c r="I2916" s="6">
        <v>4396.7186246399997</v>
      </c>
    </row>
    <row r="2917" spans="1:9" x14ac:dyDescent="0.2">
      <c r="A2917" s="4" t="s">
        <v>62</v>
      </c>
      <c r="B2917" t="s">
        <v>387</v>
      </c>
      <c r="C2917" t="s">
        <v>388</v>
      </c>
      <c r="D2917" s="5" t="s">
        <v>389</v>
      </c>
      <c r="E2917" s="5">
        <v>0</v>
      </c>
      <c r="F2917" s="5" t="s">
        <v>47</v>
      </c>
      <c r="G2917" s="5" t="s">
        <v>48</v>
      </c>
      <c r="H2917" s="5" t="e">
        <f t="shared" si="45"/>
        <v>#N/A</v>
      </c>
      <c r="I2917" s="6">
        <v>10.668672000000001</v>
      </c>
    </row>
    <row r="2918" spans="1:9" x14ac:dyDescent="0.2">
      <c r="A2918" s="4" t="s">
        <v>62</v>
      </c>
      <c r="B2918" t="s">
        <v>387</v>
      </c>
      <c r="C2918" t="s">
        <v>388</v>
      </c>
      <c r="D2918" s="5" t="s">
        <v>389</v>
      </c>
      <c r="E2918" s="5">
        <v>0</v>
      </c>
      <c r="F2918" s="5" t="s">
        <v>49</v>
      </c>
      <c r="G2918" s="5" t="s">
        <v>50</v>
      </c>
      <c r="H2918" s="5" t="e">
        <f t="shared" si="45"/>
        <v>#N/A</v>
      </c>
      <c r="I2918" s="6">
        <v>109.48643455707401</v>
      </c>
    </row>
    <row r="2919" spans="1:9" x14ac:dyDescent="0.2">
      <c r="A2919" s="4" t="s">
        <v>62</v>
      </c>
      <c r="B2919" t="s">
        <v>387</v>
      </c>
      <c r="C2919" t="s">
        <v>388</v>
      </c>
      <c r="D2919" s="5" t="s">
        <v>389</v>
      </c>
      <c r="E2919" s="5">
        <v>0</v>
      </c>
      <c r="F2919" s="5" t="s">
        <v>54</v>
      </c>
      <c r="G2919" s="5" t="s">
        <v>55</v>
      </c>
      <c r="H2919" s="5" t="e">
        <f t="shared" si="45"/>
        <v>#N/A</v>
      </c>
      <c r="I2919" s="6">
        <v>42.762918495846101</v>
      </c>
    </row>
    <row r="2920" spans="1:9" x14ac:dyDescent="0.2">
      <c r="A2920" s="4" t="s">
        <v>62</v>
      </c>
      <c r="B2920" t="s">
        <v>387</v>
      </c>
      <c r="C2920" t="s">
        <v>388</v>
      </c>
      <c r="D2920" s="5" t="s">
        <v>389</v>
      </c>
      <c r="E2920" s="5">
        <v>0</v>
      </c>
      <c r="F2920" s="5" t="s">
        <v>56</v>
      </c>
      <c r="G2920" s="5" t="s">
        <v>57</v>
      </c>
      <c r="H2920" s="5" t="e">
        <f t="shared" si="45"/>
        <v>#N/A</v>
      </c>
      <c r="I2920" s="6">
        <v>238.29079036473601</v>
      </c>
    </row>
    <row r="2921" spans="1:9" x14ac:dyDescent="0.2">
      <c r="A2921" s="4" t="s">
        <v>62</v>
      </c>
      <c r="B2921" t="s">
        <v>387</v>
      </c>
      <c r="C2921" t="s">
        <v>388</v>
      </c>
      <c r="D2921" s="5" t="s">
        <v>389</v>
      </c>
      <c r="E2921" s="5">
        <v>0</v>
      </c>
      <c r="F2921" s="5" t="s">
        <v>58</v>
      </c>
      <c r="G2921" s="5" t="s">
        <v>59</v>
      </c>
      <c r="H2921" s="5" t="e">
        <f t="shared" si="45"/>
        <v>#N/A</v>
      </c>
      <c r="I2921" s="6">
        <v>10.9443</v>
      </c>
    </row>
    <row r="2922" spans="1:9" x14ac:dyDescent="0.2">
      <c r="A2922" s="4" t="s">
        <v>62</v>
      </c>
      <c r="B2922" t="s">
        <v>387</v>
      </c>
      <c r="C2922" t="s">
        <v>390</v>
      </c>
      <c r="D2922" s="5" t="s">
        <v>391</v>
      </c>
      <c r="E2922" s="5">
        <v>0</v>
      </c>
      <c r="F2922" s="5" t="s">
        <v>10</v>
      </c>
      <c r="G2922" s="5" t="s">
        <v>11</v>
      </c>
      <c r="H2922" s="5" t="str">
        <f t="shared" si="45"/>
        <v>Power</v>
      </c>
      <c r="I2922" s="6">
        <v>20157.118219483698</v>
      </c>
    </row>
    <row r="2923" spans="1:9" x14ac:dyDescent="0.2">
      <c r="A2923" s="4" t="s">
        <v>62</v>
      </c>
      <c r="B2923" t="s">
        <v>387</v>
      </c>
      <c r="C2923" t="s">
        <v>390</v>
      </c>
      <c r="D2923" s="5" t="s">
        <v>391</v>
      </c>
      <c r="E2923" s="5">
        <v>0</v>
      </c>
      <c r="F2923" s="5" t="s">
        <v>12</v>
      </c>
      <c r="G2923" s="5" t="s">
        <v>13</v>
      </c>
      <c r="H2923" s="5" t="str">
        <f t="shared" si="45"/>
        <v>Industry (incl. Cement Process)</v>
      </c>
      <c r="I2923" s="6">
        <v>3323.6989405450199</v>
      </c>
    </row>
    <row r="2924" spans="1:9" x14ac:dyDescent="0.2">
      <c r="A2924" s="4" t="s">
        <v>62</v>
      </c>
      <c r="B2924" t="s">
        <v>387</v>
      </c>
      <c r="C2924" t="s">
        <v>390</v>
      </c>
      <c r="D2924" s="5" t="s">
        <v>391</v>
      </c>
      <c r="E2924" s="5">
        <v>0</v>
      </c>
      <c r="F2924" s="5" t="s">
        <v>14</v>
      </c>
      <c r="G2924" s="5" t="s">
        <v>15</v>
      </c>
      <c r="H2924" s="5" t="str">
        <f t="shared" si="45"/>
        <v>Industry (incl. Cement Process)</v>
      </c>
      <c r="I2924" s="6">
        <v>2063.2259660403201</v>
      </c>
    </row>
    <row r="2925" spans="1:9" x14ac:dyDescent="0.2">
      <c r="A2925" s="4" t="s">
        <v>62</v>
      </c>
      <c r="B2925" t="s">
        <v>387</v>
      </c>
      <c r="C2925" t="s">
        <v>390</v>
      </c>
      <c r="D2925" s="5" t="s">
        <v>391</v>
      </c>
      <c r="E2925" s="5">
        <v>0</v>
      </c>
      <c r="F2925" s="5" t="s">
        <v>16</v>
      </c>
      <c r="G2925" s="5" t="s">
        <v>17</v>
      </c>
      <c r="H2925" s="5" t="str">
        <f t="shared" si="45"/>
        <v>Domestic aviation</v>
      </c>
      <c r="I2925" s="6">
        <v>104.52732758157801</v>
      </c>
    </row>
    <row r="2926" spans="1:9" x14ac:dyDescent="0.2">
      <c r="A2926" s="4" t="s">
        <v>62</v>
      </c>
      <c r="B2926" t="s">
        <v>387</v>
      </c>
      <c r="C2926" t="s">
        <v>390</v>
      </c>
      <c r="D2926" s="5" t="s">
        <v>391</v>
      </c>
      <c r="E2926" s="5">
        <v>0</v>
      </c>
      <c r="F2926" s="5" t="s">
        <v>18</v>
      </c>
      <c r="G2926" s="5" t="s">
        <v>19</v>
      </c>
      <c r="H2926" s="5" t="str">
        <f t="shared" si="45"/>
        <v>Ground Transport</v>
      </c>
      <c r="I2926" s="6">
        <v>3489.4400977782102</v>
      </c>
    </row>
    <row r="2927" spans="1:9" x14ac:dyDescent="0.2">
      <c r="A2927" s="4" t="s">
        <v>62</v>
      </c>
      <c r="B2927" t="s">
        <v>387</v>
      </c>
      <c r="C2927" t="s">
        <v>390</v>
      </c>
      <c r="D2927" s="5" t="s">
        <v>391</v>
      </c>
      <c r="E2927" s="5">
        <v>0</v>
      </c>
      <c r="F2927" s="5" t="s">
        <v>26</v>
      </c>
      <c r="G2927" s="5" t="s">
        <v>27</v>
      </c>
      <c r="H2927" s="5" t="str">
        <f t="shared" si="45"/>
        <v>Residential</v>
      </c>
      <c r="I2927" s="6">
        <v>289.44031269882299</v>
      </c>
    </row>
    <row r="2928" spans="1:9" x14ac:dyDescent="0.2">
      <c r="A2928" s="4" t="s">
        <v>62</v>
      </c>
      <c r="B2928" t="s">
        <v>387</v>
      </c>
      <c r="C2928" t="s">
        <v>390</v>
      </c>
      <c r="D2928" s="5" t="s">
        <v>391</v>
      </c>
      <c r="E2928" s="5">
        <v>0</v>
      </c>
      <c r="F2928" s="5" t="s">
        <v>30</v>
      </c>
      <c r="G2928" s="5" t="s">
        <v>31</v>
      </c>
      <c r="H2928" s="5" t="e">
        <f t="shared" si="45"/>
        <v>#N/A</v>
      </c>
      <c r="I2928" s="6">
        <v>1159.63766772401</v>
      </c>
    </row>
    <row r="2929" spans="1:9" x14ac:dyDescent="0.2">
      <c r="A2929" s="4" t="s">
        <v>62</v>
      </c>
      <c r="B2929" t="s">
        <v>387</v>
      </c>
      <c r="C2929" t="s">
        <v>390</v>
      </c>
      <c r="D2929" s="5" t="s">
        <v>391</v>
      </c>
      <c r="E2929" s="5">
        <v>0</v>
      </c>
      <c r="F2929" s="5" t="s">
        <v>30</v>
      </c>
      <c r="G2929" s="5" t="s">
        <v>32</v>
      </c>
      <c r="H2929" s="5" t="e">
        <f t="shared" si="45"/>
        <v>#N/A</v>
      </c>
      <c r="I2929" s="6">
        <v>85.948649497430097</v>
      </c>
    </row>
    <row r="2930" spans="1:9" x14ac:dyDescent="0.2">
      <c r="A2930" s="4" t="s">
        <v>62</v>
      </c>
      <c r="B2930" t="s">
        <v>387</v>
      </c>
      <c r="C2930" t="s">
        <v>390</v>
      </c>
      <c r="D2930" s="5" t="s">
        <v>391</v>
      </c>
      <c r="E2930" s="5">
        <v>0</v>
      </c>
      <c r="F2930" s="5" t="s">
        <v>33</v>
      </c>
      <c r="G2930" s="5" t="s">
        <v>34</v>
      </c>
      <c r="H2930" s="5" t="str">
        <f t="shared" si="45"/>
        <v>Industry (incl. Cement Process)</v>
      </c>
      <c r="I2930" s="6">
        <v>692.15200000000004</v>
      </c>
    </row>
    <row r="2931" spans="1:9" x14ac:dyDescent="0.2">
      <c r="A2931" s="4" t="s">
        <v>62</v>
      </c>
      <c r="B2931" t="s">
        <v>387</v>
      </c>
      <c r="C2931" t="s">
        <v>390</v>
      </c>
      <c r="D2931" s="5" t="s">
        <v>391</v>
      </c>
      <c r="E2931" s="5">
        <v>0</v>
      </c>
      <c r="F2931" s="5" t="s">
        <v>41</v>
      </c>
      <c r="G2931" s="5" t="s">
        <v>42</v>
      </c>
      <c r="H2931" s="5" t="e">
        <f t="shared" si="45"/>
        <v>#N/A</v>
      </c>
      <c r="I2931" s="6">
        <v>7.1913235910627399E-2</v>
      </c>
    </row>
    <row r="2932" spans="1:9" x14ac:dyDescent="0.2">
      <c r="A2932" s="4" t="s">
        <v>62</v>
      </c>
      <c r="B2932" t="s">
        <v>387</v>
      </c>
      <c r="C2932" t="s">
        <v>390</v>
      </c>
      <c r="D2932" s="5" t="s">
        <v>391</v>
      </c>
      <c r="E2932" s="5">
        <v>0</v>
      </c>
      <c r="F2932" s="5" t="s">
        <v>43</v>
      </c>
      <c r="G2932" s="5" t="s">
        <v>44</v>
      </c>
      <c r="H2932" s="5" t="e">
        <f t="shared" si="45"/>
        <v>#N/A</v>
      </c>
      <c r="I2932" s="6">
        <v>1213.6790187157801</v>
      </c>
    </row>
    <row r="2933" spans="1:9" x14ac:dyDescent="0.2">
      <c r="A2933" s="4" t="s">
        <v>62</v>
      </c>
      <c r="B2933" t="s">
        <v>387</v>
      </c>
      <c r="C2933" t="s">
        <v>390</v>
      </c>
      <c r="D2933" s="5" t="s">
        <v>391</v>
      </c>
      <c r="E2933" s="5">
        <v>0</v>
      </c>
      <c r="F2933" s="5" t="s">
        <v>45</v>
      </c>
      <c r="G2933" s="5" t="s">
        <v>46</v>
      </c>
      <c r="H2933" s="5" t="e">
        <f t="shared" si="45"/>
        <v>#N/A</v>
      </c>
      <c r="I2933" s="6">
        <v>1558.4</v>
      </c>
    </row>
    <row r="2934" spans="1:9" x14ac:dyDescent="0.2">
      <c r="A2934" s="4" t="s">
        <v>62</v>
      </c>
      <c r="B2934" t="s">
        <v>387</v>
      </c>
      <c r="C2934" t="s">
        <v>390</v>
      </c>
      <c r="D2934" s="5" t="s">
        <v>391</v>
      </c>
      <c r="E2934" s="5">
        <v>0</v>
      </c>
      <c r="F2934" s="5" t="s">
        <v>47</v>
      </c>
      <c r="G2934" s="5" t="s">
        <v>48</v>
      </c>
      <c r="H2934" s="5" t="e">
        <f t="shared" si="45"/>
        <v>#N/A</v>
      </c>
      <c r="I2934" s="6">
        <v>44.808422399999998</v>
      </c>
    </row>
    <row r="2935" spans="1:9" x14ac:dyDescent="0.2">
      <c r="A2935" s="4" t="s">
        <v>62</v>
      </c>
      <c r="B2935" t="s">
        <v>387</v>
      </c>
      <c r="C2935" t="s">
        <v>390</v>
      </c>
      <c r="D2935" s="5" t="s">
        <v>391</v>
      </c>
      <c r="E2935" s="5">
        <v>0</v>
      </c>
      <c r="F2935" s="5" t="s">
        <v>49</v>
      </c>
      <c r="G2935" s="5" t="s">
        <v>50</v>
      </c>
      <c r="H2935" s="5" t="e">
        <f t="shared" si="45"/>
        <v>#N/A</v>
      </c>
      <c r="I2935" s="6">
        <v>6.7620013428661299</v>
      </c>
    </row>
    <row r="2936" spans="1:9" x14ac:dyDescent="0.2">
      <c r="A2936" s="4" t="s">
        <v>62</v>
      </c>
      <c r="B2936" t="s">
        <v>387</v>
      </c>
      <c r="C2936" t="s">
        <v>390</v>
      </c>
      <c r="D2936" s="5" t="s">
        <v>391</v>
      </c>
      <c r="E2936" s="5">
        <v>0</v>
      </c>
      <c r="F2936" s="5" t="s">
        <v>54</v>
      </c>
      <c r="G2936" s="5" t="s">
        <v>55</v>
      </c>
      <c r="H2936" s="5" t="e">
        <f t="shared" si="45"/>
        <v>#N/A</v>
      </c>
      <c r="I2936" s="6">
        <v>28.46501568</v>
      </c>
    </row>
    <row r="2937" spans="1:9" x14ac:dyDescent="0.2">
      <c r="A2937" s="4" t="s">
        <v>62</v>
      </c>
      <c r="B2937" t="s">
        <v>387</v>
      </c>
      <c r="C2937" t="s">
        <v>390</v>
      </c>
      <c r="D2937" s="5" t="s">
        <v>391</v>
      </c>
      <c r="E2937" s="5">
        <v>0</v>
      </c>
      <c r="F2937" s="5" t="s">
        <v>56</v>
      </c>
      <c r="G2937" s="5" t="s">
        <v>57</v>
      </c>
      <c r="H2937" s="5" t="e">
        <f t="shared" si="45"/>
        <v>#N/A</v>
      </c>
      <c r="I2937" s="6">
        <v>14.739042507170799</v>
      </c>
    </row>
    <row r="2938" spans="1:9" x14ac:dyDescent="0.2">
      <c r="A2938" s="4" t="s">
        <v>62</v>
      </c>
      <c r="B2938" t="s">
        <v>387</v>
      </c>
      <c r="C2938" t="s">
        <v>390</v>
      </c>
      <c r="D2938" s="5" t="s">
        <v>391</v>
      </c>
      <c r="E2938" s="5">
        <v>0</v>
      </c>
      <c r="F2938" s="5" t="s">
        <v>58</v>
      </c>
      <c r="G2938" s="5" t="s">
        <v>59</v>
      </c>
      <c r="H2938" s="5" t="e">
        <f t="shared" si="45"/>
        <v>#N/A</v>
      </c>
      <c r="I2938" s="6" t="s">
        <v>53</v>
      </c>
    </row>
    <row r="2939" spans="1:9" x14ac:dyDescent="0.2">
      <c r="A2939" s="4" t="s">
        <v>62</v>
      </c>
      <c r="B2939" t="s">
        <v>387</v>
      </c>
      <c r="C2939" t="s">
        <v>392</v>
      </c>
      <c r="D2939" s="5" t="s">
        <v>393</v>
      </c>
      <c r="E2939" s="5">
        <v>0</v>
      </c>
      <c r="F2939" s="5" t="s">
        <v>10</v>
      </c>
      <c r="G2939" s="5" t="s">
        <v>11</v>
      </c>
      <c r="H2939" s="5" t="str">
        <f t="shared" si="45"/>
        <v>Power</v>
      </c>
      <c r="I2939" s="6">
        <v>173347.20726176401</v>
      </c>
    </row>
    <row r="2940" spans="1:9" x14ac:dyDescent="0.2">
      <c r="A2940" s="4" t="s">
        <v>62</v>
      </c>
      <c r="B2940" t="s">
        <v>387</v>
      </c>
      <c r="C2940" t="s">
        <v>392</v>
      </c>
      <c r="D2940" s="5" t="s">
        <v>393</v>
      </c>
      <c r="E2940" s="5">
        <v>0</v>
      </c>
      <c r="F2940" s="5" t="s">
        <v>12</v>
      </c>
      <c r="G2940" s="5" t="s">
        <v>13</v>
      </c>
      <c r="H2940" s="5" t="str">
        <f t="shared" si="45"/>
        <v>Industry (incl. Cement Process)</v>
      </c>
      <c r="I2940" s="6">
        <v>46486.863228783397</v>
      </c>
    </row>
    <row r="2941" spans="1:9" x14ac:dyDescent="0.2">
      <c r="A2941" s="4" t="s">
        <v>62</v>
      </c>
      <c r="B2941" t="s">
        <v>387</v>
      </c>
      <c r="C2941" t="s">
        <v>392</v>
      </c>
      <c r="D2941" s="5" t="s">
        <v>393</v>
      </c>
      <c r="E2941" s="5">
        <v>0</v>
      </c>
      <c r="F2941" s="5" t="s">
        <v>14</v>
      </c>
      <c r="G2941" s="5" t="s">
        <v>15</v>
      </c>
      <c r="H2941" s="5" t="str">
        <f t="shared" si="45"/>
        <v>Industry (incl. Cement Process)</v>
      </c>
      <c r="I2941" s="6">
        <v>103206.26199920601</v>
      </c>
    </row>
    <row r="2942" spans="1:9" x14ac:dyDescent="0.2">
      <c r="A2942" s="4" t="s">
        <v>62</v>
      </c>
      <c r="B2942" t="s">
        <v>387</v>
      </c>
      <c r="C2942" t="s">
        <v>392</v>
      </c>
      <c r="D2942" s="5" t="s">
        <v>393</v>
      </c>
      <c r="E2942" s="5">
        <v>0</v>
      </c>
      <c r="F2942" s="5" t="s">
        <v>18</v>
      </c>
      <c r="G2942" s="5" t="s">
        <v>19</v>
      </c>
      <c r="H2942" s="5" t="str">
        <f t="shared" si="45"/>
        <v>Ground Transport</v>
      </c>
      <c r="I2942" s="6">
        <v>122483.62841599299</v>
      </c>
    </row>
    <row r="2943" spans="1:9" x14ac:dyDescent="0.2">
      <c r="A2943" s="4" t="s">
        <v>62</v>
      </c>
      <c r="B2943" t="s">
        <v>387</v>
      </c>
      <c r="C2943" t="s">
        <v>392</v>
      </c>
      <c r="D2943" s="5" t="s">
        <v>393</v>
      </c>
      <c r="E2943" s="5">
        <v>0</v>
      </c>
      <c r="F2943" s="5" t="s">
        <v>24</v>
      </c>
      <c r="G2943" s="5" t="s">
        <v>25</v>
      </c>
      <c r="H2943" s="5" t="str">
        <f t="shared" si="45"/>
        <v>Ground Transport</v>
      </c>
      <c r="I2943" s="6">
        <v>16752.5743699495</v>
      </c>
    </row>
    <row r="2944" spans="1:9" x14ac:dyDescent="0.2">
      <c r="A2944" s="4" t="s">
        <v>62</v>
      </c>
      <c r="B2944" t="s">
        <v>387</v>
      </c>
      <c r="C2944" t="s">
        <v>392</v>
      </c>
      <c r="D2944" s="5" t="s">
        <v>393</v>
      </c>
      <c r="E2944" s="5">
        <v>0</v>
      </c>
      <c r="F2944" s="5" t="s">
        <v>26</v>
      </c>
      <c r="G2944" s="5" t="s">
        <v>27</v>
      </c>
      <c r="H2944" s="5" t="str">
        <f t="shared" si="45"/>
        <v>Residential</v>
      </c>
      <c r="I2944" s="6">
        <v>165023.99135853199</v>
      </c>
    </row>
    <row r="2945" spans="1:9" x14ac:dyDescent="0.2">
      <c r="A2945" s="4" t="s">
        <v>62</v>
      </c>
      <c r="B2945" t="s">
        <v>387</v>
      </c>
      <c r="C2945" t="s">
        <v>392</v>
      </c>
      <c r="D2945" s="5" t="s">
        <v>393</v>
      </c>
      <c r="E2945" s="5">
        <v>0</v>
      </c>
      <c r="F2945" s="5" t="s">
        <v>28</v>
      </c>
      <c r="G2945" s="5" t="s">
        <v>29</v>
      </c>
      <c r="H2945" s="5" t="e">
        <f t="shared" si="45"/>
        <v>#N/A</v>
      </c>
      <c r="I2945" s="6">
        <v>623.11660485217396</v>
      </c>
    </row>
    <row r="2946" spans="1:9" x14ac:dyDescent="0.2">
      <c r="A2946" s="4" t="s">
        <v>62</v>
      </c>
      <c r="B2946" t="s">
        <v>387</v>
      </c>
      <c r="C2946" t="s">
        <v>392</v>
      </c>
      <c r="D2946" s="5" t="s">
        <v>393</v>
      </c>
      <c r="E2946" s="5">
        <v>0</v>
      </c>
      <c r="F2946" s="5" t="s">
        <v>30</v>
      </c>
      <c r="G2946" s="5" t="s">
        <v>32</v>
      </c>
      <c r="H2946" s="5" t="e">
        <f t="shared" ref="H2946:H3009" si="46">VLOOKUP(G2946,$M$2:$N$11,2,FALSE)</f>
        <v>#N/A</v>
      </c>
      <c r="I2946" s="6">
        <v>33608.952640582298</v>
      </c>
    </row>
    <row r="2947" spans="1:9" x14ac:dyDescent="0.2">
      <c r="A2947" s="4" t="s">
        <v>62</v>
      </c>
      <c r="B2947" t="s">
        <v>387</v>
      </c>
      <c r="C2947" t="s">
        <v>392</v>
      </c>
      <c r="D2947" s="5" t="s">
        <v>393</v>
      </c>
      <c r="E2947" s="5">
        <v>0</v>
      </c>
      <c r="F2947" s="5" t="s">
        <v>33</v>
      </c>
      <c r="G2947" s="5" t="s">
        <v>34</v>
      </c>
      <c r="H2947" s="5" t="str">
        <f t="shared" si="46"/>
        <v>Industry (incl. Cement Process)</v>
      </c>
      <c r="I2947" s="6">
        <v>43140.800000000003</v>
      </c>
    </row>
    <row r="2948" spans="1:9" x14ac:dyDescent="0.2">
      <c r="A2948" s="4" t="s">
        <v>62</v>
      </c>
      <c r="B2948" t="s">
        <v>387</v>
      </c>
      <c r="C2948" t="s">
        <v>392</v>
      </c>
      <c r="D2948" s="5" t="s">
        <v>393</v>
      </c>
      <c r="E2948" s="5">
        <v>0</v>
      </c>
      <c r="F2948" s="5" t="s">
        <v>35</v>
      </c>
      <c r="G2948" s="5" t="s">
        <v>36</v>
      </c>
      <c r="H2948" s="5" t="e">
        <f t="shared" si="46"/>
        <v>#N/A</v>
      </c>
      <c r="I2948" s="6">
        <v>2385</v>
      </c>
    </row>
    <row r="2949" spans="1:9" x14ac:dyDescent="0.2">
      <c r="A2949" s="4" t="s">
        <v>62</v>
      </c>
      <c r="B2949" t="s">
        <v>387</v>
      </c>
      <c r="C2949" t="s">
        <v>392</v>
      </c>
      <c r="D2949" s="5" t="s">
        <v>393</v>
      </c>
      <c r="E2949" s="5">
        <v>0</v>
      </c>
      <c r="F2949" s="5" t="s">
        <v>39</v>
      </c>
      <c r="G2949" s="5" t="s">
        <v>40</v>
      </c>
      <c r="H2949" s="5" t="e">
        <f t="shared" si="46"/>
        <v>#N/A</v>
      </c>
      <c r="I2949" s="6">
        <v>46.451551143491798</v>
      </c>
    </row>
    <row r="2950" spans="1:9" x14ac:dyDescent="0.2">
      <c r="A2950" s="4" t="s">
        <v>62</v>
      </c>
      <c r="B2950" t="s">
        <v>387</v>
      </c>
      <c r="C2950" t="s">
        <v>392</v>
      </c>
      <c r="D2950" s="5" t="s">
        <v>393</v>
      </c>
      <c r="E2950" s="5">
        <v>0</v>
      </c>
      <c r="F2950" s="5" t="s">
        <v>41</v>
      </c>
      <c r="G2950" s="5" t="s">
        <v>42</v>
      </c>
      <c r="H2950" s="5" t="e">
        <f t="shared" si="46"/>
        <v>#N/A</v>
      </c>
      <c r="I2950" s="6">
        <v>4.0272760548987101</v>
      </c>
    </row>
    <row r="2951" spans="1:9" x14ac:dyDescent="0.2">
      <c r="A2951" s="4" t="s">
        <v>62</v>
      </c>
      <c r="B2951" t="s">
        <v>387</v>
      </c>
      <c r="C2951" t="s">
        <v>392</v>
      </c>
      <c r="D2951" s="5" t="s">
        <v>393</v>
      </c>
      <c r="E2951" s="5">
        <v>0</v>
      </c>
      <c r="F2951" s="5" t="s">
        <v>43</v>
      </c>
      <c r="G2951" s="5" t="s">
        <v>44</v>
      </c>
      <c r="H2951" s="5" t="e">
        <f t="shared" si="46"/>
        <v>#N/A</v>
      </c>
      <c r="I2951" s="6">
        <v>17013.1744284632</v>
      </c>
    </row>
    <row r="2952" spans="1:9" x14ac:dyDescent="0.2">
      <c r="A2952" s="4" t="s">
        <v>62</v>
      </c>
      <c r="B2952" t="s">
        <v>387</v>
      </c>
      <c r="C2952" t="s">
        <v>392</v>
      </c>
      <c r="D2952" s="5" t="s">
        <v>393</v>
      </c>
      <c r="E2952" s="5">
        <v>0</v>
      </c>
      <c r="F2952" s="5" t="s">
        <v>45</v>
      </c>
      <c r="G2952" s="5" t="s">
        <v>46</v>
      </c>
      <c r="H2952" s="5" t="e">
        <f t="shared" si="46"/>
        <v>#N/A</v>
      </c>
      <c r="I2952" s="6">
        <v>2193.5186505502502</v>
      </c>
    </row>
    <row r="2953" spans="1:9" x14ac:dyDescent="0.2">
      <c r="A2953" s="4" t="s">
        <v>62</v>
      </c>
      <c r="B2953" t="s">
        <v>387</v>
      </c>
      <c r="C2953" t="s">
        <v>392</v>
      </c>
      <c r="D2953" s="5" t="s">
        <v>393</v>
      </c>
      <c r="E2953" s="5">
        <v>0</v>
      </c>
      <c r="F2953" s="5" t="s">
        <v>47</v>
      </c>
      <c r="G2953" s="5" t="s">
        <v>48</v>
      </c>
      <c r="H2953" s="5" t="e">
        <f t="shared" si="46"/>
        <v>#N/A</v>
      </c>
      <c r="I2953" s="6">
        <v>79.644599999999997</v>
      </c>
    </row>
    <row r="2954" spans="1:9" x14ac:dyDescent="0.2">
      <c r="A2954" s="4" t="s">
        <v>62</v>
      </c>
      <c r="B2954" t="s">
        <v>387</v>
      </c>
      <c r="C2954" t="s">
        <v>392</v>
      </c>
      <c r="D2954" s="5" t="s">
        <v>393</v>
      </c>
      <c r="E2954" s="5">
        <v>0</v>
      </c>
      <c r="F2954" s="5" t="s">
        <v>49</v>
      </c>
      <c r="G2954" s="5" t="s">
        <v>50</v>
      </c>
      <c r="H2954" s="5" t="e">
        <f t="shared" si="46"/>
        <v>#N/A</v>
      </c>
      <c r="I2954" s="6">
        <v>150.18293312312699</v>
      </c>
    </row>
    <row r="2955" spans="1:9" x14ac:dyDescent="0.2">
      <c r="A2955" s="4" t="s">
        <v>62</v>
      </c>
      <c r="B2955" t="s">
        <v>387</v>
      </c>
      <c r="C2955" t="s">
        <v>392</v>
      </c>
      <c r="D2955" s="5" t="s">
        <v>393</v>
      </c>
      <c r="E2955" s="5">
        <v>0</v>
      </c>
      <c r="F2955" s="5" t="s">
        <v>51</v>
      </c>
      <c r="G2955" s="5" t="s">
        <v>52</v>
      </c>
      <c r="H2955" s="5" t="e">
        <f t="shared" si="46"/>
        <v>#N/A</v>
      </c>
      <c r="I2955" s="6">
        <v>0.61759500000000001</v>
      </c>
    </row>
    <row r="2956" spans="1:9" x14ac:dyDescent="0.2">
      <c r="A2956" s="4" t="s">
        <v>62</v>
      </c>
      <c r="B2956" t="s">
        <v>387</v>
      </c>
      <c r="C2956" t="s">
        <v>392</v>
      </c>
      <c r="D2956" s="5" t="s">
        <v>393</v>
      </c>
      <c r="E2956" s="5">
        <v>0</v>
      </c>
      <c r="F2956" s="5" t="s">
        <v>56</v>
      </c>
      <c r="G2956" s="5" t="s">
        <v>57</v>
      </c>
      <c r="H2956" s="5" t="e">
        <f t="shared" si="46"/>
        <v>#N/A</v>
      </c>
      <c r="I2956" s="6">
        <v>484.37802899979903</v>
      </c>
    </row>
    <row r="2957" spans="1:9" x14ac:dyDescent="0.2">
      <c r="A2957" s="4" t="s">
        <v>62</v>
      </c>
      <c r="B2957" t="s">
        <v>387</v>
      </c>
      <c r="C2957" t="s">
        <v>392</v>
      </c>
      <c r="D2957" s="5" t="s">
        <v>393</v>
      </c>
      <c r="E2957" s="5">
        <v>0</v>
      </c>
      <c r="F2957" s="5" t="s">
        <v>58</v>
      </c>
      <c r="G2957" s="5" t="s">
        <v>59</v>
      </c>
      <c r="H2957" s="5" t="e">
        <f t="shared" si="46"/>
        <v>#N/A</v>
      </c>
      <c r="I2957" s="6">
        <v>779.65562806790194</v>
      </c>
    </row>
    <row r="2958" spans="1:9" x14ac:dyDescent="0.2">
      <c r="A2958" s="4" t="s">
        <v>62</v>
      </c>
      <c r="B2958" t="s">
        <v>387</v>
      </c>
      <c r="C2958" t="s">
        <v>394</v>
      </c>
      <c r="D2958" s="5" t="s">
        <v>395</v>
      </c>
      <c r="E2958" s="5">
        <v>0</v>
      </c>
      <c r="F2958" s="5" t="s">
        <v>10</v>
      </c>
      <c r="G2958" s="5" t="s">
        <v>11</v>
      </c>
      <c r="H2958" s="5" t="str">
        <f t="shared" si="46"/>
        <v>Power</v>
      </c>
      <c r="I2958" s="6">
        <v>95408.738778194704</v>
      </c>
    </row>
    <row r="2959" spans="1:9" x14ac:dyDescent="0.2">
      <c r="A2959" s="4" t="s">
        <v>62</v>
      </c>
      <c r="B2959" t="s">
        <v>387</v>
      </c>
      <c r="C2959" t="s">
        <v>394</v>
      </c>
      <c r="D2959" s="5" t="s">
        <v>395</v>
      </c>
      <c r="E2959" s="5">
        <v>0</v>
      </c>
      <c r="F2959" s="5" t="s">
        <v>12</v>
      </c>
      <c r="G2959" s="5" t="s">
        <v>13</v>
      </c>
      <c r="H2959" s="5" t="str">
        <f t="shared" si="46"/>
        <v>Industry (incl. Cement Process)</v>
      </c>
      <c r="I2959" s="6">
        <v>12647.4165919715</v>
      </c>
    </row>
    <row r="2960" spans="1:9" x14ac:dyDescent="0.2">
      <c r="A2960" s="4" t="s">
        <v>62</v>
      </c>
      <c r="B2960" t="s">
        <v>387</v>
      </c>
      <c r="C2960" t="s">
        <v>394</v>
      </c>
      <c r="D2960" s="5" t="s">
        <v>395</v>
      </c>
      <c r="E2960" s="5">
        <v>0</v>
      </c>
      <c r="F2960" s="5" t="s">
        <v>14</v>
      </c>
      <c r="G2960" s="5" t="s">
        <v>15</v>
      </c>
      <c r="H2960" s="5" t="str">
        <f t="shared" si="46"/>
        <v>Industry (incl. Cement Process)</v>
      </c>
      <c r="I2960" s="6">
        <v>11315.241038972301</v>
      </c>
    </row>
    <row r="2961" spans="1:9" x14ac:dyDescent="0.2">
      <c r="A2961" s="4" t="s">
        <v>62</v>
      </c>
      <c r="B2961" t="s">
        <v>387</v>
      </c>
      <c r="C2961" t="s">
        <v>394</v>
      </c>
      <c r="D2961" s="5" t="s">
        <v>395</v>
      </c>
      <c r="E2961" s="5">
        <v>0</v>
      </c>
      <c r="F2961" s="5" t="s">
        <v>18</v>
      </c>
      <c r="G2961" s="5" t="s">
        <v>19</v>
      </c>
      <c r="H2961" s="5" t="str">
        <f t="shared" si="46"/>
        <v>Ground Transport</v>
      </c>
      <c r="I2961" s="6">
        <v>26704.122741143699</v>
      </c>
    </row>
    <row r="2962" spans="1:9" x14ac:dyDescent="0.2">
      <c r="A2962" s="4" t="s">
        <v>62</v>
      </c>
      <c r="B2962" t="s">
        <v>387</v>
      </c>
      <c r="C2962" t="s">
        <v>394</v>
      </c>
      <c r="D2962" s="5" t="s">
        <v>395</v>
      </c>
      <c r="E2962" s="5">
        <v>0</v>
      </c>
      <c r="F2962" s="5" t="s">
        <v>26</v>
      </c>
      <c r="G2962" s="5" t="s">
        <v>27</v>
      </c>
      <c r="H2962" s="5" t="str">
        <f t="shared" si="46"/>
        <v>Residential</v>
      </c>
      <c r="I2962" s="6">
        <v>10738.327280543501</v>
      </c>
    </row>
    <row r="2963" spans="1:9" x14ac:dyDescent="0.2">
      <c r="A2963" s="4" t="s">
        <v>62</v>
      </c>
      <c r="B2963" t="s">
        <v>387</v>
      </c>
      <c r="C2963" t="s">
        <v>394</v>
      </c>
      <c r="D2963" s="5" t="s">
        <v>395</v>
      </c>
      <c r="E2963" s="5">
        <v>0</v>
      </c>
      <c r="F2963" s="5" t="s">
        <v>30</v>
      </c>
      <c r="G2963" s="5" t="s">
        <v>32</v>
      </c>
      <c r="H2963" s="5" t="e">
        <f t="shared" si="46"/>
        <v>#N/A</v>
      </c>
      <c r="I2963" s="6">
        <v>25689.215701310601</v>
      </c>
    </row>
    <row r="2964" spans="1:9" x14ac:dyDescent="0.2">
      <c r="A2964" s="4" t="s">
        <v>62</v>
      </c>
      <c r="B2964" t="s">
        <v>387</v>
      </c>
      <c r="C2964" t="s">
        <v>394</v>
      </c>
      <c r="D2964" s="5" t="s">
        <v>395</v>
      </c>
      <c r="E2964" s="5">
        <v>0</v>
      </c>
      <c r="F2964" s="5" t="s">
        <v>33</v>
      </c>
      <c r="G2964" s="5" t="s">
        <v>34</v>
      </c>
      <c r="H2964" s="5" t="str">
        <f t="shared" si="46"/>
        <v>Industry (incl. Cement Process)</v>
      </c>
      <c r="I2964" s="6">
        <v>4944.6400000000003</v>
      </c>
    </row>
    <row r="2965" spans="1:9" x14ac:dyDescent="0.2">
      <c r="A2965" s="4" t="s">
        <v>62</v>
      </c>
      <c r="B2965" t="s">
        <v>387</v>
      </c>
      <c r="C2965" t="s">
        <v>394</v>
      </c>
      <c r="D2965" s="5" t="s">
        <v>395</v>
      </c>
      <c r="E2965" s="5">
        <v>0</v>
      </c>
      <c r="F2965" s="5" t="s">
        <v>35</v>
      </c>
      <c r="G2965" s="5" t="s">
        <v>36</v>
      </c>
      <c r="H2965" s="5" t="e">
        <f t="shared" si="46"/>
        <v>#N/A</v>
      </c>
      <c r="I2965" s="6">
        <v>45</v>
      </c>
    </row>
    <row r="2966" spans="1:9" x14ac:dyDescent="0.2">
      <c r="A2966" s="4" t="s">
        <v>62</v>
      </c>
      <c r="B2966" t="s">
        <v>387</v>
      </c>
      <c r="C2966" t="s">
        <v>394</v>
      </c>
      <c r="D2966" s="5" t="s">
        <v>395</v>
      </c>
      <c r="E2966" s="5">
        <v>0</v>
      </c>
      <c r="F2966" s="5" t="s">
        <v>41</v>
      </c>
      <c r="G2966" s="5" t="s">
        <v>42</v>
      </c>
      <c r="H2966" s="5" t="e">
        <f t="shared" si="46"/>
        <v>#N/A</v>
      </c>
      <c r="I2966" s="6">
        <v>1.9023137874297</v>
      </c>
    </row>
    <row r="2967" spans="1:9" x14ac:dyDescent="0.2">
      <c r="A2967" s="4" t="s">
        <v>62</v>
      </c>
      <c r="B2967" t="s">
        <v>387</v>
      </c>
      <c r="C2967" t="s">
        <v>394</v>
      </c>
      <c r="D2967" s="5" t="s">
        <v>395</v>
      </c>
      <c r="E2967" s="5">
        <v>0</v>
      </c>
      <c r="F2967" s="5" t="s">
        <v>43</v>
      </c>
      <c r="G2967" s="5" t="s">
        <v>44</v>
      </c>
      <c r="H2967" s="5" t="e">
        <f t="shared" si="46"/>
        <v>#N/A</v>
      </c>
      <c r="I2967" s="6">
        <v>14.4308</v>
      </c>
    </row>
    <row r="2968" spans="1:9" x14ac:dyDescent="0.2">
      <c r="A2968" s="4" t="s">
        <v>62</v>
      </c>
      <c r="B2968" t="s">
        <v>387</v>
      </c>
      <c r="C2968" t="s">
        <v>394</v>
      </c>
      <c r="D2968" s="5" t="s">
        <v>395</v>
      </c>
      <c r="E2968" s="5">
        <v>0</v>
      </c>
      <c r="F2968" s="5" t="s">
        <v>47</v>
      </c>
      <c r="G2968" s="5" t="s">
        <v>48</v>
      </c>
      <c r="H2968" s="5" t="e">
        <f t="shared" si="46"/>
        <v>#N/A</v>
      </c>
      <c r="I2968" s="6">
        <v>11.9021636032813</v>
      </c>
    </row>
    <row r="2969" spans="1:9" x14ac:dyDescent="0.2">
      <c r="A2969" s="4" t="s">
        <v>62</v>
      </c>
      <c r="B2969" t="s">
        <v>387</v>
      </c>
      <c r="C2969" t="s">
        <v>394</v>
      </c>
      <c r="D2969" s="5" t="s">
        <v>395</v>
      </c>
      <c r="E2969" s="5">
        <v>0</v>
      </c>
      <c r="F2969" s="5" t="s">
        <v>49</v>
      </c>
      <c r="G2969" s="5" t="s">
        <v>50</v>
      </c>
      <c r="H2969" s="5" t="e">
        <f t="shared" si="46"/>
        <v>#N/A</v>
      </c>
      <c r="I2969" s="6">
        <v>75.432137290507498</v>
      </c>
    </row>
    <row r="2970" spans="1:9" x14ac:dyDescent="0.2">
      <c r="A2970" s="4" t="s">
        <v>62</v>
      </c>
      <c r="B2970" t="s">
        <v>387</v>
      </c>
      <c r="C2970" t="s">
        <v>394</v>
      </c>
      <c r="D2970" s="5" t="s">
        <v>395</v>
      </c>
      <c r="E2970" s="5">
        <v>0</v>
      </c>
      <c r="F2970" s="5" t="s">
        <v>56</v>
      </c>
      <c r="G2970" s="5" t="s">
        <v>57</v>
      </c>
      <c r="H2970" s="5" t="e">
        <f t="shared" si="46"/>
        <v>#N/A</v>
      </c>
      <c r="I2970" s="6">
        <v>215.26110780279899</v>
      </c>
    </row>
    <row r="2971" spans="1:9" x14ac:dyDescent="0.2">
      <c r="A2971" s="4" t="s">
        <v>62</v>
      </c>
      <c r="B2971" t="s">
        <v>387</v>
      </c>
      <c r="C2971" t="s">
        <v>394</v>
      </c>
      <c r="D2971" s="5" t="s">
        <v>395</v>
      </c>
      <c r="E2971" s="5">
        <v>0</v>
      </c>
      <c r="F2971" s="5" t="s">
        <v>58</v>
      </c>
      <c r="G2971" s="5" t="s">
        <v>59</v>
      </c>
      <c r="H2971" s="5" t="e">
        <f t="shared" si="46"/>
        <v>#N/A</v>
      </c>
      <c r="I2971" s="6">
        <v>285.23090181183602</v>
      </c>
    </row>
    <row r="2972" spans="1:9" x14ac:dyDescent="0.2">
      <c r="A2972" s="4" t="s">
        <v>62</v>
      </c>
      <c r="B2972" t="s">
        <v>387</v>
      </c>
      <c r="C2972" t="s">
        <v>396</v>
      </c>
      <c r="D2972" s="5" t="s">
        <v>397</v>
      </c>
      <c r="E2972" s="5">
        <v>0</v>
      </c>
      <c r="F2972" s="5" t="s">
        <v>10</v>
      </c>
      <c r="G2972" s="5" t="s">
        <v>11</v>
      </c>
      <c r="H2972" s="5" t="str">
        <f t="shared" si="46"/>
        <v>Power</v>
      </c>
      <c r="I2972" s="6">
        <v>36764.829969860701</v>
      </c>
    </row>
    <row r="2973" spans="1:9" x14ac:dyDescent="0.2">
      <c r="A2973" s="4" t="s">
        <v>62</v>
      </c>
      <c r="B2973" t="s">
        <v>387</v>
      </c>
      <c r="C2973" t="s">
        <v>396</v>
      </c>
      <c r="D2973" s="5" t="s">
        <v>397</v>
      </c>
      <c r="E2973" s="5">
        <v>0</v>
      </c>
      <c r="F2973" s="5" t="s">
        <v>12</v>
      </c>
      <c r="G2973" s="5" t="s">
        <v>13</v>
      </c>
      <c r="H2973" s="5" t="str">
        <f t="shared" si="46"/>
        <v>Industry (incl. Cement Process)</v>
      </c>
      <c r="I2973" s="6">
        <v>2530.6124631121202</v>
      </c>
    </row>
    <row r="2974" spans="1:9" x14ac:dyDescent="0.2">
      <c r="A2974" s="4" t="s">
        <v>62</v>
      </c>
      <c r="B2974" t="s">
        <v>387</v>
      </c>
      <c r="C2974" t="s">
        <v>396</v>
      </c>
      <c r="D2974" s="5" t="s">
        <v>397</v>
      </c>
      <c r="E2974" s="5">
        <v>0</v>
      </c>
      <c r="F2974" s="5" t="s">
        <v>14</v>
      </c>
      <c r="G2974" s="5" t="s">
        <v>15</v>
      </c>
      <c r="H2974" s="5" t="str">
        <f t="shared" si="46"/>
        <v>Industry (incl. Cement Process)</v>
      </c>
      <c r="I2974" s="6">
        <v>2536.3633310166902</v>
      </c>
    </row>
    <row r="2975" spans="1:9" x14ac:dyDescent="0.2">
      <c r="A2975" s="4" t="s">
        <v>62</v>
      </c>
      <c r="B2975" t="s">
        <v>387</v>
      </c>
      <c r="C2975" t="s">
        <v>396</v>
      </c>
      <c r="D2975" s="5" t="s">
        <v>397</v>
      </c>
      <c r="E2975" s="5">
        <v>0</v>
      </c>
      <c r="F2975" s="5" t="s">
        <v>16</v>
      </c>
      <c r="G2975" s="5" t="s">
        <v>17</v>
      </c>
      <c r="H2975" s="5" t="str">
        <f t="shared" si="46"/>
        <v>Domestic aviation</v>
      </c>
      <c r="I2975" s="6">
        <v>60.074279277777201</v>
      </c>
    </row>
    <row r="2976" spans="1:9" x14ac:dyDescent="0.2">
      <c r="A2976" s="4" t="s">
        <v>62</v>
      </c>
      <c r="B2976" t="s">
        <v>387</v>
      </c>
      <c r="C2976" t="s">
        <v>396</v>
      </c>
      <c r="D2976" s="5" t="s">
        <v>397</v>
      </c>
      <c r="E2976" s="5">
        <v>0</v>
      </c>
      <c r="F2976" s="5" t="s">
        <v>18</v>
      </c>
      <c r="G2976" s="5" t="s">
        <v>19</v>
      </c>
      <c r="H2976" s="5" t="str">
        <f t="shared" si="46"/>
        <v>Ground Transport</v>
      </c>
      <c r="I2976" s="6">
        <v>18259.714053062598</v>
      </c>
    </row>
    <row r="2977" spans="1:9" x14ac:dyDescent="0.2">
      <c r="A2977" s="4" t="s">
        <v>62</v>
      </c>
      <c r="B2977" t="s">
        <v>387</v>
      </c>
      <c r="C2977" t="s">
        <v>396</v>
      </c>
      <c r="D2977" s="5" t="s">
        <v>397</v>
      </c>
      <c r="E2977" s="5">
        <v>0</v>
      </c>
      <c r="F2977" s="5" t="s">
        <v>20</v>
      </c>
      <c r="G2977" s="5" t="s">
        <v>21</v>
      </c>
      <c r="H2977" s="5" t="str">
        <f t="shared" si="46"/>
        <v>Ground Transport</v>
      </c>
      <c r="I2977" s="6" t="s">
        <v>53</v>
      </c>
    </row>
    <row r="2978" spans="1:9" x14ac:dyDescent="0.2">
      <c r="A2978" s="4" t="s">
        <v>62</v>
      </c>
      <c r="B2978" t="s">
        <v>387</v>
      </c>
      <c r="C2978" t="s">
        <v>396</v>
      </c>
      <c r="D2978" s="5" t="s">
        <v>397</v>
      </c>
      <c r="E2978" s="5">
        <v>0</v>
      </c>
      <c r="F2978" s="5" t="s">
        <v>26</v>
      </c>
      <c r="G2978" s="5" t="s">
        <v>27</v>
      </c>
      <c r="H2978" s="5" t="str">
        <f t="shared" si="46"/>
        <v>Residential</v>
      </c>
      <c r="I2978" s="6">
        <v>1698.7879078716101</v>
      </c>
    </row>
    <row r="2979" spans="1:9" x14ac:dyDescent="0.2">
      <c r="A2979" s="4" t="s">
        <v>62</v>
      </c>
      <c r="B2979" t="s">
        <v>387</v>
      </c>
      <c r="C2979" t="s">
        <v>396</v>
      </c>
      <c r="D2979" s="5" t="s">
        <v>397</v>
      </c>
      <c r="E2979" s="5">
        <v>0</v>
      </c>
      <c r="F2979" s="5" t="s">
        <v>30</v>
      </c>
      <c r="G2979" s="5" t="s">
        <v>31</v>
      </c>
      <c r="H2979" s="5" t="e">
        <f t="shared" si="46"/>
        <v>#N/A</v>
      </c>
      <c r="I2979" s="6" t="s">
        <v>53</v>
      </c>
    </row>
    <row r="2980" spans="1:9" x14ac:dyDescent="0.2">
      <c r="A2980" s="4" t="s">
        <v>62</v>
      </c>
      <c r="B2980" t="s">
        <v>387</v>
      </c>
      <c r="C2980" t="s">
        <v>396</v>
      </c>
      <c r="D2980" s="5" t="s">
        <v>397</v>
      </c>
      <c r="E2980" s="5">
        <v>0</v>
      </c>
      <c r="F2980" s="5" t="s">
        <v>30</v>
      </c>
      <c r="G2980" s="5" t="s">
        <v>32</v>
      </c>
      <c r="H2980" s="5" t="e">
        <f t="shared" si="46"/>
        <v>#N/A</v>
      </c>
      <c r="I2980" s="6">
        <v>170.45627159857</v>
      </c>
    </row>
    <row r="2981" spans="1:9" x14ac:dyDescent="0.2">
      <c r="A2981" s="4" t="s">
        <v>62</v>
      </c>
      <c r="B2981" t="s">
        <v>387</v>
      </c>
      <c r="C2981" t="s">
        <v>396</v>
      </c>
      <c r="D2981" s="5" t="s">
        <v>397</v>
      </c>
      <c r="E2981" s="5">
        <v>0</v>
      </c>
      <c r="F2981" s="5" t="s">
        <v>33</v>
      </c>
      <c r="G2981" s="5" t="s">
        <v>34</v>
      </c>
      <c r="H2981" s="5" t="str">
        <f t="shared" si="46"/>
        <v>Industry (incl. Cement Process)</v>
      </c>
      <c r="I2981" s="6">
        <v>3461.25</v>
      </c>
    </row>
    <row r="2982" spans="1:9" x14ac:dyDescent="0.2">
      <c r="A2982" s="4" t="s">
        <v>62</v>
      </c>
      <c r="B2982" t="s">
        <v>387</v>
      </c>
      <c r="C2982" t="s">
        <v>396</v>
      </c>
      <c r="D2982" s="5" t="s">
        <v>397</v>
      </c>
      <c r="E2982" s="5">
        <v>0</v>
      </c>
      <c r="F2982" s="5" t="s">
        <v>35</v>
      </c>
      <c r="G2982" s="5" t="s">
        <v>36</v>
      </c>
      <c r="H2982" s="5" t="e">
        <f t="shared" si="46"/>
        <v>#N/A</v>
      </c>
      <c r="I2982" s="6">
        <v>457.5</v>
      </c>
    </row>
    <row r="2983" spans="1:9" x14ac:dyDescent="0.2">
      <c r="A2983" s="4" t="s">
        <v>62</v>
      </c>
      <c r="B2983" t="s">
        <v>387</v>
      </c>
      <c r="C2983" t="s">
        <v>396</v>
      </c>
      <c r="D2983" s="5" t="s">
        <v>397</v>
      </c>
      <c r="E2983" s="5">
        <v>0</v>
      </c>
      <c r="F2983" s="5" t="s">
        <v>41</v>
      </c>
      <c r="G2983" s="5" t="s">
        <v>42</v>
      </c>
      <c r="H2983" s="5" t="e">
        <f t="shared" si="46"/>
        <v>#N/A</v>
      </c>
      <c r="I2983" s="6">
        <v>0.65499949017105197</v>
      </c>
    </row>
    <row r="2984" spans="1:9" x14ac:dyDescent="0.2">
      <c r="A2984" s="4" t="s">
        <v>62</v>
      </c>
      <c r="B2984" t="s">
        <v>387</v>
      </c>
      <c r="C2984" t="s">
        <v>396</v>
      </c>
      <c r="D2984" s="5" t="s">
        <v>397</v>
      </c>
      <c r="E2984" s="5">
        <v>0</v>
      </c>
      <c r="F2984" s="5" t="s">
        <v>43</v>
      </c>
      <c r="G2984" s="5" t="s">
        <v>44</v>
      </c>
      <c r="H2984" s="5" t="e">
        <f t="shared" si="46"/>
        <v>#N/A</v>
      </c>
      <c r="I2984" s="6">
        <v>474.74002439999998</v>
      </c>
    </row>
    <row r="2985" spans="1:9" x14ac:dyDescent="0.2">
      <c r="A2985" s="4" t="s">
        <v>62</v>
      </c>
      <c r="B2985" t="s">
        <v>387</v>
      </c>
      <c r="C2985" t="s">
        <v>396</v>
      </c>
      <c r="D2985" s="5" t="s">
        <v>397</v>
      </c>
      <c r="E2985" s="5">
        <v>0</v>
      </c>
      <c r="F2985" s="5" t="s">
        <v>45</v>
      </c>
      <c r="G2985" s="5" t="s">
        <v>46</v>
      </c>
      <c r="H2985" s="5" t="e">
        <f t="shared" si="46"/>
        <v>#N/A</v>
      </c>
      <c r="I2985" s="6">
        <v>150.596</v>
      </c>
    </row>
    <row r="2986" spans="1:9" x14ac:dyDescent="0.2">
      <c r="A2986" s="4" t="s">
        <v>62</v>
      </c>
      <c r="B2986" t="s">
        <v>387</v>
      </c>
      <c r="C2986" t="s">
        <v>396</v>
      </c>
      <c r="D2986" s="5" t="s">
        <v>397</v>
      </c>
      <c r="E2986" s="5">
        <v>0</v>
      </c>
      <c r="F2986" s="5" t="s">
        <v>47</v>
      </c>
      <c r="G2986" s="5" t="s">
        <v>48</v>
      </c>
      <c r="H2986" s="5" t="e">
        <f t="shared" si="46"/>
        <v>#N/A</v>
      </c>
      <c r="I2986" s="6" t="s">
        <v>53</v>
      </c>
    </row>
    <row r="2987" spans="1:9" x14ac:dyDescent="0.2">
      <c r="A2987" s="4" t="s">
        <v>62</v>
      </c>
      <c r="B2987" t="s">
        <v>387</v>
      </c>
      <c r="C2987" t="s">
        <v>396</v>
      </c>
      <c r="D2987" s="5" t="s">
        <v>397</v>
      </c>
      <c r="E2987" s="5">
        <v>0</v>
      </c>
      <c r="F2987" s="5" t="s">
        <v>49</v>
      </c>
      <c r="G2987" s="5" t="s">
        <v>50</v>
      </c>
      <c r="H2987" s="5" t="e">
        <f t="shared" si="46"/>
        <v>#N/A</v>
      </c>
      <c r="I2987" s="6">
        <v>61.690892207375001</v>
      </c>
    </row>
    <row r="2988" spans="1:9" x14ac:dyDescent="0.2">
      <c r="A2988" s="4" t="s">
        <v>62</v>
      </c>
      <c r="B2988" t="s">
        <v>387</v>
      </c>
      <c r="C2988" t="s">
        <v>396</v>
      </c>
      <c r="D2988" s="5" t="s">
        <v>397</v>
      </c>
      <c r="E2988" s="5">
        <v>0</v>
      </c>
      <c r="F2988" s="5" t="s">
        <v>51</v>
      </c>
      <c r="G2988" s="5" t="s">
        <v>52</v>
      </c>
      <c r="H2988" s="5" t="e">
        <f t="shared" si="46"/>
        <v>#N/A</v>
      </c>
      <c r="I2988" s="6">
        <v>17.297391796901099</v>
      </c>
    </row>
    <row r="2989" spans="1:9" x14ac:dyDescent="0.2">
      <c r="A2989" s="4" t="s">
        <v>62</v>
      </c>
      <c r="B2989" t="s">
        <v>387</v>
      </c>
      <c r="C2989" t="s">
        <v>396</v>
      </c>
      <c r="D2989" s="5" t="s">
        <v>397</v>
      </c>
      <c r="E2989" s="5">
        <v>0</v>
      </c>
      <c r="F2989" s="5" t="s">
        <v>54</v>
      </c>
      <c r="G2989" s="5" t="s">
        <v>55</v>
      </c>
      <c r="H2989" s="5" t="e">
        <f t="shared" si="46"/>
        <v>#N/A</v>
      </c>
      <c r="I2989" s="6">
        <v>250.44415011838601</v>
      </c>
    </row>
    <row r="2990" spans="1:9" x14ac:dyDescent="0.2">
      <c r="A2990" s="4" t="s">
        <v>62</v>
      </c>
      <c r="B2990" t="s">
        <v>387</v>
      </c>
      <c r="C2990" t="s">
        <v>396</v>
      </c>
      <c r="D2990" s="5" t="s">
        <v>397</v>
      </c>
      <c r="E2990" s="5">
        <v>0</v>
      </c>
      <c r="F2990" s="5" t="s">
        <v>56</v>
      </c>
      <c r="G2990" s="5" t="s">
        <v>57</v>
      </c>
      <c r="H2990" s="5" t="e">
        <f t="shared" si="46"/>
        <v>#N/A</v>
      </c>
      <c r="I2990" s="6">
        <v>143.074644218662</v>
      </c>
    </row>
    <row r="2991" spans="1:9" x14ac:dyDescent="0.2">
      <c r="A2991" s="4" t="s">
        <v>62</v>
      </c>
      <c r="B2991" t="s">
        <v>387</v>
      </c>
      <c r="C2991" t="s">
        <v>396</v>
      </c>
      <c r="D2991" s="5" t="s">
        <v>397</v>
      </c>
      <c r="E2991" s="5">
        <v>0</v>
      </c>
      <c r="F2991" s="5" t="s">
        <v>58</v>
      </c>
      <c r="G2991" s="5" t="s">
        <v>59</v>
      </c>
      <c r="H2991" s="5" t="e">
        <f t="shared" si="46"/>
        <v>#N/A</v>
      </c>
      <c r="I2991" s="6">
        <v>17.610178683124801</v>
      </c>
    </row>
    <row r="2992" spans="1:9" x14ac:dyDescent="0.2">
      <c r="A2992" s="4" t="s">
        <v>62</v>
      </c>
      <c r="B2992" t="s">
        <v>387</v>
      </c>
      <c r="C2992" t="s">
        <v>398</v>
      </c>
      <c r="D2992" s="5" t="s">
        <v>399</v>
      </c>
      <c r="E2992" s="5">
        <v>0</v>
      </c>
      <c r="F2992" s="5" t="s">
        <v>10</v>
      </c>
      <c r="G2992" s="5" t="s">
        <v>11</v>
      </c>
      <c r="H2992" s="5" t="str">
        <f t="shared" si="46"/>
        <v>Power</v>
      </c>
      <c r="I2992" s="6">
        <v>9623.2366936067501</v>
      </c>
    </row>
    <row r="2993" spans="1:9" x14ac:dyDescent="0.2">
      <c r="A2993" s="4" t="s">
        <v>62</v>
      </c>
      <c r="B2993" t="s">
        <v>387</v>
      </c>
      <c r="C2993" t="s">
        <v>398</v>
      </c>
      <c r="D2993" s="5" t="s">
        <v>399</v>
      </c>
      <c r="E2993" s="5">
        <v>0</v>
      </c>
      <c r="F2993" s="5" t="s">
        <v>12</v>
      </c>
      <c r="G2993" s="5" t="s">
        <v>13</v>
      </c>
      <c r="H2993" s="5" t="str">
        <f t="shared" si="46"/>
        <v>Industry (incl. Cement Process)</v>
      </c>
      <c r="I2993" s="6">
        <v>594.43504905753605</v>
      </c>
    </row>
    <row r="2994" spans="1:9" x14ac:dyDescent="0.2">
      <c r="A2994" s="4" t="s">
        <v>62</v>
      </c>
      <c r="B2994" t="s">
        <v>387</v>
      </c>
      <c r="C2994" t="s">
        <v>398</v>
      </c>
      <c r="D2994" s="5" t="s">
        <v>399</v>
      </c>
      <c r="E2994" s="5">
        <v>0</v>
      </c>
      <c r="F2994" s="5" t="s">
        <v>14</v>
      </c>
      <c r="G2994" s="5" t="s">
        <v>15</v>
      </c>
      <c r="H2994" s="5" t="str">
        <f t="shared" si="46"/>
        <v>Industry (incl. Cement Process)</v>
      </c>
      <c r="I2994" s="6">
        <v>2648.4940449536398</v>
      </c>
    </row>
    <row r="2995" spans="1:9" x14ac:dyDescent="0.2">
      <c r="A2995" s="4" t="s">
        <v>62</v>
      </c>
      <c r="B2995" t="s">
        <v>387</v>
      </c>
      <c r="C2995" t="s">
        <v>398</v>
      </c>
      <c r="D2995" s="5" t="s">
        <v>399</v>
      </c>
      <c r="E2995" s="5">
        <v>0</v>
      </c>
      <c r="F2995" s="5" t="s">
        <v>16</v>
      </c>
      <c r="G2995" s="5" t="s">
        <v>17</v>
      </c>
      <c r="H2995" s="5" t="str">
        <f t="shared" si="46"/>
        <v>Domestic aviation</v>
      </c>
      <c r="I2995" s="6">
        <v>27.2521218903867</v>
      </c>
    </row>
    <row r="2996" spans="1:9" x14ac:dyDescent="0.2">
      <c r="A2996" s="4" t="s">
        <v>62</v>
      </c>
      <c r="B2996" t="s">
        <v>387</v>
      </c>
      <c r="C2996" t="s">
        <v>398</v>
      </c>
      <c r="D2996" s="5" t="s">
        <v>399</v>
      </c>
      <c r="E2996" s="5">
        <v>0</v>
      </c>
      <c r="F2996" s="5" t="s">
        <v>18</v>
      </c>
      <c r="G2996" s="5" t="s">
        <v>19</v>
      </c>
      <c r="H2996" s="5" t="str">
        <f t="shared" si="46"/>
        <v>Ground Transport</v>
      </c>
      <c r="I2996" s="6">
        <v>8241.8270797773293</v>
      </c>
    </row>
    <row r="2997" spans="1:9" x14ac:dyDescent="0.2">
      <c r="A2997" s="4" t="s">
        <v>62</v>
      </c>
      <c r="B2997" t="s">
        <v>387</v>
      </c>
      <c r="C2997" t="s">
        <v>398</v>
      </c>
      <c r="D2997" s="5" t="s">
        <v>399</v>
      </c>
      <c r="E2997" s="5">
        <v>0</v>
      </c>
      <c r="F2997" s="5" t="s">
        <v>24</v>
      </c>
      <c r="G2997" s="5" t="s">
        <v>25</v>
      </c>
      <c r="H2997" s="5" t="str">
        <f t="shared" si="46"/>
        <v>Ground Transport</v>
      </c>
      <c r="I2997" s="6">
        <v>3.0747976086272999</v>
      </c>
    </row>
    <row r="2998" spans="1:9" x14ac:dyDescent="0.2">
      <c r="A2998" s="4" t="s">
        <v>62</v>
      </c>
      <c r="B2998" t="s">
        <v>387</v>
      </c>
      <c r="C2998" t="s">
        <v>398</v>
      </c>
      <c r="D2998" s="5" t="s">
        <v>399</v>
      </c>
      <c r="E2998" s="5">
        <v>0</v>
      </c>
      <c r="F2998" s="5" t="s">
        <v>26</v>
      </c>
      <c r="G2998" s="5" t="s">
        <v>27</v>
      </c>
      <c r="H2998" s="5" t="str">
        <f t="shared" si="46"/>
        <v>Residential</v>
      </c>
      <c r="I2998" s="6">
        <v>2429.67494462063</v>
      </c>
    </row>
    <row r="2999" spans="1:9" x14ac:dyDescent="0.2">
      <c r="A2999" s="4" t="s">
        <v>62</v>
      </c>
      <c r="B2999" t="s">
        <v>387</v>
      </c>
      <c r="C2999" t="s">
        <v>398</v>
      </c>
      <c r="D2999" s="5" t="s">
        <v>399</v>
      </c>
      <c r="E2999" s="5">
        <v>0</v>
      </c>
      <c r="F2999" s="5" t="s">
        <v>30</v>
      </c>
      <c r="G2999" s="5" t="s">
        <v>32</v>
      </c>
      <c r="H2999" s="5" t="e">
        <f t="shared" si="46"/>
        <v>#N/A</v>
      </c>
      <c r="I2999" s="6" t="s">
        <v>53</v>
      </c>
    </row>
    <row r="3000" spans="1:9" x14ac:dyDescent="0.2">
      <c r="A3000" s="4" t="s">
        <v>62</v>
      </c>
      <c r="B3000" t="s">
        <v>387</v>
      </c>
      <c r="C3000" t="s">
        <v>398</v>
      </c>
      <c r="D3000" s="5" t="s">
        <v>399</v>
      </c>
      <c r="E3000" s="5">
        <v>0</v>
      </c>
      <c r="F3000" s="5" t="s">
        <v>33</v>
      </c>
      <c r="G3000" s="5" t="s">
        <v>34</v>
      </c>
      <c r="H3000" s="5" t="str">
        <f t="shared" si="46"/>
        <v>Industry (incl. Cement Process)</v>
      </c>
      <c r="I3000" s="6">
        <v>2373.23</v>
      </c>
    </row>
    <row r="3001" spans="1:9" x14ac:dyDescent="0.2">
      <c r="A3001" s="4" t="s">
        <v>62</v>
      </c>
      <c r="B3001" t="s">
        <v>387</v>
      </c>
      <c r="C3001" t="s">
        <v>398</v>
      </c>
      <c r="D3001" s="5" t="s">
        <v>399</v>
      </c>
      <c r="E3001" s="5">
        <v>0</v>
      </c>
      <c r="F3001" s="5" t="s">
        <v>35</v>
      </c>
      <c r="G3001" s="5" t="s">
        <v>36</v>
      </c>
      <c r="H3001" s="5" t="e">
        <f t="shared" si="46"/>
        <v>#N/A</v>
      </c>
      <c r="I3001" s="6">
        <v>7.5</v>
      </c>
    </row>
    <row r="3002" spans="1:9" x14ac:dyDescent="0.2">
      <c r="A3002" s="4" t="s">
        <v>62</v>
      </c>
      <c r="B3002" t="s">
        <v>387</v>
      </c>
      <c r="C3002" t="s">
        <v>398</v>
      </c>
      <c r="D3002" s="5" t="s">
        <v>399</v>
      </c>
      <c r="E3002" s="5">
        <v>0</v>
      </c>
      <c r="F3002" s="5" t="s">
        <v>41</v>
      </c>
      <c r="G3002" s="5" t="s">
        <v>42</v>
      </c>
      <c r="H3002" s="5" t="e">
        <f t="shared" si="46"/>
        <v>#N/A</v>
      </c>
      <c r="I3002" s="6">
        <v>0.402684895174378</v>
      </c>
    </row>
    <row r="3003" spans="1:9" x14ac:dyDescent="0.2">
      <c r="A3003" s="4" t="s">
        <v>62</v>
      </c>
      <c r="B3003" t="s">
        <v>387</v>
      </c>
      <c r="C3003" t="s">
        <v>398</v>
      </c>
      <c r="D3003" s="5" t="s">
        <v>399</v>
      </c>
      <c r="E3003" s="5">
        <v>0</v>
      </c>
      <c r="F3003" s="5" t="s">
        <v>45</v>
      </c>
      <c r="G3003" s="5" t="s">
        <v>46</v>
      </c>
      <c r="H3003" s="5" t="e">
        <f t="shared" si="46"/>
        <v>#N/A</v>
      </c>
      <c r="I3003" s="6">
        <v>6</v>
      </c>
    </row>
    <row r="3004" spans="1:9" x14ac:dyDescent="0.2">
      <c r="A3004" s="4" t="s">
        <v>62</v>
      </c>
      <c r="B3004" t="s">
        <v>387</v>
      </c>
      <c r="C3004" t="s">
        <v>398</v>
      </c>
      <c r="D3004" s="5" t="s">
        <v>399</v>
      </c>
      <c r="E3004" s="5">
        <v>0</v>
      </c>
      <c r="F3004" s="5" t="s">
        <v>47</v>
      </c>
      <c r="G3004" s="5" t="s">
        <v>48</v>
      </c>
      <c r="H3004" s="5" t="e">
        <f t="shared" si="46"/>
        <v>#N/A</v>
      </c>
      <c r="I3004" s="6">
        <v>17.042990775308599</v>
      </c>
    </row>
    <row r="3005" spans="1:9" x14ac:dyDescent="0.2">
      <c r="A3005" s="4" t="s">
        <v>62</v>
      </c>
      <c r="B3005" t="s">
        <v>387</v>
      </c>
      <c r="C3005" t="s">
        <v>398</v>
      </c>
      <c r="D3005" s="5" t="s">
        <v>399</v>
      </c>
      <c r="E3005" s="5">
        <v>0</v>
      </c>
      <c r="F3005" s="5" t="s">
        <v>49</v>
      </c>
      <c r="G3005" s="5" t="s">
        <v>50</v>
      </c>
      <c r="H3005" s="5" t="e">
        <f t="shared" si="46"/>
        <v>#N/A</v>
      </c>
      <c r="I3005" s="6">
        <v>13.7623230859773</v>
      </c>
    </row>
    <row r="3006" spans="1:9" x14ac:dyDescent="0.2">
      <c r="A3006" s="4" t="s">
        <v>62</v>
      </c>
      <c r="B3006" t="s">
        <v>387</v>
      </c>
      <c r="C3006" t="s">
        <v>398</v>
      </c>
      <c r="D3006" s="5" t="s">
        <v>399</v>
      </c>
      <c r="E3006" s="5">
        <v>0</v>
      </c>
      <c r="F3006" s="5" t="s">
        <v>51</v>
      </c>
      <c r="G3006" s="5" t="s">
        <v>52</v>
      </c>
      <c r="H3006" s="5" t="e">
        <f t="shared" si="46"/>
        <v>#N/A</v>
      </c>
      <c r="I3006" s="6">
        <v>8.0834828874310105</v>
      </c>
    </row>
    <row r="3007" spans="1:9" x14ac:dyDescent="0.2">
      <c r="A3007" s="4" t="s">
        <v>62</v>
      </c>
      <c r="B3007" t="s">
        <v>387</v>
      </c>
      <c r="C3007" t="s">
        <v>398</v>
      </c>
      <c r="D3007" s="5" t="s">
        <v>399</v>
      </c>
      <c r="E3007" s="5">
        <v>0</v>
      </c>
      <c r="F3007" s="5" t="s">
        <v>54</v>
      </c>
      <c r="G3007" s="5" t="s">
        <v>55</v>
      </c>
      <c r="H3007" s="5" t="e">
        <f t="shared" si="46"/>
        <v>#N/A</v>
      </c>
      <c r="I3007" s="6">
        <v>1.6158972792175299</v>
      </c>
    </row>
    <row r="3008" spans="1:9" x14ac:dyDescent="0.2">
      <c r="A3008" s="4" t="s">
        <v>62</v>
      </c>
      <c r="B3008" t="s">
        <v>387</v>
      </c>
      <c r="C3008" t="s">
        <v>398</v>
      </c>
      <c r="D3008" s="5" t="s">
        <v>399</v>
      </c>
      <c r="E3008" s="5">
        <v>0</v>
      </c>
      <c r="F3008" s="5" t="s">
        <v>56</v>
      </c>
      <c r="G3008" s="5" t="s">
        <v>57</v>
      </c>
      <c r="H3008" s="5" t="e">
        <f t="shared" si="46"/>
        <v>#N/A</v>
      </c>
      <c r="I3008" s="6">
        <v>32.282192132582402</v>
      </c>
    </row>
    <row r="3009" spans="1:9" x14ac:dyDescent="0.2">
      <c r="A3009" s="4" t="s">
        <v>62</v>
      </c>
      <c r="B3009" t="s">
        <v>387</v>
      </c>
      <c r="C3009" t="s">
        <v>398</v>
      </c>
      <c r="D3009" s="5" t="s">
        <v>399</v>
      </c>
      <c r="E3009" s="5">
        <v>0</v>
      </c>
      <c r="F3009" s="5" t="s">
        <v>58</v>
      </c>
      <c r="G3009" s="5" t="s">
        <v>59</v>
      </c>
      <c r="H3009" s="5" t="e">
        <f t="shared" si="46"/>
        <v>#N/A</v>
      </c>
      <c r="I3009" s="6">
        <v>16.461575885396499</v>
      </c>
    </row>
    <row r="3010" spans="1:9" x14ac:dyDescent="0.2">
      <c r="A3010" s="4" t="s">
        <v>62</v>
      </c>
      <c r="B3010" t="s">
        <v>387</v>
      </c>
      <c r="C3010" t="s">
        <v>400</v>
      </c>
      <c r="D3010" s="5" t="s">
        <v>401</v>
      </c>
      <c r="E3010" s="5">
        <v>0</v>
      </c>
      <c r="F3010" s="5" t="s">
        <v>10</v>
      </c>
      <c r="G3010" s="5" t="s">
        <v>11</v>
      </c>
      <c r="H3010" s="5" t="str">
        <f t="shared" ref="H3010:H3073" si="47">VLOOKUP(G3010,$M$2:$N$11,2,FALSE)</f>
        <v>Power</v>
      </c>
      <c r="I3010" s="6">
        <v>39947.095938193597</v>
      </c>
    </row>
    <row r="3011" spans="1:9" x14ac:dyDescent="0.2">
      <c r="A3011" s="4" t="s">
        <v>62</v>
      </c>
      <c r="B3011" t="s">
        <v>387</v>
      </c>
      <c r="C3011" t="s">
        <v>400</v>
      </c>
      <c r="D3011" s="5" t="s">
        <v>401</v>
      </c>
      <c r="E3011" s="5">
        <v>0</v>
      </c>
      <c r="F3011" s="5" t="s">
        <v>12</v>
      </c>
      <c r="G3011" s="5" t="s">
        <v>13</v>
      </c>
      <c r="H3011" s="5" t="str">
        <f t="shared" si="47"/>
        <v>Industry (incl. Cement Process)</v>
      </c>
      <c r="I3011" s="6">
        <v>14288.1040329794</v>
      </c>
    </row>
    <row r="3012" spans="1:9" x14ac:dyDescent="0.2">
      <c r="A3012" s="4" t="s">
        <v>62</v>
      </c>
      <c r="B3012" t="s">
        <v>387</v>
      </c>
      <c r="C3012" t="s">
        <v>400</v>
      </c>
      <c r="D3012" s="5" t="s">
        <v>401</v>
      </c>
      <c r="E3012" s="5">
        <v>0</v>
      </c>
      <c r="F3012" s="5" t="s">
        <v>14</v>
      </c>
      <c r="G3012" s="5" t="s">
        <v>15</v>
      </c>
      <c r="H3012" s="5" t="str">
        <f t="shared" si="47"/>
        <v>Industry (incl. Cement Process)</v>
      </c>
      <c r="I3012" s="6">
        <v>18105.3405941167</v>
      </c>
    </row>
    <row r="3013" spans="1:9" x14ac:dyDescent="0.2">
      <c r="A3013" s="4" t="s">
        <v>62</v>
      </c>
      <c r="B3013" t="s">
        <v>387</v>
      </c>
      <c r="C3013" t="s">
        <v>400</v>
      </c>
      <c r="D3013" s="5" t="s">
        <v>401</v>
      </c>
      <c r="E3013" s="5">
        <v>0</v>
      </c>
      <c r="F3013" s="5" t="s">
        <v>18</v>
      </c>
      <c r="G3013" s="5" t="s">
        <v>19</v>
      </c>
      <c r="H3013" s="5" t="str">
        <f t="shared" si="47"/>
        <v>Ground Transport</v>
      </c>
      <c r="I3013" s="6">
        <v>12604.874099004401</v>
      </c>
    </row>
    <row r="3014" spans="1:9" x14ac:dyDescent="0.2">
      <c r="A3014" s="4" t="s">
        <v>62</v>
      </c>
      <c r="B3014" t="s">
        <v>387</v>
      </c>
      <c r="C3014" t="s">
        <v>400</v>
      </c>
      <c r="D3014" s="5" t="s">
        <v>401</v>
      </c>
      <c r="E3014" s="5">
        <v>0</v>
      </c>
      <c r="F3014" s="5" t="s">
        <v>26</v>
      </c>
      <c r="G3014" s="5" t="s">
        <v>27</v>
      </c>
      <c r="H3014" s="5" t="str">
        <f t="shared" si="47"/>
        <v>Residential</v>
      </c>
      <c r="I3014" s="6">
        <v>647.64934343033497</v>
      </c>
    </row>
    <row r="3015" spans="1:9" x14ac:dyDescent="0.2">
      <c r="A3015" s="4" t="s">
        <v>62</v>
      </c>
      <c r="B3015" t="s">
        <v>387</v>
      </c>
      <c r="C3015" t="s">
        <v>400</v>
      </c>
      <c r="D3015" s="5" t="s">
        <v>401</v>
      </c>
      <c r="E3015" s="5">
        <v>0</v>
      </c>
      <c r="F3015" s="5" t="s">
        <v>30</v>
      </c>
      <c r="G3015" s="5" t="s">
        <v>32</v>
      </c>
      <c r="H3015" s="5" t="e">
        <f t="shared" si="47"/>
        <v>#N/A</v>
      </c>
      <c r="I3015" s="6">
        <v>7514.9288402421898</v>
      </c>
    </row>
    <row r="3016" spans="1:9" x14ac:dyDescent="0.2">
      <c r="A3016" s="4" t="s">
        <v>62</v>
      </c>
      <c r="B3016" t="s">
        <v>387</v>
      </c>
      <c r="C3016" t="s">
        <v>400</v>
      </c>
      <c r="D3016" s="5" t="s">
        <v>401</v>
      </c>
      <c r="E3016" s="5">
        <v>0</v>
      </c>
      <c r="F3016" s="5" t="s">
        <v>33</v>
      </c>
      <c r="G3016" s="5" t="s">
        <v>34</v>
      </c>
      <c r="H3016" s="5" t="str">
        <f t="shared" si="47"/>
        <v>Industry (incl. Cement Process)</v>
      </c>
      <c r="I3016" s="6">
        <v>1977.86</v>
      </c>
    </row>
    <row r="3017" spans="1:9" x14ac:dyDescent="0.2">
      <c r="A3017" s="4" t="s">
        <v>62</v>
      </c>
      <c r="B3017" t="s">
        <v>387</v>
      </c>
      <c r="C3017" t="s">
        <v>400</v>
      </c>
      <c r="D3017" s="5" t="s">
        <v>401</v>
      </c>
      <c r="E3017" s="5">
        <v>0</v>
      </c>
      <c r="F3017" s="5" t="s">
        <v>35</v>
      </c>
      <c r="G3017" s="5" t="s">
        <v>36</v>
      </c>
      <c r="H3017" s="5" t="e">
        <f t="shared" si="47"/>
        <v>#N/A</v>
      </c>
      <c r="I3017" s="6">
        <v>45</v>
      </c>
    </row>
    <row r="3018" spans="1:9" x14ac:dyDescent="0.2">
      <c r="A3018" s="4" t="s">
        <v>62</v>
      </c>
      <c r="B3018" t="s">
        <v>387</v>
      </c>
      <c r="C3018" t="s">
        <v>400</v>
      </c>
      <c r="D3018" s="5" t="s">
        <v>401</v>
      </c>
      <c r="E3018" s="5">
        <v>0</v>
      </c>
      <c r="F3018" s="5" t="s">
        <v>41</v>
      </c>
      <c r="G3018" s="5" t="s">
        <v>42</v>
      </c>
      <c r="H3018" s="5" t="e">
        <f t="shared" si="47"/>
        <v>#N/A</v>
      </c>
      <c r="I3018" s="6">
        <v>0.21310255393451299</v>
      </c>
    </row>
    <row r="3019" spans="1:9" x14ac:dyDescent="0.2">
      <c r="A3019" s="4" t="s">
        <v>62</v>
      </c>
      <c r="B3019" t="s">
        <v>387</v>
      </c>
      <c r="C3019" t="s">
        <v>400</v>
      </c>
      <c r="D3019" s="5" t="s">
        <v>401</v>
      </c>
      <c r="E3019" s="5">
        <v>0</v>
      </c>
      <c r="F3019" s="5" t="s">
        <v>43</v>
      </c>
      <c r="G3019" s="5" t="s">
        <v>44</v>
      </c>
      <c r="H3019" s="5" t="e">
        <f t="shared" si="47"/>
        <v>#N/A</v>
      </c>
      <c r="I3019" s="6">
        <v>5096.0533427644696</v>
      </c>
    </row>
    <row r="3020" spans="1:9" x14ac:dyDescent="0.2">
      <c r="A3020" s="4" t="s">
        <v>62</v>
      </c>
      <c r="B3020" t="s">
        <v>387</v>
      </c>
      <c r="C3020" t="s">
        <v>400</v>
      </c>
      <c r="D3020" s="5" t="s">
        <v>401</v>
      </c>
      <c r="E3020" s="5">
        <v>0</v>
      </c>
      <c r="F3020" s="5" t="s">
        <v>47</v>
      </c>
      <c r="G3020" s="5" t="s">
        <v>48</v>
      </c>
      <c r="H3020" s="5" t="e">
        <f t="shared" si="47"/>
        <v>#N/A</v>
      </c>
      <c r="I3020" s="6" t="s">
        <v>53</v>
      </c>
    </row>
    <row r="3021" spans="1:9" x14ac:dyDescent="0.2">
      <c r="A3021" s="4" t="s">
        <v>62</v>
      </c>
      <c r="B3021" t="s">
        <v>387</v>
      </c>
      <c r="C3021" t="s">
        <v>400</v>
      </c>
      <c r="D3021" s="5" t="s">
        <v>401</v>
      </c>
      <c r="E3021" s="5">
        <v>0</v>
      </c>
      <c r="F3021" s="5" t="s">
        <v>49</v>
      </c>
      <c r="G3021" s="5" t="s">
        <v>50</v>
      </c>
      <c r="H3021" s="5" t="e">
        <f t="shared" si="47"/>
        <v>#N/A</v>
      </c>
      <c r="I3021" s="6">
        <v>22.112925188177201</v>
      </c>
    </row>
    <row r="3022" spans="1:9" x14ac:dyDescent="0.2">
      <c r="A3022" s="4" t="s">
        <v>62</v>
      </c>
      <c r="B3022" t="s">
        <v>387</v>
      </c>
      <c r="C3022" t="s">
        <v>400</v>
      </c>
      <c r="D3022" s="5" t="s">
        <v>401</v>
      </c>
      <c r="E3022" s="5">
        <v>0</v>
      </c>
      <c r="F3022" s="5" t="s">
        <v>51</v>
      </c>
      <c r="G3022" s="5" t="s">
        <v>52</v>
      </c>
      <c r="H3022" s="5" t="e">
        <f t="shared" si="47"/>
        <v>#N/A</v>
      </c>
      <c r="I3022" s="6" t="s">
        <v>53</v>
      </c>
    </row>
    <row r="3023" spans="1:9" x14ac:dyDescent="0.2">
      <c r="A3023" s="4" t="s">
        <v>62</v>
      </c>
      <c r="B3023" t="s">
        <v>387</v>
      </c>
      <c r="C3023" t="s">
        <v>400</v>
      </c>
      <c r="D3023" s="5" t="s">
        <v>401</v>
      </c>
      <c r="E3023" s="5">
        <v>0</v>
      </c>
      <c r="F3023" s="5" t="s">
        <v>56</v>
      </c>
      <c r="G3023" s="5" t="s">
        <v>57</v>
      </c>
      <c r="H3023" s="5" t="e">
        <f t="shared" si="47"/>
        <v>#N/A</v>
      </c>
      <c r="I3023" s="6">
        <v>91.245070961000394</v>
      </c>
    </row>
    <row r="3024" spans="1:9" x14ac:dyDescent="0.2">
      <c r="A3024" s="4" t="s">
        <v>62</v>
      </c>
      <c r="B3024" t="s">
        <v>387</v>
      </c>
      <c r="C3024" t="s">
        <v>400</v>
      </c>
      <c r="D3024" s="5" t="s">
        <v>401</v>
      </c>
      <c r="E3024" s="5">
        <v>0</v>
      </c>
      <c r="F3024" s="5" t="s">
        <v>58</v>
      </c>
      <c r="G3024" s="5" t="s">
        <v>59</v>
      </c>
      <c r="H3024" s="5" t="e">
        <f t="shared" si="47"/>
        <v>#N/A</v>
      </c>
      <c r="I3024" s="6">
        <v>1.4666699999999999</v>
      </c>
    </row>
    <row r="3025" spans="1:9" x14ac:dyDescent="0.2">
      <c r="A3025" s="4" t="s">
        <v>62</v>
      </c>
      <c r="B3025" t="s">
        <v>387</v>
      </c>
      <c r="C3025" t="s">
        <v>400</v>
      </c>
      <c r="D3025" s="5" t="s">
        <v>401</v>
      </c>
      <c r="E3025" s="5">
        <v>0</v>
      </c>
      <c r="F3025" s="5" t="s">
        <v>68</v>
      </c>
      <c r="G3025" s="5" t="s">
        <v>69</v>
      </c>
      <c r="H3025" s="5" t="e">
        <f t="shared" si="47"/>
        <v>#N/A</v>
      </c>
      <c r="I3025" s="6" t="s">
        <v>53</v>
      </c>
    </row>
    <row r="3026" spans="1:9" x14ac:dyDescent="0.2">
      <c r="A3026" s="4" t="s">
        <v>62</v>
      </c>
      <c r="B3026" t="s">
        <v>387</v>
      </c>
      <c r="C3026" t="s">
        <v>402</v>
      </c>
      <c r="D3026" s="5" t="s">
        <v>403</v>
      </c>
      <c r="E3026" s="5">
        <v>0</v>
      </c>
      <c r="F3026" s="5" t="s">
        <v>10</v>
      </c>
      <c r="G3026" s="5" t="s">
        <v>11</v>
      </c>
      <c r="H3026" s="5" t="str">
        <f t="shared" si="47"/>
        <v>Power</v>
      </c>
      <c r="I3026" s="6">
        <v>13028.120982517599</v>
      </c>
    </row>
    <row r="3027" spans="1:9" x14ac:dyDescent="0.2">
      <c r="A3027" s="4" t="s">
        <v>62</v>
      </c>
      <c r="B3027" t="s">
        <v>387</v>
      </c>
      <c r="C3027" t="s">
        <v>402</v>
      </c>
      <c r="D3027" s="5" t="s">
        <v>403</v>
      </c>
      <c r="E3027" s="5">
        <v>0</v>
      </c>
      <c r="F3027" s="5" t="s">
        <v>12</v>
      </c>
      <c r="G3027" s="5" t="s">
        <v>13</v>
      </c>
      <c r="H3027" s="5" t="str">
        <f t="shared" si="47"/>
        <v>Industry (incl. Cement Process)</v>
      </c>
      <c r="I3027" s="6" t="s">
        <v>53</v>
      </c>
    </row>
    <row r="3028" spans="1:9" x14ac:dyDescent="0.2">
      <c r="A3028" s="4" t="s">
        <v>62</v>
      </c>
      <c r="B3028" t="s">
        <v>387</v>
      </c>
      <c r="C3028" t="s">
        <v>402</v>
      </c>
      <c r="D3028" s="5" t="s">
        <v>403</v>
      </c>
      <c r="E3028" s="5">
        <v>0</v>
      </c>
      <c r="F3028" s="5" t="s">
        <v>14</v>
      </c>
      <c r="G3028" s="5" t="s">
        <v>15</v>
      </c>
      <c r="H3028" s="5" t="str">
        <f t="shared" si="47"/>
        <v>Industry (incl. Cement Process)</v>
      </c>
      <c r="I3028" s="6">
        <v>1030.3899215044901</v>
      </c>
    </row>
    <row r="3029" spans="1:9" x14ac:dyDescent="0.2">
      <c r="A3029" s="4" t="s">
        <v>62</v>
      </c>
      <c r="B3029" t="s">
        <v>387</v>
      </c>
      <c r="C3029" t="s">
        <v>402</v>
      </c>
      <c r="D3029" s="5" t="s">
        <v>403</v>
      </c>
      <c r="E3029" s="5">
        <v>0</v>
      </c>
      <c r="F3029" s="5" t="s">
        <v>18</v>
      </c>
      <c r="G3029" s="5" t="s">
        <v>19</v>
      </c>
      <c r="H3029" s="5" t="str">
        <f t="shared" si="47"/>
        <v>Ground Transport</v>
      </c>
      <c r="I3029" s="6">
        <v>5619.6276132748699</v>
      </c>
    </row>
    <row r="3030" spans="1:9" x14ac:dyDescent="0.2">
      <c r="A3030" s="4" t="s">
        <v>62</v>
      </c>
      <c r="B3030" t="s">
        <v>387</v>
      </c>
      <c r="C3030" t="s">
        <v>402</v>
      </c>
      <c r="D3030" s="5" t="s">
        <v>403</v>
      </c>
      <c r="E3030" s="5">
        <v>0</v>
      </c>
      <c r="F3030" s="5" t="s">
        <v>26</v>
      </c>
      <c r="G3030" s="5" t="s">
        <v>27</v>
      </c>
      <c r="H3030" s="5" t="str">
        <f t="shared" si="47"/>
        <v>Residential</v>
      </c>
      <c r="I3030" s="6">
        <v>3204.2266751594002</v>
      </c>
    </row>
    <row r="3031" spans="1:9" x14ac:dyDescent="0.2">
      <c r="A3031" s="4" t="s">
        <v>62</v>
      </c>
      <c r="B3031" t="s">
        <v>387</v>
      </c>
      <c r="C3031" t="s">
        <v>402</v>
      </c>
      <c r="D3031" s="5" t="s">
        <v>403</v>
      </c>
      <c r="E3031" s="5">
        <v>0</v>
      </c>
      <c r="F3031" s="5" t="s">
        <v>30</v>
      </c>
      <c r="G3031" s="5" t="s">
        <v>32</v>
      </c>
      <c r="H3031" s="5" t="e">
        <f t="shared" si="47"/>
        <v>#N/A</v>
      </c>
      <c r="I3031" s="6" t="s">
        <v>53</v>
      </c>
    </row>
    <row r="3032" spans="1:9" x14ac:dyDescent="0.2">
      <c r="A3032" s="4" t="s">
        <v>62</v>
      </c>
      <c r="B3032" t="s">
        <v>387</v>
      </c>
      <c r="C3032" t="s">
        <v>402</v>
      </c>
      <c r="D3032" s="5" t="s">
        <v>403</v>
      </c>
      <c r="E3032" s="5">
        <v>0</v>
      </c>
      <c r="F3032" s="5" t="s">
        <v>33</v>
      </c>
      <c r="G3032" s="5" t="s">
        <v>34</v>
      </c>
      <c r="H3032" s="5" t="str">
        <f t="shared" si="47"/>
        <v>Industry (incl. Cement Process)</v>
      </c>
      <c r="I3032" s="6">
        <v>2670.5</v>
      </c>
    </row>
    <row r="3033" spans="1:9" x14ac:dyDescent="0.2">
      <c r="A3033" s="4" t="s">
        <v>62</v>
      </c>
      <c r="B3033" t="s">
        <v>387</v>
      </c>
      <c r="C3033" t="s">
        <v>402</v>
      </c>
      <c r="D3033" s="5" t="s">
        <v>403</v>
      </c>
      <c r="E3033" s="5">
        <v>0</v>
      </c>
      <c r="F3033" s="5" t="s">
        <v>35</v>
      </c>
      <c r="G3033" s="5" t="s">
        <v>36</v>
      </c>
      <c r="H3033" s="5" t="e">
        <f t="shared" si="47"/>
        <v>#N/A</v>
      </c>
      <c r="I3033" s="6">
        <v>15</v>
      </c>
    </row>
    <row r="3034" spans="1:9" x14ac:dyDescent="0.2">
      <c r="A3034" s="4" t="s">
        <v>62</v>
      </c>
      <c r="B3034" t="s">
        <v>387</v>
      </c>
      <c r="C3034" t="s">
        <v>402</v>
      </c>
      <c r="D3034" s="5" t="s">
        <v>403</v>
      </c>
      <c r="E3034" s="5">
        <v>0</v>
      </c>
      <c r="F3034" s="5" t="s">
        <v>41</v>
      </c>
      <c r="G3034" s="5" t="s">
        <v>42</v>
      </c>
      <c r="H3034" s="5" t="e">
        <f t="shared" si="47"/>
        <v>#N/A</v>
      </c>
      <c r="I3034" s="6">
        <v>0.33091800458334603</v>
      </c>
    </row>
    <row r="3035" spans="1:9" x14ac:dyDescent="0.2">
      <c r="A3035" s="4" t="s">
        <v>62</v>
      </c>
      <c r="B3035" t="s">
        <v>387</v>
      </c>
      <c r="C3035" t="s">
        <v>402</v>
      </c>
      <c r="D3035" s="5" t="s">
        <v>403</v>
      </c>
      <c r="E3035" s="5">
        <v>0</v>
      </c>
      <c r="F3035" s="5" t="s">
        <v>47</v>
      </c>
      <c r="G3035" s="5" t="s">
        <v>48</v>
      </c>
      <c r="H3035" s="5" t="e">
        <f t="shared" si="47"/>
        <v>#N/A</v>
      </c>
      <c r="I3035" s="6" t="s">
        <v>53</v>
      </c>
    </row>
    <row r="3036" spans="1:9" x14ac:dyDescent="0.2">
      <c r="A3036" s="4" t="s">
        <v>62</v>
      </c>
      <c r="B3036" t="s">
        <v>387</v>
      </c>
      <c r="C3036" t="s">
        <v>402</v>
      </c>
      <c r="D3036" s="5" t="s">
        <v>403</v>
      </c>
      <c r="E3036" s="5">
        <v>0</v>
      </c>
      <c r="F3036" s="5" t="s">
        <v>49</v>
      </c>
      <c r="G3036" s="5" t="s">
        <v>50</v>
      </c>
      <c r="H3036" s="5" t="e">
        <f t="shared" si="47"/>
        <v>#N/A</v>
      </c>
      <c r="I3036" s="6">
        <v>2.77732474467946</v>
      </c>
    </row>
    <row r="3037" spans="1:9" x14ac:dyDescent="0.2">
      <c r="A3037" s="4" t="s">
        <v>62</v>
      </c>
      <c r="B3037" t="s">
        <v>387</v>
      </c>
      <c r="C3037" t="s">
        <v>402</v>
      </c>
      <c r="D3037" s="5" t="s">
        <v>403</v>
      </c>
      <c r="E3037" s="5">
        <v>0</v>
      </c>
      <c r="F3037" s="5" t="s">
        <v>51</v>
      </c>
      <c r="G3037" s="5" t="s">
        <v>52</v>
      </c>
      <c r="H3037" s="5" t="e">
        <f t="shared" si="47"/>
        <v>#N/A</v>
      </c>
      <c r="I3037" s="6" t="s">
        <v>53</v>
      </c>
    </row>
    <row r="3038" spans="1:9" x14ac:dyDescent="0.2">
      <c r="A3038" s="4" t="s">
        <v>62</v>
      </c>
      <c r="B3038" t="s">
        <v>387</v>
      </c>
      <c r="C3038" t="s">
        <v>402</v>
      </c>
      <c r="D3038" s="5" t="s">
        <v>403</v>
      </c>
      <c r="E3038" s="5">
        <v>0</v>
      </c>
      <c r="F3038" s="5" t="s">
        <v>56</v>
      </c>
      <c r="G3038" s="5" t="s">
        <v>57</v>
      </c>
      <c r="H3038" s="5" t="e">
        <f t="shared" si="47"/>
        <v>#N/A</v>
      </c>
      <c r="I3038" s="6">
        <v>11.9688810118036</v>
      </c>
    </row>
    <row r="3039" spans="1:9" x14ac:dyDescent="0.2">
      <c r="A3039" s="4" t="s">
        <v>62</v>
      </c>
      <c r="B3039" t="s">
        <v>387</v>
      </c>
      <c r="C3039" t="s">
        <v>402</v>
      </c>
      <c r="D3039" s="5" t="s">
        <v>403</v>
      </c>
      <c r="E3039" s="5">
        <v>0</v>
      </c>
      <c r="F3039" s="5" t="s">
        <v>58</v>
      </c>
      <c r="G3039" s="5" t="s">
        <v>59</v>
      </c>
      <c r="H3039" s="5" t="e">
        <f t="shared" si="47"/>
        <v>#N/A</v>
      </c>
      <c r="I3039" s="6">
        <v>10.383294205270101</v>
      </c>
    </row>
    <row r="3040" spans="1:9" x14ac:dyDescent="0.2">
      <c r="A3040" s="4" t="s">
        <v>62</v>
      </c>
      <c r="B3040" t="s">
        <v>387</v>
      </c>
      <c r="C3040" t="s">
        <v>402</v>
      </c>
      <c r="D3040" s="5" t="s">
        <v>403</v>
      </c>
      <c r="E3040" s="5">
        <v>0</v>
      </c>
      <c r="F3040" s="5" t="s">
        <v>60</v>
      </c>
      <c r="G3040" s="5" t="s">
        <v>61</v>
      </c>
      <c r="H3040" s="5" t="e">
        <f t="shared" si="47"/>
        <v>#N/A</v>
      </c>
      <c r="I3040" s="6">
        <v>5.33068E-3</v>
      </c>
    </row>
    <row r="3041" spans="1:9" x14ac:dyDescent="0.2">
      <c r="A3041" s="4" t="s">
        <v>62</v>
      </c>
      <c r="B3041" t="s">
        <v>387</v>
      </c>
      <c r="C3041" t="s">
        <v>404</v>
      </c>
      <c r="D3041" s="5" t="s">
        <v>405</v>
      </c>
      <c r="E3041" s="5">
        <v>0</v>
      </c>
      <c r="F3041" s="5" t="s">
        <v>10</v>
      </c>
      <c r="G3041" s="5" t="s">
        <v>11</v>
      </c>
      <c r="H3041" s="5" t="str">
        <f t="shared" si="47"/>
        <v>Power</v>
      </c>
      <c r="I3041" s="6">
        <v>17570.6050629495</v>
      </c>
    </row>
    <row r="3042" spans="1:9" x14ac:dyDescent="0.2">
      <c r="A3042" s="4" t="s">
        <v>62</v>
      </c>
      <c r="B3042" t="s">
        <v>387</v>
      </c>
      <c r="C3042" t="s">
        <v>404</v>
      </c>
      <c r="D3042" s="5" t="s">
        <v>405</v>
      </c>
      <c r="E3042" s="5">
        <v>0</v>
      </c>
      <c r="F3042" s="5" t="s">
        <v>12</v>
      </c>
      <c r="G3042" s="5" t="s">
        <v>13</v>
      </c>
      <c r="H3042" s="5" t="str">
        <f t="shared" si="47"/>
        <v>Industry (incl. Cement Process)</v>
      </c>
      <c r="I3042" s="6">
        <v>8738.0689045544495</v>
      </c>
    </row>
    <row r="3043" spans="1:9" x14ac:dyDescent="0.2">
      <c r="A3043" s="4" t="s">
        <v>62</v>
      </c>
      <c r="B3043" t="s">
        <v>387</v>
      </c>
      <c r="C3043" t="s">
        <v>404</v>
      </c>
      <c r="D3043" s="5" t="s">
        <v>405</v>
      </c>
      <c r="E3043" s="5">
        <v>0</v>
      </c>
      <c r="F3043" s="5" t="s">
        <v>14</v>
      </c>
      <c r="G3043" s="5" t="s">
        <v>15</v>
      </c>
      <c r="H3043" s="5" t="str">
        <f t="shared" si="47"/>
        <v>Industry (incl. Cement Process)</v>
      </c>
      <c r="I3043" s="6">
        <v>26371.400471676599</v>
      </c>
    </row>
    <row r="3044" spans="1:9" x14ac:dyDescent="0.2">
      <c r="A3044" s="4" t="s">
        <v>62</v>
      </c>
      <c r="B3044" t="s">
        <v>387</v>
      </c>
      <c r="C3044" t="s">
        <v>404</v>
      </c>
      <c r="D3044" s="5" t="s">
        <v>405</v>
      </c>
      <c r="E3044" s="5">
        <v>0</v>
      </c>
      <c r="F3044" s="5" t="s">
        <v>18</v>
      </c>
      <c r="G3044" s="5" t="s">
        <v>19</v>
      </c>
      <c r="H3044" s="5" t="str">
        <f t="shared" si="47"/>
        <v>Ground Transport</v>
      </c>
      <c r="I3044" s="6">
        <v>12324.4207515649</v>
      </c>
    </row>
    <row r="3045" spans="1:9" x14ac:dyDescent="0.2">
      <c r="A3045" s="4" t="s">
        <v>62</v>
      </c>
      <c r="B3045" t="s">
        <v>387</v>
      </c>
      <c r="C3045" t="s">
        <v>404</v>
      </c>
      <c r="D3045" s="5" t="s">
        <v>405</v>
      </c>
      <c r="E3045" s="5">
        <v>0</v>
      </c>
      <c r="F3045" s="5" t="s">
        <v>26</v>
      </c>
      <c r="G3045" s="5" t="s">
        <v>27</v>
      </c>
      <c r="H3045" s="5" t="str">
        <f t="shared" si="47"/>
        <v>Residential</v>
      </c>
      <c r="I3045" s="6">
        <v>3147.3044188478698</v>
      </c>
    </row>
    <row r="3046" spans="1:9" x14ac:dyDescent="0.2">
      <c r="A3046" s="4" t="s">
        <v>62</v>
      </c>
      <c r="B3046" t="s">
        <v>387</v>
      </c>
      <c r="C3046" t="s">
        <v>404</v>
      </c>
      <c r="D3046" s="5" t="s">
        <v>405</v>
      </c>
      <c r="E3046" s="5">
        <v>0</v>
      </c>
      <c r="F3046" s="5" t="s">
        <v>30</v>
      </c>
      <c r="G3046" s="5" t="s">
        <v>32</v>
      </c>
      <c r="H3046" s="5" t="e">
        <f t="shared" si="47"/>
        <v>#N/A</v>
      </c>
      <c r="I3046" s="6">
        <v>3920.6833949102902</v>
      </c>
    </row>
    <row r="3047" spans="1:9" x14ac:dyDescent="0.2">
      <c r="A3047" s="4" t="s">
        <v>62</v>
      </c>
      <c r="B3047" t="s">
        <v>387</v>
      </c>
      <c r="C3047" t="s">
        <v>404</v>
      </c>
      <c r="D3047" s="5" t="s">
        <v>405</v>
      </c>
      <c r="E3047" s="5">
        <v>0</v>
      </c>
      <c r="F3047" s="5" t="s">
        <v>33</v>
      </c>
      <c r="G3047" s="5" t="s">
        <v>34</v>
      </c>
      <c r="H3047" s="5" t="str">
        <f t="shared" si="47"/>
        <v>Industry (incl. Cement Process)</v>
      </c>
      <c r="I3047" s="6">
        <v>2472.3200000000002</v>
      </c>
    </row>
    <row r="3048" spans="1:9" x14ac:dyDescent="0.2">
      <c r="A3048" s="4" t="s">
        <v>62</v>
      </c>
      <c r="B3048" t="s">
        <v>387</v>
      </c>
      <c r="C3048" t="s">
        <v>404</v>
      </c>
      <c r="D3048" s="5" t="s">
        <v>405</v>
      </c>
      <c r="E3048" s="5">
        <v>0</v>
      </c>
      <c r="F3048" s="5" t="s">
        <v>35</v>
      </c>
      <c r="G3048" s="5" t="s">
        <v>36</v>
      </c>
      <c r="H3048" s="5" t="e">
        <f t="shared" si="47"/>
        <v>#N/A</v>
      </c>
      <c r="I3048" s="6">
        <v>67.5</v>
      </c>
    </row>
    <row r="3049" spans="1:9" x14ac:dyDescent="0.2">
      <c r="A3049" s="4" t="s">
        <v>62</v>
      </c>
      <c r="B3049" t="s">
        <v>387</v>
      </c>
      <c r="C3049" t="s">
        <v>404</v>
      </c>
      <c r="D3049" s="5" t="s">
        <v>405</v>
      </c>
      <c r="E3049" s="5">
        <v>0</v>
      </c>
      <c r="F3049" s="5" t="s">
        <v>41</v>
      </c>
      <c r="G3049" s="5" t="s">
        <v>42</v>
      </c>
      <c r="H3049" s="5" t="e">
        <f t="shared" si="47"/>
        <v>#N/A</v>
      </c>
      <c r="I3049" s="6">
        <v>0.264944684980292</v>
      </c>
    </row>
    <row r="3050" spans="1:9" x14ac:dyDescent="0.2">
      <c r="A3050" s="4" t="s">
        <v>62</v>
      </c>
      <c r="B3050" t="s">
        <v>387</v>
      </c>
      <c r="C3050" t="s">
        <v>404</v>
      </c>
      <c r="D3050" s="5" t="s">
        <v>405</v>
      </c>
      <c r="E3050" s="5">
        <v>0</v>
      </c>
      <c r="F3050" s="5" t="s">
        <v>43</v>
      </c>
      <c r="G3050" s="5" t="s">
        <v>44</v>
      </c>
      <c r="H3050" s="5" t="e">
        <f t="shared" si="47"/>
        <v>#N/A</v>
      </c>
      <c r="I3050" s="6">
        <v>9837.1859729010393</v>
      </c>
    </row>
    <row r="3051" spans="1:9" x14ac:dyDescent="0.2">
      <c r="A3051" s="4" t="s">
        <v>62</v>
      </c>
      <c r="B3051" t="s">
        <v>387</v>
      </c>
      <c r="C3051" t="s">
        <v>404</v>
      </c>
      <c r="D3051" s="5" t="s">
        <v>405</v>
      </c>
      <c r="E3051" s="5">
        <v>0</v>
      </c>
      <c r="F3051" s="5" t="s">
        <v>45</v>
      </c>
      <c r="G3051" s="5" t="s">
        <v>46</v>
      </c>
      <c r="H3051" s="5" t="e">
        <f t="shared" si="47"/>
        <v>#N/A</v>
      </c>
      <c r="I3051" s="6">
        <v>633.6</v>
      </c>
    </row>
    <row r="3052" spans="1:9" x14ac:dyDescent="0.2">
      <c r="A3052" s="4" t="s">
        <v>62</v>
      </c>
      <c r="B3052" t="s">
        <v>387</v>
      </c>
      <c r="C3052" t="s">
        <v>404</v>
      </c>
      <c r="D3052" s="5" t="s">
        <v>405</v>
      </c>
      <c r="E3052" s="5">
        <v>0</v>
      </c>
      <c r="F3052" s="5" t="s">
        <v>47</v>
      </c>
      <c r="G3052" s="5" t="s">
        <v>48</v>
      </c>
      <c r="H3052" s="5" t="e">
        <f t="shared" si="47"/>
        <v>#N/A</v>
      </c>
      <c r="I3052" s="6">
        <v>45.952401600000002</v>
      </c>
    </row>
    <row r="3053" spans="1:9" x14ac:dyDescent="0.2">
      <c r="A3053" s="4" t="s">
        <v>62</v>
      </c>
      <c r="B3053" t="s">
        <v>387</v>
      </c>
      <c r="C3053" t="s">
        <v>404</v>
      </c>
      <c r="D3053" s="5" t="s">
        <v>405</v>
      </c>
      <c r="E3053" s="5">
        <v>0</v>
      </c>
      <c r="F3053" s="5" t="s">
        <v>49</v>
      </c>
      <c r="G3053" s="5" t="s">
        <v>50</v>
      </c>
      <c r="H3053" s="5" t="e">
        <f t="shared" si="47"/>
        <v>#N/A</v>
      </c>
      <c r="I3053" s="6">
        <v>16.256045607361099</v>
      </c>
    </row>
    <row r="3054" spans="1:9" x14ac:dyDescent="0.2">
      <c r="A3054" s="4" t="s">
        <v>62</v>
      </c>
      <c r="B3054" t="s">
        <v>387</v>
      </c>
      <c r="C3054" t="s">
        <v>404</v>
      </c>
      <c r="D3054" s="5" t="s">
        <v>405</v>
      </c>
      <c r="E3054" s="5">
        <v>0</v>
      </c>
      <c r="F3054" s="5" t="s">
        <v>51</v>
      </c>
      <c r="G3054" s="5" t="s">
        <v>52</v>
      </c>
      <c r="H3054" s="5" t="e">
        <f t="shared" si="47"/>
        <v>#N/A</v>
      </c>
      <c r="I3054" s="6">
        <v>26.863099999999999</v>
      </c>
    </row>
    <row r="3055" spans="1:9" x14ac:dyDescent="0.2">
      <c r="A3055" s="4" t="s">
        <v>62</v>
      </c>
      <c r="B3055" t="s">
        <v>387</v>
      </c>
      <c r="C3055" t="s">
        <v>404</v>
      </c>
      <c r="D3055" s="5" t="s">
        <v>405</v>
      </c>
      <c r="E3055" s="5">
        <v>0</v>
      </c>
      <c r="F3055" s="5" t="s">
        <v>54</v>
      </c>
      <c r="G3055" s="5" t="s">
        <v>55</v>
      </c>
      <c r="H3055" s="5" t="e">
        <f t="shared" si="47"/>
        <v>#N/A</v>
      </c>
      <c r="I3055" s="6" t="s">
        <v>53</v>
      </c>
    </row>
    <row r="3056" spans="1:9" x14ac:dyDescent="0.2">
      <c r="A3056" s="4" t="s">
        <v>62</v>
      </c>
      <c r="B3056" t="s">
        <v>387</v>
      </c>
      <c r="C3056" t="s">
        <v>404</v>
      </c>
      <c r="D3056" s="5" t="s">
        <v>405</v>
      </c>
      <c r="E3056" s="5">
        <v>0</v>
      </c>
      <c r="F3056" s="5" t="s">
        <v>56</v>
      </c>
      <c r="G3056" s="5" t="s">
        <v>57</v>
      </c>
      <c r="H3056" s="5" t="e">
        <f t="shared" si="47"/>
        <v>#N/A</v>
      </c>
      <c r="I3056" s="6">
        <v>35.262939316416698</v>
      </c>
    </row>
    <row r="3057" spans="1:9" x14ac:dyDescent="0.2">
      <c r="A3057" s="4" t="s">
        <v>62</v>
      </c>
      <c r="B3057" t="s">
        <v>387</v>
      </c>
      <c r="C3057" t="s">
        <v>404</v>
      </c>
      <c r="D3057" s="5" t="s">
        <v>405</v>
      </c>
      <c r="E3057" s="5">
        <v>0</v>
      </c>
      <c r="F3057" s="5" t="s">
        <v>58</v>
      </c>
      <c r="G3057" s="5" t="s">
        <v>59</v>
      </c>
      <c r="H3057" s="5" t="e">
        <f t="shared" si="47"/>
        <v>#N/A</v>
      </c>
      <c r="I3057" s="6">
        <v>2.3287</v>
      </c>
    </row>
    <row r="3058" spans="1:9" x14ac:dyDescent="0.2">
      <c r="A3058" s="4" t="s">
        <v>62</v>
      </c>
      <c r="B3058" t="s">
        <v>387</v>
      </c>
      <c r="C3058" t="s">
        <v>406</v>
      </c>
      <c r="D3058" s="5" t="s">
        <v>407</v>
      </c>
      <c r="E3058" s="5">
        <v>0</v>
      </c>
      <c r="F3058" s="5" t="s">
        <v>10</v>
      </c>
      <c r="G3058" s="5" t="s">
        <v>11</v>
      </c>
      <c r="H3058" s="5" t="str">
        <f t="shared" si="47"/>
        <v>Power</v>
      </c>
      <c r="I3058" s="6">
        <v>21337.3923583498</v>
      </c>
    </row>
    <row r="3059" spans="1:9" x14ac:dyDescent="0.2">
      <c r="A3059" s="4" t="s">
        <v>62</v>
      </c>
      <c r="B3059" t="s">
        <v>387</v>
      </c>
      <c r="C3059" t="s">
        <v>406</v>
      </c>
      <c r="D3059" s="5" t="s">
        <v>407</v>
      </c>
      <c r="E3059" s="5">
        <v>0</v>
      </c>
      <c r="F3059" s="5" t="s">
        <v>12</v>
      </c>
      <c r="G3059" s="5" t="s">
        <v>13</v>
      </c>
      <c r="H3059" s="5" t="str">
        <f t="shared" si="47"/>
        <v>Industry (incl. Cement Process)</v>
      </c>
      <c r="I3059" s="6">
        <v>32288.041851664901</v>
      </c>
    </row>
    <row r="3060" spans="1:9" x14ac:dyDescent="0.2">
      <c r="A3060" s="4" t="s">
        <v>62</v>
      </c>
      <c r="B3060" t="s">
        <v>387</v>
      </c>
      <c r="C3060" t="s">
        <v>406</v>
      </c>
      <c r="D3060" s="5" t="s">
        <v>407</v>
      </c>
      <c r="E3060" s="5">
        <v>0</v>
      </c>
      <c r="F3060" s="5" t="s">
        <v>14</v>
      </c>
      <c r="G3060" s="5" t="s">
        <v>15</v>
      </c>
      <c r="H3060" s="5" t="str">
        <f t="shared" si="47"/>
        <v>Industry (incl. Cement Process)</v>
      </c>
      <c r="I3060" s="6">
        <v>14178.1958295359</v>
      </c>
    </row>
    <row r="3061" spans="1:9" x14ac:dyDescent="0.2">
      <c r="A3061" s="4" t="s">
        <v>62</v>
      </c>
      <c r="B3061" t="s">
        <v>387</v>
      </c>
      <c r="C3061" t="s">
        <v>406</v>
      </c>
      <c r="D3061" s="5" t="s">
        <v>407</v>
      </c>
      <c r="E3061" s="5">
        <v>0</v>
      </c>
      <c r="F3061" s="5" t="s">
        <v>18</v>
      </c>
      <c r="G3061" s="5" t="s">
        <v>19</v>
      </c>
      <c r="H3061" s="5" t="str">
        <f t="shared" si="47"/>
        <v>Ground Transport</v>
      </c>
      <c r="I3061" s="6">
        <v>14734.0572018737</v>
      </c>
    </row>
    <row r="3062" spans="1:9" x14ac:dyDescent="0.2">
      <c r="A3062" s="4" t="s">
        <v>62</v>
      </c>
      <c r="B3062" t="s">
        <v>387</v>
      </c>
      <c r="C3062" t="s">
        <v>406</v>
      </c>
      <c r="D3062" s="5" t="s">
        <v>407</v>
      </c>
      <c r="E3062" s="5">
        <v>0</v>
      </c>
      <c r="F3062" s="5" t="s">
        <v>26</v>
      </c>
      <c r="G3062" s="5" t="s">
        <v>27</v>
      </c>
      <c r="H3062" s="5" t="str">
        <f t="shared" si="47"/>
        <v>Residential</v>
      </c>
      <c r="I3062" s="6">
        <v>330.21306459759302</v>
      </c>
    </row>
    <row r="3063" spans="1:9" x14ac:dyDescent="0.2">
      <c r="A3063" s="4" t="s">
        <v>62</v>
      </c>
      <c r="B3063" t="s">
        <v>387</v>
      </c>
      <c r="C3063" t="s">
        <v>406</v>
      </c>
      <c r="D3063" s="5" t="s">
        <v>407</v>
      </c>
      <c r="E3063" s="5">
        <v>0</v>
      </c>
      <c r="F3063" s="5" t="s">
        <v>30</v>
      </c>
      <c r="G3063" s="5" t="s">
        <v>31</v>
      </c>
      <c r="H3063" s="5" t="e">
        <f t="shared" si="47"/>
        <v>#N/A</v>
      </c>
      <c r="I3063" s="6" t="s">
        <v>53</v>
      </c>
    </row>
    <row r="3064" spans="1:9" x14ac:dyDescent="0.2">
      <c r="A3064" s="4" t="s">
        <v>62</v>
      </c>
      <c r="B3064" t="s">
        <v>387</v>
      </c>
      <c r="C3064" t="s">
        <v>406</v>
      </c>
      <c r="D3064" s="5" t="s">
        <v>407</v>
      </c>
      <c r="E3064" s="5">
        <v>0</v>
      </c>
      <c r="F3064" s="5" t="s">
        <v>30</v>
      </c>
      <c r="G3064" s="5" t="s">
        <v>32</v>
      </c>
      <c r="H3064" s="5" t="e">
        <f t="shared" si="47"/>
        <v>#N/A</v>
      </c>
      <c r="I3064" s="6">
        <v>2494.3634910170099</v>
      </c>
    </row>
    <row r="3065" spans="1:9" x14ac:dyDescent="0.2">
      <c r="A3065" s="4" t="s">
        <v>62</v>
      </c>
      <c r="B3065" t="s">
        <v>387</v>
      </c>
      <c r="C3065" t="s">
        <v>406</v>
      </c>
      <c r="D3065" s="5" t="s">
        <v>407</v>
      </c>
      <c r="E3065" s="5">
        <v>0</v>
      </c>
      <c r="F3065" s="5" t="s">
        <v>33</v>
      </c>
      <c r="G3065" s="5" t="s">
        <v>34</v>
      </c>
      <c r="H3065" s="5" t="str">
        <f t="shared" si="47"/>
        <v>Industry (incl. Cement Process)</v>
      </c>
      <c r="I3065" s="6">
        <v>3214.02</v>
      </c>
    </row>
    <row r="3066" spans="1:9" x14ac:dyDescent="0.2">
      <c r="A3066" s="4" t="s">
        <v>62</v>
      </c>
      <c r="B3066" t="s">
        <v>387</v>
      </c>
      <c r="C3066" t="s">
        <v>406</v>
      </c>
      <c r="D3066" s="5" t="s">
        <v>407</v>
      </c>
      <c r="E3066" s="5">
        <v>0</v>
      </c>
      <c r="F3066" s="5" t="s">
        <v>41</v>
      </c>
      <c r="G3066" s="5" t="s">
        <v>42</v>
      </c>
      <c r="H3066" s="5" t="e">
        <f t="shared" si="47"/>
        <v>#N/A</v>
      </c>
      <c r="I3066" s="6">
        <v>0.124432546288193</v>
      </c>
    </row>
    <row r="3067" spans="1:9" x14ac:dyDescent="0.2">
      <c r="A3067" s="4" t="s">
        <v>62</v>
      </c>
      <c r="B3067" t="s">
        <v>387</v>
      </c>
      <c r="C3067" t="s">
        <v>406</v>
      </c>
      <c r="D3067" s="5" t="s">
        <v>407</v>
      </c>
      <c r="E3067" s="5">
        <v>0</v>
      </c>
      <c r="F3067" s="5" t="s">
        <v>43</v>
      </c>
      <c r="G3067" s="5" t="s">
        <v>44</v>
      </c>
      <c r="H3067" s="5" t="e">
        <f t="shared" si="47"/>
        <v>#N/A</v>
      </c>
      <c r="I3067" s="6">
        <v>14177.8740218762</v>
      </c>
    </row>
    <row r="3068" spans="1:9" x14ac:dyDescent="0.2">
      <c r="A3068" s="4" t="s">
        <v>62</v>
      </c>
      <c r="B3068" t="s">
        <v>387</v>
      </c>
      <c r="C3068" t="s">
        <v>406</v>
      </c>
      <c r="D3068" s="5" t="s">
        <v>407</v>
      </c>
      <c r="E3068" s="5">
        <v>0</v>
      </c>
      <c r="F3068" s="5" t="s">
        <v>45</v>
      </c>
      <c r="G3068" s="5" t="s">
        <v>46</v>
      </c>
      <c r="H3068" s="5" t="e">
        <f t="shared" si="47"/>
        <v>#N/A</v>
      </c>
      <c r="I3068" s="6">
        <v>103</v>
      </c>
    </row>
    <row r="3069" spans="1:9" x14ac:dyDescent="0.2">
      <c r="A3069" s="4" t="s">
        <v>62</v>
      </c>
      <c r="B3069" t="s">
        <v>387</v>
      </c>
      <c r="C3069" t="s">
        <v>406</v>
      </c>
      <c r="D3069" s="5" t="s">
        <v>407</v>
      </c>
      <c r="E3069" s="5">
        <v>0</v>
      </c>
      <c r="F3069" s="5" t="s">
        <v>47</v>
      </c>
      <c r="G3069" s="5" t="s">
        <v>48</v>
      </c>
      <c r="H3069" s="5" t="e">
        <f t="shared" si="47"/>
        <v>#N/A</v>
      </c>
      <c r="I3069" s="6" t="s">
        <v>53</v>
      </c>
    </row>
    <row r="3070" spans="1:9" x14ac:dyDescent="0.2">
      <c r="A3070" s="4" t="s">
        <v>62</v>
      </c>
      <c r="B3070" t="s">
        <v>387</v>
      </c>
      <c r="C3070" t="s">
        <v>406</v>
      </c>
      <c r="D3070" s="5" t="s">
        <v>407</v>
      </c>
      <c r="E3070" s="5">
        <v>0</v>
      </c>
      <c r="F3070" s="5" t="s">
        <v>49</v>
      </c>
      <c r="G3070" s="5" t="s">
        <v>50</v>
      </c>
      <c r="H3070" s="5" t="e">
        <f t="shared" si="47"/>
        <v>#N/A</v>
      </c>
      <c r="I3070" s="6">
        <v>17.1845802420473</v>
      </c>
    </row>
    <row r="3071" spans="1:9" x14ac:dyDescent="0.2">
      <c r="A3071" s="4" t="s">
        <v>62</v>
      </c>
      <c r="B3071" t="s">
        <v>387</v>
      </c>
      <c r="C3071" t="s">
        <v>406</v>
      </c>
      <c r="D3071" s="5" t="s">
        <v>407</v>
      </c>
      <c r="E3071" s="5">
        <v>0</v>
      </c>
      <c r="F3071" s="5" t="s">
        <v>56</v>
      </c>
      <c r="G3071" s="5" t="s">
        <v>57</v>
      </c>
      <c r="H3071" s="5" t="e">
        <f t="shared" si="47"/>
        <v>#N/A</v>
      </c>
      <c r="I3071" s="6">
        <v>32.057326800194602</v>
      </c>
    </row>
    <row r="3072" spans="1:9" x14ac:dyDescent="0.2">
      <c r="A3072" s="4" t="s">
        <v>62</v>
      </c>
      <c r="B3072" t="s">
        <v>387</v>
      </c>
      <c r="C3072" t="s">
        <v>406</v>
      </c>
      <c r="D3072" s="5" t="s">
        <v>407</v>
      </c>
      <c r="E3072" s="5">
        <v>0</v>
      </c>
      <c r="F3072" s="5" t="s">
        <v>58</v>
      </c>
      <c r="G3072" s="5" t="s">
        <v>59</v>
      </c>
      <c r="H3072" s="5" t="e">
        <f t="shared" si="47"/>
        <v>#N/A</v>
      </c>
      <c r="I3072" s="6">
        <v>0.66000099999999995</v>
      </c>
    </row>
    <row r="3073" spans="1:9" x14ac:dyDescent="0.2">
      <c r="A3073" s="4" t="s">
        <v>62</v>
      </c>
      <c r="B3073" t="s">
        <v>387</v>
      </c>
      <c r="C3073" t="s">
        <v>406</v>
      </c>
      <c r="D3073" s="5" t="s">
        <v>407</v>
      </c>
      <c r="E3073" s="5">
        <v>0</v>
      </c>
      <c r="F3073" s="5" t="s">
        <v>60</v>
      </c>
      <c r="G3073" s="5" t="s">
        <v>61</v>
      </c>
      <c r="H3073" s="5" t="e">
        <f t="shared" si="47"/>
        <v>#N/A</v>
      </c>
      <c r="I3073" s="6">
        <v>3.3400765023339801E-2</v>
      </c>
    </row>
    <row r="3074" spans="1:9" x14ac:dyDescent="0.2">
      <c r="A3074" s="4" t="s">
        <v>62</v>
      </c>
      <c r="B3074" t="s">
        <v>387</v>
      </c>
      <c r="C3074" t="s">
        <v>408</v>
      </c>
      <c r="D3074" s="5" t="s">
        <v>409</v>
      </c>
      <c r="E3074" s="5">
        <v>0</v>
      </c>
      <c r="F3074" s="5" t="s">
        <v>10</v>
      </c>
      <c r="G3074" s="5" t="s">
        <v>11</v>
      </c>
      <c r="H3074" s="5" t="str">
        <f t="shared" ref="H3074:H3137" si="48">VLOOKUP(G3074,$M$2:$N$11,2,FALSE)</f>
        <v>Power</v>
      </c>
      <c r="I3074" s="6">
        <v>247023.47055227801</v>
      </c>
    </row>
    <row r="3075" spans="1:9" x14ac:dyDescent="0.2">
      <c r="A3075" s="4" t="s">
        <v>62</v>
      </c>
      <c r="B3075" t="s">
        <v>387</v>
      </c>
      <c r="C3075" t="s">
        <v>408</v>
      </c>
      <c r="D3075" s="5" t="s">
        <v>409</v>
      </c>
      <c r="E3075" s="5">
        <v>0</v>
      </c>
      <c r="F3075" s="5" t="s">
        <v>12</v>
      </c>
      <c r="G3075" s="5" t="s">
        <v>13</v>
      </c>
      <c r="H3075" s="5" t="str">
        <f t="shared" si="48"/>
        <v>Industry (incl. Cement Process)</v>
      </c>
      <c r="I3075" s="6">
        <v>27998.906950322798</v>
      </c>
    </row>
    <row r="3076" spans="1:9" x14ac:dyDescent="0.2">
      <c r="A3076" s="4" t="s">
        <v>62</v>
      </c>
      <c r="B3076" t="s">
        <v>387</v>
      </c>
      <c r="C3076" t="s">
        <v>408</v>
      </c>
      <c r="D3076" s="5" t="s">
        <v>409</v>
      </c>
      <c r="E3076" s="5">
        <v>0</v>
      </c>
      <c r="F3076" s="5" t="s">
        <v>14</v>
      </c>
      <c r="G3076" s="5" t="s">
        <v>15</v>
      </c>
      <c r="H3076" s="5" t="str">
        <f t="shared" si="48"/>
        <v>Industry (incl. Cement Process)</v>
      </c>
      <c r="I3076" s="6">
        <v>109386.309649103</v>
      </c>
    </row>
    <row r="3077" spans="1:9" x14ac:dyDescent="0.2">
      <c r="A3077" s="4" t="s">
        <v>62</v>
      </c>
      <c r="B3077" t="s">
        <v>387</v>
      </c>
      <c r="C3077" t="s">
        <v>408</v>
      </c>
      <c r="D3077" s="5" t="s">
        <v>409</v>
      </c>
      <c r="E3077" s="5">
        <v>0</v>
      </c>
      <c r="F3077" s="5" t="s">
        <v>16</v>
      </c>
      <c r="G3077" s="5" t="s">
        <v>17</v>
      </c>
      <c r="H3077" s="5" t="str">
        <f t="shared" si="48"/>
        <v>Domestic aviation</v>
      </c>
      <c r="I3077" s="6">
        <v>2753.2708247268902</v>
      </c>
    </row>
    <row r="3078" spans="1:9" x14ac:dyDescent="0.2">
      <c r="A3078" s="4" t="s">
        <v>62</v>
      </c>
      <c r="B3078" t="s">
        <v>387</v>
      </c>
      <c r="C3078" t="s">
        <v>408</v>
      </c>
      <c r="D3078" s="5" t="s">
        <v>409</v>
      </c>
      <c r="E3078" s="5">
        <v>0</v>
      </c>
      <c r="F3078" s="5" t="s">
        <v>18</v>
      </c>
      <c r="G3078" s="5" t="s">
        <v>19</v>
      </c>
      <c r="H3078" s="5" t="str">
        <f t="shared" si="48"/>
        <v>Ground Transport</v>
      </c>
      <c r="I3078" s="6">
        <v>127042.268101981</v>
      </c>
    </row>
    <row r="3079" spans="1:9" x14ac:dyDescent="0.2">
      <c r="A3079" s="4" t="s">
        <v>62</v>
      </c>
      <c r="B3079" t="s">
        <v>387</v>
      </c>
      <c r="C3079" t="s">
        <v>408</v>
      </c>
      <c r="D3079" s="5" t="s">
        <v>409</v>
      </c>
      <c r="E3079" s="5">
        <v>0</v>
      </c>
      <c r="F3079" s="5" t="s">
        <v>26</v>
      </c>
      <c r="G3079" s="5" t="s">
        <v>27</v>
      </c>
      <c r="H3079" s="5" t="str">
        <f t="shared" si="48"/>
        <v>Residential</v>
      </c>
      <c r="I3079" s="6">
        <v>4671.1263787739299</v>
      </c>
    </row>
    <row r="3080" spans="1:9" x14ac:dyDescent="0.2">
      <c r="A3080" s="4" t="s">
        <v>62</v>
      </c>
      <c r="B3080" t="s">
        <v>387</v>
      </c>
      <c r="C3080" t="s">
        <v>408</v>
      </c>
      <c r="D3080" s="5" t="s">
        <v>409</v>
      </c>
      <c r="E3080" s="5">
        <v>0</v>
      </c>
      <c r="F3080" s="5" t="s">
        <v>30</v>
      </c>
      <c r="G3080" s="5" t="s">
        <v>32</v>
      </c>
      <c r="H3080" s="5" t="e">
        <f t="shared" si="48"/>
        <v>#N/A</v>
      </c>
      <c r="I3080" s="6">
        <v>9725.3393280549499</v>
      </c>
    </row>
    <row r="3081" spans="1:9" x14ac:dyDescent="0.2">
      <c r="A3081" s="4" t="s">
        <v>62</v>
      </c>
      <c r="B3081" t="s">
        <v>387</v>
      </c>
      <c r="C3081" t="s">
        <v>408</v>
      </c>
      <c r="D3081" s="5" t="s">
        <v>409</v>
      </c>
      <c r="E3081" s="5">
        <v>0</v>
      </c>
      <c r="F3081" s="5" t="s">
        <v>33</v>
      </c>
      <c r="G3081" s="5" t="s">
        <v>34</v>
      </c>
      <c r="H3081" s="5" t="str">
        <f t="shared" si="48"/>
        <v>Industry (incl. Cement Process)</v>
      </c>
      <c r="I3081" s="6">
        <v>47071.3</v>
      </c>
    </row>
    <row r="3082" spans="1:9" x14ac:dyDescent="0.2">
      <c r="A3082" s="4" t="s">
        <v>62</v>
      </c>
      <c r="B3082" t="s">
        <v>387</v>
      </c>
      <c r="C3082" t="s">
        <v>408</v>
      </c>
      <c r="D3082" s="5" t="s">
        <v>409</v>
      </c>
      <c r="E3082" s="5">
        <v>0</v>
      </c>
      <c r="F3082" s="5" t="s">
        <v>35</v>
      </c>
      <c r="G3082" s="5" t="s">
        <v>36</v>
      </c>
      <c r="H3082" s="5" t="e">
        <f t="shared" si="48"/>
        <v>#N/A</v>
      </c>
      <c r="I3082" s="6" t="s">
        <v>53</v>
      </c>
    </row>
    <row r="3083" spans="1:9" x14ac:dyDescent="0.2">
      <c r="A3083" s="4" t="s">
        <v>62</v>
      </c>
      <c r="B3083" t="s">
        <v>387</v>
      </c>
      <c r="C3083" t="s">
        <v>408</v>
      </c>
      <c r="D3083" s="5" t="s">
        <v>409</v>
      </c>
      <c r="E3083" s="5">
        <v>0</v>
      </c>
      <c r="F3083" s="5" t="s">
        <v>41</v>
      </c>
      <c r="G3083" s="5" t="s">
        <v>42</v>
      </c>
      <c r="H3083" s="5" t="e">
        <f t="shared" si="48"/>
        <v>#N/A</v>
      </c>
      <c r="I3083" s="6">
        <v>1.63534699763825</v>
      </c>
    </row>
    <row r="3084" spans="1:9" x14ac:dyDescent="0.2">
      <c r="A3084" s="4" t="s">
        <v>62</v>
      </c>
      <c r="B3084" t="s">
        <v>387</v>
      </c>
      <c r="C3084" t="s">
        <v>408</v>
      </c>
      <c r="D3084" s="5" t="s">
        <v>409</v>
      </c>
      <c r="E3084" s="5">
        <v>0</v>
      </c>
      <c r="F3084" s="5" t="s">
        <v>43</v>
      </c>
      <c r="G3084" s="5" t="s">
        <v>44</v>
      </c>
      <c r="H3084" s="5" t="e">
        <f t="shared" si="48"/>
        <v>#N/A</v>
      </c>
      <c r="I3084" s="6">
        <v>48177.285186035202</v>
      </c>
    </row>
    <row r="3085" spans="1:9" x14ac:dyDescent="0.2">
      <c r="A3085" s="4" t="s">
        <v>62</v>
      </c>
      <c r="B3085" t="s">
        <v>387</v>
      </c>
      <c r="C3085" t="s">
        <v>408</v>
      </c>
      <c r="D3085" s="5" t="s">
        <v>409</v>
      </c>
      <c r="E3085" s="5">
        <v>0</v>
      </c>
      <c r="F3085" s="5" t="s">
        <v>45</v>
      </c>
      <c r="G3085" s="5" t="s">
        <v>46</v>
      </c>
      <c r="H3085" s="5" t="e">
        <f t="shared" si="48"/>
        <v>#N/A</v>
      </c>
      <c r="I3085" s="6">
        <v>209.583</v>
      </c>
    </row>
    <row r="3086" spans="1:9" x14ac:dyDescent="0.2">
      <c r="A3086" s="4" t="s">
        <v>62</v>
      </c>
      <c r="B3086" t="s">
        <v>387</v>
      </c>
      <c r="C3086" t="s">
        <v>408</v>
      </c>
      <c r="D3086" s="5" t="s">
        <v>409</v>
      </c>
      <c r="E3086" s="5">
        <v>0</v>
      </c>
      <c r="F3086" s="5" t="s">
        <v>47</v>
      </c>
      <c r="G3086" s="5" t="s">
        <v>48</v>
      </c>
      <c r="H3086" s="5" t="e">
        <f t="shared" si="48"/>
        <v>#N/A</v>
      </c>
      <c r="I3086" s="6" t="s">
        <v>53</v>
      </c>
    </row>
    <row r="3087" spans="1:9" x14ac:dyDescent="0.2">
      <c r="A3087" s="4" t="s">
        <v>62</v>
      </c>
      <c r="B3087" t="s">
        <v>387</v>
      </c>
      <c r="C3087" t="s">
        <v>408</v>
      </c>
      <c r="D3087" s="5" t="s">
        <v>409</v>
      </c>
      <c r="E3087" s="5">
        <v>0</v>
      </c>
      <c r="F3087" s="5" t="s">
        <v>49</v>
      </c>
      <c r="G3087" s="5" t="s">
        <v>50</v>
      </c>
      <c r="H3087" s="5" t="e">
        <f t="shared" si="48"/>
        <v>#N/A</v>
      </c>
      <c r="I3087" s="6">
        <v>249.96199604691699</v>
      </c>
    </row>
    <row r="3088" spans="1:9" x14ac:dyDescent="0.2">
      <c r="A3088" s="4" t="s">
        <v>62</v>
      </c>
      <c r="B3088" t="s">
        <v>387</v>
      </c>
      <c r="C3088" t="s">
        <v>408</v>
      </c>
      <c r="D3088" s="5" t="s">
        <v>409</v>
      </c>
      <c r="E3088" s="5">
        <v>0</v>
      </c>
      <c r="F3088" s="5" t="s">
        <v>51</v>
      </c>
      <c r="G3088" s="5" t="s">
        <v>52</v>
      </c>
      <c r="H3088" s="5" t="e">
        <f t="shared" si="48"/>
        <v>#N/A</v>
      </c>
      <c r="I3088" s="6">
        <v>58.137944430209501</v>
      </c>
    </row>
    <row r="3089" spans="1:9" x14ac:dyDescent="0.2">
      <c r="A3089" s="4" t="s">
        <v>62</v>
      </c>
      <c r="B3089" t="s">
        <v>387</v>
      </c>
      <c r="C3089" t="s">
        <v>408</v>
      </c>
      <c r="D3089" s="5" t="s">
        <v>409</v>
      </c>
      <c r="E3089" s="5">
        <v>0</v>
      </c>
      <c r="F3089" s="5" t="s">
        <v>56</v>
      </c>
      <c r="G3089" s="5" t="s">
        <v>57</v>
      </c>
      <c r="H3089" s="5" t="e">
        <f t="shared" si="48"/>
        <v>#N/A</v>
      </c>
      <c r="I3089" s="6">
        <v>498.196629181905</v>
      </c>
    </row>
    <row r="3090" spans="1:9" x14ac:dyDescent="0.2">
      <c r="A3090" s="4" t="s">
        <v>62</v>
      </c>
      <c r="B3090" t="s">
        <v>387</v>
      </c>
      <c r="C3090" t="s">
        <v>408</v>
      </c>
      <c r="D3090" s="5" t="s">
        <v>409</v>
      </c>
      <c r="E3090" s="5">
        <v>0</v>
      </c>
      <c r="F3090" s="5" t="s">
        <v>58</v>
      </c>
      <c r="G3090" s="5" t="s">
        <v>59</v>
      </c>
      <c r="H3090" s="5" t="e">
        <f t="shared" si="48"/>
        <v>#N/A</v>
      </c>
      <c r="I3090" s="6">
        <v>120.644491999545</v>
      </c>
    </row>
    <row r="3091" spans="1:9" x14ac:dyDescent="0.2">
      <c r="A3091" s="4" t="s">
        <v>62</v>
      </c>
      <c r="B3091" t="s">
        <v>387</v>
      </c>
      <c r="C3091" t="s">
        <v>410</v>
      </c>
      <c r="D3091" s="5" t="s">
        <v>411</v>
      </c>
      <c r="E3091" s="5">
        <v>0</v>
      </c>
      <c r="F3091" s="5" t="s">
        <v>10</v>
      </c>
      <c r="G3091" s="5" t="s">
        <v>11</v>
      </c>
      <c r="H3091" s="5" t="str">
        <f t="shared" si="48"/>
        <v>Power</v>
      </c>
      <c r="I3091" s="6">
        <v>11109.403033634</v>
      </c>
    </row>
    <row r="3092" spans="1:9" x14ac:dyDescent="0.2">
      <c r="A3092" s="4" t="s">
        <v>62</v>
      </c>
      <c r="B3092" t="s">
        <v>387</v>
      </c>
      <c r="C3092" t="s">
        <v>410</v>
      </c>
      <c r="D3092" s="5" t="s">
        <v>411</v>
      </c>
      <c r="E3092" s="5">
        <v>0</v>
      </c>
      <c r="F3092" s="5" t="s">
        <v>12</v>
      </c>
      <c r="G3092" s="5" t="s">
        <v>13</v>
      </c>
      <c r="H3092" s="5" t="str">
        <f t="shared" si="48"/>
        <v>Industry (incl. Cement Process)</v>
      </c>
      <c r="I3092" s="6">
        <v>566.34631962837295</v>
      </c>
    </row>
    <row r="3093" spans="1:9" x14ac:dyDescent="0.2">
      <c r="A3093" s="4" t="s">
        <v>62</v>
      </c>
      <c r="B3093" t="s">
        <v>387</v>
      </c>
      <c r="C3093" t="s">
        <v>410</v>
      </c>
      <c r="D3093" s="5" t="s">
        <v>411</v>
      </c>
      <c r="E3093" s="5">
        <v>0</v>
      </c>
      <c r="F3093" s="5" t="s">
        <v>14</v>
      </c>
      <c r="G3093" s="5" t="s">
        <v>15</v>
      </c>
      <c r="H3093" s="5" t="str">
        <f t="shared" si="48"/>
        <v>Industry (incl. Cement Process)</v>
      </c>
      <c r="I3093" s="6">
        <v>3442.8408345482198</v>
      </c>
    </row>
    <row r="3094" spans="1:9" x14ac:dyDescent="0.2">
      <c r="A3094" s="4" t="s">
        <v>62</v>
      </c>
      <c r="B3094" t="s">
        <v>387</v>
      </c>
      <c r="C3094" t="s">
        <v>410</v>
      </c>
      <c r="D3094" s="5" t="s">
        <v>411</v>
      </c>
      <c r="E3094" s="5">
        <v>0</v>
      </c>
      <c r="F3094" s="5" t="s">
        <v>16</v>
      </c>
      <c r="G3094" s="5" t="s">
        <v>17</v>
      </c>
      <c r="H3094" s="5" t="str">
        <f t="shared" si="48"/>
        <v>Domestic aviation</v>
      </c>
      <c r="I3094" s="6">
        <v>98.207307535628502</v>
      </c>
    </row>
    <row r="3095" spans="1:9" x14ac:dyDescent="0.2">
      <c r="A3095" s="4" t="s">
        <v>62</v>
      </c>
      <c r="B3095" t="s">
        <v>387</v>
      </c>
      <c r="C3095" t="s">
        <v>410</v>
      </c>
      <c r="D3095" s="5" t="s">
        <v>411</v>
      </c>
      <c r="E3095" s="5">
        <v>0</v>
      </c>
      <c r="F3095" s="5" t="s">
        <v>18</v>
      </c>
      <c r="G3095" s="5" t="s">
        <v>19</v>
      </c>
      <c r="H3095" s="5" t="str">
        <f t="shared" si="48"/>
        <v>Ground Transport</v>
      </c>
      <c r="I3095" s="6">
        <v>6365.9603505055402</v>
      </c>
    </row>
    <row r="3096" spans="1:9" x14ac:dyDescent="0.2">
      <c r="A3096" s="4" t="s">
        <v>62</v>
      </c>
      <c r="B3096" t="s">
        <v>387</v>
      </c>
      <c r="C3096" t="s">
        <v>410</v>
      </c>
      <c r="D3096" s="5" t="s">
        <v>411</v>
      </c>
      <c r="E3096" s="5">
        <v>0</v>
      </c>
      <c r="F3096" s="5" t="s">
        <v>26</v>
      </c>
      <c r="G3096" s="5" t="s">
        <v>27</v>
      </c>
      <c r="H3096" s="5" t="str">
        <f t="shared" si="48"/>
        <v>Residential</v>
      </c>
      <c r="I3096" s="6">
        <v>4514.1884309479701</v>
      </c>
    </row>
    <row r="3097" spans="1:9" x14ac:dyDescent="0.2">
      <c r="A3097" s="4" t="s">
        <v>62</v>
      </c>
      <c r="B3097" t="s">
        <v>387</v>
      </c>
      <c r="C3097" t="s">
        <v>410</v>
      </c>
      <c r="D3097" s="5" t="s">
        <v>411</v>
      </c>
      <c r="E3097" s="5">
        <v>0</v>
      </c>
      <c r="F3097" s="5" t="s">
        <v>30</v>
      </c>
      <c r="G3097" s="5" t="s">
        <v>32</v>
      </c>
      <c r="H3097" s="5" t="e">
        <f t="shared" si="48"/>
        <v>#N/A</v>
      </c>
      <c r="I3097" s="6">
        <v>1569.7580714271401</v>
      </c>
    </row>
    <row r="3098" spans="1:9" x14ac:dyDescent="0.2">
      <c r="A3098" s="4" t="s">
        <v>62</v>
      </c>
      <c r="B3098" t="s">
        <v>387</v>
      </c>
      <c r="C3098" t="s">
        <v>410</v>
      </c>
      <c r="D3098" s="5" t="s">
        <v>411</v>
      </c>
      <c r="E3098" s="5">
        <v>0</v>
      </c>
      <c r="F3098" s="5" t="s">
        <v>33</v>
      </c>
      <c r="G3098" s="5" t="s">
        <v>34</v>
      </c>
      <c r="H3098" s="5" t="str">
        <f t="shared" si="48"/>
        <v>Industry (incl. Cement Process)</v>
      </c>
      <c r="I3098" s="6">
        <v>988.92899999999997</v>
      </c>
    </row>
    <row r="3099" spans="1:9" x14ac:dyDescent="0.2">
      <c r="A3099" s="4" t="s">
        <v>62</v>
      </c>
      <c r="B3099" t="s">
        <v>387</v>
      </c>
      <c r="C3099" t="s">
        <v>410</v>
      </c>
      <c r="D3099" s="5" t="s">
        <v>411</v>
      </c>
      <c r="E3099" s="5">
        <v>0</v>
      </c>
      <c r="F3099" s="5" t="s">
        <v>41</v>
      </c>
      <c r="G3099" s="5" t="s">
        <v>42</v>
      </c>
      <c r="H3099" s="5" t="e">
        <f t="shared" si="48"/>
        <v>#N/A</v>
      </c>
      <c r="I3099" s="6">
        <v>0.87473883610709902</v>
      </c>
    </row>
    <row r="3100" spans="1:9" x14ac:dyDescent="0.2">
      <c r="A3100" s="4" t="s">
        <v>62</v>
      </c>
      <c r="B3100" t="s">
        <v>387</v>
      </c>
      <c r="C3100" t="s">
        <v>410</v>
      </c>
      <c r="D3100" s="5" t="s">
        <v>411</v>
      </c>
      <c r="E3100" s="5">
        <v>0</v>
      </c>
      <c r="F3100" s="5" t="s">
        <v>43</v>
      </c>
      <c r="G3100" s="5" t="s">
        <v>44</v>
      </c>
      <c r="H3100" s="5" t="e">
        <f t="shared" si="48"/>
        <v>#N/A</v>
      </c>
      <c r="I3100" s="6">
        <v>51</v>
      </c>
    </row>
    <row r="3101" spans="1:9" x14ac:dyDescent="0.2">
      <c r="A3101" s="4" t="s">
        <v>62</v>
      </c>
      <c r="B3101" t="s">
        <v>387</v>
      </c>
      <c r="C3101" t="s">
        <v>410</v>
      </c>
      <c r="D3101" s="5" t="s">
        <v>411</v>
      </c>
      <c r="E3101" s="5">
        <v>0</v>
      </c>
      <c r="F3101" s="5" t="s">
        <v>45</v>
      </c>
      <c r="G3101" s="5" t="s">
        <v>46</v>
      </c>
      <c r="H3101" s="5" t="e">
        <f t="shared" si="48"/>
        <v>#N/A</v>
      </c>
      <c r="I3101" s="6">
        <v>1.2468440000000001</v>
      </c>
    </row>
    <row r="3102" spans="1:9" x14ac:dyDescent="0.2">
      <c r="A3102" s="4" t="s">
        <v>62</v>
      </c>
      <c r="B3102" t="s">
        <v>387</v>
      </c>
      <c r="C3102" t="s">
        <v>410</v>
      </c>
      <c r="D3102" s="5" t="s">
        <v>411</v>
      </c>
      <c r="E3102" s="5">
        <v>0</v>
      </c>
      <c r="F3102" s="5" t="s">
        <v>47</v>
      </c>
      <c r="G3102" s="5" t="s">
        <v>48</v>
      </c>
      <c r="H3102" s="5" t="e">
        <f t="shared" si="48"/>
        <v>#N/A</v>
      </c>
      <c r="I3102" s="6">
        <v>8.3000444246913592</v>
      </c>
    </row>
    <row r="3103" spans="1:9" x14ac:dyDescent="0.2">
      <c r="A3103" s="4" t="s">
        <v>62</v>
      </c>
      <c r="B3103" t="s">
        <v>387</v>
      </c>
      <c r="C3103" t="s">
        <v>410</v>
      </c>
      <c r="D3103" s="5" t="s">
        <v>411</v>
      </c>
      <c r="E3103" s="5">
        <v>0</v>
      </c>
      <c r="F3103" s="5" t="s">
        <v>49</v>
      </c>
      <c r="G3103" s="5" t="s">
        <v>50</v>
      </c>
      <c r="H3103" s="5" t="e">
        <f t="shared" si="48"/>
        <v>#N/A</v>
      </c>
      <c r="I3103" s="6">
        <v>46.888156098980197</v>
      </c>
    </row>
    <row r="3104" spans="1:9" x14ac:dyDescent="0.2">
      <c r="A3104" s="4" t="s">
        <v>62</v>
      </c>
      <c r="B3104" t="s">
        <v>387</v>
      </c>
      <c r="C3104" t="s">
        <v>410</v>
      </c>
      <c r="D3104" s="5" t="s">
        <v>411</v>
      </c>
      <c r="E3104" s="5">
        <v>0</v>
      </c>
      <c r="F3104" s="5" t="s">
        <v>51</v>
      </c>
      <c r="G3104" s="5" t="s">
        <v>52</v>
      </c>
      <c r="H3104" s="5" t="e">
        <f t="shared" si="48"/>
        <v>#N/A</v>
      </c>
      <c r="I3104" s="6" t="s">
        <v>53</v>
      </c>
    </row>
    <row r="3105" spans="1:9" x14ac:dyDescent="0.2">
      <c r="A3105" s="4" t="s">
        <v>62</v>
      </c>
      <c r="B3105" t="s">
        <v>387</v>
      </c>
      <c r="C3105" t="s">
        <v>410</v>
      </c>
      <c r="D3105" s="5" t="s">
        <v>411</v>
      </c>
      <c r="E3105" s="5">
        <v>0</v>
      </c>
      <c r="F3105" s="5" t="s">
        <v>56</v>
      </c>
      <c r="G3105" s="5" t="s">
        <v>57</v>
      </c>
      <c r="H3105" s="5" t="e">
        <f t="shared" si="48"/>
        <v>#N/A</v>
      </c>
      <c r="I3105" s="6">
        <v>132.97393117279199</v>
      </c>
    </row>
    <row r="3106" spans="1:9" x14ac:dyDescent="0.2">
      <c r="A3106" s="4" t="s">
        <v>62</v>
      </c>
      <c r="B3106" t="s">
        <v>387</v>
      </c>
      <c r="C3106" t="s">
        <v>410</v>
      </c>
      <c r="D3106" s="5" t="s">
        <v>411</v>
      </c>
      <c r="E3106" s="5">
        <v>0</v>
      </c>
      <c r="F3106" s="5" t="s">
        <v>58</v>
      </c>
      <c r="G3106" s="5" t="s">
        <v>59</v>
      </c>
      <c r="H3106" s="5" t="e">
        <f t="shared" si="48"/>
        <v>#N/A</v>
      </c>
      <c r="I3106" s="6">
        <v>41.127270000000003</v>
      </c>
    </row>
    <row r="3107" spans="1:9" x14ac:dyDescent="0.2">
      <c r="A3107" s="4" t="s">
        <v>62</v>
      </c>
      <c r="B3107" t="s">
        <v>387</v>
      </c>
      <c r="C3107" t="s">
        <v>412</v>
      </c>
      <c r="D3107" s="5" t="s">
        <v>413</v>
      </c>
      <c r="E3107" s="5">
        <v>0</v>
      </c>
      <c r="F3107" s="5" t="s">
        <v>10</v>
      </c>
      <c r="G3107" s="5" t="s">
        <v>11</v>
      </c>
      <c r="H3107" s="5" t="str">
        <f t="shared" si="48"/>
        <v>Power</v>
      </c>
      <c r="I3107" s="6">
        <v>3122.6608205370499</v>
      </c>
    </row>
    <row r="3108" spans="1:9" x14ac:dyDescent="0.2">
      <c r="A3108" s="4" t="s">
        <v>62</v>
      </c>
      <c r="B3108" t="s">
        <v>387</v>
      </c>
      <c r="C3108" t="s">
        <v>412</v>
      </c>
      <c r="D3108" s="5" t="s">
        <v>413</v>
      </c>
      <c r="E3108" s="5">
        <v>0</v>
      </c>
      <c r="F3108" s="5" t="s">
        <v>12</v>
      </c>
      <c r="G3108" s="5" t="s">
        <v>13</v>
      </c>
      <c r="H3108" s="5" t="str">
        <f t="shared" si="48"/>
        <v>Industry (incl. Cement Process)</v>
      </c>
      <c r="I3108" s="6">
        <v>647.99358831510199</v>
      </c>
    </row>
    <row r="3109" spans="1:9" x14ac:dyDescent="0.2">
      <c r="A3109" s="4" t="s">
        <v>62</v>
      </c>
      <c r="B3109" t="s">
        <v>387</v>
      </c>
      <c r="C3109" t="s">
        <v>412</v>
      </c>
      <c r="D3109" s="5" t="s">
        <v>413</v>
      </c>
      <c r="E3109" s="5">
        <v>0</v>
      </c>
      <c r="F3109" s="5" t="s">
        <v>14</v>
      </c>
      <c r="G3109" s="5" t="s">
        <v>15</v>
      </c>
      <c r="H3109" s="5" t="str">
        <f t="shared" si="48"/>
        <v>Industry (incl. Cement Process)</v>
      </c>
      <c r="I3109" s="6">
        <v>930.41740700264302</v>
      </c>
    </row>
    <row r="3110" spans="1:9" x14ac:dyDescent="0.2">
      <c r="A3110" s="4" t="s">
        <v>62</v>
      </c>
      <c r="B3110" t="s">
        <v>387</v>
      </c>
      <c r="C3110" t="s">
        <v>412</v>
      </c>
      <c r="D3110" s="5" t="s">
        <v>413</v>
      </c>
      <c r="E3110" s="5">
        <v>0</v>
      </c>
      <c r="F3110" s="5" t="s">
        <v>18</v>
      </c>
      <c r="G3110" s="5" t="s">
        <v>19</v>
      </c>
      <c r="H3110" s="5" t="str">
        <f t="shared" si="48"/>
        <v>Ground Transport</v>
      </c>
      <c r="I3110" s="6">
        <v>2676.9986660877798</v>
      </c>
    </row>
    <row r="3111" spans="1:9" x14ac:dyDescent="0.2">
      <c r="A3111" s="4" t="s">
        <v>62</v>
      </c>
      <c r="B3111" t="s">
        <v>387</v>
      </c>
      <c r="C3111" t="s">
        <v>412</v>
      </c>
      <c r="D3111" s="5" t="s">
        <v>413</v>
      </c>
      <c r="E3111" s="5">
        <v>0</v>
      </c>
      <c r="F3111" s="5" t="s">
        <v>26</v>
      </c>
      <c r="G3111" s="5" t="s">
        <v>27</v>
      </c>
      <c r="H3111" s="5" t="str">
        <f t="shared" si="48"/>
        <v>Residential</v>
      </c>
      <c r="I3111" s="6">
        <v>1813.1650705014699</v>
      </c>
    </row>
    <row r="3112" spans="1:9" x14ac:dyDescent="0.2">
      <c r="A3112" s="4" t="s">
        <v>62</v>
      </c>
      <c r="B3112" t="s">
        <v>387</v>
      </c>
      <c r="C3112" t="s">
        <v>412</v>
      </c>
      <c r="D3112" s="5" t="s">
        <v>413</v>
      </c>
      <c r="E3112" s="5">
        <v>0</v>
      </c>
      <c r="F3112" s="5" t="s">
        <v>30</v>
      </c>
      <c r="G3112" s="5" t="s">
        <v>32</v>
      </c>
      <c r="H3112" s="5" t="e">
        <f t="shared" si="48"/>
        <v>#N/A</v>
      </c>
      <c r="I3112" s="6">
        <v>1210.0668369928101</v>
      </c>
    </row>
    <row r="3113" spans="1:9" x14ac:dyDescent="0.2">
      <c r="A3113" s="4" t="s">
        <v>62</v>
      </c>
      <c r="B3113" t="s">
        <v>387</v>
      </c>
      <c r="C3113" t="s">
        <v>412</v>
      </c>
      <c r="D3113" s="5" t="s">
        <v>413</v>
      </c>
      <c r="E3113" s="5">
        <v>0</v>
      </c>
      <c r="F3113" s="5" t="s">
        <v>33</v>
      </c>
      <c r="G3113" s="5" t="s">
        <v>34</v>
      </c>
      <c r="H3113" s="5" t="str">
        <f t="shared" si="48"/>
        <v>Industry (incl. Cement Process)</v>
      </c>
      <c r="I3113" s="6">
        <v>1186.6199999999999</v>
      </c>
    </row>
    <row r="3114" spans="1:9" x14ac:dyDescent="0.2">
      <c r="A3114" s="4" t="s">
        <v>62</v>
      </c>
      <c r="B3114" t="s">
        <v>387</v>
      </c>
      <c r="C3114" t="s">
        <v>412</v>
      </c>
      <c r="D3114" s="5" t="s">
        <v>413</v>
      </c>
      <c r="E3114" s="5">
        <v>0</v>
      </c>
      <c r="F3114" s="5" t="s">
        <v>39</v>
      </c>
      <c r="G3114" s="5" t="s">
        <v>40</v>
      </c>
      <c r="H3114" s="5" t="e">
        <f t="shared" si="48"/>
        <v>#N/A</v>
      </c>
      <c r="I3114" s="6">
        <v>125</v>
      </c>
    </row>
    <row r="3115" spans="1:9" x14ac:dyDescent="0.2">
      <c r="A3115" s="4" t="s">
        <v>62</v>
      </c>
      <c r="B3115" t="s">
        <v>387</v>
      </c>
      <c r="C3115" t="s">
        <v>412</v>
      </c>
      <c r="D3115" s="5" t="s">
        <v>413</v>
      </c>
      <c r="E3115" s="5">
        <v>0</v>
      </c>
      <c r="F3115" s="5" t="s">
        <v>41</v>
      </c>
      <c r="G3115" s="5" t="s">
        <v>42</v>
      </c>
      <c r="H3115" s="5" t="e">
        <f t="shared" si="48"/>
        <v>#N/A</v>
      </c>
      <c r="I3115" s="6">
        <v>1.39125243113235</v>
      </c>
    </row>
    <row r="3116" spans="1:9" x14ac:dyDescent="0.2">
      <c r="A3116" s="4" t="s">
        <v>62</v>
      </c>
      <c r="B3116" t="s">
        <v>387</v>
      </c>
      <c r="C3116" t="s">
        <v>412</v>
      </c>
      <c r="D3116" s="5" t="s">
        <v>413</v>
      </c>
      <c r="E3116" s="5">
        <v>0</v>
      </c>
      <c r="F3116" s="5" t="s">
        <v>43</v>
      </c>
      <c r="G3116" s="5" t="s">
        <v>44</v>
      </c>
      <c r="H3116" s="5" t="e">
        <f t="shared" si="48"/>
        <v>#N/A</v>
      </c>
      <c r="I3116" s="6">
        <v>9.7691600000000003E-2</v>
      </c>
    </row>
    <row r="3117" spans="1:9" x14ac:dyDescent="0.2">
      <c r="A3117" s="4" t="s">
        <v>62</v>
      </c>
      <c r="B3117" t="s">
        <v>387</v>
      </c>
      <c r="C3117" t="s">
        <v>412</v>
      </c>
      <c r="D3117" s="5" t="s">
        <v>413</v>
      </c>
      <c r="E3117" s="5">
        <v>0</v>
      </c>
      <c r="F3117" s="5" t="s">
        <v>47</v>
      </c>
      <c r="G3117" s="5" t="s">
        <v>48</v>
      </c>
      <c r="H3117" s="5" t="e">
        <f t="shared" si="48"/>
        <v>#N/A</v>
      </c>
      <c r="I3117" s="6" t="s">
        <v>53</v>
      </c>
    </row>
    <row r="3118" spans="1:9" x14ac:dyDescent="0.2">
      <c r="A3118" s="4" t="s">
        <v>62</v>
      </c>
      <c r="B3118" t="s">
        <v>387</v>
      </c>
      <c r="C3118" t="s">
        <v>412</v>
      </c>
      <c r="D3118" s="5" t="s">
        <v>413</v>
      </c>
      <c r="E3118" s="5">
        <v>0</v>
      </c>
      <c r="F3118" s="5" t="s">
        <v>49</v>
      </c>
      <c r="G3118" s="5" t="s">
        <v>50</v>
      </c>
      <c r="H3118" s="5" t="e">
        <f t="shared" si="48"/>
        <v>#N/A</v>
      </c>
      <c r="I3118" s="6">
        <v>13.1477832780193</v>
      </c>
    </row>
    <row r="3119" spans="1:9" x14ac:dyDescent="0.2">
      <c r="A3119" s="4" t="s">
        <v>62</v>
      </c>
      <c r="B3119" t="s">
        <v>387</v>
      </c>
      <c r="C3119" t="s">
        <v>412</v>
      </c>
      <c r="D3119" s="5" t="s">
        <v>413</v>
      </c>
      <c r="E3119" s="5">
        <v>0</v>
      </c>
      <c r="F3119" s="5" t="s">
        <v>51</v>
      </c>
      <c r="G3119" s="5" t="s">
        <v>52</v>
      </c>
      <c r="H3119" s="5" t="e">
        <f t="shared" si="48"/>
        <v>#N/A</v>
      </c>
      <c r="I3119" s="6" t="s">
        <v>53</v>
      </c>
    </row>
    <row r="3120" spans="1:9" x14ac:dyDescent="0.2">
      <c r="A3120" s="4" t="s">
        <v>62</v>
      </c>
      <c r="B3120" t="s">
        <v>387</v>
      </c>
      <c r="C3120" t="s">
        <v>412</v>
      </c>
      <c r="D3120" s="5" t="s">
        <v>413</v>
      </c>
      <c r="E3120" s="5">
        <v>0</v>
      </c>
      <c r="F3120" s="5" t="s">
        <v>54</v>
      </c>
      <c r="G3120" s="5" t="s">
        <v>55</v>
      </c>
      <c r="H3120" s="5" t="e">
        <f t="shared" si="48"/>
        <v>#N/A</v>
      </c>
      <c r="I3120" s="6">
        <v>0.11</v>
      </c>
    </row>
    <row r="3121" spans="1:9" x14ac:dyDescent="0.2">
      <c r="A3121" s="4" t="s">
        <v>62</v>
      </c>
      <c r="B3121" t="s">
        <v>387</v>
      </c>
      <c r="C3121" t="s">
        <v>412</v>
      </c>
      <c r="D3121" s="5" t="s">
        <v>413</v>
      </c>
      <c r="E3121" s="5">
        <v>0</v>
      </c>
      <c r="F3121" s="5" t="s">
        <v>56</v>
      </c>
      <c r="G3121" s="5" t="s">
        <v>57</v>
      </c>
      <c r="H3121" s="5" t="e">
        <f t="shared" si="48"/>
        <v>#N/A</v>
      </c>
      <c r="I3121" s="6">
        <v>40.321566110113402</v>
      </c>
    </row>
    <row r="3122" spans="1:9" x14ac:dyDescent="0.2">
      <c r="A3122" s="4" t="s">
        <v>62</v>
      </c>
      <c r="B3122" t="s">
        <v>387</v>
      </c>
      <c r="C3122" t="s">
        <v>412</v>
      </c>
      <c r="D3122" s="5" t="s">
        <v>413</v>
      </c>
      <c r="E3122" s="5">
        <v>0</v>
      </c>
      <c r="F3122" s="5" t="s">
        <v>58</v>
      </c>
      <c r="G3122" s="5" t="s">
        <v>59</v>
      </c>
      <c r="H3122" s="5" t="e">
        <f t="shared" si="48"/>
        <v>#N/A</v>
      </c>
      <c r="I3122" s="6" t="s">
        <v>53</v>
      </c>
    </row>
    <row r="3123" spans="1:9" x14ac:dyDescent="0.2">
      <c r="A3123" s="4" t="s">
        <v>62</v>
      </c>
      <c r="B3123" t="s">
        <v>414</v>
      </c>
      <c r="C3123" t="s">
        <v>415</v>
      </c>
      <c r="D3123" s="5" t="s">
        <v>416</v>
      </c>
      <c r="E3123" s="5">
        <v>0</v>
      </c>
      <c r="F3123" s="5" t="s">
        <v>10</v>
      </c>
      <c r="G3123" s="5" t="s">
        <v>11</v>
      </c>
      <c r="H3123" s="5" t="str">
        <f t="shared" si="48"/>
        <v>Power</v>
      </c>
      <c r="I3123" s="6">
        <v>3419.7626614437099</v>
      </c>
    </row>
    <row r="3124" spans="1:9" x14ac:dyDescent="0.2">
      <c r="A3124" s="4" t="s">
        <v>62</v>
      </c>
      <c r="B3124" t="s">
        <v>414</v>
      </c>
      <c r="C3124" t="s">
        <v>415</v>
      </c>
      <c r="D3124" s="5" t="s">
        <v>416</v>
      </c>
      <c r="E3124" s="5">
        <v>0</v>
      </c>
      <c r="F3124" s="5" t="s">
        <v>14</v>
      </c>
      <c r="G3124" s="5" t="s">
        <v>15</v>
      </c>
      <c r="H3124" s="5" t="str">
        <f t="shared" si="48"/>
        <v>Industry (incl. Cement Process)</v>
      </c>
      <c r="I3124" s="6">
        <v>658.85579241071002</v>
      </c>
    </row>
    <row r="3125" spans="1:9" x14ac:dyDescent="0.2">
      <c r="A3125" s="4" t="s">
        <v>62</v>
      </c>
      <c r="B3125" t="s">
        <v>414</v>
      </c>
      <c r="C3125" t="s">
        <v>415</v>
      </c>
      <c r="D3125" s="5" t="s">
        <v>416</v>
      </c>
      <c r="E3125" s="5">
        <v>0</v>
      </c>
      <c r="F3125" s="5" t="s">
        <v>16</v>
      </c>
      <c r="G3125" s="5" t="s">
        <v>17</v>
      </c>
      <c r="H3125" s="5" t="str">
        <f t="shared" si="48"/>
        <v>Domestic aviation</v>
      </c>
      <c r="I3125" s="6">
        <v>273.02129035060898</v>
      </c>
    </row>
    <row r="3126" spans="1:9" x14ac:dyDescent="0.2">
      <c r="A3126" s="4" t="s">
        <v>62</v>
      </c>
      <c r="B3126" t="s">
        <v>414</v>
      </c>
      <c r="C3126" t="s">
        <v>415</v>
      </c>
      <c r="D3126" s="5" t="s">
        <v>416</v>
      </c>
      <c r="E3126" s="5">
        <v>0</v>
      </c>
      <c r="F3126" s="5" t="s">
        <v>18</v>
      </c>
      <c r="G3126" s="5" t="s">
        <v>19</v>
      </c>
      <c r="H3126" s="5" t="str">
        <f t="shared" si="48"/>
        <v>Ground Transport</v>
      </c>
      <c r="I3126" s="6">
        <v>4295.1301632396799</v>
      </c>
    </row>
    <row r="3127" spans="1:9" x14ac:dyDescent="0.2">
      <c r="A3127" s="4" t="s">
        <v>62</v>
      </c>
      <c r="B3127" t="s">
        <v>414</v>
      </c>
      <c r="C3127" t="s">
        <v>415</v>
      </c>
      <c r="D3127" s="5" t="s">
        <v>416</v>
      </c>
      <c r="E3127" s="5">
        <v>0</v>
      </c>
      <c r="F3127" s="5" t="s">
        <v>22</v>
      </c>
      <c r="G3127" s="5" t="s">
        <v>23</v>
      </c>
      <c r="H3127" s="5" t="str">
        <f t="shared" si="48"/>
        <v>Ground Transport</v>
      </c>
      <c r="I3127" s="6">
        <v>356.38811772682197</v>
      </c>
    </row>
    <row r="3128" spans="1:9" x14ac:dyDescent="0.2">
      <c r="A3128" s="4" t="s">
        <v>62</v>
      </c>
      <c r="B3128" t="s">
        <v>414</v>
      </c>
      <c r="C3128" t="s">
        <v>415</v>
      </c>
      <c r="D3128" s="5" t="s">
        <v>416</v>
      </c>
      <c r="E3128" s="5">
        <v>0</v>
      </c>
      <c r="F3128" s="5" t="s">
        <v>24</v>
      </c>
      <c r="G3128" s="5" t="s">
        <v>25</v>
      </c>
      <c r="H3128" s="5" t="str">
        <f t="shared" si="48"/>
        <v>Ground Transport</v>
      </c>
      <c r="I3128" s="6">
        <v>222.52696783281601</v>
      </c>
    </row>
    <row r="3129" spans="1:9" x14ac:dyDescent="0.2">
      <c r="A3129" s="4" t="s">
        <v>62</v>
      </c>
      <c r="B3129" t="s">
        <v>414</v>
      </c>
      <c r="C3129" t="s">
        <v>415</v>
      </c>
      <c r="D3129" s="5" t="s">
        <v>416</v>
      </c>
      <c r="E3129" s="5">
        <v>0</v>
      </c>
      <c r="F3129" s="5" t="s">
        <v>26</v>
      </c>
      <c r="G3129" s="5" t="s">
        <v>27</v>
      </c>
      <c r="H3129" s="5" t="str">
        <f t="shared" si="48"/>
        <v>Residential</v>
      </c>
      <c r="I3129" s="6">
        <v>901.88495037590496</v>
      </c>
    </row>
    <row r="3130" spans="1:9" x14ac:dyDescent="0.2">
      <c r="A3130" s="4" t="s">
        <v>62</v>
      </c>
      <c r="B3130" t="s">
        <v>414</v>
      </c>
      <c r="C3130" t="s">
        <v>415</v>
      </c>
      <c r="D3130" s="5" t="s">
        <v>416</v>
      </c>
      <c r="E3130" s="5">
        <v>0</v>
      </c>
      <c r="F3130" s="5" t="s">
        <v>28</v>
      </c>
      <c r="G3130" s="5" t="s">
        <v>29</v>
      </c>
      <c r="H3130" s="5" t="e">
        <f t="shared" si="48"/>
        <v>#N/A</v>
      </c>
      <c r="I3130" s="6" t="s">
        <v>53</v>
      </c>
    </row>
    <row r="3131" spans="1:9" x14ac:dyDescent="0.2">
      <c r="A3131" s="4" t="s">
        <v>62</v>
      </c>
      <c r="B3131" t="s">
        <v>414</v>
      </c>
      <c r="C3131" t="s">
        <v>415</v>
      </c>
      <c r="D3131" s="5" t="s">
        <v>416</v>
      </c>
      <c r="E3131" s="5">
        <v>0</v>
      </c>
      <c r="F3131" s="5" t="s">
        <v>30</v>
      </c>
      <c r="G3131" s="5" t="s">
        <v>31</v>
      </c>
      <c r="H3131" s="5" t="e">
        <f t="shared" si="48"/>
        <v>#N/A</v>
      </c>
      <c r="I3131" s="6" t="s">
        <v>53</v>
      </c>
    </row>
    <row r="3132" spans="1:9" x14ac:dyDescent="0.2">
      <c r="A3132" s="4" t="s">
        <v>62</v>
      </c>
      <c r="B3132" t="s">
        <v>414</v>
      </c>
      <c r="C3132" t="s">
        <v>415</v>
      </c>
      <c r="D3132" s="5" t="s">
        <v>416</v>
      </c>
      <c r="E3132" s="5">
        <v>0</v>
      </c>
      <c r="F3132" s="5" t="s">
        <v>30</v>
      </c>
      <c r="G3132" s="5" t="s">
        <v>32</v>
      </c>
      <c r="H3132" s="5" t="e">
        <f t="shared" si="48"/>
        <v>#N/A</v>
      </c>
      <c r="I3132" s="6" t="s">
        <v>53</v>
      </c>
    </row>
    <row r="3133" spans="1:9" x14ac:dyDescent="0.2">
      <c r="A3133" s="4" t="s">
        <v>62</v>
      </c>
      <c r="B3133" t="s">
        <v>414</v>
      </c>
      <c r="C3133" t="s">
        <v>415</v>
      </c>
      <c r="D3133" s="5" t="s">
        <v>416</v>
      </c>
      <c r="E3133" s="5">
        <v>0</v>
      </c>
      <c r="F3133" s="5" t="s">
        <v>33</v>
      </c>
      <c r="G3133" s="5" t="s">
        <v>34</v>
      </c>
      <c r="H3133" s="5" t="str">
        <f t="shared" si="48"/>
        <v>Industry (incl. Cement Process)</v>
      </c>
      <c r="I3133" s="6">
        <v>50.0351</v>
      </c>
    </row>
    <row r="3134" spans="1:9" x14ac:dyDescent="0.2">
      <c r="A3134" s="4" t="s">
        <v>62</v>
      </c>
      <c r="B3134" t="s">
        <v>414</v>
      </c>
      <c r="C3134" t="s">
        <v>415</v>
      </c>
      <c r="D3134" s="5" t="s">
        <v>416</v>
      </c>
      <c r="E3134" s="5">
        <v>0</v>
      </c>
      <c r="F3134" s="5" t="s">
        <v>41</v>
      </c>
      <c r="G3134" s="5" t="s">
        <v>42</v>
      </c>
      <c r="H3134" s="5" t="e">
        <f t="shared" si="48"/>
        <v>#N/A</v>
      </c>
      <c r="I3134" s="6">
        <v>1.69968528302474</v>
      </c>
    </row>
    <row r="3135" spans="1:9" x14ac:dyDescent="0.2">
      <c r="A3135" s="4" t="s">
        <v>62</v>
      </c>
      <c r="B3135" t="s">
        <v>414</v>
      </c>
      <c r="C3135" t="s">
        <v>415</v>
      </c>
      <c r="D3135" s="5" t="s">
        <v>416</v>
      </c>
      <c r="E3135" s="5">
        <v>0</v>
      </c>
      <c r="F3135" s="5" t="s">
        <v>43</v>
      </c>
      <c r="G3135" s="5" t="s">
        <v>44</v>
      </c>
      <c r="H3135" s="5" t="e">
        <f t="shared" si="48"/>
        <v>#N/A</v>
      </c>
      <c r="I3135" s="6">
        <v>112.45489999999999</v>
      </c>
    </row>
    <row r="3136" spans="1:9" x14ac:dyDescent="0.2">
      <c r="A3136" s="4" t="s">
        <v>62</v>
      </c>
      <c r="B3136" t="s">
        <v>414</v>
      </c>
      <c r="C3136" t="s">
        <v>415</v>
      </c>
      <c r="D3136" s="5" t="s">
        <v>416</v>
      </c>
      <c r="E3136" s="5">
        <v>0</v>
      </c>
      <c r="F3136" s="5" t="s">
        <v>45</v>
      </c>
      <c r="G3136" s="5" t="s">
        <v>46</v>
      </c>
      <c r="H3136" s="5" t="e">
        <f t="shared" si="48"/>
        <v>#N/A</v>
      </c>
      <c r="I3136" s="6" t="s">
        <v>53</v>
      </c>
    </row>
    <row r="3137" spans="1:9" x14ac:dyDescent="0.2">
      <c r="A3137" s="4" t="s">
        <v>62</v>
      </c>
      <c r="B3137" t="s">
        <v>414</v>
      </c>
      <c r="C3137" t="s">
        <v>415</v>
      </c>
      <c r="D3137" s="5" t="s">
        <v>416</v>
      </c>
      <c r="E3137" s="5">
        <v>0</v>
      </c>
      <c r="F3137" s="5" t="s">
        <v>47</v>
      </c>
      <c r="G3137" s="5" t="s">
        <v>48</v>
      </c>
      <c r="H3137" s="5" t="e">
        <f t="shared" si="48"/>
        <v>#N/A</v>
      </c>
      <c r="I3137" s="6">
        <v>8.3537045061162392</v>
      </c>
    </row>
    <row r="3138" spans="1:9" x14ac:dyDescent="0.2">
      <c r="A3138" s="4" t="s">
        <v>62</v>
      </c>
      <c r="B3138" t="s">
        <v>414</v>
      </c>
      <c r="C3138" t="s">
        <v>415</v>
      </c>
      <c r="D3138" s="5" t="s">
        <v>416</v>
      </c>
      <c r="E3138" s="5">
        <v>0</v>
      </c>
      <c r="F3138" s="5" t="s">
        <v>49</v>
      </c>
      <c r="G3138" s="5" t="s">
        <v>50</v>
      </c>
      <c r="H3138" s="5" t="e">
        <f t="shared" ref="H3138:H3201" si="49">VLOOKUP(G3138,$M$2:$N$11,2,FALSE)</f>
        <v>#N/A</v>
      </c>
      <c r="I3138" s="6">
        <v>26.9617770870369</v>
      </c>
    </row>
    <row r="3139" spans="1:9" x14ac:dyDescent="0.2">
      <c r="A3139" s="4" t="s">
        <v>62</v>
      </c>
      <c r="B3139" t="s">
        <v>414</v>
      </c>
      <c r="C3139" t="s">
        <v>415</v>
      </c>
      <c r="D3139" s="5" t="s">
        <v>416</v>
      </c>
      <c r="E3139" s="5">
        <v>0</v>
      </c>
      <c r="F3139" s="5" t="s">
        <v>56</v>
      </c>
      <c r="G3139" s="5" t="s">
        <v>57</v>
      </c>
      <c r="H3139" s="5" t="e">
        <f t="shared" si="49"/>
        <v>#N/A</v>
      </c>
      <c r="I3139" s="6">
        <v>83.8934298279068</v>
      </c>
    </row>
    <row r="3140" spans="1:9" x14ac:dyDescent="0.2">
      <c r="A3140" s="4" t="s">
        <v>62</v>
      </c>
      <c r="B3140" t="s">
        <v>414</v>
      </c>
      <c r="C3140" t="s">
        <v>415</v>
      </c>
      <c r="D3140" s="5" t="s">
        <v>416</v>
      </c>
      <c r="E3140" s="5">
        <v>0</v>
      </c>
      <c r="F3140" s="5" t="s">
        <v>58</v>
      </c>
      <c r="G3140" s="5" t="s">
        <v>59</v>
      </c>
      <c r="H3140" s="5" t="e">
        <f t="shared" si="49"/>
        <v>#N/A</v>
      </c>
      <c r="I3140" s="6">
        <v>66.000100000000003</v>
      </c>
    </row>
    <row r="3141" spans="1:9" x14ac:dyDescent="0.2">
      <c r="A3141" s="4" t="s">
        <v>62</v>
      </c>
      <c r="B3141" t="s">
        <v>414</v>
      </c>
      <c r="C3141" t="s">
        <v>417</v>
      </c>
      <c r="D3141" s="5" t="s">
        <v>418</v>
      </c>
      <c r="E3141" s="5">
        <v>0</v>
      </c>
      <c r="F3141" s="5" t="s">
        <v>10</v>
      </c>
      <c r="G3141" s="5" t="s">
        <v>11</v>
      </c>
      <c r="H3141" s="5" t="str">
        <f t="shared" si="49"/>
        <v>Power</v>
      </c>
      <c r="I3141" s="6">
        <v>39785.164106076598</v>
      </c>
    </row>
    <row r="3142" spans="1:9" x14ac:dyDescent="0.2">
      <c r="A3142" s="4" t="s">
        <v>62</v>
      </c>
      <c r="B3142" t="s">
        <v>414</v>
      </c>
      <c r="C3142" t="s">
        <v>417</v>
      </c>
      <c r="D3142" s="5" t="s">
        <v>418</v>
      </c>
      <c r="E3142" s="5">
        <v>0</v>
      </c>
      <c r="F3142" s="5" t="s">
        <v>12</v>
      </c>
      <c r="G3142" s="5" t="s">
        <v>13</v>
      </c>
      <c r="H3142" s="5" t="str">
        <f t="shared" si="49"/>
        <v>Industry (incl. Cement Process)</v>
      </c>
      <c r="I3142" s="6">
        <v>160.88742247427999</v>
      </c>
    </row>
    <row r="3143" spans="1:9" x14ac:dyDescent="0.2">
      <c r="A3143" s="4" t="s">
        <v>62</v>
      </c>
      <c r="B3143" t="s">
        <v>414</v>
      </c>
      <c r="C3143" t="s">
        <v>417</v>
      </c>
      <c r="D3143" s="5" t="s">
        <v>418</v>
      </c>
      <c r="E3143" s="5">
        <v>0</v>
      </c>
      <c r="F3143" s="5" t="s">
        <v>14</v>
      </c>
      <c r="G3143" s="5" t="s">
        <v>15</v>
      </c>
      <c r="H3143" s="5" t="str">
        <f t="shared" si="49"/>
        <v>Industry (incl. Cement Process)</v>
      </c>
      <c r="I3143" s="6">
        <v>17007.645001450601</v>
      </c>
    </row>
    <row r="3144" spans="1:9" x14ac:dyDescent="0.2">
      <c r="A3144" s="4" t="s">
        <v>62</v>
      </c>
      <c r="B3144" t="s">
        <v>414</v>
      </c>
      <c r="C3144" t="s">
        <v>417</v>
      </c>
      <c r="D3144" s="5" t="s">
        <v>418</v>
      </c>
      <c r="E3144" s="5">
        <v>0</v>
      </c>
      <c r="F3144" s="5" t="s">
        <v>18</v>
      </c>
      <c r="G3144" s="5" t="s">
        <v>19</v>
      </c>
      <c r="H3144" s="5" t="str">
        <f t="shared" si="49"/>
        <v>Ground Transport</v>
      </c>
      <c r="I3144" s="6">
        <v>9045.7742511038396</v>
      </c>
    </row>
    <row r="3145" spans="1:9" x14ac:dyDescent="0.2">
      <c r="A3145" s="4" t="s">
        <v>62</v>
      </c>
      <c r="B3145" t="s">
        <v>414</v>
      </c>
      <c r="C3145" t="s">
        <v>417</v>
      </c>
      <c r="D3145" s="5" t="s">
        <v>418</v>
      </c>
      <c r="E3145" s="5">
        <v>0</v>
      </c>
      <c r="F3145" s="5" t="s">
        <v>20</v>
      </c>
      <c r="G3145" s="5" t="s">
        <v>21</v>
      </c>
      <c r="H3145" s="5" t="str">
        <f t="shared" si="49"/>
        <v>Ground Transport</v>
      </c>
      <c r="I3145" s="6">
        <v>1201.1665424693001</v>
      </c>
    </row>
    <row r="3146" spans="1:9" x14ac:dyDescent="0.2">
      <c r="A3146" s="4" t="s">
        <v>62</v>
      </c>
      <c r="B3146" t="s">
        <v>414</v>
      </c>
      <c r="C3146" t="s">
        <v>417</v>
      </c>
      <c r="D3146" s="5" t="s">
        <v>418</v>
      </c>
      <c r="E3146" s="5">
        <v>0</v>
      </c>
      <c r="F3146" s="5" t="s">
        <v>22</v>
      </c>
      <c r="G3146" s="5" t="s">
        <v>23</v>
      </c>
      <c r="H3146" s="5" t="str">
        <f t="shared" si="49"/>
        <v>Ground Transport</v>
      </c>
      <c r="I3146" s="6">
        <v>1662.89438850638</v>
      </c>
    </row>
    <row r="3147" spans="1:9" x14ac:dyDescent="0.2">
      <c r="A3147" s="4" t="s">
        <v>62</v>
      </c>
      <c r="B3147" t="s">
        <v>414</v>
      </c>
      <c r="C3147" t="s">
        <v>417</v>
      </c>
      <c r="D3147" s="5" t="s">
        <v>418</v>
      </c>
      <c r="E3147" s="5">
        <v>0</v>
      </c>
      <c r="F3147" s="5" t="s">
        <v>24</v>
      </c>
      <c r="G3147" s="5" t="s">
        <v>25</v>
      </c>
      <c r="H3147" s="5" t="str">
        <f t="shared" si="49"/>
        <v>Ground Transport</v>
      </c>
      <c r="I3147" s="6" t="s">
        <v>53</v>
      </c>
    </row>
    <row r="3148" spans="1:9" x14ac:dyDescent="0.2">
      <c r="A3148" s="4" t="s">
        <v>62</v>
      </c>
      <c r="B3148" t="s">
        <v>414</v>
      </c>
      <c r="C3148" t="s">
        <v>417</v>
      </c>
      <c r="D3148" s="5" t="s">
        <v>418</v>
      </c>
      <c r="E3148" s="5">
        <v>0</v>
      </c>
      <c r="F3148" s="5" t="s">
        <v>26</v>
      </c>
      <c r="G3148" s="5" t="s">
        <v>27</v>
      </c>
      <c r="H3148" s="5" t="str">
        <f t="shared" si="49"/>
        <v>Residential</v>
      </c>
      <c r="I3148" s="6">
        <v>13618.1575144568</v>
      </c>
    </row>
    <row r="3149" spans="1:9" x14ac:dyDescent="0.2">
      <c r="A3149" s="4" t="s">
        <v>62</v>
      </c>
      <c r="B3149" t="s">
        <v>414</v>
      </c>
      <c r="C3149" t="s">
        <v>417</v>
      </c>
      <c r="D3149" s="5" t="s">
        <v>418</v>
      </c>
      <c r="E3149" s="5">
        <v>0</v>
      </c>
      <c r="F3149" s="5" t="s">
        <v>30</v>
      </c>
      <c r="G3149" s="5" t="s">
        <v>32</v>
      </c>
      <c r="H3149" s="5" t="e">
        <f t="shared" si="49"/>
        <v>#N/A</v>
      </c>
      <c r="I3149" s="6">
        <v>0.16006682370333</v>
      </c>
    </row>
    <row r="3150" spans="1:9" x14ac:dyDescent="0.2">
      <c r="A3150" s="4" t="s">
        <v>62</v>
      </c>
      <c r="B3150" t="s">
        <v>414</v>
      </c>
      <c r="C3150" t="s">
        <v>417</v>
      </c>
      <c r="D3150" s="5" t="s">
        <v>418</v>
      </c>
      <c r="E3150" s="5">
        <v>0</v>
      </c>
      <c r="F3150" s="5" t="s">
        <v>33</v>
      </c>
      <c r="G3150" s="5" t="s">
        <v>34</v>
      </c>
      <c r="H3150" s="5" t="str">
        <f t="shared" si="49"/>
        <v>Industry (incl. Cement Process)</v>
      </c>
      <c r="I3150" s="6">
        <v>8899.8700000000008</v>
      </c>
    </row>
    <row r="3151" spans="1:9" x14ac:dyDescent="0.2">
      <c r="A3151" s="4" t="s">
        <v>62</v>
      </c>
      <c r="B3151" t="s">
        <v>414</v>
      </c>
      <c r="C3151" t="s">
        <v>417</v>
      </c>
      <c r="D3151" s="5" t="s">
        <v>418</v>
      </c>
      <c r="E3151" s="5">
        <v>0</v>
      </c>
      <c r="F3151" s="5" t="s">
        <v>41</v>
      </c>
      <c r="G3151" s="5" t="s">
        <v>42</v>
      </c>
      <c r="H3151" s="5" t="e">
        <f t="shared" si="49"/>
        <v>#N/A</v>
      </c>
      <c r="I3151" s="6">
        <v>8.1790467503744093</v>
      </c>
    </row>
    <row r="3152" spans="1:9" x14ac:dyDescent="0.2">
      <c r="A3152" s="4" t="s">
        <v>62</v>
      </c>
      <c r="B3152" t="s">
        <v>414</v>
      </c>
      <c r="C3152" t="s">
        <v>417</v>
      </c>
      <c r="D3152" s="5" t="s">
        <v>418</v>
      </c>
      <c r="E3152" s="5">
        <v>0</v>
      </c>
      <c r="F3152" s="5" t="s">
        <v>43</v>
      </c>
      <c r="G3152" s="5" t="s">
        <v>44</v>
      </c>
      <c r="H3152" s="5" t="e">
        <f t="shared" si="49"/>
        <v>#N/A</v>
      </c>
      <c r="I3152" s="6">
        <v>68.665000000000006</v>
      </c>
    </row>
    <row r="3153" spans="1:9" x14ac:dyDescent="0.2">
      <c r="A3153" s="4" t="s">
        <v>62</v>
      </c>
      <c r="B3153" t="s">
        <v>414</v>
      </c>
      <c r="C3153" t="s">
        <v>417</v>
      </c>
      <c r="D3153" s="5" t="s">
        <v>418</v>
      </c>
      <c r="E3153" s="5">
        <v>0</v>
      </c>
      <c r="F3153" s="5" t="s">
        <v>45</v>
      </c>
      <c r="G3153" s="5" t="s">
        <v>46</v>
      </c>
      <c r="H3153" s="5" t="e">
        <f t="shared" si="49"/>
        <v>#N/A</v>
      </c>
      <c r="I3153" s="6">
        <v>4</v>
      </c>
    </row>
    <row r="3154" spans="1:9" x14ac:dyDescent="0.2">
      <c r="A3154" s="4" t="s">
        <v>62</v>
      </c>
      <c r="B3154" t="s">
        <v>414</v>
      </c>
      <c r="C3154" t="s">
        <v>417</v>
      </c>
      <c r="D3154" s="5" t="s">
        <v>418</v>
      </c>
      <c r="E3154" s="5">
        <v>0</v>
      </c>
      <c r="F3154" s="5" t="s">
        <v>47</v>
      </c>
      <c r="G3154" s="5" t="s">
        <v>48</v>
      </c>
      <c r="H3154" s="5" t="e">
        <f t="shared" si="49"/>
        <v>#N/A</v>
      </c>
      <c r="I3154" s="6">
        <v>11.8706659555556</v>
      </c>
    </row>
    <row r="3155" spans="1:9" x14ac:dyDescent="0.2">
      <c r="A3155" s="4" t="s">
        <v>62</v>
      </c>
      <c r="B3155" t="s">
        <v>414</v>
      </c>
      <c r="C3155" t="s">
        <v>417</v>
      </c>
      <c r="D3155" s="5" t="s">
        <v>418</v>
      </c>
      <c r="E3155" s="5">
        <v>0</v>
      </c>
      <c r="F3155" s="5" t="s">
        <v>49</v>
      </c>
      <c r="G3155" s="5" t="s">
        <v>50</v>
      </c>
      <c r="H3155" s="5" t="e">
        <f t="shared" si="49"/>
        <v>#N/A</v>
      </c>
      <c r="I3155" s="6">
        <v>111.609958911131</v>
      </c>
    </row>
    <row r="3156" spans="1:9" x14ac:dyDescent="0.2">
      <c r="A3156" s="4" t="s">
        <v>62</v>
      </c>
      <c r="B3156" t="s">
        <v>414</v>
      </c>
      <c r="C3156" t="s">
        <v>417</v>
      </c>
      <c r="D3156" s="5" t="s">
        <v>418</v>
      </c>
      <c r="E3156" s="5">
        <v>0</v>
      </c>
      <c r="F3156" s="5" t="s">
        <v>51</v>
      </c>
      <c r="G3156" s="5" t="s">
        <v>52</v>
      </c>
      <c r="H3156" s="5" t="e">
        <f t="shared" si="49"/>
        <v>#N/A</v>
      </c>
      <c r="I3156" s="6" t="s">
        <v>53</v>
      </c>
    </row>
    <row r="3157" spans="1:9" x14ac:dyDescent="0.2">
      <c r="A3157" s="4" t="s">
        <v>62</v>
      </c>
      <c r="B3157" t="s">
        <v>414</v>
      </c>
      <c r="C3157" t="s">
        <v>417</v>
      </c>
      <c r="D3157" s="5" t="s">
        <v>418</v>
      </c>
      <c r="E3157" s="5">
        <v>0</v>
      </c>
      <c r="F3157" s="5" t="s">
        <v>54</v>
      </c>
      <c r="G3157" s="5" t="s">
        <v>55</v>
      </c>
      <c r="H3157" s="5" t="e">
        <f t="shared" si="49"/>
        <v>#N/A</v>
      </c>
      <c r="I3157" s="6" t="s">
        <v>53</v>
      </c>
    </row>
    <row r="3158" spans="1:9" x14ac:dyDescent="0.2">
      <c r="A3158" s="4" t="s">
        <v>62</v>
      </c>
      <c r="B3158" t="s">
        <v>414</v>
      </c>
      <c r="C3158" t="s">
        <v>417</v>
      </c>
      <c r="D3158" s="5" t="s">
        <v>418</v>
      </c>
      <c r="E3158" s="5">
        <v>0</v>
      </c>
      <c r="F3158" s="5" t="s">
        <v>56</v>
      </c>
      <c r="G3158" s="5" t="s">
        <v>57</v>
      </c>
      <c r="H3158" s="5" t="e">
        <f t="shared" si="49"/>
        <v>#N/A</v>
      </c>
      <c r="I3158" s="6">
        <v>391.24719696620798</v>
      </c>
    </row>
    <row r="3159" spans="1:9" x14ac:dyDescent="0.2">
      <c r="A3159" s="4" t="s">
        <v>62</v>
      </c>
      <c r="B3159" t="s">
        <v>414</v>
      </c>
      <c r="C3159" t="s">
        <v>417</v>
      </c>
      <c r="D3159" s="5" t="s">
        <v>418</v>
      </c>
      <c r="E3159" s="5">
        <v>0</v>
      </c>
      <c r="F3159" s="5" t="s">
        <v>58</v>
      </c>
      <c r="G3159" s="5" t="s">
        <v>59</v>
      </c>
      <c r="H3159" s="5" t="e">
        <f t="shared" si="49"/>
        <v>#N/A</v>
      </c>
      <c r="I3159" s="6">
        <v>910.58774401133303</v>
      </c>
    </row>
    <row r="3160" spans="1:9" x14ac:dyDescent="0.2">
      <c r="A3160" s="4" t="s">
        <v>62</v>
      </c>
      <c r="B3160" t="s">
        <v>414</v>
      </c>
      <c r="C3160" t="s">
        <v>419</v>
      </c>
      <c r="D3160" s="5" t="s">
        <v>420</v>
      </c>
      <c r="E3160" s="5">
        <v>0</v>
      </c>
      <c r="F3160" s="5" t="s">
        <v>10</v>
      </c>
      <c r="G3160" s="5" t="s">
        <v>11</v>
      </c>
      <c r="H3160" s="5" t="str">
        <f t="shared" si="49"/>
        <v>Power</v>
      </c>
      <c r="I3160" s="6">
        <v>275.84201263052898</v>
      </c>
    </row>
    <row r="3161" spans="1:9" x14ac:dyDescent="0.2">
      <c r="A3161" s="4" t="s">
        <v>62</v>
      </c>
      <c r="B3161" t="s">
        <v>414</v>
      </c>
      <c r="C3161" t="s">
        <v>419</v>
      </c>
      <c r="D3161" s="5" t="s">
        <v>420</v>
      </c>
      <c r="E3161" s="5">
        <v>0</v>
      </c>
      <c r="F3161" s="5" t="s">
        <v>14</v>
      </c>
      <c r="G3161" s="5" t="s">
        <v>15</v>
      </c>
      <c r="H3161" s="5" t="str">
        <f t="shared" si="49"/>
        <v>Industry (incl. Cement Process)</v>
      </c>
      <c r="I3161" s="6">
        <v>268.14131816150802</v>
      </c>
    </row>
    <row r="3162" spans="1:9" x14ac:dyDescent="0.2">
      <c r="A3162" s="4" t="s">
        <v>62</v>
      </c>
      <c r="B3162" t="s">
        <v>414</v>
      </c>
      <c r="C3162" t="s">
        <v>419</v>
      </c>
      <c r="D3162" s="5" t="s">
        <v>420</v>
      </c>
      <c r="E3162" s="5">
        <v>0</v>
      </c>
      <c r="F3162" s="5" t="s">
        <v>16</v>
      </c>
      <c r="G3162" s="5" t="s">
        <v>17</v>
      </c>
      <c r="H3162" s="5" t="str">
        <f t="shared" si="49"/>
        <v>Domestic aviation</v>
      </c>
      <c r="I3162" s="6">
        <v>6.6119061818643301</v>
      </c>
    </row>
    <row r="3163" spans="1:9" x14ac:dyDescent="0.2">
      <c r="A3163" s="4" t="s">
        <v>62</v>
      </c>
      <c r="B3163" t="s">
        <v>414</v>
      </c>
      <c r="C3163" t="s">
        <v>419</v>
      </c>
      <c r="D3163" s="5" t="s">
        <v>420</v>
      </c>
      <c r="E3163" s="5">
        <v>0</v>
      </c>
      <c r="F3163" s="5" t="s">
        <v>18</v>
      </c>
      <c r="G3163" s="5" t="s">
        <v>19</v>
      </c>
      <c r="H3163" s="5" t="str">
        <f t="shared" si="49"/>
        <v>Ground Transport</v>
      </c>
      <c r="I3163" s="6">
        <v>104.01752679193601</v>
      </c>
    </row>
    <row r="3164" spans="1:9" x14ac:dyDescent="0.2">
      <c r="A3164" s="4" t="s">
        <v>62</v>
      </c>
      <c r="B3164" t="s">
        <v>414</v>
      </c>
      <c r="C3164" t="s">
        <v>419</v>
      </c>
      <c r="D3164" s="5" t="s">
        <v>420</v>
      </c>
      <c r="E3164" s="5">
        <v>0</v>
      </c>
      <c r="F3164" s="5" t="s">
        <v>22</v>
      </c>
      <c r="G3164" s="5" t="s">
        <v>23</v>
      </c>
      <c r="H3164" s="5" t="str">
        <f t="shared" si="49"/>
        <v>Ground Transport</v>
      </c>
      <c r="I3164" s="6">
        <v>8.6308581191906804</v>
      </c>
    </row>
    <row r="3165" spans="1:9" x14ac:dyDescent="0.2">
      <c r="A3165" s="4" t="s">
        <v>62</v>
      </c>
      <c r="B3165" t="s">
        <v>414</v>
      </c>
      <c r="C3165" t="s">
        <v>419</v>
      </c>
      <c r="D3165" s="5" t="s">
        <v>420</v>
      </c>
      <c r="E3165" s="5">
        <v>0</v>
      </c>
      <c r="F3165" s="5" t="s">
        <v>24</v>
      </c>
      <c r="G3165" s="5" t="s">
        <v>25</v>
      </c>
      <c r="H3165" s="5" t="str">
        <f t="shared" si="49"/>
        <v>Ground Transport</v>
      </c>
      <c r="I3165" s="6">
        <v>5.3890486213485298</v>
      </c>
    </row>
    <row r="3166" spans="1:9" x14ac:dyDescent="0.2">
      <c r="A3166" s="4" t="s">
        <v>62</v>
      </c>
      <c r="B3166" t="s">
        <v>414</v>
      </c>
      <c r="C3166" t="s">
        <v>419</v>
      </c>
      <c r="D3166" s="5" t="s">
        <v>420</v>
      </c>
      <c r="E3166" s="5">
        <v>0</v>
      </c>
      <c r="F3166" s="5" t="s">
        <v>26</v>
      </c>
      <c r="G3166" s="5" t="s">
        <v>27</v>
      </c>
      <c r="H3166" s="5" t="str">
        <f t="shared" si="49"/>
        <v>Residential</v>
      </c>
      <c r="I3166" s="6">
        <v>16.528003685381002</v>
      </c>
    </row>
    <row r="3167" spans="1:9" x14ac:dyDescent="0.2">
      <c r="A3167" s="4" t="s">
        <v>62</v>
      </c>
      <c r="B3167" t="s">
        <v>414</v>
      </c>
      <c r="C3167" t="s">
        <v>419</v>
      </c>
      <c r="D3167" s="5" t="s">
        <v>420</v>
      </c>
      <c r="E3167" s="5">
        <v>0</v>
      </c>
      <c r="F3167" s="5" t="s">
        <v>28</v>
      </c>
      <c r="G3167" s="5" t="s">
        <v>29</v>
      </c>
      <c r="H3167" s="5" t="e">
        <f t="shared" si="49"/>
        <v>#N/A</v>
      </c>
      <c r="I3167" s="6">
        <v>2.22636196746625</v>
      </c>
    </row>
    <row r="3168" spans="1:9" x14ac:dyDescent="0.2">
      <c r="A3168" s="4" t="s">
        <v>62</v>
      </c>
      <c r="B3168" t="s">
        <v>414</v>
      </c>
      <c r="C3168" t="s">
        <v>419</v>
      </c>
      <c r="D3168" s="5" t="s">
        <v>420</v>
      </c>
      <c r="E3168" s="5">
        <v>0</v>
      </c>
      <c r="F3168" s="5" t="s">
        <v>30</v>
      </c>
      <c r="G3168" s="5" t="s">
        <v>32</v>
      </c>
      <c r="H3168" s="5" t="e">
        <f t="shared" si="49"/>
        <v>#N/A</v>
      </c>
      <c r="I3168" s="6" t="s">
        <v>53</v>
      </c>
    </row>
    <row r="3169" spans="1:9" x14ac:dyDescent="0.2">
      <c r="A3169" s="4" t="s">
        <v>62</v>
      </c>
      <c r="B3169" t="s">
        <v>414</v>
      </c>
      <c r="C3169" t="s">
        <v>419</v>
      </c>
      <c r="D3169" s="5" t="s">
        <v>420</v>
      </c>
      <c r="E3169" s="5">
        <v>0</v>
      </c>
      <c r="F3169" s="5" t="s">
        <v>30</v>
      </c>
      <c r="G3169" s="5" t="s">
        <v>31</v>
      </c>
      <c r="H3169" s="5" t="e">
        <f t="shared" si="49"/>
        <v>#N/A</v>
      </c>
      <c r="I3169" s="6" t="s">
        <v>53</v>
      </c>
    </row>
    <row r="3170" spans="1:9" x14ac:dyDescent="0.2">
      <c r="A3170" s="4" t="s">
        <v>62</v>
      </c>
      <c r="B3170" t="s">
        <v>414</v>
      </c>
      <c r="C3170" t="s">
        <v>419</v>
      </c>
      <c r="D3170" s="5" t="s">
        <v>420</v>
      </c>
      <c r="E3170" s="5">
        <v>0</v>
      </c>
      <c r="F3170" s="5" t="s">
        <v>33</v>
      </c>
      <c r="G3170" s="5" t="s">
        <v>34</v>
      </c>
      <c r="H3170" s="5" t="str">
        <f t="shared" si="49"/>
        <v>Industry (incl. Cement Process)</v>
      </c>
      <c r="I3170" s="6">
        <v>464.541</v>
      </c>
    </row>
    <row r="3171" spans="1:9" x14ac:dyDescent="0.2">
      <c r="A3171" s="4" t="s">
        <v>62</v>
      </c>
      <c r="B3171" t="s">
        <v>414</v>
      </c>
      <c r="C3171" t="s">
        <v>419</v>
      </c>
      <c r="D3171" s="5" t="s">
        <v>420</v>
      </c>
      <c r="E3171" s="5">
        <v>0</v>
      </c>
      <c r="F3171" s="5" t="s">
        <v>41</v>
      </c>
      <c r="G3171" s="5" t="s">
        <v>42</v>
      </c>
      <c r="H3171" s="5" t="e">
        <f t="shared" si="49"/>
        <v>#N/A</v>
      </c>
      <c r="I3171" s="6">
        <v>3.9723300746259099E-2</v>
      </c>
    </row>
    <row r="3172" spans="1:9" x14ac:dyDescent="0.2">
      <c r="A3172" s="4" t="s">
        <v>62</v>
      </c>
      <c r="B3172" t="s">
        <v>414</v>
      </c>
      <c r="C3172" t="s">
        <v>419</v>
      </c>
      <c r="D3172" s="5" t="s">
        <v>420</v>
      </c>
      <c r="E3172" s="5">
        <v>0</v>
      </c>
      <c r="F3172" s="5" t="s">
        <v>45</v>
      </c>
      <c r="G3172" s="5" t="s">
        <v>46</v>
      </c>
      <c r="H3172" s="5" t="e">
        <f t="shared" si="49"/>
        <v>#N/A</v>
      </c>
      <c r="I3172" s="6">
        <v>388.5</v>
      </c>
    </row>
    <row r="3173" spans="1:9" x14ac:dyDescent="0.2">
      <c r="A3173" s="4" t="s">
        <v>62</v>
      </c>
      <c r="B3173" t="s">
        <v>414</v>
      </c>
      <c r="C3173" t="s">
        <v>419</v>
      </c>
      <c r="D3173" s="5" t="s">
        <v>420</v>
      </c>
      <c r="E3173" s="5">
        <v>0</v>
      </c>
      <c r="F3173" s="5" t="s">
        <v>47</v>
      </c>
      <c r="G3173" s="5" t="s">
        <v>48</v>
      </c>
      <c r="H3173" s="5" t="e">
        <f t="shared" si="49"/>
        <v>#N/A</v>
      </c>
      <c r="I3173" s="6">
        <v>0.130789722819217</v>
      </c>
    </row>
    <row r="3174" spans="1:9" x14ac:dyDescent="0.2">
      <c r="A3174" s="4" t="s">
        <v>62</v>
      </c>
      <c r="B3174" t="s">
        <v>414</v>
      </c>
      <c r="C3174" t="s">
        <v>419</v>
      </c>
      <c r="D3174" s="5" t="s">
        <v>420</v>
      </c>
      <c r="E3174" s="5">
        <v>0</v>
      </c>
      <c r="F3174" s="5" t="s">
        <v>49</v>
      </c>
      <c r="G3174" s="5" t="s">
        <v>50</v>
      </c>
      <c r="H3174" s="5" t="e">
        <f t="shared" si="49"/>
        <v>#N/A</v>
      </c>
      <c r="I3174" s="6">
        <v>1.4731856795787499</v>
      </c>
    </row>
    <row r="3175" spans="1:9" x14ac:dyDescent="0.2">
      <c r="A3175" s="4" t="s">
        <v>62</v>
      </c>
      <c r="B3175" t="s">
        <v>414</v>
      </c>
      <c r="C3175" t="s">
        <v>419</v>
      </c>
      <c r="D3175" s="5" t="s">
        <v>420</v>
      </c>
      <c r="E3175" s="5">
        <v>0</v>
      </c>
      <c r="F3175" s="5" t="s">
        <v>56</v>
      </c>
      <c r="G3175" s="5" t="s">
        <v>57</v>
      </c>
      <c r="H3175" s="5" t="e">
        <f t="shared" si="49"/>
        <v>#N/A</v>
      </c>
      <c r="I3175" s="6">
        <v>4.3856396075710196</v>
      </c>
    </row>
    <row r="3176" spans="1:9" x14ac:dyDescent="0.2">
      <c r="A3176" s="4" t="s">
        <v>62</v>
      </c>
      <c r="B3176" t="s">
        <v>414</v>
      </c>
      <c r="C3176" t="s">
        <v>421</v>
      </c>
      <c r="D3176" s="5" t="s">
        <v>422</v>
      </c>
      <c r="E3176" s="5">
        <v>0</v>
      </c>
      <c r="F3176" s="5" t="s">
        <v>10</v>
      </c>
      <c r="G3176" s="5" t="s">
        <v>11</v>
      </c>
      <c r="H3176" s="5" t="str">
        <f t="shared" si="49"/>
        <v>Power</v>
      </c>
      <c r="I3176" s="6">
        <v>1212864.34641675</v>
      </c>
    </row>
    <row r="3177" spans="1:9" x14ac:dyDescent="0.2">
      <c r="A3177" s="4" t="s">
        <v>62</v>
      </c>
      <c r="B3177" t="s">
        <v>414</v>
      </c>
      <c r="C3177" t="s">
        <v>421</v>
      </c>
      <c r="D3177" s="5" t="s">
        <v>422</v>
      </c>
      <c r="E3177" s="5">
        <v>0</v>
      </c>
      <c r="F3177" s="5" t="s">
        <v>12</v>
      </c>
      <c r="G3177" s="5" t="s">
        <v>13</v>
      </c>
      <c r="H3177" s="5" t="str">
        <f t="shared" si="49"/>
        <v>Industry (incl. Cement Process)</v>
      </c>
      <c r="I3177" s="6">
        <v>42352.904723003398</v>
      </c>
    </row>
    <row r="3178" spans="1:9" x14ac:dyDescent="0.2">
      <c r="A3178" s="4" t="s">
        <v>62</v>
      </c>
      <c r="B3178" t="s">
        <v>414</v>
      </c>
      <c r="C3178" t="s">
        <v>421</v>
      </c>
      <c r="D3178" s="5" t="s">
        <v>422</v>
      </c>
      <c r="E3178" s="5">
        <v>0</v>
      </c>
      <c r="F3178" s="5" t="s">
        <v>14</v>
      </c>
      <c r="G3178" s="5" t="s">
        <v>15</v>
      </c>
      <c r="H3178" s="5" t="str">
        <f t="shared" si="49"/>
        <v>Industry (incl. Cement Process)</v>
      </c>
      <c r="I3178" s="6">
        <v>629584.17296585697</v>
      </c>
    </row>
    <row r="3179" spans="1:9" x14ac:dyDescent="0.2">
      <c r="A3179" s="4" t="s">
        <v>62</v>
      </c>
      <c r="B3179" t="s">
        <v>414</v>
      </c>
      <c r="C3179" t="s">
        <v>421</v>
      </c>
      <c r="D3179" s="5" t="s">
        <v>422</v>
      </c>
      <c r="E3179" s="5">
        <v>0</v>
      </c>
      <c r="F3179" s="5" t="s">
        <v>16</v>
      </c>
      <c r="G3179" s="5" t="s">
        <v>17</v>
      </c>
      <c r="H3179" s="5" t="str">
        <f t="shared" si="49"/>
        <v>Domestic aviation</v>
      </c>
      <c r="I3179" s="6">
        <v>6716.4706420558896</v>
      </c>
    </row>
    <row r="3180" spans="1:9" x14ac:dyDescent="0.2">
      <c r="A3180" s="4" t="s">
        <v>62</v>
      </c>
      <c r="B3180" t="s">
        <v>414</v>
      </c>
      <c r="C3180" t="s">
        <v>421</v>
      </c>
      <c r="D3180" s="5" t="s">
        <v>422</v>
      </c>
      <c r="E3180" s="5">
        <v>0</v>
      </c>
      <c r="F3180" s="5" t="s">
        <v>18</v>
      </c>
      <c r="G3180" s="5" t="s">
        <v>19</v>
      </c>
      <c r="H3180" s="5" t="str">
        <f t="shared" si="49"/>
        <v>Ground Transport</v>
      </c>
      <c r="I3180" s="6">
        <v>268947.71754518501</v>
      </c>
    </row>
    <row r="3181" spans="1:9" x14ac:dyDescent="0.2">
      <c r="A3181" s="4" t="s">
        <v>62</v>
      </c>
      <c r="B3181" t="s">
        <v>414</v>
      </c>
      <c r="C3181" t="s">
        <v>421</v>
      </c>
      <c r="D3181" s="5" t="s">
        <v>422</v>
      </c>
      <c r="E3181" s="5">
        <v>0</v>
      </c>
      <c r="F3181" s="5" t="s">
        <v>20</v>
      </c>
      <c r="G3181" s="5" t="s">
        <v>21</v>
      </c>
      <c r="H3181" s="5" t="str">
        <f t="shared" si="49"/>
        <v>Ground Transport</v>
      </c>
      <c r="I3181" s="6">
        <v>9821.5074699717698</v>
      </c>
    </row>
    <row r="3182" spans="1:9" x14ac:dyDescent="0.2">
      <c r="A3182" s="4" t="s">
        <v>62</v>
      </c>
      <c r="B3182" t="s">
        <v>414</v>
      </c>
      <c r="C3182" t="s">
        <v>421</v>
      </c>
      <c r="D3182" s="5" t="s">
        <v>422</v>
      </c>
      <c r="E3182" s="5">
        <v>0</v>
      </c>
      <c r="F3182" s="5" t="s">
        <v>22</v>
      </c>
      <c r="G3182" s="5" t="s">
        <v>23</v>
      </c>
      <c r="H3182" s="5" t="str">
        <f t="shared" si="49"/>
        <v>Ground Transport</v>
      </c>
      <c r="I3182" s="6">
        <v>2488.5839076089501</v>
      </c>
    </row>
    <row r="3183" spans="1:9" x14ac:dyDescent="0.2">
      <c r="A3183" s="4" t="s">
        <v>62</v>
      </c>
      <c r="B3183" t="s">
        <v>414</v>
      </c>
      <c r="C3183" t="s">
        <v>421</v>
      </c>
      <c r="D3183" s="5" t="s">
        <v>422</v>
      </c>
      <c r="E3183" s="5">
        <v>0</v>
      </c>
      <c r="F3183" s="5" t="s">
        <v>24</v>
      </c>
      <c r="G3183" s="5" t="s">
        <v>25</v>
      </c>
      <c r="H3183" s="5" t="str">
        <f t="shared" si="49"/>
        <v>Ground Transport</v>
      </c>
      <c r="I3183" s="6">
        <v>1320.4289067284601</v>
      </c>
    </row>
    <row r="3184" spans="1:9" x14ac:dyDescent="0.2">
      <c r="A3184" s="4" t="s">
        <v>62</v>
      </c>
      <c r="B3184" t="s">
        <v>414</v>
      </c>
      <c r="C3184" t="s">
        <v>421</v>
      </c>
      <c r="D3184" s="5" t="s">
        <v>422</v>
      </c>
      <c r="E3184" s="5">
        <v>0</v>
      </c>
      <c r="F3184" s="5" t="s">
        <v>26</v>
      </c>
      <c r="G3184" s="5" t="s">
        <v>27</v>
      </c>
      <c r="H3184" s="5" t="str">
        <f t="shared" si="49"/>
        <v>Residential</v>
      </c>
      <c r="I3184" s="6">
        <v>194751.993172613</v>
      </c>
    </row>
    <row r="3185" spans="1:9" x14ac:dyDescent="0.2">
      <c r="A3185" s="4" t="s">
        <v>62</v>
      </c>
      <c r="B3185" t="s">
        <v>414</v>
      </c>
      <c r="C3185" t="s">
        <v>421</v>
      </c>
      <c r="D3185" s="5" t="s">
        <v>422</v>
      </c>
      <c r="E3185" s="5">
        <v>0</v>
      </c>
      <c r="F3185" s="5" t="s">
        <v>28</v>
      </c>
      <c r="G3185" s="5" t="s">
        <v>29</v>
      </c>
      <c r="H3185" s="5" t="e">
        <f t="shared" si="49"/>
        <v>#N/A</v>
      </c>
      <c r="I3185" s="6">
        <v>11681.0401612932</v>
      </c>
    </row>
    <row r="3186" spans="1:9" x14ac:dyDescent="0.2">
      <c r="A3186" s="4" t="s">
        <v>62</v>
      </c>
      <c r="B3186" t="s">
        <v>414</v>
      </c>
      <c r="C3186" t="s">
        <v>421</v>
      </c>
      <c r="D3186" s="5" t="s">
        <v>422</v>
      </c>
      <c r="E3186" s="5">
        <v>0</v>
      </c>
      <c r="F3186" s="5" t="s">
        <v>30</v>
      </c>
      <c r="G3186" s="5" t="s">
        <v>32</v>
      </c>
      <c r="H3186" s="5" t="e">
        <f t="shared" si="49"/>
        <v>#N/A</v>
      </c>
      <c r="I3186" s="6">
        <v>348.48561662682999</v>
      </c>
    </row>
    <row r="3187" spans="1:9" x14ac:dyDescent="0.2">
      <c r="A3187" s="4" t="s">
        <v>62</v>
      </c>
      <c r="B3187" t="s">
        <v>414</v>
      </c>
      <c r="C3187" t="s">
        <v>421</v>
      </c>
      <c r="D3187" s="5" t="s">
        <v>422</v>
      </c>
      <c r="E3187" s="5">
        <v>0</v>
      </c>
      <c r="F3187" s="5" t="s">
        <v>33</v>
      </c>
      <c r="G3187" s="5" t="s">
        <v>34</v>
      </c>
      <c r="H3187" s="5" t="str">
        <f t="shared" si="49"/>
        <v>Industry (incl. Cement Process)</v>
      </c>
      <c r="I3187" s="6">
        <v>140400</v>
      </c>
    </row>
    <row r="3188" spans="1:9" x14ac:dyDescent="0.2">
      <c r="A3188" s="4" t="s">
        <v>62</v>
      </c>
      <c r="B3188" t="s">
        <v>414</v>
      </c>
      <c r="C3188" t="s">
        <v>421</v>
      </c>
      <c r="D3188" s="5" t="s">
        <v>422</v>
      </c>
      <c r="E3188" s="5">
        <v>0</v>
      </c>
      <c r="F3188" s="5" t="s">
        <v>35</v>
      </c>
      <c r="G3188" s="5" t="s">
        <v>36</v>
      </c>
      <c r="H3188" s="5" t="e">
        <f t="shared" si="49"/>
        <v>#N/A</v>
      </c>
      <c r="I3188" s="6">
        <v>12000</v>
      </c>
    </row>
    <row r="3189" spans="1:9" x14ac:dyDescent="0.2">
      <c r="A3189" s="4" t="s">
        <v>62</v>
      </c>
      <c r="B3189" t="s">
        <v>414</v>
      </c>
      <c r="C3189" t="s">
        <v>421</v>
      </c>
      <c r="D3189" s="5" t="s">
        <v>422</v>
      </c>
      <c r="E3189" s="5">
        <v>0</v>
      </c>
      <c r="F3189" s="5" t="s">
        <v>39</v>
      </c>
      <c r="G3189" s="5" t="s">
        <v>40</v>
      </c>
      <c r="H3189" s="5" t="e">
        <f t="shared" si="49"/>
        <v>#N/A</v>
      </c>
      <c r="I3189" s="6">
        <v>1504.00830497676</v>
      </c>
    </row>
    <row r="3190" spans="1:9" x14ac:dyDescent="0.2">
      <c r="A3190" s="4" t="s">
        <v>62</v>
      </c>
      <c r="B3190" t="s">
        <v>414</v>
      </c>
      <c r="C3190" t="s">
        <v>421</v>
      </c>
      <c r="D3190" s="5" t="s">
        <v>422</v>
      </c>
      <c r="E3190" s="5">
        <v>0</v>
      </c>
      <c r="F3190" s="5" t="s">
        <v>41</v>
      </c>
      <c r="G3190" s="5" t="s">
        <v>42</v>
      </c>
      <c r="H3190" s="5" t="e">
        <f t="shared" si="49"/>
        <v>#N/A</v>
      </c>
      <c r="I3190" s="6">
        <v>66.764918774304604</v>
      </c>
    </row>
    <row r="3191" spans="1:9" x14ac:dyDescent="0.2">
      <c r="A3191" s="4" t="s">
        <v>62</v>
      </c>
      <c r="B3191" t="s">
        <v>414</v>
      </c>
      <c r="C3191" t="s">
        <v>421</v>
      </c>
      <c r="D3191" s="5" t="s">
        <v>422</v>
      </c>
      <c r="E3191" s="5">
        <v>0</v>
      </c>
      <c r="F3191" s="5" t="s">
        <v>43</v>
      </c>
      <c r="G3191" s="5" t="s">
        <v>44</v>
      </c>
      <c r="H3191" s="5" t="e">
        <f t="shared" si="49"/>
        <v>#N/A</v>
      </c>
      <c r="I3191" s="6">
        <v>30493.784664925599</v>
      </c>
    </row>
    <row r="3192" spans="1:9" x14ac:dyDescent="0.2">
      <c r="A3192" s="4" t="s">
        <v>62</v>
      </c>
      <c r="B3192" t="s">
        <v>414</v>
      </c>
      <c r="C3192" t="s">
        <v>421</v>
      </c>
      <c r="D3192" s="5" t="s">
        <v>422</v>
      </c>
      <c r="E3192" s="5">
        <v>0</v>
      </c>
      <c r="F3192" s="5" t="s">
        <v>45</v>
      </c>
      <c r="G3192" s="5" t="s">
        <v>46</v>
      </c>
      <c r="H3192" s="5" t="e">
        <f t="shared" si="49"/>
        <v>#N/A</v>
      </c>
      <c r="I3192" s="6">
        <v>24018.385259080202</v>
      </c>
    </row>
    <row r="3193" spans="1:9" x14ac:dyDescent="0.2">
      <c r="A3193" s="4" t="s">
        <v>62</v>
      </c>
      <c r="B3193" t="s">
        <v>414</v>
      </c>
      <c r="C3193" t="s">
        <v>421</v>
      </c>
      <c r="D3193" s="5" t="s">
        <v>422</v>
      </c>
      <c r="E3193" s="5">
        <v>0</v>
      </c>
      <c r="F3193" s="5" t="s">
        <v>47</v>
      </c>
      <c r="G3193" s="5" t="s">
        <v>48</v>
      </c>
      <c r="H3193" s="5" t="e">
        <f t="shared" si="49"/>
        <v>#N/A</v>
      </c>
      <c r="I3193" s="6">
        <v>2723.85116780822</v>
      </c>
    </row>
    <row r="3194" spans="1:9" x14ac:dyDescent="0.2">
      <c r="A3194" s="4" t="s">
        <v>62</v>
      </c>
      <c r="B3194" t="s">
        <v>414</v>
      </c>
      <c r="C3194" t="s">
        <v>421</v>
      </c>
      <c r="D3194" s="5" t="s">
        <v>422</v>
      </c>
      <c r="E3194" s="5">
        <v>0</v>
      </c>
      <c r="F3194" s="5" t="s">
        <v>49</v>
      </c>
      <c r="G3194" s="5" t="s">
        <v>50</v>
      </c>
      <c r="H3194" s="5" t="e">
        <f t="shared" si="49"/>
        <v>#N/A</v>
      </c>
      <c r="I3194" s="6">
        <v>210.06641496511401</v>
      </c>
    </row>
    <row r="3195" spans="1:9" x14ac:dyDescent="0.2">
      <c r="A3195" s="4" t="s">
        <v>62</v>
      </c>
      <c r="B3195" t="s">
        <v>414</v>
      </c>
      <c r="C3195" t="s">
        <v>421</v>
      </c>
      <c r="D3195" s="5" t="s">
        <v>422</v>
      </c>
      <c r="E3195" s="5">
        <v>0</v>
      </c>
      <c r="F3195" s="5" t="s">
        <v>51</v>
      </c>
      <c r="G3195" s="5" t="s">
        <v>52</v>
      </c>
      <c r="H3195" s="5" t="e">
        <f t="shared" si="49"/>
        <v>#N/A</v>
      </c>
      <c r="I3195" s="6">
        <v>34.462365509698898</v>
      </c>
    </row>
    <row r="3196" spans="1:9" x14ac:dyDescent="0.2">
      <c r="A3196" s="4" t="s">
        <v>62</v>
      </c>
      <c r="B3196" t="s">
        <v>414</v>
      </c>
      <c r="C3196" t="s">
        <v>421</v>
      </c>
      <c r="D3196" s="5" t="s">
        <v>422</v>
      </c>
      <c r="E3196" s="5">
        <v>0</v>
      </c>
      <c r="F3196" s="5" t="s">
        <v>54</v>
      </c>
      <c r="G3196" s="5" t="s">
        <v>55</v>
      </c>
      <c r="H3196" s="5" t="e">
        <f t="shared" si="49"/>
        <v>#N/A</v>
      </c>
      <c r="I3196" s="6">
        <v>654.87970857503296</v>
      </c>
    </row>
    <row r="3197" spans="1:9" x14ac:dyDescent="0.2">
      <c r="A3197" s="4" t="s">
        <v>62</v>
      </c>
      <c r="B3197" t="s">
        <v>414</v>
      </c>
      <c r="C3197" t="s">
        <v>421</v>
      </c>
      <c r="D3197" s="5" t="s">
        <v>422</v>
      </c>
      <c r="E3197" s="5">
        <v>0</v>
      </c>
      <c r="F3197" s="5" t="s">
        <v>56</v>
      </c>
      <c r="G3197" s="5" t="s">
        <v>57</v>
      </c>
      <c r="H3197" s="5" t="e">
        <f t="shared" si="49"/>
        <v>#N/A</v>
      </c>
      <c r="I3197" s="6">
        <v>2357.8863817357201</v>
      </c>
    </row>
    <row r="3198" spans="1:9" x14ac:dyDescent="0.2">
      <c r="A3198" s="4" t="s">
        <v>62</v>
      </c>
      <c r="B3198" t="s">
        <v>414</v>
      </c>
      <c r="C3198" t="s">
        <v>421</v>
      </c>
      <c r="D3198" s="5" t="s">
        <v>422</v>
      </c>
      <c r="E3198" s="5">
        <v>0</v>
      </c>
      <c r="F3198" s="5" t="s">
        <v>58</v>
      </c>
      <c r="G3198" s="5" t="s">
        <v>59</v>
      </c>
      <c r="H3198" s="5" t="e">
        <f t="shared" si="49"/>
        <v>#N/A</v>
      </c>
      <c r="I3198" s="6">
        <v>12386.874750151999</v>
      </c>
    </row>
    <row r="3199" spans="1:9" x14ac:dyDescent="0.2">
      <c r="A3199" s="4" t="s">
        <v>62</v>
      </c>
      <c r="B3199" t="s">
        <v>414</v>
      </c>
      <c r="C3199" t="s">
        <v>421</v>
      </c>
      <c r="D3199" s="5" t="s">
        <v>422</v>
      </c>
      <c r="E3199" s="5">
        <v>0</v>
      </c>
      <c r="F3199" s="5" t="s">
        <v>68</v>
      </c>
      <c r="G3199" s="5" t="s">
        <v>69</v>
      </c>
      <c r="H3199" s="5" t="e">
        <f t="shared" si="49"/>
        <v>#N/A</v>
      </c>
      <c r="I3199" s="6">
        <v>14190</v>
      </c>
    </row>
    <row r="3200" spans="1:9" x14ac:dyDescent="0.2">
      <c r="A3200" s="4" t="s">
        <v>62</v>
      </c>
      <c r="B3200" t="s">
        <v>414</v>
      </c>
      <c r="C3200" t="s">
        <v>423</v>
      </c>
      <c r="D3200" s="5" t="s">
        <v>424</v>
      </c>
      <c r="E3200" s="5">
        <v>0</v>
      </c>
      <c r="F3200" s="5" t="s">
        <v>10</v>
      </c>
      <c r="G3200" s="5" t="s">
        <v>11</v>
      </c>
      <c r="H3200" s="5" t="str">
        <f t="shared" si="49"/>
        <v>Power</v>
      </c>
      <c r="I3200" s="6">
        <v>8237.7185065432004</v>
      </c>
    </row>
    <row r="3201" spans="1:9" x14ac:dyDescent="0.2">
      <c r="A3201" s="4" t="s">
        <v>62</v>
      </c>
      <c r="B3201" t="s">
        <v>414</v>
      </c>
      <c r="C3201" t="s">
        <v>423</v>
      </c>
      <c r="D3201" s="5" t="s">
        <v>424</v>
      </c>
      <c r="E3201" s="5">
        <v>0</v>
      </c>
      <c r="F3201" s="5" t="s">
        <v>12</v>
      </c>
      <c r="G3201" s="5" t="s">
        <v>13</v>
      </c>
      <c r="H3201" s="5" t="str">
        <f t="shared" si="49"/>
        <v>Industry (incl. Cement Process)</v>
      </c>
      <c r="I3201" s="6">
        <v>40.861469964180998</v>
      </c>
    </row>
    <row r="3202" spans="1:9" x14ac:dyDescent="0.2">
      <c r="A3202" s="4" t="s">
        <v>62</v>
      </c>
      <c r="B3202" t="s">
        <v>414</v>
      </c>
      <c r="C3202" t="s">
        <v>423</v>
      </c>
      <c r="D3202" s="5" t="s">
        <v>424</v>
      </c>
      <c r="E3202" s="5">
        <v>0</v>
      </c>
      <c r="F3202" s="5" t="s">
        <v>14</v>
      </c>
      <c r="G3202" s="5" t="s">
        <v>15</v>
      </c>
      <c r="H3202" s="5" t="str">
        <f t="shared" ref="H3202:H3265" si="50">VLOOKUP(G3202,$M$2:$N$11,2,FALSE)</f>
        <v>Industry (incl. Cement Process)</v>
      </c>
      <c r="I3202" s="6">
        <v>1701.12183166311</v>
      </c>
    </row>
    <row r="3203" spans="1:9" x14ac:dyDescent="0.2">
      <c r="A3203" s="4" t="s">
        <v>62</v>
      </c>
      <c r="B3203" t="s">
        <v>414</v>
      </c>
      <c r="C3203" t="s">
        <v>423</v>
      </c>
      <c r="D3203" s="5" t="s">
        <v>424</v>
      </c>
      <c r="E3203" s="5">
        <v>0</v>
      </c>
      <c r="F3203" s="5" t="s">
        <v>16</v>
      </c>
      <c r="G3203" s="5" t="s">
        <v>17</v>
      </c>
      <c r="H3203" s="5" t="str">
        <f t="shared" si="50"/>
        <v>Domestic aviation</v>
      </c>
      <c r="I3203" s="6">
        <v>13.2646302289888</v>
      </c>
    </row>
    <row r="3204" spans="1:9" x14ac:dyDescent="0.2">
      <c r="A3204" s="4" t="s">
        <v>62</v>
      </c>
      <c r="B3204" t="s">
        <v>414</v>
      </c>
      <c r="C3204" t="s">
        <v>423</v>
      </c>
      <c r="D3204" s="5" t="s">
        <v>424</v>
      </c>
      <c r="E3204" s="5">
        <v>0</v>
      </c>
      <c r="F3204" s="5" t="s">
        <v>18</v>
      </c>
      <c r="G3204" s="5" t="s">
        <v>19</v>
      </c>
      <c r="H3204" s="5" t="str">
        <f t="shared" si="50"/>
        <v>Ground Transport</v>
      </c>
      <c r="I3204" s="6">
        <v>9493.5410158187697</v>
      </c>
    </row>
    <row r="3205" spans="1:9" x14ac:dyDescent="0.2">
      <c r="A3205" s="4" t="s">
        <v>62</v>
      </c>
      <c r="B3205" t="s">
        <v>414</v>
      </c>
      <c r="C3205" t="s">
        <v>423</v>
      </c>
      <c r="D3205" s="5" t="s">
        <v>424</v>
      </c>
      <c r="E3205" s="5">
        <v>0</v>
      </c>
      <c r="F3205" s="5" t="s">
        <v>20</v>
      </c>
      <c r="G3205" s="5" t="s">
        <v>21</v>
      </c>
      <c r="H3205" s="5" t="str">
        <f t="shared" si="50"/>
        <v>Ground Transport</v>
      </c>
      <c r="I3205" s="6">
        <v>174.02413430638001</v>
      </c>
    </row>
    <row r="3206" spans="1:9" x14ac:dyDescent="0.2">
      <c r="A3206" s="4" t="s">
        <v>62</v>
      </c>
      <c r="B3206" t="s">
        <v>414</v>
      </c>
      <c r="C3206" t="s">
        <v>423</v>
      </c>
      <c r="D3206" s="5" t="s">
        <v>424</v>
      </c>
      <c r="E3206" s="5">
        <v>0</v>
      </c>
      <c r="F3206" s="5" t="s">
        <v>22</v>
      </c>
      <c r="G3206" s="5" t="s">
        <v>23</v>
      </c>
      <c r="H3206" s="5" t="str">
        <f t="shared" si="50"/>
        <v>Ground Transport</v>
      </c>
      <c r="I3206" s="6">
        <v>206.00428922082199</v>
      </c>
    </row>
    <row r="3207" spans="1:9" x14ac:dyDescent="0.2">
      <c r="A3207" s="4" t="s">
        <v>62</v>
      </c>
      <c r="B3207" t="s">
        <v>414</v>
      </c>
      <c r="C3207" t="s">
        <v>423</v>
      </c>
      <c r="D3207" s="5" t="s">
        <v>424</v>
      </c>
      <c r="E3207" s="5">
        <v>0</v>
      </c>
      <c r="F3207" s="5" t="s">
        <v>26</v>
      </c>
      <c r="G3207" s="5" t="s">
        <v>27</v>
      </c>
      <c r="H3207" s="5" t="str">
        <f t="shared" si="50"/>
        <v>Residential</v>
      </c>
      <c r="I3207" s="6">
        <v>1343.8613608625899</v>
      </c>
    </row>
    <row r="3208" spans="1:9" x14ac:dyDescent="0.2">
      <c r="A3208" s="4" t="s">
        <v>62</v>
      </c>
      <c r="B3208" t="s">
        <v>414</v>
      </c>
      <c r="C3208" t="s">
        <v>423</v>
      </c>
      <c r="D3208" s="5" t="s">
        <v>424</v>
      </c>
      <c r="E3208" s="5">
        <v>0</v>
      </c>
      <c r="F3208" s="5" t="s">
        <v>30</v>
      </c>
      <c r="G3208" s="5" t="s">
        <v>32</v>
      </c>
      <c r="H3208" s="5" t="e">
        <f t="shared" si="50"/>
        <v>#N/A</v>
      </c>
      <c r="I3208" s="6" t="s">
        <v>53</v>
      </c>
    </row>
    <row r="3209" spans="1:9" x14ac:dyDescent="0.2">
      <c r="A3209" s="4" t="s">
        <v>62</v>
      </c>
      <c r="B3209" t="s">
        <v>414</v>
      </c>
      <c r="C3209" t="s">
        <v>423</v>
      </c>
      <c r="D3209" s="5" t="s">
        <v>424</v>
      </c>
      <c r="E3209" s="5">
        <v>0</v>
      </c>
      <c r="F3209" s="5" t="s">
        <v>33</v>
      </c>
      <c r="G3209" s="5" t="s">
        <v>34</v>
      </c>
      <c r="H3209" s="5" t="str">
        <f t="shared" si="50"/>
        <v>Industry (incl. Cement Process)</v>
      </c>
      <c r="I3209" s="6">
        <v>1332.31</v>
      </c>
    </row>
    <row r="3210" spans="1:9" x14ac:dyDescent="0.2">
      <c r="A3210" s="4" t="s">
        <v>62</v>
      </c>
      <c r="B3210" t="s">
        <v>414</v>
      </c>
      <c r="C3210" t="s">
        <v>423</v>
      </c>
      <c r="D3210" s="5" t="s">
        <v>424</v>
      </c>
      <c r="E3210" s="5">
        <v>0</v>
      </c>
      <c r="F3210" s="5" t="s">
        <v>41</v>
      </c>
      <c r="G3210" s="5" t="s">
        <v>42</v>
      </c>
      <c r="H3210" s="5" t="e">
        <f t="shared" si="50"/>
        <v>#N/A</v>
      </c>
      <c r="I3210" s="6">
        <v>1.04417076128944</v>
      </c>
    </row>
    <row r="3211" spans="1:9" x14ac:dyDescent="0.2">
      <c r="A3211" s="4" t="s">
        <v>62</v>
      </c>
      <c r="B3211" t="s">
        <v>414</v>
      </c>
      <c r="C3211" t="s">
        <v>423</v>
      </c>
      <c r="D3211" s="5" t="s">
        <v>424</v>
      </c>
      <c r="E3211" s="5">
        <v>0</v>
      </c>
      <c r="F3211" s="5" t="s">
        <v>43</v>
      </c>
      <c r="G3211" s="5" t="s">
        <v>44</v>
      </c>
      <c r="H3211" s="5" t="e">
        <f t="shared" si="50"/>
        <v>#N/A</v>
      </c>
      <c r="I3211" s="6" t="s">
        <v>53</v>
      </c>
    </row>
    <row r="3212" spans="1:9" x14ac:dyDescent="0.2">
      <c r="A3212" s="4" t="s">
        <v>62</v>
      </c>
      <c r="B3212" t="s">
        <v>414</v>
      </c>
      <c r="C3212" t="s">
        <v>423</v>
      </c>
      <c r="D3212" s="5" t="s">
        <v>424</v>
      </c>
      <c r="E3212" s="5">
        <v>0</v>
      </c>
      <c r="F3212" s="5" t="s">
        <v>45</v>
      </c>
      <c r="G3212" s="5" t="s">
        <v>46</v>
      </c>
      <c r="H3212" s="5" t="e">
        <f t="shared" si="50"/>
        <v>#N/A</v>
      </c>
      <c r="I3212" s="6">
        <v>1.2</v>
      </c>
    </row>
    <row r="3213" spans="1:9" x14ac:dyDescent="0.2">
      <c r="A3213" s="4" t="s">
        <v>62</v>
      </c>
      <c r="B3213" t="s">
        <v>414</v>
      </c>
      <c r="C3213" t="s">
        <v>423</v>
      </c>
      <c r="D3213" s="5" t="s">
        <v>424</v>
      </c>
      <c r="E3213" s="5">
        <v>0</v>
      </c>
      <c r="F3213" s="5" t="s">
        <v>47</v>
      </c>
      <c r="G3213" s="5" t="s">
        <v>48</v>
      </c>
      <c r="H3213" s="5" t="e">
        <f t="shared" si="50"/>
        <v>#N/A</v>
      </c>
      <c r="I3213" s="6" t="s">
        <v>53</v>
      </c>
    </row>
    <row r="3214" spans="1:9" x14ac:dyDescent="0.2">
      <c r="A3214" s="4" t="s">
        <v>62</v>
      </c>
      <c r="B3214" t="s">
        <v>414</v>
      </c>
      <c r="C3214" t="s">
        <v>423</v>
      </c>
      <c r="D3214" s="5" t="s">
        <v>424</v>
      </c>
      <c r="E3214" s="5">
        <v>0</v>
      </c>
      <c r="F3214" s="5" t="s">
        <v>49</v>
      </c>
      <c r="G3214" s="5" t="s">
        <v>50</v>
      </c>
      <c r="H3214" s="5" t="e">
        <f t="shared" si="50"/>
        <v>#N/A</v>
      </c>
      <c r="I3214" s="6">
        <v>12.503519488250801</v>
      </c>
    </row>
    <row r="3215" spans="1:9" x14ac:dyDescent="0.2">
      <c r="A3215" s="4" t="s">
        <v>62</v>
      </c>
      <c r="B3215" t="s">
        <v>414</v>
      </c>
      <c r="C3215" t="s">
        <v>423</v>
      </c>
      <c r="D3215" s="5" t="s">
        <v>424</v>
      </c>
      <c r="E3215" s="5">
        <v>0</v>
      </c>
      <c r="F3215" s="5" t="s">
        <v>51</v>
      </c>
      <c r="G3215" s="5" t="s">
        <v>52</v>
      </c>
      <c r="H3215" s="5" t="e">
        <f t="shared" si="50"/>
        <v>#N/A</v>
      </c>
      <c r="I3215" s="6" t="s">
        <v>53</v>
      </c>
    </row>
    <row r="3216" spans="1:9" x14ac:dyDescent="0.2">
      <c r="A3216" s="4" t="s">
        <v>62</v>
      </c>
      <c r="B3216" t="s">
        <v>414</v>
      </c>
      <c r="C3216" t="s">
        <v>423</v>
      </c>
      <c r="D3216" s="5" t="s">
        <v>424</v>
      </c>
      <c r="E3216" s="5">
        <v>0</v>
      </c>
      <c r="F3216" s="5" t="s">
        <v>54</v>
      </c>
      <c r="G3216" s="5" t="s">
        <v>55</v>
      </c>
      <c r="H3216" s="5" t="e">
        <f t="shared" si="50"/>
        <v>#N/A</v>
      </c>
      <c r="I3216" s="6">
        <v>6.6</v>
      </c>
    </row>
    <row r="3217" spans="1:9" x14ac:dyDescent="0.2">
      <c r="A3217" s="4" t="s">
        <v>62</v>
      </c>
      <c r="B3217" t="s">
        <v>414</v>
      </c>
      <c r="C3217" t="s">
        <v>423</v>
      </c>
      <c r="D3217" s="5" t="s">
        <v>424</v>
      </c>
      <c r="E3217" s="5">
        <v>0</v>
      </c>
      <c r="F3217" s="5" t="s">
        <v>56</v>
      </c>
      <c r="G3217" s="5" t="s">
        <v>57</v>
      </c>
      <c r="H3217" s="5" t="e">
        <f t="shared" si="50"/>
        <v>#N/A</v>
      </c>
      <c r="I3217" s="6">
        <v>47.922191483584001</v>
      </c>
    </row>
    <row r="3218" spans="1:9" x14ac:dyDescent="0.2">
      <c r="A3218" s="4" t="s">
        <v>62</v>
      </c>
      <c r="B3218" t="s">
        <v>414</v>
      </c>
      <c r="C3218" t="s">
        <v>423</v>
      </c>
      <c r="D3218" s="5" t="s">
        <v>424</v>
      </c>
      <c r="E3218" s="5">
        <v>0</v>
      </c>
      <c r="F3218" s="5" t="s">
        <v>58</v>
      </c>
      <c r="G3218" s="5" t="s">
        <v>59</v>
      </c>
      <c r="H3218" s="5" t="e">
        <f t="shared" si="50"/>
        <v>#N/A</v>
      </c>
      <c r="I3218" s="6">
        <v>1197.20444430773</v>
      </c>
    </row>
    <row r="3219" spans="1:9" x14ac:dyDescent="0.2">
      <c r="A3219" s="4" t="s">
        <v>62</v>
      </c>
      <c r="B3219" t="s">
        <v>414</v>
      </c>
      <c r="C3219" t="s">
        <v>425</v>
      </c>
      <c r="D3219" s="5" t="s">
        <v>426</v>
      </c>
      <c r="E3219" s="5">
        <v>0</v>
      </c>
      <c r="F3219" s="5" t="s">
        <v>10</v>
      </c>
      <c r="G3219" s="5" t="s">
        <v>11</v>
      </c>
      <c r="H3219" s="5" t="str">
        <f t="shared" si="50"/>
        <v>Power</v>
      </c>
      <c r="I3219" s="6">
        <v>285.64103359337798</v>
      </c>
    </row>
    <row r="3220" spans="1:9" x14ac:dyDescent="0.2">
      <c r="A3220" s="4" t="s">
        <v>62</v>
      </c>
      <c r="B3220" t="s">
        <v>414</v>
      </c>
      <c r="C3220" t="s">
        <v>425</v>
      </c>
      <c r="D3220" s="5" t="s">
        <v>426</v>
      </c>
      <c r="E3220" s="5">
        <v>0</v>
      </c>
      <c r="F3220" s="5" t="s">
        <v>14</v>
      </c>
      <c r="G3220" s="5" t="s">
        <v>15</v>
      </c>
      <c r="H3220" s="5" t="str">
        <f t="shared" si="50"/>
        <v>Industry (incl. Cement Process)</v>
      </c>
      <c r="I3220" s="6">
        <v>59.176641390171703</v>
      </c>
    </row>
    <row r="3221" spans="1:9" x14ac:dyDescent="0.2">
      <c r="A3221" s="4" t="s">
        <v>62</v>
      </c>
      <c r="B3221" t="s">
        <v>414</v>
      </c>
      <c r="C3221" t="s">
        <v>425</v>
      </c>
      <c r="D3221" s="5" t="s">
        <v>426</v>
      </c>
      <c r="E3221" s="5">
        <v>0</v>
      </c>
      <c r="F3221" s="5" t="s">
        <v>16</v>
      </c>
      <c r="G3221" s="5" t="s">
        <v>17</v>
      </c>
      <c r="H3221" s="5" t="str">
        <f t="shared" si="50"/>
        <v>Domestic aviation</v>
      </c>
      <c r="I3221" s="6">
        <v>24.522075045657299</v>
      </c>
    </row>
    <row r="3222" spans="1:9" x14ac:dyDescent="0.2">
      <c r="A3222" s="4" t="s">
        <v>62</v>
      </c>
      <c r="B3222" t="s">
        <v>414</v>
      </c>
      <c r="C3222" t="s">
        <v>425</v>
      </c>
      <c r="D3222" s="5" t="s">
        <v>426</v>
      </c>
      <c r="E3222" s="5">
        <v>0</v>
      </c>
      <c r="F3222" s="5" t="s">
        <v>18</v>
      </c>
      <c r="G3222" s="5" t="s">
        <v>19</v>
      </c>
      <c r="H3222" s="5" t="str">
        <f t="shared" si="50"/>
        <v>Ground Transport</v>
      </c>
      <c r="I3222" s="6">
        <v>385.77663576763399</v>
      </c>
    </row>
    <row r="3223" spans="1:9" x14ac:dyDescent="0.2">
      <c r="A3223" s="4" t="s">
        <v>62</v>
      </c>
      <c r="B3223" t="s">
        <v>414</v>
      </c>
      <c r="C3223" t="s">
        <v>425</v>
      </c>
      <c r="D3223" s="5" t="s">
        <v>426</v>
      </c>
      <c r="E3223" s="5">
        <v>0</v>
      </c>
      <c r="F3223" s="5" t="s">
        <v>22</v>
      </c>
      <c r="G3223" s="5" t="s">
        <v>23</v>
      </c>
      <c r="H3223" s="5" t="str">
        <f t="shared" si="50"/>
        <v>Ground Transport</v>
      </c>
      <c r="I3223" s="6">
        <v>32.0097485079053</v>
      </c>
    </row>
    <row r="3224" spans="1:9" x14ac:dyDescent="0.2">
      <c r="A3224" s="4" t="s">
        <v>62</v>
      </c>
      <c r="B3224" t="s">
        <v>414</v>
      </c>
      <c r="C3224" t="s">
        <v>425</v>
      </c>
      <c r="D3224" s="5" t="s">
        <v>426</v>
      </c>
      <c r="E3224" s="5">
        <v>0</v>
      </c>
      <c r="F3224" s="5" t="s">
        <v>24</v>
      </c>
      <c r="G3224" s="5" t="s">
        <v>25</v>
      </c>
      <c r="H3224" s="5" t="str">
        <f t="shared" si="50"/>
        <v>Ground Transport</v>
      </c>
      <c r="I3224" s="6">
        <v>19.986745003912599</v>
      </c>
    </row>
    <row r="3225" spans="1:9" x14ac:dyDescent="0.2">
      <c r="A3225" s="4" t="s">
        <v>62</v>
      </c>
      <c r="B3225" t="s">
        <v>414</v>
      </c>
      <c r="C3225" t="s">
        <v>425</v>
      </c>
      <c r="D3225" s="5" t="s">
        <v>426</v>
      </c>
      <c r="E3225" s="5">
        <v>0</v>
      </c>
      <c r="F3225" s="5" t="s">
        <v>26</v>
      </c>
      <c r="G3225" s="5" t="s">
        <v>27</v>
      </c>
      <c r="H3225" s="5" t="str">
        <f t="shared" si="50"/>
        <v>Residential</v>
      </c>
      <c r="I3225" s="6">
        <v>61.298395835326602</v>
      </c>
    </row>
    <row r="3226" spans="1:9" x14ac:dyDescent="0.2">
      <c r="A3226" s="4" t="s">
        <v>62</v>
      </c>
      <c r="B3226" t="s">
        <v>414</v>
      </c>
      <c r="C3226" t="s">
        <v>425</v>
      </c>
      <c r="D3226" s="5" t="s">
        <v>426</v>
      </c>
      <c r="E3226" s="5">
        <v>0</v>
      </c>
      <c r="F3226" s="5" t="s">
        <v>28</v>
      </c>
      <c r="G3226" s="5" t="s">
        <v>29</v>
      </c>
      <c r="H3226" s="5" t="e">
        <f t="shared" si="50"/>
        <v>#N/A</v>
      </c>
      <c r="I3226" s="6" t="s">
        <v>53</v>
      </c>
    </row>
    <row r="3227" spans="1:9" x14ac:dyDescent="0.2">
      <c r="A3227" s="4" t="s">
        <v>62</v>
      </c>
      <c r="B3227" t="s">
        <v>414</v>
      </c>
      <c r="C3227" t="s">
        <v>425</v>
      </c>
      <c r="D3227" s="5" t="s">
        <v>426</v>
      </c>
      <c r="E3227" s="5">
        <v>0</v>
      </c>
      <c r="F3227" s="5" t="s">
        <v>30</v>
      </c>
      <c r="G3227" s="5" t="s">
        <v>31</v>
      </c>
      <c r="H3227" s="5" t="e">
        <f t="shared" si="50"/>
        <v>#N/A</v>
      </c>
      <c r="I3227" s="6" t="s">
        <v>53</v>
      </c>
    </row>
    <row r="3228" spans="1:9" x14ac:dyDescent="0.2">
      <c r="A3228" s="4" t="s">
        <v>62</v>
      </c>
      <c r="B3228" t="s">
        <v>414</v>
      </c>
      <c r="C3228" t="s">
        <v>425</v>
      </c>
      <c r="D3228" s="5" t="s">
        <v>426</v>
      </c>
      <c r="E3228" s="5">
        <v>0</v>
      </c>
      <c r="F3228" s="5" t="s">
        <v>30</v>
      </c>
      <c r="G3228" s="5" t="s">
        <v>32</v>
      </c>
      <c r="H3228" s="5" t="e">
        <f t="shared" si="50"/>
        <v>#N/A</v>
      </c>
      <c r="I3228" s="6" t="s">
        <v>53</v>
      </c>
    </row>
    <row r="3229" spans="1:9" x14ac:dyDescent="0.2">
      <c r="A3229" s="4" t="s">
        <v>62</v>
      </c>
      <c r="B3229" t="s">
        <v>414</v>
      </c>
      <c r="C3229" t="s">
        <v>425</v>
      </c>
      <c r="D3229" s="5" t="s">
        <v>426</v>
      </c>
      <c r="E3229" s="5">
        <v>0</v>
      </c>
      <c r="F3229" s="5" t="s">
        <v>41</v>
      </c>
      <c r="G3229" s="5" t="s">
        <v>42</v>
      </c>
      <c r="H3229" s="5" t="e">
        <f t="shared" si="50"/>
        <v>#N/A</v>
      </c>
      <c r="I3229" s="6">
        <v>1.8641760633013201E-2</v>
      </c>
    </row>
    <row r="3230" spans="1:9" x14ac:dyDescent="0.2">
      <c r="A3230" s="4" t="s">
        <v>62</v>
      </c>
      <c r="B3230" t="s">
        <v>414</v>
      </c>
      <c r="C3230" t="s">
        <v>425</v>
      </c>
      <c r="D3230" s="5" t="s">
        <v>426</v>
      </c>
      <c r="E3230" s="5">
        <v>0</v>
      </c>
      <c r="F3230" s="5" t="s">
        <v>47</v>
      </c>
      <c r="G3230" s="5" t="s">
        <v>48</v>
      </c>
      <c r="H3230" s="5" t="e">
        <f t="shared" si="50"/>
        <v>#N/A</v>
      </c>
      <c r="I3230" s="6">
        <v>0.47987301295659601</v>
      </c>
    </row>
    <row r="3231" spans="1:9" x14ac:dyDescent="0.2">
      <c r="A3231" s="4" t="s">
        <v>62</v>
      </c>
      <c r="B3231" t="s">
        <v>414</v>
      </c>
      <c r="C3231" t="s">
        <v>425</v>
      </c>
      <c r="D3231" s="5" t="s">
        <v>426</v>
      </c>
      <c r="E3231" s="5">
        <v>0</v>
      </c>
      <c r="F3231" s="5" t="s">
        <v>49</v>
      </c>
      <c r="G3231" s="5" t="s">
        <v>50</v>
      </c>
      <c r="H3231" s="5" t="e">
        <f t="shared" si="50"/>
        <v>#N/A</v>
      </c>
      <c r="I3231" s="6">
        <v>0.24728394947294</v>
      </c>
    </row>
    <row r="3232" spans="1:9" x14ac:dyDescent="0.2">
      <c r="A3232" s="4" t="s">
        <v>62</v>
      </c>
      <c r="B3232" t="s">
        <v>414</v>
      </c>
      <c r="C3232" t="s">
        <v>425</v>
      </c>
      <c r="D3232" s="5" t="s">
        <v>426</v>
      </c>
      <c r="E3232" s="5">
        <v>0</v>
      </c>
      <c r="F3232" s="5" t="s">
        <v>56</v>
      </c>
      <c r="G3232" s="5" t="s">
        <v>57</v>
      </c>
      <c r="H3232" s="5" t="e">
        <f t="shared" si="50"/>
        <v>#N/A</v>
      </c>
      <c r="I3232" s="6">
        <v>0.81748856003347004</v>
      </c>
    </row>
    <row r="3233" spans="1:9" x14ac:dyDescent="0.2">
      <c r="A3233" s="4" t="s">
        <v>62</v>
      </c>
      <c r="B3233" t="s">
        <v>414</v>
      </c>
      <c r="C3233" t="s">
        <v>425</v>
      </c>
      <c r="D3233" s="5" t="s">
        <v>426</v>
      </c>
      <c r="E3233" s="5">
        <v>0</v>
      </c>
      <c r="F3233" s="5" t="s">
        <v>60</v>
      </c>
      <c r="G3233" s="5" t="s">
        <v>61</v>
      </c>
      <c r="H3233" s="5" t="e">
        <f t="shared" si="50"/>
        <v>#N/A</v>
      </c>
      <c r="I3233" s="6">
        <v>3.5725567716412301</v>
      </c>
    </row>
    <row r="3234" spans="1:9" x14ac:dyDescent="0.2">
      <c r="A3234" s="4" t="s">
        <v>62</v>
      </c>
      <c r="B3234" t="s">
        <v>414</v>
      </c>
      <c r="C3234" t="s">
        <v>427</v>
      </c>
      <c r="D3234" s="5" t="s">
        <v>428</v>
      </c>
      <c r="E3234" s="5">
        <v>0</v>
      </c>
      <c r="F3234" s="5" t="s">
        <v>10</v>
      </c>
      <c r="G3234" s="5" t="s">
        <v>11</v>
      </c>
      <c r="H3234" s="5" t="str">
        <f t="shared" si="50"/>
        <v>Power</v>
      </c>
      <c r="I3234" s="6" t="s">
        <v>53</v>
      </c>
    </row>
    <row r="3235" spans="1:9" x14ac:dyDescent="0.2">
      <c r="A3235" s="4" t="s">
        <v>62</v>
      </c>
      <c r="B3235" t="s">
        <v>414</v>
      </c>
      <c r="C3235" t="s">
        <v>427</v>
      </c>
      <c r="D3235" s="5" t="s">
        <v>428</v>
      </c>
      <c r="E3235" s="5">
        <v>0</v>
      </c>
      <c r="F3235" s="5" t="s">
        <v>14</v>
      </c>
      <c r="G3235" s="5" t="s">
        <v>15</v>
      </c>
      <c r="H3235" s="5" t="str">
        <f t="shared" si="50"/>
        <v>Industry (incl. Cement Process)</v>
      </c>
      <c r="I3235" s="6">
        <v>3054.2724169901198</v>
      </c>
    </row>
    <row r="3236" spans="1:9" x14ac:dyDescent="0.2">
      <c r="A3236" s="4" t="s">
        <v>62</v>
      </c>
      <c r="B3236" t="s">
        <v>414</v>
      </c>
      <c r="C3236" t="s">
        <v>427</v>
      </c>
      <c r="D3236" s="5" t="s">
        <v>428</v>
      </c>
      <c r="E3236" s="5">
        <v>0</v>
      </c>
      <c r="F3236" s="5" t="s">
        <v>18</v>
      </c>
      <c r="G3236" s="5" t="s">
        <v>19</v>
      </c>
      <c r="H3236" s="5" t="str">
        <f t="shared" si="50"/>
        <v>Ground Transport</v>
      </c>
      <c r="I3236" s="6">
        <v>4057.3921391495501</v>
      </c>
    </row>
    <row r="3237" spans="1:9" x14ac:dyDescent="0.2">
      <c r="A3237" s="4" t="s">
        <v>62</v>
      </c>
      <c r="B3237" t="s">
        <v>414</v>
      </c>
      <c r="C3237" t="s">
        <v>427</v>
      </c>
      <c r="D3237" s="5" t="s">
        <v>428</v>
      </c>
      <c r="E3237" s="5">
        <v>0</v>
      </c>
      <c r="F3237" s="5" t="s">
        <v>26</v>
      </c>
      <c r="G3237" s="5" t="s">
        <v>27</v>
      </c>
      <c r="H3237" s="5" t="str">
        <f t="shared" si="50"/>
        <v>Residential</v>
      </c>
      <c r="I3237" s="6">
        <v>1995.2301439315099</v>
      </c>
    </row>
    <row r="3238" spans="1:9" x14ac:dyDescent="0.2">
      <c r="A3238" s="4" t="s">
        <v>62</v>
      </c>
      <c r="B3238" t="s">
        <v>414</v>
      </c>
      <c r="C3238" t="s">
        <v>427</v>
      </c>
      <c r="D3238" s="5" t="s">
        <v>428</v>
      </c>
      <c r="E3238" s="5">
        <v>0</v>
      </c>
      <c r="F3238" s="5" t="s">
        <v>33</v>
      </c>
      <c r="G3238" s="5" t="s">
        <v>34</v>
      </c>
      <c r="H3238" s="5" t="str">
        <f t="shared" si="50"/>
        <v>Industry (incl. Cement Process)</v>
      </c>
      <c r="I3238" s="6">
        <v>1087.53</v>
      </c>
    </row>
    <row r="3239" spans="1:9" x14ac:dyDescent="0.2">
      <c r="A3239" s="4" t="s">
        <v>62</v>
      </c>
      <c r="B3239" t="s">
        <v>414</v>
      </c>
      <c r="C3239" t="s">
        <v>427</v>
      </c>
      <c r="D3239" s="5" t="s">
        <v>428</v>
      </c>
      <c r="E3239" s="5">
        <v>0</v>
      </c>
      <c r="F3239" s="5" t="s">
        <v>35</v>
      </c>
      <c r="G3239" s="5" t="s">
        <v>36</v>
      </c>
      <c r="H3239" s="5" t="e">
        <f t="shared" si="50"/>
        <v>#N/A</v>
      </c>
      <c r="I3239" s="6" t="s">
        <v>53</v>
      </c>
    </row>
    <row r="3240" spans="1:9" x14ac:dyDescent="0.2">
      <c r="A3240" s="4" t="s">
        <v>62</v>
      </c>
      <c r="B3240" t="s">
        <v>414</v>
      </c>
      <c r="C3240" t="s">
        <v>427</v>
      </c>
      <c r="D3240" s="5" t="s">
        <v>428</v>
      </c>
      <c r="E3240" s="5">
        <v>0</v>
      </c>
      <c r="F3240" s="5" t="s">
        <v>41</v>
      </c>
      <c r="G3240" s="5" t="s">
        <v>42</v>
      </c>
      <c r="H3240" s="5" t="e">
        <f t="shared" si="50"/>
        <v>#N/A</v>
      </c>
      <c r="I3240" s="6">
        <v>1.4476294100118201</v>
      </c>
    </row>
    <row r="3241" spans="1:9" x14ac:dyDescent="0.2">
      <c r="A3241" s="4" t="s">
        <v>62</v>
      </c>
      <c r="B3241" t="s">
        <v>414</v>
      </c>
      <c r="C3241" t="s">
        <v>427</v>
      </c>
      <c r="D3241" s="5" t="s">
        <v>428</v>
      </c>
      <c r="E3241" s="5">
        <v>0</v>
      </c>
      <c r="F3241" s="5" t="s">
        <v>43</v>
      </c>
      <c r="G3241" s="5" t="s">
        <v>44</v>
      </c>
      <c r="H3241" s="5" t="e">
        <f t="shared" si="50"/>
        <v>#N/A</v>
      </c>
      <c r="I3241" s="6" t="s">
        <v>53</v>
      </c>
    </row>
    <row r="3242" spans="1:9" x14ac:dyDescent="0.2">
      <c r="A3242" s="4" t="s">
        <v>62</v>
      </c>
      <c r="B3242" t="s">
        <v>414</v>
      </c>
      <c r="C3242" t="s">
        <v>427</v>
      </c>
      <c r="D3242" s="5" t="s">
        <v>428</v>
      </c>
      <c r="E3242" s="5">
        <v>0</v>
      </c>
      <c r="F3242" s="5" t="s">
        <v>47</v>
      </c>
      <c r="G3242" s="5" t="s">
        <v>48</v>
      </c>
      <c r="H3242" s="5" t="e">
        <f t="shared" si="50"/>
        <v>#N/A</v>
      </c>
      <c r="I3242" s="6" t="s">
        <v>53</v>
      </c>
    </row>
    <row r="3243" spans="1:9" x14ac:dyDescent="0.2">
      <c r="A3243" s="4" t="s">
        <v>62</v>
      </c>
      <c r="B3243" t="s">
        <v>414</v>
      </c>
      <c r="C3243" t="s">
        <v>427</v>
      </c>
      <c r="D3243" s="5" t="s">
        <v>428</v>
      </c>
      <c r="E3243" s="5">
        <v>0</v>
      </c>
      <c r="F3243" s="5" t="s">
        <v>49</v>
      </c>
      <c r="G3243" s="5" t="s">
        <v>50</v>
      </c>
      <c r="H3243" s="5" t="e">
        <f t="shared" si="50"/>
        <v>#N/A</v>
      </c>
      <c r="I3243" s="6">
        <v>19.1621324478897</v>
      </c>
    </row>
    <row r="3244" spans="1:9" x14ac:dyDescent="0.2">
      <c r="A3244" s="4" t="s">
        <v>62</v>
      </c>
      <c r="B3244" t="s">
        <v>414</v>
      </c>
      <c r="C3244" t="s">
        <v>427</v>
      </c>
      <c r="D3244" s="5" t="s">
        <v>428</v>
      </c>
      <c r="E3244" s="5">
        <v>0</v>
      </c>
      <c r="F3244" s="5" t="s">
        <v>51</v>
      </c>
      <c r="G3244" s="5" t="s">
        <v>52</v>
      </c>
      <c r="H3244" s="5" t="e">
        <f t="shared" si="50"/>
        <v>#N/A</v>
      </c>
      <c r="I3244" s="6" t="s">
        <v>53</v>
      </c>
    </row>
    <row r="3245" spans="1:9" x14ac:dyDescent="0.2">
      <c r="A3245" s="4" t="s">
        <v>62</v>
      </c>
      <c r="B3245" t="s">
        <v>414</v>
      </c>
      <c r="C3245" t="s">
        <v>427</v>
      </c>
      <c r="D3245" s="5" t="s">
        <v>428</v>
      </c>
      <c r="E3245" s="5">
        <v>0</v>
      </c>
      <c r="F3245" s="5" t="s">
        <v>54</v>
      </c>
      <c r="G3245" s="5" t="s">
        <v>55</v>
      </c>
      <c r="H3245" s="5" t="e">
        <f t="shared" si="50"/>
        <v>#N/A</v>
      </c>
      <c r="I3245" s="6" t="s">
        <v>53</v>
      </c>
    </row>
    <row r="3246" spans="1:9" x14ac:dyDescent="0.2">
      <c r="A3246" s="4" t="s">
        <v>62</v>
      </c>
      <c r="B3246" t="s">
        <v>414</v>
      </c>
      <c r="C3246" t="s">
        <v>427</v>
      </c>
      <c r="D3246" s="5" t="s">
        <v>428</v>
      </c>
      <c r="E3246" s="5">
        <v>0</v>
      </c>
      <c r="F3246" s="5" t="s">
        <v>56</v>
      </c>
      <c r="G3246" s="5" t="s">
        <v>57</v>
      </c>
      <c r="H3246" s="5" t="e">
        <f t="shared" si="50"/>
        <v>#N/A</v>
      </c>
      <c r="I3246" s="6">
        <v>60.356306657084303</v>
      </c>
    </row>
    <row r="3247" spans="1:9" x14ac:dyDescent="0.2">
      <c r="A3247" s="4" t="s">
        <v>62</v>
      </c>
      <c r="B3247" t="s">
        <v>414</v>
      </c>
      <c r="C3247" t="s">
        <v>427</v>
      </c>
      <c r="D3247" s="5" t="s">
        <v>428</v>
      </c>
      <c r="E3247" s="5">
        <v>0</v>
      </c>
      <c r="F3247" s="5" t="s">
        <v>58</v>
      </c>
      <c r="G3247" s="5" t="s">
        <v>59</v>
      </c>
      <c r="H3247" s="5" t="e">
        <f t="shared" si="50"/>
        <v>#N/A</v>
      </c>
      <c r="I3247" s="6">
        <v>34.033226282548497</v>
      </c>
    </row>
    <row r="3248" spans="1:9" x14ac:dyDescent="0.2">
      <c r="A3248" s="4" t="s">
        <v>62</v>
      </c>
      <c r="B3248" t="s">
        <v>414</v>
      </c>
      <c r="C3248" t="s">
        <v>429</v>
      </c>
      <c r="D3248" s="5" t="s">
        <v>430</v>
      </c>
      <c r="E3248" s="5">
        <v>0</v>
      </c>
      <c r="F3248" s="5" t="s">
        <v>10</v>
      </c>
      <c r="G3248" s="5" t="s">
        <v>11</v>
      </c>
      <c r="H3248" s="5" t="str">
        <f t="shared" si="50"/>
        <v>Power</v>
      </c>
      <c r="I3248" s="6">
        <v>44403.240844643296</v>
      </c>
    </row>
    <row r="3249" spans="1:9" x14ac:dyDescent="0.2">
      <c r="A3249" s="4" t="s">
        <v>62</v>
      </c>
      <c r="B3249" t="s">
        <v>414</v>
      </c>
      <c r="C3249" t="s">
        <v>429</v>
      </c>
      <c r="D3249" s="5" t="s">
        <v>430</v>
      </c>
      <c r="E3249" s="5">
        <v>0</v>
      </c>
      <c r="F3249" s="5" t="s">
        <v>12</v>
      </c>
      <c r="G3249" s="5" t="s">
        <v>13</v>
      </c>
      <c r="H3249" s="5" t="str">
        <f t="shared" si="50"/>
        <v>Industry (incl. Cement Process)</v>
      </c>
      <c r="I3249" s="6">
        <v>1457.28245404524</v>
      </c>
    </row>
    <row r="3250" spans="1:9" x14ac:dyDescent="0.2">
      <c r="A3250" s="4" t="s">
        <v>62</v>
      </c>
      <c r="B3250" t="s">
        <v>414</v>
      </c>
      <c r="C3250" t="s">
        <v>429</v>
      </c>
      <c r="D3250" s="5" t="s">
        <v>430</v>
      </c>
      <c r="E3250" s="5">
        <v>0</v>
      </c>
      <c r="F3250" s="5" t="s">
        <v>14</v>
      </c>
      <c r="G3250" s="5" t="s">
        <v>15</v>
      </c>
      <c r="H3250" s="5" t="str">
        <f t="shared" si="50"/>
        <v>Industry (incl. Cement Process)</v>
      </c>
      <c r="I3250" s="6">
        <v>63843.027202719997</v>
      </c>
    </row>
    <row r="3251" spans="1:9" x14ac:dyDescent="0.2">
      <c r="A3251" s="4" t="s">
        <v>62</v>
      </c>
      <c r="B3251" t="s">
        <v>414</v>
      </c>
      <c r="C3251" t="s">
        <v>429</v>
      </c>
      <c r="D3251" s="5" t="s">
        <v>430</v>
      </c>
      <c r="E3251" s="5">
        <v>0</v>
      </c>
      <c r="F3251" s="5" t="s">
        <v>16</v>
      </c>
      <c r="G3251" s="5" t="s">
        <v>17</v>
      </c>
      <c r="H3251" s="5" t="str">
        <f t="shared" si="50"/>
        <v>Domestic aviation</v>
      </c>
      <c r="I3251" s="6">
        <v>337.00412136099902</v>
      </c>
    </row>
    <row r="3252" spans="1:9" x14ac:dyDescent="0.2">
      <c r="A3252" s="4" t="s">
        <v>62</v>
      </c>
      <c r="B3252" t="s">
        <v>414</v>
      </c>
      <c r="C3252" t="s">
        <v>429</v>
      </c>
      <c r="D3252" s="5" t="s">
        <v>430</v>
      </c>
      <c r="E3252" s="5">
        <v>0</v>
      </c>
      <c r="F3252" s="5" t="s">
        <v>18</v>
      </c>
      <c r="G3252" s="5" t="s">
        <v>19</v>
      </c>
      <c r="H3252" s="5" t="str">
        <f t="shared" si="50"/>
        <v>Ground Transport</v>
      </c>
      <c r="I3252" s="6">
        <v>36493.897872958099</v>
      </c>
    </row>
    <row r="3253" spans="1:9" x14ac:dyDescent="0.2">
      <c r="A3253" s="4" t="s">
        <v>62</v>
      </c>
      <c r="B3253" t="s">
        <v>414</v>
      </c>
      <c r="C3253" t="s">
        <v>429</v>
      </c>
      <c r="D3253" s="5" t="s">
        <v>430</v>
      </c>
      <c r="E3253" s="5">
        <v>0</v>
      </c>
      <c r="F3253" s="5" t="s">
        <v>20</v>
      </c>
      <c r="G3253" s="5" t="s">
        <v>21</v>
      </c>
      <c r="H3253" s="5" t="str">
        <f t="shared" si="50"/>
        <v>Ground Transport</v>
      </c>
      <c r="I3253" s="6">
        <v>770.616917014931</v>
      </c>
    </row>
    <row r="3254" spans="1:9" x14ac:dyDescent="0.2">
      <c r="A3254" s="4" t="s">
        <v>62</v>
      </c>
      <c r="B3254" t="s">
        <v>414</v>
      </c>
      <c r="C3254" t="s">
        <v>429</v>
      </c>
      <c r="D3254" s="5" t="s">
        <v>430</v>
      </c>
      <c r="E3254" s="5">
        <v>0</v>
      </c>
      <c r="F3254" s="5" t="s">
        <v>24</v>
      </c>
      <c r="G3254" s="5" t="s">
        <v>25</v>
      </c>
      <c r="H3254" s="5" t="str">
        <f t="shared" si="50"/>
        <v>Ground Transport</v>
      </c>
      <c r="I3254" s="6" t="s">
        <v>53</v>
      </c>
    </row>
    <row r="3255" spans="1:9" x14ac:dyDescent="0.2">
      <c r="A3255" s="4" t="s">
        <v>62</v>
      </c>
      <c r="B3255" t="s">
        <v>414</v>
      </c>
      <c r="C3255" t="s">
        <v>429</v>
      </c>
      <c r="D3255" s="5" t="s">
        <v>430</v>
      </c>
      <c r="E3255" s="5">
        <v>0</v>
      </c>
      <c r="F3255" s="5" t="s">
        <v>26</v>
      </c>
      <c r="G3255" s="5" t="s">
        <v>27</v>
      </c>
      <c r="H3255" s="5" t="str">
        <f t="shared" si="50"/>
        <v>Residential</v>
      </c>
      <c r="I3255" s="6">
        <v>20184.598853196101</v>
      </c>
    </row>
    <row r="3256" spans="1:9" x14ac:dyDescent="0.2">
      <c r="A3256" s="4" t="s">
        <v>62</v>
      </c>
      <c r="B3256" t="s">
        <v>414</v>
      </c>
      <c r="C3256" t="s">
        <v>429</v>
      </c>
      <c r="D3256" s="5" t="s">
        <v>430</v>
      </c>
      <c r="E3256" s="5">
        <v>0</v>
      </c>
      <c r="F3256" s="5" t="s">
        <v>28</v>
      </c>
      <c r="G3256" s="5" t="s">
        <v>29</v>
      </c>
      <c r="H3256" s="5" t="e">
        <f t="shared" si="50"/>
        <v>#N/A</v>
      </c>
      <c r="I3256" s="6">
        <v>372.53377219581199</v>
      </c>
    </row>
    <row r="3257" spans="1:9" x14ac:dyDescent="0.2">
      <c r="A3257" s="4" t="s">
        <v>62</v>
      </c>
      <c r="B3257" t="s">
        <v>414</v>
      </c>
      <c r="C3257" t="s">
        <v>429</v>
      </c>
      <c r="D3257" s="5" t="s">
        <v>430</v>
      </c>
      <c r="E3257" s="5">
        <v>0</v>
      </c>
      <c r="F3257" s="5" t="s">
        <v>30</v>
      </c>
      <c r="G3257" s="5" t="s">
        <v>32</v>
      </c>
      <c r="H3257" s="5" t="e">
        <f t="shared" si="50"/>
        <v>#N/A</v>
      </c>
      <c r="I3257" s="6">
        <v>10.6441027037509</v>
      </c>
    </row>
    <row r="3258" spans="1:9" x14ac:dyDescent="0.2">
      <c r="A3258" s="4" t="s">
        <v>62</v>
      </c>
      <c r="B3258" t="s">
        <v>414</v>
      </c>
      <c r="C3258" t="s">
        <v>429</v>
      </c>
      <c r="D3258" s="5" t="s">
        <v>430</v>
      </c>
      <c r="E3258" s="5">
        <v>0</v>
      </c>
      <c r="F3258" s="5" t="s">
        <v>33</v>
      </c>
      <c r="G3258" s="5" t="s">
        <v>34</v>
      </c>
      <c r="H3258" s="5" t="str">
        <f t="shared" si="50"/>
        <v>Industry (incl. Cement Process)</v>
      </c>
      <c r="I3258" s="6">
        <v>18304</v>
      </c>
    </row>
    <row r="3259" spans="1:9" x14ac:dyDescent="0.2">
      <c r="A3259" s="4" t="s">
        <v>62</v>
      </c>
      <c r="B3259" t="s">
        <v>414</v>
      </c>
      <c r="C3259" t="s">
        <v>429</v>
      </c>
      <c r="D3259" s="5" t="s">
        <v>430</v>
      </c>
      <c r="E3259" s="5">
        <v>0</v>
      </c>
      <c r="F3259" s="5" t="s">
        <v>39</v>
      </c>
      <c r="G3259" s="5" t="s">
        <v>40</v>
      </c>
      <c r="H3259" s="5" t="e">
        <f t="shared" si="50"/>
        <v>#N/A</v>
      </c>
      <c r="I3259" s="6">
        <v>328.186658833021</v>
      </c>
    </row>
    <row r="3260" spans="1:9" x14ac:dyDescent="0.2">
      <c r="A3260" s="4" t="s">
        <v>62</v>
      </c>
      <c r="B3260" t="s">
        <v>414</v>
      </c>
      <c r="C3260" t="s">
        <v>429</v>
      </c>
      <c r="D3260" s="5" t="s">
        <v>430</v>
      </c>
      <c r="E3260" s="5">
        <v>0</v>
      </c>
      <c r="F3260" s="5" t="s">
        <v>41</v>
      </c>
      <c r="G3260" s="5" t="s">
        <v>42</v>
      </c>
      <c r="H3260" s="5" t="e">
        <f t="shared" si="50"/>
        <v>#N/A</v>
      </c>
      <c r="I3260" s="6">
        <v>9.7137925499395994</v>
      </c>
    </row>
    <row r="3261" spans="1:9" x14ac:dyDescent="0.2">
      <c r="A3261" s="4" t="s">
        <v>62</v>
      </c>
      <c r="B3261" t="s">
        <v>414</v>
      </c>
      <c r="C3261" t="s">
        <v>429</v>
      </c>
      <c r="D3261" s="5" t="s">
        <v>430</v>
      </c>
      <c r="E3261" s="5">
        <v>0</v>
      </c>
      <c r="F3261" s="5" t="s">
        <v>43</v>
      </c>
      <c r="G3261" s="5" t="s">
        <v>44</v>
      </c>
      <c r="H3261" s="5" t="e">
        <f t="shared" si="50"/>
        <v>#N/A</v>
      </c>
      <c r="I3261" s="6">
        <v>6295.06</v>
      </c>
    </row>
    <row r="3262" spans="1:9" x14ac:dyDescent="0.2">
      <c r="A3262" s="4" t="s">
        <v>62</v>
      </c>
      <c r="B3262" t="s">
        <v>414</v>
      </c>
      <c r="C3262" t="s">
        <v>429</v>
      </c>
      <c r="D3262" s="5" t="s">
        <v>430</v>
      </c>
      <c r="E3262" s="5">
        <v>0</v>
      </c>
      <c r="F3262" s="5" t="s">
        <v>45</v>
      </c>
      <c r="G3262" s="5" t="s">
        <v>46</v>
      </c>
      <c r="H3262" s="5" t="e">
        <f t="shared" si="50"/>
        <v>#N/A</v>
      </c>
      <c r="I3262" s="6">
        <v>224.59716340719299</v>
      </c>
    </row>
    <row r="3263" spans="1:9" x14ac:dyDescent="0.2">
      <c r="A3263" s="4" t="s">
        <v>62</v>
      </c>
      <c r="B3263" t="s">
        <v>414</v>
      </c>
      <c r="C3263" t="s">
        <v>429</v>
      </c>
      <c r="D3263" s="5" t="s">
        <v>430</v>
      </c>
      <c r="E3263" s="5">
        <v>0</v>
      </c>
      <c r="F3263" s="5" t="s">
        <v>47</v>
      </c>
      <c r="G3263" s="5" t="s">
        <v>48</v>
      </c>
      <c r="H3263" s="5" t="e">
        <f t="shared" si="50"/>
        <v>#N/A</v>
      </c>
      <c r="I3263" s="6">
        <v>81.752897227739695</v>
      </c>
    </row>
    <row r="3264" spans="1:9" x14ac:dyDescent="0.2">
      <c r="A3264" s="4" t="s">
        <v>62</v>
      </c>
      <c r="B3264" t="s">
        <v>414</v>
      </c>
      <c r="C3264" t="s">
        <v>429</v>
      </c>
      <c r="D3264" s="5" t="s">
        <v>430</v>
      </c>
      <c r="E3264" s="5">
        <v>0</v>
      </c>
      <c r="F3264" s="5" t="s">
        <v>49</v>
      </c>
      <c r="G3264" s="5" t="s">
        <v>50</v>
      </c>
      <c r="H3264" s="5" t="e">
        <f t="shared" si="50"/>
        <v>#N/A</v>
      </c>
      <c r="I3264" s="6">
        <v>27.196843853470199</v>
      </c>
    </row>
    <row r="3265" spans="1:9" x14ac:dyDescent="0.2">
      <c r="A3265" s="4" t="s">
        <v>62</v>
      </c>
      <c r="B3265" t="s">
        <v>414</v>
      </c>
      <c r="C3265" t="s">
        <v>429</v>
      </c>
      <c r="D3265" s="5" t="s">
        <v>430</v>
      </c>
      <c r="E3265" s="5">
        <v>0</v>
      </c>
      <c r="F3265" s="5" t="s">
        <v>51</v>
      </c>
      <c r="G3265" s="5" t="s">
        <v>52</v>
      </c>
      <c r="H3265" s="5" t="e">
        <f t="shared" si="50"/>
        <v>#N/A</v>
      </c>
      <c r="I3265" s="6" t="s">
        <v>53</v>
      </c>
    </row>
    <row r="3266" spans="1:9" x14ac:dyDescent="0.2">
      <c r="A3266" s="4" t="s">
        <v>62</v>
      </c>
      <c r="B3266" t="s">
        <v>414</v>
      </c>
      <c r="C3266" t="s">
        <v>429</v>
      </c>
      <c r="D3266" s="5" t="s">
        <v>430</v>
      </c>
      <c r="E3266" s="5">
        <v>0</v>
      </c>
      <c r="F3266" s="5" t="s">
        <v>56</v>
      </c>
      <c r="G3266" s="5" t="s">
        <v>57</v>
      </c>
      <c r="H3266" s="5" t="e">
        <f t="shared" ref="H3266:H3329" si="51">VLOOKUP(G3266,$M$2:$N$11,2,FALSE)</f>
        <v>#N/A</v>
      </c>
      <c r="I3266" s="6">
        <v>427.52201836471897</v>
      </c>
    </row>
    <row r="3267" spans="1:9" x14ac:dyDescent="0.2">
      <c r="A3267" s="4" t="s">
        <v>62</v>
      </c>
      <c r="B3267" t="s">
        <v>414</v>
      </c>
      <c r="C3267" t="s">
        <v>429</v>
      </c>
      <c r="D3267" s="5" t="s">
        <v>430</v>
      </c>
      <c r="E3267" s="5">
        <v>0</v>
      </c>
      <c r="F3267" s="5" t="s">
        <v>58</v>
      </c>
      <c r="G3267" s="5" t="s">
        <v>59</v>
      </c>
      <c r="H3267" s="5" t="e">
        <f t="shared" si="51"/>
        <v>#N/A</v>
      </c>
      <c r="I3267" s="6">
        <v>2609.71626881254</v>
      </c>
    </row>
    <row r="3268" spans="1:9" x14ac:dyDescent="0.2">
      <c r="A3268" s="4" t="s">
        <v>62</v>
      </c>
      <c r="B3268" t="s">
        <v>431</v>
      </c>
      <c r="C3268" t="s">
        <v>432</v>
      </c>
      <c r="D3268" s="5" t="s">
        <v>433</v>
      </c>
      <c r="E3268" s="5">
        <v>0</v>
      </c>
      <c r="F3268" s="5" t="s">
        <v>10</v>
      </c>
      <c r="G3268" s="5" t="s">
        <v>11</v>
      </c>
      <c r="H3268" s="5" t="str">
        <f t="shared" si="51"/>
        <v>Power</v>
      </c>
      <c r="I3268" s="6">
        <v>338747.85279392701</v>
      </c>
    </row>
    <row r="3269" spans="1:9" x14ac:dyDescent="0.2">
      <c r="A3269" s="4" t="s">
        <v>62</v>
      </c>
      <c r="B3269" t="s">
        <v>431</v>
      </c>
      <c r="C3269" t="s">
        <v>432</v>
      </c>
      <c r="D3269" s="5" t="s">
        <v>433</v>
      </c>
      <c r="E3269" s="5">
        <v>0</v>
      </c>
      <c r="F3269" s="5" t="s">
        <v>12</v>
      </c>
      <c r="G3269" s="5" t="s">
        <v>13</v>
      </c>
      <c r="H3269" s="5" t="str">
        <f t="shared" si="51"/>
        <v>Industry (incl. Cement Process)</v>
      </c>
      <c r="I3269" s="6">
        <v>48495.259364898498</v>
      </c>
    </row>
    <row r="3270" spans="1:9" x14ac:dyDescent="0.2">
      <c r="A3270" s="4" t="s">
        <v>62</v>
      </c>
      <c r="B3270" t="s">
        <v>431</v>
      </c>
      <c r="C3270" t="s">
        <v>432</v>
      </c>
      <c r="D3270" s="5" t="s">
        <v>433</v>
      </c>
      <c r="E3270" s="5">
        <v>0</v>
      </c>
      <c r="F3270" s="5" t="s">
        <v>14</v>
      </c>
      <c r="G3270" s="5" t="s">
        <v>15</v>
      </c>
      <c r="H3270" s="5" t="str">
        <f t="shared" si="51"/>
        <v>Industry (incl. Cement Process)</v>
      </c>
      <c r="I3270" s="6">
        <v>84169.501260049306</v>
      </c>
    </row>
    <row r="3271" spans="1:9" x14ac:dyDescent="0.2">
      <c r="A3271" s="4" t="s">
        <v>62</v>
      </c>
      <c r="B3271" t="s">
        <v>431</v>
      </c>
      <c r="C3271" t="s">
        <v>432</v>
      </c>
      <c r="D3271" s="5" t="s">
        <v>433</v>
      </c>
      <c r="E3271" s="5">
        <v>0</v>
      </c>
      <c r="F3271" s="5" t="s">
        <v>16</v>
      </c>
      <c r="G3271" s="5" t="s">
        <v>17</v>
      </c>
      <c r="H3271" s="5" t="str">
        <f t="shared" si="51"/>
        <v>Domestic aviation</v>
      </c>
      <c r="I3271" s="6">
        <v>4196.2983881385499</v>
      </c>
    </row>
    <row r="3272" spans="1:9" x14ac:dyDescent="0.2">
      <c r="A3272" s="4" t="s">
        <v>62</v>
      </c>
      <c r="B3272" t="s">
        <v>431</v>
      </c>
      <c r="C3272" t="s">
        <v>432</v>
      </c>
      <c r="D3272" s="5" t="s">
        <v>433</v>
      </c>
      <c r="E3272" s="5">
        <v>0</v>
      </c>
      <c r="F3272" s="5" t="s">
        <v>18</v>
      </c>
      <c r="G3272" s="5" t="s">
        <v>19</v>
      </c>
      <c r="H3272" s="5" t="str">
        <f t="shared" si="51"/>
        <v>Ground Transport</v>
      </c>
      <c r="I3272" s="6">
        <v>94645.860336267404</v>
      </c>
    </row>
    <row r="3273" spans="1:9" x14ac:dyDescent="0.2">
      <c r="A3273" s="4" t="s">
        <v>62</v>
      </c>
      <c r="B3273" t="s">
        <v>431</v>
      </c>
      <c r="C3273" t="s">
        <v>432</v>
      </c>
      <c r="D3273" s="5" t="s">
        <v>433</v>
      </c>
      <c r="E3273" s="5">
        <v>0</v>
      </c>
      <c r="F3273" s="5" t="s">
        <v>20</v>
      </c>
      <c r="G3273" s="5" t="s">
        <v>21</v>
      </c>
      <c r="H3273" s="5" t="str">
        <f t="shared" si="51"/>
        <v>Ground Transport</v>
      </c>
      <c r="I3273" s="6">
        <v>399.77833738420497</v>
      </c>
    </row>
    <row r="3274" spans="1:9" x14ac:dyDescent="0.2">
      <c r="A3274" s="4" t="s">
        <v>62</v>
      </c>
      <c r="B3274" t="s">
        <v>431</v>
      </c>
      <c r="C3274" t="s">
        <v>432</v>
      </c>
      <c r="D3274" s="5" t="s">
        <v>433</v>
      </c>
      <c r="E3274" s="5">
        <v>0</v>
      </c>
      <c r="F3274" s="5" t="s">
        <v>22</v>
      </c>
      <c r="G3274" s="5" t="s">
        <v>23</v>
      </c>
      <c r="H3274" s="5" t="str">
        <f t="shared" si="51"/>
        <v>Ground Transport</v>
      </c>
      <c r="I3274" s="6">
        <v>781.70623927295503</v>
      </c>
    </row>
    <row r="3275" spans="1:9" x14ac:dyDescent="0.2">
      <c r="A3275" s="4" t="s">
        <v>62</v>
      </c>
      <c r="B3275" t="s">
        <v>431</v>
      </c>
      <c r="C3275" t="s">
        <v>432</v>
      </c>
      <c r="D3275" s="5" t="s">
        <v>433</v>
      </c>
      <c r="E3275" s="5">
        <v>0</v>
      </c>
      <c r="F3275" s="5" t="s">
        <v>24</v>
      </c>
      <c r="G3275" s="5" t="s">
        <v>25</v>
      </c>
      <c r="H3275" s="5" t="str">
        <f t="shared" si="51"/>
        <v>Ground Transport</v>
      </c>
      <c r="I3275" s="6">
        <v>10.959310609813301</v>
      </c>
    </row>
    <row r="3276" spans="1:9" x14ac:dyDescent="0.2">
      <c r="A3276" s="4" t="s">
        <v>62</v>
      </c>
      <c r="B3276" t="s">
        <v>431</v>
      </c>
      <c r="C3276" t="s">
        <v>432</v>
      </c>
      <c r="D3276" s="5" t="s">
        <v>433</v>
      </c>
      <c r="E3276" s="5">
        <v>0</v>
      </c>
      <c r="F3276" s="5" t="s">
        <v>26</v>
      </c>
      <c r="G3276" s="5" t="s">
        <v>27</v>
      </c>
      <c r="H3276" s="5" t="str">
        <f t="shared" si="51"/>
        <v>Residential</v>
      </c>
      <c r="I3276" s="6">
        <v>64903.387065251802</v>
      </c>
    </row>
    <row r="3277" spans="1:9" x14ac:dyDescent="0.2">
      <c r="A3277" s="4" t="s">
        <v>62</v>
      </c>
      <c r="B3277" t="s">
        <v>431</v>
      </c>
      <c r="C3277" t="s">
        <v>432</v>
      </c>
      <c r="D3277" s="5" t="s">
        <v>433</v>
      </c>
      <c r="E3277" s="5">
        <v>0</v>
      </c>
      <c r="F3277" s="5" t="s">
        <v>67</v>
      </c>
      <c r="G3277" s="5" t="s">
        <v>13</v>
      </c>
      <c r="H3277" s="5" t="str">
        <f t="shared" si="51"/>
        <v>Industry (incl. Cement Process)</v>
      </c>
      <c r="I3277" s="6" t="s">
        <v>53</v>
      </c>
    </row>
    <row r="3278" spans="1:9" x14ac:dyDescent="0.2">
      <c r="A3278" s="4" t="s">
        <v>62</v>
      </c>
      <c r="B3278" t="s">
        <v>431</v>
      </c>
      <c r="C3278" t="s">
        <v>432</v>
      </c>
      <c r="D3278" s="5" t="s">
        <v>433</v>
      </c>
      <c r="E3278" s="5">
        <v>0</v>
      </c>
      <c r="F3278" s="5" t="s">
        <v>28</v>
      </c>
      <c r="G3278" s="5" t="s">
        <v>29</v>
      </c>
      <c r="H3278" s="5" t="e">
        <f t="shared" si="51"/>
        <v>#N/A</v>
      </c>
      <c r="I3278" s="6">
        <v>5396.1209054091296</v>
      </c>
    </row>
    <row r="3279" spans="1:9" x14ac:dyDescent="0.2">
      <c r="A3279" s="4" t="s">
        <v>62</v>
      </c>
      <c r="B3279" t="s">
        <v>431</v>
      </c>
      <c r="C3279" t="s">
        <v>432</v>
      </c>
      <c r="D3279" s="5" t="s">
        <v>433</v>
      </c>
      <c r="E3279" s="5">
        <v>0</v>
      </c>
      <c r="F3279" s="5" t="s">
        <v>30</v>
      </c>
      <c r="G3279" s="5" t="s">
        <v>72</v>
      </c>
      <c r="H3279" s="5" t="e">
        <f t="shared" si="51"/>
        <v>#N/A</v>
      </c>
      <c r="I3279" s="6" t="s">
        <v>53</v>
      </c>
    </row>
    <row r="3280" spans="1:9" x14ac:dyDescent="0.2">
      <c r="A3280" s="4" t="s">
        <v>62</v>
      </c>
      <c r="B3280" t="s">
        <v>431</v>
      </c>
      <c r="C3280" t="s">
        <v>432</v>
      </c>
      <c r="D3280" s="5" t="s">
        <v>433</v>
      </c>
      <c r="E3280" s="5">
        <v>0</v>
      </c>
      <c r="F3280" s="5" t="s">
        <v>30</v>
      </c>
      <c r="G3280" s="5" t="s">
        <v>31</v>
      </c>
      <c r="H3280" s="5" t="e">
        <f t="shared" si="51"/>
        <v>#N/A</v>
      </c>
      <c r="I3280" s="6" t="s">
        <v>53</v>
      </c>
    </row>
    <row r="3281" spans="1:9" x14ac:dyDescent="0.2">
      <c r="A3281" s="4" t="s">
        <v>62</v>
      </c>
      <c r="B3281" t="s">
        <v>431</v>
      </c>
      <c r="C3281" t="s">
        <v>432</v>
      </c>
      <c r="D3281" s="5" t="s">
        <v>433</v>
      </c>
      <c r="E3281" s="5">
        <v>0</v>
      </c>
      <c r="F3281" s="5" t="s">
        <v>30</v>
      </c>
      <c r="G3281" s="5" t="s">
        <v>32</v>
      </c>
      <c r="H3281" s="5" t="e">
        <f t="shared" si="51"/>
        <v>#N/A</v>
      </c>
      <c r="I3281" s="6" t="s">
        <v>53</v>
      </c>
    </row>
    <row r="3282" spans="1:9" x14ac:dyDescent="0.2">
      <c r="A3282" s="4" t="s">
        <v>62</v>
      </c>
      <c r="B3282" t="s">
        <v>431</v>
      </c>
      <c r="C3282" t="s">
        <v>432</v>
      </c>
      <c r="D3282" s="5" t="s">
        <v>433</v>
      </c>
      <c r="E3282" s="5">
        <v>0</v>
      </c>
      <c r="F3282" s="5" t="s">
        <v>33</v>
      </c>
      <c r="G3282" s="5" t="s">
        <v>34</v>
      </c>
      <c r="H3282" s="5" t="str">
        <f t="shared" si="51"/>
        <v>Industry (incl. Cement Process)</v>
      </c>
      <c r="I3282" s="6">
        <v>26197.8</v>
      </c>
    </row>
    <row r="3283" spans="1:9" x14ac:dyDescent="0.2">
      <c r="A3283" s="4" t="s">
        <v>62</v>
      </c>
      <c r="B3283" t="s">
        <v>431</v>
      </c>
      <c r="C3283" t="s">
        <v>432</v>
      </c>
      <c r="D3283" s="5" t="s">
        <v>433</v>
      </c>
      <c r="E3283" s="5">
        <v>0</v>
      </c>
      <c r="F3283" s="5" t="s">
        <v>35</v>
      </c>
      <c r="G3283" s="5" t="s">
        <v>36</v>
      </c>
      <c r="H3283" s="5" t="e">
        <f t="shared" si="51"/>
        <v>#N/A</v>
      </c>
      <c r="I3283" s="6">
        <v>3900</v>
      </c>
    </row>
    <row r="3284" spans="1:9" x14ac:dyDescent="0.2">
      <c r="A3284" s="4" t="s">
        <v>62</v>
      </c>
      <c r="B3284" t="s">
        <v>431</v>
      </c>
      <c r="C3284" t="s">
        <v>432</v>
      </c>
      <c r="D3284" s="5" t="s">
        <v>433</v>
      </c>
      <c r="E3284" s="5">
        <v>0</v>
      </c>
      <c r="F3284" s="5" t="s">
        <v>39</v>
      </c>
      <c r="G3284" s="5" t="s">
        <v>40</v>
      </c>
      <c r="H3284" s="5" t="e">
        <f t="shared" si="51"/>
        <v>#N/A</v>
      </c>
      <c r="I3284" s="6">
        <v>233.495612617901</v>
      </c>
    </row>
    <row r="3285" spans="1:9" x14ac:dyDescent="0.2">
      <c r="A3285" s="4" t="s">
        <v>62</v>
      </c>
      <c r="B3285" t="s">
        <v>431</v>
      </c>
      <c r="C3285" t="s">
        <v>432</v>
      </c>
      <c r="D3285" s="5" t="s">
        <v>433</v>
      </c>
      <c r="E3285" s="5">
        <v>0</v>
      </c>
      <c r="F3285" s="5" t="s">
        <v>41</v>
      </c>
      <c r="G3285" s="5" t="s">
        <v>42</v>
      </c>
      <c r="H3285" s="5" t="e">
        <f t="shared" si="51"/>
        <v>#N/A</v>
      </c>
      <c r="I3285" s="6">
        <v>2.5353741879216698</v>
      </c>
    </row>
    <row r="3286" spans="1:9" x14ac:dyDescent="0.2">
      <c r="A3286" s="4" t="s">
        <v>62</v>
      </c>
      <c r="B3286" t="s">
        <v>431</v>
      </c>
      <c r="C3286" t="s">
        <v>432</v>
      </c>
      <c r="D3286" s="5" t="s">
        <v>433</v>
      </c>
      <c r="E3286" s="5">
        <v>0</v>
      </c>
      <c r="F3286" s="5" t="s">
        <v>43</v>
      </c>
      <c r="G3286" s="5" t="s">
        <v>44</v>
      </c>
      <c r="H3286" s="5" t="e">
        <f t="shared" si="51"/>
        <v>#N/A</v>
      </c>
      <c r="I3286" s="6">
        <v>11126.5063701939</v>
      </c>
    </row>
    <row r="3287" spans="1:9" x14ac:dyDescent="0.2">
      <c r="A3287" s="4" t="s">
        <v>62</v>
      </c>
      <c r="B3287" t="s">
        <v>431</v>
      </c>
      <c r="C3287" t="s">
        <v>432</v>
      </c>
      <c r="D3287" s="5" t="s">
        <v>433</v>
      </c>
      <c r="E3287" s="5">
        <v>0</v>
      </c>
      <c r="F3287" s="5" t="s">
        <v>45</v>
      </c>
      <c r="G3287" s="5" t="s">
        <v>46</v>
      </c>
      <c r="H3287" s="5" t="e">
        <f t="shared" si="51"/>
        <v>#N/A</v>
      </c>
      <c r="I3287" s="6">
        <v>8423.9816761089205</v>
      </c>
    </row>
    <row r="3288" spans="1:9" x14ac:dyDescent="0.2">
      <c r="A3288" s="4" t="s">
        <v>62</v>
      </c>
      <c r="B3288" t="s">
        <v>431</v>
      </c>
      <c r="C3288" t="s">
        <v>432</v>
      </c>
      <c r="D3288" s="5" t="s">
        <v>433</v>
      </c>
      <c r="E3288" s="5">
        <v>0</v>
      </c>
      <c r="F3288" s="5" t="s">
        <v>47</v>
      </c>
      <c r="G3288" s="5" t="s">
        <v>48</v>
      </c>
      <c r="H3288" s="5" t="e">
        <f t="shared" si="51"/>
        <v>#N/A</v>
      </c>
      <c r="I3288" s="6">
        <v>261.642237026788</v>
      </c>
    </row>
    <row r="3289" spans="1:9" x14ac:dyDescent="0.2">
      <c r="A3289" s="4" t="s">
        <v>62</v>
      </c>
      <c r="B3289" t="s">
        <v>431</v>
      </c>
      <c r="C3289" t="s">
        <v>432</v>
      </c>
      <c r="D3289" s="5" t="s">
        <v>433</v>
      </c>
      <c r="E3289" s="5">
        <v>0</v>
      </c>
      <c r="F3289" s="5" t="s">
        <v>49</v>
      </c>
      <c r="G3289" s="5" t="s">
        <v>50</v>
      </c>
      <c r="H3289" s="5" t="e">
        <f t="shared" si="51"/>
        <v>#N/A</v>
      </c>
      <c r="I3289" s="6">
        <v>234.87010867926901</v>
      </c>
    </row>
    <row r="3290" spans="1:9" x14ac:dyDescent="0.2">
      <c r="A3290" s="4" t="s">
        <v>62</v>
      </c>
      <c r="B3290" t="s">
        <v>431</v>
      </c>
      <c r="C3290" t="s">
        <v>432</v>
      </c>
      <c r="D3290" s="5" t="s">
        <v>433</v>
      </c>
      <c r="E3290" s="5">
        <v>0</v>
      </c>
      <c r="F3290" s="5" t="s">
        <v>51</v>
      </c>
      <c r="G3290" s="5" t="s">
        <v>52</v>
      </c>
      <c r="H3290" s="5" t="e">
        <f t="shared" si="51"/>
        <v>#N/A</v>
      </c>
      <c r="I3290" s="6">
        <v>7.5701966611463201</v>
      </c>
    </row>
    <row r="3291" spans="1:9" x14ac:dyDescent="0.2">
      <c r="A3291" s="4" t="s">
        <v>62</v>
      </c>
      <c r="B3291" t="s">
        <v>431</v>
      </c>
      <c r="C3291" t="s">
        <v>432</v>
      </c>
      <c r="D3291" s="5" t="s">
        <v>433</v>
      </c>
      <c r="E3291" s="5">
        <v>0</v>
      </c>
      <c r="F3291" s="5" t="s">
        <v>54</v>
      </c>
      <c r="G3291" s="5" t="s">
        <v>55</v>
      </c>
      <c r="H3291" s="5" t="e">
        <f t="shared" si="51"/>
        <v>#N/A</v>
      </c>
      <c r="I3291" s="6">
        <v>27.969707239750601</v>
      </c>
    </row>
    <row r="3292" spans="1:9" x14ac:dyDescent="0.2">
      <c r="A3292" s="4" t="s">
        <v>62</v>
      </c>
      <c r="B3292" t="s">
        <v>431</v>
      </c>
      <c r="C3292" t="s">
        <v>432</v>
      </c>
      <c r="D3292" s="5" t="s">
        <v>433</v>
      </c>
      <c r="E3292" s="5">
        <v>0</v>
      </c>
      <c r="F3292" s="5" t="s">
        <v>56</v>
      </c>
      <c r="G3292" s="5" t="s">
        <v>57</v>
      </c>
      <c r="H3292" s="5" t="e">
        <f t="shared" si="51"/>
        <v>#N/A</v>
      </c>
      <c r="I3292" s="6">
        <v>1569.3135003007701</v>
      </c>
    </row>
    <row r="3293" spans="1:9" x14ac:dyDescent="0.2">
      <c r="A3293" s="4" t="s">
        <v>62</v>
      </c>
      <c r="B3293" t="s">
        <v>431</v>
      </c>
      <c r="C3293" t="s">
        <v>432</v>
      </c>
      <c r="D3293" s="5" t="s">
        <v>433</v>
      </c>
      <c r="E3293" s="5">
        <v>0</v>
      </c>
      <c r="F3293" s="5" t="s">
        <v>58</v>
      </c>
      <c r="G3293" s="5" t="s">
        <v>59</v>
      </c>
      <c r="H3293" s="5" t="e">
        <f t="shared" si="51"/>
        <v>#N/A</v>
      </c>
      <c r="I3293" s="6">
        <v>106.333</v>
      </c>
    </row>
    <row r="3294" spans="1:9" x14ac:dyDescent="0.2">
      <c r="A3294" s="4" t="s">
        <v>62</v>
      </c>
      <c r="B3294" t="s">
        <v>431</v>
      </c>
      <c r="C3294" t="s">
        <v>432</v>
      </c>
      <c r="D3294" s="5" t="s">
        <v>433</v>
      </c>
      <c r="E3294" s="5">
        <v>0</v>
      </c>
      <c r="F3294" s="5" t="s">
        <v>60</v>
      </c>
      <c r="G3294" s="5" t="s">
        <v>61</v>
      </c>
      <c r="H3294" s="5" t="e">
        <f t="shared" si="51"/>
        <v>#N/A</v>
      </c>
      <c r="I3294" s="6">
        <v>1517.9979118332201</v>
      </c>
    </row>
    <row r="3295" spans="1:9" x14ac:dyDescent="0.2">
      <c r="A3295" s="4" t="s">
        <v>62</v>
      </c>
      <c r="B3295" t="s">
        <v>431</v>
      </c>
      <c r="C3295" t="s">
        <v>434</v>
      </c>
      <c r="D3295" s="5" t="s">
        <v>435</v>
      </c>
      <c r="E3295" s="5">
        <v>0</v>
      </c>
      <c r="F3295" s="5" t="s">
        <v>10</v>
      </c>
      <c r="G3295" s="5" t="s">
        <v>11</v>
      </c>
      <c r="H3295" s="5" t="str">
        <f t="shared" si="51"/>
        <v>Power</v>
      </c>
      <c r="I3295" s="6">
        <v>4513.7267001353903</v>
      </c>
    </row>
    <row r="3296" spans="1:9" x14ac:dyDescent="0.2">
      <c r="A3296" s="4" t="s">
        <v>62</v>
      </c>
      <c r="B3296" t="s">
        <v>431</v>
      </c>
      <c r="C3296" t="s">
        <v>434</v>
      </c>
      <c r="D3296" s="5" t="s">
        <v>435</v>
      </c>
      <c r="E3296" s="5">
        <v>0</v>
      </c>
      <c r="F3296" s="5" t="s">
        <v>12</v>
      </c>
      <c r="G3296" s="5" t="s">
        <v>13</v>
      </c>
      <c r="H3296" s="5" t="str">
        <f t="shared" si="51"/>
        <v>Industry (incl. Cement Process)</v>
      </c>
      <c r="I3296" s="6">
        <v>52.503045432789101</v>
      </c>
    </row>
    <row r="3297" spans="1:9" x14ac:dyDescent="0.2">
      <c r="A3297" s="4" t="s">
        <v>62</v>
      </c>
      <c r="B3297" t="s">
        <v>431</v>
      </c>
      <c r="C3297" t="s">
        <v>434</v>
      </c>
      <c r="D3297" s="5" t="s">
        <v>435</v>
      </c>
      <c r="E3297" s="5">
        <v>0</v>
      </c>
      <c r="F3297" s="5" t="s">
        <v>14</v>
      </c>
      <c r="G3297" s="5" t="s">
        <v>15</v>
      </c>
      <c r="H3297" s="5" t="str">
        <f t="shared" si="51"/>
        <v>Industry (incl. Cement Process)</v>
      </c>
      <c r="I3297" s="6">
        <v>16898.306531071601</v>
      </c>
    </row>
    <row r="3298" spans="1:9" x14ac:dyDescent="0.2">
      <c r="A3298" s="4" t="s">
        <v>62</v>
      </c>
      <c r="B3298" t="s">
        <v>431</v>
      </c>
      <c r="C3298" t="s">
        <v>434</v>
      </c>
      <c r="D3298" s="5" t="s">
        <v>435</v>
      </c>
      <c r="E3298" s="5">
        <v>0</v>
      </c>
      <c r="F3298" s="5" t="s">
        <v>18</v>
      </c>
      <c r="G3298" s="5" t="s">
        <v>19</v>
      </c>
      <c r="H3298" s="5" t="str">
        <f t="shared" si="51"/>
        <v>Ground Transport</v>
      </c>
      <c r="I3298" s="6">
        <v>1485.1047244617801</v>
      </c>
    </row>
    <row r="3299" spans="1:9" x14ac:dyDescent="0.2">
      <c r="A3299" s="4" t="s">
        <v>62</v>
      </c>
      <c r="B3299" t="s">
        <v>431</v>
      </c>
      <c r="C3299" t="s">
        <v>434</v>
      </c>
      <c r="D3299" s="5" t="s">
        <v>435</v>
      </c>
      <c r="E3299" s="5">
        <v>0</v>
      </c>
      <c r="F3299" s="5" t="s">
        <v>26</v>
      </c>
      <c r="G3299" s="5" t="s">
        <v>27</v>
      </c>
      <c r="H3299" s="5" t="str">
        <f t="shared" si="51"/>
        <v>Residential</v>
      </c>
      <c r="I3299" s="6">
        <v>4651.7562002464601</v>
      </c>
    </row>
    <row r="3300" spans="1:9" x14ac:dyDescent="0.2">
      <c r="A3300" s="4" t="s">
        <v>62</v>
      </c>
      <c r="B3300" t="s">
        <v>431</v>
      </c>
      <c r="C3300" t="s">
        <v>434</v>
      </c>
      <c r="D3300" s="5" t="s">
        <v>435</v>
      </c>
      <c r="E3300" s="5">
        <v>0</v>
      </c>
      <c r="F3300" s="5" t="s">
        <v>28</v>
      </c>
      <c r="G3300" s="5" t="s">
        <v>29</v>
      </c>
      <c r="H3300" s="5" t="e">
        <f t="shared" si="51"/>
        <v>#N/A</v>
      </c>
      <c r="I3300" s="6" t="s">
        <v>53</v>
      </c>
    </row>
    <row r="3301" spans="1:9" x14ac:dyDescent="0.2">
      <c r="A3301" s="4" t="s">
        <v>62</v>
      </c>
      <c r="B3301" t="s">
        <v>431</v>
      </c>
      <c r="C3301" t="s">
        <v>434</v>
      </c>
      <c r="D3301" s="5" t="s">
        <v>435</v>
      </c>
      <c r="E3301" s="5">
        <v>0</v>
      </c>
      <c r="F3301" s="5" t="s">
        <v>30</v>
      </c>
      <c r="G3301" s="5" t="s">
        <v>32</v>
      </c>
      <c r="H3301" s="5" t="e">
        <f t="shared" si="51"/>
        <v>#N/A</v>
      </c>
      <c r="I3301" s="6" t="s">
        <v>53</v>
      </c>
    </row>
    <row r="3302" spans="1:9" x14ac:dyDescent="0.2">
      <c r="A3302" s="4" t="s">
        <v>62</v>
      </c>
      <c r="B3302" t="s">
        <v>431</v>
      </c>
      <c r="C3302" t="s">
        <v>434</v>
      </c>
      <c r="D3302" s="5" t="s">
        <v>435</v>
      </c>
      <c r="E3302" s="5">
        <v>0</v>
      </c>
      <c r="F3302" s="5" t="s">
        <v>33</v>
      </c>
      <c r="G3302" s="5" t="s">
        <v>34</v>
      </c>
      <c r="H3302" s="5" t="str">
        <f t="shared" si="51"/>
        <v>Industry (incl. Cement Process)</v>
      </c>
      <c r="I3302" s="6">
        <v>3362.16</v>
      </c>
    </row>
    <row r="3303" spans="1:9" x14ac:dyDescent="0.2">
      <c r="A3303" s="4" t="s">
        <v>62</v>
      </c>
      <c r="B3303" t="s">
        <v>431</v>
      </c>
      <c r="C3303" t="s">
        <v>434</v>
      </c>
      <c r="D3303" s="5" t="s">
        <v>435</v>
      </c>
      <c r="E3303" s="5">
        <v>0</v>
      </c>
      <c r="F3303" s="5" t="s">
        <v>41</v>
      </c>
      <c r="G3303" s="5" t="s">
        <v>42</v>
      </c>
      <c r="H3303" s="5" t="e">
        <f t="shared" si="51"/>
        <v>#N/A</v>
      </c>
      <c r="I3303" s="6">
        <v>1.2674553284360499</v>
      </c>
    </row>
    <row r="3304" spans="1:9" x14ac:dyDescent="0.2">
      <c r="A3304" s="4" t="s">
        <v>62</v>
      </c>
      <c r="B3304" t="s">
        <v>431</v>
      </c>
      <c r="C3304" t="s">
        <v>434</v>
      </c>
      <c r="D3304" s="5" t="s">
        <v>435</v>
      </c>
      <c r="E3304" s="5">
        <v>0</v>
      </c>
      <c r="F3304" s="5" t="s">
        <v>43</v>
      </c>
      <c r="G3304" s="5" t="s">
        <v>44</v>
      </c>
      <c r="H3304" s="5" t="e">
        <f t="shared" si="51"/>
        <v>#N/A</v>
      </c>
      <c r="I3304" s="6">
        <v>143.26308</v>
      </c>
    </row>
    <row r="3305" spans="1:9" x14ac:dyDescent="0.2">
      <c r="A3305" s="4" t="s">
        <v>62</v>
      </c>
      <c r="B3305" t="s">
        <v>431</v>
      </c>
      <c r="C3305" t="s">
        <v>434</v>
      </c>
      <c r="D3305" s="5" t="s">
        <v>435</v>
      </c>
      <c r="E3305" s="5">
        <v>0</v>
      </c>
      <c r="F3305" s="5" t="s">
        <v>45</v>
      </c>
      <c r="G3305" s="5" t="s">
        <v>46</v>
      </c>
      <c r="H3305" s="5" t="e">
        <f t="shared" si="51"/>
        <v>#N/A</v>
      </c>
      <c r="I3305" s="6">
        <v>161.76944</v>
      </c>
    </row>
    <row r="3306" spans="1:9" x14ac:dyDescent="0.2">
      <c r="A3306" s="4" t="s">
        <v>62</v>
      </c>
      <c r="B3306" t="s">
        <v>431</v>
      </c>
      <c r="C3306" t="s">
        <v>434</v>
      </c>
      <c r="D3306" s="5" t="s">
        <v>435</v>
      </c>
      <c r="E3306" s="5">
        <v>0</v>
      </c>
      <c r="F3306" s="5" t="s">
        <v>49</v>
      </c>
      <c r="G3306" s="5" t="s">
        <v>50</v>
      </c>
      <c r="H3306" s="5" t="e">
        <f t="shared" si="51"/>
        <v>#N/A</v>
      </c>
      <c r="I3306" s="6">
        <v>54.709978888215701</v>
      </c>
    </row>
    <row r="3307" spans="1:9" x14ac:dyDescent="0.2">
      <c r="A3307" s="4" t="s">
        <v>62</v>
      </c>
      <c r="B3307" t="s">
        <v>431</v>
      </c>
      <c r="C3307" t="s">
        <v>434</v>
      </c>
      <c r="D3307" s="5" t="s">
        <v>435</v>
      </c>
      <c r="E3307" s="5">
        <v>0</v>
      </c>
      <c r="F3307" s="5" t="s">
        <v>56</v>
      </c>
      <c r="G3307" s="5" t="s">
        <v>57</v>
      </c>
      <c r="H3307" s="5" t="e">
        <f t="shared" si="51"/>
        <v>#N/A</v>
      </c>
      <c r="I3307" s="6">
        <v>165.58380224457599</v>
      </c>
    </row>
    <row r="3308" spans="1:9" x14ac:dyDescent="0.2">
      <c r="A3308" s="4" t="s">
        <v>62</v>
      </c>
      <c r="B3308" t="s">
        <v>431</v>
      </c>
      <c r="C3308" t="s">
        <v>434</v>
      </c>
      <c r="D3308" s="5" t="s">
        <v>435</v>
      </c>
      <c r="E3308" s="5">
        <v>0</v>
      </c>
      <c r="F3308" s="5" t="s">
        <v>58</v>
      </c>
      <c r="G3308" s="5" t="s">
        <v>59</v>
      </c>
      <c r="H3308" s="5" t="e">
        <f t="shared" si="51"/>
        <v>#N/A</v>
      </c>
      <c r="I3308" s="6">
        <v>89.975821933328902</v>
      </c>
    </row>
    <row r="3309" spans="1:9" x14ac:dyDescent="0.2">
      <c r="A3309" s="4" t="s">
        <v>62</v>
      </c>
      <c r="B3309" t="s">
        <v>431</v>
      </c>
      <c r="C3309" t="s">
        <v>434</v>
      </c>
      <c r="D3309" s="5" t="s">
        <v>435</v>
      </c>
      <c r="E3309" s="5">
        <v>0</v>
      </c>
      <c r="F3309" s="5" t="s">
        <v>60</v>
      </c>
      <c r="G3309" s="5" t="s">
        <v>61</v>
      </c>
      <c r="H3309" s="5" t="e">
        <f t="shared" si="51"/>
        <v>#N/A</v>
      </c>
      <c r="I3309" s="6">
        <v>10.715650770110701</v>
      </c>
    </row>
    <row r="3310" spans="1:9" x14ac:dyDescent="0.2">
      <c r="A3310" s="4" t="s">
        <v>62</v>
      </c>
      <c r="B3310" t="s">
        <v>436</v>
      </c>
      <c r="C3310" t="s">
        <v>437</v>
      </c>
      <c r="D3310" s="5" t="s">
        <v>438</v>
      </c>
      <c r="E3310" s="5">
        <v>0</v>
      </c>
      <c r="F3310" s="5" t="s">
        <v>10</v>
      </c>
      <c r="G3310" s="5" t="s">
        <v>11</v>
      </c>
      <c r="H3310" s="5" t="str">
        <f t="shared" si="51"/>
        <v>Power</v>
      </c>
      <c r="I3310" s="6">
        <v>4585522.7326230397</v>
      </c>
    </row>
    <row r="3311" spans="1:9" x14ac:dyDescent="0.2">
      <c r="A3311" s="4" t="s">
        <v>62</v>
      </c>
      <c r="B3311" t="s">
        <v>436</v>
      </c>
      <c r="C3311" t="s">
        <v>437</v>
      </c>
      <c r="D3311" s="5" t="s">
        <v>438</v>
      </c>
      <c r="E3311" s="5">
        <v>0</v>
      </c>
      <c r="F3311" s="5" t="s">
        <v>12</v>
      </c>
      <c r="G3311" s="5" t="s">
        <v>13</v>
      </c>
      <c r="H3311" s="5" t="str">
        <f t="shared" si="51"/>
        <v>Industry (incl. Cement Process)</v>
      </c>
      <c r="I3311" s="6">
        <v>308065.01849552698</v>
      </c>
    </row>
    <row r="3312" spans="1:9" x14ac:dyDescent="0.2">
      <c r="A3312" s="4" t="s">
        <v>62</v>
      </c>
      <c r="B3312" t="s">
        <v>436</v>
      </c>
      <c r="C3312" t="s">
        <v>437</v>
      </c>
      <c r="D3312" s="5" t="s">
        <v>438</v>
      </c>
      <c r="E3312" s="5">
        <v>0</v>
      </c>
      <c r="F3312" s="5" t="s">
        <v>14</v>
      </c>
      <c r="G3312" s="5" t="s">
        <v>15</v>
      </c>
      <c r="H3312" s="5" t="str">
        <f t="shared" si="51"/>
        <v>Industry (incl. Cement Process)</v>
      </c>
      <c r="I3312" s="6">
        <v>2725712.17558217</v>
      </c>
    </row>
    <row r="3313" spans="1:9" x14ac:dyDescent="0.2">
      <c r="A3313" s="4" t="s">
        <v>62</v>
      </c>
      <c r="B3313" t="s">
        <v>436</v>
      </c>
      <c r="C3313" t="s">
        <v>437</v>
      </c>
      <c r="D3313" s="5" t="s">
        <v>438</v>
      </c>
      <c r="E3313" s="5">
        <v>0</v>
      </c>
      <c r="F3313" s="5" t="s">
        <v>16</v>
      </c>
      <c r="G3313" s="5" t="s">
        <v>17</v>
      </c>
      <c r="H3313" s="5" t="str">
        <f t="shared" si="51"/>
        <v>Domestic aviation</v>
      </c>
      <c r="I3313" s="6">
        <v>62967.207908360499</v>
      </c>
    </row>
    <row r="3314" spans="1:9" x14ac:dyDescent="0.2">
      <c r="A3314" s="4" t="s">
        <v>62</v>
      </c>
      <c r="B3314" t="s">
        <v>436</v>
      </c>
      <c r="C3314" t="s">
        <v>437</v>
      </c>
      <c r="D3314" s="5" t="s">
        <v>438</v>
      </c>
      <c r="E3314" s="5">
        <v>0</v>
      </c>
      <c r="F3314" s="5" t="s">
        <v>18</v>
      </c>
      <c r="G3314" s="5" t="s">
        <v>19</v>
      </c>
      <c r="H3314" s="5" t="str">
        <f t="shared" si="51"/>
        <v>Ground Transport</v>
      </c>
      <c r="I3314" s="6">
        <v>772865.66384047898</v>
      </c>
    </row>
    <row r="3315" spans="1:9" x14ac:dyDescent="0.2">
      <c r="A3315" s="4" t="s">
        <v>62</v>
      </c>
      <c r="B3315" t="s">
        <v>436</v>
      </c>
      <c r="C3315" t="s">
        <v>437</v>
      </c>
      <c r="D3315" s="5" t="s">
        <v>438</v>
      </c>
      <c r="E3315" s="5">
        <v>0</v>
      </c>
      <c r="F3315" s="5" t="s">
        <v>20</v>
      </c>
      <c r="G3315" s="5" t="s">
        <v>21</v>
      </c>
      <c r="H3315" s="5" t="str">
        <f t="shared" si="51"/>
        <v>Ground Transport</v>
      </c>
      <c r="I3315" s="6">
        <v>21452.314585357701</v>
      </c>
    </row>
    <row r="3316" spans="1:9" x14ac:dyDescent="0.2">
      <c r="A3316" s="4" t="s">
        <v>62</v>
      </c>
      <c r="B3316" t="s">
        <v>436</v>
      </c>
      <c r="C3316" t="s">
        <v>437</v>
      </c>
      <c r="D3316" s="5" t="s">
        <v>438</v>
      </c>
      <c r="E3316" s="5">
        <v>0</v>
      </c>
      <c r="F3316" s="5" t="s">
        <v>22</v>
      </c>
      <c r="G3316" s="5" t="s">
        <v>23</v>
      </c>
      <c r="H3316" s="5" t="str">
        <f t="shared" si="51"/>
        <v>Ground Transport</v>
      </c>
      <c r="I3316" s="6">
        <v>76671.774132212697</v>
      </c>
    </row>
    <row r="3317" spans="1:9" x14ac:dyDescent="0.2">
      <c r="A3317" s="4" t="s">
        <v>62</v>
      </c>
      <c r="B3317" t="s">
        <v>436</v>
      </c>
      <c r="C3317" t="s">
        <v>437</v>
      </c>
      <c r="D3317" s="5" t="s">
        <v>438</v>
      </c>
      <c r="E3317" s="5">
        <v>0</v>
      </c>
      <c r="F3317" s="5" t="s">
        <v>24</v>
      </c>
      <c r="G3317" s="5" t="s">
        <v>25</v>
      </c>
      <c r="H3317" s="5" t="str">
        <f t="shared" si="51"/>
        <v>Ground Transport</v>
      </c>
      <c r="I3317" s="6">
        <v>7895.7700473629702</v>
      </c>
    </row>
    <row r="3318" spans="1:9" x14ac:dyDescent="0.2">
      <c r="A3318" s="4" t="s">
        <v>62</v>
      </c>
      <c r="B3318" t="s">
        <v>436</v>
      </c>
      <c r="C3318" t="s">
        <v>437</v>
      </c>
      <c r="D3318" s="5" t="s">
        <v>438</v>
      </c>
      <c r="E3318" s="5">
        <v>0</v>
      </c>
      <c r="F3318" s="5" t="s">
        <v>26</v>
      </c>
      <c r="G3318" s="5" t="s">
        <v>27</v>
      </c>
      <c r="H3318" s="5" t="str">
        <f t="shared" si="51"/>
        <v>Residential</v>
      </c>
      <c r="I3318" s="6">
        <v>779169.066598907</v>
      </c>
    </row>
    <row r="3319" spans="1:9" x14ac:dyDescent="0.2">
      <c r="A3319" s="4" t="s">
        <v>62</v>
      </c>
      <c r="B3319" t="s">
        <v>436</v>
      </c>
      <c r="C3319" t="s">
        <v>437</v>
      </c>
      <c r="D3319" s="5" t="s">
        <v>438</v>
      </c>
      <c r="E3319" s="5">
        <v>0</v>
      </c>
      <c r="F3319" s="5" t="s">
        <v>67</v>
      </c>
      <c r="G3319" s="5" t="s">
        <v>13</v>
      </c>
      <c r="H3319" s="5" t="str">
        <f t="shared" si="51"/>
        <v>Industry (incl. Cement Process)</v>
      </c>
      <c r="I3319" s="6">
        <v>5697.7955599527304</v>
      </c>
    </row>
    <row r="3320" spans="1:9" x14ac:dyDescent="0.2">
      <c r="A3320" s="4" t="s">
        <v>62</v>
      </c>
      <c r="B3320" t="s">
        <v>436</v>
      </c>
      <c r="C3320" t="s">
        <v>437</v>
      </c>
      <c r="D3320" s="5" t="s">
        <v>438</v>
      </c>
      <c r="E3320" s="5">
        <v>0</v>
      </c>
      <c r="F3320" s="5" t="s">
        <v>28</v>
      </c>
      <c r="G3320" s="5" t="s">
        <v>29</v>
      </c>
      <c r="H3320" s="5" t="e">
        <f t="shared" si="51"/>
        <v>#N/A</v>
      </c>
      <c r="I3320" s="6">
        <v>216064.09860423999</v>
      </c>
    </row>
    <row r="3321" spans="1:9" x14ac:dyDescent="0.2">
      <c r="A3321" s="4" t="s">
        <v>62</v>
      </c>
      <c r="B3321" t="s">
        <v>436</v>
      </c>
      <c r="C3321" t="s">
        <v>437</v>
      </c>
      <c r="D3321" s="5" t="s">
        <v>438</v>
      </c>
      <c r="E3321" s="5">
        <v>0</v>
      </c>
      <c r="F3321" s="5" t="s">
        <v>30</v>
      </c>
      <c r="G3321" s="5" t="s">
        <v>32</v>
      </c>
      <c r="H3321" s="5" t="e">
        <f t="shared" si="51"/>
        <v>#N/A</v>
      </c>
      <c r="I3321" s="6">
        <v>4675.6300396470897</v>
      </c>
    </row>
    <row r="3322" spans="1:9" x14ac:dyDescent="0.2">
      <c r="A3322" s="4" t="s">
        <v>62</v>
      </c>
      <c r="B3322" t="s">
        <v>436</v>
      </c>
      <c r="C3322" t="s">
        <v>437</v>
      </c>
      <c r="D3322" s="5" t="s">
        <v>438</v>
      </c>
      <c r="E3322" s="5">
        <v>0</v>
      </c>
      <c r="F3322" s="5" t="s">
        <v>30</v>
      </c>
      <c r="G3322" s="5" t="s">
        <v>31</v>
      </c>
      <c r="H3322" s="5" t="e">
        <f t="shared" si="51"/>
        <v>#N/A</v>
      </c>
      <c r="I3322" s="6" t="s">
        <v>53</v>
      </c>
    </row>
    <row r="3323" spans="1:9" x14ac:dyDescent="0.2">
      <c r="A3323" s="4" t="s">
        <v>62</v>
      </c>
      <c r="B3323" t="s">
        <v>436</v>
      </c>
      <c r="C3323" t="s">
        <v>437</v>
      </c>
      <c r="D3323" s="5" t="s">
        <v>438</v>
      </c>
      <c r="E3323" s="5">
        <v>0</v>
      </c>
      <c r="F3323" s="5" t="s">
        <v>33</v>
      </c>
      <c r="G3323" s="5" t="s">
        <v>34</v>
      </c>
      <c r="H3323" s="5" t="str">
        <f t="shared" si="51"/>
        <v>Industry (incl. Cement Process)</v>
      </c>
      <c r="I3323" s="6">
        <v>969790</v>
      </c>
    </row>
    <row r="3324" spans="1:9" x14ac:dyDescent="0.2">
      <c r="A3324" s="4" t="s">
        <v>62</v>
      </c>
      <c r="B3324" t="s">
        <v>436</v>
      </c>
      <c r="C3324" t="s">
        <v>437</v>
      </c>
      <c r="D3324" s="5" t="s">
        <v>438</v>
      </c>
      <c r="E3324" s="5">
        <v>0</v>
      </c>
      <c r="F3324" s="5" t="s">
        <v>35</v>
      </c>
      <c r="G3324" s="5" t="s">
        <v>36</v>
      </c>
      <c r="H3324" s="5" t="e">
        <f t="shared" si="51"/>
        <v>#N/A</v>
      </c>
      <c r="I3324" s="6">
        <v>178448</v>
      </c>
    </row>
    <row r="3325" spans="1:9" x14ac:dyDescent="0.2">
      <c r="A3325" s="4" t="s">
        <v>62</v>
      </c>
      <c r="B3325" t="s">
        <v>436</v>
      </c>
      <c r="C3325" t="s">
        <v>437</v>
      </c>
      <c r="D3325" s="5" t="s">
        <v>438</v>
      </c>
      <c r="E3325" s="5">
        <v>0</v>
      </c>
      <c r="F3325" s="5" t="s">
        <v>37</v>
      </c>
      <c r="G3325" s="5" t="s">
        <v>38</v>
      </c>
      <c r="H3325" s="5" t="e">
        <f t="shared" si="51"/>
        <v>#N/A</v>
      </c>
      <c r="I3325" s="6">
        <v>17591.780280457999</v>
      </c>
    </row>
    <row r="3326" spans="1:9" x14ac:dyDescent="0.2">
      <c r="A3326" s="4" t="s">
        <v>62</v>
      </c>
      <c r="B3326" t="s">
        <v>436</v>
      </c>
      <c r="C3326" t="s">
        <v>437</v>
      </c>
      <c r="D3326" s="5" t="s">
        <v>438</v>
      </c>
      <c r="E3326" s="5">
        <v>0</v>
      </c>
      <c r="F3326" s="5" t="s">
        <v>39</v>
      </c>
      <c r="G3326" s="5" t="s">
        <v>40</v>
      </c>
      <c r="H3326" s="5" t="e">
        <f t="shared" si="51"/>
        <v>#N/A</v>
      </c>
      <c r="I3326" s="6">
        <v>23437.012370186902</v>
      </c>
    </row>
    <row r="3327" spans="1:9" x14ac:dyDescent="0.2">
      <c r="A3327" s="4" t="s">
        <v>62</v>
      </c>
      <c r="B3327" t="s">
        <v>436</v>
      </c>
      <c r="C3327" t="s">
        <v>437</v>
      </c>
      <c r="D3327" s="5" t="s">
        <v>438</v>
      </c>
      <c r="E3327" s="5">
        <v>0</v>
      </c>
      <c r="F3327" s="5" t="s">
        <v>41</v>
      </c>
      <c r="G3327" s="5" t="s">
        <v>42</v>
      </c>
      <c r="H3327" s="5" t="e">
        <f t="shared" si="51"/>
        <v>#N/A</v>
      </c>
      <c r="I3327" s="6">
        <v>1387.3795684511399</v>
      </c>
    </row>
    <row r="3328" spans="1:9" x14ac:dyDescent="0.2">
      <c r="A3328" s="4" t="s">
        <v>62</v>
      </c>
      <c r="B3328" t="s">
        <v>436</v>
      </c>
      <c r="C3328" t="s">
        <v>437</v>
      </c>
      <c r="D3328" s="5" t="s">
        <v>438</v>
      </c>
      <c r="E3328" s="5">
        <v>0</v>
      </c>
      <c r="F3328" s="5" t="s">
        <v>43</v>
      </c>
      <c r="G3328" s="5" t="s">
        <v>44</v>
      </c>
      <c r="H3328" s="5" t="e">
        <f t="shared" si="51"/>
        <v>#N/A</v>
      </c>
      <c r="I3328" s="6">
        <v>212591.33068574901</v>
      </c>
    </row>
    <row r="3329" spans="1:9" x14ac:dyDescent="0.2">
      <c r="A3329" s="4" t="s">
        <v>62</v>
      </c>
      <c r="B3329" t="s">
        <v>436</v>
      </c>
      <c r="C3329" t="s">
        <v>437</v>
      </c>
      <c r="D3329" s="5" t="s">
        <v>438</v>
      </c>
      <c r="E3329" s="5">
        <v>0</v>
      </c>
      <c r="F3329" s="5" t="s">
        <v>45</v>
      </c>
      <c r="G3329" s="5" t="s">
        <v>46</v>
      </c>
      <c r="H3329" s="5" t="e">
        <f t="shared" si="51"/>
        <v>#N/A</v>
      </c>
      <c r="I3329" s="6">
        <v>221517.80857337901</v>
      </c>
    </row>
    <row r="3330" spans="1:9" x14ac:dyDescent="0.2">
      <c r="A3330" s="4" t="s">
        <v>62</v>
      </c>
      <c r="B3330" t="s">
        <v>436</v>
      </c>
      <c r="C3330" t="s">
        <v>437</v>
      </c>
      <c r="D3330" s="5" t="s">
        <v>438</v>
      </c>
      <c r="E3330" s="5">
        <v>0</v>
      </c>
      <c r="F3330" s="5" t="s">
        <v>47</v>
      </c>
      <c r="G3330" s="5" t="s">
        <v>48</v>
      </c>
      <c r="H3330" s="5" t="e">
        <f t="shared" ref="H3330:H3393" si="52">VLOOKUP(G3330,$M$2:$N$11,2,FALSE)</f>
        <v>#N/A</v>
      </c>
      <c r="I3330" s="6">
        <v>1122.1730430550299</v>
      </c>
    </row>
    <row r="3331" spans="1:9" x14ac:dyDescent="0.2">
      <c r="A3331" s="4" t="s">
        <v>62</v>
      </c>
      <c r="B3331" t="s">
        <v>436</v>
      </c>
      <c r="C3331" t="s">
        <v>437</v>
      </c>
      <c r="D3331" s="5" t="s">
        <v>438</v>
      </c>
      <c r="E3331" s="5">
        <v>0</v>
      </c>
      <c r="F3331" s="5" t="s">
        <v>49</v>
      </c>
      <c r="G3331" s="5" t="s">
        <v>50</v>
      </c>
      <c r="H3331" s="5" t="e">
        <f t="shared" si="52"/>
        <v>#N/A</v>
      </c>
      <c r="I3331" s="6">
        <v>13328.759804421699</v>
      </c>
    </row>
    <row r="3332" spans="1:9" x14ac:dyDescent="0.2">
      <c r="A3332" s="4" t="s">
        <v>62</v>
      </c>
      <c r="B3332" t="s">
        <v>436</v>
      </c>
      <c r="C3332" t="s">
        <v>437</v>
      </c>
      <c r="D3332" s="5" t="s">
        <v>438</v>
      </c>
      <c r="E3332" s="5">
        <v>0</v>
      </c>
      <c r="F3332" s="5" t="s">
        <v>51</v>
      </c>
      <c r="G3332" s="5" t="s">
        <v>52</v>
      </c>
      <c r="H3332" s="5" t="e">
        <f t="shared" si="52"/>
        <v>#N/A</v>
      </c>
      <c r="I3332" s="6">
        <v>98.398629905498098</v>
      </c>
    </row>
    <row r="3333" spans="1:9" x14ac:dyDescent="0.2">
      <c r="A3333" s="4" t="s">
        <v>62</v>
      </c>
      <c r="B3333" t="s">
        <v>436</v>
      </c>
      <c r="C3333" t="s">
        <v>437</v>
      </c>
      <c r="D3333" s="5" t="s">
        <v>438</v>
      </c>
      <c r="E3333" s="5">
        <v>0</v>
      </c>
      <c r="F3333" s="5" t="s">
        <v>54</v>
      </c>
      <c r="G3333" s="5" t="s">
        <v>55</v>
      </c>
      <c r="H3333" s="5" t="e">
        <f t="shared" si="52"/>
        <v>#N/A</v>
      </c>
      <c r="I3333" s="6">
        <v>3146.0821135797</v>
      </c>
    </row>
    <row r="3334" spans="1:9" x14ac:dyDescent="0.2">
      <c r="A3334" s="4" t="s">
        <v>62</v>
      </c>
      <c r="B3334" t="s">
        <v>436</v>
      </c>
      <c r="C3334" t="s">
        <v>437</v>
      </c>
      <c r="D3334" s="5" t="s">
        <v>438</v>
      </c>
      <c r="E3334" s="5">
        <v>0</v>
      </c>
      <c r="F3334" s="5" t="s">
        <v>56</v>
      </c>
      <c r="G3334" s="5" t="s">
        <v>57</v>
      </c>
      <c r="H3334" s="5" t="e">
        <f t="shared" si="52"/>
        <v>#N/A</v>
      </c>
      <c r="I3334" s="6">
        <v>5654.5073607311997</v>
      </c>
    </row>
    <row r="3335" spans="1:9" x14ac:dyDescent="0.2">
      <c r="A3335" s="4" t="s">
        <v>62</v>
      </c>
      <c r="B3335" t="s">
        <v>436</v>
      </c>
      <c r="C3335" t="s">
        <v>437</v>
      </c>
      <c r="D3335" s="5" t="s">
        <v>438</v>
      </c>
      <c r="E3335" s="5">
        <v>0</v>
      </c>
      <c r="F3335" s="5" t="s">
        <v>58</v>
      </c>
      <c r="G3335" s="5" t="s">
        <v>59</v>
      </c>
      <c r="H3335" s="5" t="e">
        <f t="shared" si="52"/>
        <v>#N/A</v>
      </c>
      <c r="I3335" s="6">
        <v>9056.9582409924697</v>
      </c>
    </row>
    <row r="3336" spans="1:9" x14ac:dyDescent="0.2">
      <c r="A3336" s="4" t="s">
        <v>62</v>
      </c>
      <c r="B3336" t="s">
        <v>436</v>
      </c>
      <c r="C3336" t="s">
        <v>437</v>
      </c>
      <c r="D3336" s="5" t="s">
        <v>438</v>
      </c>
      <c r="E3336" s="5">
        <v>0</v>
      </c>
      <c r="F3336" s="5" t="s">
        <v>60</v>
      </c>
      <c r="G3336" s="5" t="s">
        <v>61</v>
      </c>
      <c r="H3336" s="5" t="e">
        <f t="shared" si="52"/>
        <v>#N/A</v>
      </c>
      <c r="I3336" s="6">
        <v>3568.8501399883598</v>
      </c>
    </row>
    <row r="3337" spans="1:9" x14ac:dyDescent="0.2">
      <c r="A3337" s="4" t="s">
        <v>62</v>
      </c>
      <c r="B3337" t="s">
        <v>436</v>
      </c>
      <c r="C3337" t="s">
        <v>437</v>
      </c>
      <c r="D3337" s="5" t="s">
        <v>438</v>
      </c>
      <c r="E3337" s="5">
        <v>0</v>
      </c>
      <c r="F3337" s="5" t="s">
        <v>68</v>
      </c>
      <c r="G3337" s="5" t="s">
        <v>69</v>
      </c>
      <c r="H3337" s="5" t="e">
        <f t="shared" si="52"/>
        <v>#N/A</v>
      </c>
      <c r="I3337" s="6">
        <v>28380</v>
      </c>
    </row>
    <row r="3338" spans="1:9" x14ac:dyDescent="0.2">
      <c r="A3338" s="4" t="s">
        <v>62</v>
      </c>
      <c r="B3338" t="s">
        <v>436</v>
      </c>
      <c r="C3338" t="s">
        <v>439</v>
      </c>
      <c r="D3338" s="5" t="s">
        <v>440</v>
      </c>
      <c r="E3338" s="5">
        <v>0</v>
      </c>
      <c r="F3338" s="5" t="s">
        <v>10</v>
      </c>
      <c r="G3338" s="5" t="s">
        <v>11</v>
      </c>
      <c r="H3338" s="5" t="str">
        <f t="shared" si="52"/>
        <v>Power</v>
      </c>
      <c r="I3338" s="6">
        <v>26550.1382199654</v>
      </c>
    </row>
    <row r="3339" spans="1:9" x14ac:dyDescent="0.2">
      <c r="A3339" s="4" t="s">
        <v>62</v>
      </c>
      <c r="B3339" t="s">
        <v>436</v>
      </c>
      <c r="C3339" t="s">
        <v>439</v>
      </c>
      <c r="D3339" s="5" t="s">
        <v>440</v>
      </c>
      <c r="E3339" s="5">
        <v>0</v>
      </c>
      <c r="F3339" s="5" t="s">
        <v>12</v>
      </c>
      <c r="G3339" s="5" t="s">
        <v>13</v>
      </c>
      <c r="H3339" s="5" t="str">
        <f t="shared" si="52"/>
        <v>Industry (incl. Cement Process)</v>
      </c>
      <c r="I3339" s="6" t="s">
        <v>53</v>
      </c>
    </row>
    <row r="3340" spans="1:9" x14ac:dyDescent="0.2">
      <c r="A3340" s="4" t="s">
        <v>62</v>
      </c>
      <c r="B3340" t="s">
        <v>436</v>
      </c>
      <c r="C3340" t="s">
        <v>439</v>
      </c>
      <c r="D3340" s="5" t="s">
        <v>440</v>
      </c>
      <c r="E3340" s="5">
        <v>0</v>
      </c>
      <c r="F3340" s="5" t="s">
        <v>14</v>
      </c>
      <c r="G3340" s="5" t="s">
        <v>15</v>
      </c>
      <c r="H3340" s="5" t="str">
        <f t="shared" si="52"/>
        <v>Industry (incl. Cement Process)</v>
      </c>
      <c r="I3340" s="6">
        <v>7292.3543533622096</v>
      </c>
    </row>
    <row r="3341" spans="1:9" x14ac:dyDescent="0.2">
      <c r="A3341" s="4" t="s">
        <v>62</v>
      </c>
      <c r="B3341" t="s">
        <v>436</v>
      </c>
      <c r="C3341" t="s">
        <v>439</v>
      </c>
      <c r="D3341" s="5" t="s">
        <v>440</v>
      </c>
      <c r="E3341" s="5">
        <v>0</v>
      </c>
      <c r="F3341" s="5" t="s">
        <v>16</v>
      </c>
      <c r="G3341" s="5" t="s">
        <v>17</v>
      </c>
      <c r="H3341" s="5" t="str">
        <f t="shared" si="52"/>
        <v>Domestic aviation</v>
      </c>
      <c r="I3341" s="6">
        <v>18.2238388288336</v>
      </c>
    </row>
    <row r="3342" spans="1:9" x14ac:dyDescent="0.2">
      <c r="A3342" s="4" t="s">
        <v>62</v>
      </c>
      <c r="B3342" t="s">
        <v>436</v>
      </c>
      <c r="C3342" t="s">
        <v>439</v>
      </c>
      <c r="D3342" s="5" t="s">
        <v>440</v>
      </c>
      <c r="E3342" s="5">
        <v>0</v>
      </c>
      <c r="F3342" s="5" t="s">
        <v>18</v>
      </c>
      <c r="G3342" s="5" t="s">
        <v>19</v>
      </c>
      <c r="H3342" s="5" t="str">
        <f t="shared" si="52"/>
        <v>Ground Transport</v>
      </c>
      <c r="I3342" s="6">
        <v>8763.9683715886804</v>
      </c>
    </row>
    <row r="3343" spans="1:9" x14ac:dyDescent="0.2">
      <c r="A3343" s="4" t="s">
        <v>62</v>
      </c>
      <c r="B3343" t="s">
        <v>436</v>
      </c>
      <c r="C3343" t="s">
        <v>439</v>
      </c>
      <c r="D3343" s="5" t="s">
        <v>440</v>
      </c>
      <c r="E3343" s="5">
        <v>0</v>
      </c>
      <c r="F3343" s="5" t="s">
        <v>22</v>
      </c>
      <c r="G3343" s="5" t="s">
        <v>23</v>
      </c>
      <c r="H3343" s="5" t="str">
        <f t="shared" si="52"/>
        <v>Ground Transport</v>
      </c>
      <c r="I3343" s="6" t="s">
        <v>53</v>
      </c>
    </row>
    <row r="3344" spans="1:9" x14ac:dyDescent="0.2">
      <c r="A3344" s="4" t="s">
        <v>62</v>
      </c>
      <c r="B3344" t="s">
        <v>436</v>
      </c>
      <c r="C3344" t="s">
        <v>439</v>
      </c>
      <c r="D3344" s="5" t="s">
        <v>440</v>
      </c>
      <c r="E3344" s="5">
        <v>0</v>
      </c>
      <c r="F3344" s="5" t="s">
        <v>26</v>
      </c>
      <c r="G3344" s="5" t="s">
        <v>27</v>
      </c>
      <c r="H3344" s="5" t="str">
        <f t="shared" si="52"/>
        <v>Residential</v>
      </c>
      <c r="I3344" s="6">
        <v>1566.90540671953</v>
      </c>
    </row>
    <row r="3345" spans="1:9" x14ac:dyDescent="0.2">
      <c r="A3345" s="4" t="s">
        <v>62</v>
      </c>
      <c r="B3345" t="s">
        <v>436</v>
      </c>
      <c r="C3345" t="s">
        <v>439</v>
      </c>
      <c r="D3345" s="5" t="s">
        <v>440</v>
      </c>
      <c r="E3345" s="5">
        <v>0</v>
      </c>
      <c r="F3345" s="5" t="s">
        <v>30</v>
      </c>
      <c r="G3345" s="5" t="s">
        <v>31</v>
      </c>
      <c r="H3345" s="5" t="e">
        <f t="shared" si="52"/>
        <v>#N/A</v>
      </c>
      <c r="I3345" s="6" t="s">
        <v>53</v>
      </c>
    </row>
    <row r="3346" spans="1:9" x14ac:dyDescent="0.2">
      <c r="A3346" s="4" t="s">
        <v>62</v>
      </c>
      <c r="B3346" t="s">
        <v>436</v>
      </c>
      <c r="C3346" t="s">
        <v>439</v>
      </c>
      <c r="D3346" s="5" t="s">
        <v>440</v>
      </c>
      <c r="E3346" s="5">
        <v>0</v>
      </c>
      <c r="F3346" s="5" t="s">
        <v>33</v>
      </c>
      <c r="G3346" s="5" t="s">
        <v>34</v>
      </c>
      <c r="H3346" s="5" t="str">
        <f t="shared" si="52"/>
        <v>Industry (incl. Cement Process)</v>
      </c>
      <c r="I3346" s="6">
        <v>939.38400000000001</v>
      </c>
    </row>
    <row r="3347" spans="1:9" x14ac:dyDescent="0.2">
      <c r="A3347" s="4" t="s">
        <v>62</v>
      </c>
      <c r="B3347" t="s">
        <v>436</v>
      </c>
      <c r="C3347" t="s">
        <v>439</v>
      </c>
      <c r="D3347" s="5" t="s">
        <v>440</v>
      </c>
      <c r="E3347" s="5">
        <v>0</v>
      </c>
      <c r="F3347" s="5" t="s">
        <v>41</v>
      </c>
      <c r="G3347" s="5" t="s">
        <v>42</v>
      </c>
      <c r="H3347" s="5" t="e">
        <f t="shared" si="52"/>
        <v>#N/A</v>
      </c>
      <c r="I3347" s="6">
        <v>0.36826449898177499</v>
      </c>
    </row>
    <row r="3348" spans="1:9" x14ac:dyDescent="0.2">
      <c r="A3348" s="4" t="s">
        <v>62</v>
      </c>
      <c r="B3348" t="s">
        <v>436</v>
      </c>
      <c r="C3348" t="s">
        <v>439</v>
      </c>
      <c r="D3348" s="5" t="s">
        <v>440</v>
      </c>
      <c r="E3348" s="5">
        <v>0</v>
      </c>
      <c r="F3348" s="5" t="s">
        <v>45</v>
      </c>
      <c r="G3348" s="5" t="s">
        <v>46</v>
      </c>
      <c r="H3348" s="5" t="e">
        <f t="shared" si="52"/>
        <v>#N/A</v>
      </c>
      <c r="I3348" s="6" t="s">
        <v>53</v>
      </c>
    </row>
    <row r="3349" spans="1:9" x14ac:dyDescent="0.2">
      <c r="A3349" s="4" t="s">
        <v>62</v>
      </c>
      <c r="B3349" t="s">
        <v>436</v>
      </c>
      <c r="C3349" t="s">
        <v>439</v>
      </c>
      <c r="D3349" s="5" t="s">
        <v>440</v>
      </c>
      <c r="E3349" s="5">
        <v>0</v>
      </c>
      <c r="F3349" s="5" t="s">
        <v>47</v>
      </c>
      <c r="G3349" s="5" t="s">
        <v>48</v>
      </c>
      <c r="H3349" s="5" t="e">
        <f t="shared" si="52"/>
        <v>#N/A</v>
      </c>
      <c r="I3349" s="6">
        <v>11.8597546796952</v>
      </c>
    </row>
    <row r="3350" spans="1:9" x14ac:dyDescent="0.2">
      <c r="A3350" s="4" t="s">
        <v>62</v>
      </c>
      <c r="B3350" t="s">
        <v>436</v>
      </c>
      <c r="C3350" t="s">
        <v>439</v>
      </c>
      <c r="D3350" s="5" t="s">
        <v>440</v>
      </c>
      <c r="E3350" s="5">
        <v>0</v>
      </c>
      <c r="F3350" s="5" t="s">
        <v>49</v>
      </c>
      <c r="G3350" s="5" t="s">
        <v>50</v>
      </c>
      <c r="H3350" s="5" t="e">
        <f t="shared" si="52"/>
        <v>#N/A</v>
      </c>
      <c r="I3350" s="6">
        <v>45.645551686236999</v>
      </c>
    </row>
    <row r="3351" spans="1:9" x14ac:dyDescent="0.2">
      <c r="A3351" s="4" t="s">
        <v>62</v>
      </c>
      <c r="B3351" t="s">
        <v>436</v>
      </c>
      <c r="C3351" t="s">
        <v>439</v>
      </c>
      <c r="D3351" s="5" t="s">
        <v>440</v>
      </c>
      <c r="E3351" s="5">
        <v>0</v>
      </c>
      <c r="F3351" s="5" t="s">
        <v>51</v>
      </c>
      <c r="G3351" s="5" t="s">
        <v>52</v>
      </c>
      <c r="H3351" s="5" t="e">
        <f t="shared" si="52"/>
        <v>#N/A</v>
      </c>
      <c r="I3351" s="6" t="s">
        <v>53</v>
      </c>
    </row>
    <row r="3352" spans="1:9" x14ac:dyDescent="0.2">
      <c r="A3352" s="4" t="s">
        <v>62</v>
      </c>
      <c r="B3352" t="s">
        <v>436</v>
      </c>
      <c r="C3352" t="s">
        <v>439</v>
      </c>
      <c r="D3352" s="5" t="s">
        <v>440</v>
      </c>
      <c r="E3352" s="5">
        <v>0</v>
      </c>
      <c r="F3352" s="5" t="s">
        <v>54</v>
      </c>
      <c r="G3352" s="5" t="s">
        <v>55</v>
      </c>
      <c r="H3352" s="5" t="e">
        <f t="shared" si="52"/>
        <v>#N/A</v>
      </c>
      <c r="I3352" s="6">
        <v>1.4434958020680799</v>
      </c>
    </row>
    <row r="3353" spans="1:9" x14ac:dyDescent="0.2">
      <c r="A3353" s="4" t="s">
        <v>62</v>
      </c>
      <c r="B3353" t="s">
        <v>436</v>
      </c>
      <c r="C3353" t="s">
        <v>439</v>
      </c>
      <c r="D3353" s="5" t="s">
        <v>440</v>
      </c>
      <c r="E3353" s="5">
        <v>0</v>
      </c>
      <c r="F3353" s="5" t="s">
        <v>56</v>
      </c>
      <c r="G3353" s="5" t="s">
        <v>57</v>
      </c>
      <c r="H3353" s="5" t="e">
        <f t="shared" si="52"/>
        <v>#N/A</v>
      </c>
      <c r="I3353" s="6">
        <v>111.51739970893</v>
      </c>
    </row>
    <row r="3354" spans="1:9" x14ac:dyDescent="0.2">
      <c r="A3354" s="4" t="s">
        <v>62</v>
      </c>
      <c r="B3354" t="s">
        <v>436</v>
      </c>
      <c r="C3354" t="s">
        <v>439</v>
      </c>
      <c r="D3354" s="5" t="s">
        <v>440</v>
      </c>
      <c r="E3354" s="5">
        <v>0</v>
      </c>
      <c r="F3354" s="5" t="s">
        <v>60</v>
      </c>
      <c r="G3354" s="5" t="s">
        <v>61</v>
      </c>
      <c r="H3354" s="5" t="e">
        <f t="shared" si="52"/>
        <v>#N/A</v>
      </c>
      <c r="I3354" s="6">
        <v>10.860012757255999</v>
      </c>
    </row>
    <row r="3355" spans="1:9" x14ac:dyDescent="0.2">
      <c r="A3355" s="4" t="s">
        <v>62</v>
      </c>
      <c r="B3355" t="s">
        <v>436</v>
      </c>
      <c r="C3355" t="s">
        <v>441</v>
      </c>
      <c r="D3355" s="5" t="s">
        <v>442</v>
      </c>
      <c r="E3355" s="5">
        <v>0</v>
      </c>
      <c r="F3355" s="5" t="s">
        <v>10</v>
      </c>
      <c r="G3355" s="5" t="s">
        <v>11</v>
      </c>
      <c r="H3355" s="5" t="str">
        <f t="shared" si="52"/>
        <v>Power</v>
      </c>
      <c r="I3355" s="6">
        <v>326.16314601195597</v>
      </c>
    </row>
    <row r="3356" spans="1:9" x14ac:dyDescent="0.2">
      <c r="A3356" s="4" t="s">
        <v>62</v>
      </c>
      <c r="B3356" t="s">
        <v>436</v>
      </c>
      <c r="C3356" t="s">
        <v>441</v>
      </c>
      <c r="D3356" s="5" t="s">
        <v>442</v>
      </c>
      <c r="E3356" s="5">
        <v>0</v>
      </c>
      <c r="F3356" s="5" t="s">
        <v>14</v>
      </c>
      <c r="G3356" s="5" t="s">
        <v>15</v>
      </c>
      <c r="H3356" s="5" t="str">
        <f t="shared" si="52"/>
        <v>Industry (incl. Cement Process)</v>
      </c>
      <c r="I3356" s="6">
        <v>73.611411168394795</v>
      </c>
    </row>
    <row r="3357" spans="1:9" x14ac:dyDescent="0.2">
      <c r="A3357" s="4" t="s">
        <v>62</v>
      </c>
      <c r="B3357" t="s">
        <v>436</v>
      </c>
      <c r="C3357" t="s">
        <v>441</v>
      </c>
      <c r="D3357" s="5" t="s">
        <v>442</v>
      </c>
      <c r="E3357" s="5">
        <v>0</v>
      </c>
      <c r="F3357" s="5" t="s">
        <v>16</v>
      </c>
      <c r="G3357" s="5" t="s">
        <v>17</v>
      </c>
      <c r="H3357" s="5" t="str">
        <f t="shared" si="52"/>
        <v>Domestic aviation</v>
      </c>
      <c r="I3357" s="6">
        <v>27.5122859561605</v>
      </c>
    </row>
    <row r="3358" spans="1:9" x14ac:dyDescent="0.2">
      <c r="A3358" s="4" t="s">
        <v>62</v>
      </c>
      <c r="B3358" t="s">
        <v>436</v>
      </c>
      <c r="C3358" t="s">
        <v>441</v>
      </c>
      <c r="D3358" s="5" t="s">
        <v>442</v>
      </c>
      <c r="E3358" s="5">
        <v>0</v>
      </c>
      <c r="F3358" s="5" t="s">
        <v>18</v>
      </c>
      <c r="G3358" s="5" t="s">
        <v>19</v>
      </c>
      <c r="H3358" s="5" t="str">
        <f t="shared" si="52"/>
        <v>Ground Transport</v>
      </c>
      <c r="I3358" s="6">
        <v>432.81875727717897</v>
      </c>
    </row>
    <row r="3359" spans="1:9" x14ac:dyDescent="0.2">
      <c r="A3359" s="4" t="s">
        <v>62</v>
      </c>
      <c r="B3359" t="s">
        <v>436</v>
      </c>
      <c r="C3359" t="s">
        <v>441</v>
      </c>
      <c r="D3359" s="5" t="s">
        <v>442</v>
      </c>
      <c r="E3359" s="5">
        <v>0</v>
      </c>
      <c r="F3359" s="5" t="s">
        <v>22</v>
      </c>
      <c r="G3359" s="5" t="s">
        <v>23</v>
      </c>
      <c r="H3359" s="5" t="str">
        <f t="shared" si="52"/>
        <v>Ground Transport</v>
      </c>
      <c r="I3359" s="6">
        <v>35.9131730520876</v>
      </c>
    </row>
    <row r="3360" spans="1:9" x14ac:dyDescent="0.2">
      <c r="A3360" s="4" t="s">
        <v>62</v>
      </c>
      <c r="B3360" t="s">
        <v>436</v>
      </c>
      <c r="C3360" t="s">
        <v>441</v>
      </c>
      <c r="D3360" s="5" t="s">
        <v>442</v>
      </c>
      <c r="E3360" s="5">
        <v>0</v>
      </c>
      <c r="F3360" s="5" t="s">
        <v>24</v>
      </c>
      <c r="G3360" s="5" t="s">
        <v>25</v>
      </c>
      <c r="H3360" s="5" t="str">
        <f t="shared" si="52"/>
        <v>Ground Transport</v>
      </c>
      <c r="I3360" s="6">
        <v>22.423968186025</v>
      </c>
    </row>
    <row r="3361" spans="1:9" x14ac:dyDescent="0.2">
      <c r="A3361" s="4" t="s">
        <v>62</v>
      </c>
      <c r="B3361" t="s">
        <v>436</v>
      </c>
      <c r="C3361" t="s">
        <v>441</v>
      </c>
      <c r="D3361" s="5" t="s">
        <v>442</v>
      </c>
      <c r="E3361" s="5">
        <v>0</v>
      </c>
      <c r="F3361" s="5" t="s">
        <v>26</v>
      </c>
      <c r="G3361" s="5" t="s">
        <v>27</v>
      </c>
      <c r="H3361" s="5" t="str">
        <f t="shared" si="52"/>
        <v>Residential</v>
      </c>
      <c r="I3361" s="6">
        <v>68.773212601638605</v>
      </c>
    </row>
    <row r="3362" spans="1:9" x14ac:dyDescent="0.2">
      <c r="A3362" s="4" t="s">
        <v>62</v>
      </c>
      <c r="B3362" t="s">
        <v>436</v>
      </c>
      <c r="C3362" t="s">
        <v>441</v>
      </c>
      <c r="D3362" s="5" t="s">
        <v>442</v>
      </c>
      <c r="E3362" s="5">
        <v>0</v>
      </c>
      <c r="F3362" s="5" t="s">
        <v>28</v>
      </c>
      <c r="G3362" s="5" t="s">
        <v>29</v>
      </c>
      <c r="H3362" s="5" t="e">
        <f t="shared" si="52"/>
        <v>#N/A</v>
      </c>
      <c r="I3362" s="6" t="s">
        <v>53</v>
      </c>
    </row>
    <row r="3363" spans="1:9" x14ac:dyDescent="0.2">
      <c r="A3363" s="4" t="s">
        <v>62</v>
      </c>
      <c r="B3363" t="s">
        <v>436</v>
      </c>
      <c r="C3363" t="s">
        <v>441</v>
      </c>
      <c r="D3363" s="5" t="s">
        <v>442</v>
      </c>
      <c r="E3363" s="5">
        <v>0</v>
      </c>
      <c r="F3363" s="5" t="s">
        <v>30</v>
      </c>
      <c r="G3363" s="5" t="s">
        <v>32</v>
      </c>
      <c r="H3363" s="5" t="e">
        <f t="shared" si="52"/>
        <v>#N/A</v>
      </c>
      <c r="I3363" s="6" t="s">
        <v>53</v>
      </c>
    </row>
    <row r="3364" spans="1:9" x14ac:dyDescent="0.2">
      <c r="A3364" s="4" t="s">
        <v>62</v>
      </c>
      <c r="B3364" t="s">
        <v>436</v>
      </c>
      <c r="C3364" t="s">
        <v>441</v>
      </c>
      <c r="D3364" s="5" t="s">
        <v>442</v>
      </c>
      <c r="E3364" s="5">
        <v>0</v>
      </c>
      <c r="F3364" s="5" t="s">
        <v>30</v>
      </c>
      <c r="G3364" s="5" t="s">
        <v>31</v>
      </c>
      <c r="H3364" s="5" t="e">
        <f t="shared" si="52"/>
        <v>#N/A</v>
      </c>
      <c r="I3364" s="6" t="s">
        <v>53</v>
      </c>
    </row>
    <row r="3365" spans="1:9" x14ac:dyDescent="0.2">
      <c r="A3365" s="4" t="s">
        <v>62</v>
      </c>
      <c r="B3365" t="s">
        <v>436</v>
      </c>
      <c r="C3365" t="s">
        <v>441</v>
      </c>
      <c r="D3365" s="5" t="s">
        <v>442</v>
      </c>
      <c r="E3365" s="5">
        <v>0</v>
      </c>
      <c r="F3365" s="5" t="s">
        <v>33</v>
      </c>
      <c r="G3365" s="5" t="s">
        <v>34</v>
      </c>
      <c r="H3365" s="5" t="str">
        <f t="shared" si="52"/>
        <v>Industry (incl. Cement Process)</v>
      </c>
      <c r="I3365" s="6">
        <v>296.77699999999999</v>
      </c>
    </row>
    <row r="3366" spans="1:9" x14ac:dyDescent="0.2">
      <c r="A3366" s="4" t="s">
        <v>62</v>
      </c>
      <c r="B3366" t="s">
        <v>436</v>
      </c>
      <c r="C3366" t="s">
        <v>441</v>
      </c>
      <c r="D3366" s="5" t="s">
        <v>442</v>
      </c>
      <c r="E3366" s="5">
        <v>0</v>
      </c>
      <c r="F3366" s="5" t="s">
        <v>41</v>
      </c>
      <c r="G3366" s="5" t="s">
        <v>42</v>
      </c>
      <c r="H3366" s="5" t="e">
        <f t="shared" si="52"/>
        <v>#N/A</v>
      </c>
      <c r="I3366" s="6">
        <v>3.0326644249731999E-2</v>
      </c>
    </row>
    <row r="3367" spans="1:9" x14ac:dyDescent="0.2">
      <c r="A3367" s="4" t="s">
        <v>62</v>
      </c>
      <c r="B3367" t="s">
        <v>436</v>
      </c>
      <c r="C3367" t="s">
        <v>441</v>
      </c>
      <c r="D3367" s="5" t="s">
        <v>442</v>
      </c>
      <c r="E3367" s="5">
        <v>0</v>
      </c>
      <c r="F3367" s="5" t="s">
        <v>47</v>
      </c>
      <c r="G3367" s="5" t="s">
        <v>48</v>
      </c>
      <c r="H3367" s="5" t="e">
        <f t="shared" si="52"/>
        <v>#N/A</v>
      </c>
      <c r="I3367" s="6">
        <v>0.44482912368244898</v>
      </c>
    </row>
    <row r="3368" spans="1:9" x14ac:dyDescent="0.2">
      <c r="A3368" s="4" t="s">
        <v>62</v>
      </c>
      <c r="B3368" t="s">
        <v>436</v>
      </c>
      <c r="C3368" t="s">
        <v>441</v>
      </c>
      <c r="D3368" s="5" t="s">
        <v>442</v>
      </c>
      <c r="E3368" s="5">
        <v>0</v>
      </c>
      <c r="F3368" s="5" t="s">
        <v>49</v>
      </c>
      <c r="G3368" s="5" t="s">
        <v>50</v>
      </c>
      <c r="H3368" s="5" t="e">
        <f t="shared" si="52"/>
        <v>#N/A</v>
      </c>
      <c r="I3368" s="6">
        <v>1.19121000025184</v>
      </c>
    </row>
    <row r="3369" spans="1:9" x14ac:dyDescent="0.2">
      <c r="A3369" s="4" t="s">
        <v>62</v>
      </c>
      <c r="B3369" t="s">
        <v>436</v>
      </c>
      <c r="C3369" t="s">
        <v>441</v>
      </c>
      <c r="D3369" s="5" t="s">
        <v>442</v>
      </c>
      <c r="E3369" s="5">
        <v>0</v>
      </c>
      <c r="F3369" s="5" t="s">
        <v>54</v>
      </c>
      <c r="G3369" s="5" t="s">
        <v>55</v>
      </c>
      <c r="H3369" s="5" t="e">
        <f t="shared" si="52"/>
        <v>#N/A</v>
      </c>
      <c r="I3369" s="6" t="s">
        <v>53</v>
      </c>
    </row>
    <row r="3370" spans="1:9" x14ac:dyDescent="0.2">
      <c r="A3370" s="4" t="s">
        <v>62</v>
      </c>
      <c r="B3370" t="s">
        <v>436</v>
      </c>
      <c r="C3370" t="s">
        <v>441</v>
      </c>
      <c r="D3370" s="5" t="s">
        <v>442</v>
      </c>
      <c r="E3370" s="5">
        <v>0</v>
      </c>
      <c r="F3370" s="5" t="s">
        <v>56</v>
      </c>
      <c r="G3370" s="5" t="s">
        <v>57</v>
      </c>
      <c r="H3370" s="5" t="e">
        <f t="shared" si="52"/>
        <v>#N/A</v>
      </c>
      <c r="I3370" s="6">
        <v>2.8516887999999998</v>
      </c>
    </row>
    <row r="3371" spans="1:9" x14ac:dyDescent="0.2">
      <c r="A3371" s="4" t="s">
        <v>62</v>
      </c>
      <c r="B3371" t="s">
        <v>436</v>
      </c>
      <c r="C3371" t="s">
        <v>441</v>
      </c>
      <c r="D3371" s="5" t="s">
        <v>442</v>
      </c>
      <c r="E3371" s="5">
        <v>0</v>
      </c>
      <c r="F3371" s="5" t="s">
        <v>60</v>
      </c>
      <c r="G3371" s="5" t="s">
        <v>61</v>
      </c>
      <c r="H3371" s="5" t="e">
        <f t="shared" si="52"/>
        <v>#N/A</v>
      </c>
      <c r="I3371" s="6">
        <v>0.82671379778381404</v>
      </c>
    </row>
    <row r="3372" spans="1:9" x14ac:dyDescent="0.2">
      <c r="A3372" s="4" t="s">
        <v>62</v>
      </c>
      <c r="B3372" t="s">
        <v>436</v>
      </c>
      <c r="C3372" t="s">
        <v>443</v>
      </c>
      <c r="D3372" s="5" t="s">
        <v>444</v>
      </c>
      <c r="E3372" s="5">
        <v>0</v>
      </c>
      <c r="F3372" s="5" t="s">
        <v>10</v>
      </c>
      <c r="G3372" s="5" t="s">
        <v>11</v>
      </c>
      <c r="H3372" s="5" t="str">
        <f t="shared" si="52"/>
        <v>Power</v>
      </c>
      <c r="I3372" s="6">
        <v>13256.6254087835</v>
      </c>
    </row>
    <row r="3373" spans="1:9" x14ac:dyDescent="0.2">
      <c r="A3373" s="4" t="s">
        <v>62</v>
      </c>
      <c r="B3373" t="s">
        <v>436</v>
      </c>
      <c r="C3373" t="s">
        <v>443</v>
      </c>
      <c r="D3373" s="5" t="s">
        <v>444</v>
      </c>
      <c r="E3373" s="5">
        <v>0</v>
      </c>
      <c r="F3373" s="5" t="s">
        <v>12</v>
      </c>
      <c r="G3373" s="5" t="s">
        <v>13</v>
      </c>
      <c r="H3373" s="5" t="str">
        <f t="shared" si="52"/>
        <v>Industry (incl. Cement Process)</v>
      </c>
      <c r="I3373" s="6">
        <v>22.6033629959474</v>
      </c>
    </row>
    <row r="3374" spans="1:9" x14ac:dyDescent="0.2">
      <c r="A3374" s="4" t="s">
        <v>62</v>
      </c>
      <c r="B3374" t="s">
        <v>436</v>
      </c>
      <c r="C3374" t="s">
        <v>443</v>
      </c>
      <c r="D3374" s="5" t="s">
        <v>444</v>
      </c>
      <c r="E3374" s="5">
        <v>0</v>
      </c>
      <c r="F3374" s="5" t="s">
        <v>14</v>
      </c>
      <c r="G3374" s="5" t="s">
        <v>15</v>
      </c>
      <c r="H3374" s="5" t="str">
        <f t="shared" si="52"/>
        <v>Industry (incl. Cement Process)</v>
      </c>
      <c r="I3374" s="6">
        <v>1428.4555956566001</v>
      </c>
    </row>
    <row r="3375" spans="1:9" x14ac:dyDescent="0.2">
      <c r="A3375" s="4" t="s">
        <v>62</v>
      </c>
      <c r="B3375" t="s">
        <v>436</v>
      </c>
      <c r="C3375" t="s">
        <v>443</v>
      </c>
      <c r="D3375" s="5" t="s">
        <v>444</v>
      </c>
      <c r="E3375" s="5">
        <v>0</v>
      </c>
      <c r="F3375" s="5" t="s">
        <v>16</v>
      </c>
      <c r="G3375" s="5" t="s">
        <v>17</v>
      </c>
      <c r="H3375" s="5" t="str">
        <f t="shared" si="52"/>
        <v>Domestic aviation</v>
      </c>
      <c r="I3375" s="6" t="s">
        <v>53</v>
      </c>
    </row>
    <row r="3376" spans="1:9" x14ac:dyDescent="0.2">
      <c r="A3376" s="4" t="s">
        <v>62</v>
      </c>
      <c r="B3376" t="s">
        <v>436</v>
      </c>
      <c r="C3376" t="s">
        <v>443</v>
      </c>
      <c r="D3376" s="5" t="s">
        <v>444</v>
      </c>
      <c r="E3376" s="5">
        <v>0</v>
      </c>
      <c r="F3376" s="5" t="s">
        <v>18</v>
      </c>
      <c r="G3376" s="5" t="s">
        <v>19</v>
      </c>
      <c r="H3376" s="5" t="str">
        <f t="shared" si="52"/>
        <v>Ground Transport</v>
      </c>
      <c r="I3376" s="6">
        <v>1326.0721990849399</v>
      </c>
    </row>
    <row r="3377" spans="1:9" x14ac:dyDescent="0.2">
      <c r="A3377" s="4" t="s">
        <v>62</v>
      </c>
      <c r="B3377" t="s">
        <v>436</v>
      </c>
      <c r="C3377" t="s">
        <v>443</v>
      </c>
      <c r="D3377" s="5" t="s">
        <v>444</v>
      </c>
      <c r="E3377" s="5">
        <v>0</v>
      </c>
      <c r="F3377" s="5" t="s">
        <v>20</v>
      </c>
      <c r="G3377" s="5" t="s">
        <v>21</v>
      </c>
      <c r="H3377" s="5" t="str">
        <f t="shared" si="52"/>
        <v>Ground Transport</v>
      </c>
      <c r="I3377" s="6">
        <v>559.13776469041602</v>
      </c>
    </row>
    <row r="3378" spans="1:9" x14ac:dyDescent="0.2">
      <c r="A3378" s="4" t="s">
        <v>62</v>
      </c>
      <c r="B3378" t="s">
        <v>436</v>
      </c>
      <c r="C3378" t="s">
        <v>443</v>
      </c>
      <c r="D3378" s="5" t="s">
        <v>444</v>
      </c>
      <c r="E3378" s="5">
        <v>0</v>
      </c>
      <c r="F3378" s="5" t="s">
        <v>22</v>
      </c>
      <c r="G3378" s="5" t="s">
        <v>23</v>
      </c>
      <c r="H3378" s="5" t="str">
        <f t="shared" si="52"/>
        <v>Ground Transport</v>
      </c>
      <c r="I3378" s="6" t="s">
        <v>53</v>
      </c>
    </row>
    <row r="3379" spans="1:9" x14ac:dyDescent="0.2">
      <c r="A3379" s="4" t="s">
        <v>62</v>
      </c>
      <c r="B3379" t="s">
        <v>436</v>
      </c>
      <c r="C3379" t="s">
        <v>443</v>
      </c>
      <c r="D3379" s="5" t="s">
        <v>444</v>
      </c>
      <c r="E3379" s="5">
        <v>0</v>
      </c>
      <c r="F3379" s="5" t="s">
        <v>24</v>
      </c>
      <c r="G3379" s="5" t="s">
        <v>25</v>
      </c>
      <c r="H3379" s="5" t="str">
        <f t="shared" si="52"/>
        <v>Ground Transport</v>
      </c>
      <c r="I3379" s="6">
        <v>15.135816945677499</v>
      </c>
    </row>
    <row r="3380" spans="1:9" x14ac:dyDescent="0.2">
      <c r="A3380" s="4" t="s">
        <v>62</v>
      </c>
      <c r="B3380" t="s">
        <v>436</v>
      </c>
      <c r="C3380" t="s">
        <v>443</v>
      </c>
      <c r="D3380" s="5" t="s">
        <v>444</v>
      </c>
      <c r="E3380" s="5">
        <v>0</v>
      </c>
      <c r="F3380" s="5" t="s">
        <v>26</v>
      </c>
      <c r="G3380" s="5" t="s">
        <v>27</v>
      </c>
      <c r="H3380" s="5" t="str">
        <f t="shared" si="52"/>
        <v>Residential</v>
      </c>
      <c r="I3380" s="6">
        <v>2594.4128611187898</v>
      </c>
    </row>
    <row r="3381" spans="1:9" x14ac:dyDescent="0.2">
      <c r="A3381" s="4" t="s">
        <v>62</v>
      </c>
      <c r="B3381" t="s">
        <v>436</v>
      </c>
      <c r="C3381" t="s">
        <v>443</v>
      </c>
      <c r="D3381" s="5" t="s">
        <v>444</v>
      </c>
      <c r="E3381" s="5">
        <v>0</v>
      </c>
      <c r="F3381" s="5" t="s">
        <v>28</v>
      </c>
      <c r="G3381" s="5" t="s">
        <v>29</v>
      </c>
      <c r="H3381" s="5" t="e">
        <f t="shared" si="52"/>
        <v>#N/A</v>
      </c>
      <c r="I3381" s="6">
        <v>49.319455499999997</v>
      </c>
    </row>
    <row r="3382" spans="1:9" x14ac:dyDescent="0.2">
      <c r="A3382" s="4" t="s">
        <v>62</v>
      </c>
      <c r="B3382" t="s">
        <v>436</v>
      </c>
      <c r="C3382" t="s">
        <v>443</v>
      </c>
      <c r="D3382" s="5" t="s">
        <v>444</v>
      </c>
      <c r="E3382" s="5">
        <v>0</v>
      </c>
      <c r="F3382" s="5" t="s">
        <v>30</v>
      </c>
      <c r="G3382" s="5" t="s">
        <v>31</v>
      </c>
      <c r="H3382" s="5" t="e">
        <f t="shared" si="52"/>
        <v>#N/A</v>
      </c>
      <c r="I3382" s="6" t="s">
        <v>53</v>
      </c>
    </row>
    <row r="3383" spans="1:9" x14ac:dyDescent="0.2">
      <c r="A3383" s="4" t="s">
        <v>62</v>
      </c>
      <c r="B3383" t="s">
        <v>436</v>
      </c>
      <c r="C3383" t="s">
        <v>443</v>
      </c>
      <c r="D3383" s="5" t="s">
        <v>444</v>
      </c>
      <c r="E3383" s="5">
        <v>0</v>
      </c>
      <c r="F3383" s="5" t="s">
        <v>30</v>
      </c>
      <c r="G3383" s="5" t="s">
        <v>32</v>
      </c>
      <c r="H3383" s="5" t="e">
        <f t="shared" si="52"/>
        <v>#N/A</v>
      </c>
      <c r="I3383" s="6">
        <v>0.51913282333897004</v>
      </c>
    </row>
    <row r="3384" spans="1:9" x14ac:dyDescent="0.2">
      <c r="A3384" s="4" t="s">
        <v>62</v>
      </c>
      <c r="B3384" t="s">
        <v>436</v>
      </c>
      <c r="C3384" t="s">
        <v>443</v>
      </c>
      <c r="D3384" s="5" t="s">
        <v>444</v>
      </c>
      <c r="E3384" s="5">
        <v>0</v>
      </c>
      <c r="F3384" s="5" t="s">
        <v>33</v>
      </c>
      <c r="G3384" s="5" t="s">
        <v>34</v>
      </c>
      <c r="H3384" s="5" t="str">
        <f t="shared" si="52"/>
        <v>Industry (incl. Cement Process)</v>
      </c>
      <c r="I3384" s="6">
        <v>211.91300000000001</v>
      </c>
    </row>
    <row r="3385" spans="1:9" x14ac:dyDescent="0.2">
      <c r="A3385" s="4" t="s">
        <v>62</v>
      </c>
      <c r="B3385" t="s">
        <v>436</v>
      </c>
      <c r="C3385" t="s">
        <v>443</v>
      </c>
      <c r="D3385" s="5" t="s">
        <v>444</v>
      </c>
      <c r="E3385" s="5">
        <v>0</v>
      </c>
      <c r="F3385" s="5" t="s">
        <v>35</v>
      </c>
      <c r="G3385" s="5" t="s">
        <v>36</v>
      </c>
      <c r="H3385" s="5" t="e">
        <f t="shared" si="52"/>
        <v>#N/A</v>
      </c>
      <c r="I3385" s="6">
        <v>45</v>
      </c>
    </row>
    <row r="3386" spans="1:9" x14ac:dyDescent="0.2">
      <c r="A3386" s="4" t="s">
        <v>62</v>
      </c>
      <c r="B3386" t="s">
        <v>436</v>
      </c>
      <c r="C3386" t="s">
        <v>443</v>
      </c>
      <c r="D3386" s="5" t="s">
        <v>444</v>
      </c>
      <c r="E3386" s="5">
        <v>0</v>
      </c>
      <c r="F3386" s="5" t="s">
        <v>41</v>
      </c>
      <c r="G3386" s="5" t="s">
        <v>42</v>
      </c>
      <c r="H3386" s="5" t="e">
        <f t="shared" si="52"/>
        <v>#N/A</v>
      </c>
      <c r="I3386" s="6">
        <v>0.15163659276970101</v>
      </c>
    </row>
    <row r="3387" spans="1:9" x14ac:dyDescent="0.2">
      <c r="A3387" s="4" t="s">
        <v>62</v>
      </c>
      <c r="B3387" t="s">
        <v>436</v>
      </c>
      <c r="C3387" t="s">
        <v>443</v>
      </c>
      <c r="D3387" s="5" t="s">
        <v>444</v>
      </c>
      <c r="E3387" s="5">
        <v>0</v>
      </c>
      <c r="F3387" s="5" t="s">
        <v>45</v>
      </c>
      <c r="G3387" s="5" t="s">
        <v>46</v>
      </c>
      <c r="H3387" s="5" t="e">
        <f t="shared" si="52"/>
        <v>#N/A</v>
      </c>
      <c r="I3387" s="6">
        <v>2</v>
      </c>
    </row>
    <row r="3388" spans="1:9" x14ac:dyDescent="0.2">
      <c r="A3388" s="4" t="s">
        <v>62</v>
      </c>
      <c r="B3388" t="s">
        <v>436</v>
      </c>
      <c r="C3388" t="s">
        <v>443</v>
      </c>
      <c r="D3388" s="5" t="s">
        <v>444</v>
      </c>
      <c r="E3388" s="5">
        <v>0</v>
      </c>
      <c r="F3388" s="5" t="s">
        <v>47</v>
      </c>
      <c r="G3388" s="5" t="s">
        <v>48</v>
      </c>
      <c r="H3388" s="5" t="e">
        <f t="shared" si="52"/>
        <v>#N/A</v>
      </c>
      <c r="I3388" s="6">
        <v>0.13335839999999999</v>
      </c>
    </row>
    <row r="3389" spans="1:9" x14ac:dyDescent="0.2">
      <c r="A3389" s="4" t="s">
        <v>62</v>
      </c>
      <c r="B3389" t="s">
        <v>436</v>
      </c>
      <c r="C3389" t="s">
        <v>443</v>
      </c>
      <c r="D3389" s="5" t="s">
        <v>444</v>
      </c>
      <c r="E3389" s="5">
        <v>0</v>
      </c>
      <c r="F3389" s="5" t="s">
        <v>49</v>
      </c>
      <c r="G3389" s="5" t="s">
        <v>50</v>
      </c>
      <c r="H3389" s="5" t="e">
        <f t="shared" si="52"/>
        <v>#N/A</v>
      </c>
      <c r="I3389" s="6">
        <v>5.8691252369235798</v>
      </c>
    </row>
    <row r="3390" spans="1:9" x14ac:dyDescent="0.2">
      <c r="A3390" s="4" t="s">
        <v>62</v>
      </c>
      <c r="B3390" t="s">
        <v>436</v>
      </c>
      <c r="C3390" t="s">
        <v>443</v>
      </c>
      <c r="D3390" s="5" t="s">
        <v>444</v>
      </c>
      <c r="E3390" s="5">
        <v>0</v>
      </c>
      <c r="F3390" s="5" t="s">
        <v>56</v>
      </c>
      <c r="G3390" s="5" t="s">
        <v>57</v>
      </c>
      <c r="H3390" s="5" t="e">
        <f t="shared" si="52"/>
        <v>#N/A</v>
      </c>
      <c r="I3390" s="6">
        <v>15.8253214016679</v>
      </c>
    </row>
    <row r="3391" spans="1:9" x14ac:dyDescent="0.2">
      <c r="A3391" s="4" t="s">
        <v>62</v>
      </c>
      <c r="B3391" t="s">
        <v>436</v>
      </c>
      <c r="C3391" t="s">
        <v>443</v>
      </c>
      <c r="D3391" s="5" t="s">
        <v>444</v>
      </c>
      <c r="E3391" s="5">
        <v>0</v>
      </c>
      <c r="F3391" s="5" t="s">
        <v>58</v>
      </c>
      <c r="G3391" s="5" t="s">
        <v>59</v>
      </c>
      <c r="H3391" s="5" t="e">
        <f t="shared" si="52"/>
        <v>#N/A</v>
      </c>
      <c r="I3391" s="6" t="s">
        <v>53</v>
      </c>
    </row>
    <row r="3392" spans="1:9" x14ac:dyDescent="0.2">
      <c r="A3392" s="4" t="s">
        <v>62</v>
      </c>
      <c r="B3392" t="s">
        <v>436</v>
      </c>
      <c r="C3392" t="s">
        <v>443</v>
      </c>
      <c r="D3392" s="5" t="s">
        <v>444</v>
      </c>
      <c r="E3392" s="5">
        <v>0</v>
      </c>
      <c r="F3392" s="5" t="s">
        <v>60</v>
      </c>
      <c r="G3392" s="5" t="s">
        <v>61</v>
      </c>
      <c r="H3392" s="5" t="e">
        <f t="shared" si="52"/>
        <v>#N/A</v>
      </c>
      <c r="I3392" s="6">
        <v>0.85053704476740499</v>
      </c>
    </row>
    <row r="3393" spans="1:9" x14ac:dyDescent="0.2">
      <c r="A3393" s="4" t="s">
        <v>62</v>
      </c>
      <c r="B3393" t="s">
        <v>436</v>
      </c>
      <c r="C3393" t="s">
        <v>445</v>
      </c>
      <c r="D3393" s="5" t="s">
        <v>446</v>
      </c>
      <c r="E3393" s="5">
        <v>0</v>
      </c>
      <c r="F3393" s="5" t="s">
        <v>10</v>
      </c>
      <c r="G3393" s="5" t="s">
        <v>11</v>
      </c>
      <c r="H3393" s="5" t="str">
        <f t="shared" si="52"/>
        <v>Power</v>
      </c>
      <c r="I3393" s="6">
        <v>159330.08537193699</v>
      </c>
    </row>
    <row r="3394" spans="1:9" x14ac:dyDescent="0.2">
      <c r="A3394" s="4" t="s">
        <v>62</v>
      </c>
      <c r="B3394" t="s">
        <v>436</v>
      </c>
      <c r="C3394" t="s">
        <v>445</v>
      </c>
      <c r="D3394" s="5" t="s">
        <v>446</v>
      </c>
      <c r="E3394" s="5">
        <v>0</v>
      </c>
      <c r="F3394" s="5" t="s">
        <v>12</v>
      </c>
      <c r="G3394" s="5" t="s">
        <v>13</v>
      </c>
      <c r="H3394" s="5" t="str">
        <f t="shared" ref="H3394:H3457" si="53">VLOOKUP(G3394,$M$2:$N$11,2,FALSE)</f>
        <v>Industry (incl. Cement Process)</v>
      </c>
      <c r="I3394" s="6">
        <v>14945.730046947099</v>
      </c>
    </row>
    <row r="3395" spans="1:9" x14ac:dyDescent="0.2">
      <c r="A3395" s="4" t="s">
        <v>62</v>
      </c>
      <c r="B3395" t="s">
        <v>436</v>
      </c>
      <c r="C3395" t="s">
        <v>445</v>
      </c>
      <c r="D3395" s="5" t="s">
        <v>446</v>
      </c>
      <c r="E3395" s="5">
        <v>0</v>
      </c>
      <c r="F3395" s="5" t="s">
        <v>14</v>
      </c>
      <c r="G3395" s="5" t="s">
        <v>15</v>
      </c>
      <c r="H3395" s="5" t="str">
        <f t="shared" si="53"/>
        <v>Industry (incl. Cement Process)</v>
      </c>
      <c r="I3395" s="6">
        <v>42579.298497807198</v>
      </c>
    </row>
    <row r="3396" spans="1:9" x14ac:dyDescent="0.2">
      <c r="A3396" s="4" t="s">
        <v>62</v>
      </c>
      <c r="B3396" t="s">
        <v>436</v>
      </c>
      <c r="C3396" t="s">
        <v>445</v>
      </c>
      <c r="D3396" s="5" t="s">
        <v>446</v>
      </c>
      <c r="E3396" s="5">
        <v>0</v>
      </c>
      <c r="F3396" s="5" t="s">
        <v>16</v>
      </c>
      <c r="G3396" s="5" t="s">
        <v>17</v>
      </c>
      <c r="H3396" s="5" t="str">
        <f t="shared" si="53"/>
        <v>Domestic aviation</v>
      </c>
      <c r="I3396" s="6">
        <v>281.58777133737499</v>
      </c>
    </row>
    <row r="3397" spans="1:9" x14ac:dyDescent="0.2">
      <c r="A3397" s="4" t="s">
        <v>62</v>
      </c>
      <c r="B3397" t="s">
        <v>436</v>
      </c>
      <c r="C3397" t="s">
        <v>445</v>
      </c>
      <c r="D3397" s="5" t="s">
        <v>446</v>
      </c>
      <c r="E3397" s="5">
        <v>0</v>
      </c>
      <c r="F3397" s="5" t="s">
        <v>18</v>
      </c>
      <c r="G3397" s="5" t="s">
        <v>19</v>
      </c>
      <c r="H3397" s="5" t="str">
        <f t="shared" si="53"/>
        <v>Ground Transport</v>
      </c>
      <c r="I3397" s="6">
        <v>37890.620668485601</v>
      </c>
    </row>
    <row r="3398" spans="1:9" x14ac:dyDescent="0.2">
      <c r="A3398" s="4" t="s">
        <v>62</v>
      </c>
      <c r="B3398" t="s">
        <v>436</v>
      </c>
      <c r="C3398" t="s">
        <v>445</v>
      </c>
      <c r="D3398" s="5" t="s">
        <v>446</v>
      </c>
      <c r="E3398" s="5">
        <v>0</v>
      </c>
      <c r="F3398" s="5" t="s">
        <v>20</v>
      </c>
      <c r="G3398" s="5" t="s">
        <v>21</v>
      </c>
      <c r="H3398" s="5" t="str">
        <f t="shared" si="53"/>
        <v>Ground Transport</v>
      </c>
      <c r="I3398" s="6">
        <v>72.500296691533904</v>
      </c>
    </row>
    <row r="3399" spans="1:9" x14ac:dyDescent="0.2">
      <c r="A3399" s="4" t="s">
        <v>62</v>
      </c>
      <c r="B3399" t="s">
        <v>436</v>
      </c>
      <c r="C3399" t="s">
        <v>445</v>
      </c>
      <c r="D3399" s="5" t="s">
        <v>446</v>
      </c>
      <c r="E3399" s="5">
        <v>0</v>
      </c>
      <c r="F3399" s="5" t="s">
        <v>22</v>
      </c>
      <c r="G3399" s="5" t="s">
        <v>23</v>
      </c>
      <c r="H3399" s="5" t="str">
        <f t="shared" si="53"/>
        <v>Ground Transport</v>
      </c>
      <c r="I3399" s="6">
        <v>412.62479934380099</v>
      </c>
    </row>
    <row r="3400" spans="1:9" x14ac:dyDescent="0.2">
      <c r="A3400" s="4" t="s">
        <v>62</v>
      </c>
      <c r="B3400" t="s">
        <v>436</v>
      </c>
      <c r="C3400" t="s">
        <v>445</v>
      </c>
      <c r="D3400" s="5" t="s">
        <v>446</v>
      </c>
      <c r="E3400" s="5">
        <v>0</v>
      </c>
      <c r="F3400" s="5" t="s">
        <v>26</v>
      </c>
      <c r="G3400" s="5" t="s">
        <v>27</v>
      </c>
      <c r="H3400" s="5" t="str">
        <f t="shared" si="53"/>
        <v>Residential</v>
      </c>
      <c r="I3400" s="6">
        <v>10359.6436092563</v>
      </c>
    </row>
    <row r="3401" spans="1:9" x14ac:dyDescent="0.2">
      <c r="A3401" s="4" t="s">
        <v>62</v>
      </c>
      <c r="B3401" t="s">
        <v>436</v>
      </c>
      <c r="C3401" t="s">
        <v>445</v>
      </c>
      <c r="D3401" s="5" t="s">
        <v>446</v>
      </c>
      <c r="E3401" s="5">
        <v>0</v>
      </c>
      <c r="F3401" s="5" t="s">
        <v>67</v>
      </c>
      <c r="G3401" s="5" t="s">
        <v>13</v>
      </c>
      <c r="H3401" s="5" t="str">
        <f t="shared" si="53"/>
        <v>Industry (incl. Cement Process)</v>
      </c>
      <c r="I3401" s="6" t="s">
        <v>53</v>
      </c>
    </row>
    <row r="3402" spans="1:9" x14ac:dyDescent="0.2">
      <c r="A3402" s="4" t="s">
        <v>62</v>
      </c>
      <c r="B3402" t="s">
        <v>436</v>
      </c>
      <c r="C3402" t="s">
        <v>445</v>
      </c>
      <c r="D3402" s="5" t="s">
        <v>446</v>
      </c>
      <c r="E3402" s="5">
        <v>0</v>
      </c>
      <c r="F3402" s="5" t="s">
        <v>28</v>
      </c>
      <c r="G3402" s="5" t="s">
        <v>29</v>
      </c>
      <c r="H3402" s="5" t="e">
        <f t="shared" si="53"/>
        <v>#N/A</v>
      </c>
      <c r="I3402" s="6">
        <v>1709.4535610350399</v>
      </c>
    </row>
    <row r="3403" spans="1:9" x14ac:dyDescent="0.2">
      <c r="A3403" s="4" t="s">
        <v>62</v>
      </c>
      <c r="B3403" t="s">
        <v>436</v>
      </c>
      <c r="C3403" t="s">
        <v>445</v>
      </c>
      <c r="D3403" s="5" t="s">
        <v>446</v>
      </c>
      <c r="E3403" s="5">
        <v>0</v>
      </c>
      <c r="F3403" s="5" t="s">
        <v>30</v>
      </c>
      <c r="G3403" s="5" t="s">
        <v>32</v>
      </c>
      <c r="H3403" s="5" t="e">
        <f t="shared" si="53"/>
        <v>#N/A</v>
      </c>
      <c r="I3403" s="6">
        <v>5.7931155704886099E-2</v>
      </c>
    </row>
    <row r="3404" spans="1:9" x14ac:dyDescent="0.2">
      <c r="A3404" s="4" t="s">
        <v>62</v>
      </c>
      <c r="B3404" t="s">
        <v>436</v>
      </c>
      <c r="C3404" t="s">
        <v>445</v>
      </c>
      <c r="D3404" s="5" t="s">
        <v>446</v>
      </c>
      <c r="E3404" s="5">
        <v>0</v>
      </c>
      <c r="F3404" s="5" t="s">
        <v>33</v>
      </c>
      <c r="G3404" s="5" t="s">
        <v>34</v>
      </c>
      <c r="H3404" s="5" t="str">
        <f t="shared" si="53"/>
        <v>Industry (incl. Cement Process)</v>
      </c>
      <c r="I3404" s="6">
        <v>5995.38</v>
      </c>
    </row>
    <row r="3405" spans="1:9" x14ac:dyDescent="0.2">
      <c r="A3405" s="4" t="s">
        <v>62</v>
      </c>
      <c r="B3405" t="s">
        <v>436</v>
      </c>
      <c r="C3405" t="s">
        <v>445</v>
      </c>
      <c r="D3405" s="5" t="s">
        <v>446</v>
      </c>
      <c r="E3405" s="5">
        <v>0</v>
      </c>
      <c r="F3405" s="5" t="s">
        <v>35</v>
      </c>
      <c r="G3405" s="5" t="s">
        <v>36</v>
      </c>
      <c r="H3405" s="5" t="e">
        <f t="shared" si="53"/>
        <v>#N/A</v>
      </c>
      <c r="I3405" s="6">
        <v>180</v>
      </c>
    </row>
    <row r="3406" spans="1:9" x14ac:dyDescent="0.2">
      <c r="A3406" s="4" t="s">
        <v>62</v>
      </c>
      <c r="B3406" t="s">
        <v>436</v>
      </c>
      <c r="C3406" t="s">
        <v>445</v>
      </c>
      <c r="D3406" s="5" t="s">
        <v>446</v>
      </c>
      <c r="E3406" s="5">
        <v>0</v>
      </c>
      <c r="F3406" s="5" t="s">
        <v>39</v>
      </c>
      <c r="G3406" s="5" t="s">
        <v>40</v>
      </c>
      <c r="H3406" s="5" t="e">
        <f t="shared" si="53"/>
        <v>#N/A</v>
      </c>
      <c r="I3406" s="6">
        <v>65.568152604884006</v>
      </c>
    </row>
    <row r="3407" spans="1:9" x14ac:dyDescent="0.2">
      <c r="A3407" s="4" t="s">
        <v>62</v>
      </c>
      <c r="B3407" t="s">
        <v>436</v>
      </c>
      <c r="C3407" t="s">
        <v>445</v>
      </c>
      <c r="D3407" s="5" t="s">
        <v>446</v>
      </c>
      <c r="E3407" s="5">
        <v>0</v>
      </c>
      <c r="F3407" s="5" t="s">
        <v>41</v>
      </c>
      <c r="G3407" s="5" t="s">
        <v>42</v>
      </c>
      <c r="H3407" s="5" t="e">
        <f t="shared" si="53"/>
        <v>#N/A</v>
      </c>
      <c r="I3407" s="6">
        <v>1.17430017221181</v>
      </c>
    </row>
    <row r="3408" spans="1:9" x14ac:dyDescent="0.2">
      <c r="A3408" s="4" t="s">
        <v>62</v>
      </c>
      <c r="B3408" t="s">
        <v>436</v>
      </c>
      <c r="C3408" t="s">
        <v>445</v>
      </c>
      <c r="D3408" s="5" t="s">
        <v>446</v>
      </c>
      <c r="E3408" s="5">
        <v>0</v>
      </c>
      <c r="F3408" s="5" t="s">
        <v>43</v>
      </c>
      <c r="G3408" s="5" t="s">
        <v>44</v>
      </c>
      <c r="H3408" s="5" t="e">
        <f t="shared" si="53"/>
        <v>#N/A</v>
      </c>
      <c r="I3408" s="6">
        <v>6828.5015413157198</v>
      </c>
    </row>
    <row r="3409" spans="1:9" x14ac:dyDescent="0.2">
      <c r="A3409" s="4" t="s">
        <v>62</v>
      </c>
      <c r="B3409" t="s">
        <v>436</v>
      </c>
      <c r="C3409" t="s">
        <v>445</v>
      </c>
      <c r="D3409" s="5" t="s">
        <v>446</v>
      </c>
      <c r="E3409" s="5">
        <v>0</v>
      </c>
      <c r="F3409" s="5" t="s">
        <v>45</v>
      </c>
      <c r="G3409" s="5" t="s">
        <v>46</v>
      </c>
      <c r="H3409" s="5" t="e">
        <f t="shared" si="53"/>
        <v>#N/A</v>
      </c>
      <c r="I3409" s="6">
        <v>1825.5419999999999</v>
      </c>
    </row>
    <row r="3410" spans="1:9" x14ac:dyDescent="0.2">
      <c r="A3410" s="4" t="s">
        <v>62</v>
      </c>
      <c r="B3410" t="s">
        <v>436</v>
      </c>
      <c r="C3410" t="s">
        <v>445</v>
      </c>
      <c r="D3410" s="5" t="s">
        <v>446</v>
      </c>
      <c r="E3410" s="5">
        <v>0</v>
      </c>
      <c r="F3410" s="5" t="s">
        <v>47</v>
      </c>
      <c r="G3410" s="5" t="s">
        <v>48</v>
      </c>
      <c r="H3410" s="5" t="e">
        <f t="shared" si="53"/>
        <v>#N/A</v>
      </c>
      <c r="I3410" s="6">
        <v>112.4583957</v>
      </c>
    </row>
    <row r="3411" spans="1:9" x14ac:dyDescent="0.2">
      <c r="A3411" s="4" t="s">
        <v>62</v>
      </c>
      <c r="B3411" t="s">
        <v>436</v>
      </c>
      <c r="C3411" t="s">
        <v>445</v>
      </c>
      <c r="D3411" s="5" t="s">
        <v>446</v>
      </c>
      <c r="E3411" s="5">
        <v>0</v>
      </c>
      <c r="F3411" s="5" t="s">
        <v>49</v>
      </c>
      <c r="G3411" s="5" t="s">
        <v>50</v>
      </c>
      <c r="H3411" s="5" t="e">
        <f t="shared" si="53"/>
        <v>#N/A</v>
      </c>
      <c r="I3411" s="6">
        <v>235.51436717737701</v>
      </c>
    </row>
    <row r="3412" spans="1:9" x14ac:dyDescent="0.2">
      <c r="A3412" s="4" t="s">
        <v>62</v>
      </c>
      <c r="B3412" t="s">
        <v>436</v>
      </c>
      <c r="C3412" t="s">
        <v>445</v>
      </c>
      <c r="D3412" s="5" t="s">
        <v>446</v>
      </c>
      <c r="E3412" s="5">
        <v>0</v>
      </c>
      <c r="F3412" s="5" t="s">
        <v>56</v>
      </c>
      <c r="G3412" s="5" t="s">
        <v>57</v>
      </c>
      <c r="H3412" s="5" t="e">
        <f t="shared" si="53"/>
        <v>#N/A</v>
      </c>
      <c r="I3412" s="6">
        <v>611.95173407796904</v>
      </c>
    </row>
    <row r="3413" spans="1:9" x14ac:dyDescent="0.2">
      <c r="A3413" s="4" t="s">
        <v>62</v>
      </c>
      <c r="B3413" t="s">
        <v>436</v>
      </c>
      <c r="C3413" t="s">
        <v>445</v>
      </c>
      <c r="D3413" s="5" t="s">
        <v>446</v>
      </c>
      <c r="E3413" s="5">
        <v>0</v>
      </c>
      <c r="F3413" s="5" t="s">
        <v>58</v>
      </c>
      <c r="G3413" s="5" t="s">
        <v>59</v>
      </c>
      <c r="H3413" s="5" t="e">
        <f t="shared" si="53"/>
        <v>#N/A</v>
      </c>
      <c r="I3413" s="6">
        <v>1111.40367708995</v>
      </c>
    </row>
    <row r="3414" spans="1:9" x14ac:dyDescent="0.2">
      <c r="A3414" s="4" t="s">
        <v>62</v>
      </c>
      <c r="B3414" t="s">
        <v>436</v>
      </c>
      <c r="C3414" t="s">
        <v>445</v>
      </c>
      <c r="D3414" s="5" t="s">
        <v>446</v>
      </c>
      <c r="E3414" s="5">
        <v>0</v>
      </c>
      <c r="F3414" s="5" t="s">
        <v>60</v>
      </c>
      <c r="G3414" s="5" t="s">
        <v>61</v>
      </c>
      <c r="H3414" s="5" t="e">
        <f t="shared" si="53"/>
        <v>#N/A</v>
      </c>
      <c r="I3414" s="6">
        <v>1.1960200000000001</v>
      </c>
    </row>
    <row r="3415" spans="1:9" x14ac:dyDescent="0.2">
      <c r="A3415" s="4" t="s">
        <v>62</v>
      </c>
      <c r="B3415" t="s">
        <v>447</v>
      </c>
      <c r="C3415" t="s">
        <v>448</v>
      </c>
      <c r="D3415" s="5" t="s">
        <v>449</v>
      </c>
      <c r="E3415" s="5">
        <v>0</v>
      </c>
      <c r="F3415" s="5" t="s">
        <v>10</v>
      </c>
      <c r="G3415" s="5" t="s">
        <v>11</v>
      </c>
      <c r="H3415" s="5" t="str">
        <f t="shared" si="53"/>
        <v>Power</v>
      </c>
      <c r="I3415" s="6">
        <v>2508.2499136258002</v>
      </c>
    </row>
    <row r="3416" spans="1:9" x14ac:dyDescent="0.2">
      <c r="A3416" s="4" t="s">
        <v>62</v>
      </c>
      <c r="B3416" t="s">
        <v>447</v>
      </c>
      <c r="C3416" t="s">
        <v>448</v>
      </c>
      <c r="D3416" s="5" t="s">
        <v>449</v>
      </c>
      <c r="E3416" s="5">
        <v>0</v>
      </c>
      <c r="F3416" s="5" t="s">
        <v>12</v>
      </c>
      <c r="G3416" s="5" t="s">
        <v>13</v>
      </c>
      <c r="H3416" s="5" t="str">
        <f t="shared" si="53"/>
        <v>Industry (incl. Cement Process)</v>
      </c>
      <c r="I3416" s="6">
        <v>1795.0341205459799</v>
      </c>
    </row>
    <row r="3417" spans="1:9" x14ac:dyDescent="0.2">
      <c r="A3417" s="4" t="s">
        <v>62</v>
      </c>
      <c r="B3417" t="s">
        <v>447</v>
      </c>
      <c r="C3417" t="s">
        <v>448</v>
      </c>
      <c r="D3417" s="5" t="s">
        <v>449</v>
      </c>
      <c r="E3417" s="5">
        <v>0</v>
      </c>
      <c r="F3417" s="5" t="s">
        <v>14</v>
      </c>
      <c r="G3417" s="5" t="s">
        <v>15</v>
      </c>
      <c r="H3417" s="5" t="str">
        <f t="shared" si="53"/>
        <v>Industry (incl. Cement Process)</v>
      </c>
      <c r="I3417" s="6">
        <v>454.84613205001</v>
      </c>
    </row>
    <row r="3418" spans="1:9" x14ac:dyDescent="0.2">
      <c r="A3418" s="4" t="s">
        <v>62</v>
      </c>
      <c r="B3418" t="s">
        <v>447</v>
      </c>
      <c r="C3418" t="s">
        <v>448</v>
      </c>
      <c r="D3418" s="5" t="s">
        <v>449</v>
      </c>
      <c r="E3418" s="5">
        <v>0</v>
      </c>
      <c r="F3418" s="5" t="s">
        <v>18</v>
      </c>
      <c r="G3418" s="5" t="s">
        <v>19</v>
      </c>
      <c r="H3418" s="5" t="str">
        <f t="shared" si="53"/>
        <v>Ground Transport</v>
      </c>
      <c r="I3418" s="6">
        <v>1457.86523904417</v>
      </c>
    </row>
    <row r="3419" spans="1:9" x14ac:dyDescent="0.2">
      <c r="A3419" s="4" t="s">
        <v>62</v>
      </c>
      <c r="B3419" t="s">
        <v>447</v>
      </c>
      <c r="C3419" t="s">
        <v>448</v>
      </c>
      <c r="D3419" s="5" t="s">
        <v>449</v>
      </c>
      <c r="E3419" s="5">
        <v>0</v>
      </c>
      <c r="F3419" s="5" t="s">
        <v>26</v>
      </c>
      <c r="G3419" s="5" t="s">
        <v>27</v>
      </c>
      <c r="H3419" s="5" t="str">
        <f t="shared" si="53"/>
        <v>Residential</v>
      </c>
      <c r="I3419" s="6">
        <v>130.196148988217</v>
      </c>
    </row>
    <row r="3420" spans="1:9" x14ac:dyDescent="0.2">
      <c r="A3420" s="4" t="s">
        <v>62</v>
      </c>
      <c r="B3420" t="s">
        <v>447</v>
      </c>
      <c r="C3420" t="s">
        <v>448</v>
      </c>
      <c r="D3420" s="5" t="s">
        <v>449</v>
      </c>
      <c r="E3420" s="5">
        <v>0</v>
      </c>
      <c r="F3420" s="5" t="s">
        <v>30</v>
      </c>
      <c r="G3420" s="5" t="s">
        <v>32</v>
      </c>
      <c r="H3420" s="5" t="e">
        <f t="shared" si="53"/>
        <v>#N/A</v>
      </c>
      <c r="I3420" s="6">
        <v>447.03616737196899</v>
      </c>
    </row>
    <row r="3421" spans="1:9" x14ac:dyDescent="0.2">
      <c r="A3421" s="4" t="s">
        <v>62</v>
      </c>
      <c r="B3421" t="s">
        <v>447</v>
      </c>
      <c r="C3421" t="s">
        <v>448</v>
      </c>
      <c r="D3421" s="5" t="s">
        <v>449</v>
      </c>
      <c r="E3421" s="5">
        <v>0</v>
      </c>
      <c r="F3421" s="5" t="s">
        <v>33</v>
      </c>
      <c r="G3421" s="5" t="s">
        <v>34</v>
      </c>
      <c r="H3421" s="5" t="str">
        <f t="shared" si="53"/>
        <v>Industry (incl. Cement Process)</v>
      </c>
      <c r="I3421" s="6">
        <v>113.80500000000001</v>
      </c>
    </row>
    <row r="3422" spans="1:9" x14ac:dyDescent="0.2">
      <c r="A3422" s="4" t="s">
        <v>62</v>
      </c>
      <c r="B3422" t="s">
        <v>447</v>
      </c>
      <c r="C3422" t="s">
        <v>448</v>
      </c>
      <c r="D3422" s="5" t="s">
        <v>449</v>
      </c>
      <c r="E3422" s="5">
        <v>0</v>
      </c>
      <c r="F3422" s="5" t="s">
        <v>41</v>
      </c>
      <c r="G3422" s="5" t="s">
        <v>42</v>
      </c>
      <c r="H3422" s="5" t="e">
        <f t="shared" si="53"/>
        <v>#N/A</v>
      </c>
      <c r="I3422" s="6">
        <v>2.1630042235461701E-2</v>
      </c>
    </row>
    <row r="3423" spans="1:9" x14ac:dyDescent="0.2">
      <c r="A3423" s="4" t="s">
        <v>62</v>
      </c>
      <c r="B3423" t="s">
        <v>447</v>
      </c>
      <c r="C3423" t="s">
        <v>448</v>
      </c>
      <c r="D3423" s="5" t="s">
        <v>449</v>
      </c>
      <c r="E3423" s="5">
        <v>0</v>
      </c>
      <c r="F3423" s="5" t="s">
        <v>47</v>
      </c>
      <c r="G3423" s="5" t="s">
        <v>48</v>
      </c>
      <c r="H3423" s="5" t="e">
        <f t="shared" si="53"/>
        <v>#N/A</v>
      </c>
      <c r="I3423" s="6">
        <v>1.8522000000000001</v>
      </c>
    </row>
    <row r="3424" spans="1:9" x14ac:dyDescent="0.2">
      <c r="A3424" s="4" t="s">
        <v>62</v>
      </c>
      <c r="B3424" t="s">
        <v>447</v>
      </c>
      <c r="C3424" t="s">
        <v>448</v>
      </c>
      <c r="D3424" s="5" t="s">
        <v>449</v>
      </c>
      <c r="E3424" s="5">
        <v>0</v>
      </c>
      <c r="F3424" s="5" t="s">
        <v>49</v>
      </c>
      <c r="G3424" s="5" t="s">
        <v>50</v>
      </c>
      <c r="H3424" s="5" t="e">
        <f t="shared" si="53"/>
        <v>#N/A</v>
      </c>
      <c r="I3424" s="6">
        <v>5.2131245238733497</v>
      </c>
    </row>
    <row r="3425" spans="1:9" x14ac:dyDescent="0.2">
      <c r="A3425" s="4" t="s">
        <v>62</v>
      </c>
      <c r="B3425" t="s">
        <v>447</v>
      </c>
      <c r="C3425" t="s">
        <v>448</v>
      </c>
      <c r="D3425" s="5" t="s">
        <v>449</v>
      </c>
      <c r="E3425" s="5">
        <v>0</v>
      </c>
      <c r="F3425" s="5" t="s">
        <v>51</v>
      </c>
      <c r="G3425" s="5" t="s">
        <v>52</v>
      </c>
      <c r="H3425" s="5" t="e">
        <f t="shared" si="53"/>
        <v>#N/A</v>
      </c>
      <c r="I3425" s="6" t="s">
        <v>53</v>
      </c>
    </row>
    <row r="3426" spans="1:9" x14ac:dyDescent="0.2">
      <c r="A3426" s="4" t="s">
        <v>62</v>
      </c>
      <c r="B3426" t="s">
        <v>447</v>
      </c>
      <c r="C3426" t="s">
        <v>448</v>
      </c>
      <c r="D3426" s="5" t="s">
        <v>449</v>
      </c>
      <c r="E3426" s="5">
        <v>0</v>
      </c>
      <c r="F3426" s="5" t="s">
        <v>56</v>
      </c>
      <c r="G3426" s="5" t="s">
        <v>57</v>
      </c>
      <c r="H3426" s="5" t="e">
        <f t="shared" si="53"/>
        <v>#N/A</v>
      </c>
      <c r="I3426" s="6">
        <v>10.605144760016399</v>
      </c>
    </row>
    <row r="3427" spans="1:9" x14ac:dyDescent="0.2">
      <c r="A3427" s="4" t="s">
        <v>62</v>
      </c>
      <c r="B3427" t="s">
        <v>447</v>
      </c>
      <c r="C3427" t="s">
        <v>448</v>
      </c>
      <c r="D3427" s="5" t="s">
        <v>449</v>
      </c>
      <c r="E3427" s="5">
        <v>0</v>
      </c>
      <c r="F3427" s="5" t="s">
        <v>60</v>
      </c>
      <c r="G3427" s="5" t="s">
        <v>61</v>
      </c>
      <c r="H3427" s="5" t="e">
        <f t="shared" si="53"/>
        <v>#N/A</v>
      </c>
      <c r="I3427" s="6">
        <v>1.7001008330015299</v>
      </c>
    </row>
    <row r="3428" spans="1:9" x14ac:dyDescent="0.2">
      <c r="A3428" s="4" t="s">
        <v>62</v>
      </c>
      <c r="B3428" t="s">
        <v>447</v>
      </c>
      <c r="C3428" t="s">
        <v>450</v>
      </c>
      <c r="D3428" s="5" t="s">
        <v>451</v>
      </c>
      <c r="E3428" s="5">
        <v>0</v>
      </c>
      <c r="F3428" s="5" t="s">
        <v>10</v>
      </c>
      <c r="G3428" s="5" t="s">
        <v>11</v>
      </c>
      <c r="H3428" s="5" t="str">
        <f t="shared" si="53"/>
        <v>Power</v>
      </c>
      <c r="I3428" s="6">
        <v>3335.4761310695799</v>
      </c>
    </row>
    <row r="3429" spans="1:9" x14ac:dyDescent="0.2">
      <c r="A3429" s="4" t="s">
        <v>62</v>
      </c>
      <c r="B3429" t="s">
        <v>447</v>
      </c>
      <c r="C3429" t="s">
        <v>450</v>
      </c>
      <c r="D3429" s="5" t="s">
        <v>451</v>
      </c>
      <c r="E3429" s="5">
        <v>0</v>
      </c>
      <c r="F3429" s="5" t="s">
        <v>14</v>
      </c>
      <c r="G3429" s="5" t="s">
        <v>15</v>
      </c>
      <c r="H3429" s="5" t="str">
        <f t="shared" si="53"/>
        <v>Industry (incl. Cement Process)</v>
      </c>
      <c r="I3429" s="6">
        <v>614.98766950782306</v>
      </c>
    </row>
    <row r="3430" spans="1:9" x14ac:dyDescent="0.2">
      <c r="A3430" s="4" t="s">
        <v>62</v>
      </c>
      <c r="B3430" t="s">
        <v>447</v>
      </c>
      <c r="C3430" t="s">
        <v>450</v>
      </c>
      <c r="D3430" s="5" t="s">
        <v>451</v>
      </c>
      <c r="E3430" s="5">
        <v>0</v>
      </c>
      <c r="F3430" s="5" t="s">
        <v>16</v>
      </c>
      <c r="G3430" s="5" t="s">
        <v>17</v>
      </c>
      <c r="H3430" s="5" t="str">
        <f t="shared" si="53"/>
        <v>Domestic aviation</v>
      </c>
      <c r="I3430" s="6">
        <v>25.9475911353443</v>
      </c>
    </row>
    <row r="3431" spans="1:9" x14ac:dyDescent="0.2">
      <c r="A3431" s="4" t="s">
        <v>62</v>
      </c>
      <c r="B3431" t="s">
        <v>447</v>
      </c>
      <c r="C3431" t="s">
        <v>450</v>
      </c>
      <c r="D3431" s="5" t="s">
        <v>451</v>
      </c>
      <c r="E3431" s="5">
        <v>0</v>
      </c>
      <c r="F3431" s="5" t="s">
        <v>18</v>
      </c>
      <c r="G3431" s="5" t="s">
        <v>19</v>
      </c>
      <c r="H3431" s="5" t="str">
        <f t="shared" si="53"/>
        <v>Ground Transport</v>
      </c>
      <c r="I3431" s="6">
        <v>4380.0643669076599</v>
      </c>
    </row>
    <row r="3432" spans="1:9" x14ac:dyDescent="0.2">
      <c r="A3432" s="4" t="s">
        <v>62</v>
      </c>
      <c r="B3432" t="s">
        <v>447</v>
      </c>
      <c r="C3432" t="s">
        <v>450</v>
      </c>
      <c r="D3432" s="5" t="s">
        <v>451</v>
      </c>
      <c r="E3432" s="5">
        <v>0</v>
      </c>
      <c r="F3432" s="5" t="s">
        <v>20</v>
      </c>
      <c r="G3432" s="5" t="s">
        <v>21</v>
      </c>
      <c r="H3432" s="5" t="str">
        <f t="shared" si="53"/>
        <v>Ground Transport</v>
      </c>
      <c r="I3432" s="6">
        <v>720.22394083707104</v>
      </c>
    </row>
    <row r="3433" spans="1:9" x14ac:dyDescent="0.2">
      <c r="A3433" s="4" t="s">
        <v>62</v>
      </c>
      <c r="B3433" t="s">
        <v>447</v>
      </c>
      <c r="C3433" t="s">
        <v>450</v>
      </c>
      <c r="D3433" s="5" t="s">
        <v>451</v>
      </c>
      <c r="E3433" s="5">
        <v>0</v>
      </c>
      <c r="F3433" s="5" t="s">
        <v>22</v>
      </c>
      <c r="G3433" s="5" t="s">
        <v>23</v>
      </c>
      <c r="H3433" s="5" t="str">
        <f t="shared" si="53"/>
        <v>Ground Transport</v>
      </c>
      <c r="I3433" s="6">
        <v>188.654896225051</v>
      </c>
    </row>
    <row r="3434" spans="1:9" x14ac:dyDescent="0.2">
      <c r="A3434" s="4" t="s">
        <v>62</v>
      </c>
      <c r="B3434" t="s">
        <v>447</v>
      </c>
      <c r="C3434" t="s">
        <v>450</v>
      </c>
      <c r="D3434" s="5" t="s">
        <v>451</v>
      </c>
      <c r="E3434" s="5">
        <v>0</v>
      </c>
      <c r="F3434" s="5" t="s">
        <v>24</v>
      </c>
      <c r="G3434" s="5" t="s">
        <v>25</v>
      </c>
      <c r="H3434" s="5" t="str">
        <f t="shared" si="53"/>
        <v>Ground Transport</v>
      </c>
      <c r="I3434" s="6" t="s">
        <v>53</v>
      </c>
    </row>
    <row r="3435" spans="1:9" x14ac:dyDescent="0.2">
      <c r="A3435" s="4" t="s">
        <v>62</v>
      </c>
      <c r="B3435" t="s">
        <v>447</v>
      </c>
      <c r="C3435" t="s">
        <v>450</v>
      </c>
      <c r="D3435" s="5" t="s">
        <v>451</v>
      </c>
      <c r="E3435" s="5">
        <v>0</v>
      </c>
      <c r="F3435" s="5" t="s">
        <v>26</v>
      </c>
      <c r="G3435" s="5" t="s">
        <v>27</v>
      </c>
      <c r="H3435" s="5" t="str">
        <f t="shared" si="53"/>
        <v>Residential</v>
      </c>
      <c r="I3435" s="6">
        <v>690.45215009122001</v>
      </c>
    </row>
    <row r="3436" spans="1:9" x14ac:dyDescent="0.2">
      <c r="A3436" s="4" t="s">
        <v>62</v>
      </c>
      <c r="B3436" t="s">
        <v>447</v>
      </c>
      <c r="C3436" t="s">
        <v>450</v>
      </c>
      <c r="D3436" s="5" t="s">
        <v>451</v>
      </c>
      <c r="E3436" s="5">
        <v>0</v>
      </c>
      <c r="F3436" s="5" t="s">
        <v>28</v>
      </c>
      <c r="G3436" s="5" t="s">
        <v>29</v>
      </c>
      <c r="H3436" s="5" t="e">
        <f t="shared" si="53"/>
        <v>#N/A</v>
      </c>
      <c r="I3436" s="6" t="s">
        <v>53</v>
      </c>
    </row>
    <row r="3437" spans="1:9" x14ac:dyDescent="0.2">
      <c r="A3437" s="4" t="s">
        <v>62</v>
      </c>
      <c r="B3437" t="s">
        <v>447</v>
      </c>
      <c r="C3437" t="s">
        <v>450</v>
      </c>
      <c r="D3437" s="5" t="s">
        <v>451</v>
      </c>
      <c r="E3437" s="5">
        <v>0</v>
      </c>
      <c r="F3437" s="5" t="s">
        <v>30</v>
      </c>
      <c r="G3437" s="5" t="s">
        <v>31</v>
      </c>
      <c r="H3437" s="5" t="e">
        <f t="shared" si="53"/>
        <v>#N/A</v>
      </c>
      <c r="I3437" s="6" t="s">
        <v>53</v>
      </c>
    </row>
    <row r="3438" spans="1:9" x14ac:dyDescent="0.2">
      <c r="A3438" s="4" t="s">
        <v>62</v>
      </c>
      <c r="B3438" t="s">
        <v>447</v>
      </c>
      <c r="C3438" t="s">
        <v>450</v>
      </c>
      <c r="D3438" s="5" t="s">
        <v>451</v>
      </c>
      <c r="E3438" s="5">
        <v>0</v>
      </c>
      <c r="F3438" s="5" t="s">
        <v>30</v>
      </c>
      <c r="G3438" s="5" t="s">
        <v>32</v>
      </c>
      <c r="H3438" s="5" t="e">
        <f t="shared" si="53"/>
        <v>#N/A</v>
      </c>
      <c r="I3438" s="6" t="s">
        <v>53</v>
      </c>
    </row>
    <row r="3439" spans="1:9" x14ac:dyDescent="0.2">
      <c r="A3439" s="4" t="s">
        <v>62</v>
      </c>
      <c r="B3439" t="s">
        <v>447</v>
      </c>
      <c r="C3439" t="s">
        <v>450</v>
      </c>
      <c r="D3439" s="5" t="s">
        <v>451</v>
      </c>
      <c r="E3439" s="5">
        <v>0</v>
      </c>
      <c r="F3439" s="5" t="s">
        <v>33</v>
      </c>
      <c r="G3439" s="5" t="s">
        <v>34</v>
      </c>
      <c r="H3439" s="5" t="str">
        <f t="shared" si="53"/>
        <v>Industry (incl. Cement Process)</v>
      </c>
      <c r="I3439" s="6">
        <v>791.24099999999999</v>
      </c>
    </row>
    <row r="3440" spans="1:9" x14ac:dyDescent="0.2">
      <c r="A3440" s="4" t="s">
        <v>62</v>
      </c>
      <c r="B3440" t="s">
        <v>447</v>
      </c>
      <c r="C3440" t="s">
        <v>450</v>
      </c>
      <c r="D3440" s="5" t="s">
        <v>451</v>
      </c>
      <c r="E3440" s="5">
        <v>0</v>
      </c>
      <c r="F3440" s="5" t="s">
        <v>41</v>
      </c>
      <c r="G3440" s="5" t="s">
        <v>42</v>
      </c>
      <c r="H3440" s="5" t="e">
        <f t="shared" si="53"/>
        <v>#N/A</v>
      </c>
      <c r="I3440" s="6">
        <v>0.79575895252576401</v>
      </c>
    </row>
    <row r="3441" spans="1:9" x14ac:dyDescent="0.2">
      <c r="A3441" s="4" t="s">
        <v>62</v>
      </c>
      <c r="B3441" t="s">
        <v>447</v>
      </c>
      <c r="C3441" t="s">
        <v>450</v>
      </c>
      <c r="D3441" s="5" t="s">
        <v>451</v>
      </c>
      <c r="E3441" s="5">
        <v>0</v>
      </c>
      <c r="F3441" s="5" t="s">
        <v>47</v>
      </c>
      <c r="G3441" s="5" t="s">
        <v>48</v>
      </c>
      <c r="H3441" s="5" t="e">
        <f t="shared" si="53"/>
        <v>#N/A</v>
      </c>
      <c r="I3441" s="6">
        <v>42.053531546866203</v>
      </c>
    </row>
    <row r="3442" spans="1:9" x14ac:dyDescent="0.2">
      <c r="A3442" s="4" t="s">
        <v>62</v>
      </c>
      <c r="B3442" t="s">
        <v>447</v>
      </c>
      <c r="C3442" t="s">
        <v>450</v>
      </c>
      <c r="D3442" s="5" t="s">
        <v>451</v>
      </c>
      <c r="E3442" s="5">
        <v>0</v>
      </c>
      <c r="F3442" s="5" t="s">
        <v>49</v>
      </c>
      <c r="G3442" s="5" t="s">
        <v>50</v>
      </c>
      <c r="H3442" s="5" t="e">
        <f t="shared" si="53"/>
        <v>#N/A</v>
      </c>
      <c r="I3442" s="6">
        <v>7.0722808850909704</v>
      </c>
    </row>
    <row r="3443" spans="1:9" x14ac:dyDescent="0.2">
      <c r="A3443" s="4" t="s">
        <v>62</v>
      </c>
      <c r="B3443" t="s">
        <v>447</v>
      </c>
      <c r="C3443" t="s">
        <v>450</v>
      </c>
      <c r="D3443" s="5" t="s">
        <v>451</v>
      </c>
      <c r="E3443" s="5">
        <v>0</v>
      </c>
      <c r="F3443" s="5" t="s">
        <v>54</v>
      </c>
      <c r="G3443" s="5" t="s">
        <v>55</v>
      </c>
      <c r="H3443" s="5" t="e">
        <f t="shared" si="53"/>
        <v>#N/A</v>
      </c>
      <c r="I3443" s="6">
        <v>13.420753919999999</v>
      </c>
    </row>
    <row r="3444" spans="1:9" x14ac:dyDescent="0.2">
      <c r="A3444" s="4" t="s">
        <v>62</v>
      </c>
      <c r="B3444" t="s">
        <v>447</v>
      </c>
      <c r="C3444" t="s">
        <v>450</v>
      </c>
      <c r="D3444" s="5" t="s">
        <v>451</v>
      </c>
      <c r="E3444" s="5">
        <v>0</v>
      </c>
      <c r="F3444" s="5" t="s">
        <v>56</v>
      </c>
      <c r="G3444" s="5" t="s">
        <v>57</v>
      </c>
      <c r="H3444" s="5" t="e">
        <f t="shared" si="53"/>
        <v>#N/A</v>
      </c>
      <c r="I3444" s="6">
        <v>24.0678612653962</v>
      </c>
    </row>
    <row r="3445" spans="1:9" x14ac:dyDescent="0.2">
      <c r="A3445" s="4" t="s">
        <v>62</v>
      </c>
      <c r="B3445" t="s">
        <v>447</v>
      </c>
      <c r="C3445" t="s">
        <v>450</v>
      </c>
      <c r="D3445" s="5" t="s">
        <v>451</v>
      </c>
      <c r="E3445" s="5">
        <v>0</v>
      </c>
      <c r="F3445" s="5" t="s">
        <v>60</v>
      </c>
      <c r="G3445" s="5" t="s">
        <v>61</v>
      </c>
      <c r="H3445" s="5" t="e">
        <f t="shared" si="53"/>
        <v>#N/A</v>
      </c>
      <c r="I3445" s="6">
        <v>11.1293707747308</v>
      </c>
    </row>
    <row r="3446" spans="1:9" x14ac:dyDescent="0.2">
      <c r="A3446" s="4" t="s">
        <v>62</v>
      </c>
      <c r="B3446" t="s">
        <v>447</v>
      </c>
      <c r="C3446" t="s">
        <v>452</v>
      </c>
      <c r="D3446" s="5" t="s">
        <v>453</v>
      </c>
      <c r="E3446" s="5">
        <v>0</v>
      </c>
      <c r="F3446" s="5" t="s">
        <v>10</v>
      </c>
      <c r="G3446" s="5" t="s">
        <v>11</v>
      </c>
      <c r="H3446" s="5" t="str">
        <f t="shared" si="53"/>
        <v>Power</v>
      </c>
      <c r="I3446" s="6">
        <v>1086.7989873479</v>
      </c>
    </row>
    <row r="3447" spans="1:9" x14ac:dyDescent="0.2">
      <c r="A3447" s="4" t="s">
        <v>62</v>
      </c>
      <c r="B3447" t="s">
        <v>447</v>
      </c>
      <c r="C3447" t="s">
        <v>452</v>
      </c>
      <c r="D3447" s="5" t="s">
        <v>453</v>
      </c>
      <c r="E3447" s="5">
        <v>0</v>
      </c>
      <c r="F3447" s="5" t="s">
        <v>14</v>
      </c>
      <c r="G3447" s="5" t="s">
        <v>15</v>
      </c>
      <c r="H3447" s="5" t="str">
        <f t="shared" si="53"/>
        <v>Industry (incl. Cement Process)</v>
      </c>
      <c r="I3447" s="6">
        <v>1286.0916979640499</v>
      </c>
    </row>
    <row r="3448" spans="1:9" x14ac:dyDescent="0.2">
      <c r="A3448" s="4" t="s">
        <v>62</v>
      </c>
      <c r="B3448" t="s">
        <v>447</v>
      </c>
      <c r="C3448" t="s">
        <v>452</v>
      </c>
      <c r="D3448" s="5" t="s">
        <v>453</v>
      </c>
      <c r="E3448" s="5">
        <v>0</v>
      </c>
      <c r="F3448" s="5" t="s">
        <v>16</v>
      </c>
      <c r="G3448" s="5" t="s">
        <v>17</v>
      </c>
      <c r="H3448" s="5" t="str">
        <f t="shared" si="53"/>
        <v>Domestic aviation</v>
      </c>
      <c r="I3448" s="6">
        <v>7.4739487520822996</v>
      </c>
    </row>
    <row r="3449" spans="1:9" x14ac:dyDescent="0.2">
      <c r="A3449" s="4" t="s">
        <v>62</v>
      </c>
      <c r="B3449" t="s">
        <v>447</v>
      </c>
      <c r="C3449" t="s">
        <v>452</v>
      </c>
      <c r="D3449" s="5" t="s">
        <v>453</v>
      </c>
      <c r="E3449" s="5">
        <v>0</v>
      </c>
      <c r="F3449" s="5" t="s">
        <v>18</v>
      </c>
      <c r="G3449" s="5" t="s">
        <v>19</v>
      </c>
      <c r="H3449" s="5" t="str">
        <f t="shared" si="53"/>
        <v>Ground Transport</v>
      </c>
      <c r="I3449" s="6">
        <v>117.57917068059901</v>
      </c>
    </row>
    <row r="3450" spans="1:9" x14ac:dyDescent="0.2">
      <c r="A3450" s="4" t="s">
        <v>62</v>
      </c>
      <c r="B3450" t="s">
        <v>447</v>
      </c>
      <c r="C3450" t="s">
        <v>452</v>
      </c>
      <c r="D3450" s="5" t="s">
        <v>453</v>
      </c>
      <c r="E3450" s="5">
        <v>0</v>
      </c>
      <c r="F3450" s="5" t="s">
        <v>22</v>
      </c>
      <c r="G3450" s="5" t="s">
        <v>23</v>
      </c>
      <c r="H3450" s="5" t="str">
        <f t="shared" si="53"/>
        <v>Ground Transport</v>
      </c>
      <c r="I3450" s="6">
        <v>9.7561254770621808</v>
      </c>
    </row>
    <row r="3451" spans="1:9" x14ac:dyDescent="0.2">
      <c r="A3451" s="4" t="s">
        <v>62</v>
      </c>
      <c r="B3451" t="s">
        <v>447</v>
      </c>
      <c r="C3451" t="s">
        <v>452</v>
      </c>
      <c r="D3451" s="5" t="s">
        <v>453</v>
      </c>
      <c r="E3451" s="5">
        <v>0</v>
      </c>
      <c r="F3451" s="5" t="s">
        <v>24</v>
      </c>
      <c r="G3451" s="5" t="s">
        <v>25</v>
      </c>
      <c r="H3451" s="5" t="str">
        <f t="shared" si="53"/>
        <v>Ground Transport</v>
      </c>
      <c r="I3451" s="6">
        <v>6.0916685839389304</v>
      </c>
    </row>
    <row r="3452" spans="1:9" x14ac:dyDescent="0.2">
      <c r="A3452" s="4" t="s">
        <v>62</v>
      </c>
      <c r="B3452" t="s">
        <v>447</v>
      </c>
      <c r="C3452" t="s">
        <v>452</v>
      </c>
      <c r="D3452" s="5" t="s">
        <v>453</v>
      </c>
      <c r="E3452" s="5">
        <v>0</v>
      </c>
      <c r="F3452" s="5" t="s">
        <v>26</v>
      </c>
      <c r="G3452" s="5" t="s">
        <v>27</v>
      </c>
      <c r="H3452" s="5" t="str">
        <f t="shared" si="53"/>
        <v>Residential</v>
      </c>
      <c r="I3452" s="6">
        <v>18.682882768842202</v>
      </c>
    </row>
    <row r="3453" spans="1:9" x14ac:dyDescent="0.2">
      <c r="A3453" s="4" t="s">
        <v>62</v>
      </c>
      <c r="B3453" t="s">
        <v>447</v>
      </c>
      <c r="C3453" t="s">
        <v>452</v>
      </c>
      <c r="D3453" s="5" t="s">
        <v>453</v>
      </c>
      <c r="E3453" s="5">
        <v>0</v>
      </c>
      <c r="F3453" s="5" t="s">
        <v>28</v>
      </c>
      <c r="G3453" s="5" t="s">
        <v>29</v>
      </c>
      <c r="H3453" s="5" t="e">
        <f t="shared" si="53"/>
        <v>#N/A</v>
      </c>
      <c r="I3453" s="6">
        <v>59.464991028190397</v>
      </c>
    </row>
    <row r="3454" spans="1:9" x14ac:dyDescent="0.2">
      <c r="A3454" s="4" t="s">
        <v>62</v>
      </c>
      <c r="B3454" t="s">
        <v>447</v>
      </c>
      <c r="C3454" t="s">
        <v>452</v>
      </c>
      <c r="D3454" s="5" t="s">
        <v>453</v>
      </c>
      <c r="E3454" s="5">
        <v>0</v>
      </c>
      <c r="F3454" s="5" t="s">
        <v>30</v>
      </c>
      <c r="G3454" s="5" t="s">
        <v>31</v>
      </c>
      <c r="H3454" s="5" t="e">
        <f t="shared" si="53"/>
        <v>#N/A</v>
      </c>
      <c r="I3454" s="6" t="s">
        <v>53</v>
      </c>
    </row>
    <row r="3455" spans="1:9" x14ac:dyDescent="0.2">
      <c r="A3455" s="4" t="s">
        <v>62</v>
      </c>
      <c r="B3455" t="s">
        <v>447</v>
      </c>
      <c r="C3455" t="s">
        <v>452</v>
      </c>
      <c r="D3455" s="5" t="s">
        <v>453</v>
      </c>
      <c r="E3455" s="5">
        <v>0</v>
      </c>
      <c r="F3455" s="5" t="s">
        <v>30</v>
      </c>
      <c r="G3455" s="5" t="s">
        <v>32</v>
      </c>
      <c r="H3455" s="5" t="e">
        <f t="shared" si="53"/>
        <v>#N/A</v>
      </c>
      <c r="I3455" s="6" t="s">
        <v>53</v>
      </c>
    </row>
    <row r="3456" spans="1:9" x14ac:dyDescent="0.2">
      <c r="A3456" s="4" t="s">
        <v>62</v>
      </c>
      <c r="B3456" t="s">
        <v>447</v>
      </c>
      <c r="C3456" t="s">
        <v>452</v>
      </c>
      <c r="D3456" s="5" t="s">
        <v>453</v>
      </c>
      <c r="E3456" s="5">
        <v>0</v>
      </c>
      <c r="F3456" s="5" t="s">
        <v>33</v>
      </c>
      <c r="G3456" s="5" t="s">
        <v>34</v>
      </c>
      <c r="H3456" s="5" t="str">
        <f t="shared" si="53"/>
        <v>Industry (incl. Cement Process)</v>
      </c>
      <c r="I3456" s="6">
        <v>988.92899999999997</v>
      </c>
    </row>
    <row r="3457" spans="1:9" x14ac:dyDescent="0.2">
      <c r="A3457" s="4" t="s">
        <v>62</v>
      </c>
      <c r="B3457" t="s">
        <v>447</v>
      </c>
      <c r="C3457" t="s">
        <v>452</v>
      </c>
      <c r="D3457" s="5" t="s">
        <v>453</v>
      </c>
      <c r="E3457" s="5">
        <v>0</v>
      </c>
      <c r="F3457" s="5" t="s">
        <v>41</v>
      </c>
      <c r="G3457" s="5" t="s">
        <v>42</v>
      </c>
      <c r="H3457" s="5" t="e">
        <f t="shared" si="53"/>
        <v>#N/A</v>
      </c>
      <c r="I3457" s="6">
        <v>0.34743364242272501</v>
      </c>
    </row>
    <row r="3458" spans="1:9" x14ac:dyDescent="0.2">
      <c r="A3458" s="4" t="s">
        <v>62</v>
      </c>
      <c r="B3458" t="s">
        <v>447</v>
      </c>
      <c r="C3458" t="s">
        <v>452</v>
      </c>
      <c r="D3458" s="5" t="s">
        <v>453</v>
      </c>
      <c r="E3458" s="5">
        <v>0</v>
      </c>
      <c r="F3458" s="5" t="s">
        <v>47</v>
      </c>
      <c r="G3458" s="5" t="s">
        <v>48</v>
      </c>
      <c r="H3458" s="5" t="e">
        <f t="shared" ref="H3458:H3521" si="54">VLOOKUP(G3458,$M$2:$N$11,2,FALSE)</f>
        <v>#N/A</v>
      </c>
      <c r="I3458" s="6">
        <v>0.10583791500907</v>
      </c>
    </row>
    <row r="3459" spans="1:9" x14ac:dyDescent="0.2">
      <c r="A3459" s="4" t="s">
        <v>62</v>
      </c>
      <c r="B3459" t="s">
        <v>447</v>
      </c>
      <c r="C3459" t="s">
        <v>452</v>
      </c>
      <c r="D3459" s="5" t="s">
        <v>453</v>
      </c>
      <c r="E3459" s="5">
        <v>0</v>
      </c>
      <c r="F3459" s="5" t="s">
        <v>49</v>
      </c>
      <c r="G3459" s="5" t="s">
        <v>50</v>
      </c>
      <c r="H3459" s="5" t="e">
        <f t="shared" si="54"/>
        <v>#N/A</v>
      </c>
      <c r="I3459" s="6">
        <v>4.1592197908185504</v>
      </c>
    </row>
    <row r="3460" spans="1:9" x14ac:dyDescent="0.2">
      <c r="A3460" s="4" t="s">
        <v>62</v>
      </c>
      <c r="B3460" t="s">
        <v>447</v>
      </c>
      <c r="C3460" t="s">
        <v>452</v>
      </c>
      <c r="D3460" s="5" t="s">
        <v>453</v>
      </c>
      <c r="E3460" s="5">
        <v>0</v>
      </c>
      <c r="F3460" s="5" t="s">
        <v>56</v>
      </c>
      <c r="G3460" s="5" t="s">
        <v>57</v>
      </c>
      <c r="H3460" s="5" t="e">
        <f t="shared" si="54"/>
        <v>#N/A</v>
      </c>
      <c r="I3460" s="6">
        <v>13.680782763806199</v>
      </c>
    </row>
    <row r="3461" spans="1:9" x14ac:dyDescent="0.2">
      <c r="A3461" s="4" t="s">
        <v>62</v>
      </c>
      <c r="B3461" t="s">
        <v>447</v>
      </c>
      <c r="C3461" t="s">
        <v>452</v>
      </c>
      <c r="D3461" s="5" t="s">
        <v>453</v>
      </c>
      <c r="E3461" s="5">
        <v>0</v>
      </c>
      <c r="F3461" s="5" t="s">
        <v>58</v>
      </c>
      <c r="G3461" s="5" t="s">
        <v>59</v>
      </c>
      <c r="H3461" s="5" t="e">
        <f t="shared" si="54"/>
        <v>#N/A</v>
      </c>
      <c r="I3461" s="6" t="s">
        <v>53</v>
      </c>
    </row>
    <row r="3462" spans="1:9" x14ac:dyDescent="0.2">
      <c r="A3462" s="4" t="s">
        <v>62</v>
      </c>
      <c r="B3462" t="s">
        <v>447</v>
      </c>
      <c r="C3462" t="s">
        <v>452</v>
      </c>
      <c r="D3462" s="5" t="s">
        <v>453</v>
      </c>
      <c r="E3462" s="5">
        <v>0</v>
      </c>
      <c r="F3462" s="5" t="s">
        <v>60</v>
      </c>
      <c r="G3462" s="5" t="s">
        <v>61</v>
      </c>
      <c r="H3462" s="5" t="e">
        <f t="shared" si="54"/>
        <v>#N/A</v>
      </c>
      <c r="I3462" s="6">
        <v>13.378782705885</v>
      </c>
    </row>
    <row r="3463" spans="1:9" x14ac:dyDescent="0.2">
      <c r="A3463" s="4" t="s">
        <v>62</v>
      </c>
      <c r="B3463" t="s">
        <v>447</v>
      </c>
      <c r="C3463" t="s">
        <v>454</v>
      </c>
      <c r="D3463" s="5" t="s">
        <v>455</v>
      </c>
      <c r="E3463" s="5">
        <v>0</v>
      </c>
      <c r="F3463" s="5" t="s">
        <v>10</v>
      </c>
      <c r="G3463" s="5" t="s">
        <v>11</v>
      </c>
      <c r="H3463" s="5" t="str">
        <f t="shared" si="54"/>
        <v>Power</v>
      </c>
      <c r="I3463" s="6">
        <v>6950.66629380018</v>
      </c>
    </row>
    <row r="3464" spans="1:9" x14ac:dyDescent="0.2">
      <c r="A3464" s="4" t="s">
        <v>62</v>
      </c>
      <c r="B3464" t="s">
        <v>447</v>
      </c>
      <c r="C3464" t="s">
        <v>454</v>
      </c>
      <c r="D3464" s="5" t="s">
        <v>455</v>
      </c>
      <c r="E3464" s="5">
        <v>0</v>
      </c>
      <c r="F3464" s="5" t="s">
        <v>12</v>
      </c>
      <c r="G3464" s="5" t="s">
        <v>13</v>
      </c>
      <c r="H3464" s="5" t="str">
        <f t="shared" si="54"/>
        <v>Industry (incl. Cement Process)</v>
      </c>
      <c r="I3464" s="6">
        <v>1187.7605595515899</v>
      </c>
    </row>
    <row r="3465" spans="1:9" x14ac:dyDescent="0.2">
      <c r="A3465" s="4" t="s">
        <v>62</v>
      </c>
      <c r="B3465" t="s">
        <v>447</v>
      </c>
      <c r="C3465" t="s">
        <v>454</v>
      </c>
      <c r="D3465" s="5" t="s">
        <v>455</v>
      </c>
      <c r="E3465" s="5">
        <v>0</v>
      </c>
      <c r="F3465" s="5" t="s">
        <v>14</v>
      </c>
      <c r="G3465" s="5" t="s">
        <v>15</v>
      </c>
      <c r="H3465" s="5" t="str">
        <f t="shared" si="54"/>
        <v>Industry (incl. Cement Process)</v>
      </c>
      <c r="I3465" s="6">
        <v>4181.0665911310098</v>
      </c>
    </row>
    <row r="3466" spans="1:9" x14ac:dyDescent="0.2">
      <c r="A3466" s="4" t="s">
        <v>62</v>
      </c>
      <c r="B3466" t="s">
        <v>447</v>
      </c>
      <c r="C3466" t="s">
        <v>454</v>
      </c>
      <c r="D3466" s="5" t="s">
        <v>455</v>
      </c>
      <c r="E3466" s="5">
        <v>0</v>
      </c>
      <c r="F3466" s="5" t="s">
        <v>16</v>
      </c>
      <c r="G3466" s="5" t="s">
        <v>17</v>
      </c>
      <c r="H3466" s="5" t="str">
        <f t="shared" si="54"/>
        <v>Domestic aviation</v>
      </c>
      <c r="I3466" s="6">
        <v>296.05825930036798</v>
      </c>
    </row>
    <row r="3467" spans="1:9" x14ac:dyDescent="0.2">
      <c r="A3467" s="4" t="s">
        <v>62</v>
      </c>
      <c r="B3467" t="s">
        <v>447</v>
      </c>
      <c r="C3467" t="s">
        <v>454</v>
      </c>
      <c r="D3467" s="5" t="s">
        <v>455</v>
      </c>
      <c r="E3467" s="5">
        <v>0</v>
      </c>
      <c r="F3467" s="5" t="s">
        <v>18</v>
      </c>
      <c r="G3467" s="5" t="s">
        <v>19</v>
      </c>
      <c r="H3467" s="5" t="str">
        <f t="shared" si="54"/>
        <v>Ground Transport</v>
      </c>
      <c r="I3467" s="6">
        <v>10068.800483311899</v>
      </c>
    </row>
    <row r="3468" spans="1:9" x14ac:dyDescent="0.2">
      <c r="A3468" s="4" t="s">
        <v>62</v>
      </c>
      <c r="B3468" t="s">
        <v>447</v>
      </c>
      <c r="C3468" t="s">
        <v>454</v>
      </c>
      <c r="D3468" s="5" t="s">
        <v>455</v>
      </c>
      <c r="E3468" s="5">
        <v>0</v>
      </c>
      <c r="F3468" s="5" t="s">
        <v>20</v>
      </c>
      <c r="G3468" s="5" t="s">
        <v>21</v>
      </c>
      <c r="H3468" s="5" t="str">
        <f t="shared" si="54"/>
        <v>Ground Transport</v>
      </c>
      <c r="I3468" s="6">
        <v>839.41027017722695</v>
      </c>
    </row>
    <row r="3469" spans="1:9" x14ac:dyDescent="0.2">
      <c r="A3469" s="4" t="s">
        <v>62</v>
      </c>
      <c r="B3469" t="s">
        <v>447</v>
      </c>
      <c r="C3469" t="s">
        <v>454</v>
      </c>
      <c r="D3469" s="5" t="s">
        <v>455</v>
      </c>
      <c r="E3469" s="5">
        <v>0</v>
      </c>
      <c r="F3469" s="5" t="s">
        <v>22</v>
      </c>
      <c r="G3469" s="5" t="s">
        <v>23</v>
      </c>
      <c r="H3469" s="5" t="str">
        <f t="shared" si="54"/>
        <v>Ground Transport</v>
      </c>
      <c r="I3469" s="6">
        <v>301.46973935896</v>
      </c>
    </row>
    <row r="3470" spans="1:9" x14ac:dyDescent="0.2">
      <c r="A3470" s="4" t="s">
        <v>62</v>
      </c>
      <c r="B3470" t="s">
        <v>447</v>
      </c>
      <c r="C3470" t="s">
        <v>454</v>
      </c>
      <c r="D3470" s="5" t="s">
        <v>455</v>
      </c>
      <c r="E3470" s="5">
        <v>0</v>
      </c>
      <c r="F3470" s="5" t="s">
        <v>26</v>
      </c>
      <c r="G3470" s="5" t="s">
        <v>27</v>
      </c>
      <c r="H3470" s="5" t="str">
        <f t="shared" si="54"/>
        <v>Residential</v>
      </c>
      <c r="I3470" s="6">
        <v>7039.9643906913698</v>
      </c>
    </row>
    <row r="3471" spans="1:9" x14ac:dyDescent="0.2">
      <c r="A3471" s="4" t="s">
        <v>62</v>
      </c>
      <c r="B3471" t="s">
        <v>447</v>
      </c>
      <c r="C3471" t="s">
        <v>454</v>
      </c>
      <c r="D3471" s="5" t="s">
        <v>455</v>
      </c>
      <c r="E3471" s="5">
        <v>0</v>
      </c>
      <c r="F3471" s="5" t="s">
        <v>30</v>
      </c>
      <c r="G3471" s="5" t="s">
        <v>32</v>
      </c>
      <c r="H3471" s="5" t="e">
        <f t="shared" si="54"/>
        <v>#N/A</v>
      </c>
      <c r="I3471" s="6">
        <v>21.245420794492698</v>
      </c>
    </row>
    <row r="3472" spans="1:9" x14ac:dyDescent="0.2">
      <c r="A3472" s="4" t="s">
        <v>62</v>
      </c>
      <c r="B3472" t="s">
        <v>447</v>
      </c>
      <c r="C3472" t="s">
        <v>454</v>
      </c>
      <c r="D3472" s="5" t="s">
        <v>455</v>
      </c>
      <c r="E3472" s="5">
        <v>0</v>
      </c>
      <c r="F3472" s="5" t="s">
        <v>33</v>
      </c>
      <c r="G3472" s="5" t="s">
        <v>34</v>
      </c>
      <c r="H3472" s="5" t="str">
        <f t="shared" si="54"/>
        <v>Industry (incl. Cement Process)</v>
      </c>
      <c r="I3472" s="6">
        <v>1287.18</v>
      </c>
    </row>
    <row r="3473" spans="1:9" x14ac:dyDescent="0.2">
      <c r="A3473" s="4" t="s">
        <v>62</v>
      </c>
      <c r="B3473" t="s">
        <v>447</v>
      </c>
      <c r="C3473" t="s">
        <v>454</v>
      </c>
      <c r="D3473" s="5" t="s">
        <v>455</v>
      </c>
      <c r="E3473" s="5">
        <v>0</v>
      </c>
      <c r="F3473" s="5" t="s">
        <v>41</v>
      </c>
      <c r="G3473" s="5" t="s">
        <v>42</v>
      </c>
      <c r="H3473" s="5" t="e">
        <f t="shared" si="54"/>
        <v>#N/A</v>
      </c>
      <c r="I3473" s="6">
        <v>2.72146415856428</v>
      </c>
    </row>
    <row r="3474" spans="1:9" x14ac:dyDescent="0.2">
      <c r="A3474" s="4" t="s">
        <v>62</v>
      </c>
      <c r="B3474" t="s">
        <v>447</v>
      </c>
      <c r="C3474" t="s">
        <v>454</v>
      </c>
      <c r="D3474" s="5" t="s">
        <v>455</v>
      </c>
      <c r="E3474" s="5">
        <v>0</v>
      </c>
      <c r="F3474" s="5" t="s">
        <v>43</v>
      </c>
      <c r="G3474" s="5" t="s">
        <v>44</v>
      </c>
      <c r="H3474" s="5" t="e">
        <f t="shared" si="54"/>
        <v>#N/A</v>
      </c>
      <c r="I3474" s="6">
        <v>109.34714624</v>
      </c>
    </row>
    <row r="3475" spans="1:9" x14ac:dyDescent="0.2">
      <c r="A3475" s="4" t="s">
        <v>62</v>
      </c>
      <c r="B3475" t="s">
        <v>447</v>
      </c>
      <c r="C3475" t="s">
        <v>454</v>
      </c>
      <c r="D3475" s="5" t="s">
        <v>455</v>
      </c>
      <c r="E3475" s="5">
        <v>0</v>
      </c>
      <c r="F3475" s="5" t="s">
        <v>45</v>
      </c>
      <c r="G3475" s="5" t="s">
        <v>46</v>
      </c>
      <c r="H3475" s="5" t="e">
        <f t="shared" si="54"/>
        <v>#N/A</v>
      </c>
      <c r="I3475" s="6">
        <v>1.6834337804664501</v>
      </c>
    </row>
    <row r="3476" spans="1:9" x14ac:dyDescent="0.2">
      <c r="A3476" s="4" t="s">
        <v>62</v>
      </c>
      <c r="B3476" t="s">
        <v>447</v>
      </c>
      <c r="C3476" t="s">
        <v>454</v>
      </c>
      <c r="D3476" s="5" t="s">
        <v>455</v>
      </c>
      <c r="E3476" s="5">
        <v>0</v>
      </c>
      <c r="F3476" s="5" t="s">
        <v>47</v>
      </c>
      <c r="G3476" s="5" t="s">
        <v>48</v>
      </c>
      <c r="H3476" s="5" t="e">
        <f t="shared" si="54"/>
        <v>#N/A</v>
      </c>
      <c r="I3476" s="6">
        <v>37.850623665979597</v>
      </c>
    </row>
    <row r="3477" spans="1:9" x14ac:dyDescent="0.2">
      <c r="A3477" s="4" t="s">
        <v>62</v>
      </c>
      <c r="B3477" t="s">
        <v>447</v>
      </c>
      <c r="C3477" t="s">
        <v>454</v>
      </c>
      <c r="D3477" s="5" t="s">
        <v>455</v>
      </c>
      <c r="E3477" s="5">
        <v>0</v>
      </c>
      <c r="F3477" s="5" t="s">
        <v>49</v>
      </c>
      <c r="G3477" s="5" t="s">
        <v>50</v>
      </c>
      <c r="H3477" s="5" t="e">
        <f t="shared" si="54"/>
        <v>#N/A</v>
      </c>
      <c r="I3477" s="6">
        <v>32.701500517695798</v>
      </c>
    </row>
    <row r="3478" spans="1:9" x14ac:dyDescent="0.2">
      <c r="A3478" s="4" t="s">
        <v>62</v>
      </c>
      <c r="B3478" t="s">
        <v>447</v>
      </c>
      <c r="C3478" t="s">
        <v>454</v>
      </c>
      <c r="D3478" s="5" t="s">
        <v>455</v>
      </c>
      <c r="E3478" s="5">
        <v>0</v>
      </c>
      <c r="F3478" s="5" t="s">
        <v>54</v>
      </c>
      <c r="G3478" s="5" t="s">
        <v>55</v>
      </c>
      <c r="H3478" s="5" t="e">
        <f t="shared" si="54"/>
        <v>#N/A</v>
      </c>
      <c r="I3478" s="6">
        <v>2.44480896E-2</v>
      </c>
    </row>
    <row r="3479" spans="1:9" x14ac:dyDescent="0.2">
      <c r="A3479" s="4" t="s">
        <v>62</v>
      </c>
      <c r="B3479" t="s">
        <v>447</v>
      </c>
      <c r="C3479" t="s">
        <v>454</v>
      </c>
      <c r="D3479" s="5" t="s">
        <v>455</v>
      </c>
      <c r="E3479" s="5">
        <v>0</v>
      </c>
      <c r="F3479" s="5" t="s">
        <v>56</v>
      </c>
      <c r="G3479" s="5" t="s">
        <v>57</v>
      </c>
      <c r="H3479" s="5" t="e">
        <f t="shared" si="54"/>
        <v>#N/A</v>
      </c>
      <c r="I3479" s="6">
        <v>136.45261298622501</v>
      </c>
    </row>
    <row r="3480" spans="1:9" x14ac:dyDescent="0.2">
      <c r="A3480" s="4" t="s">
        <v>62</v>
      </c>
      <c r="B3480" t="s">
        <v>447</v>
      </c>
      <c r="C3480" t="s">
        <v>454</v>
      </c>
      <c r="D3480" s="5" t="s">
        <v>455</v>
      </c>
      <c r="E3480" s="5">
        <v>0</v>
      </c>
      <c r="F3480" s="5" t="s">
        <v>58</v>
      </c>
      <c r="G3480" s="5" t="s">
        <v>59</v>
      </c>
      <c r="H3480" s="5" t="e">
        <f t="shared" si="54"/>
        <v>#N/A</v>
      </c>
      <c r="I3480" s="6">
        <v>117.26</v>
      </c>
    </row>
    <row r="3481" spans="1:9" x14ac:dyDescent="0.2">
      <c r="A3481" s="4" t="s">
        <v>62</v>
      </c>
      <c r="B3481" t="s">
        <v>447</v>
      </c>
      <c r="C3481" t="s">
        <v>454</v>
      </c>
      <c r="D3481" s="5" t="s">
        <v>455</v>
      </c>
      <c r="E3481" s="5">
        <v>0</v>
      </c>
      <c r="F3481" s="5" t="s">
        <v>60</v>
      </c>
      <c r="G3481" s="5" t="s">
        <v>61</v>
      </c>
      <c r="H3481" s="5" t="e">
        <f t="shared" si="54"/>
        <v>#N/A</v>
      </c>
      <c r="I3481" s="6">
        <v>42.807486909647501</v>
      </c>
    </row>
    <row r="3482" spans="1:9" x14ac:dyDescent="0.2">
      <c r="A3482" s="4" t="s">
        <v>62</v>
      </c>
      <c r="B3482" t="s">
        <v>447</v>
      </c>
      <c r="C3482" t="s">
        <v>456</v>
      </c>
      <c r="D3482" s="5" t="s">
        <v>457</v>
      </c>
      <c r="E3482" s="5">
        <v>0</v>
      </c>
      <c r="F3482" s="5" t="s">
        <v>10</v>
      </c>
      <c r="G3482" s="5" t="s">
        <v>11</v>
      </c>
      <c r="H3482" s="5" t="str">
        <f t="shared" si="54"/>
        <v>Power</v>
      </c>
      <c r="I3482" s="6">
        <v>109706.87218053199</v>
      </c>
    </row>
    <row r="3483" spans="1:9" x14ac:dyDescent="0.2">
      <c r="A3483" s="4" t="s">
        <v>62</v>
      </c>
      <c r="B3483" t="s">
        <v>447</v>
      </c>
      <c r="C3483" t="s">
        <v>456</v>
      </c>
      <c r="D3483" s="5" t="s">
        <v>457</v>
      </c>
      <c r="E3483" s="5">
        <v>0</v>
      </c>
      <c r="F3483" s="5" t="s">
        <v>12</v>
      </c>
      <c r="G3483" s="5" t="s">
        <v>13</v>
      </c>
      <c r="H3483" s="5" t="str">
        <f t="shared" si="54"/>
        <v>Industry (incl. Cement Process)</v>
      </c>
      <c r="I3483" s="6">
        <v>15526.5727023656</v>
      </c>
    </row>
    <row r="3484" spans="1:9" x14ac:dyDescent="0.2">
      <c r="A3484" s="4" t="s">
        <v>62</v>
      </c>
      <c r="B3484" t="s">
        <v>447</v>
      </c>
      <c r="C3484" t="s">
        <v>456</v>
      </c>
      <c r="D3484" s="5" t="s">
        <v>457</v>
      </c>
      <c r="E3484" s="5">
        <v>0</v>
      </c>
      <c r="F3484" s="5" t="s">
        <v>14</v>
      </c>
      <c r="G3484" s="5" t="s">
        <v>15</v>
      </c>
      <c r="H3484" s="5" t="str">
        <f t="shared" si="54"/>
        <v>Industry (incl. Cement Process)</v>
      </c>
      <c r="I3484" s="6">
        <v>30319.7888926788</v>
      </c>
    </row>
    <row r="3485" spans="1:9" x14ac:dyDescent="0.2">
      <c r="A3485" s="4" t="s">
        <v>62</v>
      </c>
      <c r="B3485" t="s">
        <v>447</v>
      </c>
      <c r="C3485" t="s">
        <v>456</v>
      </c>
      <c r="D3485" s="5" t="s">
        <v>457</v>
      </c>
      <c r="E3485" s="5">
        <v>0</v>
      </c>
      <c r="F3485" s="5" t="s">
        <v>16</v>
      </c>
      <c r="G3485" s="5" t="s">
        <v>17</v>
      </c>
      <c r="H3485" s="5" t="str">
        <f t="shared" si="54"/>
        <v>Domestic aviation</v>
      </c>
      <c r="I3485" s="6">
        <v>1505.0671469571</v>
      </c>
    </row>
    <row r="3486" spans="1:9" x14ac:dyDescent="0.2">
      <c r="A3486" s="4" t="s">
        <v>62</v>
      </c>
      <c r="B3486" t="s">
        <v>447</v>
      </c>
      <c r="C3486" t="s">
        <v>456</v>
      </c>
      <c r="D3486" s="5" t="s">
        <v>457</v>
      </c>
      <c r="E3486" s="5">
        <v>0</v>
      </c>
      <c r="F3486" s="5" t="s">
        <v>18</v>
      </c>
      <c r="G3486" s="5" t="s">
        <v>19</v>
      </c>
      <c r="H3486" s="5" t="str">
        <f t="shared" si="54"/>
        <v>Ground Transport</v>
      </c>
      <c r="I3486" s="6">
        <v>61699.838543067097</v>
      </c>
    </row>
    <row r="3487" spans="1:9" x14ac:dyDescent="0.2">
      <c r="A3487" s="4" t="s">
        <v>62</v>
      </c>
      <c r="B3487" t="s">
        <v>447</v>
      </c>
      <c r="C3487" t="s">
        <v>456</v>
      </c>
      <c r="D3487" s="5" t="s">
        <v>457</v>
      </c>
      <c r="E3487" s="5">
        <v>0</v>
      </c>
      <c r="F3487" s="5" t="s">
        <v>22</v>
      </c>
      <c r="G3487" s="5" t="s">
        <v>23</v>
      </c>
      <c r="H3487" s="5" t="str">
        <f t="shared" si="54"/>
        <v>Ground Transport</v>
      </c>
      <c r="I3487" s="6">
        <v>451.27482146237901</v>
      </c>
    </row>
    <row r="3488" spans="1:9" x14ac:dyDescent="0.2">
      <c r="A3488" s="4" t="s">
        <v>62</v>
      </c>
      <c r="B3488" t="s">
        <v>447</v>
      </c>
      <c r="C3488" t="s">
        <v>456</v>
      </c>
      <c r="D3488" s="5" t="s">
        <v>457</v>
      </c>
      <c r="E3488" s="5">
        <v>0</v>
      </c>
      <c r="F3488" s="5" t="s">
        <v>26</v>
      </c>
      <c r="G3488" s="5" t="s">
        <v>27</v>
      </c>
      <c r="H3488" s="5" t="str">
        <f t="shared" si="54"/>
        <v>Residential</v>
      </c>
      <c r="I3488" s="6">
        <v>5604.4718776320597</v>
      </c>
    </row>
    <row r="3489" spans="1:9" x14ac:dyDescent="0.2">
      <c r="A3489" s="4" t="s">
        <v>62</v>
      </c>
      <c r="B3489" t="s">
        <v>447</v>
      </c>
      <c r="C3489" t="s">
        <v>456</v>
      </c>
      <c r="D3489" s="5" t="s">
        <v>457</v>
      </c>
      <c r="E3489" s="5">
        <v>0</v>
      </c>
      <c r="F3489" s="5" t="s">
        <v>30</v>
      </c>
      <c r="G3489" s="5" t="s">
        <v>31</v>
      </c>
      <c r="H3489" s="5" t="e">
        <f t="shared" si="54"/>
        <v>#N/A</v>
      </c>
      <c r="I3489" s="6">
        <v>87.315782160771406</v>
      </c>
    </row>
    <row r="3490" spans="1:9" x14ac:dyDescent="0.2">
      <c r="A3490" s="4" t="s">
        <v>62</v>
      </c>
      <c r="B3490" t="s">
        <v>447</v>
      </c>
      <c r="C3490" t="s">
        <v>456</v>
      </c>
      <c r="D3490" s="5" t="s">
        <v>457</v>
      </c>
      <c r="E3490" s="5">
        <v>0</v>
      </c>
      <c r="F3490" s="5" t="s">
        <v>30</v>
      </c>
      <c r="G3490" s="5" t="s">
        <v>32</v>
      </c>
      <c r="H3490" s="5" t="e">
        <f t="shared" si="54"/>
        <v>#N/A</v>
      </c>
      <c r="I3490" s="6">
        <v>6565.8913996353704</v>
      </c>
    </row>
    <row r="3491" spans="1:9" x14ac:dyDescent="0.2">
      <c r="A3491" s="4" t="s">
        <v>62</v>
      </c>
      <c r="B3491" t="s">
        <v>447</v>
      </c>
      <c r="C3491" t="s">
        <v>456</v>
      </c>
      <c r="D3491" s="5" t="s">
        <v>457</v>
      </c>
      <c r="E3491" s="5">
        <v>0</v>
      </c>
      <c r="F3491" s="5" t="s">
        <v>33</v>
      </c>
      <c r="G3491" s="5" t="s">
        <v>34</v>
      </c>
      <c r="H3491" s="5" t="str">
        <f t="shared" si="54"/>
        <v>Industry (incl. Cement Process)</v>
      </c>
      <c r="I3491" s="6">
        <v>10877.7</v>
      </c>
    </row>
    <row r="3492" spans="1:9" x14ac:dyDescent="0.2">
      <c r="A3492" s="4" t="s">
        <v>62</v>
      </c>
      <c r="B3492" t="s">
        <v>447</v>
      </c>
      <c r="C3492" t="s">
        <v>456</v>
      </c>
      <c r="D3492" s="5" t="s">
        <v>457</v>
      </c>
      <c r="E3492" s="5">
        <v>0</v>
      </c>
      <c r="F3492" s="5" t="s">
        <v>35</v>
      </c>
      <c r="G3492" s="5" t="s">
        <v>36</v>
      </c>
      <c r="H3492" s="5" t="e">
        <f t="shared" si="54"/>
        <v>#N/A</v>
      </c>
      <c r="I3492" s="6">
        <v>1125</v>
      </c>
    </row>
    <row r="3493" spans="1:9" x14ac:dyDescent="0.2">
      <c r="A3493" s="4" t="s">
        <v>62</v>
      </c>
      <c r="B3493" t="s">
        <v>447</v>
      </c>
      <c r="C3493" t="s">
        <v>456</v>
      </c>
      <c r="D3493" s="5" t="s">
        <v>457</v>
      </c>
      <c r="E3493" s="5">
        <v>0</v>
      </c>
      <c r="F3493" s="5" t="s">
        <v>41</v>
      </c>
      <c r="G3493" s="5" t="s">
        <v>42</v>
      </c>
      <c r="H3493" s="5" t="e">
        <f t="shared" si="54"/>
        <v>#N/A</v>
      </c>
      <c r="I3493" s="6">
        <v>1.5513648472108199</v>
      </c>
    </row>
    <row r="3494" spans="1:9" x14ac:dyDescent="0.2">
      <c r="A3494" s="4" t="s">
        <v>62</v>
      </c>
      <c r="B3494" t="s">
        <v>447</v>
      </c>
      <c r="C3494" t="s">
        <v>456</v>
      </c>
      <c r="D3494" s="5" t="s">
        <v>457</v>
      </c>
      <c r="E3494" s="5">
        <v>0</v>
      </c>
      <c r="F3494" s="5" t="s">
        <v>43</v>
      </c>
      <c r="G3494" s="5" t="s">
        <v>44</v>
      </c>
      <c r="H3494" s="5" t="e">
        <f t="shared" si="54"/>
        <v>#N/A</v>
      </c>
      <c r="I3494" s="6">
        <v>6945.2772030809301</v>
      </c>
    </row>
    <row r="3495" spans="1:9" x14ac:dyDescent="0.2">
      <c r="A3495" s="4" t="s">
        <v>62</v>
      </c>
      <c r="B3495" t="s">
        <v>447</v>
      </c>
      <c r="C3495" t="s">
        <v>456</v>
      </c>
      <c r="D3495" s="5" t="s">
        <v>457</v>
      </c>
      <c r="E3495" s="5">
        <v>0</v>
      </c>
      <c r="F3495" s="5" t="s">
        <v>45</v>
      </c>
      <c r="G3495" s="5" t="s">
        <v>46</v>
      </c>
      <c r="H3495" s="5" t="e">
        <f t="shared" si="54"/>
        <v>#N/A</v>
      </c>
      <c r="I3495" s="6">
        <v>128.6</v>
      </c>
    </row>
    <row r="3496" spans="1:9" x14ac:dyDescent="0.2">
      <c r="A3496" s="4" t="s">
        <v>62</v>
      </c>
      <c r="B3496" t="s">
        <v>447</v>
      </c>
      <c r="C3496" t="s">
        <v>456</v>
      </c>
      <c r="D3496" s="5" t="s">
        <v>457</v>
      </c>
      <c r="E3496" s="5">
        <v>0</v>
      </c>
      <c r="F3496" s="5" t="s">
        <v>47</v>
      </c>
      <c r="G3496" s="5" t="s">
        <v>48</v>
      </c>
      <c r="H3496" s="5" t="e">
        <f t="shared" si="54"/>
        <v>#N/A</v>
      </c>
      <c r="I3496" s="6" t="s">
        <v>53</v>
      </c>
    </row>
    <row r="3497" spans="1:9" x14ac:dyDescent="0.2">
      <c r="A3497" s="4" t="s">
        <v>62</v>
      </c>
      <c r="B3497" t="s">
        <v>447</v>
      </c>
      <c r="C3497" t="s">
        <v>456</v>
      </c>
      <c r="D3497" s="5" t="s">
        <v>457</v>
      </c>
      <c r="E3497" s="5">
        <v>0</v>
      </c>
      <c r="F3497" s="5" t="s">
        <v>49</v>
      </c>
      <c r="G3497" s="5" t="s">
        <v>50</v>
      </c>
      <c r="H3497" s="5" t="e">
        <f t="shared" si="54"/>
        <v>#N/A</v>
      </c>
      <c r="I3497" s="6">
        <v>91.9880140512889</v>
      </c>
    </row>
    <row r="3498" spans="1:9" x14ac:dyDescent="0.2">
      <c r="A3498" s="4" t="s">
        <v>62</v>
      </c>
      <c r="B3498" t="s">
        <v>447</v>
      </c>
      <c r="C3498" t="s">
        <v>456</v>
      </c>
      <c r="D3498" s="5" t="s">
        <v>457</v>
      </c>
      <c r="E3498" s="5">
        <v>0</v>
      </c>
      <c r="F3498" s="5" t="s">
        <v>51</v>
      </c>
      <c r="G3498" s="5" t="s">
        <v>52</v>
      </c>
      <c r="H3498" s="5" t="e">
        <f t="shared" si="54"/>
        <v>#N/A</v>
      </c>
      <c r="I3498" s="6">
        <v>103.28768112351</v>
      </c>
    </row>
    <row r="3499" spans="1:9" x14ac:dyDescent="0.2">
      <c r="A3499" s="4" t="s">
        <v>62</v>
      </c>
      <c r="B3499" t="s">
        <v>447</v>
      </c>
      <c r="C3499" t="s">
        <v>456</v>
      </c>
      <c r="D3499" s="5" t="s">
        <v>457</v>
      </c>
      <c r="E3499" s="5">
        <v>0</v>
      </c>
      <c r="F3499" s="5" t="s">
        <v>54</v>
      </c>
      <c r="G3499" s="5" t="s">
        <v>55</v>
      </c>
      <c r="H3499" s="5" t="e">
        <f t="shared" si="54"/>
        <v>#N/A</v>
      </c>
      <c r="I3499" s="6">
        <v>3876.51055157059</v>
      </c>
    </row>
    <row r="3500" spans="1:9" x14ac:dyDescent="0.2">
      <c r="A3500" s="4" t="s">
        <v>62</v>
      </c>
      <c r="B3500" t="s">
        <v>447</v>
      </c>
      <c r="C3500" t="s">
        <v>456</v>
      </c>
      <c r="D3500" s="5" t="s">
        <v>457</v>
      </c>
      <c r="E3500" s="5">
        <v>0</v>
      </c>
      <c r="F3500" s="5" t="s">
        <v>56</v>
      </c>
      <c r="G3500" s="5" t="s">
        <v>57</v>
      </c>
      <c r="H3500" s="5" t="e">
        <f t="shared" si="54"/>
        <v>#N/A</v>
      </c>
      <c r="I3500" s="6">
        <v>1649.1176111765201</v>
      </c>
    </row>
    <row r="3501" spans="1:9" x14ac:dyDescent="0.2">
      <c r="A3501" s="4" t="s">
        <v>62</v>
      </c>
      <c r="B3501" t="s">
        <v>447</v>
      </c>
      <c r="C3501" t="s">
        <v>456</v>
      </c>
      <c r="D3501" s="5" t="s">
        <v>457</v>
      </c>
      <c r="E3501" s="5">
        <v>0</v>
      </c>
      <c r="F3501" s="5" t="s">
        <v>58</v>
      </c>
      <c r="G3501" s="5" t="s">
        <v>59</v>
      </c>
      <c r="H3501" s="5" t="e">
        <f t="shared" si="54"/>
        <v>#N/A</v>
      </c>
      <c r="I3501" s="6">
        <v>1506.2071392238199</v>
      </c>
    </row>
    <row r="3502" spans="1:9" x14ac:dyDescent="0.2">
      <c r="A3502" s="4" t="s">
        <v>62</v>
      </c>
      <c r="B3502" t="s">
        <v>447</v>
      </c>
      <c r="C3502" t="s">
        <v>456</v>
      </c>
      <c r="D3502" s="5" t="s">
        <v>457</v>
      </c>
      <c r="E3502" s="5">
        <v>0</v>
      </c>
      <c r="F3502" s="5" t="s">
        <v>60</v>
      </c>
      <c r="G3502" s="5" t="s">
        <v>61</v>
      </c>
      <c r="H3502" s="5" t="e">
        <f t="shared" si="54"/>
        <v>#N/A</v>
      </c>
      <c r="I3502" s="6">
        <v>71.269486856975504</v>
      </c>
    </row>
    <row r="3503" spans="1:9" x14ac:dyDescent="0.2">
      <c r="A3503" s="4" t="s">
        <v>62</v>
      </c>
      <c r="B3503" t="s">
        <v>447</v>
      </c>
      <c r="C3503" t="s">
        <v>458</v>
      </c>
      <c r="D3503" s="5" t="s">
        <v>459</v>
      </c>
      <c r="E3503" s="5">
        <v>0</v>
      </c>
      <c r="F3503" s="5" t="s">
        <v>10</v>
      </c>
      <c r="G3503" s="5" t="s">
        <v>11</v>
      </c>
      <c r="H3503" s="5" t="str">
        <f t="shared" si="54"/>
        <v>Power</v>
      </c>
      <c r="I3503" s="6">
        <v>66630.992923655998</v>
      </c>
    </row>
    <row r="3504" spans="1:9" x14ac:dyDescent="0.2">
      <c r="A3504" s="4" t="s">
        <v>62</v>
      </c>
      <c r="B3504" t="s">
        <v>447</v>
      </c>
      <c r="C3504" t="s">
        <v>458</v>
      </c>
      <c r="D3504" s="5" t="s">
        <v>459</v>
      </c>
      <c r="E3504" s="5">
        <v>0</v>
      </c>
      <c r="F3504" s="5" t="s">
        <v>12</v>
      </c>
      <c r="G3504" s="5" t="s">
        <v>13</v>
      </c>
      <c r="H3504" s="5" t="str">
        <f t="shared" si="54"/>
        <v>Industry (incl. Cement Process)</v>
      </c>
      <c r="I3504" s="6">
        <v>1020.31369337004</v>
      </c>
    </row>
    <row r="3505" spans="1:9" x14ac:dyDescent="0.2">
      <c r="A3505" s="4" t="s">
        <v>62</v>
      </c>
      <c r="B3505" t="s">
        <v>447</v>
      </c>
      <c r="C3505" t="s">
        <v>458</v>
      </c>
      <c r="D3505" s="5" t="s">
        <v>459</v>
      </c>
      <c r="E3505" s="5">
        <v>0</v>
      </c>
      <c r="F3505" s="5" t="s">
        <v>14</v>
      </c>
      <c r="G3505" s="5" t="s">
        <v>15</v>
      </c>
      <c r="H3505" s="5" t="str">
        <f t="shared" si="54"/>
        <v>Industry (incl. Cement Process)</v>
      </c>
      <c r="I3505" s="6">
        <v>20096.422237464401</v>
      </c>
    </row>
    <row r="3506" spans="1:9" x14ac:dyDescent="0.2">
      <c r="A3506" s="4" t="s">
        <v>62</v>
      </c>
      <c r="B3506" t="s">
        <v>447</v>
      </c>
      <c r="C3506" t="s">
        <v>458</v>
      </c>
      <c r="D3506" s="5" t="s">
        <v>459</v>
      </c>
      <c r="E3506" s="5">
        <v>0</v>
      </c>
      <c r="F3506" s="5" t="s">
        <v>16</v>
      </c>
      <c r="G3506" s="5" t="s">
        <v>17</v>
      </c>
      <c r="H3506" s="5" t="str">
        <f t="shared" si="54"/>
        <v>Domestic aviation</v>
      </c>
      <c r="I3506" s="6">
        <v>1399.52114207662</v>
      </c>
    </row>
    <row r="3507" spans="1:9" x14ac:dyDescent="0.2">
      <c r="A3507" s="4" t="s">
        <v>62</v>
      </c>
      <c r="B3507" t="s">
        <v>447</v>
      </c>
      <c r="C3507" t="s">
        <v>458</v>
      </c>
      <c r="D3507" s="5" t="s">
        <v>459</v>
      </c>
      <c r="E3507" s="5">
        <v>0</v>
      </c>
      <c r="F3507" s="5" t="s">
        <v>18</v>
      </c>
      <c r="G3507" s="5" t="s">
        <v>19</v>
      </c>
      <c r="H3507" s="5" t="str">
        <f t="shared" si="54"/>
        <v>Ground Transport</v>
      </c>
      <c r="I3507" s="6">
        <v>31012.225888902802</v>
      </c>
    </row>
    <row r="3508" spans="1:9" x14ac:dyDescent="0.2">
      <c r="A3508" s="4" t="s">
        <v>62</v>
      </c>
      <c r="B3508" t="s">
        <v>447</v>
      </c>
      <c r="C3508" t="s">
        <v>458</v>
      </c>
      <c r="D3508" s="5" t="s">
        <v>459</v>
      </c>
      <c r="E3508" s="5">
        <v>0</v>
      </c>
      <c r="F3508" s="5" t="s">
        <v>20</v>
      </c>
      <c r="G3508" s="5" t="s">
        <v>21</v>
      </c>
      <c r="H3508" s="5" t="str">
        <f t="shared" si="54"/>
        <v>Ground Transport</v>
      </c>
      <c r="I3508" s="6">
        <v>6.5199632033022903</v>
      </c>
    </row>
    <row r="3509" spans="1:9" x14ac:dyDescent="0.2">
      <c r="A3509" s="4" t="s">
        <v>62</v>
      </c>
      <c r="B3509" t="s">
        <v>447</v>
      </c>
      <c r="C3509" t="s">
        <v>458</v>
      </c>
      <c r="D3509" s="5" t="s">
        <v>459</v>
      </c>
      <c r="E3509" s="5">
        <v>0</v>
      </c>
      <c r="F3509" s="5" t="s">
        <v>22</v>
      </c>
      <c r="G3509" s="5" t="s">
        <v>23</v>
      </c>
      <c r="H3509" s="5" t="str">
        <f t="shared" si="54"/>
        <v>Ground Transport</v>
      </c>
      <c r="I3509" s="6">
        <v>3283.3572681965002</v>
      </c>
    </row>
    <row r="3510" spans="1:9" x14ac:dyDescent="0.2">
      <c r="A3510" s="4" t="s">
        <v>62</v>
      </c>
      <c r="B3510" t="s">
        <v>447</v>
      </c>
      <c r="C3510" t="s">
        <v>458</v>
      </c>
      <c r="D3510" s="5" t="s">
        <v>459</v>
      </c>
      <c r="E3510" s="5">
        <v>0</v>
      </c>
      <c r="F3510" s="5" t="s">
        <v>26</v>
      </c>
      <c r="G3510" s="5" t="s">
        <v>27</v>
      </c>
      <c r="H3510" s="5" t="str">
        <f t="shared" si="54"/>
        <v>Residential</v>
      </c>
      <c r="I3510" s="6">
        <v>9081.7156430001705</v>
      </c>
    </row>
    <row r="3511" spans="1:9" x14ac:dyDescent="0.2">
      <c r="A3511" s="4" t="s">
        <v>62</v>
      </c>
      <c r="B3511" t="s">
        <v>447</v>
      </c>
      <c r="C3511" t="s">
        <v>458</v>
      </c>
      <c r="D3511" s="5" t="s">
        <v>459</v>
      </c>
      <c r="E3511" s="5">
        <v>0</v>
      </c>
      <c r="F3511" s="5" t="s">
        <v>30</v>
      </c>
      <c r="G3511" s="5" t="s">
        <v>32</v>
      </c>
      <c r="H3511" s="5" t="e">
        <f t="shared" si="54"/>
        <v>#N/A</v>
      </c>
      <c r="I3511" s="6">
        <v>696.399753628805</v>
      </c>
    </row>
    <row r="3512" spans="1:9" x14ac:dyDescent="0.2">
      <c r="A3512" s="4" t="s">
        <v>62</v>
      </c>
      <c r="B3512" t="s">
        <v>447</v>
      </c>
      <c r="C3512" t="s">
        <v>458</v>
      </c>
      <c r="D3512" s="5" t="s">
        <v>459</v>
      </c>
      <c r="E3512" s="5">
        <v>0</v>
      </c>
      <c r="F3512" s="5" t="s">
        <v>33</v>
      </c>
      <c r="G3512" s="5" t="s">
        <v>34</v>
      </c>
      <c r="H3512" s="5" t="str">
        <f t="shared" si="54"/>
        <v>Industry (incl. Cement Process)</v>
      </c>
      <c r="I3512" s="6">
        <v>12361.1</v>
      </c>
    </row>
    <row r="3513" spans="1:9" x14ac:dyDescent="0.2">
      <c r="A3513" s="4" t="s">
        <v>62</v>
      </c>
      <c r="B3513" t="s">
        <v>447</v>
      </c>
      <c r="C3513" t="s">
        <v>458</v>
      </c>
      <c r="D3513" s="5" t="s">
        <v>459</v>
      </c>
      <c r="E3513" s="5">
        <v>0</v>
      </c>
      <c r="F3513" s="5" t="s">
        <v>35</v>
      </c>
      <c r="G3513" s="5" t="s">
        <v>36</v>
      </c>
      <c r="H3513" s="5" t="e">
        <f t="shared" si="54"/>
        <v>#N/A</v>
      </c>
      <c r="I3513" s="6">
        <v>7.5</v>
      </c>
    </row>
    <row r="3514" spans="1:9" x14ac:dyDescent="0.2">
      <c r="A3514" s="4" t="s">
        <v>62</v>
      </c>
      <c r="B3514" t="s">
        <v>447</v>
      </c>
      <c r="C3514" t="s">
        <v>458</v>
      </c>
      <c r="D3514" s="5" t="s">
        <v>459</v>
      </c>
      <c r="E3514" s="5">
        <v>0</v>
      </c>
      <c r="F3514" s="5" t="s">
        <v>41</v>
      </c>
      <c r="G3514" s="5" t="s">
        <v>42</v>
      </c>
      <c r="H3514" s="5" t="e">
        <f t="shared" si="54"/>
        <v>#N/A</v>
      </c>
      <c r="I3514" s="6">
        <v>5.1434766213053704</v>
      </c>
    </row>
    <row r="3515" spans="1:9" x14ac:dyDescent="0.2">
      <c r="A3515" s="4" t="s">
        <v>62</v>
      </c>
      <c r="B3515" t="s">
        <v>447</v>
      </c>
      <c r="C3515" t="s">
        <v>458</v>
      </c>
      <c r="D3515" s="5" t="s">
        <v>459</v>
      </c>
      <c r="E3515" s="5">
        <v>0</v>
      </c>
      <c r="F3515" s="5" t="s">
        <v>43</v>
      </c>
      <c r="G3515" s="5" t="s">
        <v>44</v>
      </c>
      <c r="H3515" s="5" t="e">
        <f t="shared" si="54"/>
        <v>#N/A</v>
      </c>
      <c r="I3515" s="6">
        <v>71.006100000000004</v>
      </c>
    </row>
    <row r="3516" spans="1:9" x14ac:dyDescent="0.2">
      <c r="A3516" s="4" t="s">
        <v>62</v>
      </c>
      <c r="B3516" t="s">
        <v>447</v>
      </c>
      <c r="C3516" t="s">
        <v>458</v>
      </c>
      <c r="D3516" s="5" t="s">
        <v>459</v>
      </c>
      <c r="E3516" s="5">
        <v>0</v>
      </c>
      <c r="F3516" s="5" t="s">
        <v>45</v>
      </c>
      <c r="G3516" s="5" t="s">
        <v>46</v>
      </c>
      <c r="H3516" s="5" t="e">
        <f t="shared" si="54"/>
        <v>#N/A</v>
      </c>
      <c r="I3516" s="6">
        <v>77.224861639955193</v>
      </c>
    </row>
    <row r="3517" spans="1:9" x14ac:dyDescent="0.2">
      <c r="A3517" s="4" t="s">
        <v>62</v>
      </c>
      <c r="B3517" t="s">
        <v>447</v>
      </c>
      <c r="C3517" t="s">
        <v>458</v>
      </c>
      <c r="D3517" s="5" t="s">
        <v>459</v>
      </c>
      <c r="E3517" s="5">
        <v>0</v>
      </c>
      <c r="F3517" s="5" t="s">
        <v>47</v>
      </c>
      <c r="G3517" s="5" t="s">
        <v>48</v>
      </c>
      <c r="H3517" s="5" t="e">
        <f t="shared" si="54"/>
        <v>#N/A</v>
      </c>
      <c r="I3517" s="6" t="s">
        <v>53</v>
      </c>
    </row>
    <row r="3518" spans="1:9" x14ac:dyDescent="0.2">
      <c r="A3518" s="4" t="s">
        <v>62</v>
      </c>
      <c r="B3518" t="s">
        <v>447</v>
      </c>
      <c r="C3518" t="s">
        <v>458</v>
      </c>
      <c r="D3518" s="5" t="s">
        <v>459</v>
      </c>
      <c r="E3518" s="5">
        <v>0</v>
      </c>
      <c r="F3518" s="5" t="s">
        <v>49</v>
      </c>
      <c r="G3518" s="5" t="s">
        <v>50</v>
      </c>
      <c r="H3518" s="5" t="e">
        <f t="shared" si="54"/>
        <v>#N/A</v>
      </c>
      <c r="I3518" s="6">
        <v>300.86853834427501</v>
      </c>
    </row>
    <row r="3519" spans="1:9" x14ac:dyDescent="0.2">
      <c r="A3519" s="4" t="s">
        <v>62</v>
      </c>
      <c r="B3519" t="s">
        <v>447</v>
      </c>
      <c r="C3519" t="s">
        <v>458</v>
      </c>
      <c r="D3519" s="5" t="s">
        <v>459</v>
      </c>
      <c r="E3519" s="5">
        <v>0</v>
      </c>
      <c r="F3519" s="5" t="s">
        <v>51</v>
      </c>
      <c r="G3519" s="5" t="s">
        <v>52</v>
      </c>
      <c r="H3519" s="5" t="e">
        <f t="shared" si="54"/>
        <v>#N/A</v>
      </c>
      <c r="I3519" s="6">
        <v>80.050982399999995</v>
      </c>
    </row>
    <row r="3520" spans="1:9" x14ac:dyDescent="0.2">
      <c r="A3520" s="4" t="s">
        <v>62</v>
      </c>
      <c r="B3520" t="s">
        <v>447</v>
      </c>
      <c r="C3520" t="s">
        <v>458</v>
      </c>
      <c r="D3520" s="5" t="s">
        <v>459</v>
      </c>
      <c r="E3520" s="5">
        <v>0</v>
      </c>
      <c r="F3520" s="5" t="s">
        <v>54</v>
      </c>
      <c r="G3520" s="5" t="s">
        <v>55</v>
      </c>
      <c r="H3520" s="5" t="e">
        <f t="shared" si="54"/>
        <v>#N/A</v>
      </c>
      <c r="I3520" s="6">
        <v>5.19323169986151</v>
      </c>
    </row>
    <row r="3521" spans="1:9" x14ac:dyDescent="0.2">
      <c r="A3521" s="4" t="s">
        <v>62</v>
      </c>
      <c r="B3521" t="s">
        <v>447</v>
      </c>
      <c r="C3521" t="s">
        <v>458</v>
      </c>
      <c r="D3521" s="5" t="s">
        <v>459</v>
      </c>
      <c r="E3521" s="5">
        <v>0</v>
      </c>
      <c r="F3521" s="5" t="s">
        <v>56</v>
      </c>
      <c r="G3521" s="5" t="s">
        <v>57</v>
      </c>
      <c r="H3521" s="5" t="e">
        <f t="shared" si="54"/>
        <v>#N/A</v>
      </c>
      <c r="I3521" s="6">
        <v>759.92207824806906</v>
      </c>
    </row>
    <row r="3522" spans="1:9" x14ac:dyDescent="0.2">
      <c r="A3522" s="4" t="s">
        <v>62</v>
      </c>
      <c r="B3522" t="s">
        <v>447</v>
      </c>
      <c r="C3522" t="s">
        <v>458</v>
      </c>
      <c r="D3522" s="5" t="s">
        <v>459</v>
      </c>
      <c r="E3522" s="5">
        <v>0</v>
      </c>
      <c r="F3522" s="5" t="s">
        <v>58</v>
      </c>
      <c r="G3522" s="5" t="s">
        <v>59</v>
      </c>
      <c r="H3522" s="5" t="e">
        <f t="shared" ref="H3522:H3585" si="55">VLOOKUP(G3522,$M$2:$N$11,2,FALSE)</f>
        <v>#N/A</v>
      </c>
      <c r="I3522" s="6">
        <v>821.14137471232198</v>
      </c>
    </row>
    <row r="3523" spans="1:9" x14ac:dyDescent="0.2">
      <c r="A3523" s="4" t="s">
        <v>62</v>
      </c>
      <c r="B3523" t="s">
        <v>447</v>
      </c>
      <c r="C3523" t="s">
        <v>458</v>
      </c>
      <c r="D3523" s="5" t="s">
        <v>459</v>
      </c>
      <c r="E3523" s="5">
        <v>0</v>
      </c>
      <c r="F3523" s="5" t="s">
        <v>60</v>
      </c>
      <c r="G3523" s="5" t="s">
        <v>61</v>
      </c>
      <c r="H3523" s="5" t="e">
        <f t="shared" si="55"/>
        <v>#N/A</v>
      </c>
      <c r="I3523" s="6">
        <v>139.14756624962101</v>
      </c>
    </row>
    <row r="3524" spans="1:9" x14ac:dyDescent="0.2">
      <c r="A3524" s="4" t="s">
        <v>62</v>
      </c>
      <c r="B3524" t="s">
        <v>447</v>
      </c>
      <c r="C3524" t="s">
        <v>460</v>
      </c>
      <c r="D3524" s="5" t="s">
        <v>461</v>
      </c>
      <c r="E3524" s="5">
        <v>0</v>
      </c>
      <c r="F3524" s="5" t="s">
        <v>10</v>
      </c>
      <c r="G3524" s="5" t="s">
        <v>11</v>
      </c>
      <c r="H3524" s="5" t="str">
        <f t="shared" si="55"/>
        <v>Power</v>
      </c>
      <c r="I3524" s="6">
        <v>24244.780315272299</v>
      </c>
    </row>
    <row r="3525" spans="1:9" x14ac:dyDescent="0.2">
      <c r="A3525" s="4" t="s">
        <v>62</v>
      </c>
      <c r="B3525" t="s">
        <v>447</v>
      </c>
      <c r="C3525" t="s">
        <v>460</v>
      </c>
      <c r="D3525" s="5" t="s">
        <v>461</v>
      </c>
      <c r="E3525" s="5">
        <v>0</v>
      </c>
      <c r="F3525" s="5" t="s">
        <v>12</v>
      </c>
      <c r="G3525" s="5" t="s">
        <v>13</v>
      </c>
      <c r="H3525" s="5" t="str">
        <f t="shared" si="55"/>
        <v>Industry (incl. Cement Process)</v>
      </c>
      <c r="I3525" s="6">
        <v>5058.07708309184</v>
      </c>
    </row>
    <row r="3526" spans="1:9" x14ac:dyDescent="0.2">
      <c r="A3526" s="4" t="s">
        <v>62</v>
      </c>
      <c r="B3526" t="s">
        <v>447</v>
      </c>
      <c r="C3526" t="s">
        <v>460</v>
      </c>
      <c r="D3526" s="5" t="s">
        <v>461</v>
      </c>
      <c r="E3526" s="5">
        <v>0</v>
      </c>
      <c r="F3526" s="5" t="s">
        <v>14</v>
      </c>
      <c r="G3526" s="5" t="s">
        <v>15</v>
      </c>
      <c r="H3526" s="5" t="str">
        <f t="shared" si="55"/>
        <v>Industry (incl. Cement Process)</v>
      </c>
      <c r="I3526" s="6">
        <v>12242.363266014399</v>
      </c>
    </row>
    <row r="3527" spans="1:9" x14ac:dyDescent="0.2">
      <c r="A3527" s="4" t="s">
        <v>62</v>
      </c>
      <c r="B3527" t="s">
        <v>447</v>
      </c>
      <c r="C3527" t="s">
        <v>460</v>
      </c>
      <c r="D3527" s="5" t="s">
        <v>461</v>
      </c>
      <c r="E3527" s="5">
        <v>0</v>
      </c>
      <c r="F3527" s="5" t="s">
        <v>18</v>
      </c>
      <c r="G3527" s="5" t="s">
        <v>19</v>
      </c>
      <c r="H3527" s="5" t="str">
        <f t="shared" si="55"/>
        <v>Ground Transport</v>
      </c>
      <c r="I3527" s="6">
        <v>6630.1349730615902</v>
      </c>
    </row>
    <row r="3528" spans="1:9" x14ac:dyDescent="0.2">
      <c r="A3528" s="4" t="s">
        <v>62</v>
      </c>
      <c r="B3528" t="s">
        <v>447</v>
      </c>
      <c r="C3528" t="s">
        <v>460</v>
      </c>
      <c r="D3528" s="5" t="s">
        <v>461</v>
      </c>
      <c r="E3528" s="5">
        <v>0</v>
      </c>
      <c r="F3528" s="5" t="s">
        <v>22</v>
      </c>
      <c r="G3528" s="5" t="s">
        <v>23</v>
      </c>
      <c r="H3528" s="5" t="str">
        <f t="shared" si="55"/>
        <v>Ground Transport</v>
      </c>
      <c r="I3528" s="6">
        <v>83.373935794381495</v>
      </c>
    </row>
    <row r="3529" spans="1:9" x14ac:dyDescent="0.2">
      <c r="A3529" s="4" t="s">
        <v>62</v>
      </c>
      <c r="B3529" t="s">
        <v>447</v>
      </c>
      <c r="C3529" t="s">
        <v>460</v>
      </c>
      <c r="D3529" s="5" t="s">
        <v>461</v>
      </c>
      <c r="E3529" s="5">
        <v>0</v>
      </c>
      <c r="F3529" s="5" t="s">
        <v>26</v>
      </c>
      <c r="G3529" s="5" t="s">
        <v>27</v>
      </c>
      <c r="H3529" s="5" t="str">
        <f t="shared" si="55"/>
        <v>Residential</v>
      </c>
      <c r="I3529" s="6">
        <v>635.87355600983904</v>
      </c>
    </row>
    <row r="3530" spans="1:9" x14ac:dyDescent="0.2">
      <c r="A3530" s="4" t="s">
        <v>62</v>
      </c>
      <c r="B3530" t="s">
        <v>447</v>
      </c>
      <c r="C3530" t="s">
        <v>460</v>
      </c>
      <c r="D3530" s="5" t="s">
        <v>461</v>
      </c>
      <c r="E3530" s="5">
        <v>0</v>
      </c>
      <c r="F3530" s="5" t="s">
        <v>30</v>
      </c>
      <c r="G3530" s="5" t="s">
        <v>31</v>
      </c>
      <c r="H3530" s="5" t="e">
        <f t="shared" si="55"/>
        <v>#N/A</v>
      </c>
      <c r="I3530" s="6" t="s">
        <v>53</v>
      </c>
    </row>
    <row r="3531" spans="1:9" x14ac:dyDescent="0.2">
      <c r="A3531" s="4" t="s">
        <v>62</v>
      </c>
      <c r="B3531" t="s">
        <v>447</v>
      </c>
      <c r="C3531" t="s">
        <v>460</v>
      </c>
      <c r="D3531" s="5" t="s">
        <v>461</v>
      </c>
      <c r="E3531" s="5">
        <v>0</v>
      </c>
      <c r="F3531" s="5" t="s">
        <v>30</v>
      </c>
      <c r="G3531" s="5" t="s">
        <v>32</v>
      </c>
      <c r="H3531" s="5" t="e">
        <f t="shared" si="55"/>
        <v>#N/A</v>
      </c>
      <c r="I3531" s="6" t="s">
        <v>53</v>
      </c>
    </row>
    <row r="3532" spans="1:9" x14ac:dyDescent="0.2">
      <c r="A3532" s="4" t="s">
        <v>62</v>
      </c>
      <c r="B3532" t="s">
        <v>447</v>
      </c>
      <c r="C3532" t="s">
        <v>460</v>
      </c>
      <c r="D3532" s="5" t="s">
        <v>461</v>
      </c>
      <c r="E3532" s="5">
        <v>0</v>
      </c>
      <c r="F3532" s="5" t="s">
        <v>33</v>
      </c>
      <c r="G3532" s="5" t="s">
        <v>34</v>
      </c>
      <c r="H3532" s="5" t="str">
        <f t="shared" si="55"/>
        <v>Industry (incl. Cement Process)</v>
      </c>
      <c r="I3532" s="6" t="s">
        <v>53</v>
      </c>
    </row>
    <row r="3533" spans="1:9" x14ac:dyDescent="0.2">
      <c r="A3533" s="4" t="s">
        <v>62</v>
      </c>
      <c r="B3533" t="s">
        <v>447</v>
      </c>
      <c r="C3533" t="s">
        <v>460</v>
      </c>
      <c r="D3533" t="s">
        <v>461</v>
      </c>
      <c r="E3533" s="5">
        <v>0</v>
      </c>
      <c r="F3533" t="s">
        <v>35</v>
      </c>
      <c r="G3533" t="s">
        <v>36</v>
      </c>
      <c r="H3533" s="5" t="e">
        <f t="shared" si="55"/>
        <v>#N/A</v>
      </c>
      <c r="I3533" s="6">
        <v>30</v>
      </c>
    </row>
    <row r="3534" spans="1:9" x14ac:dyDescent="0.2">
      <c r="A3534" s="4" t="s">
        <v>62</v>
      </c>
      <c r="B3534" t="s">
        <v>447</v>
      </c>
      <c r="C3534" t="s">
        <v>460</v>
      </c>
      <c r="D3534" t="s">
        <v>461</v>
      </c>
      <c r="E3534" s="5">
        <v>0</v>
      </c>
      <c r="F3534" t="s">
        <v>41</v>
      </c>
      <c r="G3534" t="s">
        <v>42</v>
      </c>
      <c r="H3534" s="5" t="e">
        <f t="shared" si="55"/>
        <v>#N/A</v>
      </c>
      <c r="I3534" s="6">
        <v>0.28932884144707599</v>
      </c>
    </row>
    <row r="3535" spans="1:9" x14ac:dyDescent="0.2">
      <c r="A3535" s="4" t="s">
        <v>62</v>
      </c>
      <c r="B3535" t="s">
        <v>447</v>
      </c>
      <c r="C3535" t="s">
        <v>460</v>
      </c>
      <c r="D3535" t="s">
        <v>461</v>
      </c>
      <c r="E3535" s="5">
        <v>0</v>
      </c>
      <c r="F3535" t="s">
        <v>43</v>
      </c>
      <c r="G3535" t="s">
        <v>44</v>
      </c>
      <c r="H3535" s="5" t="e">
        <f t="shared" si="55"/>
        <v>#N/A</v>
      </c>
      <c r="I3535" s="6">
        <v>6393.4898485469603</v>
      </c>
    </row>
    <row r="3536" spans="1:9" x14ac:dyDescent="0.2">
      <c r="A3536" s="4" t="s">
        <v>62</v>
      </c>
      <c r="B3536" t="s">
        <v>447</v>
      </c>
      <c r="C3536" t="s">
        <v>460</v>
      </c>
      <c r="D3536" t="s">
        <v>461</v>
      </c>
      <c r="E3536" s="5">
        <v>0</v>
      </c>
      <c r="F3536" t="s">
        <v>45</v>
      </c>
      <c r="G3536" t="s">
        <v>46</v>
      </c>
      <c r="H3536" s="5" t="e">
        <f t="shared" si="55"/>
        <v>#N/A</v>
      </c>
      <c r="I3536" s="6">
        <v>23.84</v>
      </c>
    </row>
    <row r="3537" spans="1:9" x14ac:dyDescent="0.2">
      <c r="A3537" s="4" t="s">
        <v>62</v>
      </c>
      <c r="B3537" t="s">
        <v>447</v>
      </c>
      <c r="C3537" t="s">
        <v>460</v>
      </c>
      <c r="D3537" t="s">
        <v>461</v>
      </c>
      <c r="E3537" s="5">
        <v>0</v>
      </c>
      <c r="F3537" t="s">
        <v>47</v>
      </c>
      <c r="G3537" t="s">
        <v>48</v>
      </c>
      <c r="H3537" s="5" t="e">
        <f t="shared" si="55"/>
        <v>#N/A</v>
      </c>
      <c r="I3537" s="6">
        <v>227.452639609908</v>
      </c>
    </row>
    <row r="3538" spans="1:9" x14ac:dyDescent="0.2">
      <c r="A3538" s="4" t="s">
        <v>62</v>
      </c>
      <c r="B3538" t="s">
        <v>447</v>
      </c>
      <c r="C3538" t="s">
        <v>460</v>
      </c>
      <c r="D3538" t="s">
        <v>461</v>
      </c>
      <c r="E3538" s="5">
        <v>0</v>
      </c>
      <c r="F3538" t="s">
        <v>49</v>
      </c>
      <c r="G3538" t="s">
        <v>50</v>
      </c>
      <c r="H3538" s="5" t="e">
        <f t="shared" si="55"/>
        <v>#N/A</v>
      </c>
      <c r="I3538" s="6">
        <v>75.274432061036194</v>
      </c>
    </row>
    <row r="3539" spans="1:9" x14ac:dyDescent="0.2">
      <c r="A3539" s="4" t="s">
        <v>62</v>
      </c>
      <c r="B3539" t="s">
        <v>447</v>
      </c>
      <c r="C3539" t="s">
        <v>460</v>
      </c>
      <c r="D3539" t="s">
        <v>461</v>
      </c>
      <c r="E3539" s="5">
        <v>0</v>
      </c>
      <c r="F3539" t="s">
        <v>51</v>
      </c>
      <c r="G3539" t="s">
        <v>52</v>
      </c>
      <c r="H3539" s="5" t="e">
        <f t="shared" si="55"/>
        <v>#N/A</v>
      </c>
      <c r="I3539" s="6">
        <v>22.7199040905526</v>
      </c>
    </row>
    <row r="3540" spans="1:9" x14ac:dyDescent="0.2">
      <c r="A3540" s="4" t="s">
        <v>62</v>
      </c>
      <c r="B3540" t="s">
        <v>447</v>
      </c>
      <c r="C3540" t="s">
        <v>460</v>
      </c>
      <c r="D3540" t="s">
        <v>461</v>
      </c>
      <c r="E3540" s="5">
        <v>0</v>
      </c>
      <c r="F3540" t="s">
        <v>54</v>
      </c>
      <c r="G3540" t="s">
        <v>55</v>
      </c>
      <c r="H3540" s="5" t="e">
        <f t="shared" si="55"/>
        <v>#N/A</v>
      </c>
      <c r="I3540" s="6">
        <v>44.0230118251433</v>
      </c>
    </row>
    <row r="3541" spans="1:9" x14ac:dyDescent="0.2">
      <c r="A3541" s="4" t="s">
        <v>62</v>
      </c>
      <c r="B3541" t="s">
        <v>447</v>
      </c>
      <c r="C3541" t="s">
        <v>460</v>
      </c>
      <c r="D3541" t="s">
        <v>461</v>
      </c>
      <c r="E3541" s="5">
        <v>0</v>
      </c>
      <c r="F3541" t="s">
        <v>56</v>
      </c>
      <c r="G3541" t="s">
        <v>57</v>
      </c>
      <c r="H3541" s="5" t="e">
        <f t="shared" si="55"/>
        <v>#N/A</v>
      </c>
      <c r="I3541" s="6">
        <v>160.30435032964101</v>
      </c>
    </row>
    <row r="3542" spans="1:9" x14ac:dyDescent="0.2">
      <c r="A3542" s="4" t="s">
        <v>62</v>
      </c>
      <c r="B3542" t="s">
        <v>447</v>
      </c>
      <c r="C3542" t="s">
        <v>460</v>
      </c>
      <c r="D3542" t="s">
        <v>461</v>
      </c>
      <c r="E3542" s="5">
        <v>0</v>
      </c>
      <c r="F3542" t="s">
        <v>58</v>
      </c>
      <c r="G3542" t="s">
        <v>59</v>
      </c>
      <c r="H3542" s="5" t="e">
        <f t="shared" si="55"/>
        <v>#N/A</v>
      </c>
      <c r="I3542" s="6" t="s">
        <v>53</v>
      </c>
    </row>
    <row r="3543" spans="1:9" x14ac:dyDescent="0.2">
      <c r="A3543" s="4" t="s">
        <v>62</v>
      </c>
      <c r="B3543" t="s">
        <v>447</v>
      </c>
      <c r="C3543" t="s">
        <v>460</v>
      </c>
      <c r="D3543" t="s">
        <v>461</v>
      </c>
      <c r="E3543" s="5">
        <v>0</v>
      </c>
      <c r="F3543" t="s">
        <v>60</v>
      </c>
      <c r="G3543" t="s">
        <v>61</v>
      </c>
      <c r="H3543" s="5" t="e">
        <f t="shared" si="55"/>
        <v>#N/A</v>
      </c>
      <c r="I3543" s="6">
        <v>39.7662546579595</v>
      </c>
    </row>
    <row r="3544" spans="1:9" x14ac:dyDescent="0.2">
      <c r="A3544" s="4" t="s">
        <v>62</v>
      </c>
      <c r="B3544" t="s">
        <v>447</v>
      </c>
      <c r="C3544" t="s">
        <v>462</v>
      </c>
      <c r="D3544" t="s">
        <v>463</v>
      </c>
      <c r="E3544" s="5">
        <v>0</v>
      </c>
      <c r="F3544" t="s">
        <v>10</v>
      </c>
      <c r="G3544" t="s">
        <v>11</v>
      </c>
      <c r="H3544" s="5" t="str">
        <f t="shared" si="55"/>
        <v>Power</v>
      </c>
      <c r="I3544" s="6">
        <v>92272.761897157499</v>
      </c>
    </row>
    <row r="3545" spans="1:9" x14ac:dyDescent="0.2">
      <c r="A3545" s="4" t="s">
        <v>62</v>
      </c>
      <c r="B3545" t="s">
        <v>447</v>
      </c>
      <c r="C3545" t="s">
        <v>462</v>
      </c>
      <c r="D3545" t="s">
        <v>463</v>
      </c>
      <c r="E3545" s="5">
        <v>0</v>
      </c>
      <c r="F3545" t="s">
        <v>12</v>
      </c>
      <c r="G3545" t="s">
        <v>13</v>
      </c>
      <c r="H3545" s="5" t="str">
        <f t="shared" si="55"/>
        <v>Industry (incl. Cement Process)</v>
      </c>
      <c r="I3545" s="6">
        <v>18582.170788170901</v>
      </c>
    </row>
    <row r="3546" spans="1:9" x14ac:dyDescent="0.2">
      <c r="A3546" s="4" t="s">
        <v>62</v>
      </c>
      <c r="B3546" t="s">
        <v>447</v>
      </c>
      <c r="C3546" t="s">
        <v>462</v>
      </c>
      <c r="D3546" t="s">
        <v>463</v>
      </c>
      <c r="E3546" s="5">
        <v>0</v>
      </c>
      <c r="F3546" t="s">
        <v>14</v>
      </c>
      <c r="G3546" t="s">
        <v>15</v>
      </c>
      <c r="H3546" s="5" t="str">
        <f t="shared" si="55"/>
        <v>Industry (incl. Cement Process)</v>
      </c>
      <c r="I3546" s="6">
        <v>51432.243056860003</v>
      </c>
    </row>
    <row r="3547" spans="1:9" x14ac:dyDescent="0.2">
      <c r="A3547" s="4" t="s">
        <v>62</v>
      </c>
      <c r="B3547" t="s">
        <v>447</v>
      </c>
      <c r="C3547" t="s">
        <v>462</v>
      </c>
      <c r="D3547" t="s">
        <v>463</v>
      </c>
      <c r="E3547" s="5">
        <v>0</v>
      </c>
      <c r="F3547" t="s">
        <v>16</v>
      </c>
      <c r="G3547" t="s">
        <v>17</v>
      </c>
      <c r="H3547" s="5" t="str">
        <f t="shared" si="55"/>
        <v>Domestic aviation</v>
      </c>
      <c r="I3547" s="6">
        <v>2776.4368532724302</v>
      </c>
    </row>
    <row r="3548" spans="1:9" x14ac:dyDescent="0.2">
      <c r="A3548" s="4" t="s">
        <v>62</v>
      </c>
      <c r="B3548" t="s">
        <v>447</v>
      </c>
      <c r="C3548" t="s">
        <v>462</v>
      </c>
      <c r="D3548" t="s">
        <v>463</v>
      </c>
      <c r="E3548" s="5">
        <v>0</v>
      </c>
      <c r="F3548" t="s">
        <v>18</v>
      </c>
      <c r="G3548" t="s">
        <v>19</v>
      </c>
      <c r="H3548" s="5" t="str">
        <f t="shared" si="55"/>
        <v>Ground Transport</v>
      </c>
      <c r="I3548" s="6">
        <v>68575.982547637803</v>
      </c>
    </row>
    <row r="3549" spans="1:9" x14ac:dyDescent="0.2">
      <c r="A3549" s="4" t="s">
        <v>62</v>
      </c>
      <c r="B3549" t="s">
        <v>447</v>
      </c>
      <c r="C3549" t="s">
        <v>462</v>
      </c>
      <c r="D3549" t="s">
        <v>463</v>
      </c>
      <c r="E3549" s="5">
        <v>0</v>
      </c>
      <c r="F3549" t="s">
        <v>20</v>
      </c>
      <c r="G3549" t="s">
        <v>21</v>
      </c>
      <c r="H3549" s="5" t="str">
        <f t="shared" si="55"/>
        <v>Ground Transport</v>
      </c>
      <c r="I3549" s="6">
        <v>281.22787191022098</v>
      </c>
    </row>
    <row r="3550" spans="1:9" x14ac:dyDescent="0.2">
      <c r="A3550" s="4" t="s">
        <v>62</v>
      </c>
      <c r="B3550" t="s">
        <v>447</v>
      </c>
      <c r="C3550" t="s">
        <v>462</v>
      </c>
      <c r="D3550" t="s">
        <v>463</v>
      </c>
      <c r="E3550" s="5">
        <v>0</v>
      </c>
      <c r="F3550" t="s">
        <v>22</v>
      </c>
      <c r="G3550" t="s">
        <v>23</v>
      </c>
      <c r="H3550" s="5" t="str">
        <f t="shared" si="55"/>
        <v>Ground Transport</v>
      </c>
      <c r="I3550" s="6">
        <v>551.35315340787804</v>
      </c>
    </row>
    <row r="3551" spans="1:9" x14ac:dyDescent="0.2">
      <c r="A3551" s="4" t="s">
        <v>62</v>
      </c>
      <c r="B3551" t="s">
        <v>447</v>
      </c>
      <c r="C3551" t="s">
        <v>462</v>
      </c>
      <c r="D3551" t="s">
        <v>463</v>
      </c>
      <c r="E3551" s="5">
        <v>0</v>
      </c>
      <c r="F3551" t="s">
        <v>26</v>
      </c>
      <c r="G3551" t="s">
        <v>27</v>
      </c>
      <c r="H3551" s="5" t="str">
        <f t="shared" si="55"/>
        <v>Residential</v>
      </c>
      <c r="I3551" s="6">
        <v>16279.621995712399</v>
      </c>
    </row>
    <row r="3552" spans="1:9" x14ac:dyDescent="0.2">
      <c r="A3552" s="4" t="s">
        <v>62</v>
      </c>
      <c r="B3552" t="s">
        <v>447</v>
      </c>
      <c r="C3552" t="s">
        <v>462</v>
      </c>
      <c r="D3552" t="s">
        <v>463</v>
      </c>
      <c r="E3552" s="5">
        <v>0</v>
      </c>
      <c r="F3552" t="s">
        <v>67</v>
      </c>
      <c r="G3552" t="s">
        <v>13</v>
      </c>
      <c r="H3552" s="5" t="str">
        <f t="shared" si="55"/>
        <v>Industry (incl. Cement Process)</v>
      </c>
      <c r="I3552" s="6" t="s">
        <v>53</v>
      </c>
    </row>
    <row r="3553" spans="1:9" x14ac:dyDescent="0.2">
      <c r="A3553" s="4" t="s">
        <v>62</v>
      </c>
      <c r="B3553" t="s">
        <v>447</v>
      </c>
      <c r="C3553" t="s">
        <v>462</v>
      </c>
      <c r="D3553" t="s">
        <v>463</v>
      </c>
      <c r="E3553" s="5">
        <v>0</v>
      </c>
      <c r="F3553" t="s">
        <v>30</v>
      </c>
      <c r="G3553" t="s">
        <v>32</v>
      </c>
      <c r="H3553" s="5" t="e">
        <f t="shared" si="55"/>
        <v>#N/A</v>
      </c>
      <c r="I3553" s="6">
        <v>306.29290393419899</v>
      </c>
    </row>
    <row r="3554" spans="1:9" x14ac:dyDescent="0.2">
      <c r="A3554" s="4" t="s">
        <v>62</v>
      </c>
      <c r="B3554" t="s">
        <v>447</v>
      </c>
      <c r="C3554" t="s">
        <v>462</v>
      </c>
      <c r="D3554" t="s">
        <v>463</v>
      </c>
      <c r="E3554" s="5">
        <v>0</v>
      </c>
      <c r="F3554" t="s">
        <v>30</v>
      </c>
      <c r="G3554" t="s">
        <v>72</v>
      </c>
      <c r="H3554" s="5" t="e">
        <f t="shared" si="55"/>
        <v>#N/A</v>
      </c>
      <c r="I3554" s="6" t="s">
        <v>53</v>
      </c>
    </row>
    <row r="3555" spans="1:9" x14ac:dyDescent="0.2">
      <c r="A3555" s="4" t="s">
        <v>62</v>
      </c>
      <c r="B3555" t="s">
        <v>447</v>
      </c>
      <c r="C3555" t="s">
        <v>462</v>
      </c>
      <c r="D3555" t="s">
        <v>463</v>
      </c>
      <c r="E3555" s="5">
        <v>0</v>
      </c>
      <c r="F3555" t="s">
        <v>33</v>
      </c>
      <c r="G3555" t="s">
        <v>34</v>
      </c>
      <c r="H3555" s="5" t="str">
        <f t="shared" si="55"/>
        <v>Industry (incl. Cement Process)</v>
      </c>
      <c r="I3555" s="6">
        <v>19748.2</v>
      </c>
    </row>
    <row r="3556" spans="1:9" x14ac:dyDescent="0.2">
      <c r="A3556" s="4" t="s">
        <v>62</v>
      </c>
      <c r="B3556" t="s">
        <v>447</v>
      </c>
      <c r="C3556" t="s">
        <v>462</v>
      </c>
      <c r="D3556" t="s">
        <v>463</v>
      </c>
      <c r="E3556" s="5">
        <v>0</v>
      </c>
      <c r="F3556" t="s">
        <v>35</v>
      </c>
      <c r="G3556" t="s">
        <v>36</v>
      </c>
      <c r="H3556" s="5" t="e">
        <f t="shared" si="55"/>
        <v>#N/A</v>
      </c>
      <c r="I3556" s="6">
        <v>645</v>
      </c>
    </row>
    <row r="3557" spans="1:9" x14ac:dyDescent="0.2">
      <c r="A3557" s="4" t="s">
        <v>62</v>
      </c>
      <c r="B3557" t="s">
        <v>447</v>
      </c>
      <c r="C3557" t="s">
        <v>462</v>
      </c>
      <c r="D3557" t="s">
        <v>463</v>
      </c>
      <c r="E3557" s="5">
        <v>0</v>
      </c>
      <c r="F3557" t="s">
        <v>41</v>
      </c>
      <c r="G3557" t="s">
        <v>42</v>
      </c>
      <c r="H3557" s="5" t="e">
        <f t="shared" si="55"/>
        <v>#N/A</v>
      </c>
      <c r="I3557" s="6">
        <v>3.4184732339247499</v>
      </c>
    </row>
    <row r="3558" spans="1:9" x14ac:dyDescent="0.2">
      <c r="A3558" s="4" t="s">
        <v>62</v>
      </c>
      <c r="B3558" t="s">
        <v>447</v>
      </c>
      <c r="C3558" t="s">
        <v>462</v>
      </c>
      <c r="D3558" t="s">
        <v>463</v>
      </c>
      <c r="E3558" s="5">
        <v>0</v>
      </c>
      <c r="F3558" t="s">
        <v>43</v>
      </c>
      <c r="G3558" t="s">
        <v>44</v>
      </c>
      <c r="H3558" s="5" t="e">
        <f t="shared" si="55"/>
        <v>#N/A</v>
      </c>
      <c r="I3558" s="6">
        <v>8162.9452108414998</v>
      </c>
    </row>
    <row r="3559" spans="1:9" x14ac:dyDescent="0.2">
      <c r="A3559" s="4" t="s">
        <v>62</v>
      </c>
      <c r="B3559" t="s">
        <v>447</v>
      </c>
      <c r="C3559" t="s">
        <v>462</v>
      </c>
      <c r="D3559" t="s">
        <v>463</v>
      </c>
      <c r="E3559" s="5">
        <v>0</v>
      </c>
      <c r="F3559" t="s">
        <v>45</v>
      </c>
      <c r="G3559" t="s">
        <v>46</v>
      </c>
      <c r="H3559" s="5" t="e">
        <f t="shared" si="55"/>
        <v>#N/A</v>
      </c>
      <c r="I3559" s="6">
        <v>194.722269138537</v>
      </c>
    </row>
    <row r="3560" spans="1:9" x14ac:dyDescent="0.2">
      <c r="A3560" s="4" t="s">
        <v>62</v>
      </c>
      <c r="B3560" t="s">
        <v>447</v>
      </c>
      <c r="C3560" t="s">
        <v>462</v>
      </c>
      <c r="D3560" t="s">
        <v>463</v>
      </c>
      <c r="E3560" s="5">
        <v>0</v>
      </c>
      <c r="F3560" t="s">
        <v>47</v>
      </c>
      <c r="G3560" t="s">
        <v>48</v>
      </c>
      <c r="H3560" s="5" t="e">
        <f t="shared" si="55"/>
        <v>#N/A</v>
      </c>
      <c r="I3560" s="6" t="s">
        <v>53</v>
      </c>
    </row>
    <row r="3561" spans="1:9" x14ac:dyDescent="0.2">
      <c r="A3561" s="4" t="s">
        <v>62</v>
      </c>
      <c r="B3561" t="s">
        <v>447</v>
      </c>
      <c r="C3561" t="s">
        <v>462</v>
      </c>
      <c r="D3561" t="s">
        <v>463</v>
      </c>
      <c r="E3561" s="5">
        <v>0</v>
      </c>
      <c r="F3561" t="s">
        <v>49</v>
      </c>
      <c r="G3561" t="s">
        <v>50</v>
      </c>
      <c r="H3561" s="5" t="e">
        <f t="shared" si="55"/>
        <v>#N/A</v>
      </c>
      <c r="I3561" s="6">
        <v>56.528185661185503</v>
      </c>
    </row>
    <row r="3562" spans="1:9" x14ac:dyDescent="0.2">
      <c r="A3562" s="4" t="s">
        <v>62</v>
      </c>
      <c r="B3562" t="s">
        <v>447</v>
      </c>
      <c r="C3562" t="s">
        <v>462</v>
      </c>
      <c r="D3562" t="s">
        <v>463</v>
      </c>
      <c r="E3562" s="5">
        <v>0</v>
      </c>
      <c r="F3562" t="s">
        <v>51</v>
      </c>
      <c r="G3562" t="s">
        <v>52</v>
      </c>
      <c r="H3562" s="5" t="e">
        <f t="shared" si="55"/>
        <v>#N/A</v>
      </c>
      <c r="I3562" s="6">
        <v>21.572448446573802</v>
      </c>
    </row>
    <row r="3563" spans="1:9" x14ac:dyDescent="0.2">
      <c r="A3563" s="4" t="s">
        <v>62</v>
      </c>
      <c r="B3563" t="s">
        <v>447</v>
      </c>
      <c r="C3563" t="s">
        <v>462</v>
      </c>
      <c r="D3563" t="s">
        <v>463</v>
      </c>
      <c r="E3563" s="5">
        <v>0</v>
      </c>
      <c r="F3563" t="s">
        <v>54</v>
      </c>
      <c r="G3563" t="s">
        <v>55</v>
      </c>
      <c r="H3563" s="5" t="e">
        <f t="shared" si="55"/>
        <v>#N/A</v>
      </c>
      <c r="I3563" s="6">
        <v>10.192650243889799</v>
      </c>
    </row>
    <row r="3564" spans="1:9" x14ac:dyDescent="0.2">
      <c r="A3564" s="4" t="s">
        <v>62</v>
      </c>
      <c r="B3564" t="s">
        <v>447</v>
      </c>
      <c r="C3564" t="s">
        <v>462</v>
      </c>
      <c r="D3564" t="s">
        <v>463</v>
      </c>
      <c r="E3564" s="5">
        <v>0</v>
      </c>
      <c r="F3564" t="s">
        <v>56</v>
      </c>
      <c r="G3564" t="s">
        <v>57</v>
      </c>
      <c r="H3564" s="5" t="e">
        <f t="shared" si="55"/>
        <v>#N/A</v>
      </c>
      <c r="I3564" s="6">
        <v>281.886925992839</v>
      </c>
    </row>
    <row r="3565" spans="1:9" x14ac:dyDescent="0.2">
      <c r="A3565" s="4" t="s">
        <v>62</v>
      </c>
      <c r="B3565" t="s">
        <v>447</v>
      </c>
      <c r="C3565" t="s">
        <v>462</v>
      </c>
      <c r="D3565" t="s">
        <v>463</v>
      </c>
      <c r="E3565" s="5">
        <v>0</v>
      </c>
      <c r="F3565" t="s">
        <v>58</v>
      </c>
      <c r="G3565" t="s">
        <v>59</v>
      </c>
      <c r="H3565" s="5" t="e">
        <f t="shared" si="55"/>
        <v>#N/A</v>
      </c>
      <c r="I3565" s="6">
        <v>840.226388896652</v>
      </c>
    </row>
    <row r="3566" spans="1:9" x14ac:dyDescent="0.2">
      <c r="A3566" s="4" t="s">
        <v>62</v>
      </c>
      <c r="B3566" t="s">
        <v>447</v>
      </c>
      <c r="C3566" t="s">
        <v>462</v>
      </c>
      <c r="D3566" t="s">
        <v>463</v>
      </c>
      <c r="E3566" s="5">
        <v>0</v>
      </c>
      <c r="F3566" t="s">
        <v>60</v>
      </c>
      <c r="G3566" t="s">
        <v>61</v>
      </c>
      <c r="H3566" s="5" t="e">
        <f t="shared" si="55"/>
        <v>#N/A</v>
      </c>
      <c r="I3566" s="6">
        <v>17.9972279403564</v>
      </c>
    </row>
    <row r="3567" spans="1:9" x14ac:dyDescent="0.2">
      <c r="A3567" s="4" t="s">
        <v>62</v>
      </c>
      <c r="B3567" t="s">
        <v>447</v>
      </c>
      <c r="C3567" t="s">
        <v>464</v>
      </c>
      <c r="D3567" t="s">
        <v>465</v>
      </c>
      <c r="E3567" s="5">
        <v>0</v>
      </c>
      <c r="F3567" t="s">
        <v>10</v>
      </c>
      <c r="G3567" t="s">
        <v>11</v>
      </c>
      <c r="H3567" s="5" t="str">
        <f t="shared" si="55"/>
        <v>Power</v>
      </c>
      <c r="I3567" s="6">
        <v>81.247524427735499</v>
      </c>
    </row>
    <row r="3568" spans="1:9" x14ac:dyDescent="0.2">
      <c r="A3568" s="4" t="s">
        <v>62</v>
      </c>
      <c r="B3568" t="s">
        <v>447</v>
      </c>
      <c r="C3568" t="s">
        <v>464</v>
      </c>
      <c r="D3568" t="s">
        <v>465</v>
      </c>
      <c r="E3568" s="5">
        <v>0</v>
      </c>
      <c r="F3568" t="s">
        <v>14</v>
      </c>
      <c r="G3568" t="s">
        <v>15</v>
      </c>
      <c r="H3568" s="5" t="str">
        <f t="shared" si="55"/>
        <v>Industry (incl. Cement Process)</v>
      </c>
      <c r="I3568" s="6">
        <v>16.8321924993583</v>
      </c>
    </row>
    <row r="3569" spans="1:9" x14ac:dyDescent="0.2">
      <c r="A3569" s="4" t="s">
        <v>62</v>
      </c>
      <c r="B3569" t="s">
        <v>447</v>
      </c>
      <c r="C3569" t="s">
        <v>464</v>
      </c>
      <c r="D3569" t="s">
        <v>465</v>
      </c>
      <c r="E3569" s="5">
        <v>0</v>
      </c>
      <c r="F3569" t="s">
        <v>16</v>
      </c>
      <c r="G3569" t="s">
        <v>17</v>
      </c>
      <c r="H3569" s="5" t="str">
        <f t="shared" si="55"/>
        <v>Domestic aviation</v>
      </c>
      <c r="I3569" s="6">
        <v>6.9750404833967297</v>
      </c>
    </row>
    <row r="3570" spans="1:9" x14ac:dyDescent="0.2">
      <c r="A3570" s="4" t="s">
        <v>62</v>
      </c>
      <c r="B3570" t="s">
        <v>447</v>
      </c>
      <c r="C3570" t="s">
        <v>464</v>
      </c>
      <c r="D3570" t="s">
        <v>465</v>
      </c>
      <c r="E3570" s="5">
        <v>0</v>
      </c>
      <c r="F3570" t="s">
        <v>18</v>
      </c>
      <c r="G3570" t="s">
        <v>19</v>
      </c>
      <c r="H3570" s="5" t="str">
        <f t="shared" si="55"/>
        <v>Ground Transport</v>
      </c>
      <c r="I3570" s="6">
        <v>109.73038287809599</v>
      </c>
    </row>
    <row r="3571" spans="1:9" x14ac:dyDescent="0.2">
      <c r="A3571" s="4" t="s">
        <v>62</v>
      </c>
      <c r="B3571" t="s">
        <v>447</v>
      </c>
      <c r="C3571" t="s">
        <v>464</v>
      </c>
      <c r="D3571" t="s">
        <v>465</v>
      </c>
      <c r="E3571" s="5">
        <v>0</v>
      </c>
      <c r="F3571" t="s">
        <v>22</v>
      </c>
      <c r="G3571" t="s">
        <v>23</v>
      </c>
      <c r="H3571" s="5" t="str">
        <f t="shared" si="55"/>
        <v>Ground Transport</v>
      </c>
      <c r="I3571" s="6">
        <v>9.1048679461648305</v>
      </c>
    </row>
    <row r="3572" spans="1:9" x14ac:dyDescent="0.2">
      <c r="A3572" s="4" t="s">
        <v>62</v>
      </c>
      <c r="B3572" t="s">
        <v>447</v>
      </c>
      <c r="C3572" t="s">
        <v>464</v>
      </c>
      <c r="D3572" t="s">
        <v>465</v>
      </c>
      <c r="E3572" s="5">
        <v>0</v>
      </c>
      <c r="F3572" t="s">
        <v>24</v>
      </c>
      <c r="G3572" t="s">
        <v>25</v>
      </c>
      <c r="H3572" s="5" t="str">
        <f t="shared" si="55"/>
        <v>Ground Transport</v>
      </c>
      <c r="I3572" s="6">
        <v>5.6850248054093901</v>
      </c>
    </row>
    <row r="3573" spans="1:9" x14ac:dyDescent="0.2">
      <c r="A3573" s="4" t="s">
        <v>62</v>
      </c>
      <c r="B3573" t="s">
        <v>447</v>
      </c>
      <c r="C3573" t="s">
        <v>464</v>
      </c>
      <c r="D3573" t="s">
        <v>465</v>
      </c>
      <c r="E3573" s="5">
        <v>0</v>
      </c>
      <c r="F3573" t="s">
        <v>26</v>
      </c>
      <c r="G3573" t="s">
        <v>27</v>
      </c>
      <c r="H3573" s="5" t="str">
        <f t="shared" si="55"/>
        <v>Residential</v>
      </c>
      <c r="I3573" s="6">
        <v>17.435760054099202</v>
      </c>
    </row>
    <row r="3574" spans="1:9" x14ac:dyDescent="0.2">
      <c r="A3574" s="4" t="s">
        <v>62</v>
      </c>
      <c r="B3574" t="s">
        <v>447</v>
      </c>
      <c r="C3574" t="s">
        <v>464</v>
      </c>
      <c r="D3574" t="s">
        <v>465</v>
      </c>
      <c r="E3574" s="5">
        <v>0</v>
      </c>
      <c r="F3574" t="s">
        <v>28</v>
      </c>
      <c r="G3574" t="s">
        <v>29</v>
      </c>
      <c r="H3574" s="5" t="e">
        <f t="shared" si="55"/>
        <v>#N/A</v>
      </c>
      <c r="I3574" s="6" t="s">
        <v>53</v>
      </c>
    </row>
    <row r="3575" spans="1:9" x14ac:dyDescent="0.2">
      <c r="A3575" s="4" t="s">
        <v>62</v>
      </c>
      <c r="B3575" t="s">
        <v>447</v>
      </c>
      <c r="C3575" t="s">
        <v>464</v>
      </c>
      <c r="D3575" t="s">
        <v>465</v>
      </c>
      <c r="E3575" s="5">
        <v>0</v>
      </c>
      <c r="F3575" t="s">
        <v>30</v>
      </c>
      <c r="G3575" t="s">
        <v>32</v>
      </c>
      <c r="H3575" s="5" t="e">
        <f t="shared" si="55"/>
        <v>#N/A</v>
      </c>
      <c r="I3575" s="6">
        <v>38.595934367433799</v>
      </c>
    </row>
    <row r="3576" spans="1:9" x14ac:dyDescent="0.2">
      <c r="A3576" s="4" t="s">
        <v>62</v>
      </c>
      <c r="B3576" t="s">
        <v>447</v>
      </c>
      <c r="C3576" t="s">
        <v>464</v>
      </c>
      <c r="D3576" t="s">
        <v>465</v>
      </c>
      <c r="E3576" s="5">
        <v>0</v>
      </c>
      <c r="F3576" t="s">
        <v>30</v>
      </c>
      <c r="G3576" t="s">
        <v>31</v>
      </c>
      <c r="H3576" s="5" t="e">
        <f t="shared" si="55"/>
        <v>#N/A</v>
      </c>
      <c r="I3576" s="6" t="s">
        <v>53</v>
      </c>
    </row>
    <row r="3577" spans="1:9" x14ac:dyDescent="0.2">
      <c r="A3577" s="4" t="s">
        <v>62</v>
      </c>
      <c r="B3577" t="s">
        <v>447</v>
      </c>
      <c r="C3577" t="s">
        <v>464</v>
      </c>
      <c r="D3577" t="s">
        <v>465</v>
      </c>
      <c r="E3577" s="5">
        <v>0</v>
      </c>
      <c r="F3577" t="s">
        <v>41</v>
      </c>
      <c r="G3577" t="s">
        <v>42</v>
      </c>
      <c r="H3577" s="5" t="e">
        <f t="shared" si="55"/>
        <v>#N/A</v>
      </c>
      <c r="I3577" s="6">
        <v>6.0858094877774403E-2</v>
      </c>
    </row>
    <row r="3578" spans="1:9" x14ac:dyDescent="0.2">
      <c r="A3578" s="4" t="s">
        <v>62</v>
      </c>
      <c r="B3578" t="s">
        <v>447</v>
      </c>
      <c r="C3578" t="s">
        <v>464</v>
      </c>
      <c r="D3578" t="s">
        <v>465</v>
      </c>
      <c r="E3578" s="5">
        <v>0</v>
      </c>
      <c r="F3578" t="s">
        <v>47</v>
      </c>
      <c r="G3578" t="s">
        <v>48</v>
      </c>
      <c r="H3578" s="5" t="e">
        <f t="shared" si="55"/>
        <v>#N/A</v>
      </c>
      <c r="I3578" s="6">
        <v>0.18025570281386</v>
      </c>
    </row>
    <row r="3579" spans="1:9" x14ac:dyDescent="0.2">
      <c r="A3579" s="4" t="s">
        <v>62</v>
      </c>
      <c r="B3579" t="s">
        <v>447</v>
      </c>
      <c r="C3579" t="s">
        <v>464</v>
      </c>
      <c r="D3579" t="s">
        <v>465</v>
      </c>
      <c r="E3579" s="5">
        <v>0</v>
      </c>
      <c r="F3579" t="s">
        <v>49</v>
      </c>
      <c r="G3579" t="s">
        <v>50</v>
      </c>
      <c r="H3579" s="5" t="e">
        <f t="shared" si="55"/>
        <v>#N/A</v>
      </c>
      <c r="I3579" s="6">
        <v>0.94570669539541397</v>
      </c>
    </row>
    <row r="3580" spans="1:9" x14ac:dyDescent="0.2">
      <c r="A3580" s="4" t="s">
        <v>62</v>
      </c>
      <c r="B3580" t="s">
        <v>447</v>
      </c>
      <c r="C3580" t="s">
        <v>464</v>
      </c>
      <c r="D3580" t="s">
        <v>465</v>
      </c>
      <c r="E3580" s="5">
        <v>0</v>
      </c>
      <c r="F3580" t="s">
        <v>56</v>
      </c>
      <c r="G3580" t="s">
        <v>57</v>
      </c>
      <c r="H3580" s="5" t="e">
        <f t="shared" si="55"/>
        <v>#N/A</v>
      </c>
      <c r="I3580" s="6">
        <v>2.2149536072185501</v>
      </c>
    </row>
    <row r="3581" spans="1:9" x14ac:dyDescent="0.2">
      <c r="A3581" s="4" t="s">
        <v>62</v>
      </c>
      <c r="B3581" t="s">
        <v>447</v>
      </c>
      <c r="C3581" t="s">
        <v>464</v>
      </c>
      <c r="D3581" t="s">
        <v>465</v>
      </c>
      <c r="E3581" s="5">
        <v>0</v>
      </c>
      <c r="F3581" t="s">
        <v>60</v>
      </c>
      <c r="G3581" t="s">
        <v>61</v>
      </c>
      <c r="H3581" s="5" t="e">
        <f t="shared" si="55"/>
        <v>#N/A</v>
      </c>
      <c r="I3581" s="6">
        <v>0.13615149307524399</v>
      </c>
    </row>
    <row r="3582" spans="1:9" x14ac:dyDescent="0.2">
      <c r="A3582" s="4" t="s">
        <v>62</v>
      </c>
      <c r="B3582" t="s">
        <v>447</v>
      </c>
      <c r="C3582" t="s">
        <v>466</v>
      </c>
      <c r="D3582" t="s">
        <v>467</v>
      </c>
      <c r="E3582" s="5">
        <v>0</v>
      </c>
      <c r="F3582" t="s">
        <v>10</v>
      </c>
      <c r="G3582" t="s">
        <v>11</v>
      </c>
      <c r="H3582" s="5" t="str">
        <f t="shared" si="55"/>
        <v>Power</v>
      </c>
      <c r="I3582" s="6">
        <v>84887.441690012201</v>
      </c>
    </row>
    <row r="3583" spans="1:9" x14ac:dyDescent="0.2">
      <c r="A3583" s="4" t="s">
        <v>62</v>
      </c>
      <c r="B3583" t="s">
        <v>447</v>
      </c>
      <c r="C3583" t="s">
        <v>466</v>
      </c>
      <c r="D3583" t="s">
        <v>467</v>
      </c>
      <c r="E3583" s="5">
        <v>0</v>
      </c>
      <c r="F3583" t="s">
        <v>14</v>
      </c>
      <c r="G3583" t="s">
        <v>15</v>
      </c>
      <c r="H3583" s="5" t="str">
        <f t="shared" si="55"/>
        <v>Industry (incl. Cement Process)</v>
      </c>
      <c r="I3583" s="6">
        <v>73924.727787096199</v>
      </c>
    </row>
    <row r="3584" spans="1:9" x14ac:dyDescent="0.2">
      <c r="A3584" s="4" t="s">
        <v>62</v>
      </c>
      <c r="B3584" t="s">
        <v>447</v>
      </c>
      <c r="C3584" t="s">
        <v>466</v>
      </c>
      <c r="D3584" t="s">
        <v>467</v>
      </c>
      <c r="E3584" s="5">
        <v>0</v>
      </c>
      <c r="F3584" t="s">
        <v>16</v>
      </c>
      <c r="G3584" t="s">
        <v>17</v>
      </c>
      <c r="H3584" s="5" t="str">
        <f t="shared" si="55"/>
        <v>Domestic aviation</v>
      </c>
      <c r="I3584" s="6">
        <v>1065.8793086824501</v>
      </c>
    </row>
    <row r="3585" spans="1:9" x14ac:dyDescent="0.2">
      <c r="A3585" s="4" t="s">
        <v>62</v>
      </c>
      <c r="B3585" t="s">
        <v>447</v>
      </c>
      <c r="C3585" t="s">
        <v>466</v>
      </c>
      <c r="D3585" t="s">
        <v>467</v>
      </c>
      <c r="E3585" s="5">
        <v>0</v>
      </c>
      <c r="F3585" t="s">
        <v>18</v>
      </c>
      <c r="G3585" t="s">
        <v>19</v>
      </c>
      <c r="H3585" s="5" t="str">
        <f t="shared" si="55"/>
        <v>Ground Transport</v>
      </c>
      <c r="I3585" s="6">
        <v>39486.9475894961</v>
      </c>
    </row>
    <row r="3586" spans="1:9" x14ac:dyDescent="0.2">
      <c r="A3586" s="4" t="s">
        <v>62</v>
      </c>
      <c r="B3586" t="s">
        <v>447</v>
      </c>
      <c r="C3586" t="s">
        <v>466</v>
      </c>
      <c r="D3586" t="s">
        <v>467</v>
      </c>
      <c r="E3586" s="5">
        <v>0</v>
      </c>
      <c r="F3586" t="s">
        <v>20</v>
      </c>
      <c r="G3586" t="s">
        <v>21</v>
      </c>
      <c r="H3586" s="5" t="str">
        <f t="shared" ref="H3586:H3649" si="56">VLOOKUP(G3586,$M$2:$N$11,2,FALSE)</f>
        <v>Ground Transport</v>
      </c>
      <c r="I3586" s="6" t="s">
        <v>53</v>
      </c>
    </row>
    <row r="3587" spans="1:9" x14ac:dyDescent="0.2">
      <c r="A3587" s="4" t="s">
        <v>62</v>
      </c>
      <c r="B3587" t="s">
        <v>447</v>
      </c>
      <c r="C3587" t="s">
        <v>466</v>
      </c>
      <c r="D3587" t="s">
        <v>467</v>
      </c>
      <c r="E3587" s="5">
        <v>0</v>
      </c>
      <c r="F3587" t="s">
        <v>22</v>
      </c>
      <c r="G3587" t="s">
        <v>23</v>
      </c>
      <c r="H3587" s="5" t="str">
        <f t="shared" si="56"/>
        <v>Ground Transport</v>
      </c>
      <c r="I3587" s="6">
        <v>194.111780985443</v>
      </c>
    </row>
    <row r="3588" spans="1:9" x14ac:dyDescent="0.2">
      <c r="A3588" s="4" t="s">
        <v>62</v>
      </c>
      <c r="B3588" t="s">
        <v>447</v>
      </c>
      <c r="C3588" t="s">
        <v>466</v>
      </c>
      <c r="D3588" t="s">
        <v>467</v>
      </c>
      <c r="E3588" s="5">
        <v>0</v>
      </c>
      <c r="F3588" t="s">
        <v>26</v>
      </c>
      <c r="G3588" t="s">
        <v>27</v>
      </c>
      <c r="H3588" s="5" t="str">
        <f t="shared" si="56"/>
        <v>Residential</v>
      </c>
      <c r="I3588" s="6">
        <v>16008.593629265501</v>
      </c>
    </row>
    <row r="3589" spans="1:9" x14ac:dyDescent="0.2">
      <c r="A3589" s="4" t="s">
        <v>62</v>
      </c>
      <c r="B3589" t="s">
        <v>447</v>
      </c>
      <c r="C3589" t="s">
        <v>466</v>
      </c>
      <c r="D3589" t="s">
        <v>467</v>
      </c>
      <c r="E3589" s="5">
        <v>0</v>
      </c>
      <c r="F3589" t="s">
        <v>30</v>
      </c>
      <c r="G3589" t="s">
        <v>32</v>
      </c>
      <c r="H3589" s="5" t="e">
        <f t="shared" si="56"/>
        <v>#N/A</v>
      </c>
      <c r="I3589" s="6">
        <v>845.27947999162598</v>
      </c>
    </row>
    <row r="3590" spans="1:9" x14ac:dyDescent="0.2">
      <c r="A3590" s="4" t="s">
        <v>62</v>
      </c>
      <c r="B3590" t="s">
        <v>447</v>
      </c>
      <c r="C3590" t="s">
        <v>466</v>
      </c>
      <c r="D3590" t="s">
        <v>467</v>
      </c>
      <c r="E3590" s="5">
        <v>0</v>
      </c>
      <c r="F3590" t="s">
        <v>33</v>
      </c>
      <c r="G3590" t="s">
        <v>34</v>
      </c>
      <c r="H3590" s="5" t="str">
        <f t="shared" si="56"/>
        <v>Industry (incl. Cement Process)</v>
      </c>
      <c r="I3590" s="6">
        <v>46311.5</v>
      </c>
    </row>
    <row r="3591" spans="1:9" x14ac:dyDescent="0.2">
      <c r="A3591" s="4" t="s">
        <v>62</v>
      </c>
      <c r="B3591" t="s">
        <v>447</v>
      </c>
      <c r="C3591" t="s">
        <v>466</v>
      </c>
      <c r="D3591" t="s">
        <v>467</v>
      </c>
      <c r="E3591" s="5">
        <v>0</v>
      </c>
      <c r="F3591" t="s">
        <v>35</v>
      </c>
      <c r="G3591" t="s">
        <v>36</v>
      </c>
      <c r="H3591" s="5" t="e">
        <f t="shared" si="56"/>
        <v>#N/A</v>
      </c>
      <c r="I3591" s="6">
        <v>690</v>
      </c>
    </row>
    <row r="3592" spans="1:9" x14ac:dyDescent="0.2">
      <c r="A3592" s="4" t="s">
        <v>62</v>
      </c>
      <c r="B3592" t="s">
        <v>447</v>
      </c>
      <c r="C3592" t="s">
        <v>466</v>
      </c>
      <c r="D3592" t="s">
        <v>467</v>
      </c>
      <c r="E3592" s="5">
        <v>0</v>
      </c>
      <c r="F3592" t="s">
        <v>41</v>
      </c>
      <c r="G3592" t="s">
        <v>42</v>
      </c>
      <c r="H3592" s="5" t="e">
        <f t="shared" si="56"/>
        <v>#N/A</v>
      </c>
      <c r="I3592" s="6">
        <v>4.7453253602979597</v>
      </c>
    </row>
    <row r="3593" spans="1:9" x14ac:dyDescent="0.2">
      <c r="A3593" s="4" t="s">
        <v>62</v>
      </c>
      <c r="B3593" t="s">
        <v>447</v>
      </c>
      <c r="C3593" t="s">
        <v>466</v>
      </c>
      <c r="D3593" t="s">
        <v>467</v>
      </c>
      <c r="E3593" s="5">
        <v>0</v>
      </c>
      <c r="F3593" t="s">
        <v>43</v>
      </c>
      <c r="G3593" t="s">
        <v>44</v>
      </c>
      <c r="H3593" s="5" t="e">
        <f t="shared" si="56"/>
        <v>#N/A</v>
      </c>
      <c r="I3593" s="6">
        <v>1954.704</v>
      </c>
    </row>
    <row r="3594" spans="1:9" x14ac:dyDescent="0.2">
      <c r="A3594" s="4" t="s">
        <v>62</v>
      </c>
      <c r="B3594" t="s">
        <v>447</v>
      </c>
      <c r="C3594" t="s">
        <v>466</v>
      </c>
      <c r="D3594" t="s">
        <v>467</v>
      </c>
      <c r="E3594" s="5">
        <v>0</v>
      </c>
      <c r="F3594" t="s">
        <v>45</v>
      </c>
      <c r="G3594" t="s">
        <v>46</v>
      </c>
      <c r="H3594" s="5" t="e">
        <f t="shared" si="56"/>
        <v>#N/A</v>
      </c>
      <c r="I3594" s="6">
        <v>904.41700000000003</v>
      </c>
    </row>
    <row r="3595" spans="1:9" x14ac:dyDescent="0.2">
      <c r="A3595" s="4" t="s">
        <v>62</v>
      </c>
      <c r="B3595" t="s">
        <v>447</v>
      </c>
      <c r="C3595" t="s">
        <v>466</v>
      </c>
      <c r="D3595" t="s">
        <v>467</v>
      </c>
      <c r="E3595" s="5">
        <v>0</v>
      </c>
      <c r="F3595" t="s">
        <v>47</v>
      </c>
      <c r="G3595" t="s">
        <v>48</v>
      </c>
      <c r="H3595" s="5" t="e">
        <f t="shared" si="56"/>
        <v>#N/A</v>
      </c>
      <c r="I3595" s="6">
        <v>1465.23634034879</v>
      </c>
    </row>
    <row r="3596" spans="1:9" x14ac:dyDescent="0.2">
      <c r="A3596" s="4" t="s">
        <v>62</v>
      </c>
      <c r="B3596" t="s">
        <v>447</v>
      </c>
      <c r="C3596" t="s">
        <v>466</v>
      </c>
      <c r="D3596" t="s">
        <v>467</v>
      </c>
      <c r="E3596" s="5">
        <v>0</v>
      </c>
      <c r="F3596" t="s">
        <v>49</v>
      </c>
      <c r="G3596" t="s">
        <v>50</v>
      </c>
      <c r="H3596" s="5" t="e">
        <f t="shared" si="56"/>
        <v>#N/A</v>
      </c>
      <c r="I3596" s="6">
        <v>8.1053322156704706</v>
      </c>
    </row>
    <row r="3597" spans="1:9" x14ac:dyDescent="0.2">
      <c r="A3597" s="4" t="s">
        <v>62</v>
      </c>
      <c r="B3597" t="s">
        <v>447</v>
      </c>
      <c r="C3597" t="s">
        <v>466</v>
      </c>
      <c r="D3597" t="s">
        <v>467</v>
      </c>
      <c r="E3597" s="5">
        <v>0</v>
      </c>
      <c r="F3597" t="s">
        <v>51</v>
      </c>
      <c r="G3597" t="s">
        <v>52</v>
      </c>
      <c r="H3597" s="5" t="e">
        <f t="shared" si="56"/>
        <v>#N/A</v>
      </c>
      <c r="I3597" s="6">
        <v>57.621093329685898</v>
      </c>
    </row>
    <row r="3598" spans="1:9" x14ac:dyDescent="0.2">
      <c r="A3598" s="4" t="s">
        <v>62</v>
      </c>
      <c r="B3598" t="s">
        <v>447</v>
      </c>
      <c r="C3598" t="s">
        <v>466</v>
      </c>
      <c r="D3598" t="s">
        <v>467</v>
      </c>
      <c r="E3598" s="5">
        <v>0</v>
      </c>
      <c r="F3598" t="s">
        <v>54</v>
      </c>
      <c r="G3598" t="s">
        <v>55</v>
      </c>
      <c r="H3598" s="5" t="e">
        <f t="shared" si="56"/>
        <v>#N/A</v>
      </c>
      <c r="I3598" s="6">
        <v>47.903961600000002</v>
      </c>
    </row>
    <row r="3599" spans="1:9" x14ac:dyDescent="0.2">
      <c r="A3599" s="4" t="s">
        <v>62</v>
      </c>
      <c r="B3599" t="s">
        <v>447</v>
      </c>
      <c r="C3599" t="s">
        <v>466</v>
      </c>
      <c r="D3599" t="s">
        <v>467</v>
      </c>
      <c r="E3599" s="5">
        <v>0</v>
      </c>
      <c r="F3599" t="s">
        <v>56</v>
      </c>
      <c r="G3599" t="s">
        <v>57</v>
      </c>
      <c r="H3599" s="5" t="e">
        <f t="shared" si="56"/>
        <v>#N/A</v>
      </c>
      <c r="I3599" s="6">
        <v>115.003580508989</v>
      </c>
    </row>
    <row r="3600" spans="1:9" x14ac:dyDescent="0.2">
      <c r="A3600" s="4" t="s">
        <v>62</v>
      </c>
      <c r="B3600" t="s">
        <v>447</v>
      </c>
      <c r="C3600" t="s">
        <v>466</v>
      </c>
      <c r="D3600" t="s">
        <v>467</v>
      </c>
      <c r="E3600" s="5">
        <v>0</v>
      </c>
      <c r="F3600" t="s">
        <v>58</v>
      </c>
      <c r="G3600" t="s">
        <v>59</v>
      </c>
      <c r="H3600" s="5" t="e">
        <f t="shared" si="56"/>
        <v>#N/A</v>
      </c>
      <c r="I3600" s="6">
        <v>3438.7374617985602</v>
      </c>
    </row>
    <row r="3601" spans="1:9" x14ac:dyDescent="0.2">
      <c r="A3601" s="4" t="s">
        <v>62</v>
      </c>
      <c r="B3601" t="s">
        <v>447</v>
      </c>
      <c r="C3601" t="s">
        <v>466</v>
      </c>
      <c r="D3601" t="s">
        <v>467</v>
      </c>
      <c r="E3601" s="5">
        <v>0</v>
      </c>
      <c r="F3601" t="s">
        <v>60</v>
      </c>
      <c r="G3601" t="s">
        <v>61</v>
      </c>
      <c r="H3601" s="5" t="e">
        <f t="shared" si="56"/>
        <v>#N/A</v>
      </c>
      <c r="I3601" s="6">
        <v>63.140356257284097</v>
      </c>
    </row>
    <row r="3602" spans="1:9" x14ac:dyDescent="0.2">
      <c r="A3602" s="4" t="s">
        <v>62</v>
      </c>
      <c r="B3602" t="s">
        <v>468</v>
      </c>
      <c r="C3602" t="s">
        <v>469</v>
      </c>
      <c r="D3602" t="s">
        <v>470</v>
      </c>
      <c r="E3602" s="5">
        <v>0</v>
      </c>
      <c r="F3602" t="s">
        <v>10</v>
      </c>
      <c r="G3602" t="s">
        <v>11</v>
      </c>
      <c r="H3602" s="5" t="str">
        <f t="shared" si="56"/>
        <v>Power</v>
      </c>
      <c r="I3602" s="6">
        <v>203310.44103221799</v>
      </c>
    </row>
    <row r="3603" spans="1:9" x14ac:dyDescent="0.2">
      <c r="A3603" s="4" t="s">
        <v>62</v>
      </c>
      <c r="B3603" t="s">
        <v>468</v>
      </c>
      <c r="C3603" t="s">
        <v>469</v>
      </c>
      <c r="D3603" t="s">
        <v>470</v>
      </c>
      <c r="E3603" s="5">
        <v>0</v>
      </c>
      <c r="F3603" t="s">
        <v>12</v>
      </c>
      <c r="G3603" t="s">
        <v>13</v>
      </c>
      <c r="H3603" s="5" t="str">
        <f t="shared" si="56"/>
        <v>Industry (incl. Cement Process)</v>
      </c>
      <c r="I3603" s="6">
        <v>25880.404079603999</v>
      </c>
    </row>
    <row r="3604" spans="1:9" x14ac:dyDescent="0.2">
      <c r="A3604" s="4" t="s">
        <v>62</v>
      </c>
      <c r="B3604" t="s">
        <v>468</v>
      </c>
      <c r="C3604" t="s">
        <v>469</v>
      </c>
      <c r="D3604" t="s">
        <v>470</v>
      </c>
      <c r="E3604" s="5">
        <v>0</v>
      </c>
      <c r="F3604" t="s">
        <v>14</v>
      </c>
      <c r="G3604" t="s">
        <v>15</v>
      </c>
      <c r="H3604" s="5" t="str">
        <f t="shared" si="56"/>
        <v>Industry (incl. Cement Process)</v>
      </c>
      <c r="I3604" s="6">
        <v>81789.286095179399</v>
      </c>
    </row>
    <row r="3605" spans="1:9" x14ac:dyDescent="0.2">
      <c r="A3605" s="4" t="s">
        <v>62</v>
      </c>
      <c r="B3605" t="s">
        <v>468</v>
      </c>
      <c r="C3605" t="s">
        <v>469</v>
      </c>
      <c r="D3605" t="s">
        <v>470</v>
      </c>
      <c r="E3605" s="5">
        <v>0</v>
      </c>
      <c r="F3605" t="s">
        <v>16</v>
      </c>
      <c r="G3605" t="s">
        <v>17</v>
      </c>
      <c r="H3605" s="5" t="str">
        <f t="shared" si="56"/>
        <v>Domestic aviation</v>
      </c>
      <c r="I3605" s="6">
        <v>10185.326398384501</v>
      </c>
    </row>
    <row r="3606" spans="1:9" x14ac:dyDescent="0.2">
      <c r="A3606" s="4" t="s">
        <v>62</v>
      </c>
      <c r="B3606" t="s">
        <v>468</v>
      </c>
      <c r="C3606" t="s">
        <v>469</v>
      </c>
      <c r="D3606" t="s">
        <v>470</v>
      </c>
      <c r="E3606" s="5">
        <v>0</v>
      </c>
      <c r="F3606" t="s">
        <v>18</v>
      </c>
      <c r="G3606" t="s">
        <v>19</v>
      </c>
      <c r="H3606" s="5" t="str">
        <f t="shared" si="56"/>
        <v>Ground Transport</v>
      </c>
      <c r="I3606" s="6">
        <v>133627.12461776499</v>
      </c>
    </row>
    <row r="3607" spans="1:9" x14ac:dyDescent="0.2">
      <c r="A3607" s="4" t="s">
        <v>62</v>
      </c>
      <c r="B3607" t="s">
        <v>468</v>
      </c>
      <c r="C3607" t="s">
        <v>469</v>
      </c>
      <c r="D3607" t="s">
        <v>470</v>
      </c>
      <c r="E3607" s="5">
        <v>0</v>
      </c>
      <c r="F3607" t="s">
        <v>20</v>
      </c>
      <c r="G3607" t="s">
        <v>21</v>
      </c>
      <c r="H3607" s="5" t="str">
        <f t="shared" si="56"/>
        <v>Ground Transport</v>
      </c>
      <c r="I3607" s="6" t="s">
        <v>53</v>
      </c>
    </row>
    <row r="3608" spans="1:9" x14ac:dyDescent="0.2">
      <c r="A3608" s="4" t="s">
        <v>62</v>
      </c>
      <c r="B3608" t="s">
        <v>468</v>
      </c>
      <c r="C3608" t="s">
        <v>469</v>
      </c>
      <c r="D3608" t="s">
        <v>470</v>
      </c>
      <c r="E3608" s="5">
        <v>0</v>
      </c>
      <c r="F3608" t="s">
        <v>22</v>
      </c>
      <c r="G3608" t="s">
        <v>23</v>
      </c>
      <c r="H3608" s="5" t="str">
        <f t="shared" si="56"/>
        <v>Ground Transport</v>
      </c>
      <c r="I3608" s="6">
        <v>8806.8258764249804</v>
      </c>
    </row>
    <row r="3609" spans="1:9" x14ac:dyDescent="0.2">
      <c r="A3609" s="4" t="s">
        <v>62</v>
      </c>
      <c r="B3609" t="s">
        <v>468</v>
      </c>
      <c r="C3609" t="s">
        <v>469</v>
      </c>
      <c r="D3609" t="s">
        <v>470</v>
      </c>
      <c r="E3609" s="5">
        <v>0</v>
      </c>
      <c r="F3609" t="s">
        <v>26</v>
      </c>
      <c r="G3609" t="s">
        <v>27</v>
      </c>
      <c r="H3609" s="5" t="str">
        <f t="shared" si="56"/>
        <v>Residential</v>
      </c>
      <c r="I3609" s="6">
        <v>30888.674762836199</v>
      </c>
    </row>
    <row r="3610" spans="1:9" x14ac:dyDescent="0.2">
      <c r="A3610" s="4" t="s">
        <v>62</v>
      </c>
      <c r="B3610" t="s">
        <v>468</v>
      </c>
      <c r="C3610" t="s">
        <v>469</v>
      </c>
      <c r="D3610" t="s">
        <v>470</v>
      </c>
      <c r="E3610" s="5">
        <v>0</v>
      </c>
      <c r="F3610" t="s">
        <v>28</v>
      </c>
      <c r="G3610" t="s">
        <v>29</v>
      </c>
      <c r="H3610" s="5" t="e">
        <f t="shared" si="56"/>
        <v>#N/A</v>
      </c>
      <c r="I3610" s="6" t="s">
        <v>53</v>
      </c>
    </row>
    <row r="3611" spans="1:9" x14ac:dyDescent="0.2">
      <c r="A3611" s="4" t="s">
        <v>62</v>
      </c>
      <c r="B3611" t="s">
        <v>468</v>
      </c>
      <c r="C3611" t="s">
        <v>469</v>
      </c>
      <c r="D3611" t="s">
        <v>470</v>
      </c>
      <c r="E3611" s="5">
        <v>0</v>
      </c>
      <c r="F3611" t="s">
        <v>30</v>
      </c>
      <c r="G3611" t="s">
        <v>32</v>
      </c>
      <c r="H3611" s="5" t="e">
        <f t="shared" si="56"/>
        <v>#N/A</v>
      </c>
      <c r="I3611" s="6">
        <v>3160.6946842410598</v>
      </c>
    </row>
    <row r="3612" spans="1:9" x14ac:dyDescent="0.2">
      <c r="A3612" s="4" t="s">
        <v>62</v>
      </c>
      <c r="B3612" t="s">
        <v>468</v>
      </c>
      <c r="C3612" t="s">
        <v>469</v>
      </c>
      <c r="D3612" t="s">
        <v>470</v>
      </c>
      <c r="E3612" s="5">
        <v>0</v>
      </c>
      <c r="F3612" t="s">
        <v>33</v>
      </c>
      <c r="G3612" t="s">
        <v>34</v>
      </c>
      <c r="H3612" s="5" t="str">
        <f t="shared" si="56"/>
        <v>Industry (incl. Cement Process)</v>
      </c>
      <c r="I3612" s="6">
        <v>40530.300000000003</v>
      </c>
    </row>
    <row r="3613" spans="1:9" x14ac:dyDescent="0.2">
      <c r="A3613" s="4" t="s">
        <v>62</v>
      </c>
      <c r="B3613" t="s">
        <v>468</v>
      </c>
      <c r="C3613" t="s">
        <v>469</v>
      </c>
      <c r="D3613" t="s">
        <v>470</v>
      </c>
      <c r="E3613" s="5">
        <v>0</v>
      </c>
      <c r="F3613" t="s">
        <v>35</v>
      </c>
      <c r="G3613" t="s">
        <v>36</v>
      </c>
      <c r="H3613" s="5" t="e">
        <f t="shared" si="56"/>
        <v>#N/A</v>
      </c>
      <c r="I3613" s="6">
        <v>322.5</v>
      </c>
    </row>
    <row r="3614" spans="1:9" x14ac:dyDescent="0.2">
      <c r="A3614" s="4" t="s">
        <v>62</v>
      </c>
      <c r="B3614" t="s">
        <v>468</v>
      </c>
      <c r="C3614" t="s">
        <v>469</v>
      </c>
      <c r="D3614" t="s">
        <v>470</v>
      </c>
      <c r="E3614" s="5">
        <v>0</v>
      </c>
      <c r="F3614" t="s">
        <v>41</v>
      </c>
      <c r="G3614" t="s">
        <v>42</v>
      </c>
      <c r="H3614" s="5" t="e">
        <f t="shared" si="56"/>
        <v>#N/A</v>
      </c>
      <c r="I3614" s="6">
        <v>13.125018455442399</v>
      </c>
    </row>
    <row r="3615" spans="1:9" x14ac:dyDescent="0.2">
      <c r="A3615" s="4" t="s">
        <v>62</v>
      </c>
      <c r="B3615" t="s">
        <v>468</v>
      </c>
      <c r="C3615" t="s">
        <v>469</v>
      </c>
      <c r="D3615" t="s">
        <v>470</v>
      </c>
      <c r="E3615" s="5">
        <v>0</v>
      </c>
      <c r="F3615" t="s">
        <v>43</v>
      </c>
      <c r="G3615" t="s">
        <v>44</v>
      </c>
      <c r="H3615" s="5" t="e">
        <f t="shared" si="56"/>
        <v>#N/A</v>
      </c>
      <c r="I3615" s="6">
        <v>11621.707796123501</v>
      </c>
    </row>
    <row r="3616" spans="1:9" x14ac:dyDescent="0.2">
      <c r="A3616" s="4" t="s">
        <v>62</v>
      </c>
      <c r="B3616" t="s">
        <v>468</v>
      </c>
      <c r="C3616" t="s">
        <v>469</v>
      </c>
      <c r="D3616" t="s">
        <v>470</v>
      </c>
      <c r="E3616" s="5">
        <v>0</v>
      </c>
      <c r="F3616" t="s">
        <v>45</v>
      </c>
      <c r="G3616" t="s">
        <v>46</v>
      </c>
      <c r="H3616" s="5" t="e">
        <f t="shared" si="56"/>
        <v>#N/A</v>
      </c>
      <c r="I3616" s="6">
        <v>822.25608160000002</v>
      </c>
    </row>
    <row r="3617" spans="1:9" x14ac:dyDescent="0.2">
      <c r="A3617" s="4" t="s">
        <v>62</v>
      </c>
      <c r="B3617" t="s">
        <v>468</v>
      </c>
      <c r="C3617" t="s">
        <v>469</v>
      </c>
      <c r="D3617" t="s">
        <v>470</v>
      </c>
      <c r="E3617" s="5">
        <v>0</v>
      </c>
      <c r="F3617" t="s">
        <v>47</v>
      </c>
      <c r="G3617" t="s">
        <v>48</v>
      </c>
      <c r="H3617" s="5" t="e">
        <f t="shared" si="56"/>
        <v>#N/A</v>
      </c>
      <c r="I3617" s="6">
        <v>225.51699302580599</v>
      </c>
    </row>
    <row r="3618" spans="1:9" x14ac:dyDescent="0.2">
      <c r="A3618" s="4" t="s">
        <v>62</v>
      </c>
      <c r="B3618" t="s">
        <v>468</v>
      </c>
      <c r="C3618" t="s">
        <v>469</v>
      </c>
      <c r="D3618" t="s">
        <v>470</v>
      </c>
      <c r="E3618" s="5">
        <v>0</v>
      </c>
      <c r="F3618" t="s">
        <v>49</v>
      </c>
      <c r="G3618" t="s">
        <v>50</v>
      </c>
      <c r="H3618" s="5" t="e">
        <f t="shared" si="56"/>
        <v>#N/A</v>
      </c>
      <c r="I3618" s="6">
        <v>86.420267155109897</v>
      </c>
    </row>
    <row r="3619" spans="1:9" x14ac:dyDescent="0.2">
      <c r="A3619" s="4" t="s">
        <v>62</v>
      </c>
      <c r="B3619" t="s">
        <v>468</v>
      </c>
      <c r="C3619" t="s">
        <v>469</v>
      </c>
      <c r="D3619" t="s">
        <v>470</v>
      </c>
      <c r="E3619" s="5">
        <v>0</v>
      </c>
      <c r="F3619" t="s">
        <v>51</v>
      </c>
      <c r="G3619" t="s">
        <v>52</v>
      </c>
      <c r="H3619" s="5" t="e">
        <f t="shared" si="56"/>
        <v>#N/A</v>
      </c>
      <c r="I3619" s="6">
        <v>178.86818873233099</v>
      </c>
    </row>
    <row r="3620" spans="1:9" x14ac:dyDescent="0.2">
      <c r="A3620" s="4" t="s">
        <v>62</v>
      </c>
      <c r="B3620" t="s">
        <v>468</v>
      </c>
      <c r="C3620" t="s">
        <v>469</v>
      </c>
      <c r="D3620" t="s">
        <v>470</v>
      </c>
      <c r="E3620" s="5">
        <v>0</v>
      </c>
      <c r="F3620" t="s">
        <v>54</v>
      </c>
      <c r="G3620" t="s">
        <v>55</v>
      </c>
      <c r="H3620" s="5" t="e">
        <f t="shared" si="56"/>
        <v>#N/A</v>
      </c>
      <c r="I3620" s="6">
        <v>2149.2002985184799</v>
      </c>
    </row>
    <row r="3621" spans="1:9" x14ac:dyDescent="0.2">
      <c r="A3621" s="4" t="s">
        <v>62</v>
      </c>
      <c r="B3621" t="s">
        <v>468</v>
      </c>
      <c r="C3621" t="s">
        <v>469</v>
      </c>
      <c r="D3621" t="s">
        <v>470</v>
      </c>
      <c r="E3621" s="5">
        <v>0</v>
      </c>
      <c r="F3621" t="s">
        <v>56</v>
      </c>
      <c r="G3621" t="s">
        <v>57</v>
      </c>
      <c r="H3621" s="5" t="e">
        <f t="shared" si="56"/>
        <v>#N/A</v>
      </c>
      <c r="I3621" s="6">
        <v>1222.8567264702101</v>
      </c>
    </row>
    <row r="3622" spans="1:9" x14ac:dyDescent="0.2">
      <c r="A3622" s="4" t="s">
        <v>62</v>
      </c>
      <c r="B3622" t="s">
        <v>468</v>
      </c>
      <c r="C3622" t="s">
        <v>469</v>
      </c>
      <c r="D3622" t="s">
        <v>470</v>
      </c>
      <c r="E3622" s="5">
        <v>0</v>
      </c>
      <c r="F3622" t="s">
        <v>58</v>
      </c>
      <c r="G3622" t="s">
        <v>59</v>
      </c>
      <c r="H3622" s="5" t="e">
        <f t="shared" si="56"/>
        <v>#N/A</v>
      </c>
      <c r="I3622" s="6">
        <v>2549.68243606335</v>
      </c>
    </row>
    <row r="3623" spans="1:9" x14ac:dyDescent="0.2">
      <c r="A3623" s="4" t="s">
        <v>62</v>
      </c>
      <c r="B3623" t="s">
        <v>468</v>
      </c>
      <c r="C3623" t="s">
        <v>469</v>
      </c>
      <c r="D3623" t="s">
        <v>470</v>
      </c>
      <c r="E3623" s="5">
        <v>0</v>
      </c>
      <c r="F3623" t="s">
        <v>60</v>
      </c>
      <c r="G3623" t="s">
        <v>61</v>
      </c>
      <c r="H3623" s="5" t="e">
        <f t="shared" si="56"/>
        <v>#N/A</v>
      </c>
      <c r="I3623" s="6">
        <v>156.956178140231</v>
      </c>
    </row>
    <row r="3624" spans="1:9" x14ac:dyDescent="0.2">
      <c r="A3624" s="4" t="s">
        <v>62</v>
      </c>
      <c r="B3624" t="s">
        <v>468</v>
      </c>
      <c r="C3624" t="s">
        <v>471</v>
      </c>
      <c r="D3624" t="s">
        <v>472</v>
      </c>
      <c r="E3624" s="5">
        <v>0</v>
      </c>
      <c r="F3624" t="s">
        <v>10</v>
      </c>
      <c r="G3624" t="s">
        <v>11</v>
      </c>
      <c r="H3624" s="5" t="str">
        <f t="shared" si="56"/>
        <v>Power</v>
      </c>
      <c r="I3624" s="6">
        <v>1255.4999538187999</v>
      </c>
    </row>
    <row r="3625" spans="1:9" x14ac:dyDescent="0.2">
      <c r="A3625" s="4" t="s">
        <v>62</v>
      </c>
      <c r="B3625" t="s">
        <v>468</v>
      </c>
      <c r="C3625" t="s">
        <v>471</v>
      </c>
      <c r="D3625" t="s">
        <v>472</v>
      </c>
      <c r="E3625" s="5">
        <v>0</v>
      </c>
      <c r="F3625" t="s">
        <v>14</v>
      </c>
      <c r="G3625" t="s">
        <v>15</v>
      </c>
      <c r="H3625" s="5" t="str">
        <f t="shared" si="56"/>
        <v>Industry (incl. Cement Process)</v>
      </c>
      <c r="I3625" s="6">
        <v>238.142826719597</v>
      </c>
    </row>
    <row r="3626" spans="1:9" x14ac:dyDescent="0.2">
      <c r="A3626" s="4" t="s">
        <v>62</v>
      </c>
      <c r="B3626" t="s">
        <v>468</v>
      </c>
      <c r="C3626" t="s">
        <v>471</v>
      </c>
      <c r="D3626" t="s">
        <v>472</v>
      </c>
      <c r="E3626" s="5">
        <v>0</v>
      </c>
      <c r="F3626" t="s">
        <v>16</v>
      </c>
      <c r="G3626" t="s">
        <v>17</v>
      </c>
      <c r="H3626" s="5" t="str">
        <f t="shared" si="56"/>
        <v>Domestic aviation</v>
      </c>
      <c r="I3626" s="6">
        <v>96.558042155486405</v>
      </c>
    </row>
    <row r="3627" spans="1:9" x14ac:dyDescent="0.2">
      <c r="A3627" s="4" t="s">
        <v>62</v>
      </c>
      <c r="B3627" t="s">
        <v>468</v>
      </c>
      <c r="C3627" t="s">
        <v>471</v>
      </c>
      <c r="D3627" t="s">
        <v>472</v>
      </c>
      <c r="E3627" s="5">
        <v>0</v>
      </c>
      <c r="F3627" t="s">
        <v>18</v>
      </c>
      <c r="G3627" t="s">
        <v>19</v>
      </c>
      <c r="H3627" s="5" t="str">
        <f t="shared" si="56"/>
        <v>Ground Transport</v>
      </c>
      <c r="I3627" s="6">
        <v>1519.03729756446</v>
      </c>
    </row>
    <row r="3628" spans="1:9" x14ac:dyDescent="0.2">
      <c r="A3628" s="4" t="s">
        <v>62</v>
      </c>
      <c r="B3628" t="s">
        <v>468</v>
      </c>
      <c r="C3628" t="s">
        <v>471</v>
      </c>
      <c r="D3628" t="s">
        <v>472</v>
      </c>
      <c r="E3628" s="5">
        <v>0</v>
      </c>
      <c r="F3628" t="s">
        <v>22</v>
      </c>
      <c r="G3628" t="s">
        <v>23</v>
      </c>
      <c r="H3628" s="5" t="str">
        <f t="shared" si="56"/>
        <v>Ground Transport</v>
      </c>
      <c r="I3628" s="6">
        <v>126.042016948458</v>
      </c>
    </row>
    <row r="3629" spans="1:9" x14ac:dyDescent="0.2">
      <c r="A3629" s="4" t="s">
        <v>62</v>
      </c>
      <c r="B3629" t="s">
        <v>468</v>
      </c>
      <c r="C3629" t="s">
        <v>471</v>
      </c>
      <c r="D3629" t="s">
        <v>472</v>
      </c>
      <c r="E3629" s="5">
        <v>0</v>
      </c>
      <c r="F3629" t="s">
        <v>24</v>
      </c>
      <c r="G3629" t="s">
        <v>25</v>
      </c>
      <c r="H3629" s="5" t="str">
        <f t="shared" si="56"/>
        <v>Ground Transport</v>
      </c>
      <c r="I3629" s="6">
        <v>78.699816157792398</v>
      </c>
    </row>
    <row r="3630" spans="1:9" x14ac:dyDescent="0.2">
      <c r="A3630" s="4" t="s">
        <v>62</v>
      </c>
      <c r="B3630" t="s">
        <v>468</v>
      </c>
      <c r="C3630" t="s">
        <v>471</v>
      </c>
      <c r="D3630" t="s">
        <v>472</v>
      </c>
      <c r="E3630" s="5">
        <v>0</v>
      </c>
      <c r="F3630" t="s">
        <v>26</v>
      </c>
      <c r="G3630" t="s">
        <v>27</v>
      </c>
      <c r="H3630" s="5" t="str">
        <f t="shared" si="56"/>
        <v>Residential</v>
      </c>
      <c r="I3630" s="6">
        <v>357.44553781918501</v>
      </c>
    </row>
    <row r="3631" spans="1:9" x14ac:dyDescent="0.2">
      <c r="A3631" s="4" t="s">
        <v>62</v>
      </c>
      <c r="B3631" t="s">
        <v>468</v>
      </c>
      <c r="C3631" t="s">
        <v>471</v>
      </c>
      <c r="D3631" t="s">
        <v>472</v>
      </c>
      <c r="E3631" s="5">
        <v>0</v>
      </c>
      <c r="F3631" t="s">
        <v>28</v>
      </c>
      <c r="G3631" t="s">
        <v>29</v>
      </c>
      <c r="H3631" s="5" t="e">
        <f t="shared" si="56"/>
        <v>#N/A</v>
      </c>
      <c r="I3631" s="6" t="s">
        <v>53</v>
      </c>
    </row>
    <row r="3632" spans="1:9" x14ac:dyDescent="0.2">
      <c r="A3632" s="4" t="s">
        <v>62</v>
      </c>
      <c r="B3632" t="s">
        <v>468</v>
      </c>
      <c r="C3632" t="s">
        <v>471</v>
      </c>
      <c r="D3632" t="s">
        <v>472</v>
      </c>
      <c r="E3632" s="5">
        <v>0</v>
      </c>
      <c r="F3632" t="s">
        <v>30</v>
      </c>
      <c r="G3632" t="s">
        <v>32</v>
      </c>
      <c r="H3632" s="5" t="e">
        <f t="shared" si="56"/>
        <v>#N/A</v>
      </c>
      <c r="I3632" s="6">
        <v>48.260441215797201</v>
      </c>
    </row>
    <row r="3633" spans="1:9" x14ac:dyDescent="0.2">
      <c r="A3633" s="4" t="s">
        <v>62</v>
      </c>
      <c r="B3633" t="s">
        <v>468</v>
      </c>
      <c r="C3633" t="s">
        <v>471</v>
      </c>
      <c r="D3633" t="s">
        <v>472</v>
      </c>
      <c r="E3633" s="5">
        <v>0</v>
      </c>
      <c r="F3633" t="s">
        <v>30</v>
      </c>
      <c r="G3633" t="s">
        <v>31</v>
      </c>
      <c r="H3633" s="5" t="e">
        <f t="shared" si="56"/>
        <v>#N/A</v>
      </c>
      <c r="I3633" s="6" t="s">
        <v>53</v>
      </c>
    </row>
    <row r="3634" spans="1:9" x14ac:dyDescent="0.2">
      <c r="A3634" s="4" t="s">
        <v>62</v>
      </c>
      <c r="B3634" t="s">
        <v>468</v>
      </c>
      <c r="C3634" t="s">
        <v>471</v>
      </c>
      <c r="D3634" t="s">
        <v>472</v>
      </c>
      <c r="E3634" s="5">
        <v>0</v>
      </c>
      <c r="F3634" t="s">
        <v>33</v>
      </c>
      <c r="G3634" t="s">
        <v>34</v>
      </c>
      <c r="H3634" s="5" t="str">
        <f t="shared" si="56"/>
        <v>Industry (incl. Cement Process)</v>
      </c>
      <c r="I3634" s="6">
        <v>99.089100000000002</v>
      </c>
    </row>
    <row r="3635" spans="1:9" x14ac:dyDescent="0.2">
      <c r="A3635" s="4" t="s">
        <v>62</v>
      </c>
      <c r="B3635" t="s">
        <v>468</v>
      </c>
      <c r="C3635" t="s">
        <v>471</v>
      </c>
      <c r="D3635" t="s">
        <v>472</v>
      </c>
      <c r="E3635" s="5">
        <v>0</v>
      </c>
      <c r="F3635" t="s">
        <v>35</v>
      </c>
      <c r="G3635" t="s">
        <v>36</v>
      </c>
      <c r="H3635" s="5" t="e">
        <f t="shared" si="56"/>
        <v>#N/A</v>
      </c>
      <c r="I3635" s="6">
        <v>45</v>
      </c>
    </row>
    <row r="3636" spans="1:9" x14ac:dyDescent="0.2">
      <c r="A3636" s="4" t="s">
        <v>62</v>
      </c>
      <c r="B3636" t="s">
        <v>468</v>
      </c>
      <c r="C3636" t="s">
        <v>471</v>
      </c>
      <c r="D3636" t="s">
        <v>472</v>
      </c>
      <c r="E3636" s="5">
        <v>0</v>
      </c>
      <c r="F3636" t="s">
        <v>41</v>
      </c>
      <c r="G3636" t="s">
        <v>42</v>
      </c>
      <c r="H3636" s="5" t="e">
        <f t="shared" si="56"/>
        <v>#N/A</v>
      </c>
      <c r="I3636" s="6">
        <v>0.39239991633312599</v>
      </c>
    </row>
    <row r="3637" spans="1:9" x14ac:dyDescent="0.2">
      <c r="A3637" s="4" t="s">
        <v>62</v>
      </c>
      <c r="B3637" t="s">
        <v>468</v>
      </c>
      <c r="C3637" t="s">
        <v>471</v>
      </c>
      <c r="D3637" t="s">
        <v>472</v>
      </c>
      <c r="E3637" s="5">
        <v>0</v>
      </c>
      <c r="F3637" t="s">
        <v>47</v>
      </c>
      <c r="G3637" t="s">
        <v>48</v>
      </c>
      <c r="H3637" s="5" t="e">
        <f t="shared" si="56"/>
        <v>#N/A</v>
      </c>
      <c r="I3637" s="6">
        <v>2.4776255607998698</v>
      </c>
    </row>
    <row r="3638" spans="1:9" x14ac:dyDescent="0.2">
      <c r="A3638" s="4" t="s">
        <v>62</v>
      </c>
      <c r="B3638" t="s">
        <v>468</v>
      </c>
      <c r="C3638" t="s">
        <v>471</v>
      </c>
      <c r="D3638" t="s">
        <v>472</v>
      </c>
      <c r="E3638" s="5">
        <v>0</v>
      </c>
      <c r="F3638" t="s">
        <v>49</v>
      </c>
      <c r="G3638" t="s">
        <v>50</v>
      </c>
      <c r="H3638" s="5" t="e">
        <f t="shared" si="56"/>
        <v>#N/A</v>
      </c>
      <c r="I3638" s="6">
        <v>3.8440206636137102</v>
      </c>
    </row>
    <row r="3639" spans="1:9" x14ac:dyDescent="0.2">
      <c r="A3639" s="4" t="s">
        <v>62</v>
      </c>
      <c r="B3639" t="s">
        <v>468</v>
      </c>
      <c r="C3639" t="s">
        <v>471</v>
      </c>
      <c r="D3639" t="s">
        <v>472</v>
      </c>
      <c r="E3639" s="5">
        <v>0</v>
      </c>
      <c r="F3639" t="s">
        <v>56</v>
      </c>
      <c r="G3639" t="s">
        <v>57</v>
      </c>
      <c r="H3639" s="5" t="e">
        <f t="shared" si="56"/>
        <v>#N/A</v>
      </c>
      <c r="I3639" s="6">
        <v>49.121232628341403</v>
      </c>
    </row>
    <row r="3640" spans="1:9" x14ac:dyDescent="0.2">
      <c r="A3640" s="4" t="s">
        <v>62</v>
      </c>
      <c r="B3640" t="s">
        <v>468</v>
      </c>
      <c r="C3640" t="s">
        <v>471</v>
      </c>
      <c r="D3640" t="s">
        <v>472</v>
      </c>
      <c r="E3640" s="5">
        <v>0</v>
      </c>
      <c r="F3640" t="s">
        <v>60</v>
      </c>
      <c r="G3640" t="s">
        <v>61</v>
      </c>
      <c r="H3640" s="5" t="e">
        <f t="shared" si="56"/>
        <v>#N/A</v>
      </c>
      <c r="I3640" s="6">
        <v>0.868029449465062</v>
      </c>
    </row>
    <row r="3641" spans="1:9" x14ac:dyDescent="0.2">
      <c r="A3641" s="4" t="s">
        <v>7</v>
      </c>
      <c r="B3641" t="s">
        <v>473</v>
      </c>
      <c r="C3641" t="s">
        <v>474</v>
      </c>
      <c r="D3641" t="s">
        <v>473</v>
      </c>
      <c r="E3641" s="5">
        <v>0</v>
      </c>
      <c r="F3641" t="s">
        <v>10</v>
      </c>
      <c r="G3641" t="s">
        <v>11</v>
      </c>
      <c r="H3641" s="5" t="str">
        <f t="shared" si="56"/>
        <v>Power</v>
      </c>
      <c r="I3641" s="6">
        <v>555506.030194822</v>
      </c>
    </row>
    <row r="3642" spans="1:9" x14ac:dyDescent="0.2">
      <c r="A3642" s="4" t="s">
        <v>7</v>
      </c>
      <c r="B3642" t="s">
        <v>473</v>
      </c>
      <c r="C3642" t="s">
        <v>474</v>
      </c>
      <c r="D3642" t="s">
        <v>473</v>
      </c>
      <c r="E3642" s="5">
        <v>0</v>
      </c>
      <c r="F3642" t="s">
        <v>12</v>
      </c>
      <c r="G3642" t="s">
        <v>13</v>
      </c>
      <c r="H3642" s="5" t="str">
        <f t="shared" si="56"/>
        <v>Industry (incl. Cement Process)</v>
      </c>
      <c r="I3642" s="6">
        <v>48215.767311415897</v>
      </c>
    </row>
    <row r="3643" spans="1:9" x14ac:dyDescent="0.2">
      <c r="A3643" s="4" t="s">
        <v>7</v>
      </c>
      <c r="B3643" t="s">
        <v>473</v>
      </c>
      <c r="C3643" t="s">
        <v>474</v>
      </c>
      <c r="D3643" t="s">
        <v>473</v>
      </c>
      <c r="E3643" s="5">
        <v>0</v>
      </c>
      <c r="F3643" t="s">
        <v>14</v>
      </c>
      <c r="G3643" t="s">
        <v>15</v>
      </c>
      <c r="H3643" s="5" t="str">
        <f t="shared" si="56"/>
        <v>Industry (incl. Cement Process)</v>
      </c>
      <c r="I3643" s="6">
        <v>193855.51479138999</v>
      </c>
    </row>
    <row r="3644" spans="1:9" x14ac:dyDescent="0.2">
      <c r="A3644" s="4" t="s">
        <v>7</v>
      </c>
      <c r="B3644" t="s">
        <v>473</v>
      </c>
      <c r="C3644" t="s">
        <v>474</v>
      </c>
      <c r="D3644" t="s">
        <v>473</v>
      </c>
      <c r="E3644" s="5">
        <v>0</v>
      </c>
      <c r="F3644" t="s">
        <v>16</v>
      </c>
      <c r="G3644" t="s">
        <v>17</v>
      </c>
      <c r="H3644" s="5" t="str">
        <f t="shared" si="56"/>
        <v>Domestic aviation</v>
      </c>
      <c r="I3644" s="6">
        <v>9645.39696410529</v>
      </c>
    </row>
    <row r="3645" spans="1:9" x14ac:dyDescent="0.2">
      <c r="A3645" s="4" t="s">
        <v>7</v>
      </c>
      <c r="B3645" t="s">
        <v>473</v>
      </c>
      <c r="C3645" t="s">
        <v>474</v>
      </c>
      <c r="D3645" t="s">
        <v>473</v>
      </c>
      <c r="E3645" s="5">
        <v>0</v>
      </c>
      <c r="F3645" t="s">
        <v>18</v>
      </c>
      <c r="G3645" t="s">
        <v>19</v>
      </c>
      <c r="H3645" s="5" t="str">
        <f t="shared" si="56"/>
        <v>Ground Transport</v>
      </c>
      <c r="I3645" s="6">
        <v>177153.44272478399</v>
      </c>
    </row>
    <row r="3646" spans="1:9" x14ac:dyDescent="0.2">
      <c r="A3646" s="4" t="s">
        <v>7</v>
      </c>
      <c r="B3646" t="s">
        <v>473</v>
      </c>
      <c r="C3646" t="s">
        <v>474</v>
      </c>
      <c r="D3646" t="s">
        <v>473</v>
      </c>
      <c r="E3646" s="5">
        <v>0</v>
      </c>
      <c r="F3646" t="s">
        <v>20</v>
      </c>
      <c r="G3646" t="s">
        <v>21</v>
      </c>
      <c r="H3646" s="5" t="str">
        <f t="shared" si="56"/>
        <v>Ground Transport</v>
      </c>
      <c r="I3646" s="6">
        <v>528.01023597380595</v>
      </c>
    </row>
    <row r="3647" spans="1:9" x14ac:dyDescent="0.2">
      <c r="A3647" s="4" t="s">
        <v>7</v>
      </c>
      <c r="B3647" t="s">
        <v>473</v>
      </c>
      <c r="C3647" t="s">
        <v>474</v>
      </c>
      <c r="D3647" t="s">
        <v>473</v>
      </c>
      <c r="E3647" s="5">
        <v>0</v>
      </c>
      <c r="F3647" t="s">
        <v>22</v>
      </c>
      <c r="G3647" t="s">
        <v>23</v>
      </c>
      <c r="H3647" s="5" t="str">
        <f t="shared" si="56"/>
        <v>Ground Transport</v>
      </c>
      <c r="I3647" s="6">
        <v>9896.2921684828598</v>
      </c>
    </row>
    <row r="3648" spans="1:9" x14ac:dyDescent="0.2">
      <c r="A3648" s="4" t="s">
        <v>7</v>
      </c>
      <c r="B3648" t="s">
        <v>473</v>
      </c>
      <c r="C3648" t="s">
        <v>474</v>
      </c>
      <c r="D3648" t="s">
        <v>473</v>
      </c>
      <c r="E3648" s="5">
        <v>0</v>
      </c>
      <c r="F3648" t="s">
        <v>24</v>
      </c>
      <c r="G3648" t="s">
        <v>25</v>
      </c>
      <c r="H3648" s="5" t="str">
        <f t="shared" si="56"/>
        <v>Ground Transport</v>
      </c>
      <c r="I3648" s="6" t="s">
        <v>53</v>
      </c>
    </row>
    <row r="3649" spans="1:9" x14ac:dyDescent="0.2">
      <c r="A3649" s="4" t="s">
        <v>7</v>
      </c>
      <c r="B3649" t="s">
        <v>473</v>
      </c>
      <c r="C3649" t="s">
        <v>474</v>
      </c>
      <c r="D3649" t="s">
        <v>473</v>
      </c>
      <c r="E3649" s="5">
        <v>0</v>
      </c>
      <c r="F3649" t="s">
        <v>26</v>
      </c>
      <c r="G3649" t="s">
        <v>27</v>
      </c>
      <c r="H3649" s="5" t="str">
        <f t="shared" si="56"/>
        <v>Residential</v>
      </c>
      <c r="I3649" s="6">
        <v>114109.823938134</v>
      </c>
    </row>
    <row r="3650" spans="1:9" x14ac:dyDescent="0.2">
      <c r="A3650" s="4" t="s">
        <v>7</v>
      </c>
      <c r="B3650" t="s">
        <v>473</v>
      </c>
      <c r="C3650" t="s">
        <v>474</v>
      </c>
      <c r="D3650" t="s">
        <v>473</v>
      </c>
      <c r="E3650" s="5">
        <v>0</v>
      </c>
      <c r="F3650" t="s">
        <v>28</v>
      </c>
      <c r="G3650" t="s">
        <v>29</v>
      </c>
      <c r="H3650" s="5" t="e">
        <f t="shared" ref="H3650:H3713" si="57">VLOOKUP(G3650,$M$2:$N$11,2,FALSE)</f>
        <v>#N/A</v>
      </c>
      <c r="I3650" s="6">
        <v>559.95526475829001</v>
      </c>
    </row>
    <row r="3651" spans="1:9" x14ac:dyDescent="0.2">
      <c r="A3651" s="4" t="s">
        <v>7</v>
      </c>
      <c r="B3651" t="s">
        <v>473</v>
      </c>
      <c r="C3651" t="s">
        <v>474</v>
      </c>
      <c r="D3651" t="s">
        <v>473</v>
      </c>
      <c r="E3651" s="5">
        <v>0</v>
      </c>
      <c r="F3651" t="s">
        <v>30</v>
      </c>
      <c r="G3651" t="s">
        <v>31</v>
      </c>
      <c r="H3651" s="5" t="e">
        <f t="shared" si="57"/>
        <v>#N/A</v>
      </c>
      <c r="I3651" s="6" t="s">
        <v>53</v>
      </c>
    </row>
    <row r="3652" spans="1:9" x14ac:dyDescent="0.2">
      <c r="A3652" s="4" t="s">
        <v>7</v>
      </c>
      <c r="B3652" t="s">
        <v>473</v>
      </c>
      <c r="C3652" t="s">
        <v>474</v>
      </c>
      <c r="D3652" t="s">
        <v>473</v>
      </c>
      <c r="E3652" s="5">
        <v>0</v>
      </c>
      <c r="F3652" t="s">
        <v>30</v>
      </c>
      <c r="G3652" t="s">
        <v>32</v>
      </c>
      <c r="H3652" s="5" t="e">
        <f t="shared" si="57"/>
        <v>#N/A</v>
      </c>
      <c r="I3652" s="6">
        <v>1.7521199999999999</v>
      </c>
    </row>
    <row r="3653" spans="1:9" x14ac:dyDescent="0.2">
      <c r="A3653" s="4" t="s">
        <v>7</v>
      </c>
      <c r="B3653" t="s">
        <v>473</v>
      </c>
      <c r="C3653" t="s">
        <v>474</v>
      </c>
      <c r="D3653" t="s">
        <v>473</v>
      </c>
      <c r="E3653" s="5">
        <v>0</v>
      </c>
      <c r="F3653" t="s">
        <v>30</v>
      </c>
      <c r="G3653" t="s">
        <v>72</v>
      </c>
      <c r="H3653" s="5" t="e">
        <f t="shared" si="57"/>
        <v>#N/A</v>
      </c>
      <c r="I3653" s="6" t="s">
        <v>53</v>
      </c>
    </row>
    <row r="3654" spans="1:9" x14ac:dyDescent="0.2">
      <c r="A3654" s="4" t="s">
        <v>7</v>
      </c>
      <c r="B3654" t="s">
        <v>473</v>
      </c>
      <c r="C3654" t="s">
        <v>474</v>
      </c>
      <c r="D3654" t="s">
        <v>473</v>
      </c>
      <c r="E3654" s="5">
        <v>0</v>
      </c>
      <c r="F3654" t="s">
        <v>33</v>
      </c>
      <c r="G3654" t="s">
        <v>34</v>
      </c>
      <c r="H3654" s="5" t="str">
        <f t="shared" si="57"/>
        <v>Industry (incl. Cement Process)</v>
      </c>
      <c r="I3654" s="6">
        <v>26439.200000000001</v>
      </c>
    </row>
    <row r="3655" spans="1:9" x14ac:dyDescent="0.2">
      <c r="A3655" s="4" t="s">
        <v>7</v>
      </c>
      <c r="B3655" t="s">
        <v>473</v>
      </c>
      <c r="C3655" t="s">
        <v>474</v>
      </c>
      <c r="D3655" t="s">
        <v>473</v>
      </c>
      <c r="E3655" s="5">
        <v>0</v>
      </c>
      <c r="F3655" t="s">
        <v>35</v>
      </c>
      <c r="G3655" t="s">
        <v>36</v>
      </c>
      <c r="H3655" s="5" t="e">
        <f t="shared" si="57"/>
        <v>#N/A</v>
      </c>
      <c r="I3655" s="6">
        <v>5587.5</v>
      </c>
    </row>
    <row r="3656" spans="1:9" x14ac:dyDescent="0.2">
      <c r="A3656" s="4" t="s">
        <v>7</v>
      </c>
      <c r="B3656" t="s">
        <v>473</v>
      </c>
      <c r="C3656" t="s">
        <v>474</v>
      </c>
      <c r="D3656" t="s">
        <v>473</v>
      </c>
      <c r="E3656" s="5">
        <v>0</v>
      </c>
      <c r="F3656" t="s">
        <v>37</v>
      </c>
      <c r="G3656" t="s">
        <v>38</v>
      </c>
      <c r="H3656" s="5" t="e">
        <f t="shared" si="57"/>
        <v>#N/A</v>
      </c>
      <c r="I3656" s="6">
        <v>8167.9388078504398</v>
      </c>
    </row>
    <row r="3657" spans="1:9" x14ac:dyDescent="0.2">
      <c r="A3657" s="4" t="s">
        <v>7</v>
      </c>
      <c r="B3657" t="s">
        <v>473</v>
      </c>
      <c r="C3657" t="s">
        <v>474</v>
      </c>
      <c r="D3657" t="s">
        <v>473</v>
      </c>
      <c r="E3657" s="5">
        <v>0</v>
      </c>
      <c r="F3657" t="s">
        <v>39</v>
      </c>
      <c r="G3657" t="s">
        <v>40</v>
      </c>
      <c r="H3657" s="5" t="e">
        <f t="shared" si="57"/>
        <v>#N/A</v>
      </c>
      <c r="I3657" s="6">
        <v>169.92355146954799</v>
      </c>
    </row>
    <row r="3658" spans="1:9" x14ac:dyDescent="0.2">
      <c r="A3658" s="4" t="s">
        <v>7</v>
      </c>
      <c r="B3658" t="s">
        <v>473</v>
      </c>
      <c r="C3658" t="s">
        <v>474</v>
      </c>
      <c r="D3658" t="s">
        <v>473</v>
      </c>
      <c r="E3658" s="5">
        <v>0</v>
      </c>
      <c r="F3658" t="s">
        <v>41</v>
      </c>
      <c r="G3658" t="s">
        <v>42</v>
      </c>
      <c r="H3658" s="5" t="e">
        <f t="shared" si="57"/>
        <v>#N/A</v>
      </c>
      <c r="I3658" s="6">
        <v>444.17845539706798</v>
      </c>
    </row>
    <row r="3659" spans="1:9" x14ac:dyDescent="0.2">
      <c r="A3659" s="4" t="s">
        <v>7</v>
      </c>
      <c r="B3659" t="s">
        <v>473</v>
      </c>
      <c r="C3659" t="s">
        <v>474</v>
      </c>
      <c r="D3659" t="s">
        <v>473</v>
      </c>
      <c r="E3659" s="5">
        <v>0</v>
      </c>
      <c r="F3659" t="s">
        <v>43</v>
      </c>
      <c r="G3659" t="s">
        <v>44</v>
      </c>
      <c r="H3659" s="5" t="e">
        <f t="shared" si="57"/>
        <v>#N/A</v>
      </c>
      <c r="I3659" s="6">
        <v>14138.375442086301</v>
      </c>
    </row>
    <row r="3660" spans="1:9" x14ac:dyDescent="0.2">
      <c r="A3660" s="4" t="s">
        <v>7</v>
      </c>
      <c r="B3660" t="s">
        <v>473</v>
      </c>
      <c r="C3660" t="s">
        <v>474</v>
      </c>
      <c r="D3660" t="s">
        <v>473</v>
      </c>
      <c r="E3660" s="5">
        <v>0</v>
      </c>
      <c r="F3660" t="s">
        <v>45</v>
      </c>
      <c r="G3660" t="s">
        <v>46</v>
      </c>
      <c r="H3660" s="5" t="e">
        <f t="shared" si="57"/>
        <v>#N/A</v>
      </c>
      <c r="I3660" s="6">
        <v>14503.004365163501</v>
      </c>
    </row>
    <row r="3661" spans="1:9" x14ac:dyDescent="0.2">
      <c r="A3661" s="4" t="s">
        <v>7</v>
      </c>
      <c r="B3661" t="s">
        <v>473</v>
      </c>
      <c r="C3661" t="s">
        <v>474</v>
      </c>
      <c r="D3661" t="s">
        <v>473</v>
      </c>
      <c r="E3661" s="5">
        <v>0</v>
      </c>
      <c r="F3661" t="s">
        <v>47</v>
      </c>
      <c r="G3661" t="s">
        <v>48</v>
      </c>
      <c r="H3661" s="5" t="e">
        <f t="shared" si="57"/>
        <v>#N/A</v>
      </c>
      <c r="I3661" s="6">
        <v>774.32980846349801</v>
      </c>
    </row>
    <row r="3662" spans="1:9" x14ac:dyDescent="0.2">
      <c r="A3662" s="4" t="s">
        <v>7</v>
      </c>
      <c r="B3662" t="s">
        <v>473</v>
      </c>
      <c r="C3662" t="s">
        <v>474</v>
      </c>
      <c r="D3662" t="s">
        <v>473</v>
      </c>
      <c r="E3662" s="5">
        <v>0</v>
      </c>
      <c r="F3662" t="s">
        <v>49</v>
      </c>
      <c r="G3662" t="s">
        <v>50</v>
      </c>
      <c r="H3662" s="5" t="e">
        <f t="shared" si="57"/>
        <v>#N/A</v>
      </c>
      <c r="I3662" s="6">
        <v>1781.75</v>
      </c>
    </row>
    <row r="3663" spans="1:9" x14ac:dyDescent="0.2">
      <c r="A3663" s="4" t="s">
        <v>7</v>
      </c>
      <c r="B3663" t="s">
        <v>473</v>
      </c>
      <c r="C3663" t="s">
        <v>474</v>
      </c>
      <c r="D3663" t="s">
        <v>473</v>
      </c>
      <c r="E3663" s="5">
        <v>0</v>
      </c>
      <c r="F3663" t="s">
        <v>51</v>
      </c>
      <c r="G3663" t="s">
        <v>52</v>
      </c>
      <c r="H3663" s="5" t="e">
        <f t="shared" si="57"/>
        <v>#N/A</v>
      </c>
      <c r="I3663" s="6">
        <v>141.60950567668999</v>
      </c>
    </row>
    <row r="3664" spans="1:9" x14ac:dyDescent="0.2">
      <c r="A3664" s="4" t="s">
        <v>7</v>
      </c>
      <c r="B3664" t="s">
        <v>473</v>
      </c>
      <c r="C3664" t="s">
        <v>474</v>
      </c>
      <c r="D3664" t="s">
        <v>473</v>
      </c>
      <c r="E3664" s="5">
        <v>0</v>
      </c>
      <c r="F3664" t="s">
        <v>54</v>
      </c>
      <c r="G3664" t="s">
        <v>55</v>
      </c>
      <c r="H3664" s="5" t="e">
        <f t="shared" si="57"/>
        <v>#N/A</v>
      </c>
      <c r="I3664" s="6" t="s">
        <v>53</v>
      </c>
    </row>
    <row r="3665" spans="1:9" x14ac:dyDescent="0.2">
      <c r="A3665" s="4" t="s">
        <v>7</v>
      </c>
      <c r="B3665" t="s">
        <v>473</v>
      </c>
      <c r="C3665" t="s">
        <v>474</v>
      </c>
      <c r="D3665" t="s">
        <v>473</v>
      </c>
      <c r="E3665" s="5">
        <v>0</v>
      </c>
      <c r="F3665" t="s">
        <v>56</v>
      </c>
      <c r="G3665" t="s">
        <v>57</v>
      </c>
      <c r="H3665" s="5" t="e">
        <f t="shared" si="57"/>
        <v>#N/A</v>
      </c>
      <c r="I3665" s="6">
        <v>1150.6090009099901</v>
      </c>
    </row>
    <row r="3666" spans="1:9" x14ac:dyDescent="0.2">
      <c r="A3666" s="4" t="s">
        <v>7</v>
      </c>
      <c r="B3666" t="s">
        <v>473</v>
      </c>
      <c r="C3666" t="s">
        <v>474</v>
      </c>
      <c r="D3666" t="s">
        <v>473</v>
      </c>
      <c r="E3666" s="5">
        <v>0</v>
      </c>
      <c r="F3666" t="s">
        <v>58</v>
      </c>
      <c r="G3666" t="s">
        <v>59</v>
      </c>
      <c r="H3666" s="5" t="e">
        <f t="shared" si="57"/>
        <v>#N/A</v>
      </c>
      <c r="I3666" s="6">
        <v>11850.5347330083</v>
      </c>
    </row>
    <row r="3667" spans="1:9" x14ac:dyDescent="0.2">
      <c r="A3667" s="4" t="s">
        <v>7</v>
      </c>
      <c r="B3667" t="s">
        <v>473</v>
      </c>
      <c r="C3667" t="s">
        <v>474</v>
      </c>
      <c r="D3667" t="s">
        <v>473</v>
      </c>
      <c r="E3667" s="5">
        <v>0</v>
      </c>
      <c r="F3667" t="s">
        <v>60</v>
      </c>
      <c r="G3667" t="s">
        <v>61</v>
      </c>
      <c r="H3667" s="5" t="e">
        <f t="shared" si="57"/>
        <v>#N/A</v>
      </c>
      <c r="I3667" s="6">
        <v>3925.4331453247701</v>
      </c>
    </row>
    <row r="3668" spans="1:9" x14ac:dyDescent="0.2">
      <c r="A3668" s="4" t="s">
        <v>7</v>
      </c>
      <c r="B3668" t="s">
        <v>475</v>
      </c>
      <c r="C3668" t="s">
        <v>476</v>
      </c>
      <c r="D3668" t="s">
        <v>477</v>
      </c>
      <c r="E3668" s="5">
        <v>0</v>
      </c>
      <c r="F3668" t="s">
        <v>10</v>
      </c>
      <c r="G3668" t="s">
        <v>11</v>
      </c>
      <c r="H3668" s="5" t="str">
        <f t="shared" si="57"/>
        <v>Power</v>
      </c>
      <c r="I3668" s="6">
        <v>186621.02566463599</v>
      </c>
    </row>
    <row r="3669" spans="1:9" x14ac:dyDescent="0.2">
      <c r="A3669" s="4" t="s">
        <v>7</v>
      </c>
      <c r="B3669" t="s">
        <v>475</v>
      </c>
      <c r="C3669" t="s">
        <v>476</v>
      </c>
      <c r="D3669" t="s">
        <v>477</v>
      </c>
      <c r="E3669" s="5">
        <v>0</v>
      </c>
      <c r="F3669" t="s">
        <v>12</v>
      </c>
      <c r="G3669" t="s">
        <v>13</v>
      </c>
      <c r="H3669" s="5" t="str">
        <f t="shared" si="57"/>
        <v>Industry (incl. Cement Process)</v>
      </c>
      <c r="I3669" s="6">
        <v>33187.681090170998</v>
      </c>
    </row>
    <row r="3670" spans="1:9" x14ac:dyDescent="0.2">
      <c r="A3670" s="4" t="s">
        <v>7</v>
      </c>
      <c r="B3670" t="s">
        <v>475</v>
      </c>
      <c r="C3670" t="s">
        <v>476</v>
      </c>
      <c r="D3670" t="s">
        <v>477</v>
      </c>
      <c r="E3670" s="5">
        <v>0</v>
      </c>
      <c r="F3670" t="s">
        <v>14</v>
      </c>
      <c r="G3670" t="s">
        <v>15</v>
      </c>
      <c r="H3670" s="5" t="str">
        <f t="shared" si="57"/>
        <v>Industry (incl. Cement Process)</v>
      </c>
      <c r="I3670" s="6">
        <v>40388.825422117698</v>
      </c>
    </row>
    <row r="3671" spans="1:9" x14ac:dyDescent="0.2">
      <c r="A3671" s="4" t="s">
        <v>7</v>
      </c>
      <c r="B3671" t="s">
        <v>475</v>
      </c>
      <c r="C3671" t="s">
        <v>476</v>
      </c>
      <c r="D3671" t="s">
        <v>477</v>
      </c>
      <c r="E3671" s="5">
        <v>0</v>
      </c>
      <c r="F3671" t="s">
        <v>16</v>
      </c>
      <c r="G3671" t="s">
        <v>17</v>
      </c>
      <c r="H3671" s="5" t="str">
        <f t="shared" si="57"/>
        <v>Domestic aviation</v>
      </c>
      <c r="I3671" s="6">
        <v>9948.1953728922708</v>
      </c>
    </row>
    <row r="3672" spans="1:9" x14ac:dyDescent="0.2">
      <c r="A3672" s="4" t="s">
        <v>7</v>
      </c>
      <c r="B3672" t="s">
        <v>475</v>
      </c>
      <c r="C3672" t="s">
        <v>476</v>
      </c>
      <c r="D3672" t="s">
        <v>477</v>
      </c>
      <c r="E3672" s="5">
        <v>0</v>
      </c>
      <c r="F3672" t="s">
        <v>18</v>
      </c>
      <c r="G3672" t="s">
        <v>19</v>
      </c>
      <c r="H3672" s="5" t="str">
        <f t="shared" si="57"/>
        <v>Ground Transport</v>
      </c>
      <c r="I3672" s="6">
        <v>85490.312397316506</v>
      </c>
    </row>
    <row r="3673" spans="1:9" x14ac:dyDescent="0.2">
      <c r="A3673" s="4" t="s">
        <v>7</v>
      </c>
      <c r="B3673" t="s">
        <v>475</v>
      </c>
      <c r="C3673" t="s">
        <v>476</v>
      </c>
      <c r="D3673" t="s">
        <v>477</v>
      </c>
      <c r="E3673" s="5">
        <v>0</v>
      </c>
      <c r="F3673" t="s">
        <v>20</v>
      </c>
      <c r="G3673" t="s">
        <v>21</v>
      </c>
      <c r="H3673" s="5" t="str">
        <f t="shared" si="57"/>
        <v>Ground Transport</v>
      </c>
      <c r="I3673" s="6">
        <v>3585.6961064409302</v>
      </c>
    </row>
    <row r="3674" spans="1:9" x14ac:dyDescent="0.2">
      <c r="A3674" s="4" t="s">
        <v>7</v>
      </c>
      <c r="B3674" t="s">
        <v>475</v>
      </c>
      <c r="C3674" t="s">
        <v>476</v>
      </c>
      <c r="D3674" t="s">
        <v>477</v>
      </c>
      <c r="E3674" s="5">
        <v>0</v>
      </c>
      <c r="F3674" t="s">
        <v>22</v>
      </c>
      <c r="G3674" t="s">
        <v>23</v>
      </c>
      <c r="H3674" s="5" t="str">
        <f t="shared" si="57"/>
        <v>Ground Transport</v>
      </c>
      <c r="I3674" s="6">
        <v>1865.54812228013</v>
      </c>
    </row>
    <row r="3675" spans="1:9" x14ac:dyDescent="0.2">
      <c r="A3675" s="4" t="s">
        <v>7</v>
      </c>
      <c r="B3675" t="s">
        <v>475</v>
      </c>
      <c r="C3675" t="s">
        <v>476</v>
      </c>
      <c r="D3675" t="s">
        <v>477</v>
      </c>
      <c r="E3675" s="5">
        <v>0</v>
      </c>
      <c r="F3675" t="s">
        <v>24</v>
      </c>
      <c r="G3675" t="s">
        <v>25</v>
      </c>
      <c r="H3675" s="5" t="str">
        <f t="shared" si="57"/>
        <v>Ground Transport</v>
      </c>
      <c r="I3675" s="6">
        <v>1213.4744532940999</v>
      </c>
    </row>
    <row r="3676" spans="1:9" x14ac:dyDescent="0.2">
      <c r="A3676" s="4" t="s">
        <v>7</v>
      </c>
      <c r="B3676" t="s">
        <v>475</v>
      </c>
      <c r="C3676" t="s">
        <v>476</v>
      </c>
      <c r="D3676" t="s">
        <v>477</v>
      </c>
      <c r="E3676" s="5">
        <v>0</v>
      </c>
      <c r="F3676" t="s">
        <v>26</v>
      </c>
      <c r="G3676" t="s">
        <v>27</v>
      </c>
      <c r="H3676" s="5" t="str">
        <f t="shared" si="57"/>
        <v>Residential</v>
      </c>
      <c r="I3676" s="6">
        <v>22248.1276293915</v>
      </c>
    </row>
    <row r="3677" spans="1:9" x14ac:dyDescent="0.2">
      <c r="A3677" s="4" t="s">
        <v>7</v>
      </c>
      <c r="B3677" t="s">
        <v>475</v>
      </c>
      <c r="C3677" t="s">
        <v>476</v>
      </c>
      <c r="D3677" t="s">
        <v>477</v>
      </c>
      <c r="E3677" s="5">
        <v>0</v>
      </c>
      <c r="F3677" t="s">
        <v>67</v>
      </c>
      <c r="G3677" t="s">
        <v>13</v>
      </c>
      <c r="H3677" s="5" t="str">
        <f t="shared" si="57"/>
        <v>Industry (incl. Cement Process)</v>
      </c>
      <c r="I3677" s="6">
        <v>7829.9372000276499</v>
      </c>
    </row>
    <row r="3678" spans="1:9" x14ac:dyDescent="0.2">
      <c r="A3678" s="4" t="s">
        <v>7</v>
      </c>
      <c r="B3678" t="s">
        <v>475</v>
      </c>
      <c r="C3678" t="s">
        <v>476</v>
      </c>
      <c r="D3678" t="s">
        <v>477</v>
      </c>
      <c r="E3678" s="5">
        <v>0</v>
      </c>
      <c r="F3678" t="s">
        <v>28</v>
      </c>
      <c r="G3678" t="s">
        <v>29</v>
      </c>
      <c r="H3678" s="5" t="e">
        <f t="shared" si="57"/>
        <v>#N/A</v>
      </c>
      <c r="I3678" s="6">
        <v>1402.29088327162</v>
      </c>
    </row>
    <row r="3679" spans="1:9" x14ac:dyDescent="0.2">
      <c r="A3679" s="4" t="s">
        <v>7</v>
      </c>
      <c r="B3679" t="s">
        <v>475</v>
      </c>
      <c r="C3679" t="s">
        <v>476</v>
      </c>
      <c r="D3679" t="s">
        <v>477</v>
      </c>
      <c r="E3679" s="5">
        <v>0</v>
      </c>
      <c r="F3679" t="s">
        <v>30</v>
      </c>
      <c r="G3679" t="s">
        <v>32</v>
      </c>
      <c r="H3679" s="5" t="e">
        <f t="shared" si="57"/>
        <v>#N/A</v>
      </c>
      <c r="I3679" s="6">
        <v>699.09262830904595</v>
      </c>
    </row>
    <row r="3680" spans="1:9" x14ac:dyDescent="0.2">
      <c r="A3680" s="4" t="s">
        <v>7</v>
      </c>
      <c r="B3680" t="s">
        <v>475</v>
      </c>
      <c r="C3680" t="s">
        <v>476</v>
      </c>
      <c r="D3680" t="s">
        <v>477</v>
      </c>
      <c r="E3680" s="5">
        <v>0</v>
      </c>
      <c r="F3680" t="s">
        <v>30</v>
      </c>
      <c r="G3680" t="s">
        <v>31</v>
      </c>
      <c r="H3680" s="5" t="e">
        <f t="shared" si="57"/>
        <v>#N/A</v>
      </c>
      <c r="I3680" s="6" t="s">
        <v>53</v>
      </c>
    </row>
    <row r="3681" spans="1:9" x14ac:dyDescent="0.2">
      <c r="A3681" s="4" t="s">
        <v>7</v>
      </c>
      <c r="B3681" t="s">
        <v>475</v>
      </c>
      <c r="C3681" t="s">
        <v>476</v>
      </c>
      <c r="D3681" t="s">
        <v>477</v>
      </c>
      <c r="E3681" s="5">
        <v>0</v>
      </c>
      <c r="F3681" t="s">
        <v>33</v>
      </c>
      <c r="G3681" t="s">
        <v>34</v>
      </c>
      <c r="H3681" s="5" t="str">
        <f t="shared" si="57"/>
        <v>Industry (incl. Cement Process)</v>
      </c>
      <c r="I3681" s="6">
        <v>4450.18</v>
      </c>
    </row>
    <row r="3682" spans="1:9" x14ac:dyDescent="0.2">
      <c r="A3682" s="4" t="s">
        <v>7</v>
      </c>
      <c r="B3682" t="s">
        <v>475</v>
      </c>
      <c r="C3682" t="s">
        <v>476</v>
      </c>
      <c r="D3682" t="s">
        <v>477</v>
      </c>
      <c r="E3682" s="5">
        <v>0</v>
      </c>
      <c r="F3682" t="s">
        <v>35</v>
      </c>
      <c r="G3682" t="s">
        <v>36</v>
      </c>
      <c r="H3682" s="5" t="e">
        <f t="shared" si="57"/>
        <v>#N/A</v>
      </c>
      <c r="I3682" s="6">
        <v>1552.5</v>
      </c>
    </row>
    <row r="3683" spans="1:9" x14ac:dyDescent="0.2">
      <c r="A3683" s="4" t="s">
        <v>7</v>
      </c>
      <c r="B3683" t="s">
        <v>475</v>
      </c>
      <c r="C3683" t="s">
        <v>476</v>
      </c>
      <c r="D3683" t="s">
        <v>477</v>
      </c>
      <c r="E3683" s="5">
        <v>0</v>
      </c>
      <c r="F3683" t="s">
        <v>37</v>
      </c>
      <c r="G3683" t="s">
        <v>38</v>
      </c>
      <c r="H3683" s="5" t="e">
        <f t="shared" si="57"/>
        <v>#N/A</v>
      </c>
      <c r="I3683" s="6">
        <v>1335.5478650259599</v>
      </c>
    </row>
    <row r="3684" spans="1:9" x14ac:dyDescent="0.2">
      <c r="A3684" s="4" t="s">
        <v>7</v>
      </c>
      <c r="B3684" t="s">
        <v>475</v>
      </c>
      <c r="C3684" t="s">
        <v>476</v>
      </c>
      <c r="D3684" t="s">
        <v>477</v>
      </c>
      <c r="E3684" s="5">
        <v>0</v>
      </c>
      <c r="F3684" t="s">
        <v>39</v>
      </c>
      <c r="G3684" t="s">
        <v>40</v>
      </c>
      <c r="H3684" s="5" t="e">
        <f t="shared" si="57"/>
        <v>#N/A</v>
      </c>
      <c r="I3684" s="6">
        <v>326.58403809470502</v>
      </c>
    </row>
    <row r="3685" spans="1:9" x14ac:dyDescent="0.2">
      <c r="A3685" s="4" t="s">
        <v>7</v>
      </c>
      <c r="B3685" t="s">
        <v>475</v>
      </c>
      <c r="C3685" t="s">
        <v>476</v>
      </c>
      <c r="D3685" t="s">
        <v>477</v>
      </c>
      <c r="E3685" s="5">
        <v>0</v>
      </c>
      <c r="F3685" t="s">
        <v>41</v>
      </c>
      <c r="G3685" t="s">
        <v>42</v>
      </c>
      <c r="H3685" s="5" t="e">
        <f t="shared" si="57"/>
        <v>#N/A</v>
      </c>
      <c r="I3685" s="6">
        <v>85.424514609475494</v>
      </c>
    </row>
    <row r="3686" spans="1:9" x14ac:dyDescent="0.2">
      <c r="A3686" s="4" t="s">
        <v>7</v>
      </c>
      <c r="B3686" t="s">
        <v>475</v>
      </c>
      <c r="C3686" t="s">
        <v>476</v>
      </c>
      <c r="D3686" t="s">
        <v>477</v>
      </c>
      <c r="E3686" s="5">
        <v>0</v>
      </c>
      <c r="F3686" t="s">
        <v>43</v>
      </c>
      <c r="G3686" t="s">
        <v>44</v>
      </c>
      <c r="H3686" s="5" t="e">
        <f t="shared" si="57"/>
        <v>#N/A</v>
      </c>
      <c r="I3686" s="6">
        <v>3096.7344023148098</v>
      </c>
    </row>
    <row r="3687" spans="1:9" x14ac:dyDescent="0.2">
      <c r="A3687" s="4" t="s">
        <v>7</v>
      </c>
      <c r="B3687" t="s">
        <v>475</v>
      </c>
      <c r="C3687" t="s">
        <v>476</v>
      </c>
      <c r="D3687" t="s">
        <v>477</v>
      </c>
      <c r="E3687" s="5">
        <v>0</v>
      </c>
      <c r="F3687" t="s">
        <v>45</v>
      </c>
      <c r="G3687" t="s">
        <v>46</v>
      </c>
      <c r="H3687" s="5" t="e">
        <f t="shared" si="57"/>
        <v>#N/A</v>
      </c>
      <c r="I3687" s="6">
        <v>4107.0465474570901</v>
      </c>
    </row>
    <row r="3688" spans="1:9" x14ac:dyDescent="0.2">
      <c r="A3688" s="4" t="s">
        <v>7</v>
      </c>
      <c r="B3688" t="s">
        <v>475</v>
      </c>
      <c r="C3688" t="s">
        <v>476</v>
      </c>
      <c r="D3688" t="s">
        <v>477</v>
      </c>
      <c r="E3688" s="5">
        <v>0</v>
      </c>
      <c r="F3688" t="s">
        <v>47</v>
      </c>
      <c r="G3688" t="s">
        <v>48</v>
      </c>
      <c r="H3688" s="5" t="e">
        <f t="shared" si="57"/>
        <v>#N/A</v>
      </c>
      <c r="I3688" s="6">
        <v>139.94799862591</v>
      </c>
    </row>
    <row r="3689" spans="1:9" x14ac:dyDescent="0.2">
      <c r="A3689" s="4" t="s">
        <v>7</v>
      </c>
      <c r="B3689" t="s">
        <v>475</v>
      </c>
      <c r="C3689" t="s">
        <v>476</v>
      </c>
      <c r="D3689" t="s">
        <v>477</v>
      </c>
      <c r="E3689" s="5">
        <v>0</v>
      </c>
      <c r="F3689" t="s">
        <v>49</v>
      </c>
      <c r="G3689" t="s">
        <v>50</v>
      </c>
      <c r="H3689" s="5" t="e">
        <f t="shared" si="57"/>
        <v>#N/A</v>
      </c>
      <c r="I3689" s="6">
        <v>600.79600000000005</v>
      </c>
    </row>
    <row r="3690" spans="1:9" x14ac:dyDescent="0.2">
      <c r="A3690" s="4" t="s">
        <v>7</v>
      </c>
      <c r="B3690" t="s">
        <v>475</v>
      </c>
      <c r="C3690" t="s">
        <v>476</v>
      </c>
      <c r="D3690" t="s">
        <v>477</v>
      </c>
      <c r="E3690" s="5">
        <v>0</v>
      </c>
      <c r="F3690" t="s">
        <v>51</v>
      </c>
      <c r="G3690" t="s">
        <v>52</v>
      </c>
      <c r="H3690" s="5" t="e">
        <f t="shared" si="57"/>
        <v>#N/A</v>
      </c>
      <c r="I3690" s="6">
        <v>52.256383506882202</v>
      </c>
    </row>
    <row r="3691" spans="1:9" x14ac:dyDescent="0.2">
      <c r="A3691" s="4" t="s">
        <v>7</v>
      </c>
      <c r="B3691" t="s">
        <v>475</v>
      </c>
      <c r="C3691" t="s">
        <v>476</v>
      </c>
      <c r="D3691" t="s">
        <v>477</v>
      </c>
      <c r="E3691" s="5">
        <v>0</v>
      </c>
      <c r="F3691" t="s">
        <v>54</v>
      </c>
      <c r="G3691" t="s">
        <v>55</v>
      </c>
      <c r="H3691" s="5" t="e">
        <f t="shared" si="57"/>
        <v>#N/A</v>
      </c>
      <c r="I3691" s="6">
        <v>40.625165979150999</v>
      </c>
    </row>
    <row r="3692" spans="1:9" x14ac:dyDescent="0.2">
      <c r="A3692" s="4" t="s">
        <v>7</v>
      </c>
      <c r="B3692" t="s">
        <v>475</v>
      </c>
      <c r="C3692" t="s">
        <v>476</v>
      </c>
      <c r="D3692" t="s">
        <v>477</v>
      </c>
      <c r="E3692" s="5">
        <v>0</v>
      </c>
      <c r="F3692" t="s">
        <v>56</v>
      </c>
      <c r="G3692" t="s">
        <v>57</v>
      </c>
      <c r="H3692" s="5" t="e">
        <f t="shared" si="57"/>
        <v>#N/A</v>
      </c>
      <c r="I3692" s="6">
        <v>1216.2521856022499</v>
      </c>
    </row>
    <row r="3693" spans="1:9" x14ac:dyDescent="0.2">
      <c r="A3693" s="4" t="s">
        <v>7</v>
      </c>
      <c r="B3693" t="s">
        <v>475</v>
      </c>
      <c r="C3693" t="s">
        <v>476</v>
      </c>
      <c r="D3693" t="s">
        <v>477</v>
      </c>
      <c r="E3693" s="5">
        <v>0</v>
      </c>
      <c r="F3693" t="s">
        <v>58</v>
      </c>
      <c r="G3693" t="s">
        <v>59</v>
      </c>
      <c r="H3693" s="5" t="e">
        <f t="shared" si="57"/>
        <v>#N/A</v>
      </c>
      <c r="I3693" s="6">
        <v>3624.9904124855302</v>
      </c>
    </row>
    <row r="3694" spans="1:9" x14ac:dyDescent="0.2">
      <c r="A3694" s="4" t="s">
        <v>7</v>
      </c>
      <c r="B3694" t="s">
        <v>475</v>
      </c>
      <c r="C3694" t="s">
        <v>476</v>
      </c>
      <c r="D3694" t="s">
        <v>477</v>
      </c>
      <c r="E3694" s="5">
        <v>0</v>
      </c>
      <c r="F3694" t="s">
        <v>60</v>
      </c>
      <c r="G3694" t="s">
        <v>61</v>
      </c>
      <c r="H3694" s="5" t="e">
        <f t="shared" si="57"/>
        <v>#N/A</v>
      </c>
      <c r="I3694" s="6">
        <v>11.366244892901999</v>
      </c>
    </row>
    <row r="3695" spans="1:9" x14ac:dyDescent="0.2">
      <c r="A3695" s="4" t="s">
        <v>7</v>
      </c>
      <c r="B3695" t="s">
        <v>475</v>
      </c>
      <c r="C3695" t="s">
        <v>476</v>
      </c>
      <c r="D3695" t="s">
        <v>477</v>
      </c>
      <c r="E3695" s="5">
        <v>0</v>
      </c>
      <c r="F3695" t="s">
        <v>68</v>
      </c>
      <c r="G3695" t="s">
        <v>69</v>
      </c>
      <c r="H3695" s="5" t="e">
        <f t="shared" si="57"/>
        <v>#N/A</v>
      </c>
      <c r="I3695" s="6">
        <v>189.2</v>
      </c>
    </row>
    <row r="3696" spans="1:9" x14ac:dyDescent="0.2">
      <c r="A3696" s="4" t="s">
        <v>62</v>
      </c>
      <c r="B3696" t="s">
        <v>475</v>
      </c>
      <c r="C3696" t="s">
        <v>478</v>
      </c>
      <c r="D3696" t="s">
        <v>479</v>
      </c>
      <c r="E3696" s="5">
        <v>0</v>
      </c>
      <c r="F3696" t="s">
        <v>10</v>
      </c>
      <c r="G3696" t="s">
        <v>11</v>
      </c>
      <c r="H3696" s="5" t="str">
        <f t="shared" si="57"/>
        <v>Power</v>
      </c>
      <c r="I3696" s="6">
        <v>13.8069647470452</v>
      </c>
    </row>
    <row r="3697" spans="1:9" x14ac:dyDescent="0.2">
      <c r="A3697" s="4" t="s">
        <v>62</v>
      </c>
      <c r="B3697" t="s">
        <v>475</v>
      </c>
      <c r="C3697" t="s">
        <v>478</v>
      </c>
      <c r="D3697" t="s">
        <v>479</v>
      </c>
      <c r="E3697" s="5">
        <v>0</v>
      </c>
      <c r="F3697" t="s">
        <v>14</v>
      </c>
      <c r="G3697" t="s">
        <v>15</v>
      </c>
      <c r="H3697" s="5" t="str">
        <f t="shared" si="57"/>
        <v>Industry (incl. Cement Process)</v>
      </c>
      <c r="I3697" s="6">
        <v>2.8604029819600401</v>
      </c>
    </row>
    <row r="3698" spans="1:9" x14ac:dyDescent="0.2">
      <c r="A3698" s="4" t="s">
        <v>62</v>
      </c>
      <c r="B3698" t="s">
        <v>475</v>
      </c>
      <c r="C3698" t="s">
        <v>478</v>
      </c>
      <c r="D3698" t="s">
        <v>479</v>
      </c>
      <c r="E3698" s="5">
        <v>0</v>
      </c>
      <c r="F3698" t="s">
        <v>16</v>
      </c>
      <c r="G3698" t="s">
        <v>17</v>
      </c>
      <c r="H3698" s="5" t="str">
        <f t="shared" si="57"/>
        <v>Domestic aviation</v>
      </c>
      <c r="I3698" s="6">
        <v>1.1853166624522899</v>
      </c>
    </row>
    <row r="3699" spans="1:9" x14ac:dyDescent="0.2">
      <c r="A3699" s="4" t="s">
        <v>62</v>
      </c>
      <c r="B3699" t="s">
        <v>475</v>
      </c>
      <c r="C3699" t="s">
        <v>478</v>
      </c>
      <c r="D3699" t="s">
        <v>479</v>
      </c>
      <c r="E3699" s="5">
        <v>0</v>
      </c>
      <c r="F3699" t="s">
        <v>18</v>
      </c>
      <c r="G3699" t="s">
        <v>19</v>
      </c>
      <c r="H3699" s="5" t="str">
        <f t="shared" si="57"/>
        <v>Ground Transport</v>
      </c>
      <c r="I3699" s="6">
        <v>18.647218534822201</v>
      </c>
    </row>
    <row r="3700" spans="1:9" x14ac:dyDescent="0.2">
      <c r="A3700" s="4" t="s">
        <v>62</v>
      </c>
      <c r="B3700" t="s">
        <v>475</v>
      </c>
      <c r="C3700" t="s">
        <v>478</v>
      </c>
      <c r="D3700" t="s">
        <v>479</v>
      </c>
      <c r="E3700" s="5">
        <v>0</v>
      </c>
      <c r="F3700" t="s">
        <v>22</v>
      </c>
      <c r="G3700" t="s">
        <v>23</v>
      </c>
      <c r="H3700" s="5" t="str">
        <f t="shared" si="57"/>
        <v>Ground Transport</v>
      </c>
      <c r="I3700" s="6">
        <v>1.54725361494443</v>
      </c>
    </row>
    <row r="3701" spans="1:9" x14ac:dyDescent="0.2">
      <c r="A3701" s="4" t="s">
        <v>62</v>
      </c>
      <c r="B3701" t="s">
        <v>475</v>
      </c>
      <c r="C3701" t="s">
        <v>478</v>
      </c>
      <c r="D3701" t="s">
        <v>479</v>
      </c>
      <c r="E3701" s="5">
        <v>0</v>
      </c>
      <c r="F3701" t="s">
        <v>24</v>
      </c>
      <c r="G3701" t="s">
        <v>25</v>
      </c>
      <c r="H3701" s="5" t="str">
        <f t="shared" si="57"/>
        <v>Ground Transport</v>
      </c>
      <c r="I3701" s="6">
        <v>0.96609097596245097</v>
      </c>
    </row>
    <row r="3702" spans="1:9" x14ac:dyDescent="0.2">
      <c r="A3702" s="4" t="s">
        <v>62</v>
      </c>
      <c r="B3702" t="s">
        <v>475</v>
      </c>
      <c r="C3702" t="s">
        <v>478</v>
      </c>
      <c r="D3702" t="s">
        <v>479</v>
      </c>
      <c r="E3702" s="5">
        <v>0</v>
      </c>
      <c r="F3702" t="s">
        <v>26</v>
      </c>
      <c r="G3702" t="s">
        <v>27</v>
      </c>
      <c r="H3702" s="5" t="str">
        <f t="shared" si="57"/>
        <v>Residential</v>
      </c>
      <c r="I3702" s="6">
        <v>2.9629743794176</v>
      </c>
    </row>
    <row r="3703" spans="1:9" x14ac:dyDescent="0.2">
      <c r="A3703" s="4" t="s">
        <v>62</v>
      </c>
      <c r="B3703" t="s">
        <v>475</v>
      </c>
      <c r="C3703" t="s">
        <v>478</v>
      </c>
      <c r="D3703" t="s">
        <v>479</v>
      </c>
      <c r="E3703" s="5">
        <v>0</v>
      </c>
      <c r="F3703" t="s">
        <v>28</v>
      </c>
      <c r="G3703" t="s">
        <v>29</v>
      </c>
      <c r="H3703" s="5" t="e">
        <f t="shared" si="57"/>
        <v>#N/A</v>
      </c>
      <c r="I3703" s="6" t="s">
        <v>53</v>
      </c>
    </row>
    <row r="3704" spans="1:9" x14ac:dyDescent="0.2">
      <c r="A3704" s="4" t="s">
        <v>62</v>
      </c>
      <c r="B3704" t="s">
        <v>475</v>
      </c>
      <c r="C3704" t="s">
        <v>478</v>
      </c>
      <c r="D3704" t="s">
        <v>479</v>
      </c>
      <c r="E3704" s="5">
        <v>0</v>
      </c>
      <c r="F3704" t="s">
        <v>30</v>
      </c>
      <c r="G3704" t="s">
        <v>31</v>
      </c>
      <c r="H3704" s="5" t="e">
        <f t="shared" si="57"/>
        <v>#N/A</v>
      </c>
      <c r="I3704" s="6" t="s">
        <v>53</v>
      </c>
    </row>
    <row r="3705" spans="1:9" x14ac:dyDescent="0.2">
      <c r="A3705" s="4" t="s">
        <v>62</v>
      </c>
      <c r="B3705" t="s">
        <v>475</v>
      </c>
      <c r="C3705" t="s">
        <v>478</v>
      </c>
      <c r="D3705" t="s">
        <v>479</v>
      </c>
      <c r="E3705" s="5">
        <v>0</v>
      </c>
      <c r="F3705" t="s">
        <v>30</v>
      </c>
      <c r="G3705" t="s">
        <v>32</v>
      </c>
      <c r="H3705" s="5" t="e">
        <f t="shared" si="57"/>
        <v>#N/A</v>
      </c>
      <c r="I3705" s="6" t="s">
        <v>53</v>
      </c>
    </row>
    <row r="3706" spans="1:9" x14ac:dyDescent="0.2">
      <c r="A3706" s="4" t="s">
        <v>62</v>
      </c>
      <c r="B3706" t="s">
        <v>475</v>
      </c>
      <c r="C3706" t="s">
        <v>478</v>
      </c>
      <c r="D3706" t="s">
        <v>479</v>
      </c>
      <c r="E3706" s="5">
        <v>0</v>
      </c>
      <c r="F3706" t="s">
        <v>41</v>
      </c>
      <c r="G3706" t="s">
        <v>42</v>
      </c>
      <c r="H3706" s="5" t="e">
        <f t="shared" si="57"/>
        <v>#N/A</v>
      </c>
      <c r="I3706" s="6">
        <v>1.0498574002818001E-3</v>
      </c>
    </row>
    <row r="3707" spans="1:9" x14ac:dyDescent="0.2">
      <c r="A3707" s="4" t="s">
        <v>62</v>
      </c>
      <c r="B3707" t="s">
        <v>475</v>
      </c>
      <c r="C3707" t="s">
        <v>478</v>
      </c>
      <c r="D3707" t="s">
        <v>479</v>
      </c>
      <c r="E3707" s="5">
        <v>0</v>
      </c>
      <c r="F3707" t="s">
        <v>47</v>
      </c>
      <c r="G3707" t="s">
        <v>48</v>
      </c>
      <c r="H3707" s="5" t="e">
        <f t="shared" si="57"/>
        <v>#N/A</v>
      </c>
      <c r="I3707" s="6">
        <v>1.55885556851368E-2</v>
      </c>
    </row>
    <row r="3708" spans="1:9" x14ac:dyDescent="0.2">
      <c r="A3708" s="4" t="s">
        <v>62</v>
      </c>
      <c r="B3708" t="s">
        <v>475</v>
      </c>
      <c r="C3708" t="s">
        <v>480</v>
      </c>
      <c r="D3708" t="s">
        <v>481</v>
      </c>
      <c r="E3708" s="5">
        <v>0</v>
      </c>
      <c r="F3708" t="s">
        <v>10</v>
      </c>
      <c r="G3708" t="s">
        <v>11</v>
      </c>
      <c r="H3708" s="5" t="str">
        <f t="shared" si="57"/>
        <v>Power</v>
      </c>
      <c r="I3708" s="6">
        <v>394.328696922201</v>
      </c>
    </row>
    <row r="3709" spans="1:9" x14ac:dyDescent="0.2">
      <c r="A3709" s="4" t="s">
        <v>62</v>
      </c>
      <c r="B3709" t="s">
        <v>475</v>
      </c>
      <c r="C3709" t="s">
        <v>480</v>
      </c>
      <c r="D3709" t="s">
        <v>481</v>
      </c>
      <c r="E3709" s="5">
        <v>0</v>
      </c>
      <c r="F3709" t="s">
        <v>14</v>
      </c>
      <c r="G3709" t="s">
        <v>15</v>
      </c>
      <c r="H3709" s="5" t="str">
        <f t="shared" si="57"/>
        <v>Industry (incl. Cement Process)</v>
      </c>
      <c r="I3709" s="6">
        <v>82.547917131389696</v>
      </c>
    </row>
    <row r="3710" spans="1:9" x14ac:dyDescent="0.2">
      <c r="A3710" s="4" t="s">
        <v>62</v>
      </c>
      <c r="B3710" t="s">
        <v>475</v>
      </c>
      <c r="C3710" t="s">
        <v>480</v>
      </c>
      <c r="D3710" t="s">
        <v>481</v>
      </c>
      <c r="E3710" s="5">
        <v>0</v>
      </c>
      <c r="F3710" t="s">
        <v>16</v>
      </c>
      <c r="G3710" t="s">
        <v>17</v>
      </c>
      <c r="H3710" s="5" t="str">
        <f t="shared" si="57"/>
        <v>Domestic aviation</v>
      </c>
      <c r="I3710" s="6">
        <v>33.783656061594399</v>
      </c>
    </row>
    <row r="3711" spans="1:9" x14ac:dyDescent="0.2">
      <c r="A3711" s="4" t="s">
        <v>62</v>
      </c>
      <c r="B3711" t="s">
        <v>475</v>
      </c>
      <c r="C3711" t="s">
        <v>480</v>
      </c>
      <c r="D3711" t="s">
        <v>481</v>
      </c>
      <c r="E3711" s="5">
        <v>0</v>
      </c>
      <c r="F3711" t="s">
        <v>18</v>
      </c>
      <c r="G3711" t="s">
        <v>19</v>
      </c>
      <c r="H3711" s="5" t="str">
        <f t="shared" si="57"/>
        <v>Ground Transport</v>
      </c>
      <c r="I3711" s="6">
        <v>531.47943880472201</v>
      </c>
    </row>
    <row r="3712" spans="1:9" x14ac:dyDescent="0.2">
      <c r="A3712" s="4" t="s">
        <v>62</v>
      </c>
      <c r="B3712" t="s">
        <v>475</v>
      </c>
      <c r="C3712" t="s">
        <v>480</v>
      </c>
      <c r="D3712" t="s">
        <v>481</v>
      </c>
      <c r="E3712" s="5">
        <v>0</v>
      </c>
      <c r="F3712" t="s">
        <v>22</v>
      </c>
      <c r="G3712" t="s">
        <v>23</v>
      </c>
      <c r="H3712" s="5" t="str">
        <f t="shared" si="57"/>
        <v>Ground Transport</v>
      </c>
      <c r="I3712" s="6">
        <v>44.099504078473899</v>
      </c>
    </row>
    <row r="3713" spans="1:9" x14ac:dyDescent="0.2">
      <c r="A3713" s="4" t="s">
        <v>62</v>
      </c>
      <c r="B3713" t="s">
        <v>475</v>
      </c>
      <c r="C3713" t="s">
        <v>480</v>
      </c>
      <c r="D3713" t="s">
        <v>481</v>
      </c>
      <c r="E3713" s="5">
        <v>0</v>
      </c>
      <c r="F3713" t="s">
        <v>24</v>
      </c>
      <c r="G3713" t="s">
        <v>25</v>
      </c>
      <c r="H3713" s="5" t="str">
        <f t="shared" si="57"/>
        <v>Ground Transport</v>
      </c>
      <c r="I3713" s="6">
        <v>27.535493837829399</v>
      </c>
    </row>
    <row r="3714" spans="1:9" x14ac:dyDescent="0.2">
      <c r="A3714" s="4" t="s">
        <v>62</v>
      </c>
      <c r="B3714" t="s">
        <v>475</v>
      </c>
      <c r="C3714" t="s">
        <v>480</v>
      </c>
      <c r="D3714" t="s">
        <v>481</v>
      </c>
      <c r="E3714" s="5">
        <v>0</v>
      </c>
      <c r="F3714" t="s">
        <v>26</v>
      </c>
      <c r="G3714" t="s">
        <v>27</v>
      </c>
      <c r="H3714" s="5" t="str">
        <f t="shared" ref="H3714:H3777" si="58">VLOOKUP(G3714,$M$2:$N$11,2,FALSE)</f>
        <v>Residential</v>
      </c>
      <c r="I3714" s="6">
        <v>84.4500844488973</v>
      </c>
    </row>
    <row r="3715" spans="1:9" x14ac:dyDescent="0.2">
      <c r="A3715" s="4" t="s">
        <v>62</v>
      </c>
      <c r="B3715" t="s">
        <v>475</v>
      </c>
      <c r="C3715" t="s">
        <v>480</v>
      </c>
      <c r="D3715" t="s">
        <v>481</v>
      </c>
      <c r="E3715" s="5">
        <v>0</v>
      </c>
      <c r="F3715" t="s">
        <v>28</v>
      </c>
      <c r="G3715" t="s">
        <v>29</v>
      </c>
      <c r="H3715" s="5" t="e">
        <f t="shared" si="58"/>
        <v>#N/A</v>
      </c>
      <c r="I3715" s="6" t="s">
        <v>53</v>
      </c>
    </row>
    <row r="3716" spans="1:9" x14ac:dyDescent="0.2">
      <c r="A3716" s="4" t="s">
        <v>62</v>
      </c>
      <c r="B3716" t="s">
        <v>475</v>
      </c>
      <c r="C3716" t="s">
        <v>480</v>
      </c>
      <c r="D3716" t="s">
        <v>481</v>
      </c>
      <c r="E3716" s="5">
        <v>0</v>
      </c>
      <c r="F3716" t="s">
        <v>30</v>
      </c>
      <c r="G3716" t="s">
        <v>32</v>
      </c>
      <c r="H3716" s="5" t="e">
        <f t="shared" si="58"/>
        <v>#N/A</v>
      </c>
      <c r="I3716" s="6" t="s">
        <v>53</v>
      </c>
    </row>
    <row r="3717" spans="1:9" x14ac:dyDescent="0.2">
      <c r="A3717" s="4" t="s">
        <v>62</v>
      </c>
      <c r="B3717" t="s">
        <v>475</v>
      </c>
      <c r="C3717" t="s">
        <v>480</v>
      </c>
      <c r="D3717" t="s">
        <v>481</v>
      </c>
      <c r="E3717" s="5">
        <v>0</v>
      </c>
      <c r="F3717" t="s">
        <v>30</v>
      </c>
      <c r="G3717" t="s">
        <v>31</v>
      </c>
      <c r="H3717" s="5" t="e">
        <f t="shared" si="58"/>
        <v>#N/A</v>
      </c>
      <c r="I3717" s="6" t="s">
        <v>53</v>
      </c>
    </row>
    <row r="3718" spans="1:9" x14ac:dyDescent="0.2">
      <c r="A3718" s="4" t="s">
        <v>62</v>
      </c>
      <c r="B3718" t="s">
        <v>475</v>
      </c>
      <c r="C3718" t="s">
        <v>480</v>
      </c>
      <c r="D3718" t="s">
        <v>481</v>
      </c>
      <c r="E3718" s="5">
        <v>0</v>
      </c>
      <c r="F3718" t="s">
        <v>33</v>
      </c>
      <c r="G3718" t="s">
        <v>34</v>
      </c>
      <c r="H3718" s="5" t="str">
        <f t="shared" si="58"/>
        <v>Industry (incl. Cement Process)</v>
      </c>
      <c r="I3718" s="6">
        <v>108.9</v>
      </c>
    </row>
    <row r="3719" spans="1:9" x14ac:dyDescent="0.2">
      <c r="A3719" s="4" t="s">
        <v>62</v>
      </c>
      <c r="B3719" t="s">
        <v>475</v>
      </c>
      <c r="C3719" t="s">
        <v>480</v>
      </c>
      <c r="D3719" t="s">
        <v>481</v>
      </c>
      <c r="E3719" s="5">
        <v>0</v>
      </c>
      <c r="F3719" t="s">
        <v>35</v>
      </c>
      <c r="G3719" t="s">
        <v>36</v>
      </c>
      <c r="H3719" s="5" t="e">
        <f t="shared" si="58"/>
        <v>#N/A</v>
      </c>
      <c r="I3719" s="6" t="s">
        <v>53</v>
      </c>
    </row>
    <row r="3720" spans="1:9" x14ac:dyDescent="0.2">
      <c r="A3720" s="4" t="s">
        <v>62</v>
      </c>
      <c r="B3720" t="s">
        <v>475</v>
      </c>
      <c r="C3720" t="s">
        <v>480</v>
      </c>
      <c r="D3720" t="s">
        <v>481</v>
      </c>
      <c r="E3720" s="5">
        <v>0</v>
      </c>
      <c r="F3720" t="s">
        <v>41</v>
      </c>
      <c r="G3720" t="s">
        <v>42</v>
      </c>
      <c r="H3720" s="5" t="e">
        <f t="shared" si="58"/>
        <v>#N/A</v>
      </c>
      <c r="I3720" s="6">
        <v>4.51958119816111E-2</v>
      </c>
    </row>
    <row r="3721" spans="1:9" x14ac:dyDescent="0.2">
      <c r="A3721" s="4" t="s">
        <v>62</v>
      </c>
      <c r="B3721" t="s">
        <v>475</v>
      </c>
      <c r="C3721" t="s">
        <v>480</v>
      </c>
      <c r="D3721" t="s">
        <v>481</v>
      </c>
      <c r="E3721" s="5">
        <v>0</v>
      </c>
      <c r="F3721" t="s">
        <v>47</v>
      </c>
      <c r="G3721" t="s">
        <v>48</v>
      </c>
      <c r="H3721" s="5" t="e">
        <f t="shared" si="58"/>
        <v>#N/A</v>
      </c>
      <c r="I3721" s="6">
        <v>0.71479503857674997</v>
      </c>
    </row>
    <row r="3722" spans="1:9" x14ac:dyDescent="0.2">
      <c r="A3722" s="4" t="s">
        <v>62</v>
      </c>
      <c r="B3722" t="s">
        <v>475</v>
      </c>
      <c r="C3722" t="s">
        <v>480</v>
      </c>
      <c r="D3722" t="s">
        <v>481</v>
      </c>
      <c r="E3722" s="5">
        <v>0</v>
      </c>
      <c r="F3722" t="s">
        <v>49</v>
      </c>
      <c r="G3722" t="s">
        <v>50</v>
      </c>
      <c r="H3722" s="5" t="e">
        <f t="shared" si="58"/>
        <v>#N/A</v>
      </c>
      <c r="I3722" s="6">
        <v>1.9547756147572399</v>
      </c>
    </row>
    <row r="3723" spans="1:9" x14ac:dyDescent="0.2">
      <c r="A3723" s="4" t="s">
        <v>62</v>
      </c>
      <c r="B3723" t="s">
        <v>475</v>
      </c>
      <c r="C3723" t="s">
        <v>480</v>
      </c>
      <c r="D3723" t="s">
        <v>481</v>
      </c>
      <c r="E3723" s="5">
        <v>0</v>
      </c>
      <c r="F3723" t="s">
        <v>54</v>
      </c>
      <c r="G3723" t="s">
        <v>55</v>
      </c>
      <c r="H3723" s="5" t="e">
        <f t="shared" si="58"/>
        <v>#N/A</v>
      </c>
      <c r="I3723" s="6" t="s">
        <v>53</v>
      </c>
    </row>
    <row r="3724" spans="1:9" x14ac:dyDescent="0.2">
      <c r="A3724" s="4" t="s">
        <v>62</v>
      </c>
      <c r="B3724" t="s">
        <v>475</v>
      </c>
      <c r="C3724" t="s">
        <v>480</v>
      </c>
      <c r="D3724" t="s">
        <v>481</v>
      </c>
      <c r="E3724" s="5">
        <v>0</v>
      </c>
      <c r="F3724" t="s">
        <v>56</v>
      </c>
      <c r="G3724" t="s">
        <v>57</v>
      </c>
      <c r="H3724" s="5" t="e">
        <f t="shared" si="58"/>
        <v>#N/A</v>
      </c>
      <c r="I3724" s="6">
        <v>5.8449368000296396</v>
      </c>
    </row>
    <row r="3725" spans="1:9" x14ac:dyDescent="0.2">
      <c r="A3725" s="4" t="s">
        <v>62</v>
      </c>
      <c r="B3725" t="s">
        <v>475</v>
      </c>
      <c r="C3725" t="s">
        <v>480</v>
      </c>
      <c r="D3725" t="s">
        <v>481</v>
      </c>
      <c r="E3725" s="5">
        <v>0</v>
      </c>
      <c r="F3725" t="s">
        <v>58</v>
      </c>
      <c r="G3725" t="s">
        <v>59</v>
      </c>
      <c r="H3725" s="5" t="e">
        <f t="shared" si="58"/>
        <v>#N/A</v>
      </c>
      <c r="I3725" s="6" t="s">
        <v>53</v>
      </c>
    </row>
    <row r="3726" spans="1:9" x14ac:dyDescent="0.2">
      <c r="A3726" s="4" t="s">
        <v>62</v>
      </c>
      <c r="B3726" t="s">
        <v>475</v>
      </c>
      <c r="C3726" t="s">
        <v>482</v>
      </c>
      <c r="D3726" t="s">
        <v>483</v>
      </c>
      <c r="E3726" s="5">
        <v>0</v>
      </c>
      <c r="F3726" t="s">
        <v>10</v>
      </c>
      <c r="G3726" t="s">
        <v>11</v>
      </c>
      <c r="H3726" s="5" t="str">
        <f t="shared" si="58"/>
        <v>Power</v>
      </c>
      <c r="I3726" s="6">
        <v>10.392866873055</v>
      </c>
    </row>
    <row r="3727" spans="1:9" x14ac:dyDescent="0.2">
      <c r="A3727" s="4" t="s">
        <v>62</v>
      </c>
      <c r="B3727" t="s">
        <v>475</v>
      </c>
      <c r="C3727" t="s">
        <v>482</v>
      </c>
      <c r="D3727" t="s">
        <v>483</v>
      </c>
      <c r="E3727" s="5">
        <v>0</v>
      </c>
      <c r="F3727" t="s">
        <v>14</v>
      </c>
      <c r="G3727" t="s">
        <v>15</v>
      </c>
      <c r="H3727" s="5" t="str">
        <f t="shared" si="58"/>
        <v>Industry (incl. Cement Process)</v>
      </c>
      <c r="I3727" s="6">
        <v>2.1531007219016001</v>
      </c>
    </row>
    <row r="3728" spans="1:9" x14ac:dyDescent="0.2">
      <c r="A3728" s="4" t="s">
        <v>62</v>
      </c>
      <c r="B3728" t="s">
        <v>475</v>
      </c>
      <c r="C3728" t="s">
        <v>482</v>
      </c>
      <c r="D3728" t="s">
        <v>483</v>
      </c>
      <c r="E3728" s="5">
        <v>0</v>
      </c>
      <c r="F3728" t="s">
        <v>16</v>
      </c>
      <c r="G3728" t="s">
        <v>17</v>
      </c>
      <c r="H3728" s="5" t="str">
        <f t="shared" si="58"/>
        <v>Domestic aviation</v>
      </c>
      <c r="I3728" s="6">
        <v>0.89221904060240897</v>
      </c>
    </row>
    <row r="3729" spans="1:9" x14ac:dyDescent="0.2">
      <c r="A3729" s="4" t="s">
        <v>62</v>
      </c>
      <c r="B3729" t="s">
        <v>475</v>
      </c>
      <c r="C3729" t="s">
        <v>482</v>
      </c>
      <c r="D3729" t="s">
        <v>483</v>
      </c>
      <c r="E3729" s="5">
        <v>0</v>
      </c>
      <c r="F3729" t="s">
        <v>18</v>
      </c>
      <c r="G3729" t="s">
        <v>19</v>
      </c>
      <c r="H3729" s="5" t="str">
        <f t="shared" si="58"/>
        <v>Ground Transport</v>
      </c>
      <c r="I3729" s="6">
        <v>14.0362680245129</v>
      </c>
    </row>
    <row r="3730" spans="1:9" x14ac:dyDescent="0.2">
      <c r="A3730" s="4" t="s">
        <v>62</v>
      </c>
      <c r="B3730" t="s">
        <v>475</v>
      </c>
      <c r="C3730" t="s">
        <v>482</v>
      </c>
      <c r="D3730" t="s">
        <v>483</v>
      </c>
      <c r="E3730" s="5">
        <v>0</v>
      </c>
      <c r="F3730" t="s">
        <v>22</v>
      </c>
      <c r="G3730" t="s">
        <v>23</v>
      </c>
      <c r="H3730" s="5" t="str">
        <f t="shared" si="58"/>
        <v>Ground Transport</v>
      </c>
      <c r="I3730" s="6">
        <v>1.1646556661909999</v>
      </c>
    </row>
    <row r="3731" spans="1:9" x14ac:dyDescent="0.2">
      <c r="A3731" s="4" t="s">
        <v>62</v>
      </c>
      <c r="B3731" t="s">
        <v>475</v>
      </c>
      <c r="C3731" t="s">
        <v>482</v>
      </c>
      <c r="D3731" t="s">
        <v>483</v>
      </c>
      <c r="E3731" s="5">
        <v>0</v>
      </c>
      <c r="F3731" t="s">
        <v>24</v>
      </c>
      <c r="G3731" t="s">
        <v>25</v>
      </c>
      <c r="H3731" s="5" t="str">
        <f t="shared" si="58"/>
        <v>Ground Transport</v>
      </c>
      <c r="I3731" s="6">
        <v>0.72720571662843603</v>
      </c>
    </row>
    <row r="3732" spans="1:9" x14ac:dyDescent="0.2">
      <c r="A3732" s="4" t="s">
        <v>62</v>
      </c>
      <c r="B3732" t="s">
        <v>475</v>
      </c>
      <c r="C3732" t="s">
        <v>482</v>
      </c>
      <c r="D3732" t="s">
        <v>483</v>
      </c>
      <c r="E3732" s="5">
        <v>0</v>
      </c>
      <c r="F3732" t="s">
        <v>26</v>
      </c>
      <c r="G3732" t="s">
        <v>27</v>
      </c>
      <c r="H3732" s="5" t="str">
        <f t="shared" si="58"/>
        <v>Residential</v>
      </c>
      <c r="I3732" s="6">
        <v>2.2303105538669898</v>
      </c>
    </row>
    <row r="3733" spans="1:9" x14ac:dyDescent="0.2">
      <c r="A3733" s="4" t="s">
        <v>62</v>
      </c>
      <c r="B3733" t="s">
        <v>475</v>
      </c>
      <c r="C3733" t="s">
        <v>482</v>
      </c>
      <c r="D3733" t="s">
        <v>483</v>
      </c>
      <c r="E3733" s="5">
        <v>0</v>
      </c>
      <c r="F3733" t="s">
        <v>28</v>
      </c>
      <c r="G3733" t="s">
        <v>29</v>
      </c>
      <c r="H3733" s="5" t="e">
        <f t="shared" si="58"/>
        <v>#N/A</v>
      </c>
      <c r="I3733" s="6" t="s">
        <v>53</v>
      </c>
    </row>
    <row r="3734" spans="1:9" x14ac:dyDescent="0.2">
      <c r="A3734" s="4" t="s">
        <v>62</v>
      </c>
      <c r="B3734" t="s">
        <v>475</v>
      </c>
      <c r="C3734" t="s">
        <v>482</v>
      </c>
      <c r="D3734" t="s">
        <v>483</v>
      </c>
      <c r="E3734" s="5">
        <v>0</v>
      </c>
      <c r="F3734" t="s">
        <v>30</v>
      </c>
      <c r="G3734" t="s">
        <v>32</v>
      </c>
      <c r="H3734" s="5" t="e">
        <f t="shared" si="58"/>
        <v>#N/A</v>
      </c>
      <c r="I3734" s="6" t="s">
        <v>53</v>
      </c>
    </row>
    <row r="3735" spans="1:9" x14ac:dyDescent="0.2">
      <c r="A3735" s="4" t="s">
        <v>62</v>
      </c>
      <c r="B3735" t="s">
        <v>475</v>
      </c>
      <c r="C3735" t="s">
        <v>482</v>
      </c>
      <c r="D3735" t="s">
        <v>483</v>
      </c>
      <c r="E3735" s="5">
        <v>0</v>
      </c>
      <c r="F3735" t="s">
        <v>30</v>
      </c>
      <c r="G3735" t="s">
        <v>31</v>
      </c>
      <c r="H3735" s="5" t="e">
        <f t="shared" si="58"/>
        <v>#N/A</v>
      </c>
      <c r="I3735" s="6" t="s">
        <v>53</v>
      </c>
    </row>
    <row r="3736" spans="1:9" x14ac:dyDescent="0.2">
      <c r="A3736" s="4" t="s">
        <v>62</v>
      </c>
      <c r="B3736" t="s">
        <v>475</v>
      </c>
      <c r="C3736" t="s">
        <v>482</v>
      </c>
      <c r="D3736" t="s">
        <v>483</v>
      </c>
      <c r="E3736" s="5">
        <v>0</v>
      </c>
      <c r="F3736" t="s">
        <v>41</v>
      </c>
      <c r="G3736" t="s">
        <v>42</v>
      </c>
      <c r="H3736" s="5" t="e">
        <f t="shared" si="58"/>
        <v>#N/A</v>
      </c>
      <c r="I3736" s="6">
        <v>5.7677711114023497E-3</v>
      </c>
    </row>
    <row r="3737" spans="1:9" x14ac:dyDescent="0.2">
      <c r="A3737" s="4" t="s">
        <v>62</v>
      </c>
      <c r="B3737" t="s">
        <v>475</v>
      </c>
      <c r="C3737" t="s">
        <v>482</v>
      </c>
      <c r="D3737" t="s">
        <v>483</v>
      </c>
      <c r="E3737" s="5">
        <v>0</v>
      </c>
      <c r="F3737" t="s">
        <v>47</v>
      </c>
      <c r="G3737" t="s">
        <v>48</v>
      </c>
      <c r="H3737" s="5" t="e">
        <f t="shared" si="58"/>
        <v>#N/A</v>
      </c>
      <c r="I3737" s="6">
        <v>9.1292368292901892E-3</v>
      </c>
    </row>
    <row r="3738" spans="1:9" x14ac:dyDescent="0.2">
      <c r="A3738" s="4" t="s">
        <v>62</v>
      </c>
      <c r="B3738" t="s">
        <v>475</v>
      </c>
      <c r="C3738" t="s">
        <v>482</v>
      </c>
      <c r="D3738" t="s">
        <v>483</v>
      </c>
      <c r="E3738" s="5">
        <v>0</v>
      </c>
      <c r="F3738" t="s">
        <v>49</v>
      </c>
      <c r="G3738" t="s">
        <v>50</v>
      </c>
      <c r="H3738" s="5" t="e">
        <f t="shared" si="58"/>
        <v>#N/A</v>
      </c>
      <c r="I3738" s="6">
        <v>6.77097793148069E-2</v>
      </c>
    </row>
    <row r="3739" spans="1:9" x14ac:dyDescent="0.2">
      <c r="A3739" s="4" t="s">
        <v>62</v>
      </c>
      <c r="B3739" t="s">
        <v>475</v>
      </c>
      <c r="C3739" t="s">
        <v>482</v>
      </c>
      <c r="D3739" t="s">
        <v>483</v>
      </c>
      <c r="E3739" s="5">
        <v>0</v>
      </c>
      <c r="F3739" t="s">
        <v>56</v>
      </c>
      <c r="G3739" t="s">
        <v>57</v>
      </c>
      <c r="H3739" s="5" t="e">
        <f t="shared" si="58"/>
        <v>#N/A</v>
      </c>
      <c r="I3739" s="6">
        <v>0.49602026000029298</v>
      </c>
    </row>
    <row r="3740" spans="1:9" x14ac:dyDescent="0.2">
      <c r="A3740" s="4" t="s">
        <v>62</v>
      </c>
      <c r="B3740" t="s">
        <v>475</v>
      </c>
      <c r="C3740" t="s">
        <v>484</v>
      </c>
      <c r="D3740" t="s">
        <v>485</v>
      </c>
      <c r="E3740" s="5">
        <v>0</v>
      </c>
      <c r="F3740" t="s">
        <v>10</v>
      </c>
      <c r="G3740" t="s">
        <v>11</v>
      </c>
      <c r="H3740" s="5" t="str">
        <f t="shared" si="58"/>
        <v>Power</v>
      </c>
      <c r="I3740" s="6">
        <v>2996.72231395477</v>
      </c>
    </row>
    <row r="3741" spans="1:9" x14ac:dyDescent="0.2">
      <c r="A3741" s="4" t="s">
        <v>62</v>
      </c>
      <c r="B3741" t="s">
        <v>475</v>
      </c>
      <c r="C3741" t="s">
        <v>484</v>
      </c>
      <c r="D3741" t="s">
        <v>485</v>
      </c>
      <c r="E3741" s="5">
        <v>0</v>
      </c>
      <c r="F3741" t="s">
        <v>14</v>
      </c>
      <c r="G3741" t="s">
        <v>15</v>
      </c>
      <c r="H3741" s="5" t="str">
        <f t="shared" si="58"/>
        <v>Industry (incl. Cement Process)</v>
      </c>
      <c r="I3741" s="6">
        <v>3310.9054688011302</v>
      </c>
    </row>
    <row r="3742" spans="1:9" x14ac:dyDescent="0.2">
      <c r="A3742" s="4" t="s">
        <v>62</v>
      </c>
      <c r="B3742" t="s">
        <v>475</v>
      </c>
      <c r="C3742" t="s">
        <v>484</v>
      </c>
      <c r="D3742" t="s">
        <v>485</v>
      </c>
      <c r="E3742" s="5">
        <v>0</v>
      </c>
      <c r="F3742" t="s">
        <v>16</v>
      </c>
      <c r="G3742" t="s">
        <v>17</v>
      </c>
      <c r="H3742" s="5" t="str">
        <f t="shared" si="58"/>
        <v>Domestic aviation</v>
      </c>
      <c r="I3742" s="6">
        <v>39.645626854750901</v>
      </c>
    </row>
    <row r="3743" spans="1:9" x14ac:dyDescent="0.2">
      <c r="A3743" s="4" t="s">
        <v>62</v>
      </c>
      <c r="B3743" t="s">
        <v>475</v>
      </c>
      <c r="C3743" t="s">
        <v>484</v>
      </c>
      <c r="D3743" t="s">
        <v>485</v>
      </c>
      <c r="E3743" s="5">
        <v>0</v>
      </c>
      <c r="F3743" t="s">
        <v>18</v>
      </c>
      <c r="G3743" t="s">
        <v>19</v>
      </c>
      <c r="H3743" s="5" t="str">
        <f t="shared" si="58"/>
        <v>Ground Transport</v>
      </c>
      <c r="I3743" s="6">
        <v>623.69826884936106</v>
      </c>
    </row>
    <row r="3744" spans="1:9" x14ac:dyDescent="0.2">
      <c r="A3744" s="4" t="s">
        <v>62</v>
      </c>
      <c r="B3744" t="s">
        <v>475</v>
      </c>
      <c r="C3744" t="s">
        <v>484</v>
      </c>
      <c r="D3744" t="s">
        <v>485</v>
      </c>
      <c r="E3744" s="5">
        <v>0</v>
      </c>
      <c r="F3744" t="s">
        <v>22</v>
      </c>
      <c r="G3744" t="s">
        <v>23</v>
      </c>
      <c r="H3744" s="5" t="str">
        <f t="shared" si="58"/>
        <v>Ground Transport</v>
      </c>
      <c r="I3744" s="6">
        <v>51.751360723231102</v>
      </c>
    </row>
    <row r="3745" spans="1:9" x14ac:dyDescent="0.2">
      <c r="A3745" s="4" t="s">
        <v>62</v>
      </c>
      <c r="B3745" t="s">
        <v>475</v>
      </c>
      <c r="C3745" t="s">
        <v>484</v>
      </c>
      <c r="D3745" t="s">
        <v>485</v>
      </c>
      <c r="E3745" s="5">
        <v>0</v>
      </c>
      <c r="F3745" t="s">
        <v>24</v>
      </c>
      <c r="G3745" t="s">
        <v>25</v>
      </c>
      <c r="H3745" s="5" t="str">
        <f t="shared" si="58"/>
        <v>Ground Transport</v>
      </c>
      <c r="I3745" s="6">
        <v>32.313201134412999</v>
      </c>
    </row>
    <row r="3746" spans="1:9" x14ac:dyDescent="0.2">
      <c r="A3746" s="4" t="s">
        <v>62</v>
      </c>
      <c r="B3746" t="s">
        <v>475</v>
      </c>
      <c r="C3746" t="s">
        <v>484</v>
      </c>
      <c r="D3746" t="s">
        <v>485</v>
      </c>
      <c r="E3746" s="5">
        <v>0</v>
      </c>
      <c r="F3746" t="s">
        <v>26</v>
      </c>
      <c r="G3746" t="s">
        <v>27</v>
      </c>
      <c r="H3746" s="5" t="str">
        <f t="shared" si="58"/>
        <v>Residential</v>
      </c>
      <c r="I3746" s="6">
        <v>99.1033113771811</v>
      </c>
    </row>
    <row r="3747" spans="1:9" x14ac:dyDescent="0.2">
      <c r="A3747" s="4" t="s">
        <v>62</v>
      </c>
      <c r="B3747" t="s">
        <v>475</v>
      </c>
      <c r="C3747" t="s">
        <v>484</v>
      </c>
      <c r="D3747" t="s">
        <v>485</v>
      </c>
      <c r="E3747" s="5">
        <v>0</v>
      </c>
      <c r="F3747" t="s">
        <v>28</v>
      </c>
      <c r="G3747" t="s">
        <v>29</v>
      </c>
      <c r="H3747" s="5" t="e">
        <f t="shared" si="58"/>
        <v>#N/A</v>
      </c>
      <c r="I3747" s="6">
        <v>124.819551940086</v>
      </c>
    </row>
    <row r="3748" spans="1:9" x14ac:dyDescent="0.2">
      <c r="A3748" s="4" t="s">
        <v>62</v>
      </c>
      <c r="B3748" t="s">
        <v>475</v>
      </c>
      <c r="C3748" t="s">
        <v>484</v>
      </c>
      <c r="D3748" t="s">
        <v>485</v>
      </c>
      <c r="E3748" s="5">
        <v>0</v>
      </c>
      <c r="F3748" t="s">
        <v>30</v>
      </c>
      <c r="G3748" t="s">
        <v>31</v>
      </c>
      <c r="H3748" s="5" t="e">
        <f t="shared" si="58"/>
        <v>#N/A</v>
      </c>
      <c r="I3748" s="6" t="s">
        <v>53</v>
      </c>
    </row>
    <row r="3749" spans="1:9" x14ac:dyDescent="0.2">
      <c r="A3749" s="4" t="s">
        <v>62</v>
      </c>
      <c r="B3749" t="s">
        <v>475</v>
      </c>
      <c r="C3749" t="s">
        <v>484</v>
      </c>
      <c r="D3749" t="s">
        <v>485</v>
      </c>
      <c r="E3749" s="5">
        <v>0</v>
      </c>
      <c r="F3749" t="s">
        <v>30</v>
      </c>
      <c r="G3749" t="s">
        <v>32</v>
      </c>
      <c r="H3749" s="5" t="e">
        <f t="shared" si="58"/>
        <v>#N/A</v>
      </c>
      <c r="I3749" s="6" t="s">
        <v>53</v>
      </c>
    </row>
    <row r="3750" spans="1:9" x14ac:dyDescent="0.2">
      <c r="A3750" s="4" t="s">
        <v>62</v>
      </c>
      <c r="B3750" t="s">
        <v>475</v>
      </c>
      <c r="C3750" t="s">
        <v>484</v>
      </c>
      <c r="D3750" t="s">
        <v>485</v>
      </c>
      <c r="E3750" s="5">
        <v>0</v>
      </c>
      <c r="F3750" t="s">
        <v>33</v>
      </c>
      <c r="G3750" t="s">
        <v>34</v>
      </c>
      <c r="H3750" s="5" t="str">
        <f t="shared" si="58"/>
        <v>Industry (incl. Cement Process)</v>
      </c>
      <c r="I3750" s="6">
        <v>51.506700000000002</v>
      </c>
    </row>
    <row r="3751" spans="1:9" x14ac:dyDescent="0.2">
      <c r="A3751" s="4" t="s">
        <v>62</v>
      </c>
      <c r="B3751" t="s">
        <v>475</v>
      </c>
      <c r="C3751" t="s">
        <v>484</v>
      </c>
      <c r="D3751" t="s">
        <v>485</v>
      </c>
      <c r="E3751" s="5">
        <v>0</v>
      </c>
      <c r="F3751" t="s">
        <v>41</v>
      </c>
      <c r="G3751" t="s">
        <v>42</v>
      </c>
      <c r="H3751" s="5" t="e">
        <f t="shared" si="58"/>
        <v>#N/A</v>
      </c>
      <c r="I3751" s="6">
        <v>1.3408133029448301E-2</v>
      </c>
    </row>
    <row r="3752" spans="1:9" x14ac:dyDescent="0.2">
      <c r="A3752" s="4" t="s">
        <v>62</v>
      </c>
      <c r="B3752" t="s">
        <v>475</v>
      </c>
      <c r="C3752" t="s">
        <v>484</v>
      </c>
      <c r="D3752" t="s">
        <v>485</v>
      </c>
      <c r="E3752" s="5">
        <v>0</v>
      </c>
      <c r="F3752" t="s">
        <v>47</v>
      </c>
      <c r="G3752" t="s">
        <v>48</v>
      </c>
      <c r="H3752" s="5" t="e">
        <f t="shared" si="58"/>
        <v>#N/A</v>
      </c>
      <c r="I3752" s="6">
        <v>0.55704277095213905</v>
      </c>
    </row>
    <row r="3753" spans="1:9" x14ac:dyDescent="0.2">
      <c r="A3753" s="4" t="s">
        <v>62</v>
      </c>
      <c r="B3753" t="s">
        <v>475</v>
      </c>
      <c r="C3753" t="s">
        <v>484</v>
      </c>
      <c r="D3753" t="s">
        <v>485</v>
      </c>
      <c r="E3753" s="5">
        <v>0</v>
      </c>
      <c r="F3753" t="s">
        <v>49</v>
      </c>
      <c r="G3753" t="s">
        <v>50</v>
      </c>
      <c r="H3753" s="5" t="e">
        <f t="shared" si="58"/>
        <v>#N/A</v>
      </c>
      <c r="I3753" s="6">
        <v>1.9741634595923201</v>
      </c>
    </row>
    <row r="3754" spans="1:9" x14ac:dyDescent="0.2">
      <c r="A3754" s="4" t="s">
        <v>62</v>
      </c>
      <c r="B3754" t="s">
        <v>475</v>
      </c>
      <c r="C3754" t="s">
        <v>484</v>
      </c>
      <c r="D3754" t="s">
        <v>485</v>
      </c>
      <c r="E3754" s="5">
        <v>0</v>
      </c>
      <c r="F3754" t="s">
        <v>56</v>
      </c>
      <c r="G3754" t="s">
        <v>57</v>
      </c>
      <c r="H3754" s="5" t="e">
        <f t="shared" si="58"/>
        <v>#N/A</v>
      </c>
      <c r="I3754" s="6">
        <v>4.0727827000007402</v>
      </c>
    </row>
    <row r="3755" spans="1:9" x14ac:dyDescent="0.2">
      <c r="A3755" s="4" t="s">
        <v>62</v>
      </c>
      <c r="B3755" t="s">
        <v>475</v>
      </c>
      <c r="C3755" t="s">
        <v>484</v>
      </c>
      <c r="D3755" t="s">
        <v>485</v>
      </c>
      <c r="E3755" s="5">
        <v>0</v>
      </c>
      <c r="F3755" t="s">
        <v>58</v>
      </c>
      <c r="G3755" t="s">
        <v>59</v>
      </c>
      <c r="H3755" s="5" t="e">
        <f t="shared" si="58"/>
        <v>#N/A</v>
      </c>
      <c r="I3755" s="6" t="s">
        <v>53</v>
      </c>
    </row>
    <row r="3756" spans="1:9" x14ac:dyDescent="0.2">
      <c r="A3756" s="4" t="s">
        <v>7</v>
      </c>
      <c r="B3756" t="s">
        <v>475</v>
      </c>
      <c r="C3756" t="s">
        <v>486</v>
      </c>
      <c r="D3756" t="s">
        <v>487</v>
      </c>
      <c r="E3756" s="5">
        <v>0</v>
      </c>
      <c r="F3756" t="s">
        <v>10</v>
      </c>
      <c r="G3756" t="s">
        <v>11</v>
      </c>
      <c r="H3756" s="5" t="str">
        <f t="shared" si="58"/>
        <v>Power</v>
      </c>
      <c r="I3756" s="6">
        <v>4461.00430000506</v>
      </c>
    </row>
    <row r="3757" spans="1:9" x14ac:dyDescent="0.2">
      <c r="A3757" s="4" t="s">
        <v>7</v>
      </c>
      <c r="B3757" t="s">
        <v>475</v>
      </c>
      <c r="C3757" t="s">
        <v>486</v>
      </c>
      <c r="D3757" t="s">
        <v>487</v>
      </c>
      <c r="E3757" s="5">
        <v>0</v>
      </c>
      <c r="F3757" t="s">
        <v>12</v>
      </c>
      <c r="G3757" t="s">
        <v>13</v>
      </c>
      <c r="H3757" s="5" t="str">
        <f t="shared" si="58"/>
        <v>Industry (incl. Cement Process)</v>
      </c>
      <c r="I3757" s="6">
        <v>1666.103639248</v>
      </c>
    </row>
    <row r="3758" spans="1:9" x14ac:dyDescent="0.2">
      <c r="A3758" s="4" t="s">
        <v>7</v>
      </c>
      <c r="B3758" t="s">
        <v>475</v>
      </c>
      <c r="C3758" t="s">
        <v>486</v>
      </c>
      <c r="D3758" t="s">
        <v>487</v>
      </c>
      <c r="E3758" s="5">
        <v>0</v>
      </c>
      <c r="F3758" t="s">
        <v>14</v>
      </c>
      <c r="G3758" t="s">
        <v>15</v>
      </c>
      <c r="H3758" s="5" t="str">
        <f t="shared" si="58"/>
        <v>Industry (incl. Cement Process)</v>
      </c>
      <c r="I3758" s="6">
        <v>6492.8646450395299</v>
      </c>
    </row>
    <row r="3759" spans="1:9" x14ac:dyDescent="0.2">
      <c r="A3759" s="4" t="s">
        <v>7</v>
      </c>
      <c r="B3759" t="s">
        <v>475</v>
      </c>
      <c r="C3759" t="s">
        <v>486</v>
      </c>
      <c r="D3759" t="s">
        <v>487</v>
      </c>
      <c r="E3759" s="5">
        <v>0</v>
      </c>
      <c r="F3759" t="s">
        <v>16</v>
      </c>
      <c r="G3759" t="s">
        <v>17</v>
      </c>
      <c r="H3759" s="5" t="str">
        <f t="shared" si="58"/>
        <v>Domestic aviation</v>
      </c>
      <c r="I3759" s="6">
        <v>834.18135122751698</v>
      </c>
    </row>
    <row r="3760" spans="1:9" x14ac:dyDescent="0.2">
      <c r="A3760" s="4" t="s">
        <v>7</v>
      </c>
      <c r="B3760" t="s">
        <v>475</v>
      </c>
      <c r="C3760" t="s">
        <v>486</v>
      </c>
      <c r="D3760" t="s">
        <v>487</v>
      </c>
      <c r="E3760" s="5">
        <v>0</v>
      </c>
      <c r="F3760" t="s">
        <v>18</v>
      </c>
      <c r="G3760" t="s">
        <v>19</v>
      </c>
      <c r="H3760" s="5" t="str">
        <f t="shared" si="58"/>
        <v>Ground Transport</v>
      </c>
      <c r="I3760" s="6">
        <v>14032.901892051201</v>
      </c>
    </row>
    <row r="3761" spans="1:9" x14ac:dyDescent="0.2">
      <c r="A3761" s="4" t="s">
        <v>7</v>
      </c>
      <c r="B3761" t="s">
        <v>475</v>
      </c>
      <c r="C3761" t="s">
        <v>486</v>
      </c>
      <c r="D3761" t="s">
        <v>487</v>
      </c>
      <c r="E3761" s="5">
        <v>0</v>
      </c>
      <c r="F3761" t="s">
        <v>20</v>
      </c>
      <c r="G3761" t="s">
        <v>21</v>
      </c>
      <c r="H3761" s="5" t="str">
        <f t="shared" si="58"/>
        <v>Ground Transport</v>
      </c>
      <c r="I3761" s="6">
        <v>145.76458925201101</v>
      </c>
    </row>
    <row r="3762" spans="1:9" x14ac:dyDescent="0.2">
      <c r="A3762" s="4" t="s">
        <v>7</v>
      </c>
      <c r="B3762" t="s">
        <v>475</v>
      </c>
      <c r="C3762" t="s">
        <v>486</v>
      </c>
      <c r="D3762" t="s">
        <v>487</v>
      </c>
      <c r="E3762" s="5">
        <v>0</v>
      </c>
      <c r="F3762" t="s">
        <v>22</v>
      </c>
      <c r="G3762" t="s">
        <v>23</v>
      </c>
      <c r="H3762" s="5" t="str">
        <f t="shared" si="58"/>
        <v>Ground Transport</v>
      </c>
      <c r="I3762" s="6">
        <v>427.982787845605</v>
      </c>
    </row>
    <row r="3763" spans="1:9" x14ac:dyDescent="0.2">
      <c r="A3763" s="4" t="s">
        <v>7</v>
      </c>
      <c r="B3763" t="s">
        <v>475</v>
      </c>
      <c r="C3763" t="s">
        <v>486</v>
      </c>
      <c r="D3763" t="s">
        <v>487</v>
      </c>
      <c r="E3763" s="5">
        <v>0</v>
      </c>
      <c r="F3763" t="s">
        <v>24</v>
      </c>
      <c r="G3763" t="s">
        <v>25</v>
      </c>
      <c r="H3763" s="5" t="str">
        <f t="shared" si="58"/>
        <v>Ground Transport</v>
      </c>
      <c r="I3763" s="6" t="s">
        <v>53</v>
      </c>
    </row>
    <row r="3764" spans="1:9" x14ac:dyDescent="0.2">
      <c r="A3764" s="4" t="s">
        <v>7</v>
      </c>
      <c r="B3764" t="s">
        <v>475</v>
      </c>
      <c r="C3764" t="s">
        <v>486</v>
      </c>
      <c r="D3764" t="s">
        <v>487</v>
      </c>
      <c r="E3764" s="5">
        <v>0</v>
      </c>
      <c r="F3764" t="s">
        <v>26</v>
      </c>
      <c r="G3764" t="s">
        <v>27</v>
      </c>
      <c r="H3764" s="5" t="str">
        <f t="shared" si="58"/>
        <v>Residential</v>
      </c>
      <c r="I3764" s="6">
        <v>3219.91105268827</v>
      </c>
    </row>
    <row r="3765" spans="1:9" x14ac:dyDescent="0.2">
      <c r="A3765" s="4" t="s">
        <v>7</v>
      </c>
      <c r="B3765" t="s">
        <v>475</v>
      </c>
      <c r="C3765" t="s">
        <v>486</v>
      </c>
      <c r="D3765" t="s">
        <v>487</v>
      </c>
      <c r="E3765" s="5">
        <v>0</v>
      </c>
      <c r="F3765" t="s">
        <v>28</v>
      </c>
      <c r="G3765" t="s">
        <v>29</v>
      </c>
      <c r="H3765" s="5" t="e">
        <f t="shared" si="58"/>
        <v>#N/A</v>
      </c>
      <c r="I3765" s="6">
        <v>12.4706707842263</v>
      </c>
    </row>
    <row r="3766" spans="1:9" x14ac:dyDescent="0.2">
      <c r="A3766" s="4" t="s">
        <v>7</v>
      </c>
      <c r="B3766" t="s">
        <v>475</v>
      </c>
      <c r="C3766" t="s">
        <v>486</v>
      </c>
      <c r="D3766" t="s">
        <v>487</v>
      </c>
      <c r="E3766" s="5">
        <v>0</v>
      </c>
      <c r="F3766" t="s">
        <v>30</v>
      </c>
      <c r="G3766" t="s">
        <v>31</v>
      </c>
      <c r="H3766" s="5" t="e">
        <f t="shared" si="58"/>
        <v>#N/A</v>
      </c>
      <c r="I3766" s="6" t="s">
        <v>53</v>
      </c>
    </row>
    <row r="3767" spans="1:9" x14ac:dyDescent="0.2">
      <c r="A3767" s="4" t="s">
        <v>7</v>
      </c>
      <c r="B3767" t="s">
        <v>475</v>
      </c>
      <c r="C3767" t="s">
        <v>486</v>
      </c>
      <c r="D3767" t="s">
        <v>487</v>
      </c>
      <c r="E3767" s="5">
        <v>0</v>
      </c>
      <c r="F3767" t="s">
        <v>30</v>
      </c>
      <c r="G3767" t="s">
        <v>32</v>
      </c>
      <c r="H3767" s="5" t="e">
        <f t="shared" si="58"/>
        <v>#N/A</v>
      </c>
      <c r="I3767" s="6">
        <v>11.1763939745943</v>
      </c>
    </row>
    <row r="3768" spans="1:9" x14ac:dyDescent="0.2">
      <c r="A3768" s="4" t="s">
        <v>7</v>
      </c>
      <c r="B3768" t="s">
        <v>475</v>
      </c>
      <c r="C3768" t="s">
        <v>486</v>
      </c>
      <c r="D3768" t="s">
        <v>487</v>
      </c>
      <c r="E3768" s="5">
        <v>0</v>
      </c>
      <c r="F3768" t="s">
        <v>33</v>
      </c>
      <c r="G3768" t="s">
        <v>34</v>
      </c>
      <c r="H3768" s="5" t="str">
        <f t="shared" si="58"/>
        <v>Industry (incl. Cement Process)</v>
      </c>
      <c r="I3768" s="6">
        <v>444.92</v>
      </c>
    </row>
    <row r="3769" spans="1:9" x14ac:dyDescent="0.2">
      <c r="A3769" s="4" t="s">
        <v>7</v>
      </c>
      <c r="B3769" t="s">
        <v>475</v>
      </c>
      <c r="C3769" t="s">
        <v>486</v>
      </c>
      <c r="D3769" t="s">
        <v>487</v>
      </c>
      <c r="E3769" s="5">
        <v>0</v>
      </c>
      <c r="F3769" t="s">
        <v>35</v>
      </c>
      <c r="G3769" t="s">
        <v>36</v>
      </c>
      <c r="H3769" s="5" t="e">
        <f t="shared" si="58"/>
        <v>#N/A</v>
      </c>
      <c r="I3769" s="6">
        <v>22.5</v>
      </c>
    </row>
    <row r="3770" spans="1:9" x14ac:dyDescent="0.2">
      <c r="A3770" s="4" t="s">
        <v>7</v>
      </c>
      <c r="B3770" t="s">
        <v>475</v>
      </c>
      <c r="C3770" t="s">
        <v>486</v>
      </c>
      <c r="D3770" t="s">
        <v>487</v>
      </c>
      <c r="E3770" s="5">
        <v>0</v>
      </c>
      <c r="F3770" t="s">
        <v>37</v>
      </c>
      <c r="G3770" t="s">
        <v>38</v>
      </c>
      <c r="H3770" s="5" t="e">
        <f t="shared" si="58"/>
        <v>#N/A</v>
      </c>
      <c r="I3770" s="6" t="s">
        <v>53</v>
      </c>
    </row>
    <row r="3771" spans="1:9" x14ac:dyDescent="0.2">
      <c r="A3771" s="4" t="s">
        <v>7</v>
      </c>
      <c r="B3771" t="s">
        <v>475</v>
      </c>
      <c r="C3771" t="s">
        <v>486</v>
      </c>
      <c r="D3771" t="s">
        <v>487</v>
      </c>
      <c r="E3771" s="5">
        <v>0</v>
      </c>
      <c r="F3771" t="s">
        <v>39</v>
      </c>
      <c r="G3771" t="s">
        <v>40</v>
      </c>
      <c r="H3771" s="5" t="e">
        <f t="shared" si="58"/>
        <v>#N/A</v>
      </c>
      <c r="I3771" s="6">
        <v>22.451820145253301</v>
      </c>
    </row>
    <row r="3772" spans="1:9" x14ac:dyDescent="0.2">
      <c r="A3772" s="4" t="s">
        <v>7</v>
      </c>
      <c r="B3772" t="s">
        <v>475</v>
      </c>
      <c r="C3772" t="s">
        <v>486</v>
      </c>
      <c r="D3772" t="s">
        <v>487</v>
      </c>
      <c r="E3772" s="5">
        <v>0</v>
      </c>
      <c r="F3772" t="s">
        <v>41</v>
      </c>
      <c r="G3772" t="s">
        <v>42</v>
      </c>
      <c r="H3772" s="5" t="e">
        <f t="shared" si="58"/>
        <v>#N/A</v>
      </c>
      <c r="I3772" s="6">
        <v>16.325734101466299</v>
      </c>
    </row>
    <row r="3773" spans="1:9" x14ac:dyDescent="0.2">
      <c r="A3773" s="4" t="s">
        <v>7</v>
      </c>
      <c r="B3773" t="s">
        <v>475</v>
      </c>
      <c r="C3773" t="s">
        <v>486</v>
      </c>
      <c r="D3773" t="s">
        <v>487</v>
      </c>
      <c r="E3773" s="5">
        <v>0</v>
      </c>
      <c r="F3773" t="s">
        <v>43</v>
      </c>
      <c r="G3773" t="s">
        <v>44</v>
      </c>
      <c r="H3773" s="5" t="e">
        <f t="shared" si="58"/>
        <v>#N/A</v>
      </c>
      <c r="I3773" s="6">
        <v>2092.19092592473</v>
      </c>
    </row>
    <row r="3774" spans="1:9" x14ac:dyDescent="0.2">
      <c r="A3774" s="4" t="s">
        <v>7</v>
      </c>
      <c r="B3774" t="s">
        <v>475</v>
      </c>
      <c r="C3774" t="s">
        <v>486</v>
      </c>
      <c r="D3774" t="s">
        <v>487</v>
      </c>
      <c r="E3774" s="5">
        <v>0</v>
      </c>
      <c r="F3774" t="s">
        <v>45</v>
      </c>
      <c r="G3774" t="s">
        <v>46</v>
      </c>
      <c r="H3774" s="5" t="e">
        <f t="shared" si="58"/>
        <v>#N/A</v>
      </c>
      <c r="I3774" s="6">
        <v>597.47061131621501</v>
      </c>
    </row>
    <row r="3775" spans="1:9" x14ac:dyDescent="0.2">
      <c r="A3775" s="4" t="s">
        <v>7</v>
      </c>
      <c r="B3775" t="s">
        <v>475</v>
      </c>
      <c r="C3775" t="s">
        <v>486</v>
      </c>
      <c r="D3775" t="s">
        <v>487</v>
      </c>
      <c r="E3775" s="5">
        <v>0</v>
      </c>
      <c r="F3775" t="s">
        <v>47</v>
      </c>
      <c r="G3775" t="s">
        <v>48</v>
      </c>
      <c r="H3775" s="5" t="e">
        <f t="shared" si="58"/>
        <v>#N/A</v>
      </c>
      <c r="I3775" s="6">
        <v>62.169658427460703</v>
      </c>
    </row>
    <row r="3776" spans="1:9" x14ac:dyDescent="0.2">
      <c r="A3776" s="4" t="s">
        <v>7</v>
      </c>
      <c r="B3776" t="s">
        <v>475</v>
      </c>
      <c r="C3776" t="s">
        <v>486</v>
      </c>
      <c r="D3776" t="s">
        <v>487</v>
      </c>
      <c r="E3776" s="5">
        <v>0</v>
      </c>
      <c r="F3776" t="s">
        <v>49</v>
      </c>
      <c r="G3776" t="s">
        <v>50</v>
      </c>
      <c r="H3776" s="5" t="e">
        <f t="shared" si="58"/>
        <v>#N/A</v>
      </c>
      <c r="I3776" s="6">
        <v>166.96341600263</v>
      </c>
    </row>
    <row r="3777" spans="1:9" x14ac:dyDescent="0.2">
      <c r="A3777" s="4" t="s">
        <v>7</v>
      </c>
      <c r="B3777" t="s">
        <v>475</v>
      </c>
      <c r="C3777" t="s">
        <v>486</v>
      </c>
      <c r="D3777" t="s">
        <v>487</v>
      </c>
      <c r="E3777" s="5">
        <v>0</v>
      </c>
      <c r="F3777" t="s">
        <v>51</v>
      </c>
      <c r="G3777" t="s">
        <v>52</v>
      </c>
      <c r="H3777" s="5" t="e">
        <f t="shared" si="58"/>
        <v>#N/A</v>
      </c>
      <c r="I3777" s="6">
        <v>1.548797</v>
      </c>
    </row>
    <row r="3778" spans="1:9" x14ac:dyDescent="0.2">
      <c r="A3778" s="4" t="s">
        <v>7</v>
      </c>
      <c r="B3778" t="s">
        <v>475</v>
      </c>
      <c r="C3778" t="s">
        <v>486</v>
      </c>
      <c r="D3778" t="s">
        <v>487</v>
      </c>
      <c r="E3778" s="5">
        <v>0</v>
      </c>
      <c r="F3778" t="s">
        <v>54</v>
      </c>
      <c r="G3778" t="s">
        <v>55</v>
      </c>
      <c r="H3778" s="5" t="e">
        <f t="shared" ref="H3778:H3841" si="59">VLOOKUP(G3778,$M$2:$N$11,2,FALSE)</f>
        <v>#N/A</v>
      </c>
      <c r="I3778" s="6">
        <v>59.905999999999999</v>
      </c>
    </row>
    <row r="3779" spans="1:9" x14ac:dyDescent="0.2">
      <c r="A3779" s="4" t="s">
        <v>7</v>
      </c>
      <c r="B3779" t="s">
        <v>475</v>
      </c>
      <c r="C3779" t="s">
        <v>486</v>
      </c>
      <c r="D3779" t="s">
        <v>487</v>
      </c>
      <c r="E3779" s="5">
        <v>0</v>
      </c>
      <c r="F3779" t="s">
        <v>56</v>
      </c>
      <c r="G3779" t="s">
        <v>57</v>
      </c>
      <c r="H3779" s="5" t="e">
        <f t="shared" si="59"/>
        <v>#N/A</v>
      </c>
      <c r="I3779" s="6">
        <v>351.18068275729303</v>
      </c>
    </row>
    <row r="3780" spans="1:9" x14ac:dyDescent="0.2">
      <c r="A3780" s="4" t="s">
        <v>7</v>
      </c>
      <c r="B3780" t="s">
        <v>475</v>
      </c>
      <c r="C3780" t="s">
        <v>486</v>
      </c>
      <c r="D3780" t="s">
        <v>487</v>
      </c>
      <c r="E3780" s="5">
        <v>0</v>
      </c>
      <c r="F3780" t="s">
        <v>58</v>
      </c>
      <c r="G3780" t="s">
        <v>59</v>
      </c>
      <c r="H3780" s="5" t="e">
        <f t="shared" si="59"/>
        <v>#N/A</v>
      </c>
      <c r="I3780" s="6">
        <v>1268.69220108069</v>
      </c>
    </row>
    <row r="3781" spans="1:9" x14ac:dyDescent="0.2">
      <c r="A3781" s="4" t="s">
        <v>7</v>
      </c>
      <c r="B3781" t="s">
        <v>475</v>
      </c>
      <c r="C3781" t="s">
        <v>486</v>
      </c>
      <c r="D3781" t="s">
        <v>487</v>
      </c>
      <c r="E3781" s="5">
        <v>0</v>
      </c>
      <c r="F3781" t="s">
        <v>60</v>
      </c>
      <c r="G3781" t="s">
        <v>61</v>
      </c>
      <c r="H3781" s="5" t="e">
        <f t="shared" si="59"/>
        <v>#N/A</v>
      </c>
      <c r="I3781" s="6" t="s">
        <v>53</v>
      </c>
    </row>
    <row r="3782" spans="1:9" x14ac:dyDescent="0.2">
      <c r="A3782" s="4" t="s">
        <v>62</v>
      </c>
      <c r="B3782" t="s">
        <v>475</v>
      </c>
      <c r="C3782" t="s">
        <v>488</v>
      </c>
      <c r="D3782" t="s">
        <v>489</v>
      </c>
      <c r="E3782" s="5">
        <v>0</v>
      </c>
      <c r="F3782" t="s">
        <v>10</v>
      </c>
      <c r="G3782" t="s">
        <v>11</v>
      </c>
      <c r="H3782" s="5" t="str">
        <f t="shared" si="59"/>
        <v>Power</v>
      </c>
      <c r="I3782" s="6">
        <v>418.57696977851901</v>
      </c>
    </row>
    <row r="3783" spans="1:9" x14ac:dyDescent="0.2">
      <c r="A3783" s="4" t="s">
        <v>62</v>
      </c>
      <c r="B3783" t="s">
        <v>475</v>
      </c>
      <c r="C3783" t="s">
        <v>488</v>
      </c>
      <c r="D3783" t="s">
        <v>489</v>
      </c>
      <c r="E3783" s="5">
        <v>0</v>
      </c>
      <c r="F3783" t="s">
        <v>14</v>
      </c>
      <c r="G3783" t="s">
        <v>15</v>
      </c>
      <c r="H3783" s="5" t="str">
        <f t="shared" si="59"/>
        <v>Industry (incl. Cement Process)</v>
      </c>
      <c r="I3783" s="6">
        <v>86.717042694352401</v>
      </c>
    </row>
    <row r="3784" spans="1:9" x14ac:dyDescent="0.2">
      <c r="A3784" s="4" t="s">
        <v>62</v>
      </c>
      <c r="B3784" t="s">
        <v>475</v>
      </c>
      <c r="C3784" t="s">
        <v>488</v>
      </c>
      <c r="D3784" t="s">
        <v>489</v>
      </c>
      <c r="E3784" s="5">
        <v>0</v>
      </c>
      <c r="F3784" t="s">
        <v>16</v>
      </c>
      <c r="G3784" t="s">
        <v>17</v>
      </c>
      <c r="H3784" s="5" t="str">
        <f t="shared" si="59"/>
        <v>Domestic aviation</v>
      </c>
      <c r="I3784" s="6">
        <v>35.934536878246902</v>
      </c>
    </row>
    <row r="3785" spans="1:9" x14ac:dyDescent="0.2">
      <c r="A3785" s="4" t="s">
        <v>62</v>
      </c>
      <c r="B3785" t="s">
        <v>475</v>
      </c>
      <c r="C3785" t="s">
        <v>488</v>
      </c>
      <c r="D3785" t="s">
        <v>489</v>
      </c>
      <c r="E3785" s="5">
        <v>0</v>
      </c>
      <c r="F3785" t="s">
        <v>18</v>
      </c>
      <c r="G3785" t="s">
        <v>19</v>
      </c>
      <c r="H3785" s="5" t="str">
        <f t="shared" si="59"/>
        <v>Ground Transport</v>
      </c>
      <c r="I3785" s="6">
        <v>565.31593519725595</v>
      </c>
    </row>
    <row r="3786" spans="1:9" x14ac:dyDescent="0.2">
      <c r="A3786" s="4" t="s">
        <v>62</v>
      </c>
      <c r="B3786" t="s">
        <v>475</v>
      </c>
      <c r="C3786" t="s">
        <v>488</v>
      </c>
      <c r="D3786" t="s">
        <v>489</v>
      </c>
      <c r="E3786" s="5">
        <v>0</v>
      </c>
      <c r="F3786" t="s">
        <v>22</v>
      </c>
      <c r="G3786" t="s">
        <v>23</v>
      </c>
      <c r="H3786" s="5" t="str">
        <f t="shared" si="59"/>
        <v>Ground Transport</v>
      </c>
      <c r="I3786" s="6">
        <v>46.907015294851398</v>
      </c>
    </row>
    <row r="3787" spans="1:9" x14ac:dyDescent="0.2">
      <c r="A3787" s="4" t="s">
        <v>62</v>
      </c>
      <c r="B3787" t="s">
        <v>475</v>
      </c>
      <c r="C3787" t="s">
        <v>488</v>
      </c>
      <c r="D3787" t="s">
        <v>489</v>
      </c>
      <c r="E3787" s="5">
        <v>0</v>
      </c>
      <c r="F3787" t="s">
        <v>24</v>
      </c>
      <c r="G3787" t="s">
        <v>25</v>
      </c>
      <c r="H3787" s="5" t="str">
        <f t="shared" si="59"/>
        <v>Ground Transport</v>
      </c>
      <c r="I3787" s="6">
        <v>29.288454271266701</v>
      </c>
    </row>
    <row r="3788" spans="1:9" x14ac:dyDescent="0.2">
      <c r="A3788" s="4" t="s">
        <v>62</v>
      </c>
      <c r="B3788" t="s">
        <v>475</v>
      </c>
      <c r="C3788" t="s">
        <v>488</v>
      </c>
      <c r="D3788" t="s">
        <v>489</v>
      </c>
      <c r="E3788" s="5">
        <v>0</v>
      </c>
      <c r="F3788" t="s">
        <v>26</v>
      </c>
      <c r="G3788" t="s">
        <v>27</v>
      </c>
      <c r="H3788" s="5" t="str">
        <f t="shared" si="59"/>
        <v>Residential</v>
      </c>
      <c r="I3788" s="6">
        <v>89.826325957037895</v>
      </c>
    </row>
    <row r="3789" spans="1:9" x14ac:dyDescent="0.2">
      <c r="A3789" s="4" t="s">
        <v>62</v>
      </c>
      <c r="B3789" t="s">
        <v>475</v>
      </c>
      <c r="C3789" t="s">
        <v>488</v>
      </c>
      <c r="D3789" t="s">
        <v>489</v>
      </c>
      <c r="E3789" s="5">
        <v>0</v>
      </c>
      <c r="F3789" t="s">
        <v>28</v>
      </c>
      <c r="G3789" t="s">
        <v>29</v>
      </c>
      <c r="H3789" s="5" t="e">
        <f t="shared" si="59"/>
        <v>#N/A</v>
      </c>
      <c r="I3789" s="6" t="s">
        <v>53</v>
      </c>
    </row>
    <row r="3790" spans="1:9" x14ac:dyDescent="0.2">
      <c r="A3790" s="4" t="s">
        <v>62</v>
      </c>
      <c r="B3790" t="s">
        <v>475</v>
      </c>
      <c r="C3790" t="s">
        <v>488</v>
      </c>
      <c r="D3790" t="s">
        <v>489</v>
      </c>
      <c r="E3790" s="5">
        <v>0</v>
      </c>
      <c r="F3790" t="s">
        <v>30</v>
      </c>
      <c r="G3790" t="s">
        <v>31</v>
      </c>
      <c r="H3790" s="5" t="e">
        <f t="shared" si="59"/>
        <v>#N/A</v>
      </c>
      <c r="I3790" s="6" t="s">
        <v>53</v>
      </c>
    </row>
    <row r="3791" spans="1:9" x14ac:dyDescent="0.2">
      <c r="A3791" s="4" t="s">
        <v>62</v>
      </c>
      <c r="B3791" t="s">
        <v>475</v>
      </c>
      <c r="C3791" t="s">
        <v>488</v>
      </c>
      <c r="D3791" t="s">
        <v>489</v>
      </c>
      <c r="E3791" s="5">
        <v>0</v>
      </c>
      <c r="F3791" t="s">
        <v>30</v>
      </c>
      <c r="G3791" t="s">
        <v>32</v>
      </c>
      <c r="H3791" s="5" t="e">
        <f t="shared" si="59"/>
        <v>#N/A</v>
      </c>
      <c r="I3791" s="6" t="s">
        <v>53</v>
      </c>
    </row>
    <row r="3792" spans="1:9" x14ac:dyDescent="0.2">
      <c r="A3792" s="4" t="s">
        <v>62</v>
      </c>
      <c r="B3792" t="s">
        <v>475</v>
      </c>
      <c r="C3792" t="s">
        <v>488</v>
      </c>
      <c r="D3792" t="s">
        <v>489</v>
      </c>
      <c r="E3792" s="5">
        <v>0</v>
      </c>
      <c r="F3792" t="s">
        <v>41</v>
      </c>
      <c r="G3792" t="s">
        <v>42</v>
      </c>
      <c r="H3792" s="5" t="e">
        <f t="shared" si="59"/>
        <v>#N/A</v>
      </c>
      <c r="I3792" s="6">
        <v>1.0718115901694001E-3</v>
      </c>
    </row>
    <row r="3793" spans="1:9" x14ac:dyDescent="0.2">
      <c r="A3793" s="4" t="s">
        <v>62</v>
      </c>
      <c r="B3793" t="s">
        <v>475</v>
      </c>
      <c r="C3793" t="s">
        <v>488</v>
      </c>
      <c r="D3793" t="s">
        <v>489</v>
      </c>
      <c r="E3793" s="5">
        <v>0</v>
      </c>
      <c r="F3793" t="s">
        <v>47</v>
      </c>
      <c r="G3793" t="s">
        <v>48</v>
      </c>
      <c r="H3793" s="5" t="e">
        <f t="shared" si="59"/>
        <v>#N/A</v>
      </c>
      <c r="I3793" s="6">
        <v>0.34845883914797998</v>
      </c>
    </row>
    <row r="3794" spans="1:9" x14ac:dyDescent="0.2">
      <c r="A3794" s="4" t="s">
        <v>62</v>
      </c>
      <c r="B3794" t="s">
        <v>475</v>
      </c>
      <c r="C3794" t="s">
        <v>490</v>
      </c>
      <c r="D3794" t="s">
        <v>491</v>
      </c>
      <c r="E3794" s="5">
        <v>0</v>
      </c>
      <c r="F3794" t="s">
        <v>10</v>
      </c>
      <c r="G3794" t="s">
        <v>11</v>
      </c>
      <c r="H3794" s="5" t="str">
        <f t="shared" si="59"/>
        <v>Power</v>
      </c>
      <c r="I3794" s="6">
        <v>186.11752652858399</v>
      </c>
    </row>
    <row r="3795" spans="1:9" x14ac:dyDescent="0.2">
      <c r="A3795" s="4" t="s">
        <v>62</v>
      </c>
      <c r="B3795" t="s">
        <v>475</v>
      </c>
      <c r="C3795" t="s">
        <v>490</v>
      </c>
      <c r="D3795" t="s">
        <v>491</v>
      </c>
      <c r="E3795" s="5">
        <v>0</v>
      </c>
      <c r="F3795" t="s">
        <v>14</v>
      </c>
      <c r="G3795" t="s">
        <v>15</v>
      </c>
      <c r="H3795" s="5" t="str">
        <f t="shared" si="59"/>
        <v>Industry (incl. Cement Process)</v>
      </c>
      <c r="I3795" s="6">
        <v>38.558226860284996</v>
      </c>
    </row>
    <row r="3796" spans="1:9" x14ac:dyDescent="0.2">
      <c r="A3796" s="4" t="s">
        <v>62</v>
      </c>
      <c r="B3796" t="s">
        <v>475</v>
      </c>
      <c r="C3796" t="s">
        <v>490</v>
      </c>
      <c r="D3796" t="s">
        <v>491</v>
      </c>
      <c r="E3796" s="5">
        <v>0</v>
      </c>
      <c r="F3796" t="s">
        <v>16</v>
      </c>
      <c r="G3796" t="s">
        <v>17</v>
      </c>
      <c r="H3796" s="5" t="str">
        <f t="shared" si="59"/>
        <v>Domestic aviation</v>
      </c>
      <c r="I3796" s="6">
        <v>15.9780489430259</v>
      </c>
    </row>
    <row r="3797" spans="1:9" x14ac:dyDescent="0.2">
      <c r="A3797" s="4" t="s">
        <v>62</v>
      </c>
      <c r="B3797" t="s">
        <v>475</v>
      </c>
      <c r="C3797" t="s">
        <v>490</v>
      </c>
      <c r="D3797" t="s">
        <v>491</v>
      </c>
      <c r="E3797" s="5">
        <v>0</v>
      </c>
      <c r="F3797" t="s">
        <v>18</v>
      </c>
      <c r="G3797" t="s">
        <v>19</v>
      </c>
      <c r="H3797" s="5" t="str">
        <f t="shared" si="59"/>
        <v>Ground Transport</v>
      </c>
      <c r="I3797" s="6">
        <v>251.364638281141</v>
      </c>
    </row>
    <row r="3798" spans="1:9" x14ac:dyDescent="0.2">
      <c r="A3798" s="4" t="s">
        <v>62</v>
      </c>
      <c r="B3798" t="s">
        <v>475</v>
      </c>
      <c r="C3798" t="s">
        <v>490</v>
      </c>
      <c r="D3798" t="s">
        <v>491</v>
      </c>
      <c r="E3798" s="5">
        <v>0</v>
      </c>
      <c r="F3798" t="s">
        <v>22</v>
      </c>
      <c r="G3798" t="s">
        <v>23</v>
      </c>
      <c r="H3798" s="5" t="str">
        <f t="shared" si="59"/>
        <v>Ground Transport</v>
      </c>
      <c r="I3798" s="6">
        <v>20.856920829483698</v>
      </c>
    </row>
    <row r="3799" spans="1:9" x14ac:dyDescent="0.2">
      <c r="A3799" s="4" t="s">
        <v>62</v>
      </c>
      <c r="B3799" t="s">
        <v>475</v>
      </c>
      <c r="C3799" t="s">
        <v>490</v>
      </c>
      <c r="D3799" t="s">
        <v>491</v>
      </c>
      <c r="E3799" s="5">
        <v>0</v>
      </c>
      <c r="F3799" t="s">
        <v>24</v>
      </c>
      <c r="G3799" t="s">
        <v>25</v>
      </c>
      <c r="H3799" s="5" t="str">
        <f t="shared" si="59"/>
        <v>Ground Transport</v>
      </c>
      <c r="I3799" s="6">
        <v>13.0229668680013</v>
      </c>
    </row>
    <row r="3800" spans="1:9" x14ac:dyDescent="0.2">
      <c r="A3800" s="4" t="s">
        <v>62</v>
      </c>
      <c r="B3800" t="s">
        <v>475</v>
      </c>
      <c r="C3800" t="s">
        <v>490</v>
      </c>
      <c r="D3800" t="s">
        <v>491</v>
      </c>
      <c r="E3800" s="5">
        <v>0</v>
      </c>
      <c r="F3800" t="s">
        <v>26</v>
      </c>
      <c r="G3800" t="s">
        <v>27</v>
      </c>
      <c r="H3800" s="5" t="str">
        <f t="shared" si="59"/>
        <v>Residential</v>
      </c>
      <c r="I3800" s="6">
        <v>39.940900441003201</v>
      </c>
    </row>
    <row r="3801" spans="1:9" x14ac:dyDescent="0.2">
      <c r="A3801" s="4" t="s">
        <v>62</v>
      </c>
      <c r="B3801" t="s">
        <v>475</v>
      </c>
      <c r="C3801" t="s">
        <v>490</v>
      </c>
      <c r="D3801" t="s">
        <v>491</v>
      </c>
      <c r="E3801" s="5">
        <v>0</v>
      </c>
      <c r="F3801" t="s">
        <v>28</v>
      </c>
      <c r="G3801" t="s">
        <v>29</v>
      </c>
      <c r="H3801" s="5" t="e">
        <f t="shared" si="59"/>
        <v>#N/A</v>
      </c>
      <c r="I3801" s="6" t="s">
        <v>53</v>
      </c>
    </row>
    <row r="3802" spans="1:9" x14ac:dyDescent="0.2">
      <c r="A3802" s="4" t="s">
        <v>62</v>
      </c>
      <c r="B3802" t="s">
        <v>475</v>
      </c>
      <c r="C3802" t="s">
        <v>490</v>
      </c>
      <c r="D3802" t="s">
        <v>491</v>
      </c>
      <c r="E3802" s="5">
        <v>0</v>
      </c>
      <c r="F3802" t="s">
        <v>30</v>
      </c>
      <c r="G3802" t="s">
        <v>31</v>
      </c>
      <c r="H3802" s="5" t="e">
        <f t="shared" si="59"/>
        <v>#N/A</v>
      </c>
      <c r="I3802" s="6" t="s">
        <v>53</v>
      </c>
    </row>
    <row r="3803" spans="1:9" x14ac:dyDescent="0.2">
      <c r="A3803" s="4" t="s">
        <v>62</v>
      </c>
      <c r="B3803" t="s">
        <v>475</v>
      </c>
      <c r="C3803" t="s">
        <v>490</v>
      </c>
      <c r="D3803" t="s">
        <v>491</v>
      </c>
      <c r="E3803" s="5">
        <v>0</v>
      </c>
      <c r="F3803" t="s">
        <v>30</v>
      </c>
      <c r="G3803" t="s">
        <v>32</v>
      </c>
      <c r="H3803" s="5" t="e">
        <f t="shared" si="59"/>
        <v>#N/A</v>
      </c>
      <c r="I3803" s="6" t="s">
        <v>53</v>
      </c>
    </row>
    <row r="3804" spans="1:9" x14ac:dyDescent="0.2">
      <c r="A3804" s="4" t="s">
        <v>62</v>
      </c>
      <c r="B3804" t="s">
        <v>475</v>
      </c>
      <c r="C3804" t="s">
        <v>490</v>
      </c>
      <c r="D3804" t="s">
        <v>491</v>
      </c>
      <c r="E3804" s="5">
        <v>0</v>
      </c>
      <c r="F3804" t="s">
        <v>41</v>
      </c>
      <c r="G3804" t="s">
        <v>42</v>
      </c>
      <c r="H3804" s="5" t="e">
        <f t="shared" si="59"/>
        <v>#N/A</v>
      </c>
      <c r="I3804" s="6">
        <v>1.43436928833439E-2</v>
      </c>
    </row>
    <row r="3805" spans="1:9" x14ac:dyDescent="0.2">
      <c r="A3805" s="4" t="s">
        <v>62</v>
      </c>
      <c r="B3805" t="s">
        <v>475</v>
      </c>
      <c r="C3805" t="s">
        <v>490</v>
      </c>
      <c r="D3805" t="s">
        <v>491</v>
      </c>
      <c r="E3805" s="5">
        <v>0</v>
      </c>
      <c r="F3805" t="s">
        <v>47</v>
      </c>
      <c r="G3805" t="s">
        <v>48</v>
      </c>
      <c r="H3805" s="5" t="e">
        <f t="shared" si="59"/>
        <v>#N/A</v>
      </c>
      <c r="I3805" s="6">
        <v>0.175599290296442</v>
      </c>
    </row>
    <row r="3806" spans="1:9" x14ac:dyDescent="0.2">
      <c r="A3806" s="4" t="s">
        <v>62</v>
      </c>
      <c r="B3806" t="s">
        <v>475</v>
      </c>
      <c r="C3806" t="s">
        <v>490</v>
      </c>
      <c r="D3806" t="s">
        <v>491</v>
      </c>
      <c r="E3806" s="5">
        <v>0</v>
      </c>
      <c r="F3806" t="s">
        <v>49</v>
      </c>
      <c r="G3806" t="s">
        <v>50</v>
      </c>
      <c r="H3806" s="5" t="e">
        <f t="shared" si="59"/>
        <v>#N/A</v>
      </c>
      <c r="I3806" s="6">
        <v>2.3822071864272401</v>
      </c>
    </row>
    <row r="3807" spans="1:9" x14ac:dyDescent="0.2">
      <c r="A3807" s="4" t="s">
        <v>62</v>
      </c>
      <c r="B3807" t="s">
        <v>475</v>
      </c>
      <c r="C3807" t="s">
        <v>490</v>
      </c>
      <c r="D3807" t="s">
        <v>491</v>
      </c>
      <c r="E3807" s="5">
        <v>0</v>
      </c>
      <c r="F3807" t="s">
        <v>56</v>
      </c>
      <c r="G3807" t="s">
        <v>57</v>
      </c>
      <c r="H3807" s="5" t="e">
        <f t="shared" si="59"/>
        <v>#N/A</v>
      </c>
      <c r="I3807" s="6">
        <v>5.5961850000007702</v>
      </c>
    </row>
    <row r="3808" spans="1:9" x14ac:dyDescent="0.2">
      <c r="A3808" s="4" t="s">
        <v>62</v>
      </c>
      <c r="B3808" t="s">
        <v>475</v>
      </c>
      <c r="C3808" t="s">
        <v>490</v>
      </c>
      <c r="D3808" t="s">
        <v>491</v>
      </c>
      <c r="E3808" s="5">
        <v>0</v>
      </c>
      <c r="F3808" t="s">
        <v>58</v>
      </c>
      <c r="G3808" t="s">
        <v>59</v>
      </c>
      <c r="H3808" s="5" t="e">
        <f t="shared" si="59"/>
        <v>#N/A</v>
      </c>
      <c r="I3808" s="6" t="s">
        <v>53</v>
      </c>
    </row>
    <row r="3809" spans="1:9" x14ac:dyDescent="0.2">
      <c r="A3809" s="4" t="s">
        <v>62</v>
      </c>
      <c r="B3809" t="s">
        <v>475</v>
      </c>
      <c r="C3809" t="s">
        <v>492</v>
      </c>
      <c r="D3809" t="s">
        <v>493</v>
      </c>
      <c r="E3809" s="5">
        <v>0</v>
      </c>
      <c r="F3809" t="s">
        <v>10</v>
      </c>
      <c r="G3809" t="s">
        <v>11</v>
      </c>
      <c r="H3809" s="5" t="str">
        <f t="shared" si="59"/>
        <v>Power</v>
      </c>
      <c r="I3809" s="6">
        <v>40.9941135452327</v>
      </c>
    </row>
    <row r="3810" spans="1:9" x14ac:dyDescent="0.2">
      <c r="A3810" s="4" t="s">
        <v>62</v>
      </c>
      <c r="B3810" t="s">
        <v>475</v>
      </c>
      <c r="C3810" t="s">
        <v>492</v>
      </c>
      <c r="D3810" t="s">
        <v>493</v>
      </c>
      <c r="E3810" s="5">
        <v>0</v>
      </c>
      <c r="F3810" t="s">
        <v>14</v>
      </c>
      <c r="G3810" t="s">
        <v>15</v>
      </c>
      <c r="H3810" s="5" t="str">
        <f t="shared" si="59"/>
        <v>Industry (incl. Cement Process)</v>
      </c>
      <c r="I3810" s="6">
        <v>8.4928058868622998</v>
      </c>
    </row>
    <row r="3811" spans="1:9" x14ac:dyDescent="0.2">
      <c r="A3811" s="4" t="s">
        <v>62</v>
      </c>
      <c r="B3811" t="s">
        <v>475</v>
      </c>
      <c r="C3811" t="s">
        <v>492</v>
      </c>
      <c r="D3811" t="s">
        <v>493</v>
      </c>
      <c r="E3811" s="5">
        <v>0</v>
      </c>
      <c r="F3811" t="s">
        <v>16</v>
      </c>
      <c r="G3811" t="s">
        <v>17</v>
      </c>
      <c r="H3811" s="5" t="str">
        <f t="shared" si="59"/>
        <v>Domestic aviation</v>
      </c>
      <c r="I3811" s="6">
        <v>3.5193088364690199</v>
      </c>
    </row>
    <row r="3812" spans="1:9" x14ac:dyDescent="0.2">
      <c r="A3812" s="4" t="s">
        <v>62</v>
      </c>
      <c r="B3812" t="s">
        <v>475</v>
      </c>
      <c r="C3812" t="s">
        <v>492</v>
      </c>
      <c r="D3812" t="s">
        <v>493</v>
      </c>
      <c r="E3812" s="5">
        <v>0</v>
      </c>
      <c r="F3812" t="s">
        <v>18</v>
      </c>
      <c r="G3812" t="s">
        <v>19</v>
      </c>
      <c r="H3812" s="5" t="str">
        <f t="shared" si="59"/>
        <v>Ground Transport</v>
      </c>
      <c r="I3812" s="6">
        <v>55.365293436619503</v>
      </c>
    </row>
    <row r="3813" spans="1:9" x14ac:dyDescent="0.2">
      <c r="A3813" s="4" t="s">
        <v>62</v>
      </c>
      <c r="B3813" t="s">
        <v>475</v>
      </c>
      <c r="C3813" t="s">
        <v>492</v>
      </c>
      <c r="D3813" t="s">
        <v>493</v>
      </c>
      <c r="E3813" s="5">
        <v>0</v>
      </c>
      <c r="F3813" t="s">
        <v>22</v>
      </c>
      <c r="G3813" t="s">
        <v>23</v>
      </c>
      <c r="H3813" s="5" t="str">
        <f t="shared" si="59"/>
        <v>Ground Transport</v>
      </c>
      <c r="I3813" s="6">
        <v>4.5939269099727298</v>
      </c>
    </row>
    <row r="3814" spans="1:9" x14ac:dyDescent="0.2">
      <c r="A3814" s="4" t="s">
        <v>62</v>
      </c>
      <c r="B3814" t="s">
        <v>475</v>
      </c>
      <c r="C3814" t="s">
        <v>492</v>
      </c>
      <c r="D3814" t="s">
        <v>493</v>
      </c>
      <c r="E3814" s="5">
        <v>0</v>
      </c>
      <c r="F3814" t="s">
        <v>24</v>
      </c>
      <c r="G3814" t="s">
        <v>25</v>
      </c>
      <c r="H3814" s="5" t="str">
        <f t="shared" si="59"/>
        <v>Ground Transport</v>
      </c>
      <c r="I3814" s="6">
        <v>2.86842940024825</v>
      </c>
    </row>
    <row r="3815" spans="1:9" x14ac:dyDescent="0.2">
      <c r="A3815" s="4" t="s">
        <v>62</v>
      </c>
      <c r="B3815" t="s">
        <v>475</v>
      </c>
      <c r="C3815" t="s">
        <v>492</v>
      </c>
      <c r="D3815" t="s">
        <v>493</v>
      </c>
      <c r="E3815" s="5">
        <v>0</v>
      </c>
      <c r="F3815" t="s">
        <v>26</v>
      </c>
      <c r="G3815" t="s">
        <v>27</v>
      </c>
      <c r="H3815" s="5" t="str">
        <f t="shared" si="59"/>
        <v>Residential</v>
      </c>
      <c r="I3815" s="6">
        <v>8.7973464765820495</v>
      </c>
    </row>
    <row r="3816" spans="1:9" x14ac:dyDescent="0.2">
      <c r="A3816" s="4" t="s">
        <v>62</v>
      </c>
      <c r="B3816" t="s">
        <v>475</v>
      </c>
      <c r="C3816" t="s">
        <v>492</v>
      </c>
      <c r="D3816" t="s">
        <v>493</v>
      </c>
      <c r="E3816" s="5">
        <v>0</v>
      </c>
      <c r="F3816" t="s">
        <v>28</v>
      </c>
      <c r="G3816" t="s">
        <v>29</v>
      </c>
      <c r="H3816" s="5" t="e">
        <f t="shared" si="59"/>
        <v>#N/A</v>
      </c>
      <c r="I3816" s="6" t="s">
        <v>53</v>
      </c>
    </row>
    <row r="3817" spans="1:9" x14ac:dyDescent="0.2">
      <c r="A3817" s="4" t="s">
        <v>62</v>
      </c>
      <c r="B3817" t="s">
        <v>475</v>
      </c>
      <c r="C3817" t="s">
        <v>492</v>
      </c>
      <c r="D3817" t="s">
        <v>493</v>
      </c>
      <c r="E3817" s="5">
        <v>0</v>
      </c>
      <c r="F3817" t="s">
        <v>30</v>
      </c>
      <c r="G3817" t="s">
        <v>32</v>
      </c>
      <c r="H3817" s="5" t="e">
        <f t="shared" si="59"/>
        <v>#N/A</v>
      </c>
      <c r="I3817" s="6" t="s">
        <v>53</v>
      </c>
    </row>
    <row r="3818" spans="1:9" x14ac:dyDescent="0.2">
      <c r="A3818" s="4" t="s">
        <v>62</v>
      </c>
      <c r="B3818" t="s">
        <v>475</v>
      </c>
      <c r="C3818" t="s">
        <v>492</v>
      </c>
      <c r="D3818" t="s">
        <v>493</v>
      </c>
      <c r="E3818" s="5">
        <v>0</v>
      </c>
      <c r="F3818" t="s">
        <v>30</v>
      </c>
      <c r="G3818" t="s">
        <v>31</v>
      </c>
      <c r="H3818" s="5" t="e">
        <f t="shared" si="59"/>
        <v>#N/A</v>
      </c>
      <c r="I3818" s="6" t="s">
        <v>53</v>
      </c>
    </row>
    <row r="3819" spans="1:9" x14ac:dyDescent="0.2">
      <c r="A3819" s="4" t="s">
        <v>62</v>
      </c>
      <c r="B3819" t="s">
        <v>475</v>
      </c>
      <c r="C3819" t="s">
        <v>492</v>
      </c>
      <c r="D3819" t="s">
        <v>493</v>
      </c>
      <c r="E3819" s="5">
        <v>0</v>
      </c>
      <c r="F3819" t="s">
        <v>41</v>
      </c>
      <c r="G3819" t="s">
        <v>42</v>
      </c>
      <c r="H3819" s="5" t="e">
        <f t="shared" si="59"/>
        <v>#N/A</v>
      </c>
      <c r="I3819" s="6">
        <v>3.00550763143786E-2</v>
      </c>
    </row>
    <row r="3820" spans="1:9" x14ac:dyDescent="0.2">
      <c r="A3820" s="4" t="s">
        <v>62</v>
      </c>
      <c r="B3820" t="s">
        <v>475</v>
      </c>
      <c r="C3820" t="s">
        <v>492</v>
      </c>
      <c r="D3820" t="s">
        <v>493</v>
      </c>
      <c r="E3820" s="5">
        <v>0</v>
      </c>
      <c r="F3820" t="s">
        <v>47</v>
      </c>
      <c r="G3820" t="s">
        <v>48</v>
      </c>
      <c r="H3820" s="5" t="e">
        <f t="shared" si="59"/>
        <v>#N/A</v>
      </c>
      <c r="I3820" s="6">
        <v>4.5543116414000002E-2</v>
      </c>
    </row>
    <row r="3821" spans="1:9" x14ac:dyDescent="0.2">
      <c r="A3821" s="4" t="s">
        <v>62</v>
      </c>
      <c r="B3821" t="s">
        <v>475</v>
      </c>
      <c r="C3821" t="s">
        <v>492</v>
      </c>
      <c r="D3821" t="s">
        <v>493</v>
      </c>
      <c r="E3821" s="5">
        <v>0</v>
      </c>
      <c r="F3821" t="s">
        <v>49</v>
      </c>
      <c r="G3821" t="s">
        <v>50</v>
      </c>
      <c r="H3821" s="5" t="e">
        <f t="shared" si="59"/>
        <v>#N/A</v>
      </c>
      <c r="I3821" s="6">
        <v>0.37570684744791399</v>
      </c>
    </row>
    <row r="3822" spans="1:9" x14ac:dyDescent="0.2">
      <c r="A3822" s="4" t="s">
        <v>62</v>
      </c>
      <c r="B3822" t="s">
        <v>475</v>
      </c>
      <c r="C3822" t="s">
        <v>492</v>
      </c>
      <c r="D3822" t="s">
        <v>493</v>
      </c>
      <c r="E3822" s="5">
        <v>0</v>
      </c>
      <c r="F3822" t="s">
        <v>56</v>
      </c>
      <c r="G3822" t="s">
        <v>57</v>
      </c>
      <c r="H3822" s="5" t="e">
        <f t="shared" si="59"/>
        <v>#N/A</v>
      </c>
      <c r="I3822" s="6">
        <v>7.9653883000229104</v>
      </c>
    </row>
    <row r="3823" spans="1:9" x14ac:dyDescent="0.2">
      <c r="A3823" s="4" t="s">
        <v>62</v>
      </c>
      <c r="B3823" t="s">
        <v>475</v>
      </c>
      <c r="C3823" t="s">
        <v>494</v>
      </c>
      <c r="D3823" t="s">
        <v>495</v>
      </c>
      <c r="E3823" s="5">
        <v>0</v>
      </c>
      <c r="F3823" t="s">
        <v>10</v>
      </c>
      <c r="G3823" t="s">
        <v>11</v>
      </c>
      <c r="H3823" s="5" t="str">
        <f t="shared" si="59"/>
        <v>Power</v>
      </c>
      <c r="I3823" s="6">
        <v>40.140531054393598</v>
      </c>
    </row>
    <row r="3824" spans="1:9" x14ac:dyDescent="0.2">
      <c r="A3824" s="4" t="s">
        <v>62</v>
      </c>
      <c r="B3824" t="s">
        <v>475</v>
      </c>
      <c r="C3824" t="s">
        <v>494</v>
      </c>
      <c r="D3824" t="s">
        <v>495</v>
      </c>
      <c r="E3824" s="5">
        <v>0</v>
      </c>
      <c r="F3824" t="s">
        <v>14</v>
      </c>
      <c r="G3824" t="s">
        <v>15</v>
      </c>
      <c r="H3824" s="5" t="str">
        <f t="shared" si="59"/>
        <v>Industry (incl. Cement Process)</v>
      </c>
      <c r="I3824" s="6">
        <v>8.31598440873044</v>
      </c>
    </row>
    <row r="3825" spans="1:9" x14ac:dyDescent="0.2">
      <c r="A3825" s="4" t="s">
        <v>62</v>
      </c>
      <c r="B3825" t="s">
        <v>475</v>
      </c>
      <c r="C3825" t="s">
        <v>494</v>
      </c>
      <c r="D3825" t="s">
        <v>495</v>
      </c>
      <c r="E3825" s="5">
        <v>0</v>
      </c>
      <c r="F3825" t="s">
        <v>16</v>
      </c>
      <c r="G3825" t="s">
        <v>17</v>
      </c>
      <c r="H3825" s="5" t="str">
        <f t="shared" si="59"/>
        <v>Domestic aviation</v>
      </c>
      <c r="I3825" s="6">
        <v>3.4460365356351201</v>
      </c>
    </row>
    <row r="3826" spans="1:9" x14ac:dyDescent="0.2">
      <c r="A3826" s="4" t="s">
        <v>62</v>
      </c>
      <c r="B3826" t="s">
        <v>475</v>
      </c>
      <c r="C3826" t="s">
        <v>494</v>
      </c>
      <c r="D3826" t="s">
        <v>495</v>
      </c>
      <c r="E3826" s="5">
        <v>0</v>
      </c>
      <c r="F3826" t="s">
        <v>18</v>
      </c>
      <c r="G3826" t="s">
        <v>19</v>
      </c>
      <c r="H3826" s="5" t="str">
        <f t="shared" si="59"/>
        <v>Ground Transport</v>
      </c>
      <c r="I3826" s="6">
        <v>54.212555822471003</v>
      </c>
    </row>
    <row r="3827" spans="1:9" x14ac:dyDescent="0.2">
      <c r="A3827" s="4" t="s">
        <v>62</v>
      </c>
      <c r="B3827" t="s">
        <v>475</v>
      </c>
      <c r="C3827" t="s">
        <v>494</v>
      </c>
      <c r="D3827" t="s">
        <v>495</v>
      </c>
      <c r="E3827" s="5">
        <v>0</v>
      </c>
      <c r="F3827" t="s">
        <v>22</v>
      </c>
      <c r="G3827" t="s">
        <v>23</v>
      </c>
      <c r="H3827" s="5" t="str">
        <f t="shared" si="59"/>
        <v>Ground Transport</v>
      </c>
      <c r="I3827" s="6">
        <v>4.4982728601184201</v>
      </c>
    </row>
    <row r="3828" spans="1:9" x14ac:dyDescent="0.2">
      <c r="A3828" s="4" t="s">
        <v>62</v>
      </c>
      <c r="B3828" t="s">
        <v>475</v>
      </c>
      <c r="C3828" t="s">
        <v>494</v>
      </c>
      <c r="D3828" t="s">
        <v>495</v>
      </c>
      <c r="E3828" s="5">
        <v>0</v>
      </c>
      <c r="F3828" t="s">
        <v>24</v>
      </c>
      <c r="G3828" t="s">
        <v>25</v>
      </c>
      <c r="H3828" s="5" t="str">
        <f t="shared" si="59"/>
        <v>Ground Transport</v>
      </c>
      <c r="I3828" s="6">
        <v>2.8086959270968199</v>
      </c>
    </row>
    <row r="3829" spans="1:9" x14ac:dyDescent="0.2">
      <c r="A3829" s="4" t="s">
        <v>62</v>
      </c>
      <c r="B3829" t="s">
        <v>475</v>
      </c>
      <c r="C3829" t="s">
        <v>494</v>
      </c>
      <c r="D3829" t="s">
        <v>495</v>
      </c>
      <c r="E3829" s="5">
        <v>0</v>
      </c>
      <c r="F3829" t="s">
        <v>26</v>
      </c>
      <c r="G3829" t="s">
        <v>27</v>
      </c>
      <c r="H3829" s="5" t="str">
        <f t="shared" si="59"/>
        <v>Residential</v>
      </c>
      <c r="I3829" s="6">
        <v>8.6141701552942997</v>
      </c>
    </row>
    <row r="3830" spans="1:9" x14ac:dyDescent="0.2">
      <c r="A3830" s="4" t="s">
        <v>62</v>
      </c>
      <c r="B3830" t="s">
        <v>475</v>
      </c>
      <c r="C3830" t="s">
        <v>494</v>
      </c>
      <c r="D3830" t="s">
        <v>495</v>
      </c>
      <c r="E3830" s="5">
        <v>0</v>
      </c>
      <c r="F3830" t="s">
        <v>28</v>
      </c>
      <c r="G3830" t="s">
        <v>29</v>
      </c>
      <c r="H3830" s="5" t="e">
        <f t="shared" si="59"/>
        <v>#N/A</v>
      </c>
      <c r="I3830" s="6" t="s">
        <v>53</v>
      </c>
    </row>
    <row r="3831" spans="1:9" x14ac:dyDescent="0.2">
      <c r="A3831" s="4" t="s">
        <v>62</v>
      </c>
      <c r="B3831" t="s">
        <v>475</v>
      </c>
      <c r="C3831" t="s">
        <v>494</v>
      </c>
      <c r="D3831" t="s">
        <v>495</v>
      </c>
      <c r="E3831" s="5">
        <v>0</v>
      </c>
      <c r="F3831" t="s">
        <v>30</v>
      </c>
      <c r="G3831" t="s">
        <v>32</v>
      </c>
      <c r="H3831" s="5" t="e">
        <f t="shared" si="59"/>
        <v>#N/A</v>
      </c>
      <c r="I3831" s="6" t="s">
        <v>53</v>
      </c>
    </row>
    <row r="3832" spans="1:9" x14ac:dyDescent="0.2">
      <c r="A3832" s="4" t="s">
        <v>62</v>
      </c>
      <c r="B3832" t="s">
        <v>475</v>
      </c>
      <c r="C3832" t="s">
        <v>494</v>
      </c>
      <c r="D3832" t="s">
        <v>495</v>
      </c>
      <c r="E3832" s="5">
        <v>0</v>
      </c>
      <c r="F3832" t="s">
        <v>30</v>
      </c>
      <c r="G3832" t="s">
        <v>31</v>
      </c>
      <c r="H3832" s="5" t="e">
        <f t="shared" si="59"/>
        <v>#N/A</v>
      </c>
      <c r="I3832" s="6" t="s">
        <v>53</v>
      </c>
    </row>
    <row r="3833" spans="1:9" x14ac:dyDescent="0.2">
      <c r="A3833" s="4" t="s">
        <v>62</v>
      </c>
      <c r="B3833" t="s">
        <v>475</v>
      </c>
      <c r="C3833" t="s">
        <v>494</v>
      </c>
      <c r="D3833" t="s">
        <v>495</v>
      </c>
      <c r="E3833" s="5">
        <v>0</v>
      </c>
      <c r="F3833" t="s">
        <v>41</v>
      </c>
      <c r="G3833" t="s">
        <v>42</v>
      </c>
      <c r="H3833" s="5" t="e">
        <f t="shared" si="59"/>
        <v>#N/A</v>
      </c>
      <c r="I3833" s="6">
        <v>5.3182638164769097E-3</v>
      </c>
    </row>
    <row r="3834" spans="1:9" x14ac:dyDescent="0.2">
      <c r="A3834" s="4" t="s">
        <v>62</v>
      </c>
      <c r="B3834" t="s">
        <v>475</v>
      </c>
      <c r="C3834" t="s">
        <v>494</v>
      </c>
      <c r="D3834" t="s">
        <v>495</v>
      </c>
      <c r="E3834" s="5">
        <v>0</v>
      </c>
      <c r="F3834" t="s">
        <v>47</v>
      </c>
      <c r="G3834" t="s">
        <v>48</v>
      </c>
      <c r="H3834" s="5" t="e">
        <f t="shared" si="59"/>
        <v>#N/A</v>
      </c>
      <c r="I3834" s="6">
        <v>4.3122684882312599E-2</v>
      </c>
    </row>
    <row r="3835" spans="1:9" x14ac:dyDescent="0.2">
      <c r="A3835" s="4" t="s">
        <v>62</v>
      </c>
      <c r="B3835" t="s">
        <v>475</v>
      </c>
      <c r="C3835" t="s">
        <v>494</v>
      </c>
      <c r="D3835" t="s">
        <v>495</v>
      </c>
      <c r="E3835" s="5">
        <v>0</v>
      </c>
      <c r="F3835" t="s">
        <v>49</v>
      </c>
      <c r="G3835" t="s">
        <v>50</v>
      </c>
      <c r="H3835" s="5" t="e">
        <f t="shared" si="59"/>
        <v>#N/A</v>
      </c>
      <c r="I3835" s="6">
        <v>6.4468276905502497E-2</v>
      </c>
    </row>
    <row r="3836" spans="1:9" x14ac:dyDescent="0.2">
      <c r="A3836" s="4" t="s">
        <v>62</v>
      </c>
      <c r="B3836" t="s">
        <v>475</v>
      </c>
      <c r="C3836" t="s">
        <v>494</v>
      </c>
      <c r="D3836" t="s">
        <v>495</v>
      </c>
      <c r="E3836" s="5">
        <v>0</v>
      </c>
      <c r="F3836" t="s">
        <v>56</v>
      </c>
      <c r="G3836" t="s">
        <v>57</v>
      </c>
      <c r="H3836" s="5" t="e">
        <f t="shared" si="59"/>
        <v>#N/A</v>
      </c>
      <c r="I3836" s="6">
        <v>0.35158932000001403</v>
      </c>
    </row>
    <row r="3837" spans="1:9" x14ac:dyDescent="0.2">
      <c r="A3837" s="4" t="s">
        <v>62</v>
      </c>
      <c r="B3837" t="s">
        <v>475</v>
      </c>
      <c r="C3837" t="s">
        <v>496</v>
      </c>
      <c r="D3837" t="s">
        <v>497</v>
      </c>
      <c r="E3837" s="5">
        <v>0</v>
      </c>
      <c r="F3837" t="s">
        <v>10</v>
      </c>
      <c r="G3837" t="s">
        <v>11</v>
      </c>
      <c r="H3837" s="5" t="str">
        <f t="shared" si="59"/>
        <v>Power</v>
      </c>
      <c r="I3837" s="6">
        <v>26.132819555096798</v>
      </c>
    </row>
    <row r="3838" spans="1:9" x14ac:dyDescent="0.2">
      <c r="A3838" s="4" t="s">
        <v>62</v>
      </c>
      <c r="B3838" t="s">
        <v>475</v>
      </c>
      <c r="C3838" t="s">
        <v>496</v>
      </c>
      <c r="D3838" t="s">
        <v>497</v>
      </c>
      <c r="E3838" s="5">
        <v>0</v>
      </c>
      <c r="F3838" t="s">
        <v>14</v>
      </c>
      <c r="G3838" t="s">
        <v>15</v>
      </c>
      <c r="H3838" s="5" t="str">
        <f t="shared" si="59"/>
        <v>Industry (incl. Cement Process)</v>
      </c>
      <c r="I3838" s="6">
        <v>5.4139801421243403</v>
      </c>
    </row>
    <row r="3839" spans="1:9" x14ac:dyDescent="0.2">
      <c r="A3839" s="4" t="s">
        <v>62</v>
      </c>
      <c r="B3839" t="s">
        <v>475</v>
      </c>
      <c r="C3839" t="s">
        <v>496</v>
      </c>
      <c r="D3839" t="s">
        <v>497</v>
      </c>
      <c r="E3839" s="5">
        <v>0</v>
      </c>
      <c r="F3839" t="s">
        <v>16</v>
      </c>
      <c r="G3839" t="s">
        <v>17</v>
      </c>
      <c r="H3839" s="5" t="str">
        <f t="shared" si="59"/>
        <v>Domestic aviation</v>
      </c>
      <c r="I3839" s="6">
        <v>2.2434795154958498</v>
      </c>
    </row>
    <row r="3840" spans="1:9" x14ac:dyDescent="0.2">
      <c r="A3840" s="4" t="s">
        <v>62</v>
      </c>
      <c r="B3840" t="s">
        <v>475</v>
      </c>
      <c r="C3840" t="s">
        <v>496</v>
      </c>
      <c r="D3840" t="s">
        <v>497</v>
      </c>
      <c r="E3840" s="5">
        <v>0</v>
      </c>
      <c r="F3840" t="s">
        <v>18</v>
      </c>
      <c r="G3840" t="s">
        <v>19</v>
      </c>
      <c r="H3840" s="5" t="str">
        <f t="shared" si="59"/>
        <v>Ground Transport</v>
      </c>
      <c r="I3840" s="6">
        <v>35.294070021258001</v>
      </c>
    </row>
    <row r="3841" spans="1:9" x14ac:dyDescent="0.2">
      <c r="A3841" s="4" t="s">
        <v>62</v>
      </c>
      <c r="B3841" t="s">
        <v>475</v>
      </c>
      <c r="C3841" t="s">
        <v>496</v>
      </c>
      <c r="D3841" t="s">
        <v>497</v>
      </c>
      <c r="E3841" s="5">
        <v>0</v>
      </c>
      <c r="F3841" t="s">
        <v>22</v>
      </c>
      <c r="G3841" t="s">
        <v>23</v>
      </c>
      <c r="H3841" s="5" t="str">
        <f t="shared" si="59"/>
        <v>Ground Transport</v>
      </c>
      <c r="I3841" s="6">
        <v>2.9285311570257901</v>
      </c>
    </row>
    <row r="3842" spans="1:9" x14ac:dyDescent="0.2">
      <c r="A3842" s="4" t="s">
        <v>62</v>
      </c>
      <c r="B3842" t="s">
        <v>475</v>
      </c>
      <c r="C3842" t="s">
        <v>496</v>
      </c>
      <c r="D3842" t="s">
        <v>497</v>
      </c>
      <c r="E3842" s="5">
        <v>0</v>
      </c>
      <c r="F3842" t="s">
        <v>24</v>
      </c>
      <c r="G3842" t="s">
        <v>25</v>
      </c>
      <c r="H3842" s="5" t="str">
        <f t="shared" ref="H3842:H3866" si="60">VLOOKUP(G3842,$M$2:$N$11,2,FALSE)</f>
        <v>Ground Transport</v>
      </c>
      <c r="I3842" s="6">
        <v>1.82855088505893</v>
      </c>
    </row>
    <row r="3843" spans="1:9" x14ac:dyDescent="0.2">
      <c r="A3843" s="4" t="s">
        <v>62</v>
      </c>
      <c r="B3843" t="s">
        <v>475</v>
      </c>
      <c r="C3843" t="s">
        <v>496</v>
      </c>
      <c r="D3843" t="s">
        <v>497</v>
      </c>
      <c r="E3843" s="5">
        <v>0</v>
      </c>
      <c r="F3843" t="s">
        <v>26</v>
      </c>
      <c r="G3843" t="s">
        <v>27</v>
      </c>
      <c r="H3843" s="5" t="str">
        <f t="shared" si="60"/>
        <v>Residential</v>
      </c>
      <c r="I3843" s="6">
        <v>5.6080869695217697</v>
      </c>
    </row>
    <row r="3844" spans="1:9" x14ac:dyDescent="0.2">
      <c r="A3844" s="4" t="s">
        <v>62</v>
      </c>
      <c r="B3844" t="s">
        <v>475</v>
      </c>
      <c r="C3844" t="s">
        <v>496</v>
      </c>
      <c r="D3844" t="s">
        <v>497</v>
      </c>
      <c r="E3844" s="5">
        <v>0</v>
      </c>
      <c r="F3844" t="s">
        <v>28</v>
      </c>
      <c r="G3844" t="s">
        <v>29</v>
      </c>
      <c r="H3844" s="5" t="e">
        <f t="shared" si="60"/>
        <v>#N/A</v>
      </c>
      <c r="I3844" s="6" t="s">
        <v>53</v>
      </c>
    </row>
    <row r="3845" spans="1:9" x14ac:dyDescent="0.2">
      <c r="A3845" s="4" t="s">
        <v>62</v>
      </c>
      <c r="B3845" t="s">
        <v>475</v>
      </c>
      <c r="C3845" t="s">
        <v>496</v>
      </c>
      <c r="D3845" t="s">
        <v>497</v>
      </c>
      <c r="E3845" s="5">
        <v>0</v>
      </c>
      <c r="F3845" t="s">
        <v>30</v>
      </c>
      <c r="G3845" t="s">
        <v>32</v>
      </c>
      <c r="H3845" s="5" t="e">
        <f t="shared" si="60"/>
        <v>#N/A</v>
      </c>
      <c r="I3845" s="6" t="s">
        <v>53</v>
      </c>
    </row>
    <row r="3846" spans="1:9" x14ac:dyDescent="0.2">
      <c r="A3846" s="4" t="s">
        <v>62</v>
      </c>
      <c r="B3846" t="s">
        <v>475</v>
      </c>
      <c r="C3846" t="s">
        <v>496</v>
      </c>
      <c r="D3846" t="s">
        <v>497</v>
      </c>
      <c r="E3846" s="5">
        <v>0</v>
      </c>
      <c r="F3846" t="s">
        <v>30</v>
      </c>
      <c r="G3846" t="s">
        <v>31</v>
      </c>
      <c r="H3846" s="5" t="e">
        <f t="shared" si="60"/>
        <v>#N/A</v>
      </c>
      <c r="I3846" s="6" t="s">
        <v>53</v>
      </c>
    </row>
    <row r="3847" spans="1:9" x14ac:dyDescent="0.2">
      <c r="A3847" s="4" t="s">
        <v>62</v>
      </c>
      <c r="B3847" t="s">
        <v>475</v>
      </c>
      <c r="C3847" t="s">
        <v>496</v>
      </c>
      <c r="D3847" t="s">
        <v>497</v>
      </c>
      <c r="E3847" s="5">
        <v>0</v>
      </c>
      <c r="F3847" t="s">
        <v>41</v>
      </c>
      <c r="G3847" t="s">
        <v>42</v>
      </c>
      <c r="H3847" s="5" t="e">
        <f t="shared" si="60"/>
        <v>#N/A</v>
      </c>
      <c r="I3847" s="6">
        <v>1.36467336696446E-2</v>
      </c>
    </row>
    <row r="3848" spans="1:9" x14ac:dyDescent="0.2">
      <c r="A3848" s="4" t="s">
        <v>62</v>
      </c>
      <c r="B3848" t="s">
        <v>475</v>
      </c>
      <c r="C3848" t="s">
        <v>496</v>
      </c>
      <c r="D3848" t="s">
        <v>497</v>
      </c>
      <c r="E3848" s="5">
        <v>0</v>
      </c>
      <c r="F3848" t="s">
        <v>47</v>
      </c>
      <c r="G3848" t="s">
        <v>48</v>
      </c>
      <c r="H3848" s="5" t="e">
        <f t="shared" si="60"/>
        <v>#N/A</v>
      </c>
      <c r="I3848" s="6">
        <v>2.6995272309420799E-2</v>
      </c>
    </row>
    <row r="3849" spans="1:9" x14ac:dyDescent="0.2">
      <c r="A3849" s="4" t="s">
        <v>62</v>
      </c>
      <c r="B3849" t="s">
        <v>475</v>
      </c>
      <c r="C3849" t="s">
        <v>496</v>
      </c>
      <c r="D3849" t="s">
        <v>497</v>
      </c>
      <c r="E3849" s="5">
        <v>0</v>
      </c>
      <c r="F3849" t="s">
        <v>49</v>
      </c>
      <c r="G3849" t="s">
        <v>50</v>
      </c>
      <c r="H3849" s="5" t="e">
        <f t="shared" si="60"/>
        <v>#N/A</v>
      </c>
      <c r="I3849" s="6">
        <v>0.16464129478182199</v>
      </c>
    </row>
    <row r="3850" spans="1:9" x14ac:dyDescent="0.2">
      <c r="A3850" s="4" t="s">
        <v>62</v>
      </c>
      <c r="B3850" t="s">
        <v>475</v>
      </c>
      <c r="C3850" t="s">
        <v>496</v>
      </c>
      <c r="D3850" t="s">
        <v>497</v>
      </c>
      <c r="E3850" s="5">
        <v>0</v>
      </c>
      <c r="F3850" t="s">
        <v>56</v>
      </c>
      <c r="G3850" t="s">
        <v>57</v>
      </c>
      <c r="H3850" s="5" t="e">
        <f t="shared" si="60"/>
        <v>#N/A</v>
      </c>
      <c r="I3850" s="6">
        <v>2.82581452000138</v>
      </c>
    </row>
    <row r="3851" spans="1:9" x14ac:dyDescent="0.2">
      <c r="A3851" s="4" t="s">
        <v>62</v>
      </c>
      <c r="B3851" t="s">
        <v>475</v>
      </c>
      <c r="C3851" t="s">
        <v>498</v>
      </c>
      <c r="D3851" t="s">
        <v>499</v>
      </c>
      <c r="E3851" s="5">
        <v>0</v>
      </c>
      <c r="F3851" t="s">
        <v>10</v>
      </c>
      <c r="G3851" t="s">
        <v>11</v>
      </c>
      <c r="H3851" s="5" t="str">
        <f t="shared" si="60"/>
        <v>Power</v>
      </c>
      <c r="I3851" s="6">
        <v>43.3789689267158</v>
      </c>
    </row>
    <row r="3852" spans="1:9" x14ac:dyDescent="0.2">
      <c r="A3852" s="4" t="s">
        <v>62</v>
      </c>
      <c r="B3852" t="s">
        <v>475</v>
      </c>
      <c r="C3852" t="s">
        <v>498</v>
      </c>
      <c r="D3852" t="s">
        <v>499</v>
      </c>
      <c r="E3852" s="5">
        <v>0</v>
      </c>
      <c r="F3852" t="s">
        <v>14</v>
      </c>
      <c r="G3852" t="s">
        <v>15</v>
      </c>
      <c r="H3852" s="5" t="str">
        <f t="shared" si="60"/>
        <v>Industry (incl. Cement Process)</v>
      </c>
      <c r="I3852" s="6">
        <v>8.9868792909701103</v>
      </c>
    </row>
    <row r="3853" spans="1:9" x14ac:dyDescent="0.2">
      <c r="A3853" s="4" t="s">
        <v>62</v>
      </c>
      <c r="B3853" t="s">
        <v>475</v>
      </c>
      <c r="C3853" t="s">
        <v>498</v>
      </c>
      <c r="D3853" t="s">
        <v>499</v>
      </c>
      <c r="E3853" s="5">
        <v>0</v>
      </c>
      <c r="F3853" t="s">
        <v>16</v>
      </c>
      <c r="G3853" t="s">
        <v>17</v>
      </c>
      <c r="H3853" s="5" t="str">
        <f t="shared" si="60"/>
        <v>Domestic aviation</v>
      </c>
      <c r="I3853" s="6">
        <v>3.72404087962382</v>
      </c>
    </row>
    <row r="3854" spans="1:9" x14ac:dyDescent="0.2">
      <c r="A3854" s="4" t="s">
        <v>62</v>
      </c>
      <c r="B3854" t="s">
        <v>475</v>
      </c>
      <c r="C3854" t="s">
        <v>498</v>
      </c>
      <c r="D3854" t="s">
        <v>499</v>
      </c>
      <c r="E3854" s="5">
        <v>0</v>
      </c>
      <c r="F3854" t="s">
        <v>18</v>
      </c>
      <c r="G3854" t="s">
        <v>19</v>
      </c>
      <c r="H3854" s="5" t="str">
        <f t="shared" si="60"/>
        <v>Ground Transport</v>
      </c>
      <c r="I3854" s="6">
        <v>58.586162121542998</v>
      </c>
    </row>
    <row r="3855" spans="1:9" x14ac:dyDescent="0.2">
      <c r="A3855" s="4" t="s">
        <v>62</v>
      </c>
      <c r="B3855" t="s">
        <v>475</v>
      </c>
      <c r="C3855" t="s">
        <v>498</v>
      </c>
      <c r="D3855" t="s">
        <v>499</v>
      </c>
      <c r="E3855" s="5">
        <v>0</v>
      </c>
      <c r="F3855" t="s">
        <v>22</v>
      </c>
      <c r="G3855" t="s">
        <v>23</v>
      </c>
      <c r="H3855" s="5" t="str">
        <f t="shared" si="60"/>
        <v>Ground Transport</v>
      </c>
      <c r="I3855" s="6">
        <v>4.8611789756057702</v>
      </c>
    </row>
    <row r="3856" spans="1:9" x14ac:dyDescent="0.2">
      <c r="A3856" s="4" t="s">
        <v>62</v>
      </c>
      <c r="B3856" t="s">
        <v>475</v>
      </c>
      <c r="C3856" t="s">
        <v>498</v>
      </c>
      <c r="D3856" t="s">
        <v>499</v>
      </c>
      <c r="E3856" s="5">
        <v>0</v>
      </c>
      <c r="F3856" t="s">
        <v>24</v>
      </c>
      <c r="G3856" t="s">
        <v>25</v>
      </c>
      <c r="H3856" s="5" t="str">
        <f t="shared" si="60"/>
        <v>Ground Transport</v>
      </c>
      <c r="I3856" s="6">
        <v>3.0352911050337199</v>
      </c>
    </row>
    <row r="3857" spans="1:9" x14ac:dyDescent="0.2">
      <c r="A3857" s="4" t="s">
        <v>62</v>
      </c>
      <c r="B3857" t="s">
        <v>475</v>
      </c>
      <c r="C3857" t="s">
        <v>498</v>
      </c>
      <c r="D3857" t="s">
        <v>499</v>
      </c>
      <c r="E3857" s="5">
        <v>0</v>
      </c>
      <c r="F3857" t="s">
        <v>26</v>
      </c>
      <c r="G3857" t="s">
        <v>27</v>
      </c>
      <c r="H3857" s="5" t="str">
        <f t="shared" si="60"/>
        <v>Residential</v>
      </c>
      <c r="I3857" s="6">
        <v>9.3091135511070995</v>
      </c>
    </row>
    <row r="3858" spans="1:9" x14ac:dyDescent="0.2">
      <c r="A3858" s="4" t="s">
        <v>62</v>
      </c>
      <c r="B3858" t="s">
        <v>475</v>
      </c>
      <c r="C3858" t="s">
        <v>498</v>
      </c>
      <c r="D3858" t="s">
        <v>499</v>
      </c>
      <c r="E3858" s="5">
        <v>0</v>
      </c>
      <c r="F3858" t="s">
        <v>28</v>
      </c>
      <c r="G3858" t="s">
        <v>29</v>
      </c>
      <c r="H3858" s="5" t="e">
        <f t="shared" si="60"/>
        <v>#N/A</v>
      </c>
      <c r="I3858" s="6" t="s">
        <v>53</v>
      </c>
    </row>
    <row r="3859" spans="1:9" x14ac:dyDescent="0.2">
      <c r="A3859" s="4" t="s">
        <v>62</v>
      </c>
      <c r="B3859" t="s">
        <v>475</v>
      </c>
      <c r="C3859" t="s">
        <v>498</v>
      </c>
      <c r="D3859" t="s">
        <v>499</v>
      </c>
      <c r="E3859" s="5">
        <v>0</v>
      </c>
      <c r="F3859" t="s">
        <v>30</v>
      </c>
      <c r="G3859" t="s">
        <v>31</v>
      </c>
      <c r="H3859" s="5" t="e">
        <f t="shared" si="60"/>
        <v>#N/A</v>
      </c>
      <c r="I3859" s="6" t="s">
        <v>53</v>
      </c>
    </row>
    <row r="3860" spans="1:9" x14ac:dyDescent="0.2">
      <c r="A3860" s="4" t="s">
        <v>62</v>
      </c>
      <c r="B3860" t="s">
        <v>475</v>
      </c>
      <c r="C3860" t="s">
        <v>498</v>
      </c>
      <c r="D3860" t="s">
        <v>499</v>
      </c>
      <c r="E3860" s="5">
        <v>0</v>
      </c>
      <c r="F3860" t="s">
        <v>30</v>
      </c>
      <c r="G3860" t="s">
        <v>32</v>
      </c>
      <c r="H3860" s="5" t="e">
        <f t="shared" si="60"/>
        <v>#N/A</v>
      </c>
      <c r="I3860" s="6" t="s">
        <v>53</v>
      </c>
    </row>
    <row r="3861" spans="1:9" x14ac:dyDescent="0.2">
      <c r="A3861" s="4" t="s">
        <v>62</v>
      </c>
      <c r="B3861" t="s">
        <v>475</v>
      </c>
      <c r="C3861" t="s">
        <v>498</v>
      </c>
      <c r="D3861" t="s">
        <v>499</v>
      </c>
      <c r="E3861" s="5">
        <v>0</v>
      </c>
      <c r="F3861" t="s">
        <v>41</v>
      </c>
      <c r="G3861" t="s">
        <v>42</v>
      </c>
      <c r="H3861" s="5" t="e">
        <f t="shared" si="60"/>
        <v>#N/A</v>
      </c>
      <c r="I3861" s="6">
        <v>9.77396182344226E-3</v>
      </c>
    </row>
    <row r="3862" spans="1:9" x14ac:dyDescent="0.2">
      <c r="A3862" s="4" t="s">
        <v>62</v>
      </c>
      <c r="B3862" t="s">
        <v>475</v>
      </c>
      <c r="C3862" t="s">
        <v>498</v>
      </c>
      <c r="D3862" t="s">
        <v>499</v>
      </c>
      <c r="E3862" s="5">
        <v>0</v>
      </c>
      <c r="F3862" t="s">
        <v>47</v>
      </c>
      <c r="G3862" t="s">
        <v>48</v>
      </c>
      <c r="H3862" s="5" t="e">
        <f t="shared" si="60"/>
        <v>#N/A</v>
      </c>
      <c r="I3862" s="6">
        <v>8.1957944185321097E-2</v>
      </c>
    </row>
    <row r="3863" spans="1:9" x14ac:dyDescent="0.2">
      <c r="A3863" s="4" t="s">
        <v>62</v>
      </c>
      <c r="B3863" t="s">
        <v>475</v>
      </c>
      <c r="C3863" t="s">
        <v>498</v>
      </c>
      <c r="D3863" t="s">
        <v>499</v>
      </c>
      <c r="E3863" s="5">
        <v>0</v>
      </c>
      <c r="F3863" t="s">
        <v>49</v>
      </c>
      <c r="G3863" t="s">
        <v>50</v>
      </c>
      <c r="H3863" s="5" t="e">
        <f t="shared" si="60"/>
        <v>#N/A</v>
      </c>
      <c r="I3863" s="6">
        <v>0.13122372533373</v>
      </c>
    </row>
    <row r="3864" spans="1:9" x14ac:dyDescent="0.2">
      <c r="A3864" s="4" t="s">
        <v>62</v>
      </c>
      <c r="B3864" t="s">
        <v>475</v>
      </c>
      <c r="C3864" t="s">
        <v>498</v>
      </c>
      <c r="D3864" t="s">
        <v>499</v>
      </c>
      <c r="E3864" s="5">
        <v>0</v>
      </c>
      <c r="F3864" t="s">
        <v>56</v>
      </c>
      <c r="G3864" t="s">
        <v>57</v>
      </c>
      <c r="H3864" s="5" t="e">
        <f t="shared" si="60"/>
        <v>#N/A</v>
      </c>
      <c r="I3864" s="6">
        <v>1.0688245200025901</v>
      </c>
    </row>
    <row r="3865" spans="1:9" x14ac:dyDescent="0.2">
      <c r="A3865" s="4" t="s">
        <v>500</v>
      </c>
      <c r="B3865" t="s">
        <v>500</v>
      </c>
      <c r="C3865" t="s">
        <v>501</v>
      </c>
      <c r="D3865" t="s">
        <v>500</v>
      </c>
      <c r="E3865" s="5" t="e">
        <v>#N/A</v>
      </c>
      <c r="F3865" t="s">
        <v>502</v>
      </c>
      <c r="G3865" t="s">
        <v>503</v>
      </c>
      <c r="H3865" s="5" t="e">
        <f t="shared" si="60"/>
        <v>#N/A</v>
      </c>
      <c r="I3865" s="6">
        <v>697490.44179457601</v>
      </c>
    </row>
    <row r="3866" spans="1:9" x14ac:dyDescent="0.2">
      <c r="A3866" s="8" t="s">
        <v>504</v>
      </c>
      <c r="B3866" s="9" t="s">
        <v>504</v>
      </c>
      <c r="C3866" s="9" t="s">
        <v>505</v>
      </c>
      <c r="D3866" s="9" t="s">
        <v>504</v>
      </c>
      <c r="E3866" s="10" t="e">
        <v>#N/A</v>
      </c>
      <c r="F3866" s="9" t="s">
        <v>506</v>
      </c>
      <c r="G3866" s="9" t="s">
        <v>507</v>
      </c>
      <c r="H3866" s="10" t="e">
        <f t="shared" si="60"/>
        <v>#N/A</v>
      </c>
      <c r="I3866" s="11">
        <v>564612.45172468596</v>
      </c>
    </row>
  </sheetData>
  <autoFilter ref="A1:I3866" xr:uid="{9EB008EA-6A43-AB45-9E7D-89CF5F1A770A}"/>
  <phoneticPr fontId="1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HistoricalData</vt:lpstr>
      <vt:lpstr>Summary_By Countries</vt:lpstr>
      <vt:lpstr>Summary_By Sector</vt:lpstr>
      <vt:lpstr>Power</vt:lpstr>
      <vt:lpstr>Ground Transportation</vt:lpstr>
      <vt:lpstr>Industry</vt:lpstr>
      <vt:lpstr>Residential</vt:lpstr>
      <vt:lpstr>Aviation</vt:lpstr>
      <vt:lpstr>International Shipping</vt:lpstr>
      <vt:lpstr>Emissions</vt:lpstr>
      <vt:lpstr>EDGAR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Zhu Deng</dc:creator>
  <cp:lastModifiedBy>Zhu Deng</cp:lastModifiedBy>
  <dcterms:created xsi:type="dcterms:W3CDTF">2020-05-27T04:04:17Z</dcterms:created>
  <dcterms:modified xsi:type="dcterms:W3CDTF">2020-08-05T11:15:42Z</dcterms:modified>
</cp:coreProperties>
</file>